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0" yWindow="0" windowWidth="19320" windowHeight="7755" tabRatio="710" firstSheet="4" activeTab="5"/>
  </bookViews>
  <sheets>
    <sheet name="Hoja2" sheetId="2" state="hidden" r:id="rId1"/>
    <sheet name="Evaluación" sheetId="3" state="hidden" r:id="rId2"/>
    <sheet name="EVALUACIÓN DE CLASE" sheetId="13" state="hidden" r:id="rId3"/>
    <sheet name="PATRONES" sheetId="5" state="hidden" r:id="rId4"/>
    <sheet name="BPL" sheetId="12" r:id="rId5"/>
    <sheet name="DATOS PIE DE REY" sheetId="6" r:id="rId6"/>
    <sheet name="DATOS ME2C" sheetId="9" r:id="rId7"/>
    <sheet name="BPL-" sheetId="14" r:id="rId8"/>
    <sheet name="ANILLOS AJUSTE" sheetId="15" r:id="rId9"/>
    <sheet name="DATOS ANILLOS" sheetId="17" r:id="rId10"/>
    <sheet name="DATOS CALIBRES P-NP" sheetId="16" r:id="rId11"/>
    <sheet name="COMPARADORES MECANICOS" sheetId="19" r:id="rId12"/>
  </sheets>
  <externalReferences>
    <externalReference r:id="rId13"/>
  </externalReferences>
  <definedNames>
    <definedName name="_1" localSheetId="11">#REF!</definedName>
    <definedName name="_1" localSheetId="6">#REF!</definedName>
    <definedName name="_2" localSheetId="11">#REF!</definedName>
    <definedName name="_2" localSheetId="6">#REF!</definedName>
    <definedName name="_xlnm._FilterDatabase" localSheetId="11" hidden="1">'COMPARADORES MECANICOS'!$AD$2:$AD$2000</definedName>
    <definedName name="_xlnm._FilterDatabase" localSheetId="6" hidden="1">'DATOS ME2C'!$B$4:$AQ$1999</definedName>
    <definedName name="_xlnm._FilterDatabase" localSheetId="5" hidden="1">'DATOS PIE DE REY'!$A$4:$AT$1985</definedName>
    <definedName name="Imprimir_área_IM" localSheetId="11">#REF!</definedName>
    <definedName name="Imprimir_área_IM" localSheetId="6">#REF!</definedName>
    <definedName name="ñ" localSheetId="9">#REF!</definedName>
  </definedNames>
  <calcPr calcId="125725"/>
</workbook>
</file>

<file path=xl/calcChain.xml><?xml version="1.0" encoding="utf-8"?>
<calcChain xmlns="http://schemas.openxmlformats.org/spreadsheetml/2006/main">
  <c r="AO309" i="9"/>
  <c r="K309" s="1"/>
  <c r="AO308"/>
  <c r="K308" s="1"/>
  <c r="AO307"/>
  <c r="K307" s="1"/>
  <c r="AO306"/>
  <c r="K306"/>
  <c r="AO304" l="1"/>
  <c r="K304"/>
  <c r="AO303"/>
  <c r="K303"/>
  <c r="AR1376" i="6" l="1"/>
  <c r="AO1376" s="1"/>
  <c r="L1376"/>
  <c r="AR1375"/>
  <c r="AO1375" s="1"/>
  <c r="L1375"/>
  <c r="AO302" i="9" l="1"/>
  <c r="K302" s="1"/>
  <c r="AO301"/>
  <c r="K301" s="1"/>
  <c r="AO300"/>
  <c r="K300" s="1"/>
  <c r="AO299"/>
  <c r="K299" s="1"/>
  <c r="AR1374" i="6"/>
  <c r="AO1374" s="1"/>
  <c r="AR1373" l="1"/>
  <c r="AO1373" s="1"/>
  <c r="L1373"/>
  <c r="AR1372"/>
  <c r="AO1372" s="1"/>
  <c r="L1372"/>
  <c r="AR1371"/>
  <c r="AO1371" s="1"/>
  <c r="L1371"/>
  <c r="AR1370"/>
  <c r="AO1370" s="1"/>
  <c r="L1370"/>
  <c r="AR1369"/>
  <c r="AO1369" s="1"/>
  <c r="L1369"/>
  <c r="AR1368"/>
  <c r="AO1368" s="1"/>
  <c r="AO298" i="9" l="1"/>
  <c r="K298" s="1"/>
  <c r="AO297" l="1"/>
  <c r="AO295"/>
  <c r="K295" s="1"/>
  <c r="AO294"/>
  <c r="K294" s="1"/>
  <c r="AO293"/>
  <c r="K293" s="1"/>
  <c r="AR1364" i="6"/>
  <c r="AO1364" s="1"/>
  <c r="L1364"/>
  <c r="AO292" i="9"/>
  <c r="K292" s="1"/>
  <c r="AO291"/>
  <c r="K291" s="1"/>
  <c r="AR1363" i="6"/>
  <c r="AO1363" s="1"/>
  <c r="L1363"/>
  <c r="AR1362"/>
  <c r="AO1362" s="1"/>
  <c r="L1362" l="1"/>
  <c r="AR1361"/>
  <c r="AO1361" s="1"/>
  <c r="L1361"/>
  <c r="AR1360"/>
  <c r="AO1360" s="1"/>
  <c r="AR1359"/>
  <c r="AO1359" s="1"/>
  <c r="AO290" i="9" l="1"/>
  <c r="AR1358" i="6"/>
  <c r="AO1358" s="1"/>
  <c r="L1358"/>
  <c r="AR1357"/>
  <c r="AO1357" s="1"/>
  <c r="L1357"/>
  <c r="AO287" i="9"/>
  <c r="K287" s="1"/>
  <c r="AO286"/>
  <c r="K286" s="1"/>
  <c r="AO285"/>
  <c r="K285" s="1"/>
  <c r="AO284"/>
  <c r="K284" s="1"/>
  <c r="E57" i="15" l="1"/>
  <c r="AR1356" i="6" l="1"/>
  <c r="AO1356" s="1"/>
  <c r="L1356"/>
  <c r="AR1355"/>
  <c r="AO1355" s="1"/>
  <c r="L1355"/>
  <c r="AR1354"/>
  <c r="AO1354" s="1"/>
  <c r="L1354"/>
  <c r="AR1353"/>
  <c r="AO1353" s="1"/>
  <c r="L1353"/>
  <c r="AO282" i="9" l="1"/>
  <c r="AO281" l="1"/>
  <c r="AR1352" i="6" l="1"/>
  <c r="AO1352" s="1"/>
  <c r="L1352"/>
  <c r="AR1351"/>
  <c r="AO1351" s="1"/>
  <c r="L1351"/>
  <c r="AR1350"/>
  <c r="AO1350" s="1"/>
  <c r="L1350"/>
  <c r="AR1349"/>
  <c r="AO1349" s="1"/>
  <c r="L1349"/>
  <c r="AR1348"/>
  <c r="AO1348" s="1"/>
  <c r="L1348"/>
  <c r="AR1347"/>
  <c r="AO1347" s="1"/>
  <c r="L1347"/>
  <c r="E56" i="15" l="1"/>
  <c r="AR1346" i="6" l="1"/>
  <c r="AO1346" s="1"/>
  <c r="L1346"/>
  <c r="AR1345"/>
  <c r="AO1345" s="1"/>
  <c r="L1345"/>
  <c r="AO1344"/>
  <c r="X5" i="14"/>
  <c r="V5" s="1"/>
  <c r="X6"/>
  <c r="V6" s="1"/>
  <c r="X7"/>
  <c r="V7" s="1"/>
  <c r="X8"/>
  <c r="V8" s="1"/>
  <c r="X9"/>
  <c r="V9" s="1"/>
  <c r="X10"/>
  <c r="V10" s="1"/>
  <c r="X11"/>
  <c r="V11" s="1"/>
  <c r="X12"/>
  <c r="V12" s="1"/>
  <c r="X13"/>
  <c r="V13" s="1"/>
  <c r="X14"/>
  <c r="V14" s="1"/>
  <c r="X15"/>
  <c r="V15" s="1"/>
  <c r="X16"/>
  <c r="V16" s="1"/>
  <c r="X17"/>
  <c r="V17" s="1"/>
  <c r="X18"/>
  <c r="V18" s="1"/>
  <c r="X19"/>
  <c r="V19" s="1"/>
  <c r="X20"/>
  <c r="V20" s="1"/>
  <c r="X21"/>
  <c r="V21" s="1"/>
  <c r="X22"/>
  <c r="V22" s="1"/>
  <c r="X23"/>
  <c r="V23" s="1"/>
  <c r="X24"/>
  <c r="V24" s="1"/>
  <c r="X25"/>
  <c r="V25" s="1"/>
  <c r="X26"/>
  <c r="V26" s="1"/>
  <c r="X27"/>
  <c r="V27" s="1"/>
  <c r="X28"/>
  <c r="V28" s="1"/>
  <c r="X29"/>
  <c r="V29" s="1"/>
  <c r="X30"/>
  <c r="V30" s="1"/>
  <c r="X31"/>
  <c r="V31" s="1"/>
  <c r="X32"/>
  <c r="V32" s="1"/>
  <c r="X33"/>
  <c r="V33" s="1"/>
  <c r="X34"/>
  <c r="V34" s="1"/>
  <c r="X35"/>
  <c r="V35" s="1"/>
  <c r="X36"/>
  <c r="V36" s="1"/>
  <c r="X37"/>
  <c r="V37" s="1"/>
  <c r="X38"/>
  <c r="V38" s="1"/>
  <c r="X39"/>
  <c r="V39" s="1"/>
  <c r="X40"/>
  <c r="V40" s="1"/>
  <c r="X41"/>
  <c r="V41" s="1"/>
  <c r="X42"/>
  <c r="V42" s="1"/>
  <c r="X43"/>
  <c r="V43" s="1"/>
  <c r="X44"/>
  <c r="V44" s="1"/>
  <c r="X45"/>
  <c r="V45" s="1"/>
  <c r="X46"/>
  <c r="V46" s="1"/>
  <c r="X47"/>
  <c r="V47" s="1"/>
  <c r="X48"/>
  <c r="V48" s="1"/>
  <c r="X49"/>
  <c r="V49" s="1"/>
  <c r="X50"/>
  <c r="V50" s="1"/>
  <c r="X51"/>
  <c r="V51" s="1"/>
  <c r="X52"/>
  <c r="V52" s="1"/>
  <c r="X53"/>
  <c r="V53" s="1"/>
  <c r="X54"/>
  <c r="V54" s="1"/>
  <c r="X55"/>
  <c r="V55" s="1"/>
  <c r="X56"/>
  <c r="V56" s="1"/>
  <c r="X57"/>
  <c r="V57" s="1"/>
  <c r="X58"/>
  <c r="V58" s="1"/>
  <c r="X59"/>
  <c r="V59" s="1"/>
  <c r="X60"/>
  <c r="V60" s="1"/>
  <c r="X61"/>
  <c r="V61" s="1"/>
  <c r="X62"/>
  <c r="V62" s="1"/>
  <c r="X63"/>
  <c r="V63" s="1"/>
  <c r="X64"/>
  <c r="V64" s="1"/>
  <c r="X65"/>
  <c r="V65" s="1"/>
  <c r="X66"/>
  <c r="V66" s="1"/>
  <c r="X67"/>
  <c r="V67" s="1"/>
  <c r="X68"/>
  <c r="V68" s="1"/>
  <c r="X69"/>
  <c r="V69" s="1"/>
  <c r="X70"/>
  <c r="V70" s="1"/>
  <c r="X71"/>
  <c r="V71" s="1"/>
  <c r="X72"/>
  <c r="V72" s="1"/>
  <c r="X73"/>
  <c r="V73" s="1"/>
  <c r="X74"/>
  <c r="V74" s="1"/>
  <c r="X75"/>
  <c r="V75" s="1"/>
  <c r="X76"/>
  <c r="V76" s="1"/>
  <c r="X77"/>
  <c r="V77" s="1"/>
  <c r="X78"/>
  <c r="V78" s="1"/>
  <c r="X79"/>
  <c r="V79" s="1"/>
  <c r="X80"/>
  <c r="V80" s="1"/>
  <c r="X81"/>
  <c r="V81" s="1"/>
  <c r="X82"/>
  <c r="V82" s="1"/>
  <c r="X83"/>
  <c r="V83" s="1"/>
  <c r="X84"/>
  <c r="V84" s="1"/>
  <c r="X85"/>
  <c r="V85" s="1"/>
  <c r="X86"/>
  <c r="V86" s="1"/>
  <c r="X87"/>
  <c r="V87" s="1"/>
  <c r="X88"/>
  <c r="V88" s="1"/>
  <c r="X89"/>
  <c r="V89" s="1"/>
  <c r="X90"/>
  <c r="V90" s="1"/>
  <c r="X91"/>
  <c r="V91" s="1"/>
  <c r="X92"/>
  <c r="V92" s="1"/>
  <c r="X93"/>
  <c r="V93" s="1"/>
  <c r="X94"/>
  <c r="V94" s="1"/>
  <c r="X95"/>
  <c r="V95" s="1"/>
  <c r="X96"/>
  <c r="V96" s="1"/>
  <c r="X97"/>
  <c r="V97" s="1"/>
  <c r="X98"/>
  <c r="V98" s="1"/>
  <c r="X99"/>
  <c r="V99" s="1"/>
  <c r="X100"/>
  <c r="V100" s="1"/>
  <c r="X101"/>
  <c r="V101" s="1"/>
  <c r="X102"/>
  <c r="V102" s="1"/>
  <c r="X103"/>
  <c r="V103" s="1"/>
  <c r="X104"/>
  <c r="V104" s="1"/>
  <c r="X105"/>
  <c r="V105" s="1"/>
  <c r="X106"/>
  <c r="V106" s="1"/>
  <c r="X107"/>
  <c r="V107" s="1"/>
  <c r="X108"/>
  <c r="V108" s="1"/>
  <c r="X109"/>
  <c r="V109" s="1"/>
  <c r="X110"/>
  <c r="V110" s="1"/>
  <c r="X111"/>
  <c r="V111" s="1"/>
  <c r="X112"/>
  <c r="V112" s="1"/>
  <c r="X113"/>
  <c r="V113" s="1"/>
  <c r="X114"/>
  <c r="V114" s="1"/>
  <c r="X115"/>
  <c r="V115" s="1"/>
  <c r="X116"/>
  <c r="V116" s="1"/>
  <c r="X117"/>
  <c r="V117" s="1"/>
  <c r="X118"/>
  <c r="V118" s="1"/>
  <c r="X119"/>
  <c r="V119" s="1"/>
  <c r="X120"/>
  <c r="V120" s="1"/>
  <c r="X121"/>
  <c r="V121" s="1"/>
  <c r="X122"/>
  <c r="V122" s="1"/>
  <c r="X123"/>
  <c r="V123" s="1"/>
  <c r="X124"/>
  <c r="V124" s="1"/>
  <c r="X125"/>
  <c r="V125" s="1"/>
  <c r="X126"/>
  <c r="V126" s="1"/>
  <c r="X127"/>
  <c r="V127" s="1"/>
  <c r="X128"/>
  <c r="V128" s="1"/>
  <c r="X129"/>
  <c r="V129" s="1"/>
  <c r="X130"/>
  <c r="V130" s="1"/>
  <c r="X131"/>
  <c r="V131" s="1"/>
  <c r="X132"/>
  <c r="V132" s="1"/>
  <c r="X133"/>
  <c r="V133" s="1"/>
  <c r="X134"/>
  <c r="V134" s="1"/>
  <c r="X135"/>
  <c r="V135" s="1"/>
  <c r="O135" l="1"/>
  <c r="O134"/>
  <c r="O133"/>
  <c r="O132"/>
  <c r="O131"/>
  <c r="O130"/>
  <c r="O129"/>
  <c r="O128"/>
  <c r="M129"/>
  <c r="M130"/>
  <c r="M131"/>
  <c r="M132"/>
  <c r="M133"/>
  <c r="M134"/>
  <c r="M135"/>
  <c r="M128"/>
  <c r="Q128"/>
  <c r="Q135"/>
  <c r="Q134"/>
  <c r="Q133"/>
  <c r="Q132"/>
  <c r="Q131"/>
  <c r="Q130"/>
  <c r="Q129"/>
  <c r="S129"/>
  <c r="S130"/>
  <c r="S131"/>
  <c r="S132"/>
  <c r="S133"/>
  <c r="S134"/>
  <c r="S135"/>
  <c r="S128"/>
  <c r="AO276" i="9" l="1"/>
  <c r="AO275"/>
  <c r="AO274"/>
  <c r="AO272" l="1"/>
  <c r="K272" s="1"/>
  <c r="AO271"/>
  <c r="K271" s="1"/>
  <c r="AO270"/>
  <c r="K270" s="1"/>
  <c r="AO269"/>
  <c r="K269" s="1"/>
  <c r="AO268"/>
  <c r="K268" s="1"/>
  <c r="AO267"/>
  <c r="K267" s="1"/>
  <c r="AO266"/>
  <c r="K266" s="1"/>
  <c r="AO265"/>
  <c r="K265" s="1"/>
  <c r="AO264"/>
  <c r="K264" s="1"/>
  <c r="AO263"/>
  <c r="K263" s="1"/>
  <c r="AO262"/>
  <c r="K262" s="1"/>
  <c r="AO261"/>
  <c r="K261" s="1"/>
  <c r="AO260"/>
  <c r="K260" s="1"/>
  <c r="AO259"/>
  <c r="K259" s="1"/>
  <c r="AO258"/>
  <c r="K258" s="1"/>
  <c r="AO257"/>
  <c r="K257" s="1"/>
  <c r="AO256"/>
  <c r="K256" s="1"/>
  <c r="AO255"/>
  <c r="K255" s="1"/>
  <c r="I187" i="16"/>
  <c r="J187" s="1"/>
  <c r="I188"/>
  <c r="E55" i="15"/>
  <c r="E54"/>
  <c r="E53"/>
  <c r="AO252" i="9" l="1"/>
  <c r="K252" s="1"/>
  <c r="AO251"/>
  <c r="K251" s="1"/>
  <c r="AR1342" i="6"/>
  <c r="AO1342" s="1"/>
  <c r="L1342"/>
  <c r="AO250" i="9"/>
  <c r="K250" s="1"/>
  <c r="AO249"/>
  <c r="K249" s="1"/>
  <c r="AO248"/>
  <c r="K248" s="1"/>
  <c r="AO247"/>
  <c r="K247" s="1"/>
  <c r="AO246"/>
  <c r="K246" s="1"/>
  <c r="AR1341" i="6"/>
  <c r="AO1341" s="1"/>
  <c r="L1341"/>
  <c r="AR1340"/>
  <c r="AO1340" s="1"/>
  <c r="L1340"/>
  <c r="L1339"/>
  <c r="AR1338"/>
  <c r="AO1338" s="1"/>
  <c r="L1338"/>
  <c r="AR404" l="1"/>
  <c r="AO404" s="1"/>
  <c r="AR148"/>
  <c r="AO148" s="1"/>
  <c r="AO245" i="9"/>
  <c r="K245" s="1"/>
  <c r="AO244"/>
  <c r="K244" s="1"/>
  <c r="AO243"/>
  <c r="K243" s="1"/>
  <c r="AR446" i="6"/>
  <c r="AO446" s="1"/>
  <c r="AR445"/>
  <c r="AO445" s="1"/>
  <c r="AO225" i="9"/>
  <c r="K225" s="1"/>
  <c r="AO224"/>
  <c r="K224" s="1"/>
  <c r="AR1332" i="6"/>
  <c r="AO1332" s="1"/>
  <c r="L1332"/>
  <c r="AR1331"/>
  <c r="AO1331" s="1"/>
  <c r="L1331"/>
  <c r="AR1330"/>
  <c r="AO1330" s="1"/>
  <c r="L1330"/>
  <c r="AR1329"/>
  <c r="AO1329" s="1"/>
  <c r="L1329"/>
  <c r="AR1328"/>
  <c r="AO1328" s="1"/>
  <c r="L1328"/>
  <c r="AR1327"/>
  <c r="AO1327" s="1"/>
  <c r="L1327"/>
  <c r="AR1326"/>
  <c r="AO1326" s="1"/>
  <c r="L1326"/>
  <c r="AR1325"/>
  <c r="AO1325" s="1"/>
  <c r="L1325"/>
  <c r="AR1324"/>
  <c r="AO1324" s="1"/>
  <c r="L1324"/>
  <c r="AR1323"/>
  <c r="AO1323" s="1"/>
  <c r="L1323"/>
  <c r="AR1322"/>
  <c r="AO1322" s="1"/>
  <c r="L1322"/>
  <c r="AR1321"/>
  <c r="AO1321" s="1"/>
  <c r="L1321"/>
  <c r="AR1320"/>
  <c r="AO1320" s="1"/>
  <c r="L1320"/>
  <c r="AR1319"/>
  <c r="AO1319" s="1"/>
  <c r="L1319"/>
  <c r="AO223" i="9"/>
  <c r="K223" s="1"/>
  <c r="AO222"/>
  <c r="K222" s="1"/>
  <c r="AO221"/>
  <c r="K221" s="1"/>
  <c r="AO220"/>
  <c r="K220" s="1"/>
  <c r="AO219"/>
  <c r="K219" s="1"/>
  <c r="AO218"/>
  <c r="K218" s="1"/>
  <c r="AR1318" i="6"/>
  <c r="AO1318" s="1"/>
  <c r="L1318"/>
  <c r="AR1317"/>
  <c r="AO1317" s="1"/>
  <c r="L1317"/>
  <c r="AR1316"/>
  <c r="AO1316" s="1"/>
  <c r="L1316"/>
  <c r="AR1315"/>
  <c r="AO1315" s="1"/>
  <c r="L1315"/>
  <c r="AR1314"/>
  <c r="AO1314" s="1"/>
  <c r="L1314"/>
  <c r="AR1313"/>
  <c r="AO1313" s="1"/>
  <c r="L1313"/>
  <c r="AR1312"/>
  <c r="AO1312" s="1"/>
  <c r="L1312"/>
  <c r="E52" i="15"/>
  <c r="E51"/>
  <c r="E50"/>
  <c r="AO204" i="9"/>
  <c r="K204" s="1"/>
  <c r="AO203"/>
  <c r="K203" s="1"/>
  <c r="AO202"/>
  <c r="K202" s="1"/>
  <c r="AO201"/>
  <c r="K201" s="1"/>
  <c r="AO200"/>
  <c r="K200" s="1"/>
  <c r="AO199"/>
  <c r="K199" s="1"/>
  <c r="AO198" l="1"/>
  <c r="K198" s="1"/>
  <c r="AO197"/>
  <c r="K197" s="1"/>
  <c r="AO196" l="1"/>
  <c r="K196" s="1"/>
  <c r="AO195" l="1"/>
  <c r="K195" s="1"/>
  <c r="AR1300" i="6"/>
  <c r="AO1300" s="1"/>
  <c r="L1300"/>
  <c r="AR1299"/>
  <c r="AO1299" s="1"/>
  <c r="L1299"/>
  <c r="AO194" i="9"/>
  <c r="K194" s="1"/>
  <c r="AO193" l="1"/>
  <c r="K193" s="1"/>
  <c r="AO192"/>
  <c r="K192" s="1"/>
  <c r="AO191" l="1"/>
  <c r="K191" s="1"/>
  <c r="AO190" l="1"/>
  <c r="K190" s="1"/>
  <c r="AO189"/>
  <c r="K189" s="1"/>
  <c r="AO188"/>
  <c r="K188" s="1"/>
  <c r="AO187"/>
  <c r="K187" s="1"/>
  <c r="AR1298" i="6"/>
  <c r="AO1298" s="1"/>
  <c r="L1298"/>
  <c r="AR1297" l="1"/>
  <c r="AO1297" s="1"/>
  <c r="L1297"/>
  <c r="AR1296"/>
  <c r="AO1296" s="1"/>
  <c r="L1296"/>
  <c r="AO186" i="9"/>
  <c r="K186" s="1"/>
  <c r="AO185"/>
  <c r="K185" s="1"/>
  <c r="AO184"/>
  <c r="K184" s="1"/>
  <c r="AR1295" i="6"/>
  <c r="AO1295" s="1"/>
  <c r="L1295"/>
  <c r="AR1294"/>
  <c r="AO1294" s="1"/>
  <c r="L1294"/>
  <c r="AR1293"/>
  <c r="AO1293" s="1"/>
  <c r="L1293"/>
  <c r="AR1292"/>
  <c r="AO1292" s="1"/>
  <c r="L1292"/>
  <c r="AR1291"/>
  <c r="AO1291" s="1"/>
  <c r="L1291"/>
  <c r="AR1290"/>
  <c r="AO1290" s="1"/>
  <c r="L1290"/>
  <c r="AR1289"/>
  <c r="AO1289" s="1"/>
  <c r="L1289"/>
  <c r="AR1288"/>
  <c r="AO1288" s="1"/>
  <c r="L1288"/>
  <c r="AR1287"/>
  <c r="AO1287" s="1"/>
  <c r="L1287"/>
  <c r="AO183" i="9"/>
  <c r="K183" s="1"/>
  <c r="AO182"/>
  <c r="K182" s="1"/>
  <c r="AR1286" i="6"/>
  <c r="AO1286" s="1"/>
  <c r="L1286"/>
  <c r="AR1285"/>
  <c r="AO1285" s="1"/>
  <c r="L1285"/>
  <c r="AR1284"/>
  <c r="AO1284" s="1"/>
  <c r="L1284"/>
  <c r="AR1283"/>
  <c r="AO1283" s="1"/>
  <c r="L1283"/>
  <c r="AR1282"/>
  <c r="AO1282" s="1"/>
  <c r="L1282"/>
  <c r="AR1279"/>
  <c r="AO1279" s="1"/>
  <c r="L1279"/>
  <c r="AR1278"/>
  <c r="AO1278" s="1"/>
  <c r="L1278"/>
  <c r="AR1277"/>
  <c r="AO1277" s="1"/>
  <c r="L1277"/>
  <c r="AR1276"/>
  <c r="AO1276" s="1"/>
  <c r="L1276"/>
  <c r="AR1275"/>
  <c r="AO1275" s="1"/>
  <c r="L1275"/>
  <c r="AR1274"/>
  <c r="AO1274" s="1"/>
  <c r="L1274"/>
  <c r="AO181" i="9" l="1"/>
  <c r="K181" s="1"/>
  <c r="AO180" l="1"/>
  <c r="K180" s="1"/>
  <c r="AO179" l="1"/>
  <c r="K179" s="1"/>
  <c r="AO178" l="1"/>
  <c r="K178" s="1"/>
  <c r="AO177"/>
  <c r="K177" s="1"/>
  <c r="AO176"/>
  <c r="K176" s="1"/>
  <c r="E49" i="15"/>
  <c r="AO175" i="9"/>
  <c r="AR1273" i="6"/>
  <c r="AO1273" s="1"/>
  <c r="L1273"/>
  <c r="AR1272"/>
  <c r="AO1272" s="1"/>
  <c r="L1272"/>
  <c r="AR1271"/>
  <c r="AO1271" s="1"/>
  <c r="L1271"/>
  <c r="K164" i="9"/>
  <c r="AO163"/>
  <c r="K163" s="1"/>
  <c r="AO162"/>
  <c r="K162" s="1"/>
  <c r="AR1265" i="6"/>
  <c r="AO1265" s="1"/>
  <c r="L1265"/>
  <c r="AR1264"/>
  <c r="AO1264" s="1"/>
  <c r="L1264"/>
  <c r="AR1263"/>
  <c r="AO1263" s="1"/>
  <c r="L1263"/>
  <c r="AR1262"/>
  <c r="AO1262" s="1"/>
  <c r="L1262"/>
  <c r="AR1261"/>
  <c r="AO1261" s="1"/>
  <c r="L1261"/>
  <c r="AR1260"/>
  <c r="AO1260" s="1"/>
  <c r="L1260"/>
  <c r="AR1259"/>
  <c r="AO1259" s="1"/>
  <c r="L1259"/>
  <c r="AR1258"/>
  <c r="AO1258" s="1"/>
  <c r="L1258"/>
  <c r="AR1257"/>
  <c r="AO1257" s="1"/>
  <c r="L1257"/>
  <c r="AR1256"/>
  <c r="AO1256" s="1"/>
  <c r="L1256"/>
  <c r="AR1255"/>
  <c r="AO1255" s="1"/>
  <c r="L1255"/>
  <c r="AR1254"/>
  <c r="AO1254" s="1"/>
  <c r="L1254"/>
  <c r="AR1253"/>
  <c r="AO1253" s="1"/>
  <c r="L1253"/>
  <c r="AR1252"/>
  <c r="AO1252" s="1"/>
  <c r="L1252"/>
  <c r="AR1251"/>
  <c r="AO1251" s="1"/>
  <c r="L1251"/>
  <c r="AR1250"/>
  <c r="AO1250" s="1"/>
  <c r="L1250"/>
  <c r="AR1249"/>
  <c r="AO1249" s="1"/>
  <c r="L1249"/>
  <c r="AR1248"/>
  <c r="AO1248" s="1"/>
  <c r="L1248"/>
  <c r="L1247"/>
  <c r="L1246"/>
  <c r="AR1244"/>
  <c r="AO1244" s="1"/>
  <c r="L1244"/>
  <c r="AR1243" l="1"/>
  <c r="AO1243" s="1"/>
  <c r="L1243"/>
  <c r="AR1242"/>
  <c r="AO1242" s="1"/>
  <c r="L1242"/>
  <c r="AR1241"/>
  <c r="AO1241" s="1"/>
  <c r="L1241"/>
  <c r="AR1240"/>
  <c r="AO1240" s="1"/>
  <c r="L1240"/>
  <c r="AR1239"/>
  <c r="AO1239" s="1"/>
  <c r="L1239"/>
  <c r="AR1238"/>
  <c r="AO1238" s="1"/>
  <c r="L1238"/>
  <c r="AR1237"/>
  <c r="AO1237" s="1"/>
  <c r="L1237"/>
  <c r="AR1236"/>
  <c r="AO1236" s="1"/>
  <c r="L1236"/>
  <c r="AR1235"/>
  <c r="AO1235" s="1"/>
  <c r="L1235"/>
  <c r="AR1234"/>
  <c r="AO1234" s="1"/>
  <c r="L1234"/>
  <c r="AO159" i="9" l="1"/>
  <c r="K159" s="1"/>
  <c r="E48" i="15"/>
  <c r="AR1224" i="6"/>
  <c r="AO1224" s="1"/>
  <c r="L1224"/>
  <c r="AR1223"/>
  <c r="AO1223" s="1"/>
  <c r="L1223"/>
  <c r="AO158" i="9"/>
  <c r="AO157" l="1"/>
  <c r="E47" i="15"/>
  <c r="E46"/>
  <c r="AO156" i="9"/>
  <c r="K156" s="1"/>
  <c r="AO155"/>
  <c r="K155" s="1"/>
  <c r="AO154"/>
  <c r="K154" s="1"/>
  <c r="K153"/>
  <c r="AR1217" i="6"/>
  <c r="AO1217" s="1"/>
  <c r="L1217"/>
  <c r="AR1216"/>
  <c r="AO1216" s="1"/>
  <c r="L1216"/>
  <c r="AR1215"/>
  <c r="AO1215" s="1"/>
  <c r="L1215"/>
  <c r="AR1214"/>
  <c r="AO1214" s="1"/>
  <c r="L1214"/>
  <c r="AR1213"/>
  <c r="AO1213" s="1"/>
  <c r="L1213"/>
  <c r="AR1212"/>
  <c r="AO1212" s="1"/>
  <c r="L1212"/>
  <c r="AR1211"/>
  <c r="AO1211" s="1"/>
  <c r="L1211"/>
  <c r="AR1210"/>
  <c r="AO1210" s="1"/>
  <c r="L1210"/>
  <c r="AR1209"/>
  <c r="AO1209" s="1"/>
  <c r="L1209"/>
  <c r="AR1208"/>
  <c r="AO1208" s="1"/>
  <c r="L1208"/>
  <c r="AO150" i="9"/>
  <c r="K150" s="1"/>
  <c r="E45" i="15"/>
  <c r="E44"/>
  <c r="K149" i="9"/>
  <c r="AR1201" i="6"/>
  <c r="AO1201" s="1"/>
  <c r="L1201"/>
  <c r="AR1200"/>
  <c r="AO1200" s="1"/>
  <c r="L1200"/>
  <c r="AR1199"/>
  <c r="AO1199" s="1"/>
  <c r="L1199"/>
  <c r="AR1198"/>
  <c r="AO1198" s="1"/>
  <c r="L1198"/>
  <c r="AR1197"/>
  <c r="AO1197" s="1"/>
  <c r="L1197"/>
  <c r="AR1196"/>
  <c r="AO1196" s="1"/>
  <c r="L1196"/>
  <c r="AR1195"/>
  <c r="AO1195" s="1"/>
  <c r="L1195"/>
  <c r="AR1194"/>
  <c r="AO1194" s="1"/>
  <c r="L1194"/>
  <c r="AR1193"/>
  <c r="AO1193" s="1"/>
  <c r="L1193"/>
  <c r="AR1192"/>
  <c r="AO1192" s="1"/>
  <c r="L1192"/>
  <c r="AR1191"/>
  <c r="AO1191" s="1"/>
  <c r="L1191"/>
  <c r="AR1190"/>
  <c r="AO1190" s="1"/>
  <c r="L1190"/>
  <c r="AO147" i="9"/>
  <c r="AO146"/>
  <c r="AO145"/>
  <c r="AO144"/>
  <c r="AR1189" i="6"/>
  <c r="AO1189" s="1"/>
  <c r="L1189"/>
  <c r="AR1187"/>
  <c r="AO1187" s="1"/>
  <c r="L1187"/>
  <c r="AR1186"/>
  <c r="AO1186" s="1"/>
  <c r="L1186"/>
  <c r="AR1185"/>
  <c r="AO1185" s="1"/>
  <c r="L1185"/>
  <c r="AR1184"/>
  <c r="AO1184" s="1"/>
  <c r="L1184"/>
  <c r="E43" i="15"/>
  <c r="E42"/>
  <c r="E41"/>
  <c r="L1165" i="6"/>
  <c r="AR1165"/>
  <c r="AO1165" s="1"/>
  <c r="AR1164"/>
  <c r="AO1164" s="1"/>
  <c r="L1164"/>
  <c r="AR1163"/>
  <c r="AO1163" s="1"/>
  <c r="L1163"/>
  <c r="AR1162"/>
  <c r="AO1162" s="1"/>
  <c r="L1162"/>
  <c r="AO133" i="9"/>
  <c r="K133" s="1"/>
  <c r="K132"/>
  <c r="K131"/>
  <c r="AO130"/>
  <c r="AR1154" i="6"/>
  <c r="AO1154" s="1"/>
  <c r="L1154"/>
  <c r="AR1153"/>
  <c r="AO1153" s="1"/>
  <c r="L1153"/>
  <c r="AR1152"/>
  <c r="AO1152" s="1"/>
  <c r="L1152"/>
  <c r="AR1151"/>
  <c r="AO1151" s="1"/>
  <c r="L1151"/>
  <c r="AR1150"/>
  <c r="AO1150" s="1"/>
  <c r="L1150"/>
  <c r="AR1149"/>
  <c r="AO1149" s="1"/>
  <c r="L1149"/>
  <c r="AR1148"/>
  <c r="AO1148" s="1"/>
  <c r="L1148"/>
  <c r="AR1147"/>
  <c r="AO1147" s="1"/>
  <c r="L1147"/>
  <c r="AR1146"/>
  <c r="AO1146" s="1"/>
  <c r="L1146"/>
  <c r="AR1145"/>
  <c r="AO1145" s="1"/>
  <c r="AR280"/>
  <c r="AO280" s="1"/>
  <c r="AR367"/>
  <c r="AO367" s="1"/>
  <c r="AR44"/>
  <c r="AO44" s="1"/>
  <c r="AR47"/>
  <c r="AO47" s="1"/>
  <c r="AR967"/>
  <c r="AO967" s="1"/>
  <c r="AR45"/>
  <c r="AO45" s="1"/>
  <c r="AO129" i="9"/>
  <c r="AR264" i="6"/>
  <c r="AO264" s="1"/>
  <c r="AR439"/>
  <c r="AO439" s="1"/>
  <c r="AR1131"/>
  <c r="AO1131" s="1"/>
  <c r="AR1130"/>
  <c r="AO1130" s="1"/>
  <c r="AR14"/>
  <c r="AO14" s="1"/>
  <c r="AR1129"/>
  <c r="AO1129" s="1"/>
  <c r="AO125" i="9"/>
  <c r="AO124"/>
  <c r="AO123"/>
  <c r="AO122"/>
  <c r="AO121"/>
  <c r="E79" i="17"/>
  <c r="E75"/>
  <c r="E63"/>
  <c r="E68"/>
  <c r="E78" l="1"/>
  <c r="E71"/>
  <c r="E90"/>
  <c r="E95"/>
  <c r="AR276" i="6" l="1"/>
  <c r="AO276" s="1"/>
  <c r="AR258"/>
  <c r="AO258" s="1"/>
  <c r="AR1127"/>
  <c r="AO1127" s="1"/>
  <c r="AR1126"/>
  <c r="AO1126" s="1"/>
  <c r="L1126"/>
  <c r="AR1125"/>
  <c r="AO1125" s="1"/>
  <c r="L1125"/>
  <c r="AO120" i="9"/>
  <c r="AO119"/>
  <c r="AO118"/>
  <c r="AO117"/>
  <c r="AO116"/>
  <c r="AO115"/>
  <c r="AO114"/>
  <c r="AO113"/>
  <c r="AO112"/>
  <c r="AO111"/>
  <c r="AR363" i="6"/>
  <c r="AO363" s="1"/>
  <c r="L363"/>
  <c r="AR10"/>
  <c r="AO10" s="1"/>
  <c r="L10"/>
  <c r="N129" i="12"/>
  <c r="O129" s="1"/>
  <c r="AO110" i="9"/>
  <c r="AR1122" i="6"/>
  <c r="AO1122" s="1"/>
  <c r="L1122"/>
  <c r="AR1121"/>
  <c r="AO1121" s="1"/>
  <c r="L1121"/>
  <c r="AR451" l="1"/>
  <c r="AO451" s="1"/>
  <c r="AR1120"/>
  <c r="AO1120" s="1"/>
  <c r="L1120"/>
  <c r="AR1119"/>
  <c r="AO1119" s="1"/>
  <c r="L1119"/>
  <c r="AR447"/>
  <c r="AO447" s="1"/>
  <c r="L447"/>
  <c r="K109" i="9"/>
  <c r="K108"/>
  <c r="K107" l="1"/>
  <c r="K106" l="1"/>
  <c r="AR1118" i="6"/>
  <c r="AO1118" s="1"/>
  <c r="L1118"/>
  <c r="AO1117" l="1"/>
  <c r="L1117"/>
  <c r="AO1116"/>
  <c r="L1116"/>
  <c r="AR1115"/>
  <c r="AO1115" s="1"/>
  <c r="L1115"/>
  <c r="AO1114" l="1"/>
  <c r="L1114"/>
  <c r="AO1113" l="1"/>
  <c r="L1113"/>
  <c r="AO1112" l="1"/>
  <c r="AO1111" l="1"/>
  <c r="L1111"/>
  <c r="AO1110"/>
  <c r="AO1109" l="1"/>
  <c r="L1109"/>
  <c r="AR1090" l="1"/>
  <c r="AO1090" s="1"/>
  <c r="L1090"/>
  <c r="AR895"/>
  <c r="AO895" s="1"/>
  <c r="AR1089"/>
  <c r="AO1089" s="1"/>
  <c r="L1089"/>
  <c r="AR909"/>
  <c r="AO909" s="1"/>
  <c r="AR886"/>
  <c r="AO886" s="1"/>
  <c r="L886"/>
  <c r="AR1071"/>
  <c r="AO1071" s="1"/>
  <c r="L1071"/>
  <c r="AR1070"/>
  <c r="AO1070" s="1"/>
  <c r="L1070"/>
  <c r="AR1069"/>
  <c r="AO1069" s="1"/>
  <c r="L1069"/>
  <c r="AR1068"/>
  <c r="AO1068" s="1"/>
  <c r="L1068"/>
  <c r="AR1067"/>
  <c r="AO1067" s="1"/>
  <c r="F7" i="17"/>
  <c r="F7" i="16" l="1"/>
  <c r="E20" i="15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I20"/>
  <c r="H7" i="12" l="1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8"/>
  <c r="H9"/>
  <c r="H10"/>
  <c r="H11"/>
  <c r="H12"/>
  <c r="H13"/>
  <c r="H14"/>
  <c r="H15"/>
  <c r="H16"/>
  <c r="H17"/>
  <c r="H18"/>
  <c r="H19"/>
  <c r="H20"/>
  <c r="H21"/>
  <c r="H22"/>
  <c r="H23"/>
  <c r="H24"/>
  <c r="Z6" i="14" l="1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06"/>
  <c r="Z107"/>
  <c r="Z108"/>
  <c r="Z109"/>
  <c r="Z110"/>
  <c r="Z111"/>
  <c r="Z112"/>
  <c r="Z113"/>
  <c r="Z114"/>
  <c r="Z115"/>
  <c r="Z116"/>
  <c r="Z117"/>
  <c r="Z118"/>
  <c r="Z119"/>
  <c r="Z120"/>
  <c r="Z121"/>
  <c r="Z122"/>
  <c r="Z123"/>
  <c r="Z124"/>
  <c r="Z125"/>
  <c r="Z126"/>
  <c r="Z5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6"/>
  <c r="W7"/>
  <c r="W8"/>
  <c r="W9"/>
  <c r="W10"/>
  <c r="W11"/>
  <c r="W12"/>
  <c r="W13"/>
  <c r="W14"/>
  <c r="W15"/>
  <c r="W16"/>
  <c r="W5"/>
  <c r="E9" i="15" l="1"/>
  <c r="E10"/>
  <c r="E11"/>
  <c r="E12"/>
  <c r="E13"/>
  <c r="E14"/>
  <c r="E15"/>
  <c r="E16"/>
  <c r="E17"/>
  <c r="E18"/>
  <c r="E19"/>
  <c r="E8"/>
  <c r="I19"/>
  <c r="I18" l="1"/>
  <c r="I17" l="1"/>
  <c r="I16" l="1"/>
  <c r="I15" l="1"/>
  <c r="I14" l="1"/>
  <c r="I13" l="1"/>
  <c r="I12" l="1"/>
  <c r="I11" l="1"/>
  <c r="I10" l="1"/>
  <c r="I9" l="1"/>
  <c r="I8" l="1"/>
  <c r="S126" i="14" l="1"/>
  <c r="Q126"/>
  <c r="N126"/>
  <c r="O126" s="1"/>
  <c r="L126"/>
  <c r="S125"/>
  <c r="Q125"/>
  <c r="N125"/>
  <c r="O125" s="1"/>
  <c r="L125"/>
  <c r="M125" s="1"/>
  <c r="S124"/>
  <c r="Q124"/>
  <c r="N124"/>
  <c r="O124" s="1"/>
  <c r="L124"/>
  <c r="S123"/>
  <c r="Q123"/>
  <c r="N123"/>
  <c r="O123" s="1"/>
  <c r="L123"/>
  <c r="M123" s="1"/>
  <c r="S122"/>
  <c r="Q122"/>
  <c r="N122"/>
  <c r="O122" s="1"/>
  <c r="L122"/>
  <c r="S121"/>
  <c r="Q121"/>
  <c r="N121"/>
  <c r="O121" s="1"/>
  <c r="L121"/>
  <c r="S120"/>
  <c r="Q120"/>
  <c r="N120"/>
  <c r="O120" s="1"/>
  <c r="L120"/>
  <c r="S119"/>
  <c r="Q119"/>
  <c r="N119"/>
  <c r="O119" s="1"/>
  <c r="L119"/>
  <c r="S118"/>
  <c r="Q118"/>
  <c r="N118"/>
  <c r="O118" s="1"/>
  <c r="L118"/>
  <c r="S117"/>
  <c r="Q117"/>
  <c r="N117"/>
  <c r="O117" s="1"/>
  <c r="L117"/>
  <c r="M117" s="1"/>
  <c r="S116"/>
  <c r="Q116"/>
  <c r="N116"/>
  <c r="O116" s="1"/>
  <c r="L116"/>
  <c r="M116" s="1"/>
  <c r="S115"/>
  <c r="Q115"/>
  <c r="N115"/>
  <c r="O115" s="1"/>
  <c r="L115"/>
  <c r="M115" s="1"/>
  <c r="S114"/>
  <c r="Q114"/>
  <c r="N114"/>
  <c r="O114" s="1"/>
  <c r="L114"/>
  <c r="M114" s="1"/>
  <c r="S113"/>
  <c r="Q113"/>
  <c r="N113"/>
  <c r="O113" s="1"/>
  <c r="L113"/>
  <c r="M113" s="1"/>
  <c r="S112"/>
  <c r="Q112"/>
  <c r="N112"/>
  <c r="O112" s="1"/>
  <c r="L112"/>
  <c r="M112" s="1"/>
  <c r="S111"/>
  <c r="Q111"/>
  <c r="N111"/>
  <c r="O111" s="1"/>
  <c r="L111"/>
  <c r="M111" s="1"/>
  <c r="S110"/>
  <c r="Q110"/>
  <c r="N110"/>
  <c r="O110" s="1"/>
  <c r="L110"/>
  <c r="M110" s="1"/>
  <c r="S109"/>
  <c r="Q109"/>
  <c r="N109"/>
  <c r="O109" s="1"/>
  <c r="L109"/>
  <c r="M109" s="1"/>
  <c r="S108"/>
  <c r="Q108"/>
  <c r="N108"/>
  <c r="O108" s="1"/>
  <c r="L108"/>
  <c r="M108" s="1"/>
  <c r="S107"/>
  <c r="Q107"/>
  <c r="N107"/>
  <c r="O107" s="1"/>
  <c r="L107"/>
  <c r="S106"/>
  <c r="Q106"/>
  <c r="N106"/>
  <c r="O106" s="1"/>
  <c r="L106"/>
  <c r="M106" s="1"/>
  <c r="S105"/>
  <c r="Q105"/>
  <c r="N105"/>
  <c r="O105" s="1"/>
  <c r="L105"/>
  <c r="M105" s="1"/>
  <c r="S104"/>
  <c r="Q104"/>
  <c r="N104"/>
  <c r="O104" s="1"/>
  <c r="L104"/>
  <c r="M104" s="1"/>
  <c r="S103"/>
  <c r="Q103"/>
  <c r="N103"/>
  <c r="O103" s="1"/>
  <c r="L103"/>
  <c r="M103" s="1"/>
  <c r="S102"/>
  <c r="Q102"/>
  <c r="N102"/>
  <c r="O102" s="1"/>
  <c r="L102"/>
  <c r="M102" s="1"/>
  <c r="S101"/>
  <c r="Q101"/>
  <c r="N101"/>
  <c r="O101" s="1"/>
  <c r="L101"/>
  <c r="M101" s="1"/>
  <c r="S100"/>
  <c r="Q100"/>
  <c r="N100"/>
  <c r="O100" s="1"/>
  <c r="L100"/>
  <c r="M100" s="1"/>
  <c r="S99"/>
  <c r="Q99"/>
  <c r="N99"/>
  <c r="O99" s="1"/>
  <c r="L99"/>
  <c r="M99" s="1"/>
  <c r="S98"/>
  <c r="Q98"/>
  <c r="N98"/>
  <c r="O98" s="1"/>
  <c r="L98"/>
  <c r="M98" s="1"/>
  <c r="S97"/>
  <c r="Q97"/>
  <c r="N97"/>
  <c r="O97" s="1"/>
  <c r="L97"/>
  <c r="M97" s="1"/>
  <c r="S96"/>
  <c r="Q96"/>
  <c r="N96"/>
  <c r="O96" s="1"/>
  <c r="L96"/>
  <c r="M96" s="1"/>
  <c r="S95"/>
  <c r="Q95"/>
  <c r="N95"/>
  <c r="O95" s="1"/>
  <c r="L95"/>
  <c r="M95" s="1"/>
  <c r="S94"/>
  <c r="Q94"/>
  <c r="N94"/>
  <c r="O94" s="1"/>
  <c r="L94"/>
  <c r="M94" s="1"/>
  <c r="S93"/>
  <c r="Q93"/>
  <c r="N93"/>
  <c r="O93" s="1"/>
  <c r="L93"/>
  <c r="M93" s="1"/>
  <c r="S92"/>
  <c r="Q92"/>
  <c r="N92"/>
  <c r="O92" s="1"/>
  <c r="L92"/>
  <c r="M92" s="1"/>
  <c r="S91"/>
  <c r="Q91"/>
  <c r="N91"/>
  <c r="O91" s="1"/>
  <c r="L91"/>
  <c r="M91" s="1"/>
  <c r="S90"/>
  <c r="Q90"/>
  <c r="N90"/>
  <c r="O90" s="1"/>
  <c r="L90"/>
  <c r="M90" s="1"/>
  <c r="S89"/>
  <c r="Q89"/>
  <c r="N89"/>
  <c r="O89" s="1"/>
  <c r="L89"/>
  <c r="M89" s="1"/>
  <c r="S88"/>
  <c r="Q88"/>
  <c r="N88"/>
  <c r="O88" s="1"/>
  <c r="L88"/>
  <c r="M88" s="1"/>
  <c r="S87"/>
  <c r="N87"/>
  <c r="O87" s="1"/>
  <c r="L87"/>
  <c r="S86"/>
  <c r="N86"/>
  <c r="O86" s="1"/>
  <c r="L86"/>
  <c r="M86" s="1"/>
  <c r="S85"/>
  <c r="N85"/>
  <c r="O85" s="1"/>
  <c r="L85"/>
  <c r="M85" s="1"/>
  <c r="S84"/>
  <c r="N84"/>
  <c r="O84" s="1"/>
  <c r="L84"/>
  <c r="M84" s="1"/>
  <c r="S83"/>
  <c r="N83"/>
  <c r="L83"/>
  <c r="S82"/>
  <c r="N82"/>
  <c r="O82" s="1"/>
  <c r="L82"/>
  <c r="M82" s="1"/>
  <c r="S81"/>
  <c r="N81"/>
  <c r="L81"/>
  <c r="S80"/>
  <c r="N80"/>
  <c r="O80" s="1"/>
  <c r="L80"/>
  <c r="M80" s="1"/>
  <c r="S79"/>
  <c r="N79"/>
  <c r="O79" s="1"/>
  <c r="L79"/>
  <c r="M79" s="1"/>
  <c r="S78"/>
  <c r="N78"/>
  <c r="O78" s="1"/>
  <c r="L78"/>
  <c r="M78" s="1"/>
  <c r="S77"/>
  <c r="N77"/>
  <c r="O77" s="1"/>
  <c r="L77"/>
  <c r="M77" s="1"/>
  <c r="S76"/>
  <c r="N76"/>
  <c r="O76" s="1"/>
  <c r="L76"/>
  <c r="M76" s="1"/>
  <c r="S75"/>
  <c r="N75"/>
  <c r="O75" s="1"/>
  <c r="L75"/>
  <c r="M75" s="1"/>
  <c r="S74"/>
  <c r="N74"/>
  <c r="O74" s="1"/>
  <c r="L74"/>
  <c r="M74" s="1"/>
  <c r="S73"/>
  <c r="N73"/>
  <c r="O73" s="1"/>
  <c r="L73"/>
  <c r="M73" s="1"/>
  <c r="S72"/>
  <c r="N72"/>
  <c r="O72" s="1"/>
  <c r="L72"/>
  <c r="M72" s="1"/>
  <c r="S71"/>
  <c r="N71"/>
  <c r="O71" s="1"/>
  <c r="L71"/>
  <c r="M71" s="1"/>
  <c r="S70"/>
  <c r="N70"/>
  <c r="O70" s="1"/>
  <c r="L70"/>
  <c r="M70" s="1"/>
  <c r="S69"/>
  <c r="N69"/>
  <c r="O69" s="1"/>
  <c r="L69"/>
  <c r="M69" s="1"/>
  <c r="S68"/>
  <c r="N68"/>
  <c r="O68" s="1"/>
  <c r="L68"/>
  <c r="M68" s="1"/>
  <c r="S67"/>
  <c r="N67"/>
  <c r="O67" s="1"/>
  <c r="L67"/>
  <c r="M67" s="1"/>
  <c r="S66"/>
  <c r="N66"/>
  <c r="O66" s="1"/>
  <c r="L66"/>
  <c r="M66" s="1"/>
  <c r="S65"/>
  <c r="N65"/>
  <c r="O65" s="1"/>
  <c r="L65"/>
  <c r="M65" s="1"/>
  <c r="S64"/>
  <c r="N64"/>
  <c r="O64" s="1"/>
  <c r="L64"/>
  <c r="M64" s="1"/>
  <c r="S63"/>
  <c r="N63"/>
  <c r="O63" s="1"/>
  <c r="L63"/>
  <c r="M63" s="1"/>
  <c r="S62"/>
  <c r="N62"/>
  <c r="O62" s="1"/>
  <c r="L62"/>
  <c r="M62" s="1"/>
  <c r="S61"/>
  <c r="N61"/>
  <c r="O61" s="1"/>
  <c r="L61"/>
  <c r="M61" s="1"/>
  <c r="S60"/>
  <c r="N60"/>
  <c r="O60" s="1"/>
  <c r="L60"/>
  <c r="M60" s="1"/>
  <c r="S59"/>
  <c r="N59"/>
  <c r="O59" s="1"/>
  <c r="L59"/>
  <c r="M59" s="1"/>
  <c r="S58"/>
  <c r="N58"/>
  <c r="O58" s="1"/>
  <c r="L58"/>
  <c r="M58" s="1"/>
  <c r="S57"/>
  <c r="N57"/>
  <c r="O57" s="1"/>
  <c r="L57"/>
  <c r="M57" s="1"/>
  <c r="S56"/>
  <c r="N56"/>
  <c r="O56" s="1"/>
  <c r="L56"/>
  <c r="M56" s="1"/>
  <c r="S55"/>
  <c r="N55"/>
  <c r="O55" s="1"/>
  <c r="L55"/>
  <c r="M55" s="1"/>
  <c r="S54"/>
  <c r="N54"/>
  <c r="O54" s="1"/>
  <c r="L54"/>
  <c r="M54" s="1"/>
  <c r="S53"/>
  <c r="N53"/>
  <c r="O53" s="1"/>
  <c r="L53"/>
  <c r="M53" s="1"/>
  <c r="S52"/>
  <c r="N52"/>
  <c r="O52" s="1"/>
  <c r="L52"/>
  <c r="M52" s="1"/>
  <c r="S51"/>
  <c r="N51"/>
  <c r="O51" s="1"/>
  <c r="L51"/>
  <c r="M51" s="1"/>
  <c r="S50"/>
  <c r="N50"/>
  <c r="O50" s="1"/>
  <c r="L50"/>
  <c r="M50" s="1"/>
  <c r="S49"/>
  <c r="N49"/>
  <c r="O49" s="1"/>
  <c r="L49"/>
  <c r="M49" s="1"/>
  <c r="S48"/>
  <c r="N48"/>
  <c r="O48" s="1"/>
  <c r="L48"/>
  <c r="M48" s="1"/>
  <c r="S47"/>
  <c r="N47"/>
  <c r="O47" s="1"/>
  <c r="L47"/>
  <c r="M47" s="1"/>
  <c r="S46"/>
  <c r="N46"/>
  <c r="O46" s="1"/>
  <c r="L46"/>
  <c r="M46" s="1"/>
  <c r="S45"/>
  <c r="N45"/>
  <c r="O45" s="1"/>
  <c r="L45"/>
  <c r="M45" s="1"/>
  <c r="S44"/>
  <c r="N44"/>
  <c r="O44" s="1"/>
  <c r="L44"/>
  <c r="M44" s="1"/>
  <c r="S43"/>
  <c r="N43"/>
  <c r="O43" s="1"/>
  <c r="L43"/>
  <c r="M43" s="1"/>
  <c r="S42"/>
  <c r="N42"/>
  <c r="O42" s="1"/>
  <c r="L42"/>
  <c r="M42" s="1"/>
  <c r="S41"/>
  <c r="N41"/>
  <c r="O41" s="1"/>
  <c r="L41"/>
  <c r="M41" s="1"/>
  <c r="S40"/>
  <c r="N40"/>
  <c r="O40" s="1"/>
  <c r="L40"/>
  <c r="M40" s="1"/>
  <c r="S39"/>
  <c r="N39"/>
  <c r="O39" s="1"/>
  <c r="L39"/>
  <c r="M39" s="1"/>
  <c r="S38"/>
  <c r="N38"/>
  <c r="O38" s="1"/>
  <c r="L38"/>
  <c r="M38" s="1"/>
  <c r="S37"/>
  <c r="N37"/>
  <c r="O37" s="1"/>
  <c r="L37"/>
  <c r="M37" s="1"/>
  <c r="S36"/>
  <c r="N36"/>
  <c r="O36" s="1"/>
  <c r="L36"/>
  <c r="M36" s="1"/>
  <c r="S35"/>
  <c r="N35"/>
  <c r="O35" s="1"/>
  <c r="L35"/>
  <c r="M35" s="1"/>
  <c r="S34"/>
  <c r="N34"/>
  <c r="O34" s="1"/>
  <c r="L34"/>
  <c r="M34" s="1"/>
  <c r="S33"/>
  <c r="N33"/>
  <c r="O33" s="1"/>
  <c r="L33"/>
  <c r="M33" s="1"/>
  <c r="S32"/>
  <c r="N32"/>
  <c r="O32" s="1"/>
  <c r="L32"/>
  <c r="M32" s="1"/>
  <c r="S31"/>
  <c r="N31"/>
  <c r="O31" s="1"/>
  <c r="L31"/>
  <c r="M31" s="1"/>
  <c r="S30"/>
  <c r="N30"/>
  <c r="O30" s="1"/>
  <c r="L30"/>
  <c r="M30" s="1"/>
  <c r="S29"/>
  <c r="N29"/>
  <c r="O29" s="1"/>
  <c r="L29"/>
  <c r="M29" s="1"/>
  <c r="S28"/>
  <c r="N28"/>
  <c r="O28" s="1"/>
  <c r="L28"/>
  <c r="M28" s="1"/>
  <c r="S27"/>
  <c r="N27"/>
  <c r="O27" s="1"/>
  <c r="L27"/>
  <c r="M27" s="1"/>
  <c r="S26"/>
  <c r="N26"/>
  <c r="O26" s="1"/>
  <c r="L26"/>
  <c r="M26" s="1"/>
  <c r="S25"/>
  <c r="N25"/>
  <c r="O25" s="1"/>
  <c r="L25"/>
  <c r="M25" s="1"/>
  <c r="S24"/>
  <c r="N24"/>
  <c r="O24" s="1"/>
  <c r="L24"/>
  <c r="M24" s="1"/>
  <c r="S23"/>
  <c r="N23"/>
  <c r="O23" s="1"/>
  <c r="L23"/>
  <c r="M23" s="1"/>
  <c r="S22"/>
  <c r="N22"/>
  <c r="O22" s="1"/>
  <c r="L22"/>
  <c r="M22" s="1"/>
  <c r="S21"/>
  <c r="N21"/>
  <c r="O21" s="1"/>
  <c r="L21"/>
  <c r="M21" s="1"/>
  <c r="S20"/>
  <c r="N20"/>
  <c r="O20" s="1"/>
  <c r="L20"/>
  <c r="M20" s="1"/>
  <c r="S19"/>
  <c r="N19"/>
  <c r="O19" s="1"/>
  <c r="L19"/>
  <c r="M19" s="1"/>
  <c r="S18"/>
  <c r="N18"/>
  <c r="O18" s="1"/>
  <c r="L18"/>
  <c r="M18" s="1"/>
  <c r="S17"/>
  <c r="N17"/>
  <c r="O17" s="1"/>
  <c r="L17"/>
  <c r="M17" s="1"/>
  <c r="S16"/>
  <c r="N16"/>
  <c r="O16" s="1"/>
  <c r="L16"/>
  <c r="M16" s="1"/>
  <c r="S15"/>
  <c r="N15"/>
  <c r="L15"/>
  <c r="S14"/>
  <c r="N14"/>
  <c r="O14" s="1"/>
  <c r="L14"/>
  <c r="M14" s="1"/>
  <c r="S13"/>
  <c r="N13"/>
  <c r="O13" s="1"/>
  <c r="L13"/>
  <c r="M13" s="1"/>
  <c r="S12"/>
  <c r="N12"/>
  <c r="O12" s="1"/>
  <c r="L12"/>
  <c r="M12" s="1"/>
  <c r="S11"/>
  <c r="N11"/>
  <c r="O11" s="1"/>
  <c r="L11"/>
  <c r="M11" s="1"/>
  <c r="S10"/>
  <c r="N10"/>
  <c r="O10" s="1"/>
  <c r="L10"/>
  <c r="M10" s="1"/>
  <c r="S9"/>
  <c r="N9"/>
  <c r="O9" s="1"/>
  <c r="L9"/>
  <c r="M9" s="1"/>
  <c r="S8"/>
  <c r="N8"/>
  <c r="O8" s="1"/>
  <c r="L8"/>
  <c r="M8" s="1"/>
  <c r="S7"/>
  <c r="Q7"/>
  <c r="N7"/>
  <c r="O7" s="1"/>
  <c r="L7"/>
  <c r="M7" s="1"/>
  <c r="S6"/>
  <c r="Q6"/>
  <c r="N6"/>
  <c r="O6" s="1"/>
  <c r="L6"/>
  <c r="M6" s="1"/>
  <c r="S5"/>
  <c r="Q5"/>
  <c r="N5"/>
  <c r="O5" s="1"/>
  <c r="L5"/>
  <c r="M5" s="1"/>
  <c r="M87" l="1"/>
  <c r="M118"/>
  <c r="M120"/>
  <c r="M122"/>
  <c r="M124"/>
  <c r="M126"/>
  <c r="M107"/>
  <c r="M119"/>
  <c r="M121"/>
  <c r="Q8"/>
  <c r="Q9" l="1"/>
  <c r="Q10" l="1"/>
  <c r="Q11" l="1"/>
  <c r="Q12" l="1"/>
  <c r="Q13" l="1"/>
  <c r="Q14" l="1"/>
  <c r="Q15" l="1"/>
  <c r="Q16" l="1"/>
  <c r="Q17" l="1"/>
  <c r="Q18" l="1"/>
  <c r="Q19" l="1"/>
  <c r="Q20" l="1"/>
  <c r="Q21" l="1"/>
  <c r="Q22" l="1"/>
  <c r="Q23" l="1"/>
  <c r="Q24" l="1"/>
  <c r="Q25" l="1"/>
  <c r="Q26" l="1"/>
  <c r="Q27" l="1"/>
  <c r="Q28" l="1"/>
  <c r="Q29" l="1"/>
  <c r="Q30" l="1"/>
  <c r="Q31" l="1"/>
  <c r="Q32" l="1"/>
  <c r="Q33" l="1"/>
  <c r="Q34" l="1"/>
  <c r="Q35" l="1"/>
  <c r="Q36" l="1"/>
  <c r="Q37" l="1"/>
  <c r="Q38" l="1"/>
  <c r="Q39" l="1"/>
  <c r="Q40" l="1"/>
  <c r="Q41" l="1"/>
  <c r="Q42" l="1"/>
  <c r="Q43" l="1"/>
  <c r="Q44" l="1"/>
  <c r="Q45" l="1"/>
  <c r="Q46" l="1"/>
  <c r="Q47" l="1"/>
  <c r="Q48" l="1"/>
  <c r="Q49" l="1"/>
  <c r="Q50" l="1"/>
  <c r="Q51" l="1"/>
  <c r="Q52" l="1"/>
  <c r="Q53" l="1"/>
  <c r="Q54" l="1"/>
  <c r="Q55" l="1"/>
  <c r="Q56" l="1"/>
  <c r="Q57" l="1"/>
  <c r="Q58" l="1"/>
  <c r="Q59" l="1"/>
  <c r="Q60" l="1"/>
  <c r="Q61" l="1"/>
  <c r="Q62" l="1"/>
  <c r="Q63" l="1"/>
  <c r="Q64" l="1"/>
  <c r="Q65" l="1"/>
  <c r="Q66" l="1"/>
  <c r="Q67" l="1"/>
  <c r="Q68" l="1"/>
  <c r="Q69" l="1"/>
  <c r="Q70" l="1"/>
  <c r="Q71" l="1"/>
  <c r="Q72" l="1"/>
  <c r="Q73" l="1"/>
  <c r="Q74" l="1"/>
  <c r="Q75" l="1"/>
  <c r="Q76" l="1"/>
  <c r="Q77" l="1"/>
  <c r="Q78" l="1"/>
  <c r="Q79" l="1"/>
  <c r="Q80" l="1"/>
  <c r="Q81" l="1"/>
  <c r="Q82" l="1"/>
  <c r="Q83" l="1"/>
  <c r="Q84" l="1"/>
  <c r="Q85" l="1"/>
  <c r="Q86" l="1"/>
  <c r="Q87"/>
  <c r="E3" i="6" l="1"/>
  <c r="AR999" l="1"/>
  <c r="AO999" s="1"/>
  <c r="L999"/>
  <c r="AR320"/>
  <c r="AO320" s="1"/>
  <c r="L320"/>
  <c r="AR998"/>
  <c r="AO998" s="1"/>
  <c r="L998"/>
  <c r="AR997"/>
  <c r="AO997" s="1"/>
  <c r="L997"/>
  <c r="K1181" i="9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AO376" i="6"/>
  <c r="AO429"/>
  <c r="AO972"/>
  <c r="AO973"/>
  <c r="AO974"/>
  <c r="AO975"/>
  <c r="AO977"/>
  <c r="AO978"/>
  <c r="AR983" l="1"/>
  <c r="AO983" s="1"/>
  <c r="L983"/>
  <c r="L63"/>
  <c r="AO72" i="9"/>
  <c r="K72" s="1"/>
  <c r="AO99"/>
  <c r="K99" s="1"/>
  <c r="AR54" i="6" l="1"/>
  <c r="AO54" s="1"/>
  <c r="AR869"/>
  <c r="AO869" s="1"/>
  <c r="AR1495"/>
  <c r="AO1495" s="1"/>
  <c r="L1495"/>
  <c r="AR1494"/>
  <c r="AO1494" s="1"/>
  <c r="L1494"/>
  <c r="AR1493"/>
  <c r="AO1493" s="1"/>
  <c r="L1493"/>
  <c r="AR1492"/>
  <c r="AO1492" s="1"/>
  <c r="L1492"/>
  <c r="AR1491"/>
  <c r="AO1491" s="1"/>
  <c r="L1491"/>
  <c r="AR1490"/>
  <c r="AO1490" s="1"/>
  <c r="L1490"/>
  <c r="AR1489"/>
  <c r="AO1489" s="1"/>
  <c r="L1489"/>
  <c r="AR1488"/>
  <c r="AO1488" s="1"/>
  <c r="L1488"/>
  <c r="AR1487"/>
  <c r="AO1487" s="1"/>
  <c r="L1487"/>
  <c r="AR1486"/>
  <c r="AO1486" s="1"/>
  <c r="L1486"/>
  <c r="AR1138"/>
  <c r="AO1138" s="1"/>
  <c r="L1138"/>
  <c r="AR146"/>
  <c r="AO146" s="1"/>
  <c r="L146"/>
  <c r="AR976"/>
  <c r="AO976" s="1"/>
  <c r="L976"/>
  <c r="E96" i="9"/>
  <c r="L973" i="6"/>
  <c r="L972"/>
  <c r="J94" i="9"/>
  <c r="H94"/>
  <c r="D94"/>
  <c r="Y8" i="12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06"/>
  <c r="Y107"/>
  <c r="Y108"/>
  <c r="Y109"/>
  <c r="Y110"/>
  <c r="Y111"/>
  <c r="Y112"/>
  <c r="Y113"/>
  <c r="Y114"/>
  <c r="Y115"/>
  <c r="Y116"/>
  <c r="Y117"/>
  <c r="Y118"/>
  <c r="Y119"/>
  <c r="Y120"/>
  <c r="Y121"/>
  <c r="Y122"/>
  <c r="Y123"/>
  <c r="Y124"/>
  <c r="Y125"/>
  <c r="Y126"/>
  <c r="Y127"/>
  <c r="Y128"/>
  <c r="Y7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7"/>
  <c r="J9"/>
  <c r="K9"/>
  <c r="J10"/>
  <c r="K10"/>
  <c r="J11"/>
  <c r="K11"/>
  <c r="J12"/>
  <c r="K12"/>
  <c r="J13"/>
  <c r="K13"/>
  <c r="J14"/>
  <c r="K14"/>
  <c r="J15"/>
  <c r="K15"/>
  <c r="J16"/>
  <c r="K16"/>
  <c r="J17"/>
  <c r="K17"/>
  <c r="J18"/>
  <c r="K18"/>
  <c r="J19"/>
  <c r="K19"/>
  <c r="J20"/>
  <c r="K20"/>
  <c r="J21"/>
  <c r="K21"/>
  <c r="J22"/>
  <c r="K22"/>
  <c r="J23"/>
  <c r="K23"/>
  <c r="J24"/>
  <c r="K24"/>
  <c r="J25"/>
  <c r="K25"/>
  <c r="J26"/>
  <c r="K26"/>
  <c r="J27"/>
  <c r="K27"/>
  <c r="J28"/>
  <c r="K28"/>
  <c r="J29"/>
  <c r="K29"/>
  <c r="J30"/>
  <c r="K30"/>
  <c r="J31"/>
  <c r="K31"/>
  <c r="J32"/>
  <c r="K32"/>
  <c r="J33"/>
  <c r="K33"/>
  <c r="J34"/>
  <c r="K34"/>
  <c r="J35"/>
  <c r="K35"/>
  <c r="J36"/>
  <c r="K36"/>
  <c r="J37"/>
  <c r="K37"/>
  <c r="J38"/>
  <c r="K38"/>
  <c r="J39"/>
  <c r="K39"/>
  <c r="J40"/>
  <c r="K40"/>
  <c r="J41"/>
  <c r="K41"/>
  <c r="J42"/>
  <c r="K42"/>
  <c r="J43"/>
  <c r="K43"/>
  <c r="J44"/>
  <c r="K44"/>
  <c r="J45"/>
  <c r="K45"/>
  <c r="J46"/>
  <c r="K46"/>
  <c r="J47"/>
  <c r="K47"/>
  <c r="J48"/>
  <c r="K48"/>
  <c r="J49"/>
  <c r="K49"/>
  <c r="J50"/>
  <c r="K50"/>
  <c r="J51"/>
  <c r="K51"/>
  <c r="J52"/>
  <c r="K52"/>
  <c r="J53"/>
  <c r="K53"/>
  <c r="J54"/>
  <c r="K54"/>
  <c r="J55"/>
  <c r="K55"/>
  <c r="J56"/>
  <c r="K56"/>
  <c r="J57"/>
  <c r="K57"/>
  <c r="J58"/>
  <c r="K58"/>
  <c r="J59"/>
  <c r="K59"/>
  <c r="J60"/>
  <c r="K60"/>
  <c r="J61"/>
  <c r="K61"/>
  <c r="J62"/>
  <c r="K62"/>
  <c r="J63"/>
  <c r="K63"/>
  <c r="J64"/>
  <c r="K64"/>
  <c r="J65"/>
  <c r="K65"/>
  <c r="J66"/>
  <c r="K66"/>
  <c r="J67"/>
  <c r="K67"/>
  <c r="J68"/>
  <c r="K68"/>
  <c r="J69"/>
  <c r="K69"/>
  <c r="J70"/>
  <c r="K70"/>
  <c r="J71"/>
  <c r="K71"/>
  <c r="J72"/>
  <c r="K72"/>
  <c r="J73"/>
  <c r="K73"/>
  <c r="J74"/>
  <c r="K74"/>
  <c r="J75"/>
  <c r="K75"/>
  <c r="J76"/>
  <c r="K76"/>
  <c r="J77"/>
  <c r="K77"/>
  <c r="J78"/>
  <c r="K78"/>
  <c r="J79"/>
  <c r="K79"/>
  <c r="J80"/>
  <c r="K80"/>
  <c r="J81"/>
  <c r="K81"/>
  <c r="J82"/>
  <c r="K82"/>
  <c r="J83"/>
  <c r="K83"/>
  <c r="J84"/>
  <c r="K84"/>
  <c r="J85"/>
  <c r="K85"/>
  <c r="J86"/>
  <c r="K86"/>
  <c r="J87"/>
  <c r="K87"/>
  <c r="J88"/>
  <c r="K88"/>
  <c r="J89"/>
  <c r="K89"/>
  <c r="J90"/>
  <c r="K90"/>
  <c r="J91"/>
  <c r="K91"/>
  <c r="J92"/>
  <c r="K92"/>
  <c r="J93"/>
  <c r="K93"/>
  <c r="J94"/>
  <c r="K94"/>
  <c r="J95"/>
  <c r="K95"/>
  <c r="J96"/>
  <c r="K96"/>
  <c r="J97"/>
  <c r="K97"/>
  <c r="J98"/>
  <c r="K98"/>
  <c r="J99"/>
  <c r="K99"/>
  <c r="J100"/>
  <c r="K100"/>
  <c r="J101"/>
  <c r="K101"/>
  <c r="J102"/>
  <c r="K102"/>
  <c r="J103"/>
  <c r="K103"/>
  <c r="J104"/>
  <c r="K104"/>
  <c r="J105"/>
  <c r="K105"/>
  <c r="J106"/>
  <c r="K106"/>
  <c r="J107"/>
  <c r="K107"/>
  <c r="J108"/>
  <c r="K108"/>
  <c r="J109"/>
  <c r="K109"/>
  <c r="J110"/>
  <c r="K110"/>
  <c r="J111"/>
  <c r="K111"/>
  <c r="J112"/>
  <c r="K112"/>
  <c r="J113"/>
  <c r="K113"/>
  <c r="J114"/>
  <c r="K114"/>
  <c r="J115"/>
  <c r="K115"/>
  <c r="J116"/>
  <c r="K116"/>
  <c r="J117"/>
  <c r="K117"/>
  <c r="J118"/>
  <c r="K118"/>
  <c r="J119"/>
  <c r="K119"/>
  <c r="J120"/>
  <c r="K120"/>
  <c r="J121"/>
  <c r="K121"/>
  <c r="J122"/>
  <c r="K122"/>
  <c r="J123"/>
  <c r="K123"/>
  <c r="J124"/>
  <c r="K124"/>
  <c r="J125"/>
  <c r="K125"/>
  <c r="J126"/>
  <c r="K126"/>
  <c r="J127"/>
  <c r="K127"/>
  <c r="J128"/>
  <c r="K128"/>
  <c r="K8"/>
  <c r="J8"/>
  <c r="AF89" i="9"/>
  <c r="AD89"/>
  <c r="J93"/>
  <c r="J97" s="1"/>
  <c r="H93"/>
  <c r="H97" s="1"/>
  <c r="D93"/>
  <c r="D97" s="1"/>
  <c r="L970" i="6"/>
  <c r="AR970"/>
  <c r="AO970" s="1"/>
  <c r="AR969" l="1"/>
  <c r="AO969" s="1"/>
  <c r="L969"/>
  <c r="H92" i="9"/>
  <c r="D92"/>
  <c r="D96" s="1"/>
  <c r="J92"/>
  <c r="J96" s="1"/>
  <c r="AF91"/>
  <c r="AF92" s="1"/>
  <c r="AD91"/>
  <c r="AD92" s="1"/>
  <c r="AD93" s="1"/>
  <c r="D91"/>
  <c r="D95" s="1"/>
  <c r="E91"/>
  <c r="F91"/>
  <c r="G91"/>
  <c r="H91"/>
  <c r="H95" s="1"/>
  <c r="I91"/>
  <c r="J91"/>
  <c r="J95" s="1"/>
  <c r="P91"/>
  <c r="Q91"/>
  <c r="R91"/>
  <c r="C91"/>
  <c r="AO91" l="1"/>
  <c r="K91" s="1"/>
  <c r="AO92"/>
  <c r="K92" s="1"/>
  <c r="AO6"/>
  <c r="K6" s="1"/>
  <c r="AO7"/>
  <c r="K7" s="1"/>
  <c r="AO8"/>
  <c r="K8" s="1"/>
  <c r="AO9"/>
  <c r="K9" s="1"/>
  <c r="AO10"/>
  <c r="K10" s="1"/>
  <c r="AO11"/>
  <c r="K11" s="1"/>
  <c r="AO12"/>
  <c r="K12" s="1"/>
  <c r="AO13"/>
  <c r="K13" s="1"/>
  <c r="AO14"/>
  <c r="K14" s="1"/>
  <c r="AO15"/>
  <c r="K15" s="1"/>
  <c r="AO16"/>
  <c r="K16" s="1"/>
  <c r="AO17"/>
  <c r="K17" s="1"/>
  <c r="AO18"/>
  <c r="K18" s="1"/>
  <c r="AO19"/>
  <c r="K19" s="1"/>
  <c r="AO20"/>
  <c r="K20" s="1"/>
  <c r="AO21"/>
  <c r="K21" s="1"/>
  <c r="AO22"/>
  <c r="K22" s="1"/>
  <c r="AO23"/>
  <c r="K23" s="1"/>
  <c r="AO24"/>
  <c r="K24" s="1"/>
  <c r="AO25"/>
  <c r="K25" s="1"/>
  <c r="AO26"/>
  <c r="K26" s="1"/>
  <c r="AO27"/>
  <c r="K27" s="1"/>
  <c r="AO28"/>
  <c r="K28" s="1"/>
  <c r="AO29"/>
  <c r="K29" s="1"/>
  <c r="AO30"/>
  <c r="K30" s="1"/>
  <c r="AO31"/>
  <c r="K31" s="1"/>
  <c r="AO32"/>
  <c r="K32" s="1"/>
  <c r="AO33"/>
  <c r="K33" s="1"/>
  <c r="AO34"/>
  <c r="K34" s="1"/>
  <c r="AO35"/>
  <c r="K35" s="1"/>
  <c r="AO36"/>
  <c r="K36" s="1"/>
  <c r="AO37"/>
  <c r="K37" s="1"/>
  <c r="AO38"/>
  <c r="K38" s="1"/>
  <c r="AO39"/>
  <c r="K39" s="1"/>
  <c r="AO40"/>
  <c r="K40" s="1"/>
  <c r="AO41"/>
  <c r="K41" s="1"/>
  <c r="AO42"/>
  <c r="K42" s="1"/>
  <c r="AO43"/>
  <c r="K43" s="1"/>
  <c r="AO44"/>
  <c r="K44" s="1"/>
  <c r="AO45"/>
  <c r="K45" s="1"/>
  <c r="AO46"/>
  <c r="K46" s="1"/>
  <c r="AO47"/>
  <c r="K47" s="1"/>
  <c r="AO48"/>
  <c r="K48" s="1"/>
  <c r="AO49"/>
  <c r="K49" s="1"/>
  <c r="AO50"/>
  <c r="K50" s="1"/>
  <c r="AO51"/>
  <c r="K51" s="1"/>
  <c r="AO52"/>
  <c r="K52" s="1"/>
  <c r="AO53"/>
  <c r="K53" s="1"/>
  <c r="AO54"/>
  <c r="K54" s="1"/>
  <c r="AO55"/>
  <c r="K55" s="1"/>
  <c r="AO56"/>
  <c r="K56" s="1"/>
  <c r="AO57"/>
  <c r="K57" s="1"/>
  <c r="AO58"/>
  <c r="K58" s="1"/>
  <c r="AO59"/>
  <c r="K59" s="1"/>
  <c r="AO60"/>
  <c r="K60" s="1"/>
  <c r="AO61"/>
  <c r="K61" s="1"/>
  <c r="AO62"/>
  <c r="K62" s="1"/>
  <c r="AO63"/>
  <c r="K63" s="1"/>
  <c r="AO64"/>
  <c r="K64" s="1"/>
  <c r="AO65"/>
  <c r="K65" s="1"/>
  <c r="AO66"/>
  <c r="K66" s="1"/>
  <c r="AO67"/>
  <c r="K67" s="1"/>
  <c r="AO68"/>
  <c r="K68" s="1"/>
  <c r="AO69"/>
  <c r="K69" s="1"/>
  <c r="AO70"/>
  <c r="K70" s="1"/>
  <c r="AO71"/>
  <c r="K71" s="1"/>
  <c r="AO73"/>
  <c r="K73" s="1"/>
  <c r="AO74"/>
  <c r="K74" s="1"/>
  <c r="AO75"/>
  <c r="K75" s="1"/>
  <c r="AO76"/>
  <c r="K76" s="1"/>
  <c r="AO77"/>
  <c r="K77" s="1"/>
  <c r="AO78"/>
  <c r="K78" s="1"/>
  <c r="AO79"/>
  <c r="K79" s="1"/>
  <c r="AO80"/>
  <c r="K80" s="1"/>
  <c r="AO81"/>
  <c r="K81" s="1"/>
  <c r="AO82"/>
  <c r="K82" s="1"/>
  <c r="AO83"/>
  <c r="K83" s="1"/>
  <c r="AO84"/>
  <c r="K84" s="1"/>
  <c r="AO85"/>
  <c r="K85" s="1"/>
  <c r="AO86"/>
  <c r="K86" s="1"/>
  <c r="AO87"/>
  <c r="K87" s="1"/>
  <c r="AO88"/>
  <c r="K88" s="1"/>
  <c r="AO89"/>
  <c r="K89" s="1"/>
  <c r="AO90"/>
  <c r="K90" s="1"/>
  <c r="AO93"/>
  <c r="K93" s="1"/>
  <c r="AO94"/>
  <c r="K94" s="1"/>
  <c r="AO95"/>
  <c r="K95" s="1"/>
  <c r="AO96"/>
  <c r="K96" s="1"/>
  <c r="AO97"/>
  <c r="K97" s="1"/>
  <c r="AO98"/>
  <c r="K98" s="1"/>
  <c r="AO100"/>
  <c r="K100" s="1"/>
  <c r="AO101"/>
  <c r="K101" s="1"/>
  <c r="AO102"/>
  <c r="K102" s="1"/>
  <c r="AO103"/>
  <c r="K103" s="1"/>
  <c r="AO104"/>
  <c r="K104" s="1"/>
  <c r="K105"/>
  <c r="K110"/>
  <c r="K112"/>
  <c r="K113"/>
  <c r="K114"/>
  <c r="K115"/>
  <c r="K116"/>
  <c r="K117"/>
  <c r="K118"/>
  <c r="K119"/>
  <c r="K120"/>
  <c r="K121"/>
  <c r="K122"/>
  <c r="K123"/>
  <c r="K124"/>
  <c r="K125"/>
  <c r="K126"/>
  <c r="AO127"/>
  <c r="K127" s="1"/>
  <c r="K128"/>
  <c r="K130"/>
  <c r="AO134"/>
  <c r="K134" s="1"/>
  <c r="AO135"/>
  <c r="K135" s="1"/>
  <c r="AO136"/>
  <c r="K136" s="1"/>
  <c r="AO137"/>
  <c r="K137" s="1"/>
  <c r="AO138"/>
  <c r="K138" s="1"/>
  <c r="AO139"/>
  <c r="K139" s="1"/>
  <c r="AO140"/>
  <c r="K140" s="1"/>
  <c r="AO141"/>
  <c r="K141" s="1"/>
  <c r="AO142"/>
  <c r="K142" s="1"/>
  <c r="AO143"/>
  <c r="K143" s="1"/>
  <c r="K144"/>
  <c r="K145"/>
  <c r="K146"/>
  <c r="K147"/>
  <c r="AO148"/>
  <c r="K148" s="1"/>
  <c r="AO151"/>
  <c r="K151" s="1"/>
  <c r="K152"/>
  <c r="K157"/>
  <c r="K158"/>
  <c r="AO160"/>
  <c r="K160" s="1"/>
  <c r="AO161"/>
  <c r="K161" s="1"/>
  <c r="AO165"/>
  <c r="K165" s="1"/>
  <c r="AO166"/>
  <c r="K166" s="1"/>
  <c r="AO167"/>
  <c r="K167" s="1"/>
  <c r="AO168"/>
  <c r="K168" s="1"/>
  <c r="AO169"/>
  <c r="K169" s="1"/>
  <c r="AO170"/>
  <c r="K170" s="1"/>
  <c r="AO171"/>
  <c r="K171" s="1"/>
  <c r="AO172"/>
  <c r="K172" s="1"/>
  <c r="AO173"/>
  <c r="K173" s="1"/>
  <c r="AO174"/>
  <c r="K174" s="1"/>
  <c r="K175"/>
  <c r="AO205"/>
  <c r="K205" s="1"/>
  <c r="AO206"/>
  <c r="K206" s="1"/>
  <c r="AO207"/>
  <c r="K207" s="1"/>
  <c r="AO208"/>
  <c r="K208" s="1"/>
  <c r="AO209"/>
  <c r="K209" s="1"/>
  <c r="AO210"/>
  <c r="K210" s="1"/>
  <c r="AO211"/>
  <c r="K211" s="1"/>
  <c r="AO212"/>
  <c r="K212" s="1"/>
  <c r="AO213"/>
  <c r="K213" s="1"/>
  <c r="AO214"/>
  <c r="K214" s="1"/>
  <c r="AO215"/>
  <c r="K215" s="1"/>
  <c r="AO216"/>
  <c r="K216" s="1"/>
  <c r="AO217"/>
  <c r="K217" s="1"/>
  <c r="AO226"/>
  <c r="K226" s="1"/>
  <c r="AO227"/>
  <c r="K227" s="1"/>
  <c r="AO228"/>
  <c r="K228" s="1"/>
  <c r="AO229"/>
  <c r="K229" s="1"/>
  <c r="AO230"/>
  <c r="K230" s="1"/>
  <c r="AO231"/>
  <c r="K231" s="1"/>
  <c r="AO232"/>
  <c r="K232" s="1"/>
  <c r="AO233"/>
  <c r="K233" s="1"/>
  <c r="AO234"/>
  <c r="K234" s="1"/>
  <c r="AO235"/>
  <c r="K235" s="1"/>
  <c r="AO236"/>
  <c r="K236" s="1"/>
  <c r="AO237"/>
  <c r="K237" s="1"/>
  <c r="AO238"/>
  <c r="K238" s="1"/>
  <c r="AO239"/>
  <c r="AO240"/>
  <c r="K240" s="1"/>
  <c r="AO241"/>
  <c r="K241" s="1"/>
  <c r="AO242"/>
  <c r="K242" s="1"/>
  <c r="AO253"/>
  <c r="K253" s="1"/>
  <c r="AO254"/>
  <c r="K254" s="1"/>
  <c r="AO273"/>
  <c r="K273" s="1"/>
  <c r="K274"/>
  <c r="K275"/>
  <c r="K276"/>
  <c r="AO277"/>
  <c r="K277" s="1"/>
  <c r="AO278"/>
  <c r="K278" s="1"/>
  <c r="AO279"/>
  <c r="K279" s="1"/>
  <c r="AO280"/>
  <c r="K280" s="1"/>
  <c r="K281"/>
  <c r="K282"/>
  <c r="AO283"/>
  <c r="K283" s="1"/>
  <c r="AO288"/>
  <c r="K288" s="1"/>
  <c r="AO289"/>
  <c r="K289" s="1"/>
  <c r="K290"/>
  <c r="AO296"/>
  <c r="K296" s="1"/>
  <c r="K297"/>
  <c r="AO305"/>
  <c r="K305" s="1"/>
  <c r="AO310"/>
  <c r="K310" s="1"/>
  <c r="AO311"/>
  <c r="K311" s="1"/>
  <c r="AO312"/>
  <c r="K312" s="1"/>
  <c r="AO313"/>
  <c r="K313" s="1"/>
  <c r="AO314"/>
  <c r="K314" s="1"/>
  <c r="AO315"/>
  <c r="K315" s="1"/>
  <c r="AO316"/>
  <c r="K316" s="1"/>
  <c r="AO317"/>
  <c r="K317" s="1"/>
  <c r="AO318"/>
  <c r="K318" s="1"/>
  <c r="AO319"/>
  <c r="K319" s="1"/>
  <c r="AO320"/>
  <c r="K320" s="1"/>
  <c r="AO321"/>
  <c r="K321" s="1"/>
  <c r="AO322"/>
  <c r="K322" s="1"/>
  <c r="AO323"/>
  <c r="K323" s="1"/>
  <c r="AO324"/>
  <c r="K324" s="1"/>
  <c r="AO325"/>
  <c r="K325" s="1"/>
  <c r="AO326"/>
  <c r="K326" s="1"/>
  <c r="AO327"/>
  <c r="K327" s="1"/>
  <c r="AO328"/>
  <c r="K328" s="1"/>
  <c r="AO329"/>
  <c r="K329" s="1"/>
  <c r="AO330"/>
  <c r="K330" s="1"/>
  <c r="AO331"/>
  <c r="K331" s="1"/>
  <c r="AO332"/>
  <c r="K332" s="1"/>
  <c r="AO333"/>
  <c r="K333" s="1"/>
  <c r="AO334"/>
  <c r="K334" s="1"/>
  <c r="AO335"/>
  <c r="K335" s="1"/>
  <c r="AO336"/>
  <c r="K336" s="1"/>
  <c r="AO337"/>
  <c r="K337" s="1"/>
  <c r="AO338"/>
  <c r="K338" s="1"/>
  <c r="AO339"/>
  <c r="K339" s="1"/>
  <c r="AO340"/>
  <c r="K340" s="1"/>
  <c r="AO341"/>
  <c r="K341" s="1"/>
  <c r="AO342"/>
  <c r="K342" s="1"/>
  <c r="AO343"/>
  <c r="K343" s="1"/>
  <c r="AO344"/>
  <c r="K344" s="1"/>
  <c r="AO345"/>
  <c r="K345" s="1"/>
  <c r="AO346"/>
  <c r="K346" s="1"/>
  <c r="AO347"/>
  <c r="K347" s="1"/>
  <c r="AO348"/>
  <c r="K348" s="1"/>
  <c r="AO349"/>
  <c r="K349" s="1"/>
  <c r="AO350"/>
  <c r="K350" s="1"/>
  <c r="AO351"/>
  <c r="K351" s="1"/>
  <c r="AO352"/>
  <c r="K352" s="1"/>
  <c r="AO353"/>
  <c r="K353" s="1"/>
  <c r="AO354"/>
  <c r="K354" s="1"/>
  <c r="AO355"/>
  <c r="K355" s="1"/>
  <c r="AO356"/>
  <c r="K356" s="1"/>
  <c r="AO357"/>
  <c r="K357" s="1"/>
  <c r="AO358"/>
  <c r="K358" s="1"/>
  <c r="AO359"/>
  <c r="K359" s="1"/>
  <c r="AO360"/>
  <c r="K360" s="1"/>
  <c r="AO361"/>
  <c r="K361" s="1"/>
  <c r="AO362"/>
  <c r="K362" s="1"/>
  <c r="AO363"/>
  <c r="K363" s="1"/>
  <c r="AO364"/>
  <c r="K364" s="1"/>
  <c r="AO365"/>
  <c r="K365" s="1"/>
  <c r="AO366"/>
  <c r="K366" s="1"/>
  <c r="AO367"/>
  <c r="K367" s="1"/>
  <c r="AO368"/>
  <c r="K368" s="1"/>
  <c r="AO369"/>
  <c r="K369" s="1"/>
  <c r="AO370"/>
  <c r="K370" s="1"/>
  <c r="AO371"/>
  <c r="K371" s="1"/>
  <c r="AO372"/>
  <c r="K372" s="1"/>
  <c r="AO373"/>
  <c r="K373" s="1"/>
  <c r="AO374"/>
  <c r="K374" s="1"/>
  <c r="AO375"/>
  <c r="K375" s="1"/>
  <c r="AO376"/>
  <c r="K376" s="1"/>
  <c r="AO377"/>
  <c r="K377" s="1"/>
  <c r="AO378"/>
  <c r="K378" s="1"/>
  <c r="AO379"/>
  <c r="K379" s="1"/>
  <c r="AO380"/>
  <c r="K380" s="1"/>
  <c r="AO381"/>
  <c r="K381" s="1"/>
  <c r="AO382"/>
  <c r="K382" s="1"/>
  <c r="AO383"/>
  <c r="K383" s="1"/>
  <c r="AO384"/>
  <c r="K384" s="1"/>
  <c r="AO385"/>
  <c r="K385" s="1"/>
  <c r="AO386"/>
  <c r="K386" s="1"/>
  <c r="AO387"/>
  <c r="K387" s="1"/>
  <c r="AO388"/>
  <c r="K388" s="1"/>
  <c r="AO389"/>
  <c r="K389" s="1"/>
  <c r="AO390"/>
  <c r="K390" s="1"/>
  <c r="AO391"/>
  <c r="K391" s="1"/>
  <c r="AO392"/>
  <c r="K392" s="1"/>
  <c r="AO393"/>
  <c r="K393" s="1"/>
  <c r="AO394"/>
  <c r="K394" s="1"/>
  <c r="AO395"/>
  <c r="K395" s="1"/>
  <c r="AO396"/>
  <c r="K396" s="1"/>
  <c r="AO397"/>
  <c r="K397" s="1"/>
  <c r="AO398"/>
  <c r="K398" s="1"/>
  <c r="AO399"/>
  <c r="K399" s="1"/>
  <c r="AO400"/>
  <c r="K400" s="1"/>
  <c r="AO401"/>
  <c r="K401" s="1"/>
  <c r="AO402"/>
  <c r="K402" s="1"/>
  <c r="AO403"/>
  <c r="K403" s="1"/>
  <c r="AO404"/>
  <c r="K404" s="1"/>
  <c r="AO405"/>
  <c r="K405" s="1"/>
  <c r="AO406"/>
  <c r="K406" s="1"/>
  <c r="AO407"/>
  <c r="K407" s="1"/>
  <c r="AO408"/>
  <c r="K408" s="1"/>
  <c r="AO409"/>
  <c r="K409" s="1"/>
  <c r="AO410"/>
  <c r="K410" s="1"/>
  <c r="AO411"/>
  <c r="K411" s="1"/>
  <c r="AO412"/>
  <c r="K412" s="1"/>
  <c r="AO413"/>
  <c r="K413" s="1"/>
  <c r="AO414"/>
  <c r="K414" s="1"/>
  <c r="AO415"/>
  <c r="K415" s="1"/>
  <c r="AO416"/>
  <c r="K416" s="1"/>
  <c r="AO417"/>
  <c r="K417" s="1"/>
  <c r="AO418"/>
  <c r="K418" s="1"/>
  <c r="AO419"/>
  <c r="K419" s="1"/>
  <c r="AO420"/>
  <c r="K420" s="1"/>
  <c r="AO421"/>
  <c r="K421" s="1"/>
  <c r="AO422"/>
  <c r="K422" s="1"/>
  <c r="AO423"/>
  <c r="K423" s="1"/>
  <c r="AO424"/>
  <c r="K424" s="1"/>
  <c r="AO425"/>
  <c r="K425" s="1"/>
  <c r="AO426"/>
  <c r="K426" s="1"/>
  <c r="AO427"/>
  <c r="K427" s="1"/>
  <c r="AO428"/>
  <c r="K428" s="1"/>
  <c r="AO429"/>
  <c r="K429" s="1"/>
  <c r="AO430"/>
  <c r="K430" s="1"/>
  <c r="AO431"/>
  <c r="K431" s="1"/>
  <c r="AO432"/>
  <c r="K432" s="1"/>
  <c r="AO433"/>
  <c r="K433" s="1"/>
  <c r="AO434"/>
  <c r="K434" s="1"/>
  <c r="AO435"/>
  <c r="K435" s="1"/>
  <c r="AO436"/>
  <c r="K436" s="1"/>
  <c r="AO437"/>
  <c r="K437" s="1"/>
  <c r="AO438"/>
  <c r="K438" s="1"/>
  <c r="AO439"/>
  <c r="K439" s="1"/>
  <c r="AO440"/>
  <c r="K440" s="1"/>
  <c r="AO441"/>
  <c r="K441" s="1"/>
  <c r="AO442"/>
  <c r="K442" s="1"/>
  <c r="AO443"/>
  <c r="K443" s="1"/>
  <c r="AO444"/>
  <c r="K444" s="1"/>
  <c r="AO445"/>
  <c r="K445" s="1"/>
  <c r="AO446"/>
  <c r="K446" s="1"/>
  <c r="AO447"/>
  <c r="K447" s="1"/>
  <c r="AO448"/>
  <c r="K448" s="1"/>
  <c r="AO449"/>
  <c r="K449" s="1"/>
  <c r="AO450"/>
  <c r="K450" s="1"/>
  <c r="AO451"/>
  <c r="K451" s="1"/>
  <c r="AO452"/>
  <c r="K452" s="1"/>
  <c r="AO453"/>
  <c r="K453" s="1"/>
  <c r="AO454"/>
  <c r="K454" s="1"/>
  <c r="AO455"/>
  <c r="K455" s="1"/>
  <c r="AO456"/>
  <c r="K456" s="1"/>
  <c r="AO457"/>
  <c r="K457" s="1"/>
  <c r="AO458"/>
  <c r="K458" s="1"/>
  <c r="AO459"/>
  <c r="K459" s="1"/>
  <c r="AO460"/>
  <c r="K460" s="1"/>
  <c r="AO461"/>
  <c r="K461" s="1"/>
  <c r="AO462"/>
  <c r="K462" s="1"/>
  <c r="AO463"/>
  <c r="K463" s="1"/>
  <c r="AO464"/>
  <c r="K464" s="1"/>
  <c r="AO465"/>
  <c r="K465" s="1"/>
  <c r="AO466"/>
  <c r="K466" s="1"/>
  <c r="AO467"/>
  <c r="K467" s="1"/>
  <c r="AO468"/>
  <c r="K468" s="1"/>
  <c r="AO469"/>
  <c r="K469" s="1"/>
  <c r="AO470"/>
  <c r="K470" s="1"/>
  <c r="AO471"/>
  <c r="K471" s="1"/>
  <c r="AO472"/>
  <c r="K472" s="1"/>
  <c r="AO473"/>
  <c r="K473" s="1"/>
  <c r="AO474"/>
  <c r="K474" s="1"/>
  <c r="AO475"/>
  <c r="K475" s="1"/>
  <c r="AO476"/>
  <c r="K476" s="1"/>
  <c r="AO477"/>
  <c r="K477" s="1"/>
  <c r="AO478"/>
  <c r="K478" s="1"/>
  <c r="AO479"/>
  <c r="K479" s="1"/>
  <c r="AO480"/>
  <c r="K480" s="1"/>
  <c r="AO481"/>
  <c r="K481" s="1"/>
  <c r="AO482"/>
  <c r="K482" s="1"/>
  <c r="AO483"/>
  <c r="K483" s="1"/>
  <c r="AO484"/>
  <c r="K484" s="1"/>
  <c r="AO485"/>
  <c r="K485" s="1"/>
  <c r="AO486"/>
  <c r="K486" s="1"/>
  <c r="AO487"/>
  <c r="K487" s="1"/>
  <c r="AO488"/>
  <c r="K488" s="1"/>
  <c r="AO489"/>
  <c r="K489" s="1"/>
  <c r="AO490"/>
  <c r="K490" s="1"/>
  <c r="AO491"/>
  <c r="K491" s="1"/>
  <c r="AO492"/>
  <c r="K492" s="1"/>
  <c r="AO493"/>
  <c r="K493" s="1"/>
  <c r="AO494"/>
  <c r="K494" s="1"/>
  <c r="AO495"/>
  <c r="K495" s="1"/>
  <c r="AO496"/>
  <c r="K496" s="1"/>
  <c r="AO497"/>
  <c r="K497" s="1"/>
  <c r="AO498"/>
  <c r="K498" s="1"/>
  <c r="AO499"/>
  <c r="K499" s="1"/>
  <c r="AO500"/>
  <c r="K500" s="1"/>
  <c r="AO501"/>
  <c r="K501" s="1"/>
  <c r="AO502"/>
  <c r="K502" s="1"/>
  <c r="AO503"/>
  <c r="K503" s="1"/>
  <c r="AO504"/>
  <c r="K504" s="1"/>
  <c r="AO505"/>
  <c r="K505" s="1"/>
  <c r="AO506"/>
  <c r="K506" s="1"/>
  <c r="AO507"/>
  <c r="K507" s="1"/>
  <c r="AO508"/>
  <c r="K508" s="1"/>
  <c r="AO509"/>
  <c r="K509" s="1"/>
  <c r="AO510"/>
  <c r="K510" s="1"/>
  <c r="AO511"/>
  <c r="K511" s="1"/>
  <c r="AO512"/>
  <c r="K512" s="1"/>
  <c r="AO513"/>
  <c r="K513" s="1"/>
  <c r="AO514"/>
  <c r="K514" s="1"/>
  <c r="AO515"/>
  <c r="K515" s="1"/>
  <c r="AO516"/>
  <c r="K516" s="1"/>
  <c r="AO517"/>
  <c r="K517" s="1"/>
  <c r="AO518"/>
  <c r="K518" s="1"/>
  <c r="AO519"/>
  <c r="K519" s="1"/>
  <c r="AO520"/>
  <c r="K520" s="1"/>
  <c r="AO521"/>
  <c r="K521" s="1"/>
  <c r="AO522"/>
  <c r="K522" s="1"/>
  <c r="AO523"/>
  <c r="K523" s="1"/>
  <c r="AO524"/>
  <c r="K524" s="1"/>
  <c r="AO525"/>
  <c r="K525" s="1"/>
  <c r="AO526"/>
  <c r="K526" s="1"/>
  <c r="AO527"/>
  <c r="K527" s="1"/>
  <c r="AO528"/>
  <c r="K528" s="1"/>
  <c r="AO529"/>
  <c r="K529" s="1"/>
  <c r="AO530"/>
  <c r="K530" s="1"/>
  <c r="AO531"/>
  <c r="K531" s="1"/>
  <c r="AO532"/>
  <c r="K532" s="1"/>
  <c r="AO533"/>
  <c r="K533" s="1"/>
  <c r="AO534"/>
  <c r="K534" s="1"/>
  <c r="AO535"/>
  <c r="K535" s="1"/>
  <c r="AO536"/>
  <c r="K536" s="1"/>
  <c r="AO537"/>
  <c r="K537" s="1"/>
  <c r="AO538"/>
  <c r="K538" s="1"/>
  <c r="AO539"/>
  <c r="K539" s="1"/>
  <c r="AO540"/>
  <c r="K540" s="1"/>
  <c r="AO541"/>
  <c r="K541" s="1"/>
  <c r="AO542"/>
  <c r="K542" s="1"/>
  <c r="AO543"/>
  <c r="K543" s="1"/>
  <c r="AO544"/>
  <c r="K544" s="1"/>
  <c r="AO545"/>
  <c r="K545" s="1"/>
  <c r="AO546"/>
  <c r="K546" s="1"/>
  <c r="AO547"/>
  <c r="K547" s="1"/>
  <c r="AO548"/>
  <c r="K548" s="1"/>
  <c r="AO549"/>
  <c r="K549" s="1"/>
  <c r="AO550"/>
  <c r="K550" s="1"/>
  <c r="AO551"/>
  <c r="K551" s="1"/>
  <c r="AO552"/>
  <c r="K552" s="1"/>
  <c r="AO553"/>
  <c r="K553" s="1"/>
  <c r="AO554"/>
  <c r="K554" s="1"/>
  <c r="AO555"/>
  <c r="K555" s="1"/>
  <c r="AO556"/>
  <c r="K556" s="1"/>
  <c r="AO557"/>
  <c r="K557" s="1"/>
  <c r="AO558"/>
  <c r="K558" s="1"/>
  <c r="AO559"/>
  <c r="K559" s="1"/>
  <c r="AO560"/>
  <c r="K560" s="1"/>
  <c r="AO561"/>
  <c r="K561" s="1"/>
  <c r="AO562"/>
  <c r="K562" s="1"/>
  <c r="AO563"/>
  <c r="K563" s="1"/>
  <c r="AO564"/>
  <c r="K564" s="1"/>
  <c r="AO565"/>
  <c r="K565" s="1"/>
  <c r="AO566"/>
  <c r="K566" s="1"/>
  <c r="AO567"/>
  <c r="K567" s="1"/>
  <c r="AO568"/>
  <c r="K568" s="1"/>
  <c r="AO569"/>
  <c r="K569" s="1"/>
  <c r="AO570"/>
  <c r="K570" s="1"/>
  <c r="AO571"/>
  <c r="K571" s="1"/>
  <c r="AO572"/>
  <c r="K572" s="1"/>
  <c r="AO573"/>
  <c r="K573" s="1"/>
  <c r="AO574"/>
  <c r="K574" s="1"/>
  <c r="AO575"/>
  <c r="K575" s="1"/>
  <c r="AO576"/>
  <c r="K576" s="1"/>
  <c r="AO577"/>
  <c r="K577" s="1"/>
  <c r="AO578"/>
  <c r="K578" s="1"/>
  <c r="AO579"/>
  <c r="K579" s="1"/>
  <c r="AO580"/>
  <c r="K580" s="1"/>
  <c r="AO581"/>
  <c r="K581" s="1"/>
  <c r="AO582"/>
  <c r="K582" s="1"/>
  <c r="AO583"/>
  <c r="K583" s="1"/>
  <c r="AO584"/>
  <c r="K584" s="1"/>
  <c r="AO585"/>
  <c r="K585" s="1"/>
  <c r="AO586"/>
  <c r="K586" s="1"/>
  <c r="AO587"/>
  <c r="K587" s="1"/>
  <c r="AO588"/>
  <c r="K588" s="1"/>
  <c r="AO589"/>
  <c r="K589" s="1"/>
  <c r="AO590"/>
  <c r="K590" s="1"/>
  <c r="AO591"/>
  <c r="K591" s="1"/>
  <c r="AO592"/>
  <c r="K592" s="1"/>
  <c r="AO593"/>
  <c r="K593" s="1"/>
  <c r="AO594"/>
  <c r="K594" s="1"/>
  <c r="AO595"/>
  <c r="K595" s="1"/>
  <c r="AO596"/>
  <c r="K596" s="1"/>
  <c r="AO597"/>
  <c r="K597" s="1"/>
  <c r="AO598"/>
  <c r="K598" s="1"/>
  <c r="AO599"/>
  <c r="K599" s="1"/>
  <c r="AO600"/>
  <c r="K600" s="1"/>
  <c r="AO601"/>
  <c r="K601" s="1"/>
  <c r="AO602"/>
  <c r="K602" s="1"/>
  <c r="AO603"/>
  <c r="K603" s="1"/>
  <c r="AO604"/>
  <c r="K604" s="1"/>
  <c r="AO605"/>
  <c r="K605" s="1"/>
  <c r="AO606"/>
  <c r="K606" s="1"/>
  <c r="AO607"/>
  <c r="K607" s="1"/>
  <c r="AO608"/>
  <c r="K608" s="1"/>
  <c r="AO609"/>
  <c r="K609" s="1"/>
  <c r="AO610"/>
  <c r="K610" s="1"/>
  <c r="AO611"/>
  <c r="K611" s="1"/>
  <c r="AO612"/>
  <c r="K612" s="1"/>
  <c r="AO613"/>
  <c r="K613" s="1"/>
  <c r="AO614"/>
  <c r="K614" s="1"/>
  <c r="AO615"/>
  <c r="K615" s="1"/>
  <c r="AO616"/>
  <c r="K616" s="1"/>
  <c r="AO617"/>
  <c r="K617" s="1"/>
  <c r="AO618"/>
  <c r="K618" s="1"/>
  <c r="AO619"/>
  <c r="K619" s="1"/>
  <c r="AO620"/>
  <c r="K620" s="1"/>
  <c r="AO621"/>
  <c r="K621" s="1"/>
  <c r="AO622"/>
  <c r="K622" s="1"/>
  <c r="AO623"/>
  <c r="K623" s="1"/>
  <c r="AO624"/>
  <c r="K624" s="1"/>
  <c r="AO625"/>
  <c r="K625" s="1"/>
  <c r="AO626"/>
  <c r="K626" s="1"/>
  <c r="AO627"/>
  <c r="K627" s="1"/>
  <c r="AO628"/>
  <c r="K628" s="1"/>
  <c r="AO629"/>
  <c r="K629" s="1"/>
  <c r="AO630"/>
  <c r="K630" s="1"/>
  <c r="AO631"/>
  <c r="K631" s="1"/>
  <c r="AO632"/>
  <c r="K632" s="1"/>
  <c r="AO633"/>
  <c r="K633" s="1"/>
  <c r="AO634"/>
  <c r="K634" s="1"/>
  <c r="AO635"/>
  <c r="K635" s="1"/>
  <c r="AO636"/>
  <c r="K636" s="1"/>
  <c r="AO637"/>
  <c r="K637" s="1"/>
  <c r="AO638"/>
  <c r="K638" s="1"/>
  <c r="AO639"/>
  <c r="K639" s="1"/>
  <c r="AO640"/>
  <c r="K640" s="1"/>
  <c r="AO641"/>
  <c r="K641" s="1"/>
  <c r="AO642"/>
  <c r="K642" s="1"/>
  <c r="AO643"/>
  <c r="K643" s="1"/>
  <c r="AO644"/>
  <c r="K644" s="1"/>
  <c r="AO645"/>
  <c r="K645" s="1"/>
  <c r="AO646"/>
  <c r="K646" s="1"/>
  <c r="AO647"/>
  <c r="K647" s="1"/>
  <c r="AO648"/>
  <c r="K648" s="1"/>
  <c r="AO649"/>
  <c r="K649" s="1"/>
  <c r="AO650"/>
  <c r="K650" s="1"/>
  <c r="AO651"/>
  <c r="K651" s="1"/>
  <c r="AO652"/>
  <c r="K652" s="1"/>
  <c r="AO653"/>
  <c r="K653" s="1"/>
  <c r="AO654"/>
  <c r="K654" s="1"/>
  <c r="AO655"/>
  <c r="K655" s="1"/>
  <c r="AO656"/>
  <c r="K656" s="1"/>
  <c r="AO657"/>
  <c r="K657" s="1"/>
  <c r="AO658"/>
  <c r="K658" s="1"/>
  <c r="AO659"/>
  <c r="K659" s="1"/>
  <c r="AO660"/>
  <c r="K660" s="1"/>
  <c r="AO661"/>
  <c r="K661" s="1"/>
  <c r="AO662"/>
  <c r="K662" s="1"/>
  <c r="AO663"/>
  <c r="K663" s="1"/>
  <c r="AO664"/>
  <c r="K664" s="1"/>
  <c r="AO665"/>
  <c r="K665" s="1"/>
  <c r="AO666"/>
  <c r="K666" s="1"/>
  <c r="AO667"/>
  <c r="K667" s="1"/>
  <c r="AO668"/>
  <c r="K668" s="1"/>
  <c r="AO669"/>
  <c r="K669" s="1"/>
  <c r="AO670"/>
  <c r="K670" s="1"/>
  <c r="AO671"/>
  <c r="K671" s="1"/>
  <c r="AO672"/>
  <c r="K672" s="1"/>
  <c r="AO673"/>
  <c r="K673" s="1"/>
  <c r="AO674"/>
  <c r="K674" s="1"/>
  <c r="AO675"/>
  <c r="K675" s="1"/>
  <c r="AO676"/>
  <c r="K676" s="1"/>
  <c r="AO677"/>
  <c r="K677" s="1"/>
  <c r="AO678"/>
  <c r="K678" s="1"/>
  <c r="AO679"/>
  <c r="K679" s="1"/>
  <c r="AO680"/>
  <c r="K680" s="1"/>
  <c r="AO681"/>
  <c r="K681" s="1"/>
  <c r="AO682"/>
  <c r="K682" s="1"/>
  <c r="AO683"/>
  <c r="K683" s="1"/>
  <c r="AO684"/>
  <c r="K684" s="1"/>
  <c r="AO685"/>
  <c r="K685" s="1"/>
  <c r="AO686"/>
  <c r="K686" s="1"/>
  <c r="AO687"/>
  <c r="K687" s="1"/>
  <c r="AO688"/>
  <c r="K688" s="1"/>
  <c r="AO689"/>
  <c r="K689" s="1"/>
  <c r="AO690"/>
  <c r="K690" s="1"/>
  <c r="AO691"/>
  <c r="K691" s="1"/>
  <c r="AO692"/>
  <c r="K692" s="1"/>
  <c r="AO693"/>
  <c r="K693" s="1"/>
  <c r="AO694"/>
  <c r="K694" s="1"/>
  <c r="AO695"/>
  <c r="K695" s="1"/>
  <c r="AO696"/>
  <c r="K696" s="1"/>
  <c r="AO697"/>
  <c r="K697" s="1"/>
  <c r="AO698"/>
  <c r="K698" s="1"/>
  <c r="AO699"/>
  <c r="K699" s="1"/>
  <c r="AO700"/>
  <c r="K700" s="1"/>
  <c r="AO701"/>
  <c r="K701" s="1"/>
  <c r="AO702"/>
  <c r="K702" s="1"/>
  <c r="AO703"/>
  <c r="K703" s="1"/>
  <c r="AO704"/>
  <c r="K704" s="1"/>
  <c r="AO705"/>
  <c r="K705" s="1"/>
  <c r="AO706"/>
  <c r="K706" s="1"/>
  <c r="AO707"/>
  <c r="K707" s="1"/>
  <c r="AO708"/>
  <c r="K708" s="1"/>
  <c r="AO709"/>
  <c r="K709" s="1"/>
  <c r="AO710"/>
  <c r="K710" s="1"/>
  <c r="AO711"/>
  <c r="K711" s="1"/>
  <c r="AO712"/>
  <c r="K712" s="1"/>
  <c r="AO713"/>
  <c r="K713" s="1"/>
  <c r="AO714"/>
  <c r="K714" s="1"/>
  <c r="AO715"/>
  <c r="K715" s="1"/>
  <c r="AO716"/>
  <c r="K716" s="1"/>
  <c r="AO717"/>
  <c r="K717" s="1"/>
  <c r="AO718"/>
  <c r="K718" s="1"/>
  <c r="AO719"/>
  <c r="K719" s="1"/>
  <c r="AO720"/>
  <c r="K720" s="1"/>
  <c r="AO721"/>
  <c r="K721" s="1"/>
  <c r="AO722"/>
  <c r="K722" s="1"/>
  <c r="AO723"/>
  <c r="K723" s="1"/>
  <c r="AO724"/>
  <c r="K724" s="1"/>
  <c r="AO725"/>
  <c r="K725" s="1"/>
  <c r="AO726"/>
  <c r="K726" s="1"/>
  <c r="AO727"/>
  <c r="K727" s="1"/>
  <c r="AO728"/>
  <c r="K728" s="1"/>
  <c r="AO729"/>
  <c r="K729" s="1"/>
  <c r="AO730"/>
  <c r="K730" s="1"/>
  <c r="AO731"/>
  <c r="K731" s="1"/>
  <c r="AO732"/>
  <c r="K732" s="1"/>
  <c r="AO733"/>
  <c r="K733" s="1"/>
  <c r="AO734"/>
  <c r="K734" s="1"/>
  <c r="AO735"/>
  <c r="K735" s="1"/>
  <c r="AO736"/>
  <c r="K736" s="1"/>
  <c r="AO737"/>
  <c r="K737" s="1"/>
  <c r="AO738"/>
  <c r="K738" s="1"/>
  <c r="AO739"/>
  <c r="K739" s="1"/>
  <c r="AO740"/>
  <c r="K740" s="1"/>
  <c r="AO741"/>
  <c r="K741" s="1"/>
  <c r="AO742"/>
  <c r="K742" s="1"/>
  <c r="AO743"/>
  <c r="K743" s="1"/>
  <c r="AO744"/>
  <c r="K744" s="1"/>
  <c r="AO745"/>
  <c r="K745" s="1"/>
  <c r="AO746"/>
  <c r="K746" s="1"/>
  <c r="AO747"/>
  <c r="K747" s="1"/>
  <c r="AO748"/>
  <c r="K748" s="1"/>
  <c r="AO749"/>
  <c r="K749" s="1"/>
  <c r="AO750"/>
  <c r="K750" s="1"/>
  <c r="AO751"/>
  <c r="K751" s="1"/>
  <c r="AO752"/>
  <c r="K752" s="1"/>
  <c r="AO753"/>
  <c r="K753" s="1"/>
  <c r="AO754"/>
  <c r="K754" s="1"/>
  <c r="AO755"/>
  <c r="K755" s="1"/>
  <c r="AO756"/>
  <c r="K756" s="1"/>
  <c r="AO757"/>
  <c r="K757" s="1"/>
  <c r="AO758"/>
  <c r="K758" s="1"/>
  <c r="AO759"/>
  <c r="K759" s="1"/>
  <c r="AO760"/>
  <c r="K760" s="1"/>
  <c r="AO761"/>
  <c r="K761" s="1"/>
  <c r="AO762"/>
  <c r="K762" s="1"/>
  <c r="AO763"/>
  <c r="K763" s="1"/>
  <c r="AO764"/>
  <c r="K764" s="1"/>
  <c r="AO765"/>
  <c r="K765" s="1"/>
  <c r="AO766"/>
  <c r="K766" s="1"/>
  <c r="AO767"/>
  <c r="K767" s="1"/>
  <c r="AO768"/>
  <c r="K768" s="1"/>
  <c r="AO769"/>
  <c r="K769" s="1"/>
  <c r="AO770"/>
  <c r="K770" s="1"/>
  <c r="AO771"/>
  <c r="K771" s="1"/>
  <c r="AO772"/>
  <c r="K772" s="1"/>
  <c r="AO773"/>
  <c r="K773" s="1"/>
  <c r="AO774"/>
  <c r="K774" s="1"/>
  <c r="AO775"/>
  <c r="K775" s="1"/>
  <c r="AO776"/>
  <c r="K776" s="1"/>
  <c r="AO777"/>
  <c r="K777" s="1"/>
  <c r="AO778"/>
  <c r="K778" s="1"/>
  <c r="AO779"/>
  <c r="K779" s="1"/>
  <c r="AO780"/>
  <c r="K780" s="1"/>
  <c r="AO781"/>
  <c r="K781" s="1"/>
  <c r="AO782"/>
  <c r="K782" s="1"/>
  <c r="AO783"/>
  <c r="K783" s="1"/>
  <c r="AO784"/>
  <c r="K784" s="1"/>
  <c r="AO785"/>
  <c r="K785" s="1"/>
  <c r="AO786"/>
  <c r="K786" s="1"/>
  <c r="AO787"/>
  <c r="K787" s="1"/>
  <c r="AO788"/>
  <c r="K788" s="1"/>
  <c r="AO789"/>
  <c r="K789" s="1"/>
  <c r="AO790"/>
  <c r="K790" s="1"/>
  <c r="AO791"/>
  <c r="K791" s="1"/>
  <c r="AO792"/>
  <c r="K792" s="1"/>
  <c r="AO793"/>
  <c r="K793" s="1"/>
  <c r="AO794"/>
  <c r="K794" s="1"/>
  <c r="AO795"/>
  <c r="K795" s="1"/>
  <c r="AO796"/>
  <c r="K796" s="1"/>
  <c r="AO797"/>
  <c r="K797" s="1"/>
  <c r="AO798"/>
  <c r="K798" s="1"/>
  <c r="AO799"/>
  <c r="K799" s="1"/>
  <c r="AO800"/>
  <c r="K800" s="1"/>
  <c r="AO801"/>
  <c r="K801" s="1"/>
  <c r="AO802"/>
  <c r="K802" s="1"/>
  <c r="AO803"/>
  <c r="K803" s="1"/>
  <c r="AO804"/>
  <c r="K804" s="1"/>
  <c r="AO805"/>
  <c r="K805" s="1"/>
  <c r="AO806"/>
  <c r="K806" s="1"/>
  <c r="AO807"/>
  <c r="K807" s="1"/>
  <c r="AO808"/>
  <c r="K808" s="1"/>
  <c r="AO809"/>
  <c r="K809" s="1"/>
  <c r="AO810"/>
  <c r="K810" s="1"/>
  <c r="AO811"/>
  <c r="K811" s="1"/>
  <c r="AO812"/>
  <c r="K812" s="1"/>
  <c r="AO813"/>
  <c r="K813" s="1"/>
  <c r="AO814"/>
  <c r="K814" s="1"/>
  <c r="AO815"/>
  <c r="K815" s="1"/>
  <c r="AO816"/>
  <c r="K816" s="1"/>
  <c r="AO817"/>
  <c r="K817" s="1"/>
  <c r="AO818"/>
  <c r="K818" s="1"/>
  <c r="AO819"/>
  <c r="K819" s="1"/>
  <c r="AO820"/>
  <c r="K820" s="1"/>
  <c r="AO821"/>
  <c r="K821" s="1"/>
  <c r="AO822"/>
  <c r="K822" s="1"/>
  <c r="AO823"/>
  <c r="K823" s="1"/>
  <c r="AO824"/>
  <c r="K824" s="1"/>
  <c r="AO825"/>
  <c r="K825" s="1"/>
  <c r="AO826"/>
  <c r="K826" s="1"/>
  <c r="AO827"/>
  <c r="K827" s="1"/>
  <c r="AO828"/>
  <c r="K828" s="1"/>
  <c r="AO829"/>
  <c r="K829" s="1"/>
  <c r="AO830"/>
  <c r="K830" s="1"/>
  <c r="AO831"/>
  <c r="K831" s="1"/>
  <c r="AO832"/>
  <c r="K832" s="1"/>
  <c r="AO833"/>
  <c r="K833" s="1"/>
  <c r="AO834"/>
  <c r="K834" s="1"/>
  <c r="AO835"/>
  <c r="K835" s="1"/>
  <c r="AO836"/>
  <c r="K836" s="1"/>
  <c r="AO837"/>
  <c r="K837" s="1"/>
  <c r="AO838"/>
  <c r="K838" s="1"/>
  <c r="AO839"/>
  <c r="K839" s="1"/>
  <c r="AO840"/>
  <c r="K840" s="1"/>
  <c r="AO841"/>
  <c r="K841" s="1"/>
  <c r="AO842"/>
  <c r="K842" s="1"/>
  <c r="AO843"/>
  <c r="K843" s="1"/>
  <c r="AO844"/>
  <c r="K844" s="1"/>
  <c r="AO845"/>
  <c r="K845" s="1"/>
  <c r="AO846"/>
  <c r="K846" s="1"/>
  <c r="AO847"/>
  <c r="K847" s="1"/>
  <c r="AO848"/>
  <c r="K848" s="1"/>
  <c r="AO849"/>
  <c r="K849" s="1"/>
  <c r="AO850"/>
  <c r="K850" s="1"/>
  <c r="AO851"/>
  <c r="K851" s="1"/>
  <c r="AO852"/>
  <c r="K852" s="1"/>
  <c r="AO853"/>
  <c r="K853" s="1"/>
  <c r="AO854"/>
  <c r="K854" s="1"/>
  <c r="AO855"/>
  <c r="K855" s="1"/>
  <c r="AO856"/>
  <c r="K856" s="1"/>
  <c r="AO857"/>
  <c r="K857" s="1"/>
  <c r="AO858"/>
  <c r="K858" s="1"/>
  <c r="AO859"/>
  <c r="K859" s="1"/>
  <c r="AO860"/>
  <c r="K860" s="1"/>
  <c r="AO861"/>
  <c r="K861" s="1"/>
  <c r="AO862"/>
  <c r="K862" s="1"/>
  <c r="AO863"/>
  <c r="K863" s="1"/>
  <c r="AO864"/>
  <c r="K864" s="1"/>
  <c r="AO865"/>
  <c r="K865" s="1"/>
  <c r="AO866"/>
  <c r="K866" s="1"/>
  <c r="AO867"/>
  <c r="K867" s="1"/>
  <c r="AO868"/>
  <c r="K868" s="1"/>
  <c r="AO869"/>
  <c r="K869" s="1"/>
  <c r="AO870"/>
  <c r="K870" s="1"/>
  <c r="AO871"/>
  <c r="K871" s="1"/>
  <c r="AO872"/>
  <c r="K872" s="1"/>
  <c r="AO873"/>
  <c r="K873" s="1"/>
  <c r="AO874"/>
  <c r="K874" s="1"/>
  <c r="AO875"/>
  <c r="K875" s="1"/>
  <c r="AO876"/>
  <c r="K876" s="1"/>
  <c r="AO877"/>
  <c r="K877" s="1"/>
  <c r="AO878"/>
  <c r="K878" s="1"/>
  <c r="AO879"/>
  <c r="K879" s="1"/>
  <c r="AO880"/>
  <c r="K880" s="1"/>
  <c r="AO881"/>
  <c r="K881" s="1"/>
  <c r="AO882"/>
  <c r="K882" s="1"/>
  <c r="AO883"/>
  <c r="K883" s="1"/>
  <c r="AO884"/>
  <c r="K884" s="1"/>
  <c r="AO885"/>
  <c r="K885" s="1"/>
  <c r="AO886"/>
  <c r="K886" s="1"/>
  <c r="AO887"/>
  <c r="K887" s="1"/>
  <c r="AO888"/>
  <c r="K888" s="1"/>
  <c r="AO889"/>
  <c r="K889" s="1"/>
  <c r="AO890"/>
  <c r="K890" s="1"/>
  <c r="AO891"/>
  <c r="K891" s="1"/>
  <c r="AO892"/>
  <c r="K892" s="1"/>
  <c r="AO893"/>
  <c r="K893" s="1"/>
  <c r="AO894"/>
  <c r="K894" s="1"/>
  <c r="AO895"/>
  <c r="K895" s="1"/>
  <c r="AO896"/>
  <c r="K896" s="1"/>
  <c r="AO897"/>
  <c r="K897" s="1"/>
  <c r="AO898"/>
  <c r="K898" s="1"/>
  <c r="AO899"/>
  <c r="K899" s="1"/>
  <c r="AO900"/>
  <c r="K900" s="1"/>
  <c r="AO901"/>
  <c r="K901" s="1"/>
  <c r="AO902"/>
  <c r="K902" s="1"/>
  <c r="AO903"/>
  <c r="K903" s="1"/>
  <c r="AO904"/>
  <c r="K904" s="1"/>
  <c r="AO905"/>
  <c r="K905" s="1"/>
  <c r="AO906"/>
  <c r="K906" s="1"/>
  <c r="AO907"/>
  <c r="K907" s="1"/>
  <c r="AO908"/>
  <c r="K908" s="1"/>
  <c r="AO909"/>
  <c r="K909" s="1"/>
  <c r="AO910"/>
  <c r="K910" s="1"/>
  <c r="AO911"/>
  <c r="K911" s="1"/>
  <c r="AO912"/>
  <c r="K912" s="1"/>
  <c r="AO913"/>
  <c r="K913" s="1"/>
  <c r="AO914"/>
  <c r="K914" s="1"/>
  <c r="AO915"/>
  <c r="K915" s="1"/>
  <c r="AO916"/>
  <c r="K916" s="1"/>
  <c r="AO917"/>
  <c r="K917" s="1"/>
  <c r="AO918"/>
  <c r="K918" s="1"/>
  <c r="AO919"/>
  <c r="K919" s="1"/>
  <c r="AO920"/>
  <c r="K920" s="1"/>
  <c r="AO921"/>
  <c r="K921" s="1"/>
  <c r="AO922"/>
  <c r="K922" s="1"/>
  <c r="AO923"/>
  <c r="K923" s="1"/>
  <c r="AO924"/>
  <c r="K924" s="1"/>
  <c r="AO925"/>
  <c r="K925" s="1"/>
  <c r="AO926"/>
  <c r="K926" s="1"/>
  <c r="AO927"/>
  <c r="K927" s="1"/>
  <c r="AO928"/>
  <c r="K928" s="1"/>
  <c r="AO929"/>
  <c r="K929" s="1"/>
  <c r="AO930"/>
  <c r="K930" s="1"/>
  <c r="AO931"/>
  <c r="K931" s="1"/>
  <c r="AO932"/>
  <c r="K932" s="1"/>
  <c r="AO933"/>
  <c r="K933" s="1"/>
  <c r="AO934"/>
  <c r="K934" s="1"/>
  <c r="AO935"/>
  <c r="K935" s="1"/>
  <c r="AO936"/>
  <c r="K936" s="1"/>
  <c r="AO937"/>
  <c r="K937" s="1"/>
  <c r="AO938"/>
  <c r="K938" s="1"/>
  <c r="AO939"/>
  <c r="K939" s="1"/>
  <c r="AO940"/>
  <c r="K940" s="1"/>
  <c r="AO941"/>
  <c r="K941" s="1"/>
  <c r="AO942"/>
  <c r="K942" s="1"/>
  <c r="AO943"/>
  <c r="K943" s="1"/>
  <c r="AO944"/>
  <c r="K944" s="1"/>
  <c r="AO945"/>
  <c r="K945" s="1"/>
  <c r="AO946"/>
  <c r="K946" s="1"/>
  <c r="AO947"/>
  <c r="K947" s="1"/>
  <c r="AO948"/>
  <c r="K948" s="1"/>
  <c r="AO949"/>
  <c r="K949" s="1"/>
  <c r="AO950"/>
  <c r="K950" s="1"/>
  <c r="AO951"/>
  <c r="K951" s="1"/>
  <c r="AO952"/>
  <c r="K952" s="1"/>
  <c r="AO953"/>
  <c r="K953" s="1"/>
  <c r="AO954"/>
  <c r="K954" s="1"/>
  <c r="AO955"/>
  <c r="K955" s="1"/>
  <c r="AO956"/>
  <c r="K956" s="1"/>
  <c r="AO957"/>
  <c r="K957" s="1"/>
  <c r="AO958"/>
  <c r="K958" s="1"/>
  <c r="AO959"/>
  <c r="K959" s="1"/>
  <c r="AO960"/>
  <c r="K960" s="1"/>
  <c r="AO961"/>
  <c r="K961" s="1"/>
  <c r="AO962"/>
  <c r="K962" s="1"/>
  <c r="AO963"/>
  <c r="K963" s="1"/>
  <c r="AO964"/>
  <c r="K964" s="1"/>
  <c r="AO965"/>
  <c r="K965" s="1"/>
  <c r="AO966"/>
  <c r="K966" s="1"/>
  <c r="AO967"/>
  <c r="K967" s="1"/>
  <c r="AO968"/>
  <c r="K968" s="1"/>
  <c r="AO969"/>
  <c r="K969" s="1"/>
  <c r="AO970"/>
  <c r="K970" s="1"/>
  <c r="AO971"/>
  <c r="K971" s="1"/>
  <c r="AO972"/>
  <c r="K972" s="1"/>
  <c r="AO973"/>
  <c r="K973" s="1"/>
  <c r="AO974"/>
  <c r="K974" s="1"/>
  <c r="AO975"/>
  <c r="K975" s="1"/>
  <c r="AO976"/>
  <c r="K976" s="1"/>
  <c r="AO977"/>
  <c r="K977" s="1"/>
  <c r="AO978"/>
  <c r="K978" s="1"/>
  <c r="AO979"/>
  <c r="K979" s="1"/>
  <c r="AO980"/>
  <c r="K980" s="1"/>
  <c r="AO981"/>
  <c r="K981" s="1"/>
  <c r="AO982"/>
  <c r="K982" s="1"/>
  <c r="AO983"/>
  <c r="K983" s="1"/>
  <c r="AO984"/>
  <c r="K984" s="1"/>
  <c r="AO985"/>
  <c r="K985" s="1"/>
  <c r="AO986"/>
  <c r="K986" s="1"/>
  <c r="AO987"/>
  <c r="K987" s="1"/>
  <c r="AO988"/>
  <c r="K988" s="1"/>
  <c r="AO989"/>
  <c r="K989" s="1"/>
  <c r="AO990"/>
  <c r="K990" s="1"/>
  <c r="AO991"/>
  <c r="K991" s="1"/>
  <c r="AO992"/>
  <c r="K992" s="1"/>
  <c r="AO993"/>
  <c r="K993" s="1"/>
  <c r="AO994"/>
  <c r="K994" s="1"/>
  <c r="AO995"/>
  <c r="K995" s="1"/>
  <c r="AO996"/>
  <c r="K996" s="1"/>
  <c r="AO997"/>
  <c r="K997" s="1"/>
  <c r="AO998"/>
  <c r="K998" s="1"/>
  <c r="AO999"/>
  <c r="K999" s="1"/>
  <c r="AO1000"/>
  <c r="K1000" s="1"/>
  <c r="AO1001"/>
  <c r="K1001" s="1"/>
  <c r="AO1002"/>
  <c r="K1002" s="1"/>
  <c r="AO1003"/>
  <c r="K1003" s="1"/>
  <c r="AO1004"/>
  <c r="K1004" s="1"/>
  <c r="AO1005"/>
  <c r="K1005" s="1"/>
  <c r="AO1006"/>
  <c r="K1006" s="1"/>
  <c r="AO1007"/>
  <c r="K1007" s="1"/>
  <c r="AO1008"/>
  <c r="K1008" s="1"/>
  <c r="AO1009"/>
  <c r="K1009" s="1"/>
  <c r="AO1010"/>
  <c r="K1010" s="1"/>
  <c r="AO1011"/>
  <c r="K1011" s="1"/>
  <c r="AO1012"/>
  <c r="K1012" s="1"/>
  <c r="AO1013"/>
  <c r="K1013" s="1"/>
  <c r="AO1014"/>
  <c r="K1014" s="1"/>
  <c r="AO1015"/>
  <c r="K1015" s="1"/>
  <c r="AO1016"/>
  <c r="K1016" s="1"/>
  <c r="AO1017"/>
  <c r="K1017" s="1"/>
  <c r="AO1018"/>
  <c r="K1018" s="1"/>
  <c r="AO1019"/>
  <c r="K1019" s="1"/>
  <c r="AO1020"/>
  <c r="K1020" s="1"/>
  <c r="AO1021"/>
  <c r="K1021" s="1"/>
  <c r="AO1022"/>
  <c r="K1022" s="1"/>
  <c r="AO1023"/>
  <c r="K1023" s="1"/>
  <c r="AO1024"/>
  <c r="K1024" s="1"/>
  <c r="AO1025"/>
  <c r="K1025" s="1"/>
  <c r="AO1026"/>
  <c r="K1026" s="1"/>
  <c r="AO1027"/>
  <c r="K1027" s="1"/>
  <c r="AO1028"/>
  <c r="K1028" s="1"/>
  <c r="AO1029"/>
  <c r="K1029" s="1"/>
  <c r="AO1030"/>
  <c r="K1030" s="1"/>
  <c r="AO1031"/>
  <c r="K1031" s="1"/>
  <c r="AO1032"/>
  <c r="K1032" s="1"/>
  <c r="AO1033"/>
  <c r="K1033" s="1"/>
  <c r="AO1034"/>
  <c r="K1034" s="1"/>
  <c r="AO1035"/>
  <c r="K1035" s="1"/>
  <c r="AO1036"/>
  <c r="K1036" s="1"/>
  <c r="AO1037"/>
  <c r="K1037" s="1"/>
  <c r="AO1038"/>
  <c r="K1038" s="1"/>
  <c r="AO1039"/>
  <c r="K1039" s="1"/>
  <c r="AO1040"/>
  <c r="K1040" s="1"/>
  <c r="AO1041"/>
  <c r="K1041" s="1"/>
  <c r="AO1042"/>
  <c r="K1042" s="1"/>
  <c r="AO1043"/>
  <c r="K1043" s="1"/>
  <c r="AO1044"/>
  <c r="K1044" s="1"/>
  <c r="AO1045"/>
  <c r="K1045" s="1"/>
  <c r="AO1046"/>
  <c r="K1046" s="1"/>
  <c r="AO1047"/>
  <c r="K1047" s="1"/>
  <c r="AO1048"/>
  <c r="K1048" s="1"/>
  <c r="AO1049"/>
  <c r="K1049" s="1"/>
  <c r="AO1050"/>
  <c r="K1050" s="1"/>
  <c r="AO1051"/>
  <c r="K1051" s="1"/>
  <c r="AO1052"/>
  <c r="K1052" s="1"/>
  <c r="AO1053"/>
  <c r="K1053" s="1"/>
  <c r="AO1054"/>
  <c r="K1054" s="1"/>
  <c r="AO1055"/>
  <c r="K1055" s="1"/>
  <c r="AO1056"/>
  <c r="K1056" s="1"/>
  <c r="AO1057"/>
  <c r="K1057" s="1"/>
  <c r="AO1058"/>
  <c r="K1058" s="1"/>
  <c r="AO1059"/>
  <c r="K1059" s="1"/>
  <c r="AO1060"/>
  <c r="K1060" s="1"/>
  <c r="AO1061"/>
  <c r="K1061" s="1"/>
  <c r="AO1062"/>
  <c r="K1062" s="1"/>
  <c r="AO1063"/>
  <c r="K1063" s="1"/>
  <c r="AO1064"/>
  <c r="K1064" s="1"/>
  <c r="AO1065"/>
  <c r="K1065" s="1"/>
  <c r="AO1066"/>
  <c r="K1066" s="1"/>
  <c r="AO1067"/>
  <c r="K1067" s="1"/>
  <c r="AO1068"/>
  <c r="K1068" s="1"/>
  <c r="AO1069"/>
  <c r="K1069" s="1"/>
  <c r="AO1070"/>
  <c r="K1070" s="1"/>
  <c r="AO1071"/>
  <c r="K1071" s="1"/>
  <c r="AO1072"/>
  <c r="K1072" s="1"/>
  <c r="AO1073"/>
  <c r="K1073" s="1"/>
  <c r="AO1074"/>
  <c r="K1074" s="1"/>
  <c r="AO1075"/>
  <c r="K1075" s="1"/>
  <c r="AO1076"/>
  <c r="K1076" s="1"/>
  <c r="AO1077"/>
  <c r="K1077" s="1"/>
  <c r="AO1078"/>
  <c r="K1078" s="1"/>
  <c r="AO1079"/>
  <c r="K1079" s="1"/>
  <c r="AO1080"/>
  <c r="K1080" s="1"/>
  <c r="AO1081"/>
  <c r="K1081" s="1"/>
  <c r="AO1082"/>
  <c r="K1082" s="1"/>
  <c r="AO1083"/>
  <c r="K1083" s="1"/>
  <c r="AO1084"/>
  <c r="K1084" s="1"/>
  <c r="AO1085"/>
  <c r="K1085" s="1"/>
  <c r="AO1086"/>
  <c r="K1086" s="1"/>
  <c r="AO1087"/>
  <c r="K1087" s="1"/>
  <c r="AO1088"/>
  <c r="K1088" s="1"/>
  <c r="AO1089"/>
  <c r="K1089" s="1"/>
  <c r="AO1090"/>
  <c r="K1090" s="1"/>
  <c r="AO1091"/>
  <c r="K1091" s="1"/>
  <c r="AO1092"/>
  <c r="K1092" s="1"/>
  <c r="AO1093"/>
  <c r="K1093" s="1"/>
  <c r="AO1094"/>
  <c r="K1094" s="1"/>
  <c r="AO1095"/>
  <c r="K1095" s="1"/>
  <c r="AO1096"/>
  <c r="K1096" s="1"/>
  <c r="AO1097"/>
  <c r="K1097" s="1"/>
  <c r="AO1098"/>
  <c r="K1098" s="1"/>
  <c r="AO1099"/>
  <c r="K1099" s="1"/>
  <c r="AO1100"/>
  <c r="K1100" s="1"/>
  <c r="AO1101"/>
  <c r="K1101" s="1"/>
  <c r="AO1102"/>
  <c r="K1102" s="1"/>
  <c r="AO1103"/>
  <c r="K1103" s="1"/>
  <c r="AO1104"/>
  <c r="K1104" s="1"/>
  <c r="AO1105"/>
  <c r="K1105" s="1"/>
  <c r="AO1106"/>
  <c r="K1106" s="1"/>
  <c r="AO1107"/>
  <c r="K1107" s="1"/>
  <c r="AO1108"/>
  <c r="K1108" s="1"/>
  <c r="AO1109"/>
  <c r="K1109" s="1"/>
  <c r="AO1110"/>
  <c r="K1110" s="1"/>
  <c r="AO1111"/>
  <c r="K1111" s="1"/>
  <c r="AO1112"/>
  <c r="K1112" s="1"/>
  <c r="AO1113"/>
  <c r="K1113" s="1"/>
  <c r="AO1114"/>
  <c r="K1114" s="1"/>
  <c r="AO1115"/>
  <c r="K1115" s="1"/>
  <c r="AO1116"/>
  <c r="K1116" s="1"/>
  <c r="AO1117"/>
  <c r="K1117" s="1"/>
  <c r="AO1118"/>
  <c r="K1118" s="1"/>
  <c r="AO1119"/>
  <c r="K1119" s="1"/>
  <c r="AO1120"/>
  <c r="K1120" s="1"/>
  <c r="AO1121"/>
  <c r="K1121" s="1"/>
  <c r="AO1122"/>
  <c r="K1122" s="1"/>
  <c r="AO1123"/>
  <c r="K1123" s="1"/>
  <c r="AO1124"/>
  <c r="K1124" s="1"/>
  <c r="AO1125"/>
  <c r="K1125" s="1"/>
  <c r="AO1126"/>
  <c r="K1126" s="1"/>
  <c r="AO1127"/>
  <c r="K1127" s="1"/>
  <c r="AO1128"/>
  <c r="K1128" s="1"/>
  <c r="AO1129"/>
  <c r="K1129" s="1"/>
  <c r="AO1130"/>
  <c r="K1130" s="1"/>
  <c r="AO1131"/>
  <c r="K1131" s="1"/>
  <c r="AO1132"/>
  <c r="K1132" s="1"/>
  <c r="AO1133"/>
  <c r="K1133" s="1"/>
  <c r="AO1134"/>
  <c r="K1134" s="1"/>
  <c r="AO1135"/>
  <c r="K1135" s="1"/>
  <c r="AO1136"/>
  <c r="K1136" s="1"/>
  <c r="AO1137"/>
  <c r="K1137" s="1"/>
  <c r="AO1138"/>
  <c r="K1138" s="1"/>
  <c r="AO1139"/>
  <c r="K1139" s="1"/>
  <c r="AO1140"/>
  <c r="K1140" s="1"/>
  <c r="AO1141"/>
  <c r="K1141" s="1"/>
  <c r="AO1142"/>
  <c r="K1142" s="1"/>
  <c r="AO1143"/>
  <c r="K1143" s="1"/>
  <c r="AO1144"/>
  <c r="K1144" s="1"/>
  <c r="AO1145"/>
  <c r="K1145" s="1"/>
  <c r="AO1146"/>
  <c r="K1146" s="1"/>
  <c r="AO1147"/>
  <c r="K1147" s="1"/>
  <c r="AO1148"/>
  <c r="K1148" s="1"/>
  <c r="AO1149"/>
  <c r="K1149" s="1"/>
  <c r="AO1150"/>
  <c r="K1150" s="1"/>
  <c r="AO1151"/>
  <c r="K1151" s="1"/>
  <c r="AO1152"/>
  <c r="K1152" s="1"/>
  <c r="AO1153"/>
  <c r="K1153" s="1"/>
  <c r="AO1154"/>
  <c r="K1154" s="1"/>
  <c r="AO1155"/>
  <c r="K1155" s="1"/>
  <c r="AO1156"/>
  <c r="K1156" s="1"/>
  <c r="AO1157"/>
  <c r="K1157" s="1"/>
  <c r="AO1158"/>
  <c r="K1158" s="1"/>
  <c r="AO1159"/>
  <c r="K1159" s="1"/>
  <c r="AO1160"/>
  <c r="K1160" s="1"/>
  <c r="AO1161"/>
  <c r="K1161" s="1"/>
  <c r="AO1162"/>
  <c r="K1162" s="1"/>
  <c r="AO1163"/>
  <c r="K1163" s="1"/>
  <c r="AO1164"/>
  <c r="K1164" s="1"/>
  <c r="AO1165"/>
  <c r="K1165" s="1"/>
  <c r="AO1166"/>
  <c r="K1166" s="1"/>
  <c r="AO1167"/>
  <c r="K1167" s="1"/>
  <c r="AO1168"/>
  <c r="K1168" s="1"/>
  <c r="AO1169"/>
  <c r="K1169" s="1"/>
  <c r="AO1170"/>
  <c r="K1170" s="1"/>
  <c r="AO1171"/>
  <c r="K1171" s="1"/>
  <c r="AO1172"/>
  <c r="K1172" s="1"/>
  <c r="AO1173"/>
  <c r="K1173" s="1"/>
  <c r="AO1174"/>
  <c r="K1174" s="1"/>
  <c r="AO1175"/>
  <c r="K1175" s="1"/>
  <c r="AO1176"/>
  <c r="K1176" s="1"/>
  <c r="AO1177"/>
  <c r="K1177" s="1"/>
  <c r="AO1178"/>
  <c r="K1178" s="1"/>
  <c r="AO1179"/>
  <c r="K1179" s="1"/>
  <c r="AO1180"/>
  <c r="K1180" s="1"/>
  <c r="AO5"/>
  <c r="K5" s="1"/>
  <c r="K239" l="1"/>
  <c r="L50" i="6"/>
  <c r="L51"/>
  <c r="L52"/>
  <c r="L53"/>
  <c r="L54"/>
  <c r="L55"/>
  <c r="L56"/>
  <c r="L57"/>
  <c r="L58"/>
  <c r="L59"/>
  <c r="L60"/>
  <c r="L61"/>
  <c r="L62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8"/>
  <c r="L449"/>
  <c r="L450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71"/>
  <c r="L974"/>
  <c r="L975"/>
  <c r="L979"/>
  <c r="L980"/>
  <c r="L984"/>
  <c r="L985"/>
  <c r="L986"/>
  <c r="L987"/>
  <c r="L988"/>
  <c r="L989"/>
  <c r="L990"/>
  <c r="L991"/>
  <c r="L992"/>
  <c r="L993"/>
  <c r="L994"/>
  <c r="L995"/>
  <c r="L996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23"/>
  <c r="L1124"/>
  <c r="L1127"/>
  <c r="L1128"/>
  <c r="L1129"/>
  <c r="L1130"/>
  <c r="L1131"/>
  <c r="L1132"/>
  <c r="L1133"/>
  <c r="L1134"/>
  <c r="L1135"/>
  <c r="L1136"/>
  <c r="L1137"/>
  <c r="L1139"/>
  <c r="L1140"/>
  <c r="L1141"/>
  <c r="L1142"/>
  <c r="L1143"/>
  <c r="L1144"/>
  <c r="L1145"/>
  <c r="L1155"/>
  <c r="L1156"/>
  <c r="L1157"/>
  <c r="L1158"/>
  <c r="L1159"/>
  <c r="L1160"/>
  <c r="L1161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8"/>
  <c r="L1202"/>
  <c r="L1203"/>
  <c r="L1204"/>
  <c r="L1205"/>
  <c r="L1206"/>
  <c r="L1207"/>
  <c r="L1218"/>
  <c r="L1219"/>
  <c r="L1220"/>
  <c r="L1221"/>
  <c r="L1222"/>
  <c r="L1225"/>
  <c r="L1226"/>
  <c r="L1227"/>
  <c r="L1228"/>
  <c r="L1229"/>
  <c r="L1230"/>
  <c r="L1231"/>
  <c r="L1232"/>
  <c r="L1233"/>
  <c r="L1245"/>
  <c r="L1266"/>
  <c r="L1267"/>
  <c r="L1268"/>
  <c r="L1269"/>
  <c r="L1270"/>
  <c r="L1280"/>
  <c r="L1281"/>
  <c r="L1301"/>
  <c r="L1302"/>
  <c r="L1303"/>
  <c r="L1304"/>
  <c r="L1305"/>
  <c r="L1306"/>
  <c r="L1307"/>
  <c r="L1308"/>
  <c r="L1309"/>
  <c r="L1310"/>
  <c r="L1311"/>
  <c r="L1333"/>
  <c r="L1334"/>
  <c r="L1335"/>
  <c r="L1336"/>
  <c r="L1337"/>
  <c r="L1343"/>
  <c r="L1359"/>
  <c r="L1360"/>
  <c r="L1365"/>
  <c r="L1366"/>
  <c r="L1367"/>
  <c r="L1368"/>
  <c r="L1374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6"/>
  <c r="L7"/>
  <c r="L8"/>
  <c r="L9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"/>
  <c r="V8" i="12"/>
  <c r="W8" s="1"/>
  <c r="V9" l="1"/>
  <c r="C28" i="5"/>
  <c r="O119" i="13"/>
  <c r="N7"/>
  <c r="N8"/>
  <c r="O8" s="1"/>
  <c r="N9"/>
  <c r="O9" s="1"/>
  <c r="N10"/>
  <c r="N11"/>
  <c r="O11" s="1"/>
  <c r="N12"/>
  <c r="O12" s="1"/>
  <c r="N13"/>
  <c r="O13" s="1"/>
  <c r="N14"/>
  <c r="N15"/>
  <c r="O15" s="1"/>
  <c r="N16"/>
  <c r="O16" s="1"/>
  <c r="N17"/>
  <c r="O17" s="1"/>
  <c r="N18"/>
  <c r="N19"/>
  <c r="O19" s="1"/>
  <c r="N20"/>
  <c r="O20" s="1"/>
  <c r="N21"/>
  <c r="O21" s="1"/>
  <c r="N22"/>
  <c r="N23"/>
  <c r="O23" s="1"/>
  <c r="N24"/>
  <c r="O24" s="1"/>
  <c r="N25"/>
  <c r="N26"/>
  <c r="N27"/>
  <c r="O27" s="1"/>
  <c r="N28"/>
  <c r="O28" s="1"/>
  <c r="N29"/>
  <c r="O29" s="1"/>
  <c r="N30"/>
  <c r="N31"/>
  <c r="O31" s="1"/>
  <c r="N32"/>
  <c r="O32" s="1"/>
  <c r="N33"/>
  <c r="O33" s="1"/>
  <c r="N34"/>
  <c r="N35"/>
  <c r="O35" s="1"/>
  <c r="N36"/>
  <c r="O36" s="1"/>
  <c r="N37"/>
  <c r="O37" s="1"/>
  <c r="N38"/>
  <c r="N39"/>
  <c r="O39" s="1"/>
  <c r="N40"/>
  <c r="O40" s="1"/>
  <c r="N41"/>
  <c r="O41" s="1"/>
  <c r="N42"/>
  <c r="N43"/>
  <c r="O43" s="1"/>
  <c r="N44"/>
  <c r="O44" s="1"/>
  <c r="N45"/>
  <c r="O45" s="1"/>
  <c r="N46"/>
  <c r="N47"/>
  <c r="O47" s="1"/>
  <c r="N48"/>
  <c r="O48" s="1"/>
  <c r="N49"/>
  <c r="O49" s="1"/>
  <c r="N50"/>
  <c r="N51"/>
  <c r="O51" s="1"/>
  <c r="N52"/>
  <c r="O52" s="1"/>
  <c r="N53"/>
  <c r="O53" s="1"/>
  <c r="N54"/>
  <c r="N55"/>
  <c r="O55" s="1"/>
  <c r="N56"/>
  <c r="O56" s="1"/>
  <c r="N57"/>
  <c r="O57" s="1"/>
  <c r="N58"/>
  <c r="N59"/>
  <c r="O59" s="1"/>
  <c r="N60"/>
  <c r="O60" s="1"/>
  <c r="N61"/>
  <c r="O61" s="1"/>
  <c r="N62"/>
  <c r="N63"/>
  <c r="O63" s="1"/>
  <c r="N64"/>
  <c r="O64" s="1"/>
  <c r="N65"/>
  <c r="N66"/>
  <c r="N67"/>
  <c r="O67" s="1"/>
  <c r="N68"/>
  <c r="O68" s="1"/>
  <c r="N69"/>
  <c r="O69" s="1"/>
  <c r="N70"/>
  <c r="N71"/>
  <c r="O71" s="1"/>
  <c r="N72"/>
  <c r="O72" s="1"/>
  <c r="N73"/>
  <c r="O73" s="1"/>
  <c r="N74"/>
  <c r="N75"/>
  <c r="O75" s="1"/>
  <c r="N76"/>
  <c r="O76" s="1"/>
  <c r="N77"/>
  <c r="O77" s="1"/>
  <c r="N78"/>
  <c r="N79"/>
  <c r="O79" s="1"/>
  <c r="N80"/>
  <c r="O80" s="1"/>
  <c r="N81"/>
  <c r="N82"/>
  <c r="N83"/>
  <c r="O83" s="1"/>
  <c r="N84"/>
  <c r="O84" s="1"/>
  <c r="N85"/>
  <c r="O85" s="1"/>
  <c r="N86"/>
  <c r="N87"/>
  <c r="O87" s="1"/>
  <c r="N88"/>
  <c r="O88" s="1"/>
  <c r="N89"/>
  <c r="O89" s="1"/>
  <c r="N90"/>
  <c r="N91"/>
  <c r="O91" s="1"/>
  <c r="N92"/>
  <c r="O92" s="1"/>
  <c r="N93"/>
  <c r="O93" s="1"/>
  <c r="N94"/>
  <c r="N95"/>
  <c r="O95" s="1"/>
  <c r="N96"/>
  <c r="O96" s="1"/>
  <c r="N97"/>
  <c r="O97" s="1"/>
  <c r="N98"/>
  <c r="N99"/>
  <c r="O99" s="1"/>
  <c r="N100"/>
  <c r="O100" s="1"/>
  <c r="N101"/>
  <c r="O101" s="1"/>
  <c r="N102"/>
  <c r="N103"/>
  <c r="O103" s="1"/>
  <c r="N104"/>
  <c r="O104" s="1"/>
  <c r="N105"/>
  <c r="O105" s="1"/>
  <c r="N106"/>
  <c r="N107"/>
  <c r="O107" s="1"/>
  <c r="N108"/>
  <c r="N109"/>
  <c r="O109" s="1"/>
  <c r="N110"/>
  <c r="N111"/>
  <c r="O111" s="1"/>
  <c r="N112"/>
  <c r="O112" s="1"/>
  <c r="N113"/>
  <c r="O113" s="1"/>
  <c r="N114"/>
  <c r="N115"/>
  <c r="O115" s="1"/>
  <c r="N116"/>
  <c r="O116" s="1"/>
  <c r="N117"/>
  <c r="O117" s="1"/>
  <c r="N6"/>
  <c r="O6" s="1"/>
  <c r="L120"/>
  <c r="M120" s="1"/>
  <c r="L119"/>
  <c r="M119" s="1"/>
  <c r="L90"/>
  <c r="M90" s="1"/>
  <c r="L91"/>
  <c r="M91" s="1"/>
  <c r="L92"/>
  <c r="M92" s="1"/>
  <c r="L93"/>
  <c r="M93" s="1"/>
  <c r="L94"/>
  <c r="M94" s="1"/>
  <c r="L95"/>
  <c r="M95" s="1"/>
  <c r="L96"/>
  <c r="M96" s="1"/>
  <c r="L97"/>
  <c r="M97" s="1"/>
  <c r="L98"/>
  <c r="M98" s="1"/>
  <c r="L99"/>
  <c r="L100"/>
  <c r="M100" s="1"/>
  <c r="L101"/>
  <c r="M101" s="1"/>
  <c r="L102"/>
  <c r="M102" s="1"/>
  <c r="L103"/>
  <c r="L104"/>
  <c r="M104" s="1"/>
  <c r="L105"/>
  <c r="M105" s="1"/>
  <c r="L106"/>
  <c r="M106" s="1"/>
  <c r="L107"/>
  <c r="L108"/>
  <c r="M108" s="1"/>
  <c r="L109"/>
  <c r="M109" s="1"/>
  <c r="L110"/>
  <c r="M110" s="1"/>
  <c r="L111"/>
  <c r="L112"/>
  <c r="M112" s="1"/>
  <c r="L113"/>
  <c r="M113" s="1"/>
  <c r="L114"/>
  <c r="M114" s="1"/>
  <c r="L115"/>
  <c r="M115" s="1"/>
  <c r="L116"/>
  <c r="M116" s="1"/>
  <c r="L117"/>
  <c r="M117" s="1"/>
  <c r="L89"/>
  <c r="M89" s="1"/>
  <c r="L7"/>
  <c r="L8"/>
  <c r="M8" s="1"/>
  <c r="L9"/>
  <c r="M9" s="1"/>
  <c r="L10"/>
  <c r="M10" s="1"/>
  <c r="L11"/>
  <c r="L12"/>
  <c r="M12" s="1"/>
  <c r="L13"/>
  <c r="M13" s="1"/>
  <c r="L14"/>
  <c r="L15"/>
  <c r="M15" s="1"/>
  <c r="L16"/>
  <c r="M16" s="1"/>
  <c r="L17"/>
  <c r="M17" s="1"/>
  <c r="L18"/>
  <c r="M18" s="1"/>
  <c r="L19"/>
  <c r="L20"/>
  <c r="M20" s="1"/>
  <c r="L21"/>
  <c r="M21" s="1"/>
  <c r="L22"/>
  <c r="M22" s="1"/>
  <c r="L23"/>
  <c r="L24"/>
  <c r="M24" s="1"/>
  <c r="L25"/>
  <c r="M25" s="1"/>
  <c r="L26"/>
  <c r="M26" s="1"/>
  <c r="L27"/>
  <c r="M27" s="1"/>
  <c r="L28"/>
  <c r="M28" s="1"/>
  <c r="L29"/>
  <c r="M29" s="1"/>
  <c r="L30"/>
  <c r="M30" s="1"/>
  <c r="L31"/>
  <c r="L32"/>
  <c r="M32" s="1"/>
  <c r="L33"/>
  <c r="M33" s="1"/>
  <c r="L34"/>
  <c r="M34" s="1"/>
  <c r="L35"/>
  <c r="M35" s="1"/>
  <c r="L36"/>
  <c r="M36" s="1"/>
  <c r="L37"/>
  <c r="M37" s="1"/>
  <c r="L38"/>
  <c r="M38" s="1"/>
  <c r="L39"/>
  <c r="M39" s="1"/>
  <c r="L40"/>
  <c r="M40" s="1"/>
  <c r="L41"/>
  <c r="M41" s="1"/>
  <c r="L42"/>
  <c r="M42" s="1"/>
  <c r="L43"/>
  <c r="L44"/>
  <c r="M44" s="1"/>
  <c r="L45"/>
  <c r="M45" s="1"/>
  <c r="L46"/>
  <c r="M46" s="1"/>
  <c r="L47"/>
  <c r="M47" s="1"/>
  <c r="L48"/>
  <c r="M48" s="1"/>
  <c r="L49"/>
  <c r="M49" s="1"/>
  <c r="L50"/>
  <c r="M50" s="1"/>
  <c r="L51"/>
  <c r="L52"/>
  <c r="M52" s="1"/>
  <c r="L53"/>
  <c r="M53" s="1"/>
  <c r="L54"/>
  <c r="M54" s="1"/>
  <c r="L55"/>
  <c r="L56"/>
  <c r="M56" s="1"/>
  <c r="L57"/>
  <c r="M57" s="1"/>
  <c r="L58"/>
  <c r="M58" s="1"/>
  <c r="L59"/>
  <c r="M59" s="1"/>
  <c r="L60"/>
  <c r="M60" s="1"/>
  <c r="L61"/>
  <c r="M61" s="1"/>
  <c r="L62"/>
  <c r="M62" s="1"/>
  <c r="L63"/>
  <c r="L64"/>
  <c r="M64" s="1"/>
  <c r="L65"/>
  <c r="M65" s="1"/>
  <c r="L66"/>
  <c r="M66" s="1"/>
  <c r="L67"/>
  <c r="M67" s="1"/>
  <c r="L68"/>
  <c r="M68" s="1"/>
  <c r="L69"/>
  <c r="M69" s="1"/>
  <c r="L70"/>
  <c r="M70" s="1"/>
  <c r="L71"/>
  <c r="L72"/>
  <c r="M72" s="1"/>
  <c r="L73"/>
  <c r="M73" s="1"/>
  <c r="L74"/>
  <c r="M74" s="1"/>
  <c r="L75"/>
  <c r="M75" s="1"/>
  <c r="L76"/>
  <c r="M76" s="1"/>
  <c r="L77"/>
  <c r="M77" s="1"/>
  <c r="L78"/>
  <c r="L79"/>
  <c r="L80"/>
  <c r="M80" s="1"/>
  <c r="L81"/>
  <c r="M81" s="1"/>
  <c r="L82"/>
  <c r="M82" s="1"/>
  <c r="L83"/>
  <c r="M83" s="1"/>
  <c r="L84"/>
  <c r="M84" s="1"/>
  <c r="L85"/>
  <c r="M85" s="1"/>
  <c r="L86"/>
  <c r="M86" s="1"/>
  <c r="L87"/>
  <c r="L6"/>
  <c r="M6" s="1"/>
  <c r="J7"/>
  <c r="K7" s="1"/>
  <c r="J8"/>
  <c r="K8" s="1"/>
  <c r="J9"/>
  <c r="K9" s="1"/>
  <c r="J10"/>
  <c r="K10" s="1"/>
  <c r="J11"/>
  <c r="K11" s="1"/>
  <c r="J12"/>
  <c r="K12" s="1"/>
  <c r="J13"/>
  <c r="K13" s="1"/>
  <c r="J14"/>
  <c r="K14" s="1"/>
  <c r="J15"/>
  <c r="K15" s="1"/>
  <c r="J16"/>
  <c r="K16" s="1"/>
  <c r="J17"/>
  <c r="K17" s="1"/>
  <c r="J18"/>
  <c r="K18" s="1"/>
  <c r="J19"/>
  <c r="K19" s="1"/>
  <c r="J20"/>
  <c r="J21"/>
  <c r="K21" s="1"/>
  <c r="J22"/>
  <c r="K22" s="1"/>
  <c r="J23"/>
  <c r="K23" s="1"/>
  <c r="J24"/>
  <c r="K24" s="1"/>
  <c r="J25"/>
  <c r="K25" s="1"/>
  <c r="J26"/>
  <c r="K26" s="1"/>
  <c r="J27"/>
  <c r="K27" s="1"/>
  <c r="J28"/>
  <c r="K28" s="1"/>
  <c r="J29"/>
  <c r="K29" s="1"/>
  <c r="J30"/>
  <c r="K30" s="1"/>
  <c r="J31"/>
  <c r="K31" s="1"/>
  <c r="J32"/>
  <c r="K32" s="1"/>
  <c r="J33"/>
  <c r="K33" s="1"/>
  <c r="J34"/>
  <c r="K34" s="1"/>
  <c r="J35"/>
  <c r="K35" s="1"/>
  <c r="J36"/>
  <c r="K36" s="1"/>
  <c r="J37"/>
  <c r="K37" s="1"/>
  <c r="J38"/>
  <c r="K38" s="1"/>
  <c r="J39"/>
  <c r="K39" s="1"/>
  <c r="J40"/>
  <c r="K40" s="1"/>
  <c r="J41"/>
  <c r="K41" s="1"/>
  <c r="J42"/>
  <c r="K42" s="1"/>
  <c r="J43"/>
  <c r="K43" s="1"/>
  <c r="J44"/>
  <c r="K44" s="1"/>
  <c r="J45"/>
  <c r="K45" s="1"/>
  <c r="J46"/>
  <c r="K46" s="1"/>
  <c r="J47"/>
  <c r="K47" s="1"/>
  <c r="J48"/>
  <c r="K48" s="1"/>
  <c r="J49"/>
  <c r="K49" s="1"/>
  <c r="J50"/>
  <c r="K50" s="1"/>
  <c r="J51"/>
  <c r="K51" s="1"/>
  <c r="J52"/>
  <c r="K52" s="1"/>
  <c r="J53"/>
  <c r="K53" s="1"/>
  <c r="J54"/>
  <c r="K54" s="1"/>
  <c r="J55"/>
  <c r="K55" s="1"/>
  <c r="J56"/>
  <c r="K56" s="1"/>
  <c r="J57"/>
  <c r="K57" s="1"/>
  <c r="J58"/>
  <c r="K58" s="1"/>
  <c r="J59"/>
  <c r="K59" s="1"/>
  <c r="J60"/>
  <c r="K60" s="1"/>
  <c r="J61"/>
  <c r="K61" s="1"/>
  <c r="J62"/>
  <c r="K62" s="1"/>
  <c r="J63"/>
  <c r="K63" s="1"/>
  <c r="J64"/>
  <c r="K64" s="1"/>
  <c r="J65"/>
  <c r="K65" s="1"/>
  <c r="J66"/>
  <c r="K66" s="1"/>
  <c r="J67"/>
  <c r="K67" s="1"/>
  <c r="J68"/>
  <c r="K68" s="1"/>
  <c r="J69"/>
  <c r="K69" s="1"/>
  <c r="J70"/>
  <c r="K70" s="1"/>
  <c r="J71"/>
  <c r="K71" s="1"/>
  <c r="J72"/>
  <c r="K72" s="1"/>
  <c r="J73"/>
  <c r="K73" s="1"/>
  <c r="J74"/>
  <c r="K74" s="1"/>
  <c r="J75"/>
  <c r="K75" s="1"/>
  <c r="J76"/>
  <c r="K76" s="1"/>
  <c r="J77"/>
  <c r="K77" s="1"/>
  <c r="J78"/>
  <c r="K78" s="1"/>
  <c r="J79"/>
  <c r="K79" s="1"/>
  <c r="J80"/>
  <c r="K80" s="1"/>
  <c r="J81"/>
  <c r="K81" s="1"/>
  <c r="J82"/>
  <c r="K82" s="1"/>
  <c r="J83"/>
  <c r="K83" s="1"/>
  <c r="J84"/>
  <c r="K84" s="1"/>
  <c r="J85"/>
  <c r="K85" s="1"/>
  <c r="J86"/>
  <c r="K86" s="1"/>
  <c r="J87"/>
  <c r="K87" s="1"/>
  <c r="J88"/>
  <c r="K88" s="1"/>
  <c r="J89"/>
  <c r="K89" s="1"/>
  <c r="J90"/>
  <c r="K90" s="1"/>
  <c r="J91"/>
  <c r="K91" s="1"/>
  <c r="J92"/>
  <c r="K92" s="1"/>
  <c r="J93"/>
  <c r="K93" s="1"/>
  <c r="J94"/>
  <c r="K94" s="1"/>
  <c r="J95"/>
  <c r="K95" s="1"/>
  <c r="J96"/>
  <c r="K96" s="1"/>
  <c r="J97"/>
  <c r="K97" s="1"/>
  <c r="J98"/>
  <c r="K98" s="1"/>
  <c r="J99"/>
  <c r="K99" s="1"/>
  <c r="J100"/>
  <c r="K100" s="1"/>
  <c r="J101"/>
  <c r="K101" s="1"/>
  <c r="J102"/>
  <c r="K102" s="1"/>
  <c r="J103"/>
  <c r="K103" s="1"/>
  <c r="J104"/>
  <c r="K104" s="1"/>
  <c r="J105"/>
  <c r="K105" s="1"/>
  <c r="J106"/>
  <c r="K106" s="1"/>
  <c r="J107"/>
  <c r="K107" s="1"/>
  <c r="J108"/>
  <c r="K108" s="1"/>
  <c r="J109"/>
  <c r="K109" s="1"/>
  <c r="J110"/>
  <c r="K110" s="1"/>
  <c r="J111"/>
  <c r="K111" s="1"/>
  <c r="J112"/>
  <c r="K112" s="1"/>
  <c r="J113"/>
  <c r="K113" s="1"/>
  <c r="J114"/>
  <c r="K114" s="1"/>
  <c r="J115"/>
  <c r="K115" s="1"/>
  <c r="J116"/>
  <c r="K116" s="1"/>
  <c r="J117"/>
  <c r="K117" s="1"/>
  <c r="J118"/>
  <c r="K118" s="1"/>
  <c r="J119"/>
  <c r="K119" s="1"/>
  <c r="J120"/>
  <c r="K120" s="1"/>
  <c r="J6"/>
  <c r="K6" s="1"/>
  <c r="H90"/>
  <c r="I90" s="1"/>
  <c r="H91"/>
  <c r="I91" s="1"/>
  <c r="H92"/>
  <c r="I92" s="1"/>
  <c r="H93"/>
  <c r="I93" s="1"/>
  <c r="H94"/>
  <c r="I94" s="1"/>
  <c r="H95"/>
  <c r="I95" s="1"/>
  <c r="H96"/>
  <c r="I96" s="1"/>
  <c r="H97"/>
  <c r="H98"/>
  <c r="I98" s="1"/>
  <c r="H99"/>
  <c r="I99" s="1"/>
  <c r="H100"/>
  <c r="I100" s="1"/>
  <c r="H101"/>
  <c r="H102"/>
  <c r="I102" s="1"/>
  <c r="H103"/>
  <c r="I103" s="1"/>
  <c r="H104"/>
  <c r="I104" s="1"/>
  <c r="H105"/>
  <c r="H106"/>
  <c r="I106" s="1"/>
  <c r="H107"/>
  <c r="I107" s="1"/>
  <c r="H108"/>
  <c r="I108" s="1"/>
  <c r="H109"/>
  <c r="I109" s="1"/>
  <c r="H110"/>
  <c r="I110" s="1"/>
  <c r="H111"/>
  <c r="I111" s="1"/>
  <c r="H112"/>
  <c r="I112" s="1"/>
  <c r="H113"/>
  <c r="H114"/>
  <c r="I114" s="1"/>
  <c r="H115"/>
  <c r="I115" s="1"/>
  <c r="H116"/>
  <c r="I116" s="1"/>
  <c r="H117"/>
  <c r="H89"/>
  <c r="I89" s="1"/>
  <c r="H10"/>
  <c r="I10" s="1"/>
  <c r="H11"/>
  <c r="I11" s="1"/>
  <c r="H12"/>
  <c r="H13"/>
  <c r="I13" s="1"/>
  <c r="H14"/>
  <c r="I14" s="1"/>
  <c r="H15"/>
  <c r="I15" s="1"/>
  <c r="H16"/>
  <c r="H17"/>
  <c r="I17" s="1"/>
  <c r="H18"/>
  <c r="I18" s="1"/>
  <c r="H19"/>
  <c r="I19" s="1"/>
  <c r="H20"/>
  <c r="H21"/>
  <c r="I21" s="1"/>
  <c r="H22"/>
  <c r="I22" s="1"/>
  <c r="H23"/>
  <c r="I23" s="1"/>
  <c r="H24"/>
  <c r="H25"/>
  <c r="I25" s="1"/>
  <c r="H26"/>
  <c r="I26" s="1"/>
  <c r="H27"/>
  <c r="I27" s="1"/>
  <c r="H28"/>
  <c r="H29"/>
  <c r="I29" s="1"/>
  <c r="H30"/>
  <c r="I30" s="1"/>
  <c r="H31"/>
  <c r="I31" s="1"/>
  <c r="H32"/>
  <c r="H33"/>
  <c r="I33" s="1"/>
  <c r="H34"/>
  <c r="I34" s="1"/>
  <c r="H35"/>
  <c r="I35" s="1"/>
  <c r="H36"/>
  <c r="H37"/>
  <c r="I37" s="1"/>
  <c r="H38"/>
  <c r="I38" s="1"/>
  <c r="H39"/>
  <c r="I39" s="1"/>
  <c r="H40"/>
  <c r="H41"/>
  <c r="I41" s="1"/>
  <c r="H42"/>
  <c r="I42" s="1"/>
  <c r="H43"/>
  <c r="I43" s="1"/>
  <c r="H44"/>
  <c r="H45"/>
  <c r="I45" s="1"/>
  <c r="H46"/>
  <c r="I46" s="1"/>
  <c r="H47"/>
  <c r="I47" s="1"/>
  <c r="H48"/>
  <c r="I48" s="1"/>
  <c r="H49"/>
  <c r="I49" s="1"/>
  <c r="H50"/>
  <c r="I50" s="1"/>
  <c r="H51"/>
  <c r="I51" s="1"/>
  <c r="H52"/>
  <c r="I52" s="1"/>
  <c r="H53"/>
  <c r="I53" s="1"/>
  <c r="H54"/>
  <c r="I54" s="1"/>
  <c r="H55"/>
  <c r="I55" s="1"/>
  <c r="H56"/>
  <c r="H57"/>
  <c r="I57" s="1"/>
  <c r="H58"/>
  <c r="I58" s="1"/>
  <c r="H59"/>
  <c r="I59" s="1"/>
  <c r="H60"/>
  <c r="H61"/>
  <c r="I61" s="1"/>
  <c r="H62"/>
  <c r="I62" s="1"/>
  <c r="H63"/>
  <c r="I63" s="1"/>
  <c r="H64"/>
  <c r="H65"/>
  <c r="I65" s="1"/>
  <c r="H66"/>
  <c r="I66" s="1"/>
  <c r="H67"/>
  <c r="I67" s="1"/>
  <c r="H68"/>
  <c r="H69"/>
  <c r="I69" s="1"/>
  <c r="H70"/>
  <c r="I70" s="1"/>
  <c r="H71"/>
  <c r="I71" s="1"/>
  <c r="H72"/>
  <c r="H73"/>
  <c r="I73" s="1"/>
  <c r="H74"/>
  <c r="I74" s="1"/>
  <c r="H75"/>
  <c r="I75" s="1"/>
  <c r="H76"/>
  <c r="H77"/>
  <c r="I77" s="1"/>
  <c r="H78"/>
  <c r="I78" s="1"/>
  <c r="H79"/>
  <c r="I79" s="1"/>
  <c r="H80"/>
  <c r="H81"/>
  <c r="I81" s="1"/>
  <c r="H82"/>
  <c r="I82" s="1"/>
  <c r="H83"/>
  <c r="I83" s="1"/>
  <c r="H84"/>
  <c r="H85"/>
  <c r="I85" s="1"/>
  <c r="H86"/>
  <c r="I86" s="1"/>
  <c r="H87"/>
  <c r="I87" s="1"/>
  <c r="H9"/>
  <c r="I9" s="1"/>
  <c r="O7"/>
  <c r="O10"/>
  <c r="O14"/>
  <c r="O18"/>
  <c r="O26"/>
  <c r="O30"/>
  <c r="O34"/>
  <c r="O42"/>
  <c r="O46"/>
  <c r="O50"/>
  <c r="O58"/>
  <c r="O62"/>
  <c r="O66"/>
  <c r="O70"/>
  <c r="O74"/>
  <c r="O78"/>
  <c r="O82"/>
  <c r="O86"/>
  <c r="O90"/>
  <c r="O98"/>
  <c r="O106"/>
  <c r="O110"/>
  <c r="O114"/>
  <c r="O122"/>
  <c r="M122"/>
  <c r="M123"/>
  <c r="M126"/>
  <c r="M88"/>
  <c r="O126"/>
  <c r="K126"/>
  <c r="I126"/>
  <c r="O125"/>
  <c r="M125"/>
  <c r="K125"/>
  <c r="I125"/>
  <c r="O124"/>
  <c r="M124"/>
  <c r="K124"/>
  <c r="I124"/>
  <c r="O123"/>
  <c r="K123"/>
  <c r="I123"/>
  <c r="K122"/>
  <c r="I122"/>
  <c r="O121"/>
  <c r="M121"/>
  <c r="K121"/>
  <c r="I121"/>
  <c r="O120"/>
  <c r="I120"/>
  <c r="I119"/>
  <c r="O118"/>
  <c r="M118"/>
  <c r="I118"/>
  <c r="I117"/>
  <c r="I113"/>
  <c r="M111"/>
  <c r="O108"/>
  <c r="M107"/>
  <c r="I105"/>
  <c r="M103"/>
  <c r="O102"/>
  <c r="I101"/>
  <c r="M99"/>
  <c r="I97"/>
  <c r="O94"/>
  <c r="I88"/>
  <c r="M87"/>
  <c r="I84"/>
  <c r="O81"/>
  <c r="I80"/>
  <c r="M79"/>
  <c r="M78"/>
  <c r="I76"/>
  <c r="I72"/>
  <c r="M71"/>
  <c r="I68"/>
  <c r="O65"/>
  <c r="I64"/>
  <c r="M63"/>
  <c r="I60"/>
  <c r="I56"/>
  <c r="M55"/>
  <c r="O54"/>
  <c r="M51"/>
  <c r="I44"/>
  <c r="M43"/>
  <c r="I40"/>
  <c r="O38"/>
  <c r="I36"/>
  <c r="I32"/>
  <c r="M31"/>
  <c r="I28"/>
  <c r="O25"/>
  <c r="I24"/>
  <c r="M23"/>
  <c r="O22"/>
  <c r="K20"/>
  <c r="I20"/>
  <c r="M19"/>
  <c r="I16"/>
  <c r="M14"/>
  <c r="I12"/>
  <c r="M11"/>
  <c r="I8"/>
  <c r="M7"/>
  <c r="I7"/>
  <c r="I6"/>
  <c r="O5"/>
  <c r="M5"/>
  <c r="K5"/>
  <c r="I5"/>
  <c r="V10" i="12" l="1"/>
  <c r="W9"/>
  <c r="W10" l="1"/>
  <c r="V11"/>
  <c r="C136"/>
  <c r="C135"/>
  <c r="C134"/>
  <c r="M8"/>
  <c r="N8"/>
  <c r="O8" s="1"/>
  <c r="Q8" s="1"/>
  <c r="M9"/>
  <c r="N9"/>
  <c r="O9" s="1"/>
  <c r="Q9"/>
  <c r="M10"/>
  <c r="N10"/>
  <c r="O10" s="1"/>
  <c r="Q10" s="1"/>
  <c r="M11"/>
  <c r="N11"/>
  <c r="O11" s="1"/>
  <c r="Q11" s="1"/>
  <c r="M12"/>
  <c r="N12"/>
  <c r="O12" s="1"/>
  <c r="Q12" s="1"/>
  <c r="M13"/>
  <c r="N13"/>
  <c r="O13" s="1"/>
  <c r="Q13" s="1"/>
  <c r="M14"/>
  <c r="N14"/>
  <c r="O14" s="1"/>
  <c r="M15"/>
  <c r="N15"/>
  <c r="O15" s="1"/>
  <c r="Q15" s="1"/>
  <c r="M16"/>
  <c r="N16"/>
  <c r="O16" s="1"/>
  <c r="Q16" s="1"/>
  <c r="M17"/>
  <c r="N17"/>
  <c r="O17" s="1"/>
  <c r="Q17" s="1"/>
  <c r="M18"/>
  <c r="N18"/>
  <c r="O18" s="1"/>
  <c r="Q18" s="1"/>
  <c r="M19"/>
  <c r="N19"/>
  <c r="O19" s="1"/>
  <c r="Q19" s="1"/>
  <c r="M20"/>
  <c r="N20"/>
  <c r="O20" s="1"/>
  <c r="Q20" s="1"/>
  <c r="M21"/>
  <c r="N21"/>
  <c r="O21" s="1"/>
  <c r="Q21" s="1"/>
  <c r="M22"/>
  <c r="N22"/>
  <c r="O22" s="1"/>
  <c r="Q22" s="1"/>
  <c r="M23"/>
  <c r="N23"/>
  <c r="O23" s="1"/>
  <c r="Q23" s="1"/>
  <c r="M24"/>
  <c r="N24"/>
  <c r="O24" s="1"/>
  <c r="Q24" s="1"/>
  <c r="M25"/>
  <c r="N25"/>
  <c r="O25" s="1"/>
  <c r="Q25" s="1"/>
  <c r="M26"/>
  <c r="N26"/>
  <c r="O26" s="1"/>
  <c r="Q26" s="1"/>
  <c r="M27"/>
  <c r="N27"/>
  <c r="O27" s="1"/>
  <c r="Q27" s="1"/>
  <c r="M28"/>
  <c r="N28"/>
  <c r="O28" s="1"/>
  <c r="M29"/>
  <c r="N29"/>
  <c r="O29" s="1"/>
  <c r="Q29" s="1"/>
  <c r="M30"/>
  <c r="N30"/>
  <c r="O30" s="1"/>
  <c r="Q30" s="1"/>
  <c r="M31"/>
  <c r="N31"/>
  <c r="O31" s="1"/>
  <c r="Q31" s="1"/>
  <c r="M32"/>
  <c r="N32"/>
  <c r="O32" s="1"/>
  <c r="Q32" s="1"/>
  <c r="M33"/>
  <c r="N33"/>
  <c r="O33" s="1"/>
  <c r="Q33" s="1"/>
  <c r="M34"/>
  <c r="N34"/>
  <c r="O34" s="1"/>
  <c r="Q34" s="1"/>
  <c r="M35"/>
  <c r="N35"/>
  <c r="O35" s="1"/>
  <c r="Q35" s="1"/>
  <c r="M36"/>
  <c r="N36"/>
  <c r="O36" s="1"/>
  <c r="Q36" s="1"/>
  <c r="M37"/>
  <c r="N37"/>
  <c r="O37" s="1"/>
  <c r="Q37" s="1"/>
  <c r="M38"/>
  <c r="N38"/>
  <c r="O38" s="1"/>
  <c r="Q38" s="1"/>
  <c r="M39"/>
  <c r="N39"/>
  <c r="O39" s="1"/>
  <c r="Q39" s="1"/>
  <c r="M40"/>
  <c r="N40"/>
  <c r="O40" s="1"/>
  <c r="Q40" s="1"/>
  <c r="M41"/>
  <c r="N41"/>
  <c r="O41" s="1"/>
  <c r="Q41" s="1"/>
  <c r="M42"/>
  <c r="N42"/>
  <c r="O42" s="1"/>
  <c r="Q42" s="1"/>
  <c r="M43"/>
  <c r="N43"/>
  <c r="O43" s="1"/>
  <c r="Q43" s="1"/>
  <c r="M44"/>
  <c r="N44"/>
  <c r="O44" s="1"/>
  <c r="Q44" s="1"/>
  <c r="M45"/>
  <c r="N45"/>
  <c r="O45" s="1"/>
  <c r="Q45" s="1"/>
  <c r="M46"/>
  <c r="N46"/>
  <c r="O46" s="1"/>
  <c r="Q46" s="1"/>
  <c r="M47"/>
  <c r="N47"/>
  <c r="O47" s="1"/>
  <c r="Q47" s="1"/>
  <c r="M48"/>
  <c r="N48"/>
  <c r="O48" s="1"/>
  <c r="Q48" s="1"/>
  <c r="M49"/>
  <c r="N49"/>
  <c r="O49" s="1"/>
  <c r="Q49" s="1"/>
  <c r="M50"/>
  <c r="N50"/>
  <c r="O50" s="1"/>
  <c r="Q50" s="1"/>
  <c r="M51"/>
  <c r="N51"/>
  <c r="O51" s="1"/>
  <c r="Q51" s="1"/>
  <c r="M52"/>
  <c r="N52"/>
  <c r="O52" s="1"/>
  <c r="Q52" s="1"/>
  <c r="M53"/>
  <c r="N53"/>
  <c r="O53" s="1"/>
  <c r="Q53" s="1"/>
  <c r="M54"/>
  <c r="N54"/>
  <c r="O54" s="1"/>
  <c r="Q54" s="1"/>
  <c r="M55"/>
  <c r="N55"/>
  <c r="O55" s="1"/>
  <c r="Q55" s="1"/>
  <c r="M56"/>
  <c r="N56"/>
  <c r="O56" s="1"/>
  <c r="Q56" s="1"/>
  <c r="M57"/>
  <c r="N57"/>
  <c r="O57" s="1"/>
  <c r="Q57" s="1"/>
  <c r="M58"/>
  <c r="N58"/>
  <c r="O58" s="1"/>
  <c r="Q58" s="1"/>
  <c r="M59"/>
  <c r="N59"/>
  <c r="O59" s="1"/>
  <c r="Q59" s="1"/>
  <c r="M60"/>
  <c r="N60"/>
  <c r="O60" s="1"/>
  <c r="Q60" s="1"/>
  <c r="M61"/>
  <c r="N61"/>
  <c r="O61" s="1"/>
  <c r="Q61" s="1"/>
  <c r="M62"/>
  <c r="N62"/>
  <c r="O62" s="1"/>
  <c r="Q62" s="1"/>
  <c r="M63"/>
  <c r="N63"/>
  <c r="O63" s="1"/>
  <c r="Q63" s="1"/>
  <c r="M64"/>
  <c r="N64"/>
  <c r="O64" s="1"/>
  <c r="Q64" s="1"/>
  <c r="M65"/>
  <c r="N65"/>
  <c r="O65" s="1"/>
  <c r="Q65" s="1"/>
  <c r="M66"/>
  <c r="N66"/>
  <c r="O66" s="1"/>
  <c r="Q66" s="1"/>
  <c r="M67"/>
  <c r="N67"/>
  <c r="O67" s="1"/>
  <c r="Q67" s="1"/>
  <c r="M68"/>
  <c r="N68"/>
  <c r="O68" s="1"/>
  <c r="Q68" s="1"/>
  <c r="M69"/>
  <c r="N69"/>
  <c r="O69" s="1"/>
  <c r="Q69" s="1"/>
  <c r="M70"/>
  <c r="N70"/>
  <c r="O70" s="1"/>
  <c r="Q70" s="1"/>
  <c r="M71"/>
  <c r="N71"/>
  <c r="O71" s="1"/>
  <c r="Q71" s="1"/>
  <c r="M72"/>
  <c r="N72"/>
  <c r="O72" s="1"/>
  <c r="Q72" s="1"/>
  <c r="M73"/>
  <c r="N73"/>
  <c r="O73" s="1"/>
  <c r="Q73" s="1"/>
  <c r="M74"/>
  <c r="N74"/>
  <c r="O74" s="1"/>
  <c r="Q74" s="1"/>
  <c r="M75"/>
  <c r="N75"/>
  <c r="O75" s="1"/>
  <c r="Q75" s="1"/>
  <c r="M76"/>
  <c r="N76"/>
  <c r="O76" s="1"/>
  <c r="Q76" s="1"/>
  <c r="M77"/>
  <c r="N77"/>
  <c r="O77" s="1"/>
  <c r="M78"/>
  <c r="N78"/>
  <c r="O78" s="1"/>
  <c r="Q78" s="1"/>
  <c r="M79"/>
  <c r="N79"/>
  <c r="O79" s="1"/>
  <c r="M80"/>
  <c r="N80"/>
  <c r="O80" s="1"/>
  <c r="Q80" s="1"/>
  <c r="M81"/>
  <c r="N81"/>
  <c r="O81" s="1"/>
  <c r="Q81" s="1"/>
  <c r="M82"/>
  <c r="N82"/>
  <c r="O82" s="1"/>
  <c r="Q82" s="1"/>
  <c r="M83"/>
  <c r="N83"/>
  <c r="O83" s="1"/>
  <c r="Q83" s="1"/>
  <c r="M84"/>
  <c r="N84"/>
  <c r="O84" s="1"/>
  <c r="Q84" s="1"/>
  <c r="M85"/>
  <c r="N85"/>
  <c r="O85" s="1"/>
  <c r="Q85" s="1"/>
  <c r="M86"/>
  <c r="N86"/>
  <c r="O86" s="1"/>
  <c r="Q86" s="1"/>
  <c r="M87"/>
  <c r="N87"/>
  <c r="O87" s="1"/>
  <c r="Q87" s="1"/>
  <c r="M88"/>
  <c r="N88"/>
  <c r="O88" s="1"/>
  <c r="Q88" s="1"/>
  <c r="M89"/>
  <c r="N89"/>
  <c r="O89" s="1"/>
  <c r="Q89" s="1"/>
  <c r="M90"/>
  <c r="N90"/>
  <c r="O90" s="1"/>
  <c r="Q90" s="1"/>
  <c r="M91"/>
  <c r="N91"/>
  <c r="O91" s="1"/>
  <c r="Q91" s="1"/>
  <c r="M92"/>
  <c r="N92"/>
  <c r="O92" s="1"/>
  <c r="Q92" s="1"/>
  <c r="M93"/>
  <c r="N93"/>
  <c r="O93" s="1"/>
  <c r="Q93" s="1"/>
  <c r="M94"/>
  <c r="N94"/>
  <c r="O94" s="1"/>
  <c r="M95"/>
  <c r="N95"/>
  <c r="O95" s="1"/>
  <c r="Q95" s="1"/>
  <c r="M96"/>
  <c r="N96"/>
  <c r="O96" s="1"/>
  <c r="Q96" s="1"/>
  <c r="M97"/>
  <c r="N97"/>
  <c r="O97" s="1"/>
  <c r="Q97" s="1"/>
  <c r="M98"/>
  <c r="N98"/>
  <c r="O98" s="1"/>
  <c r="Q98" s="1"/>
  <c r="M99"/>
  <c r="N99"/>
  <c r="O99" s="1"/>
  <c r="Q99" s="1"/>
  <c r="M100"/>
  <c r="N100"/>
  <c r="O100" s="1"/>
  <c r="Q100" s="1"/>
  <c r="M101"/>
  <c r="N101"/>
  <c r="O101" s="1"/>
  <c r="Q101" s="1"/>
  <c r="M102"/>
  <c r="N102"/>
  <c r="O102" s="1"/>
  <c r="Q102" s="1"/>
  <c r="M103"/>
  <c r="N103"/>
  <c r="O103" s="1"/>
  <c r="Q103" s="1"/>
  <c r="M104"/>
  <c r="N104"/>
  <c r="O104" s="1"/>
  <c r="Q104" s="1"/>
  <c r="M105"/>
  <c r="N105"/>
  <c r="O105" s="1"/>
  <c r="Q105"/>
  <c r="M106"/>
  <c r="N106"/>
  <c r="O106" s="1"/>
  <c r="Q106" s="1"/>
  <c r="M107"/>
  <c r="N107"/>
  <c r="O107" s="1"/>
  <c r="Q107" s="1"/>
  <c r="M108"/>
  <c r="N108"/>
  <c r="O108" s="1"/>
  <c r="Q108" s="1"/>
  <c r="M109"/>
  <c r="N109"/>
  <c r="O109" s="1"/>
  <c r="M110"/>
  <c r="N110"/>
  <c r="O110" s="1"/>
  <c r="Q110" s="1"/>
  <c r="M111"/>
  <c r="N111"/>
  <c r="O111" s="1"/>
  <c r="Q111" s="1"/>
  <c r="M112"/>
  <c r="N112"/>
  <c r="O112" s="1"/>
  <c r="Q112" s="1"/>
  <c r="M113"/>
  <c r="N113"/>
  <c r="O113" s="1"/>
  <c r="Q113" s="1"/>
  <c r="M114"/>
  <c r="N114"/>
  <c r="O114" s="1"/>
  <c r="M115"/>
  <c r="N115"/>
  <c r="O115" s="1"/>
  <c r="Q115" s="1"/>
  <c r="M116"/>
  <c r="N116"/>
  <c r="O116" s="1"/>
  <c r="Q116" s="1"/>
  <c r="M117"/>
  <c r="N117"/>
  <c r="O117" s="1"/>
  <c r="Q117" s="1"/>
  <c r="M118"/>
  <c r="N118"/>
  <c r="O118" s="1"/>
  <c r="Q118" s="1"/>
  <c r="M119"/>
  <c r="N119"/>
  <c r="O119" s="1"/>
  <c r="Q119" s="1"/>
  <c r="M120"/>
  <c r="N120"/>
  <c r="O120" s="1"/>
  <c r="Q120" s="1"/>
  <c r="M121"/>
  <c r="N121"/>
  <c r="O121" s="1"/>
  <c r="Q121"/>
  <c r="M122"/>
  <c r="N122"/>
  <c r="O122" s="1"/>
  <c r="Q122" s="1"/>
  <c r="M123"/>
  <c r="N123"/>
  <c r="O123" s="1"/>
  <c r="Q123" s="1"/>
  <c r="M124"/>
  <c r="N124"/>
  <c r="O124" s="1"/>
  <c r="Q124" s="1"/>
  <c r="M125"/>
  <c r="N125"/>
  <c r="O125" s="1"/>
  <c r="M126"/>
  <c r="N126"/>
  <c r="O126" s="1"/>
  <c r="Q126" s="1"/>
  <c r="M127"/>
  <c r="N127"/>
  <c r="O127" s="1"/>
  <c r="Q127" s="1"/>
  <c r="M128"/>
  <c r="N128"/>
  <c r="O128" s="1"/>
  <c r="Q128" s="1"/>
  <c r="N7"/>
  <c r="O7" s="1"/>
  <c r="Q7" s="1"/>
  <c r="M7"/>
  <c r="W11" l="1"/>
  <c r="V12"/>
  <c r="D136"/>
  <c r="E136" s="1"/>
  <c r="Q28"/>
  <c r="Q114"/>
  <c r="Q77"/>
  <c r="Q109"/>
  <c r="Q14"/>
  <c r="Q125"/>
  <c r="Q94"/>
  <c r="Q79"/>
  <c r="D135"/>
  <c r="E135" s="1"/>
  <c r="D134"/>
  <c r="E134" s="1"/>
  <c r="W12" l="1"/>
  <c r="V13"/>
  <c r="AM89" i="9"/>
  <c r="AN89"/>
  <c r="AI89"/>
  <c r="AJ89"/>
  <c r="AK89"/>
  <c r="AL89"/>
  <c r="W13" i="12" l="1"/>
  <c r="V14"/>
  <c r="W14" l="1"/>
  <c r="V15"/>
  <c r="U451" i="6"/>
  <c r="L451"/>
  <c r="W15" i="12" l="1"/>
  <c r="V16"/>
  <c r="W16" l="1"/>
  <c r="V17"/>
  <c r="AE451" i="6"/>
  <c r="X451"/>
  <c r="S451"/>
  <c r="AF451"/>
  <c r="Y451"/>
  <c r="T451"/>
  <c r="AG451"/>
  <c r="AC451"/>
  <c r="V451"/>
  <c r="AH451"/>
  <c r="AD451"/>
  <c r="W451"/>
  <c r="AR966"/>
  <c r="AO966" s="1"/>
  <c r="AR262"/>
  <c r="AO262" s="1"/>
  <c r="AR263"/>
  <c r="AO263" s="1"/>
  <c r="AR265"/>
  <c r="AO265" s="1"/>
  <c r="AR266"/>
  <c r="AO266" s="1"/>
  <c r="AR267"/>
  <c r="AO267" s="1"/>
  <c r="AR268"/>
  <c r="AO268" s="1"/>
  <c r="AR269"/>
  <c r="AO269" s="1"/>
  <c r="AR270"/>
  <c r="AO270" s="1"/>
  <c r="AR271"/>
  <c r="AO271" s="1"/>
  <c r="AR272"/>
  <c r="AO272" s="1"/>
  <c r="AR273"/>
  <c r="AO273" s="1"/>
  <c r="AR274"/>
  <c r="AO274" s="1"/>
  <c r="AR275"/>
  <c r="AO275" s="1"/>
  <c r="AR277"/>
  <c r="AO277" s="1"/>
  <c r="AR278"/>
  <c r="AO278" s="1"/>
  <c r="AR279"/>
  <c r="AO279" s="1"/>
  <c r="AR281"/>
  <c r="AO281" s="1"/>
  <c r="AR282"/>
  <c r="AO282" s="1"/>
  <c r="AR283"/>
  <c r="AO283" s="1"/>
  <c r="AR284"/>
  <c r="AO284" s="1"/>
  <c r="AR285"/>
  <c r="AO285" s="1"/>
  <c r="AR286"/>
  <c r="AO286" s="1"/>
  <c r="AR287"/>
  <c r="AO287" s="1"/>
  <c r="AR288"/>
  <c r="AO288" s="1"/>
  <c r="AR289"/>
  <c r="AO289" s="1"/>
  <c r="AR290"/>
  <c r="AO290" s="1"/>
  <c r="AR291"/>
  <c r="AO291" s="1"/>
  <c r="AR292"/>
  <c r="AO292" s="1"/>
  <c r="AR293"/>
  <c r="AO293" s="1"/>
  <c r="AR294"/>
  <c r="AO294" s="1"/>
  <c r="AR295"/>
  <c r="AO295" s="1"/>
  <c r="AR296"/>
  <c r="AO296" s="1"/>
  <c r="AR297"/>
  <c r="AO297" s="1"/>
  <c r="AR298"/>
  <c r="AO298" s="1"/>
  <c r="AR299"/>
  <c r="AO299" s="1"/>
  <c r="AR300"/>
  <c r="AO300" s="1"/>
  <c r="AR301"/>
  <c r="AO301" s="1"/>
  <c r="AR302"/>
  <c r="AO302" s="1"/>
  <c r="AR303"/>
  <c r="AO303" s="1"/>
  <c r="AR304"/>
  <c r="AO304" s="1"/>
  <c r="AR305"/>
  <c r="AO305" s="1"/>
  <c r="AR306"/>
  <c r="AO306" s="1"/>
  <c r="AR307"/>
  <c r="AO307" s="1"/>
  <c r="AR308"/>
  <c r="AO308" s="1"/>
  <c r="AR309"/>
  <c r="AO309" s="1"/>
  <c r="AR310"/>
  <c r="AO310" s="1"/>
  <c r="AR311"/>
  <c r="AR312"/>
  <c r="AO312" s="1"/>
  <c r="AR313"/>
  <c r="AO313" s="1"/>
  <c r="AR314"/>
  <c r="AR315"/>
  <c r="AO315" s="1"/>
  <c r="AR316"/>
  <c r="AO316" s="1"/>
  <c r="AR317"/>
  <c r="AO317" s="1"/>
  <c r="AR318"/>
  <c r="AO318" s="1"/>
  <c r="AR319"/>
  <c r="AO319" s="1"/>
  <c r="AR321"/>
  <c r="AO321" s="1"/>
  <c r="AR322"/>
  <c r="AO322" s="1"/>
  <c r="AR323"/>
  <c r="AO323" s="1"/>
  <c r="AR324"/>
  <c r="AO324" s="1"/>
  <c r="AR325"/>
  <c r="AO325" s="1"/>
  <c r="AR326"/>
  <c r="AO326" s="1"/>
  <c r="AR327"/>
  <c r="AO327" s="1"/>
  <c r="AR328"/>
  <c r="AO328" s="1"/>
  <c r="AR329"/>
  <c r="AO329" s="1"/>
  <c r="AR330"/>
  <c r="AO330" s="1"/>
  <c r="AR331"/>
  <c r="AO331" s="1"/>
  <c r="AR332"/>
  <c r="AO332" s="1"/>
  <c r="AR333"/>
  <c r="AO333" s="1"/>
  <c r="AR334"/>
  <c r="AO334" s="1"/>
  <c r="AR335"/>
  <c r="AO335" s="1"/>
  <c r="AR336"/>
  <c r="AO336" s="1"/>
  <c r="AR337"/>
  <c r="AO337" s="1"/>
  <c r="AR338"/>
  <c r="AO338" s="1"/>
  <c r="AR339"/>
  <c r="AO339" s="1"/>
  <c r="AR340"/>
  <c r="AO340" s="1"/>
  <c r="AR341"/>
  <c r="AO341" s="1"/>
  <c r="AR342"/>
  <c r="AO342" s="1"/>
  <c r="AR343"/>
  <c r="AO343" s="1"/>
  <c r="AR344"/>
  <c r="AO344" s="1"/>
  <c r="AR345"/>
  <c r="AO345" s="1"/>
  <c r="AR346"/>
  <c r="AO346" s="1"/>
  <c r="AR347"/>
  <c r="AO347" s="1"/>
  <c r="AR348"/>
  <c r="AO348" s="1"/>
  <c r="AR349"/>
  <c r="AO349" s="1"/>
  <c r="AR350"/>
  <c r="AO350" s="1"/>
  <c r="AR351"/>
  <c r="AO351" s="1"/>
  <c r="AR352"/>
  <c r="AO352" s="1"/>
  <c r="AR353"/>
  <c r="AO353" s="1"/>
  <c r="AR354"/>
  <c r="AO354" s="1"/>
  <c r="AR355"/>
  <c r="AO355" s="1"/>
  <c r="AR356"/>
  <c r="AO356" s="1"/>
  <c r="AR357"/>
  <c r="AO357" s="1"/>
  <c r="AR358"/>
  <c r="AO358" s="1"/>
  <c r="AR359"/>
  <c r="AO359" s="1"/>
  <c r="AR360"/>
  <c r="AO360" s="1"/>
  <c r="AR361"/>
  <c r="AO361" s="1"/>
  <c r="AR362"/>
  <c r="AO362" s="1"/>
  <c r="AR364"/>
  <c r="AR365"/>
  <c r="AO365" s="1"/>
  <c r="AR366"/>
  <c r="AO366" s="1"/>
  <c r="AR368"/>
  <c r="AO368" s="1"/>
  <c r="AR369"/>
  <c r="AR370"/>
  <c r="AO370" s="1"/>
  <c r="AR371"/>
  <c r="AO371" s="1"/>
  <c r="AR372"/>
  <c r="AO372" s="1"/>
  <c r="AR373"/>
  <c r="AO373" s="1"/>
  <c r="AR374"/>
  <c r="AO374" s="1"/>
  <c r="AR375"/>
  <c r="AO375" s="1"/>
  <c r="AR377"/>
  <c r="AO377" s="1"/>
  <c r="AR378"/>
  <c r="AO378" s="1"/>
  <c r="AR379"/>
  <c r="AO379" s="1"/>
  <c r="AR380"/>
  <c r="AO380" s="1"/>
  <c r="AR381"/>
  <c r="AO381" s="1"/>
  <c r="AR382"/>
  <c r="AO382" s="1"/>
  <c r="AR383"/>
  <c r="AO383" s="1"/>
  <c r="AR384"/>
  <c r="AO384" s="1"/>
  <c r="AR385"/>
  <c r="AO385" s="1"/>
  <c r="AR386"/>
  <c r="AO386" s="1"/>
  <c r="AR387"/>
  <c r="AO387" s="1"/>
  <c r="AR388"/>
  <c r="AO388" s="1"/>
  <c r="AR389"/>
  <c r="AO389" s="1"/>
  <c r="AR390"/>
  <c r="AO390" s="1"/>
  <c r="AR391"/>
  <c r="AO391" s="1"/>
  <c r="AR392"/>
  <c r="AO392" s="1"/>
  <c r="AR393"/>
  <c r="AO393" s="1"/>
  <c r="AR394"/>
  <c r="AO394" s="1"/>
  <c r="AR395"/>
  <c r="AO395" s="1"/>
  <c r="AR396"/>
  <c r="AO396" s="1"/>
  <c r="AR397"/>
  <c r="AO397" s="1"/>
  <c r="AR398"/>
  <c r="AO398" s="1"/>
  <c r="AR399"/>
  <c r="AO399" s="1"/>
  <c r="AR400"/>
  <c r="AO400" s="1"/>
  <c r="AR401"/>
  <c r="AO401" s="1"/>
  <c r="AR402"/>
  <c r="AO402" s="1"/>
  <c r="AR403"/>
  <c r="AO403" s="1"/>
  <c r="AR405"/>
  <c r="AO405" s="1"/>
  <c r="AR406"/>
  <c r="AO406" s="1"/>
  <c r="AR407"/>
  <c r="AO407" s="1"/>
  <c r="AR408"/>
  <c r="AO408" s="1"/>
  <c r="AR409"/>
  <c r="AO409" s="1"/>
  <c r="AR410"/>
  <c r="AO410" s="1"/>
  <c r="AR411"/>
  <c r="AO411" s="1"/>
  <c r="AR412"/>
  <c r="AO412" s="1"/>
  <c r="AR413"/>
  <c r="AO413" s="1"/>
  <c r="AR414"/>
  <c r="AO414" s="1"/>
  <c r="AR415"/>
  <c r="AO415" s="1"/>
  <c r="AR416"/>
  <c r="AO416" s="1"/>
  <c r="AR417"/>
  <c r="AO417" s="1"/>
  <c r="AR418"/>
  <c r="AO418" s="1"/>
  <c r="AR419"/>
  <c r="AO419" s="1"/>
  <c r="AR420"/>
  <c r="AO420" s="1"/>
  <c r="AR421"/>
  <c r="AO421" s="1"/>
  <c r="AR422"/>
  <c r="AO422" s="1"/>
  <c r="AR423"/>
  <c r="AO423" s="1"/>
  <c r="AR424"/>
  <c r="AO424" s="1"/>
  <c r="AR425"/>
  <c r="AO425" s="1"/>
  <c r="AR426"/>
  <c r="AO426" s="1"/>
  <c r="AR427"/>
  <c r="AO427" s="1"/>
  <c r="AR428"/>
  <c r="AO428" s="1"/>
  <c r="AR430"/>
  <c r="AO430" s="1"/>
  <c r="AR431"/>
  <c r="AO431" s="1"/>
  <c r="AR432"/>
  <c r="AO432" s="1"/>
  <c r="AR433"/>
  <c r="AO433" s="1"/>
  <c r="AR434"/>
  <c r="AO434" s="1"/>
  <c r="AR435"/>
  <c r="AO435" s="1"/>
  <c r="AR436"/>
  <c r="AO436" s="1"/>
  <c r="AR437"/>
  <c r="AO437" s="1"/>
  <c r="AR438"/>
  <c r="AO438" s="1"/>
  <c r="AR440"/>
  <c r="AO440" s="1"/>
  <c r="AR441"/>
  <c r="AO441" s="1"/>
  <c r="AR442"/>
  <c r="AO442" s="1"/>
  <c r="AR443"/>
  <c r="AO443" s="1"/>
  <c r="AR444"/>
  <c r="AO444" s="1"/>
  <c r="AR448"/>
  <c r="AO448" s="1"/>
  <c r="AR449"/>
  <c r="AO449" s="1"/>
  <c r="AR450"/>
  <c r="AO450" s="1"/>
  <c r="AR452"/>
  <c r="AO452" s="1"/>
  <c r="AR453"/>
  <c r="AO453" s="1"/>
  <c r="AR454"/>
  <c r="AO454" s="1"/>
  <c r="AR455"/>
  <c r="AO455" s="1"/>
  <c r="AR456"/>
  <c r="AO456" s="1"/>
  <c r="AR457"/>
  <c r="AO457" s="1"/>
  <c r="AR458"/>
  <c r="AO458" s="1"/>
  <c r="AR459"/>
  <c r="AO459" s="1"/>
  <c r="AR460"/>
  <c r="AO460" s="1"/>
  <c r="AR461"/>
  <c r="AO461" s="1"/>
  <c r="AR462"/>
  <c r="AO462" s="1"/>
  <c r="AR463"/>
  <c r="AO463" s="1"/>
  <c r="AR464"/>
  <c r="AO464" s="1"/>
  <c r="AR465"/>
  <c r="AO465" s="1"/>
  <c r="AR466"/>
  <c r="AR467"/>
  <c r="AO467" s="1"/>
  <c r="AR468"/>
  <c r="AO468" s="1"/>
  <c r="AR469"/>
  <c r="AO469" s="1"/>
  <c r="AR470"/>
  <c r="AO470" s="1"/>
  <c r="AR471"/>
  <c r="AO471" s="1"/>
  <c r="AR472"/>
  <c r="AO472" s="1"/>
  <c r="AR473"/>
  <c r="AO473" s="1"/>
  <c r="AR474"/>
  <c r="AO474" s="1"/>
  <c r="AR475"/>
  <c r="AO475" s="1"/>
  <c r="AR476"/>
  <c r="AO476" s="1"/>
  <c r="AR477"/>
  <c r="AO477" s="1"/>
  <c r="AR478"/>
  <c r="AO478" s="1"/>
  <c r="AR479"/>
  <c r="AO479" s="1"/>
  <c r="AR480"/>
  <c r="AO480" s="1"/>
  <c r="AR481"/>
  <c r="AO481" s="1"/>
  <c r="AR482"/>
  <c r="AO482" s="1"/>
  <c r="AR483"/>
  <c r="AO483" s="1"/>
  <c r="AR484"/>
  <c r="AO484" s="1"/>
  <c r="AR485"/>
  <c r="AO485" s="1"/>
  <c r="AR486"/>
  <c r="AO486" s="1"/>
  <c r="AR487"/>
  <c r="AO487" s="1"/>
  <c r="AR488"/>
  <c r="AO488" s="1"/>
  <c r="AR489"/>
  <c r="AO489" s="1"/>
  <c r="AR490"/>
  <c r="AO490" s="1"/>
  <c r="AR491"/>
  <c r="AO491" s="1"/>
  <c r="AR492"/>
  <c r="AO492" s="1"/>
  <c r="AR493"/>
  <c r="AO493" s="1"/>
  <c r="AR494"/>
  <c r="AO494" s="1"/>
  <c r="AR495"/>
  <c r="AO495" s="1"/>
  <c r="AR496"/>
  <c r="AO496" s="1"/>
  <c r="AR497"/>
  <c r="AO497" s="1"/>
  <c r="AR498"/>
  <c r="AO498" s="1"/>
  <c r="AR499"/>
  <c r="AO499" s="1"/>
  <c r="AR500"/>
  <c r="AO500" s="1"/>
  <c r="AR501"/>
  <c r="AO501" s="1"/>
  <c r="AR502"/>
  <c r="AO502" s="1"/>
  <c r="AR503"/>
  <c r="AO503" s="1"/>
  <c r="AR504"/>
  <c r="AO504" s="1"/>
  <c r="AR505"/>
  <c r="AO505" s="1"/>
  <c r="AR506"/>
  <c r="AO506" s="1"/>
  <c r="AR507"/>
  <c r="AO507" s="1"/>
  <c r="AR508"/>
  <c r="AO508" s="1"/>
  <c r="AR509"/>
  <c r="AO509" s="1"/>
  <c r="AR510"/>
  <c r="AO510" s="1"/>
  <c r="AR511"/>
  <c r="AO511" s="1"/>
  <c r="AR512"/>
  <c r="AO512" s="1"/>
  <c r="AR513"/>
  <c r="AO513" s="1"/>
  <c r="AR514"/>
  <c r="AO514" s="1"/>
  <c r="AR515"/>
  <c r="AO515" s="1"/>
  <c r="AR516"/>
  <c r="AO516" s="1"/>
  <c r="AR517"/>
  <c r="AO517" s="1"/>
  <c r="AR518"/>
  <c r="AO518" s="1"/>
  <c r="AR519"/>
  <c r="AO519" s="1"/>
  <c r="AR520"/>
  <c r="AO520" s="1"/>
  <c r="AR521"/>
  <c r="AO521" s="1"/>
  <c r="AR522"/>
  <c r="AO522" s="1"/>
  <c r="AR523"/>
  <c r="AO523" s="1"/>
  <c r="AR524"/>
  <c r="AO524" s="1"/>
  <c r="AR525"/>
  <c r="AO525" s="1"/>
  <c r="AR526"/>
  <c r="AO526" s="1"/>
  <c r="AR527"/>
  <c r="AO527" s="1"/>
  <c r="AR528"/>
  <c r="AO528" s="1"/>
  <c r="AR529"/>
  <c r="AO529" s="1"/>
  <c r="AR530"/>
  <c r="AO530" s="1"/>
  <c r="AR531"/>
  <c r="AO531" s="1"/>
  <c r="AR532"/>
  <c r="AO532" s="1"/>
  <c r="AR533"/>
  <c r="AO533" s="1"/>
  <c r="AR534"/>
  <c r="AO534" s="1"/>
  <c r="AR535"/>
  <c r="AO535" s="1"/>
  <c r="AR536"/>
  <c r="AO536" s="1"/>
  <c r="AR537"/>
  <c r="AO537" s="1"/>
  <c r="AR538"/>
  <c r="AO538" s="1"/>
  <c r="AR539"/>
  <c r="AO539" s="1"/>
  <c r="AR540"/>
  <c r="AO540" s="1"/>
  <c r="AR541"/>
  <c r="AO541" s="1"/>
  <c r="AR542"/>
  <c r="AO542" s="1"/>
  <c r="AR543"/>
  <c r="AO543" s="1"/>
  <c r="AR544"/>
  <c r="AO544" s="1"/>
  <c r="AR545"/>
  <c r="AO545" s="1"/>
  <c r="AR546"/>
  <c r="AO546" s="1"/>
  <c r="AR547"/>
  <c r="AO547" s="1"/>
  <c r="AR548"/>
  <c r="AO548" s="1"/>
  <c r="AR549"/>
  <c r="AO549" s="1"/>
  <c r="AR550"/>
  <c r="AO550" s="1"/>
  <c r="AR551"/>
  <c r="AO551" s="1"/>
  <c r="AR552"/>
  <c r="AO552" s="1"/>
  <c r="AR553"/>
  <c r="AO553" s="1"/>
  <c r="AR554"/>
  <c r="AO554" s="1"/>
  <c r="AR555"/>
  <c r="AO555" s="1"/>
  <c r="AR556"/>
  <c r="AO556" s="1"/>
  <c r="AR557"/>
  <c r="AO557" s="1"/>
  <c r="AR558"/>
  <c r="AO558" s="1"/>
  <c r="AR559"/>
  <c r="AO559" s="1"/>
  <c r="AR560"/>
  <c r="AO560" s="1"/>
  <c r="AR561"/>
  <c r="AO561" s="1"/>
  <c r="AR562"/>
  <c r="AO562" s="1"/>
  <c r="AR563"/>
  <c r="AO563" s="1"/>
  <c r="AR564"/>
  <c r="AO564" s="1"/>
  <c r="AR565"/>
  <c r="AO565" s="1"/>
  <c r="AR566"/>
  <c r="AO566" s="1"/>
  <c r="AR567"/>
  <c r="AO567" s="1"/>
  <c r="AR568"/>
  <c r="AO568" s="1"/>
  <c r="AR569"/>
  <c r="AO569" s="1"/>
  <c r="AR570"/>
  <c r="AO570" s="1"/>
  <c r="AR571"/>
  <c r="AO571" s="1"/>
  <c r="AR572"/>
  <c r="AO572" s="1"/>
  <c r="AR573"/>
  <c r="AO573" s="1"/>
  <c r="AR574"/>
  <c r="AO574" s="1"/>
  <c r="AR575"/>
  <c r="AO575" s="1"/>
  <c r="AR576"/>
  <c r="AO576" s="1"/>
  <c r="AR577"/>
  <c r="AO577" s="1"/>
  <c r="AR578"/>
  <c r="AO578" s="1"/>
  <c r="AR579"/>
  <c r="AO579" s="1"/>
  <c r="AR580"/>
  <c r="AO580" s="1"/>
  <c r="AR581"/>
  <c r="AO581" s="1"/>
  <c r="AR582"/>
  <c r="AO582" s="1"/>
  <c r="AR583"/>
  <c r="AO583" s="1"/>
  <c r="AR584"/>
  <c r="AO584" s="1"/>
  <c r="AR585"/>
  <c r="AO585" s="1"/>
  <c r="AR586"/>
  <c r="AO586" s="1"/>
  <c r="AR587"/>
  <c r="AO587" s="1"/>
  <c r="AR588"/>
  <c r="AO588" s="1"/>
  <c r="AR589"/>
  <c r="AO589" s="1"/>
  <c r="AR590"/>
  <c r="AO590" s="1"/>
  <c r="AR591"/>
  <c r="AO591" s="1"/>
  <c r="AR592"/>
  <c r="AO592" s="1"/>
  <c r="AR593"/>
  <c r="AO593" s="1"/>
  <c r="AR594"/>
  <c r="AO594" s="1"/>
  <c r="AR595"/>
  <c r="AO595" s="1"/>
  <c r="AR596"/>
  <c r="AO596" s="1"/>
  <c r="AR597"/>
  <c r="AO597" s="1"/>
  <c r="AR598"/>
  <c r="AO598" s="1"/>
  <c r="AR599"/>
  <c r="AO599" s="1"/>
  <c r="AR600"/>
  <c r="AO600" s="1"/>
  <c r="AR601"/>
  <c r="AO601" s="1"/>
  <c r="AR602"/>
  <c r="AO602" s="1"/>
  <c r="AR603"/>
  <c r="AO603" s="1"/>
  <c r="AR604"/>
  <c r="AO604" s="1"/>
  <c r="AR605"/>
  <c r="AO605" s="1"/>
  <c r="AR606"/>
  <c r="AO606" s="1"/>
  <c r="AR607"/>
  <c r="AO607" s="1"/>
  <c r="AR608"/>
  <c r="AO608" s="1"/>
  <c r="AR609"/>
  <c r="AO609" s="1"/>
  <c r="AR610"/>
  <c r="AO610" s="1"/>
  <c r="AR611"/>
  <c r="AO611" s="1"/>
  <c r="AR612"/>
  <c r="AO612" s="1"/>
  <c r="AR613"/>
  <c r="AO613" s="1"/>
  <c r="AR614"/>
  <c r="AO614" s="1"/>
  <c r="AR615"/>
  <c r="AO615" s="1"/>
  <c r="AR616"/>
  <c r="AO616" s="1"/>
  <c r="AR617"/>
  <c r="AO617" s="1"/>
  <c r="AR618"/>
  <c r="AO618" s="1"/>
  <c r="AR619"/>
  <c r="AO619" s="1"/>
  <c r="AR620"/>
  <c r="AO620" s="1"/>
  <c r="AR621"/>
  <c r="AO621" s="1"/>
  <c r="AR622"/>
  <c r="AO622" s="1"/>
  <c r="AR623"/>
  <c r="AO623" s="1"/>
  <c r="AR624"/>
  <c r="AO624" s="1"/>
  <c r="AR625"/>
  <c r="AO625" s="1"/>
  <c r="AR626"/>
  <c r="AO626" s="1"/>
  <c r="AR627"/>
  <c r="AO627" s="1"/>
  <c r="AR628"/>
  <c r="AO628" s="1"/>
  <c r="AR629"/>
  <c r="AO629" s="1"/>
  <c r="AR630"/>
  <c r="AO630" s="1"/>
  <c r="AR631"/>
  <c r="AO631" s="1"/>
  <c r="AR632"/>
  <c r="AO632" s="1"/>
  <c r="AR633"/>
  <c r="AO633" s="1"/>
  <c r="AR634"/>
  <c r="AO634" s="1"/>
  <c r="AR635"/>
  <c r="AO635" s="1"/>
  <c r="AR636"/>
  <c r="AO636" s="1"/>
  <c r="AR637"/>
  <c r="AO637" s="1"/>
  <c r="AR638"/>
  <c r="AO638" s="1"/>
  <c r="AR639"/>
  <c r="AO639" s="1"/>
  <c r="AR640"/>
  <c r="AO640" s="1"/>
  <c r="AR641"/>
  <c r="AO641" s="1"/>
  <c r="AR642"/>
  <c r="AO642" s="1"/>
  <c r="AR643"/>
  <c r="AO643" s="1"/>
  <c r="AR644"/>
  <c r="AO644" s="1"/>
  <c r="AR645"/>
  <c r="AO645" s="1"/>
  <c r="AR646"/>
  <c r="AO646" s="1"/>
  <c r="AR647"/>
  <c r="AO647" s="1"/>
  <c r="AR648"/>
  <c r="AO648" s="1"/>
  <c r="AR649"/>
  <c r="AO649" s="1"/>
  <c r="AR650"/>
  <c r="AO650" s="1"/>
  <c r="AR651"/>
  <c r="AO651" s="1"/>
  <c r="AR652"/>
  <c r="AO652" s="1"/>
  <c r="AR653"/>
  <c r="AO653" s="1"/>
  <c r="AR654"/>
  <c r="AO654" s="1"/>
  <c r="AR655"/>
  <c r="AO655" s="1"/>
  <c r="AR656"/>
  <c r="AO656" s="1"/>
  <c r="AR657"/>
  <c r="AO657" s="1"/>
  <c r="AR658"/>
  <c r="AO658" s="1"/>
  <c r="AR660"/>
  <c r="AO660" s="1"/>
  <c r="AR661"/>
  <c r="AO661" s="1"/>
  <c r="AR662"/>
  <c r="AO662" s="1"/>
  <c r="AR663"/>
  <c r="AO663" s="1"/>
  <c r="AR664"/>
  <c r="AO664" s="1"/>
  <c r="AR665"/>
  <c r="AO665" s="1"/>
  <c r="AR666"/>
  <c r="AO666" s="1"/>
  <c r="AR667"/>
  <c r="AO667" s="1"/>
  <c r="AR668"/>
  <c r="AO668" s="1"/>
  <c r="AR669"/>
  <c r="AO669" s="1"/>
  <c r="AR670"/>
  <c r="AO670" s="1"/>
  <c r="AR671"/>
  <c r="AO671" s="1"/>
  <c r="AR672"/>
  <c r="AO672" s="1"/>
  <c r="AR673"/>
  <c r="AO673" s="1"/>
  <c r="AR674"/>
  <c r="AO674" s="1"/>
  <c r="AR675"/>
  <c r="AO675" s="1"/>
  <c r="AR676"/>
  <c r="AO676" s="1"/>
  <c r="AR677"/>
  <c r="AO677" s="1"/>
  <c r="AR678"/>
  <c r="AO678" s="1"/>
  <c r="AR679"/>
  <c r="AO679" s="1"/>
  <c r="AR680"/>
  <c r="AO680" s="1"/>
  <c r="AR681"/>
  <c r="AO681" s="1"/>
  <c r="AR682"/>
  <c r="AO682" s="1"/>
  <c r="AR683"/>
  <c r="AO683" s="1"/>
  <c r="AR684"/>
  <c r="AO684" s="1"/>
  <c r="AR685"/>
  <c r="AO685" s="1"/>
  <c r="AR686"/>
  <c r="AO686" s="1"/>
  <c r="AR687"/>
  <c r="AO687" s="1"/>
  <c r="AR688"/>
  <c r="AO688" s="1"/>
  <c r="AR689"/>
  <c r="AO689" s="1"/>
  <c r="AR690"/>
  <c r="AO690" s="1"/>
  <c r="AR691"/>
  <c r="AO691" s="1"/>
  <c r="AR692"/>
  <c r="AO692" s="1"/>
  <c r="AR693"/>
  <c r="AO693" s="1"/>
  <c r="AR694"/>
  <c r="AO694" s="1"/>
  <c r="AR695"/>
  <c r="AO695" s="1"/>
  <c r="AR696"/>
  <c r="AO696" s="1"/>
  <c r="AR697"/>
  <c r="AO697" s="1"/>
  <c r="AR698"/>
  <c r="AO698" s="1"/>
  <c r="AR699"/>
  <c r="AO699" s="1"/>
  <c r="AR700"/>
  <c r="AO700" s="1"/>
  <c r="AR701"/>
  <c r="AO701" s="1"/>
  <c r="AR702"/>
  <c r="AO702" s="1"/>
  <c r="AR703"/>
  <c r="AO703" s="1"/>
  <c r="AR704"/>
  <c r="AO704" s="1"/>
  <c r="AR705"/>
  <c r="AO705" s="1"/>
  <c r="AR706"/>
  <c r="AO706" s="1"/>
  <c r="AR707"/>
  <c r="AO707" s="1"/>
  <c r="AR708"/>
  <c r="AO708" s="1"/>
  <c r="AR709"/>
  <c r="AO709" s="1"/>
  <c r="AR710"/>
  <c r="AO710" s="1"/>
  <c r="AR711"/>
  <c r="AO711" s="1"/>
  <c r="AR712"/>
  <c r="AO712" s="1"/>
  <c r="AR713"/>
  <c r="AO713" s="1"/>
  <c r="AR714"/>
  <c r="AO714" s="1"/>
  <c r="AR715"/>
  <c r="AO715" s="1"/>
  <c r="AR716"/>
  <c r="AO716" s="1"/>
  <c r="AR717"/>
  <c r="AO717" s="1"/>
  <c r="AR718"/>
  <c r="AO718" s="1"/>
  <c r="AR719"/>
  <c r="AO719" s="1"/>
  <c r="AR720"/>
  <c r="AO720" s="1"/>
  <c r="AR721"/>
  <c r="AO721" s="1"/>
  <c r="AR722"/>
  <c r="AO722" s="1"/>
  <c r="AR723"/>
  <c r="AO723" s="1"/>
  <c r="AR724"/>
  <c r="AO724" s="1"/>
  <c r="AR725"/>
  <c r="AO725" s="1"/>
  <c r="AR726"/>
  <c r="AO726" s="1"/>
  <c r="AR727"/>
  <c r="AO727" s="1"/>
  <c r="AR728"/>
  <c r="AO728" s="1"/>
  <c r="AR729"/>
  <c r="AO729" s="1"/>
  <c r="AR730"/>
  <c r="AO730" s="1"/>
  <c r="AR731"/>
  <c r="AO731" s="1"/>
  <c r="AR732"/>
  <c r="AO732" s="1"/>
  <c r="AR733"/>
  <c r="AO733" s="1"/>
  <c r="AR734"/>
  <c r="AO734" s="1"/>
  <c r="AR735"/>
  <c r="AO735" s="1"/>
  <c r="AR736"/>
  <c r="AO736" s="1"/>
  <c r="AR737"/>
  <c r="AO737" s="1"/>
  <c r="AR738"/>
  <c r="AO738" s="1"/>
  <c r="AR739"/>
  <c r="AO739" s="1"/>
  <c r="AR740"/>
  <c r="AO740" s="1"/>
  <c r="AR741"/>
  <c r="AO741" s="1"/>
  <c r="AR742"/>
  <c r="AO742" s="1"/>
  <c r="AR743"/>
  <c r="AO743" s="1"/>
  <c r="AR744"/>
  <c r="AO744" s="1"/>
  <c r="AR745"/>
  <c r="AO745" s="1"/>
  <c r="AR746"/>
  <c r="AO746" s="1"/>
  <c r="AR747"/>
  <c r="AO747" s="1"/>
  <c r="AR748"/>
  <c r="AO748" s="1"/>
  <c r="AR749"/>
  <c r="AO749" s="1"/>
  <c r="AR750"/>
  <c r="AO750" s="1"/>
  <c r="AR751"/>
  <c r="AO751" s="1"/>
  <c r="AR752"/>
  <c r="AO752" s="1"/>
  <c r="AR753"/>
  <c r="AO753" s="1"/>
  <c r="AR754"/>
  <c r="AO754" s="1"/>
  <c r="AR756"/>
  <c r="AO756" s="1"/>
  <c r="AR757"/>
  <c r="AO757" s="1"/>
  <c r="AR758"/>
  <c r="AO758" s="1"/>
  <c r="AR759"/>
  <c r="AO759" s="1"/>
  <c r="AR760"/>
  <c r="AO760" s="1"/>
  <c r="AR761"/>
  <c r="AO761" s="1"/>
  <c r="AR762"/>
  <c r="AO762" s="1"/>
  <c r="AR763"/>
  <c r="AO763" s="1"/>
  <c r="AR764"/>
  <c r="AO764" s="1"/>
  <c r="AR765"/>
  <c r="AO765" s="1"/>
  <c r="AR766"/>
  <c r="AO766" s="1"/>
  <c r="AR767"/>
  <c r="AO767" s="1"/>
  <c r="AR768"/>
  <c r="AO768" s="1"/>
  <c r="AR769"/>
  <c r="AO769" s="1"/>
  <c r="AR770"/>
  <c r="AO770" s="1"/>
  <c r="AR771"/>
  <c r="AO771" s="1"/>
  <c r="AR772"/>
  <c r="AO772" s="1"/>
  <c r="AR773"/>
  <c r="AO773" s="1"/>
  <c r="AR774"/>
  <c r="AO774" s="1"/>
  <c r="AR775"/>
  <c r="AO775" s="1"/>
  <c r="AR776"/>
  <c r="AO776" s="1"/>
  <c r="AR777"/>
  <c r="AO777" s="1"/>
  <c r="AR778"/>
  <c r="AO778" s="1"/>
  <c r="AR779"/>
  <c r="AO779" s="1"/>
  <c r="AR780"/>
  <c r="AO780" s="1"/>
  <c r="AR781"/>
  <c r="AO781" s="1"/>
  <c r="AR782"/>
  <c r="AO782" s="1"/>
  <c r="AR783"/>
  <c r="AO783" s="1"/>
  <c r="AR784"/>
  <c r="AO784" s="1"/>
  <c r="AR785"/>
  <c r="AO785" s="1"/>
  <c r="AR786"/>
  <c r="AO786" s="1"/>
  <c r="AR787"/>
  <c r="AO787" s="1"/>
  <c r="AR788"/>
  <c r="AO788" s="1"/>
  <c r="AR789"/>
  <c r="AO789" s="1"/>
  <c r="AR790"/>
  <c r="AO790" s="1"/>
  <c r="AR791"/>
  <c r="AO791" s="1"/>
  <c r="AR792"/>
  <c r="AO792" s="1"/>
  <c r="AR793"/>
  <c r="AO793" s="1"/>
  <c r="AR794"/>
  <c r="AO794" s="1"/>
  <c r="AR795"/>
  <c r="AO795" s="1"/>
  <c r="AR796"/>
  <c r="AO796" s="1"/>
  <c r="AR797"/>
  <c r="AO797" s="1"/>
  <c r="AR798"/>
  <c r="AO798" s="1"/>
  <c r="AR799"/>
  <c r="AO799" s="1"/>
  <c r="AR800"/>
  <c r="AO800" s="1"/>
  <c r="AR801"/>
  <c r="AO801" s="1"/>
  <c r="AR802"/>
  <c r="AO802" s="1"/>
  <c r="AR803"/>
  <c r="AO803" s="1"/>
  <c r="AR804"/>
  <c r="AO804" s="1"/>
  <c r="AR805"/>
  <c r="AO805" s="1"/>
  <c r="AR806"/>
  <c r="AO806" s="1"/>
  <c r="AR807"/>
  <c r="AO807" s="1"/>
  <c r="AR808"/>
  <c r="AO808" s="1"/>
  <c r="AR809"/>
  <c r="AO809" s="1"/>
  <c r="AR810"/>
  <c r="AO810" s="1"/>
  <c r="AR811"/>
  <c r="AO811" s="1"/>
  <c r="AR812"/>
  <c r="AO812" s="1"/>
  <c r="AR813"/>
  <c r="AO813" s="1"/>
  <c r="AR814"/>
  <c r="AO814" s="1"/>
  <c r="AR815"/>
  <c r="AO815" s="1"/>
  <c r="AR816"/>
  <c r="AO816" s="1"/>
  <c r="AR817"/>
  <c r="AO817" s="1"/>
  <c r="AR818"/>
  <c r="AO818" s="1"/>
  <c r="AR819"/>
  <c r="AO819" s="1"/>
  <c r="AR820"/>
  <c r="AO820" s="1"/>
  <c r="AR821"/>
  <c r="AO821" s="1"/>
  <c r="AR822"/>
  <c r="AO822" s="1"/>
  <c r="AR823"/>
  <c r="AO823" s="1"/>
  <c r="AR824"/>
  <c r="AO824" s="1"/>
  <c r="AR825"/>
  <c r="AO825" s="1"/>
  <c r="AR826"/>
  <c r="AO826" s="1"/>
  <c r="AR827"/>
  <c r="AO827" s="1"/>
  <c r="AR828"/>
  <c r="AO828" s="1"/>
  <c r="AR829"/>
  <c r="AO829" s="1"/>
  <c r="AR830"/>
  <c r="AO830" s="1"/>
  <c r="AR831"/>
  <c r="AO831" s="1"/>
  <c r="AR832"/>
  <c r="AO832" s="1"/>
  <c r="AR833"/>
  <c r="AO833" s="1"/>
  <c r="AR834"/>
  <c r="AO834" s="1"/>
  <c r="AR835"/>
  <c r="AO835" s="1"/>
  <c r="AR836"/>
  <c r="AO836" s="1"/>
  <c r="AR837"/>
  <c r="AO837" s="1"/>
  <c r="AR838"/>
  <c r="AO838" s="1"/>
  <c r="AR839"/>
  <c r="AO839" s="1"/>
  <c r="AR840"/>
  <c r="AO840" s="1"/>
  <c r="AR841"/>
  <c r="AO841" s="1"/>
  <c r="AR842"/>
  <c r="AO842" s="1"/>
  <c r="AR843"/>
  <c r="AO843" s="1"/>
  <c r="AR844"/>
  <c r="AO844" s="1"/>
  <c r="AR845"/>
  <c r="AO845" s="1"/>
  <c r="AR846"/>
  <c r="AO846" s="1"/>
  <c r="AR847"/>
  <c r="AO847" s="1"/>
  <c r="AR848"/>
  <c r="AO848" s="1"/>
  <c r="AR849"/>
  <c r="AO849" s="1"/>
  <c r="AR850"/>
  <c r="AO850" s="1"/>
  <c r="AR851"/>
  <c r="AO851" s="1"/>
  <c r="AR852"/>
  <c r="AO852" s="1"/>
  <c r="AR853"/>
  <c r="AO853" s="1"/>
  <c r="AR854"/>
  <c r="AO854" s="1"/>
  <c r="AR855"/>
  <c r="AO855" s="1"/>
  <c r="AR856"/>
  <c r="AO856" s="1"/>
  <c r="AR857"/>
  <c r="AO857" s="1"/>
  <c r="AR858"/>
  <c r="AO858" s="1"/>
  <c r="AR859"/>
  <c r="AO859" s="1"/>
  <c r="AR860"/>
  <c r="AO860" s="1"/>
  <c r="AR861"/>
  <c r="AO861" s="1"/>
  <c r="AR862"/>
  <c r="AO862" s="1"/>
  <c r="AR863"/>
  <c r="AO863" s="1"/>
  <c r="AR864"/>
  <c r="AO864" s="1"/>
  <c r="AR865"/>
  <c r="AO865" s="1"/>
  <c r="AR866"/>
  <c r="AO866" s="1"/>
  <c r="AR867"/>
  <c r="AO867" s="1"/>
  <c r="AR868"/>
  <c r="AO868" s="1"/>
  <c r="AR870"/>
  <c r="AO870" s="1"/>
  <c r="AR871"/>
  <c r="AO871" s="1"/>
  <c r="AR872"/>
  <c r="AO872" s="1"/>
  <c r="AR873"/>
  <c r="AO873" s="1"/>
  <c r="AR874"/>
  <c r="AO874" s="1"/>
  <c r="AR875"/>
  <c r="AO875" s="1"/>
  <c r="AR876"/>
  <c r="AO876" s="1"/>
  <c r="AR877"/>
  <c r="AO877" s="1"/>
  <c r="AR878"/>
  <c r="AO878" s="1"/>
  <c r="AR879"/>
  <c r="AO879" s="1"/>
  <c r="AR880"/>
  <c r="AO880" s="1"/>
  <c r="AR881"/>
  <c r="AO881" s="1"/>
  <c r="AR882"/>
  <c r="AO882" s="1"/>
  <c r="AR883"/>
  <c r="AO883" s="1"/>
  <c r="AR884"/>
  <c r="AO884" s="1"/>
  <c r="AR885"/>
  <c r="AO885" s="1"/>
  <c r="AR887"/>
  <c r="AO887" s="1"/>
  <c r="AR888"/>
  <c r="AO888" s="1"/>
  <c r="AR889"/>
  <c r="AO889" s="1"/>
  <c r="AR890"/>
  <c r="AO890" s="1"/>
  <c r="AR891"/>
  <c r="AO891" s="1"/>
  <c r="AR892"/>
  <c r="AO892" s="1"/>
  <c r="AR893"/>
  <c r="AO893" s="1"/>
  <c r="AR894"/>
  <c r="AO894" s="1"/>
  <c r="AR896"/>
  <c r="AO896" s="1"/>
  <c r="AR897"/>
  <c r="AO897" s="1"/>
  <c r="AR898"/>
  <c r="AO898" s="1"/>
  <c r="AR899"/>
  <c r="AO899" s="1"/>
  <c r="AR900"/>
  <c r="AO900" s="1"/>
  <c r="AR901"/>
  <c r="AO901" s="1"/>
  <c r="AR902"/>
  <c r="AO902" s="1"/>
  <c r="AR903"/>
  <c r="AO903" s="1"/>
  <c r="AR904"/>
  <c r="AO904" s="1"/>
  <c r="AR905"/>
  <c r="AO905" s="1"/>
  <c r="AR906"/>
  <c r="AO906" s="1"/>
  <c r="AR907"/>
  <c r="AO907" s="1"/>
  <c r="AR908"/>
  <c r="AO908" s="1"/>
  <c r="AR910"/>
  <c r="AO910" s="1"/>
  <c r="AR911"/>
  <c r="AO911" s="1"/>
  <c r="AR912"/>
  <c r="AO912" s="1"/>
  <c r="AR913"/>
  <c r="AO913" s="1"/>
  <c r="AR914"/>
  <c r="AO914" s="1"/>
  <c r="AR915"/>
  <c r="AO915" s="1"/>
  <c r="AR916"/>
  <c r="AO916" s="1"/>
  <c r="AR917"/>
  <c r="AO917" s="1"/>
  <c r="AR918"/>
  <c r="AO918" s="1"/>
  <c r="AR919"/>
  <c r="AO919" s="1"/>
  <c r="AR920"/>
  <c r="AO920" s="1"/>
  <c r="AR921"/>
  <c r="AO921" s="1"/>
  <c r="AR922"/>
  <c r="AO922" s="1"/>
  <c r="AR923"/>
  <c r="AO923" s="1"/>
  <c r="AR924"/>
  <c r="AO924" s="1"/>
  <c r="AR925"/>
  <c r="AO925" s="1"/>
  <c r="AR926"/>
  <c r="AO926" s="1"/>
  <c r="AR927"/>
  <c r="AO927" s="1"/>
  <c r="AR928"/>
  <c r="AO928" s="1"/>
  <c r="AR929"/>
  <c r="AO929" s="1"/>
  <c r="AR930"/>
  <c r="AO930" s="1"/>
  <c r="AR931"/>
  <c r="AO931" s="1"/>
  <c r="AR932"/>
  <c r="AO932" s="1"/>
  <c r="AR933"/>
  <c r="AO933" s="1"/>
  <c r="AR934"/>
  <c r="AO934" s="1"/>
  <c r="AR935"/>
  <c r="AO935" s="1"/>
  <c r="AR936"/>
  <c r="AO936" s="1"/>
  <c r="AR937"/>
  <c r="AO937" s="1"/>
  <c r="AR938"/>
  <c r="AO938" s="1"/>
  <c r="AR939"/>
  <c r="AO939" s="1"/>
  <c r="AR940"/>
  <c r="AO940" s="1"/>
  <c r="AR941"/>
  <c r="AO941" s="1"/>
  <c r="AR942"/>
  <c r="AO942" s="1"/>
  <c r="AR943"/>
  <c r="AO943" s="1"/>
  <c r="AR944"/>
  <c r="AO944" s="1"/>
  <c r="AR945"/>
  <c r="AO945" s="1"/>
  <c r="AR946"/>
  <c r="AO946" s="1"/>
  <c r="AR947"/>
  <c r="AO947" s="1"/>
  <c r="AR948"/>
  <c r="AO948" s="1"/>
  <c r="AR949"/>
  <c r="AO949" s="1"/>
  <c r="AR950"/>
  <c r="AO950" s="1"/>
  <c r="AR951"/>
  <c r="AO951" s="1"/>
  <c r="AR952"/>
  <c r="AO952" s="1"/>
  <c r="AR953"/>
  <c r="AO953" s="1"/>
  <c r="AR954"/>
  <c r="AO954" s="1"/>
  <c r="AR955"/>
  <c r="AO955" s="1"/>
  <c r="AR956"/>
  <c r="AO956" s="1"/>
  <c r="AR957"/>
  <c r="AR958"/>
  <c r="AO958" s="1"/>
  <c r="AR959"/>
  <c r="AO959" s="1"/>
  <c r="AR960"/>
  <c r="AO960" s="1"/>
  <c r="AR961"/>
  <c r="AO961" s="1"/>
  <c r="AR962"/>
  <c r="AO962" s="1"/>
  <c r="AR963"/>
  <c r="AO963" s="1"/>
  <c r="AR964"/>
  <c r="AO964" s="1"/>
  <c r="AR965"/>
  <c r="AO965" s="1"/>
  <c r="AR968"/>
  <c r="AO968" s="1"/>
  <c r="AR971"/>
  <c r="AO971" s="1"/>
  <c r="AR979"/>
  <c r="AO979" s="1"/>
  <c r="AR980"/>
  <c r="AO980" s="1"/>
  <c r="AR981"/>
  <c r="AO981" s="1"/>
  <c r="AR982"/>
  <c r="AO982" s="1"/>
  <c r="AR984"/>
  <c r="AO984" s="1"/>
  <c r="AR985"/>
  <c r="AO985" s="1"/>
  <c r="AR986"/>
  <c r="AO986" s="1"/>
  <c r="AR987"/>
  <c r="AO987" s="1"/>
  <c r="AR988"/>
  <c r="AO988" s="1"/>
  <c r="AR989"/>
  <c r="AO989" s="1"/>
  <c r="AR990"/>
  <c r="AO990" s="1"/>
  <c r="AR991"/>
  <c r="AO991" s="1"/>
  <c r="AR992"/>
  <c r="AO992" s="1"/>
  <c r="AR993"/>
  <c r="AO993" s="1"/>
  <c r="AR994"/>
  <c r="AO994" s="1"/>
  <c r="AR995"/>
  <c r="AO995" s="1"/>
  <c r="AR996"/>
  <c r="AO996" s="1"/>
  <c r="AR1000"/>
  <c r="AO1000" s="1"/>
  <c r="AR1001"/>
  <c r="AO1001" s="1"/>
  <c r="AR1002"/>
  <c r="AO1002" s="1"/>
  <c r="AR1003"/>
  <c r="AO1003" s="1"/>
  <c r="AR1004"/>
  <c r="AO1004" s="1"/>
  <c r="AR1005"/>
  <c r="AO1005" s="1"/>
  <c r="AR1006"/>
  <c r="AO1006" s="1"/>
  <c r="AR1007"/>
  <c r="AO1007" s="1"/>
  <c r="AR1008"/>
  <c r="AO1008" s="1"/>
  <c r="AR1009"/>
  <c r="AO1009" s="1"/>
  <c r="AR1010"/>
  <c r="AO1010" s="1"/>
  <c r="AR1011"/>
  <c r="AO1011" s="1"/>
  <c r="AR1012"/>
  <c r="AO1012" s="1"/>
  <c r="AR1013"/>
  <c r="AO1013" s="1"/>
  <c r="AR1014"/>
  <c r="AO1014" s="1"/>
  <c r="AR1015"/>
  <c r="AO1015" s="1"/>
  <c r="AR1016"/>
  <c r="AO1016" s="1"/>
  <c r="AR1017"/>
  <c r="AO1017" s="1"/>
  <c r="AR1018"/>
  <c r="AO1018" s="1"/>
  <c r="AR1019"/>
  <c r="AO1019" s="1"/>
  <c r="AR1020"/>
  <c r="AO1020" s="1"/>
  <c r="AR1021"/>
  <c r="AO1021" s="1"/>
  <c r="AR1022"/>
  <c r="AO1022" s="1"/>
  <c r="AR1023"/>
  <c r="AO1023" s="1"/>
  <c r="AR1024"/>
  <c r="AO1024" s="1"/>
  <c r="AR1025"/>
  <c r="AO1025" s="1"/>
  <c r="AR1026"/>
  <c r="AO1026" s="1"/>
  <c r="AR1027"/>
  <c r="AO1027" s="1"/>
  <c r="AR1028"/>
  <c r="AO1028" s="1"/>
  <c r="AR1029"/>
  <c r="AO1029" s="1"/>
  <c r="AR1030"/>
  <c r="AO1030" s="1"/>
  <c r="AR1031"/>
  <c r="AO1031" s="1"/>
  <c r="AR1032"/>
  <c r="AO1032" s="1"/>
  <c r="AR1033"/>
  <c r="AO1033" s="1"/>
  <c r="AR1034"/>
  <c r="AO1034" s="1"/>
  <c r="AR1035"/>
  <c r="AO1035" s="1"/>
  <c r="AR1036"/>
  <c r="AO1036" s="1"/>
  <c r="AR1037"/>
  <c r="AO1037" s="1"/>
  <c r="AR1038"/>
  <c r="AO1038" s="1"/>
  <c r="AR1039"/>
  <c r="AO1039" s="1"/>
  <c r="AR1040"/>
  <c r="AO1040" s="1"/>
  <c r="AR1041"/>
  <c r="AO1041" s="1"/>
  <c r="AR1042"/>
  <c r="AO1042" s="1"/>
  <c r="AR1043"/>
  <c r="AO1043" s="1"/>
  <c r="AR1044"/>
  <c r="AO1044" s="1"/>
  <c r="AR1045"/>
  <c r="AO1045" s="1"/>
  <c r="AR1046"/>
  <c r="AO1046" s="1"/>
  <c r="AR1047"/>
  <c r="AO1047" s="1"/>
  <c r="AR1048"/>
  <c r="AO1048" s="1"/>
  <c r="AR1049"/>
  <c r="AO1049" s="1"/>
  <c r="AR1050"/>
  <c r="AO1050" s="1"/>
  <c r="AR1051"/>
  <c r="AO1051" s="1"/>
  <c r="AR1052"/>
  <c r="AO1052" s="1"/>
  <c r="AR1053"/>
  <c r="AO1053" s="1"/>
  <c r="AR1054"/>
  <c r="AO1054" s="1"/>
  <c r="AR1055"/>
  <c r="AO1055" s="1"/>
  <c r="AR1056"/>
  <c r="AO1056" s="1"/>
  <c r="AR1057"/>
  <c r="AO1057" s="1"/>
  <c r="AR1058"/>
  <c r="AO1058" s="1"/>
  <c r="AR1059"/>
  <c r="AO1059" s="1"/>
  <c r="AR1060"/>
  <c r="AO1060" s="1"/>
  <c r="AR1061"/>
  <c r="AO1061" s="1"/>
  <c r="AR1062"/>
  <c r="AO1062" s="1"/>
  <c r="AR1063"/>
  <c r="AO1063" s="1"/>
  <c r="AR1064"/>
  <c r="AO1064" s="1"/>
  <c r="AR1065"/>
  <c r="AO1065" s="1"/>
  <c r="AR1066"/>
  <c r="AO1066" s="1"/>
  <c r="AR1072"/>
  <c r="AO1072" s="1"/>
  <c r="AR1073"/>
  <c r="AO1073" s="1"/>
  <c r="AR1074"/>
  <c r="AO1074" s="1"/>
  <c r="AR1075"/>
  <c r="AO1075" s="1"/>
  <c r="AR1076"/>
  <c r="AO1076" s="1"/>
  <c r="AR1077"/>
  <c r="AO1077" s="1"/>
  <c r="AR1078"/>
  <c r="AO1078" s="1"/>
  <c r="AR1079"/>
  <c r="AO1079" s="1"/>
  <c r="AR1080"/>
  <c r="AO1080" s="1"/>
  <c r="AR1081"/>
  <c r="AO1081" s="1"/>
  <c r="AR1082"/>
  <c r="AO1082" s="1"/>
  <c r="AR1083"/>
  <c r="AO1083" s="1"/>
  <c r="AR1084"/>
  <c r="AO1084" s="1"/>
  <c r="AR1085"/>
  <c r="AO1085" s="1"/>
  <c r="AR1086"/>
  <c r="AO1086" s="1"/>
  <c r="AR1087"/>
  <c r="AO1087" s="1"/>
  <c r="AR1088"/>
  <c r="AO1088" s="1"/>
  <c r="AR1091"/>
  <c r="AO1091" s="1"/>
  <c r="AR1092"/>
  <c r="AO1092" s="1"/>
  <c r="AR1093"/>
  <c r="AO1093" s="1"/>
  <c r="AR1094"/>
  <c r="AO1094" s="1"/>
  <c r="AR1095"/>
  <c r="AO1095" s="1"/>
  <c r="AR1096"/>
  <c r="AO1096" s="1"/>
  <c r="AR1097"/>
  <c r="AO1097" s="1"/>
  <c r="AR1098"/>
  <c r="AO1098" s="1"/>
  <c r="AR1099"/>
  <c r="AO1099" s="1"/>
  <c r="AR1100"/>
  <c r="AO1100" s="1"/>
  <c r="AR1101"/>
  <c r="AO1101" s="1"/>
  <c r="AR1102"/>
  <c r="AO1102" s="1"/>
  <c r="AR1103"/>
  <c r="AO1103" s="1"/>
  <c r="AR1104"/>
  <c r="AO1104" s="1"/>
  <c r="AR1105"/>
  <c r="AO1105" s="1"/>
  <c r="AR1106"/>
  <c r="AO1106" s="1"/>
  <c r="AR1107"/>
  <c r="AO1107" s="1"/>
  <c r="AO1108"/>
  <c r="AR1123"/>
  <c r="AO1123" s="1"/>
  <c r="AR1124"/>
  <c r="AO1124" s="1"/>
  <c r="AR1128"/>
  <c r="AO1128" s="1"/>
  <c r="AR1132"/>
  <c r="AO1132" s="1"/>
  <c r="AR1133"/>
  <c r="AO1133" s="1"/>
  <c r="AR1134"/>
  <c r="AO1134" s="1"/>
  <c r="AR1135"/>
  <c r="AO1135" s="1"/>
  <c r="AR1136"/>
  <c r="AO1136" s="1"/>
  <c r="AR1137"/>
  <c r="AO1137" s="1"/>
  <c r="AR1139"/>
  <c r="AO1139" s="1"/>
  <c r="AR1140"/>
  <c r="AO1140" s="1"/>
  <c r="AR1141"/>
  <c r="AO1141" s="1"/>
  <c r="AR1142"/>
  <c r="AO1142" s="1"/>
  <c r="AR1143"/>
  <c r="AO1143" s="1"/>
  <c r="AR1144"/>
  <c r="AO1144" s="1"/>
  <c r="AR1155"/>
  <c r="AO1155" s="1"/>
  <c r="AR1156"/>
  <c r="AO1156" s="1"/>
  <c r="AR1157"/>
  <c r="AO1157" s="1"/>
  <c r="AR1158"/>
  <c r="AO1158" s="1"/>
  <c r="AR1159"/>
  <c r="AO1159" s="1"/>
  <c r="AR1160"/>
  <c r="AO1160" s="1"/>
  <c r="AR1161"/>
  <c r="AO1161" s="1"/>
  <c r="AR1166"/>
  <c r="AO1166" s="1"/>
  <c r="AR1167"/>
  <c r="AO1167" s="1"/>
  <c r="AR1168"/>
  <c r="AO1168" s="1"/>
  <c r="AR1169"/>
  <c r="AO1169" s="1"/>
  <c r="AR1170"/>
  <c r="AO1170" s="1"/>
  <c r="AR1171"/>
  <c r="AO1171" s="1"/>
  <c r="AR1172"/>
  <c r="AO1172" s="1"/>
  <c r="AR1173"/>
  <c r="AO1173" s="1"/>
  <c r="AR1174"/>
  <c r="AO1174" s="1"/>
  <c r="AR1175"/>
  <c r="AO1175" s="1"/>
  <c r="AR1176"/>
  <c r="AO1176" s="1"/>
  <c r="AR1177"/>
  <c r="AO1177" s="1"/>
  <c r="AR1178"/>
  <c r="AO1178" s="1"/>
  <c r="AR1179"/>
  <c r="AO1179" s="1"/>
  <c r="AR1180"/>
  <c r="AO1180" s="1"/>
  <c r="AR1181"/>
  <c r="AO1181" s="1"/>
  <c r="AR1182"/>
  <c r="AO1182" s="1"/>
  <c r="AR1183"/>
  <c r="AO1183" s="1"/>
  <c r="AR1188"/>
  <c r="AO1188" s="1"/>
  <c r="AR1202"/>
  <c r="AO1202" s="1"/>
  <c r="AR1203"/>
  <c r="AO1203" s="1"/>
  <c r="AR1204"/>
  <c r="AO1204" s="1"/>
  <c r="AR1205"/>
  <c r="AO1205" s="1"/>
  <c r="AR1206"/>
  <c r="AO1206" s="1"/>
  <c r="AR1207"/>
  <c r="AO1207" s="1"/>
  <c r="AR1218"/>
  <c r="AO1218" s="1"/>
  <c r="AR1219"/>
  <c r="AO1219" s="1"/>
  <c r="AR1220"/>
  <c r="AO1220" s="1"/>
  <c r="AR1221"/>
  <c r="AO1221" s="1"/>
  <c r="AR1222"/>
  <c r="AO1222" s="1"/>
  <c r="AR1225"/>
  <c r="AO1225" s="1"/>
  <c r="AR1226"/>
  <c r="AO1226" s="1"/>
  <c r="AR1227"/>
  <c r="AO1227" s="1"/>
  <c r="AR1228"/>
  <c r="AO1228" s="1"/>
  <c r="AR1229"/>
  <c r="AO1229" s="1"/>
  <c r="AR1230"/>
  <c r="AO1230" s="1"/>
  <c r="AR1231"/>
  <c r="AO1231" s="1"/>
  <c r="AR1232"/>
  <c r="AO1232" s="1"/>
  <c r="AR1233"/>
  <c r="AO1233" s="1"/>
  <c r="AR1245"/>
  <c r="AO1245" s="1"/>
  <c r="AR1246"/>
  <c r="AO1246" s="1"/>
  <c r="AR1247"/>
  <c r="AO1247" s="1"/>
  <c r="AR1266"/>
  <c r="AO1266" s="1"/>
  <c r="AR1267"/>
  <c r="AO1267" s="1"/>
  <c r="AR1268"/>
  <c r="AO1268" s="1"/>
  <c r="AR1269"/>
  <c r="AO1269" s="1"/>
  <c r="AR1270"/>
  <c r="AO1270" s="1"/>
  <c r="AR1280"/>
  <c r="AR1281"/>
  <c r="AO1281" s="1"/>
  <c r="AR1301"/>
  <c r="AO1301" s="1"/>
  <c r="AR1302"/>
  <c r="AO1302" s="1"/>
  <c r="AR1303"/>
  <c r="AO1303" s="1"/>
  <c r="AR1304"/>
  <c r="AO1304" s="1"/>
  <c r="AR1305"/>
  <c r="AO1305" s="1"/>
  <c r="AR1306"/>
  <c r="AO1306" s="1"/>
  <c r="AR1307"/>
  <c r="AO1307" s="1"/>
  <c r="AR1308"/>
  <c r="AO1308" s="1"/>
  <c r="AR1309"/>
  <c r="AO1309" s="1"/>
  <c r="AR1310"/>
  <c r="AO1310" s="1"/>
  <c r="AR1311"/>
  <c r="AO1311" s="1"/>
  <c r="AR1333"/>
  <c r="AO1333" s="1"/>
  <c r="AR1334"/>
  <c r="AO1334" s="1"/>
  <c r="AR1335"/>
  <c r="AO1335" s="1"/>
  <c r="AR1336"/>
  <c r="AO1336" s="1"/>
  <c r="AR1337"/>
  <c r="AO1337" s="1"/>
  <c r="AR1339"/>
  <c r="AO1339" s="1"/>
  <c r="AR1343"/>
  <c r="AO1343" s="1"/>
  <c r="AR1365"/>
  <c r="AO1365" s="1"/>
  <c r="AR1366"/>
  <c r="AO1366" s="1"/>
  <c r="AR1367"/>
  <c r="AO1367" s="1"/>
  <c r="AR1378"/>
  <c r="AO1378" s="1"/>
  <c r="AR1379"/>
  <c r="AO1379" s="1"/>
  <c r="AR1380"/>
  <c r="AO1380" s="1"/>
  <c r="AR1381"/>
  <c r="AO1381" s="1"/>
  <c r="AR1382"/>
  <c r="AO1382" s="1"/>
  <c r="AR1383"/>
  <c r="AO1383" s="1"/>
  <c r="AR1384"/>
  <c r="AO1384" s="1"/>
  <c r="AR1385"/>
  <c r="AO1385" s="1"/>
  <c r="AR1386"/>
  <c r="AO1386" s="1"/>
  <c r="AR1387"/>
  <c r="AO1387" s="1"/>
  <c r="AR1388"/>
  <c r="AO1388" s="1"/>
  <c r="AR1389"/>
  <c r="AO1389" s="1"/>
  <c r="AR1390"/>
  <c r="AO1390" s="1"/>
  <c r="AR1391"/>
  <c r="AO1391" s="1"/>
  <c r="AR1392"/>
  <c r="AO1392" s="1"/>
  <c r="AR1393"/>
  <c r="AO1393" s="1"/>
  <c r="AR1394"/>
  <c r="AO1394" s="1"/>
  <c r="AR1395"/>
  <c r="AO1395" s="1"/>
  <c r="AR1396"/>
  <c r="AO1396" s="1"/>
  <c r="AR1397"/>
  <c r="AO1397" s="1"/>
  <c r="AR1398"/>
  <c r="AO1398" s="1"/>
  <c r="AR1399"/>
  <c r="AO1399" s="1"/>
  <c r="AR1400"/>
  <c r="AO1400" s="1"/>
  <c r="AR1401"/>
  <c r="AO1401" s="1"/>
  <c r="AR1402"/>
  <c r="AO1402" s="1"/>
  <c r="AR1403"/>
  <c r="AO1403" s="1"/>
  <c r="AR1404"/>
  <c r="AO1404" s="1"/>
  <c r="AR1405"/>
  <c r="AO1405" s="1"/>
  <c r="AR1406"/>
  <c r="AO1406" s="1"/>
  <c r="AR1407"/>
  <c r="AO1407" s="1"/>
  <c r="AR1408"/>
  <c r="AO1408" s="1"/>
  <c r="AR1409"/>
  <c r="AO1409" s="1"/>
  <c r="AR1410"/>
  <c r="AO1410" s="1"/>
  <c r="AR1411"/>
  <c r="AO1411" s="1"/>
  <c r="AR1412"/>
  <c r="AO1412" s="1"/>
  <c r="AR1413"/>
  <c r="AO1413" s="1"/>
  <c r="AR1414"/>
  <c r="AO1414" s="1"/>
  <c r="AR1415"/>
  <c r="AO1415" s="1"/>
  <c r="AR1416"/>
  <c r="AO1416" s="1"/>
  <c r="AR1417"/>
  <c r="AO1417" s="1"/>
  <c r="AR1418"/>
  <c r="AO1418" s="1"/>
  <c r="AR1419"/>
  <c r="AO1419" s="1"/>
  <c r="AR1420"/>
  <c r="AO1420" s="1"/>
  <c r="AR1421"/>
  <c r="AO1421" s="1"/>
  <c r="AR1422"/>
  <c r="AO1422" s="1"/>
  <c r="AR1423"/>
  <c r="AO1423" s="1"/>
  <c r="AR1424"/>
  <c r="AO1424" s="1"/>
  <c r="AR1425"/>
  <c r="AO1425" s="1"/>
  <c r="AR1426"/>
  <c r="AO1426" s="1"/>
  <c r="AR1427"/>
  <c r="AO1427" s="1"/>
  <c r="AR1428"/>
  <c r="AO1428" s="1"/>
  <c r="AR1429"/>
  <c r="AO1429" s="1"/>
  <c r="AR1430"/>
  <c r="AO1430" s="1"/>
  <c r="AR1431"/>
  <c r="AO1431" s="1"/>
  <c r="AR1432"/>
  <c r="AO1432" s="1"/>
  <c r="AR1433"/>
  <c r="AO1433" s="1"/>
  <c r="AR1434"/>
  <c r="AO1434" s="1"/>
  <c r="AR1435"/>
  <c r="AO1435" s="1"/>
  <c r="AR1436"/>
  <c r="AO1436" s="1"/>
  <c r="AR1437"/>
  <c r="AO1437" s="1"/>
  <c r="AR1438"/>
  <c r="AO1438" s="1"/>
  <c r="AR1439"/>
  <c r="AO1439" s="1"/>
  <c r="AR1440"/>
  <c r="AO1440" s="1"/>
  <c r="AR1441"/>
  <c r="AO1441" s="1"/>
  <c r="AR1442"/>
  <c r="AO1442" s="1"/>
  <c r="AR1443"/>
  <c r="AO1443" s="1"/>
  <c r="AR1444"/>
  <c r="AO1444" s="1"/>
  <c r="AR1445"/>
  <c r="AO1445" s="1"/>
  <c r="AR1446"/>
  <c r="AO1446" s="1"/>
  <c r="AR1447"/>
  <c r="AO1447" s="1"/>
  <c r="AR1448"/>
  <c r="AO1448" s="1"/>
  <c r="AR1449"/>
  <c r="AO1449" s="1"/>
  <c r="AR1450"/>
  <c r="AO1450" s="1"/>
  <c r="AR1451"/>
  <c r="AO1451" s="1"/>
  <c r="AR1452"/>
  <c r="AO1452" s="1"/>
  <c r="AR1453"/>
  <c r="AO1453" s="1"/>
  <c r="AR1454"/>
  <c r="AO1454" s="1"/>
  <c r="AR1455"/>
  <c r="AO1455" s="1"/>
  <c r="AR1456"/>
  <c r="AO1456" s="1"/>
  <c r="AR1457"/>
  <c r="AO1457" s="1"/>
  <c r="AR1458"/>
  <c r="AO1458" s="1"/>
  <c r="AR1459"/>
  <c r="AO1459" s="1"/>
  <c r="AR1460"/>
  <c r="AO1460" s="1"/>
  <c r="AR1461"/>
  <c r="AO1461" s="1"/>
  <c r="AR1462"/>
  <c r="AO1462" s="1"/>
  <c r="AR1463"/>
  <c r="AO1463" s="1"/>
  <c r="AR1464"/>
  <c r="AO1464" s="1"/>
  <c r="AR1465"/>
  <c r="AO1465" s="1"/>
  <c r="AR1466"/>
  <c r="AO1466" s="1"/>
  <c r="AR1467"/>
  <c r="AO1467" s="1"/>
  <c r="AR1468"/>
  <c r="AO1468" s="1"/>
  <c r="AR1469"/>
  <c r="AO1469" s="1"/>
  <c r="AR1470"/>
  <c r="AO1470" s="1"/>
  <c r="AR1471"/>
  <c r="AO1471" s="1"/>
  <c r="AR1472"/>
  <c r="AO1472" s="1"/>
  <c r="AR1473"/>
  <c r="AO1473" s="1"/>
  <c r="AR1474"/>
  <c r="AO1474" s="1"/>
  <c r="AR1475"/>
  <c r="AO1475" s="1"/>
  <c r="AR1476"/>
  <c r="AO1476" s="1"/>
  <c r="AR1477"/>
  <c r="AO1477" s="1"/>
  <c r="AR1478"/>
  <c r="AO1478" s="1"/>
  <c r="AR1479"/>
  <c r="AO1479" s="1"/>
  <c r="AR1480"/>
  <c r="AO1480" s="1"/>
  <c r="AR1481"/>
  <c r="AO1481" s="1"/>
  <c r="AR1482"/>
  <c r="AO1482" s="1"/>
  <c r="AR1483"/>
  <c r="AO1483" s="1"/>
  <c r="AR1484"/>
  <c r="AO1484" s="1"/>
  <c r="AR1485"/>
  <c r="AO1485" s="1"/>
  <c r="AR1496"/>
  <c r="AO1496" s="1"/>
  <c r="AR1497"/>
  <c r="AO1497" s="1"/>
  <c r="AR1498"/>
  <c r="AO1498" s="1"/>
  <c r="AR1499"/>
  <c r="AO1499" s="1"/>
  <c r="AR1500"/>
  <c r="AO1500" s="1"/>
  <c r="AR1501"/>
  <c r="AO1501" s="1"/>
  <c r="AR1502"/>
  <c r="AO1502" s="1"/>
  <c r="AR1503"/>
  <c r="AO1503" s="1"/>
  <c r="AR1504"/>
  <c r="AO1504" s="1"/>
  <c r="AR1505"/>
  <c r="AO1505" s="1"/>
  <c r="AR1506"/>
  <c r="AO1506" s="1"/>
  <c r="AR1507"/>
  <c r="AO1507" s="1"/>
  <c r="AR1508"/>
  <c r="AO1508" s="1"/>
  <c r="AR1509"/>
  <c r="AO1509" s="1"/>
  <c r="AR1510"/>
  <c r="AO1510" s="1"/>
  <c r="AR1511"/>
  <c r="AO1511" s="1"/>
  <c r="AR1512"/>
  <c r="AO1512" s="1"/>
  <c r="AR1513"/>
  <c r="AO1513" s="1"/>
  <c r="AR1514"/>
  <c r="AO1514" s="1"/>
  <c r="AR1515"/>
  <c r="AO1515" s="1"/>
  <c r="AR1516"/>
  <c r="AO1516" s="1"/>
  <c r="AR1517"/>
  <c r="AO1517" s="1"/>
  <c r="AR1518"/>
  <c r="AO1518" s="1"/>
  <c r="AR1519"/>
  <c r="AO1519" s="1"/>
  <c r="AR1520"/>
  <c r="AO1520" s="1"/>
  <c r="AR1521"/>
  <c r="AO1521" s="1"/>
  <c r="AR1522"/>
  <c r="AO1522" s="1"/>
  <c r="AR1523"/>
  <c r="AO1523" s="1"/>
  <c r="AR1524"/>
  <c r="AO1524" s="1"/>
  <c r="AR1525"/>
  <c r="AO1525" s="1"/>
  <c r="AR1526"/>
  <c r="AO1526" s="1"/>
  <c r="AR1527"/>
  <c r="AO1527" s="1"/>
  <c r="AR1528"/>
  <c r="AO1528" s="1"/>
  <c r="AR1529"/>
  <c r="AO1529" s="1"/>
  <c r="AR1530"/>
  <c r="AO1530" s="1"/>
  <c r="AR1531"/>
  <c r="AO1531" s="1"/>
  <c r="AR1532"/>
  <c r="AO1532" s="1"/>
  <c r="AR1533"/>
  <c r="AO1533" s="1"/>
  <c r="AR1534"/>
  <c r="AO1534" s="1"/>
  <c r="AR1535"/>
  <c r="AO1535" s="1"/>
  <c r="AR1536"/>
  <c r="AO1536" s="1"/>
  <c r="AR1537"/>
  <c r="AO1537" s="1"/>
  <c r="AR1538"/>
  <c r="AO1538" s="1"/>
  <c r="AR1539"/>
  <c r="AO1539" s="1"/>
  <c r="AR1540"/>
  <c r="AO1540" s="1"/>
  <c r="AR1541"/>
  <c r="AO1541" s="1"/>
  <c r="AR1542"/>
  <c r="AO1542" s="1"/>
  <c r="AR1543"/>
  <c r="AO1543" s="1"/>
  <c r="AR1544"/>
  <c r="AO1544" s="1"/>
  <c r="AR1545"/>
  <c r="AO1545" s="1"/>
  <c r="AR1546"/>
  <c r="AO1546" s="1"/>
  <c r="AR1547"/>
  <c r="AO1547" s="1"/>
  <c r="AR1548"/>
  <c r="AO1548" s="1"/>
  <c r="AR1549"/>
  <c r="AO1549" s="1"/>
  <c r="AR1550"/>
  <c r="AO1550" s="1"/>
  <c r="AR1551"/>
  <c r="AO1551" s="1"/>
  <c r="AR1552"/>
  <c r="AO1552" s="1"/>
  <c r="AR1553"/>
  <c r="AO1553" s="1"/>
  <c r="AR1554"/>
  <c r="AO1554" s="1"/>
  <c r="AR1555"/>
  <c r="AO1555" s="1"/>
  <c r="AR1556"/>
  <c r="AO1556" s="1"/>
  <c r="AR1557"/>
  <c r="AO1557" s="1"/>
  <c r="AR1558"/>
  <c r="AO1558" s="1"/>
  <c r="AR1559"/>
  <c r="AO1559" s="1"/>
  <c r="AR1560"/>
  <c r="AO1560" s="1"/>
  <c r="AR1561"/>
  <c r="AO1561" s="1"/>
  <c r="AR1562"/>
  <c r="AO1562" s="1"/>
  <c r="AR1563"/>
  <c r="AO1563" s="1"/>
  <c r="AR1564"/>
  <c r="AO1564" s="1"/>
  <c r="AR1565"/>
  <c r="AO1565" s="1"/>
  <c r="AR1566"/>
  <c r="AO1566" s="1"/>
  <c r="AR1567"/>
  <c r="AO1567" s="1"/>
  <c r="AR1568"/>
  <c r="AO1568" s="1"/>
  <c r="AR1569"/>
  <c r="AO1569" s="1"/>
  <c r="AR1570"/>
  <c r="AO1570" s="1"/>
  <c r="AR1571"/>
  <c r="AO1571" s="1"/>
  <c r="AR1572"/>
  <c r="AO1572" s="1"/>
  <c r="AR1573"/>
  <c r="AO1573" s="1"/>
  <c r="AR1574"/>
  <c r="AO1574" s="1"/>
  <c r="AR1575"/>
  <c r="AO1575" s="1"/>
  <c r="AR1576"/>
  <c r="AO1576" s="1"/>
  <c r="AR1577"/>
  <c r="AO1577" s="1"/>
  <c r="AR1578"/>
  <c r="AO1578" s="1"/>
  <c r="AR1579"/>
  <c r="AO1579" s="1"/>
  <c r="AR1580"/>
  <c r="AO1580" s="1"/>
  <c r="AR1581"/>
  <c r="AO1581" s="1"/>
  <c r="AR1582"/>
  <c r="AO1582" s="1"/>
  <c r="AR1583"/>
  <c r="AO1583" s="1"/>
  <c r="AR1584"/>
  <c r="AO1584" s="1"/>
  <c r="AR1585"/>
  <c r="AO1585" s="1"/>
  <c r="AR1586"/>
  <c r="AO1586" s="1"/>
  <c r="AR1587"/>
  <c r="AO1587" s="1"/>
  <c r="AR1588"/>
  <c r="AO1588" s="1"/>
  <c r="AR1589"/>
  <c r="AO1589" s="1"/>
  <c r="AR1590"/>
  <c r="AO1590" s="1"/>
  <c r="AR1591"/>
  <c r="AO1591" s="1"/>
  <c r="AR1592"/>
  <c r="AO1592" s="1"/>
  <c r="AR1593"/>
  <c r="AO1593" s="1"/>
  <c r="AR1594"/>
  <c r="AO1594" s="1"/>
  <c r="AR1595"/>
  <c r="AO1595" s="1"/>
  <c r="AR1596"/>
  <c r="AO1596" s="1"/>
  <c r="AR1597"/>
  <c r="AO1597" s="1"/>
  <c r="AR1598"/>
  <c r="AO1598" s="1"/>
  <c r="AR1599"/>
  <c r="AO1599" s="1"/>
  <c r="AR1600"/>
  <c r="AO1600" s="1"/>
  <c r="AR1601"/>
  <c r="AO1601" s="1"/>
  <c r="AR1602"/>
  <c r="AO1602" s="1"/>
  <c r="AR1603"/>
  <c r="AO1603" s="1"/>
  <c r="AR1604"/>
  <c r="AO1604" s="1"/>
  <c r="AR1605"/>
  <c r="AO1605" s="1"/>
  <c r="AR1606"/>
  <c r="AO1606" s="1"/>
  <c r="AR1607"/>
  <c r="AO1607" s="1"/>
  <c r="AR1608"/>
  <c r="AO1608" s="1"/>
  <c r="AR1609"/>
  <c r="AO1609" s="1"/>
  <c r="AR1610"/>
  <c r="AO1610" s="1"/>
  <c r="AR1611"/>
  <c r="AO1611" s="1"/>
  <c r="AR1612"/>
  <c r="AO1612" s="1"/>
  <c r="AR1613"/>
  <c r="AO1613" s="1"/>
  <c r="AR1614"/>
  <c r="AO1614" s="1"/>
  <c r="AR1615"/>
  <c r="AO1615" s="1"/>
  <c r="AR1616"/>
  <c r="AO1616" s="1"/>
  <c r="AR1617"/>
  <c r="AO1617" s="1"/>
  <c r="AR1618"/>
  <c r="AO1618" s="1"/>
  <c r="AR1619"/>
  <c r="AO1619" s="1"/>
  <c r="AR1620"/>
  <c r="AO1620" s="1"/>
  <c r="AR1621"/>
  <c r="AO1621" s="1"/>
  <c r="AR1622"/>
  <c r="AO1622" s="1"/>
  <c r="AR1623"/>
  <c r="AO1623" s="1"/>
  <c r="AR1624"/>
  <c r="AO1624" s="1"/>
  <c r="AR1625"/>
  <c r="AO1625" s="1"/>
  <c r="AR1626"/>
  <c r="AO1626" s="1"/>
  <c r="AR1627"/>
  <c r="AO1627" s="1"/>
  <c r="AR1628"/>
  <c r="AO1628" s="1"/>
  <c r="AR1629"/>
  <c r="AO1629" s="1"/>
  <c r="AR1630"/>
  <c r="AO1630" s="1"/>
  <c r="AR1631"/>
  <c r="AO1631" s="1"/>
  <c r="AR1632"/>
  <c r="AO1632" s="1"/>
  <c r="AR1633"/>
  <c r="AO1633" s="1"/>
  <c r="AR1634"/>
  <c r="AO1634" s="1"/>
  <c r="AR1635"/>
  <c r="AO1635" s="1"/>
  <c r="AR1636"/>
  <c r="AO1636" s="1"/>
  <c r="AR1637"/>
  <c r="AO1637" s="1"/>
  <c r="AR1638"/>
  <c r="AO1638" s="1"/>
  <c r="AR1639"/>
  <c r="AO1639" s="1"/>
  <c r="AR1640"/>
  <c r="AO1640" s="1"/>
  <c r="AR1641"/>
  <c r="AO1641" s="1"/>
  <c r="AR1642"/>
  <c r="AO1642" s="1"/>
  <c r="AR1643"/>
  <c r="AO1643" s="1"/>
  <c r="AR1644"/>
  <c r="AO1644" s="1"/>
  <c r="AR1645"/>
  <c r="AO1645" s="1"/>
  <c r="AR1646"/>
  <c r="AO1646" s="1"/>
  <c r="AR1647"/>
  <c r="AO1647" s="1"/>
  <c r="AR1648"/>
  <c r="AO1648" s="1"/>
  <c r="AR1649"/>
  <c r="AO1649" s="1"/>
  <c r="AR1650"/>
  <c r="AO1650" s="1"/>
  <c r="AR1651"/>
  <c r="AO1651" s="1"/>
  <c r="AR1652"/>
  <c r="AO1652" s="1"/>
  <c r="AR1653"/>
  <c r="AO1653" s="1"/>
  <c r="AR1654"/>
  <c r="AO1654" s="1"/>
  <c r="AR1655"/>
  <c r="AO1655" s="1"/>
  <c r="AR1656"/>
  <c r="AO1656" s="1"/>
  <c r="AR1657"/>
  <c r="AO1657" s="1"/>
  <c r="AR1658"/>
  <c r="AO1658" s="1"/>
  <c r="AR1659"/>
  <c r="AO1659" s="1"/>
  <c r="AR1660"/>
  <c r="AO1660" s="1"/>
  <c r="AR1661"/>
  <c r="AO1661" s="1"/>
  <c r="AR1662"/>
  <c r="AO1662" s="1"/>
  <c r="AR1663"/>
  <c r="AO1663" s="1"/>
  <c r="AR1664"/>
  <c r="AO1664" s="1"/>
  <c r="AR1665"/>
  <c r="AO1665" s="1"/>
  <c r="AR1666"/>
  <c r="AO1666" s="1"/>
  <c r="AR1667"/>
  <c r="AO1667" s="1"/>
  <c r="AR1668"/>
  <c r="AO1668" s="1"/>
  <c r="AR1669"/>
  <c r="AO1669" s="1"/>
  <c r="AR1670"/>
  <c r="AO1670" s="1"/>
  <c r="AR1671"/>
  <c r="AO1671" s="1"/>
  <c r="AR1672"/>
  <c r="AO1672" s="1"/>
  <c r="AR1673"/>
  <c r="AO1673" s="1"/>
  <c r="AR1674"/>
  <c r="AO1674" s="1"/>
  <c r="AR1675"/>
  <c r="AO1675" s="1"/>
  <c r="AR1676"/>
  <c r="AO1676" s="1"/>
  <c r="AR1677"/>
  <c r="AO1677" s="1"/>
  <c r="AR1678"/>
  <c r="AO1678" s="1"/>
  <c r="AR1679"/>
  <c r="AO1679" s="1"/>
  <c r="AR1680"/>
  <c r="AO1680" s="1"/>
  <c r="AR1681"/>
  <c r="AO1681" s="1"/>
  <c r="AR1682"/>
  <c r="AO1682" s="1"/>
  <c r="AR1683"/>
  <c r="AO1683" s="1"/>
  <c r="AR1684"/>
  <c r="AO1684" s="1"/>
  <c r="AR1685"/>
  <c r="AO1685" s="1"/>
  <c r="AR1686"/>
  <c r="AO1686" s="1"/>
  <c r="AR1687"/>
  <c r="AO1687" s="1"/>
  <c r="AR1688"/>
  <c r="AO1688" s="1"/>
  <c r="AR1689"/>
  <c r="AO1689" s="1"/>
  <c r="AR1690"/>
  <c r="AO1690" s="1"/>
  <c r="AR1691"/>
  <c r="AO1691" s="1"/>
  <c r="AR1692"/>
  <c r="AO1692" s="1"/>
  <c r="AR1693"/>
  <c r="AO1693" s="1"/>
  <c r="AR1694"/>
  <c r="AO1694" s="1"/>
  <c r="AR1695"/>
  <c r="AO1695" s="1"/>
  <c r="AR1696"/>
  <c r="AO1696" s="1"/>
  <c r="AR1697"/>
  <c r="AO1697" s="1"/>
  <c r="AR1698"/>
  <c r="AO1698" s="1"/>
  <c r="AR1699"/>
  <c r="AO1699" s="1"/>
  <c r="AR1700"/>
  <c r="AO1700" s="1"/>
  <c r="AR1701"/>
  <c r="AO1701" s="1"/>
  <c r="AR1702"/>
  <c r="AO1702" s="1"/>
  <c r="AR1703"/>
  <c r="AO1703" s="1"/>
  <c r="AR1704"/>
  <c r="AO1704" s="1"/>
  <c r="AR1705"/>
  <c r="AO1705" s="1"/>
  <c r="AR1706"/>
  <c r="AO1706" s="1"/>
  <c r="AR1707"/>
  <c r="AO1707" s="1"/>
  <c r="AR1708"/>
  <c r="AO1708" s="1"/>
  <c r="AR1709"/>
  <c r="AO1709" s="1"/>
  <c r="AR1710"/>
  <c r="AO1710" s="1"/>
  <c r="AR1711"/>
  <c r="AO1711" s="1"/>
  <c r="AR1712"/>
  <c r="AO1712" s="1"/>
  <c r="AR1713"/>
  <c r="AO1713" s="1"/>
  <c r="AR1714"/>
  <c r="AO1714" s="1"/>
  <c r="AR1715"/>
  <c r="AO1715" s="1"/>
  <c r="AR1716"/>
  <c r="AO1716" s="1"/>
  <c r="AR1717"/>
  <c r="AO1717" s="1"/>
  <c r="AR1718"/>
  <c r="AO1718" s="1"/>
  <c r="AR1719"/>
  <c r="AO1719" s="1"/>
  <c r="AR1720"/>
  <c r="AO1720" s="1"/>
  <c r="AR1721"/>
  <c r="AO1721" s="1"/>
  <c r="AR1722"/>
  <c r="AO1722" s="1"/>
  <c r="AR1723"/>
  <c r="AO1723" s="1"/>
  <c r="AR1724"/>
  <c r="AO1724" s="1"/>
  <c r="AR1725"/>
  <c r="AO1725" s="1"/>
  <c r="AR1726"/>
  <c r="AO1726" s="1"/>
  <c r="AR1727"/>
  <c r="AO1727" s="1"/>
  <c r="AR1728"/>
  <c r="AO1728" s="1"/>
  <c r="AR1729"/>
  <c r="AO1729" s="1"/>
  <c r="AR1730"/>
  <c r="AO1730" s="1"/>
  <c r="AR1731"/>
  <c r="AO1731" s="1"/>
  <c r="AR1732"/>
  <c r="AO1732" s="1"/>
  <c r="AR1733"/>
  <c r="AO1733" s="1"/>
  <c r="AR1734"/>
  <c r="AO1734" s="1"/>
  <c r="AR1735"/>
  <c r="AO1735" s="1"/>
  <c r="AR1736"/>
  <c r="AO1736" s="1"/>
  <c r="AR1737"/>
  <c r="AO1737" s="1"/>
  <c r="AR1738"/>
  <c r="AO1738" s="1"/>
  <c r="AR1739"/>
  <c r="AO1739" s="1"/>
  <c r="AR1740"/>
  <c r="AO1740" s="1"/>
  <c r="AR1741"/>
  <c r="AO1741" s="1"/>
  <c r="AR1742"/>
  <c r="AO1742" s="1"/>
  <c r="AR1743"/>
  <c r="AO1743" s="1"/>
  <c r="AR1744"/>
  <c r="AO1744" s="1"/>
  <c r="AR1745"/>
  <c r="AO1745" s="1"/>
  <c r="AR1746"/>
  <c r="AO1746" s="1"/>
  <c r="AR1747"/>
  <c r="AO1747" s="1"/>
  <c r="AR1748"/>
  <c r="AO1748" s="1"/>
  <c r="AR1749"/>
  <c r="AO1749" s="1"/>
  <c r="AR1750"/>
  <c r="AO1750" s="1"/>
  <c r="AR1751"/>
  <c r="AO1751" s="1"/>
  <c r="AR1752"/>
  <c r="AO1752" s="1"/>
  <c r="AR1753"/>
  <c r="AO1753" s="1"/>
  <c r="AR1754"/>
  <c r="AO1754" s="1"/>
  <c r="AR1755"/>
  <c r="AO1755" s="1"/>
  <c r="AR1756"/>
  <c r="AO1756" s="1"/>
  <c r="AR1757"/>
  <c r="AO1757" s="1"/>
  <c r="AR1758"/>
  <c r="AO1758" s="1"/>
  <c r="AR1759"/>
  <c r="AO1759" s="1"/>
  <c r="AR1760"/>
  <c r="AO1760" s="1"/>
  <c r="AR1761"/>
  <c r="AO1761" s="1"/>
  <c r="AR1762"/>
  <c r="AO1762" s="1"/>
  <c r="AR1763"/>
  <c r="AO1763" s="1"/>
  <c r="AR1764"/>
  <c r="AO1764" s="1"/>
  <c r="AR1765"/>
  <c r="AO1765" s="1"/>
  <c r="AR1766"/>
  <c r="AO1766" s="1"/>
  <c r="AR1767"/>
  <c r="AO1767" s="1"/>
  <c r="AR1768"/>
  <c r="AO1768" s="1"/>
  <c r="AR1769"/>
  <c r="AO1769" s="1"/>
  <c r="AR1770"/>
  <c r="AO1770" s="1"/>
  <c r="AR1771"/>
  <c r="AO1771" s="1"/>
  <c r="AR1772"/>
  <c r="AO1772" s="1"/>
  <c r="AR1773"/>
  <c r="AO1773" s="1"/>
  <c r="AR1774"/>
  <c r="AO1774" s="1"/>
  <c r="AR1775"/>
  <c r="AO1775" s="1"/>
  <c r="AR1776"/>
  <c r="AO1776" s="1"/>
  <c r="AR1777"/>
  <c r="AO1777" s="1"/>
  <c r="AR1778"/>
  <c r="AO1778" s="1"/>
  <c r="AR1779"/>
  <c r="AO1779" s="1"/>
  <c r="AR1780"/>
  <c r="AO1780" s="1"/>
  <c r="AR1781"/>
  <c r="AO1781" s="1"/>
  <c r="AR1782"/>
  <c r="AO1782" s="1"/>
  <c r="AR1783"/>
  <c r="AO1783" s="1"/>
  <c r="AR1784"/>
  <c r="AO1784" s="1"/>
  <c r="AR1785"/>
  <c r="AO1785" s="1"/>
  <c r="AR1786"/>
  <c r="AO1786" s="1"/>
  <c r="AR1787"/>
  <c r="AO1787" s="1"/>
  <c r="AR1788"/>
  <c r="AO1788" s="1"/>
  <c r="AR1789"/>
  <c r="AO1789" s="1"/>
  <c r="AR1790"/>
  <c r="AO1790" s="1"/>
  <c r="AR1791"/>
  <c r="AO1791" s="1"/>
  <c r="AR1792"/>
  <c r="AO1792" s="1"/>
  <c r="AR1793"/>
  <c r="AO1793" s="1"/>
  <c r="AR1794"/>
  <c r="AO1794" s="1"/>
  <c r="AR1795"/>
  <c r="AO1795" s="1"/>
  <c r="AR1796"/>
  <c r="AO1796" s="1"/>
  <c r="AR1797"/>
  <c r="AO1797" s="1"/>
  <c r="AR1798"/>
  <c r="AO1798" s="1"/>
  <c r="AR1799"/>
  <c r="AO1799" s="1"/>
  <c r="AR1800"/>
  <c r="AO1800" s="1"/>
  <c r="AR1801"/>
  <c r="AO1801" s="1"/>
  <c r="AR1802"/>
  <c r="AO1802" s="1"/>
  <c r="AR1803"/>
  <c r="AO1803" s="1"/>
  <c r="AR1804"/>
  <c r="AO1804" s="1"/>
  <c r="AR1805"/>
  <c r="AO1805" s="1"/>
  <c r="AR1806"/>
  <c r="AO1806" s="1"/>
  <c r="AR1807"/>
  <c r="AO1807" s="1"/>
  <c r="AR1808"/>
  <c r="AO1808" s="1"/>
  <c r="AR1809"/>
  <c r="AO1809" s="1"/>
  <c r="AR1810"/>
  <c r="AO1810" s="1"/>
  <c r="AR1811"/>
  <c r="AO1811" s="1"/>
  <c r="AR1812"/>
  <c r="AO1812" s="1"/>
  <c r="AR1813"/>
  <c r="AO1813" s="1"/>
  <c r="AR1814"/>
  <c r="AO1814" s="1"/>
  <c r="AR1815"/>
  <c r="AO1815" s="1"/>
  <c r="AR1816"/>
  <c r="AO1816" s="1"/>
  <c r="AR1817"/>
  <c r="AO1817" s="1"/>
  <c r="AR1818"/>
  <c r="AO1818" s="1"/>
  <c r="AR1819"/>
  <c r="AO1819" s="1"/>
  <c r="AR1820"/>
  <c r="AO1820" s="1"/>
  <c r="AR1821"/>
  <c r="AO1821" s="1"/>
  <c r="AR1822"/>
  <c r="AO1822" s="1"/>
  <c r="AR1823"/>
  <c r="AO1823" s="1"/>
  <c r="AR1824"/>
  <c r="AO1824" s="1"/>
  <c r="AR1825"/>
  <c r="AO1825" s="1"/>
  <c r="AR1826"/>
  <c r="AO1826" s="1"/>
  <c r="AR1827"/>
  <c r="AO1827" s="1"/>
  <c r="AR1828"/>
  <c r="AO1828" s="1"/>
  <c r="AR1829"/>
  <c r="AO1829" s="1"/>
  <c r="AR1830"/>
  <c r="AO1830" s="1"/>
  <c r="AR1831"/>
  <c r="AO1831" s="1"/>
  <c r="AR1832"/>
  <c r="AO1832" s="1"/>
  <c r="AR1833"/>
  <c r="AO1833" s="1"/>
  <c r="AR1834"/>
  <c r="AO1834" s="1"/>
  <c r="AR1835"/>
  <c r="AO1835" s="1"/>
  <c r="AR1836"/>
  <c r="AO1836" s="1"/>
  <c r="AR1837"/>
  <c r="AO1837" s="1"/>
  <c r="AR1838"/>
  <c r="AO1838" s="1"/>
  <c r="AR1839"/>
  <c r="AO1839" s="1"/>
  <c r="AR1840"/>
  <c r="AO1840" s="1"/>
  <c r="AR1841"/>
  <c r="AO1841" s="1"/>
  <c r="AR1842"/>
  <c r="AO1842" s="1"/>
  <c r="AR1843"/>
  <c r="AO1843" s="1"/>
  <c r="AR1844"/>
  <c r="AO1844" s="1"/>
  <c r="AR1845"/>
  <c r="AO1845" s="1"/>
  <c r="AR1846"/>
  <c r="AO1846" s="1"/>
  <c r="AR1847"/>
  <c r="AO1847" s="1"/>
  <c r="AR1848"/>
  <c r="AO1848" s="1"/>
  <c r="AR1849"/>
  <c r="AO1849" s="1"/>
  <c r="AR1850"/>
  <c r="AO1850" s="1"/>
  <c r="AR1851"/>
  <c r="AO1851" s="1"/>
  <c r="AR1852"/>
  <c r="AO1852" s="1"/>
  <c r="AR1853"/>
  <c r="AO1853" s="1"/>
  <c r="AR1854"/>
  <c r="AO1854" s="1"/>
  <c r="AR1855"/>
  <c r="AO1855" s="1"/>
  <c r="AR1856"/>
  <c r="AO1856" s="1"/>
  <c r="AR1857"/>
  <c r="AO1857" s="1"/>
  <c r="AR1858"/>
  <c r="AO1858" s="1"/>
  <c r="AR1859"/>
  <c r="AO1859" s="1"/>
  <c r="AR1860"/>
  <c r="AO1860" s="1"/>
  <c r="AR1861"/>
  <c r="AO1861" s="1"/>
  <c r="AR1862"/>
  <c r="AO1862" s="1"/>
  <c r="AR1863"/>
  <c r="AO1863" s="1"/>
  <c r="AR1864"/>
  <c r="AO1864" s="1"/>
  <c r="AR1865"/>
  <c r="AO1865" s="1"/>
  <c r="AR1866"/>
  <c r="AO1866" s="1"/>
  <c r="AR1867"/>
  <c r="AO1867" s="1"/>
  <c r="AR1868"/>
  <c r="AO1868" s="1"/>
  <c r="AR1869"/>
  <c r="AO1869" s="1"/>
  <c r="AR1870"/>
  <c r="AO1870" s="1"/>
  <c r="AR1871"/>
  <c r="AO1871" s="1"/>
  <c r="AR1872"/>
  <c r="AO1872" s="1"/>
  <c r="AR1873"/>
  <c r="AO1873" s="1"/>
  <c r="AR1874"/>
  <c r="AO1874" s="1"/>
  <c r="AR1875"/>
  <c r="AO1875" s="1"/>
  <c r="AR1876"/>
  <c r="AO1876" s="1"/>
  <c r="AR1877"/>
  <c r="AO1877" s="1"/>
  <c r="AR1878"/>
  <c r="AO1878" s="1"/>
  <c r="AR1879"/>
  <c r="AO1879" s="1"/>
  <c r="AR1880"/>
  <c r="AO1880" s="1"/>
  <c r="AR1881"/>
  <c r="AO1881" s="1"/>
  <c r="AR1882"/>
  <c r="AO1882" s="1"/>
  <c r="AR1883"/>
  <c r="AO1883" s="1"/>
  <c r="AR1884"/>
  <c r="AO1884" s="1"/>
  <c r="AR1885"/>
  <c r="AO1885" s="1"/>
  <c r="AR1886"/>
  <c r="AO1886" s="1"/>
  <c r="AR1887"/>
  <c r="AO1887" s="1"/>
  <c r="AR1888"/>
  <c r="AO1888" s="1"/>
  <c r="AR1889"/>
  <c r="AO1889" s="1"/>
  <c r="AR1890"/>
  <c r="AO1890" s="1"/>
  <c r="AR1891"/>
  <c r="AO1891" s="1"/>
  <c r="AR1892"/>
  <c r="AO1892" s="1"/>
  <c r="AR1893"/>
  <c r="AO1893" s="1"/>
  <c r="AR1894"/>
  <c r="AO1894" s="1"/>
  <c r="AR1895"/>
  <c r="AO1895" s="1"/>
  <c r="AR1896"/>
  <c r="AO1896" s="1"/>
  <c r="AR1897"/>
  <c r="AO1897" s="1"/>
  <c r="AR1898"/>
  <c r="AO1898" s="1"/>
  <c r="AR1899"/>
  <c r="AO1899" s="1"/>
  <c r="AR1900"/>
  <c r="AO1900" s="1"/>
  <c r="AR1901"/>
  <c r="AO1901" s="1"/>
  <c r="AR1902"/>
  <c r="AO1902" s="1"/>
  <c r="AR1903"/>
  <c r="AO1903" s="1"/>
  <c r="AR1904"/>
  <c r="AO1904" s="1"/>
  <c r="AR1905"/>
  <c r="AO1905" s="1"/>
  <c r="AR1906"/>
  <c r="AO1906" s="1"/>
  <c r="AR1907"/>
  <c r="AO1907" s="1"/>
  <c r="AR1908"/>
  <c r="AO1908" s="1"/>
  <c r="AR1909"/>
  <c r="AO1909" s="1"/>
  <c r="AR1910"/>
  <c r="AO1910" s="1"/>
  <c r="AR1911"/>
  <c r="AO1911" s="1"/>
  <c r="AR1912"/>
  <c r="AO1912" s="1"/>
  <c r="AR1913"/>
  <c r="AO1913" s="1"/>
  <c r="AR1914"/>
  <c r="AO1914" s="1"/>
  <c r="AR1915"/>
  <c r="AO1915" s="1"/>
  <c r="AR1916"/>
  <c r="AO1916" s="1"/>
  <c r="AR1917"/>
  <c r="AO1917" s="1"/>
  <c r="AR1918"/>
  <c r="AO1918" s="1"/>
  <c r="AR1919"/>
  <c r="AO1919" s="1"/>
  <c r="AR1920"/>
  <c r="AO1920" s="1"/>
  <c r="AR1921"/>
  <c r="AO1921" s="1"/>
  <c r="AR1922"/>
  <c r="AO1922" s="1"/>
  <c r="AR1923"/>
  <c r="AO1923" s="1"/>
  <c r="AR1924"/>
  <c r="AO1924" s="1"/>
  <c r="AR1925"/>
  <c r="AO1925" s="1"/>
  <c r="AR1926"/>
  <c r="AO1926" s="1"/>
  <c r="AR1927"/>
  <c r="AO1927" s="1"/>
  <c r="AR1928"/>
  <c r="AO1928" s="1"/>
  <c r="AR1929"/>
  <c r="AO1929" s="1"/>
  <c r="AR1930"/>
  <c r="AO1930" s="1"/>
  <c r="AR1931"/>
  <c r="AO1931" s="1"/>
  <c r="AR1932"/>
  <c r="AO1932" s="1"/>
  <c r="AR1933"/>
  <c r="AO1933" s="1"/>
  <c r="AR1934"/>
  <c r="AO1934" s="1"/>
  <c r="AR1935"/>
  <c r="AO1935" s="1"/>
  <c r="AR1936"/>
  <c r="AO1936" s="1"/>
  <c r="AR1937"/>
  <c r="AO1937" s="1"/>
  <c r="AR1938"/>
  <c r="AO1938" s="1"/>
  <c r="AR1939"/>
  <c r="AO1939" s="1"/>
  <c r="AR1940"/>
  <c r="AO1940" s="1"/>
  <c r="AR1941"/>
  <c r="AO1941" s="1"/>
  <c r="AR1942"/>
  <c r="AO1942" s="1"/>
  <c r="AR1943"/>
  <c r="AO1943" s="1"/>
  <c r="AR1944"/>
  <c r="AO1944" s="1"/>
  <c r="AR1945"/>
  <c r="AO1945" s="1"/>
  <c r="AR1946"/>
  <c r="AO1946" s="1"/>
  <c r="AR1947"/>
  <c r="AO1947" s="1"/>
  <c r="AR1948"/>
  <c r="AO1948" s="1"/>
  <c r="AR1949"/>
  <c r="AO1949" s="1"/>
  <c r="AR1950"/>
  <c r="AO1950" s="1"/>
  <c r="AR1951"/>
  <c r="AO1951" s="1"/>
  <c r="AR1952"/>
  <c r="AO1952" s="1"/>
  <c r="AR1953"/>
  <c r="AO1953" s="1"/>
  <c r="AR1954"/>
  <c r="AO1954" s="1"/>
  <c r="AR1955"/>
  <c r="AO1955" s="1"/>
  <c r="AR1956"/>
  <c r="AO1956" s="1"/>
  <c r="AR1957"/>
  <c r="AO1957" s="1"/>
  <c r="AR1958"/>
  <c r="AO1958" s="1"/>
  <c r="AR1959"/>
  <c r="AO1959" s="1"/>
  <c r="AR1960"/>
  <c r="AO1960" s="1"/>
  <c r="AR1961"/>
  <c r="AO1961" s="1"/>
  <c r="AR1962"/>
  <c r="AO1962" s="1"/>
  <c r="AR1963"/>
  <c r="AO1963" s="1"/>
  <c r="AR1964"/>
  <c r="AO1964" s="1"/>
  <c r="AR1965"/>
  <c r="AO1965" s="1"/>
  <c r="AR1966"/>
  <c r="AO1966" s="1"/>
  <c r="AR1967"/>
  <c r="AO1967" s="1"/>
  <c r="AR1968"/>
  <c r="AO1968" s="1"/>
  <c r="AR1969"/>
  <c r="AO1969" s="1"/>
  <c r="AR1970"/>
  <c r="AO1970" s="1"/>
  <c r="AR1971"/>
  <c r="AO1971" s="1"/>
  <c r="AR1972"/>
  <c r="AO1972" s="1"/>
  <c r="AR1973"/>
  <c r="AO1973" s="1"/>
  <c r="AR1974"/>
  <c r="AO1974" s="1"/>
  <c r="AR1975"/>
  <c r="AO1975" s="1"/>
  <c r="AR1976"/>
  <c r="AO1976" s="1"/>
  <c r="AR1977"/>
  <c r="AO1977" s="1"/>
  <c r="AR1978"/>
  <c r="AO1978" s="1"/>
  <c r="AR1979"/>
  <c r="AO1979" s="1"/>
  <c r="AR1980"/>
  <c r="AO1980" s="1"/>
  <c r="AR1981"/>
  <c r="AO1981" s="1"/>
  <c r="AR1982"/>
  <c r="AO1982" s="1"/>
  <c r="AR1983"/>
  <c r="AO1983" s="1"/>
  <c r="AR1984"/>
  <c r="AO1984" s="1"/>
  <c r="AR1985"/>
  <c r="AO1985" s="1"/>
  <c r="AR256"/>
  <c r="AO256" s="1"/>
  <c r="AR257"/>
  <c r="AO257" s="1"/>
  <c r="AR259"/>
  <c r="AO259" s="1"/>
  <c r="AR260"/>
  <c r="AO260" s="1"/>
  <c r="AR261"/>
  <c r="AO261" s="1"/>
  <c r="AR5"/>
  <c r="AO5" s="1"/>
  <c r="AR6"/>
  <c r="AO6" s="1"/>
  <c r="AR7"/>
  <c r="AO7" s="1"/>
  <c r="AR8"/>
  <c r="AO8" s="1"/>
  <c r="AR9"/>
  <c r="AO9" s="1"/>
  <c r="AR11"/>
  <c r="AO11" s="1"/>
  <c r="AR12"/>
  <c r="AO12" s="1"/>
  <c r="AR13"/>
  <c r="AO13" s="1"/>
  <c r="AR15"/>
  <c r="AO15" s="1"/>
  <c r="AR16"/>
  <c r="AO16" s="1"/>
  <c r="AO17"/>
  <c r="AR18"/>
  <c r="AO18" s="1"/>
  <c r="AR19"/>
  <c r="AO19" s="1"/>
  <c r="AR20"/>
  <c r="AO20" s="1"/>
  <c r="AR21"/>
  <c r="AO21" s="1"/>
  <c r="AR22"/>
  <c r="AO22" s="1"/>
  <c r="AR23"/>
  <c r="AO23" s="1"/>
  <c r="AR24"/>
  <c r="AO24" s="1"/>
  <c r="AR25"/>
  <c r="AO25" s="1"/>
  <c r="AR26"/>
  <c r="AO26" s="1"/>
  <c r="AR27"/>
  <c r="AO27" s="1"/>
  <c r="AR28"/>
  <c r="AO28" s="1"/>
  <c r="AR29"/>
  <c r="AO29" s="1"/>
  <c r="AR30"/>
  <c r="AO30" s="1"/>
  <c r="AR31"/>
  <c r="AO31" s="1"/>
  <c r="AR32"/>
  <c r="AO32" s="1"/>
  <c r="AR33"/>
  <c r="AO33" s="1"/>
  <c r="AR34"/>
  <c r="AO34" s="1"/>
  <c r="AR35"/>
  <c r="AO35" s="1"/>
  <c r="AR36"/>
  <c r="AO36" s="1"/>
  <c r="AR37"/>
  <c r="AO37" s="1"/>
  <c r="AR38"/>
  <c r="AO38" s="1"/>
  <c r="AR39"/>
  <c r="AO39" s="1"/>
  <c r="AR40"/>
  <c r="AO40" s="1"/>
  <c r="AR41"/>
  <c r="AO41" s="1"/>
  <c r="AR42"/>
  <c r="AO42" s="1"/>
  <c r="AR43"/>
  <c r="AO43" s="1"/>
  <c r="AR46"/>
  <c r="AO46" s="1"/>
  <c r="AR48"/>
  <c r="AO48" s="1"/>
  <c r="AR49"/>
  <c r="AO49" s="1"/>
  <c r="AR50"/>
  <c r="AO50" s="1"/>
  <c r="AR51"/>
  <c r="AO51" s="1"/>
  <c r="AR52"/>
  <c r="AO52" s="1"/>
  <c r="AR53"/>
  <c r="AO53" s="1"/>
  <c r="AR55"/>
  <c r="AO55" s="1"/>
  <c r="AR56"/>
  <c r="AO56" s="1"/>
  <c r="AR57"/>
  <c r="AO57" s="1"/>
  <c r="AR58"/>
  <c r="AO58" s="1"/>
  <c r="AR59"/>
  <c r="AO59" s="1"/>
  <c r="AR60"/>
  <c r="AO60" s="1"/>
  <c r="AR61"/>
  <c r="AO61" s="1"/>
  <c r="AR62"/>
  <c r="AO62" s="1"/>
  <c r="AR63"/>
  <c r="AO63" s="1"/>
  <c r="AR64"/>
  <c r="AO64" s="1"/>
  <c r="AR65"/>
  <c r="AO65" s="1"/>
  <c r="AR66"/>
  <c r="AO66" s="1"/>
  <c r="AR67"/>
  <c r="AO67" s="1"/>
  <c r="AR68"/>
  <c r="AO68" s="1"/>
  <c r="AR69"/>
  <c r="AO69" s="1"/>
  <c r="AR70"/>
  <c r="AO70" s="1"/>
  <c r="AR71"/>
  <c r="AO71" s="1"/>
  <c r="AR72"/>
  <c r="AO72" s="1"/>
  <c r="AR73"/>
  <c r="AO73" s="1"/>
  <c r="AR74"/>
  <c r="AO74" s="1"/>
  <c r="AR75"/>
  <c r="AO75" s="1"/>
  <c r="AR76"/>
  <c r="AO76" s="1"/>
  <c r="AR77"/>
  <c r="AO77" s="1"/>
  <c r="AR78"/>
  <c r="AO78" s="1"/>
  <c r="AR79"/>
  <c r="AO79" s="1"/>
  <c r="AR80"/>
  <c r="AO80" s="1"/>
  <c r="AR81"/>
  <c r="AO81" s="1"/>
  <c r="AR82"/>
  <c r="AO82" s="1"/>
  <c r="AR83"/>
  <c r="AO83" s="1"/>
  <c r="AR84"/>
  <c r="AO84" s="1"/>
  <c r="AR85"/>
  <c r="AO85" s="1"/>
  <c r="AR86"/>
  <c r="AO86" s="1"/>
  <c r="AR87"/>
  <c r="AO87" s="1"/>
  <c r="AR88"/>
  <c r="AO88" s="1"/>
  <c r="AR89"/>
  <c r="AO89" s="1"/>
  <c r="AR90"/>
  <c r="AO90" s="1"/>
  <c r="AR91"/>
  <c r="AO91" s="1"/>
  <c r="AR92"/>
  <c r="AO92" s="1"/>
  <c r="AR93"/>
  <c r="AO93" s="1"/>
  <c r="AR94"/>
  <c r="AO94" s="1"/>
  <c r="AR95"/>
  <c r="AO95" s="1"/>
  <c r="AR96"/>
  <c r="AO96" s="1"/>
  <c r="AR97"/>
  <c r="AO97" s="1"/>
  <c r="AR98"/>
  <c r="AO98" s="1"/>
  <c r="AR99"/>
  <c r="AO99" s="1"/>
  <c r="AR100"/>
  <c r="AO100" s="1"/>
  <c r="AR101"/>
  <c r="AO101" s="1"/>
  <c r="AR102"/>
  <c r="AO102" s="1"/>
  <c r="AR103"/>
  <c r="AO103" s="1"/>
  <c r="AR104"/>
  <c r="AO104" s="1"/>
  <c r="AR105"/>
  <c r="AO105" s="1"/>
  <c r="AR106"/>
  <c r="AO106" s="1"/>
  <c r="AR107"/>
  <c r="AO107" s="1"/>
  <c r="AR108"/>
  <c r="AO108" s="1"/>
  <c r="AR109"/>
  <c r="AO109" s="1"/>
  <c r="AR110"/>
  <c r="AO110" s="1"/>
  <c r="AR111"/>
  <c r="AO111" s="1"/>
  <c r="AR112"/>
  <c r="AO112" s="1"/>
  <c r="AR113"/>
  <c r="AO113" s="1"/>
  <c r="AR114"/>
  <c r="AO114" s="1"/>
  <c r="AR115"/>
  <c r="AO115" s="1"/>
  <c r="AR116"/>
  <c r="AO116" s="1"/>
  <c r="AR117"/>
  <c r="AO117" s="1"/>
  <c r="AR118"/>
  <c r="AO118" s="1"/>
  <c r="AR119"/>
  <c r="AO119" s="1"/>
  <c r="AR120"/>
  <c r="AO120" s="1"/>
  <c r="AR121"/>
  <c r="AO121" s="1"/>
  <c r="AR122"/>
  <c r="AO122" s="1"/>
  <c r="AR123"/>
  <c r="AO123" s="1"/>
  <c r="AR124"/>
  <c r="AO124" s="1"/>
  <c r="AR125"/>
  <c r="AO125" s="1"/>
  <c r="AR126"/>
  <c r="AO126" s="1"/>
  <c r="AR127"/>
  <c r="AO127" s="1"/>
  <c r="AR128"/>
  <c r="AO128" s="1"/>
  <c r="AR129"/>
  <c r="AO129" s="1"/>
  <c r="AR130"/>
  <c r="AO130" s="1"/>
  <c r="AR131"/>
  <c r="AO131" s="1"/>
  <c r="AR132"/>
  <c r="AO132" s="1"/>
  <c r="AR133"/>
  <c r="AO133" s="1"/>
  <c r="AR134"/>
  <c r="AO134" s="1"/>
  <c r="AR135"/>
  <c r="AO135" s="1"/>
  <c r="AR136"/>
  <c r="AO136" s="1"/>
  <c r="AR137"/>
  <c r="AO137" s="1"/>
  <c r="AR138"/>
  <c r="AO138" s="1"/>
  <c r="AR139"/>
  <c r="AO139" s="1"/>
  <c r="AR140"/>
  <c r="AO140" s="1"/>
  <c r="AR141"/>
  <c r="AO141" s="1"/>
  <c r="AR142"/>
  <c r="AO142" s="1"/>
  <c r="AR143"/>
  <c r="AO143" s="1"/>
  <c r="AR144"/>
  <c r="AO144" s="1"/>
  <c r="AR145"/>
  <c r="AO145" s="1"/>
  <c r="AR147"/>
  <c r="AO147" s="1"/>
  <c r="AR149"/>
  <c r="AO149" s="1"/>
  <c r="AR150"/>
  <c r="AO150" s="1"/>
  <c r="AR151"/>
  <c r="AO151" s="1"/>
  <c r="AR152"/>
  <c r="AO152" s="1"/>
  <c r="AR153"/>
  <c r="AO153" s="1"/>
  <c r="AR154"/>
  <c r="AO154" s="1"/>
  <c r="AR155"/>
  <c r="AO155" s="1"/>
  <c r="AR156"/>
  <c r="AO156" s="1"/>
  <c r="AR157"/>
  <c r="AO157" s="1"/>
  <c r="AR158"/>
  <c r="AO158" s="1"/>
  <c r="AR159"/>
  <c r="AO159" s="1"/>
  <c r="AR160"/>
  <c r="AO160" s="1"/>
  <c r="AR161"/>
  <c r="AO161" s="1"/>
  <c r="AR162"/>
  <c r="AO162" s="1"/>
  <c r="AR163"/>
  <c r="AO163" s="1"/>
  <c r="AR164"/>
  <c r="AO164" s="1"/>
  <c r="AR165"/>
  <c r="AO165" s="1"/>
  <c r="AR166"/>
  <c r="AO166" s="1"/>
  <c r="AR167"/>
  <c r="AO167" s="1"/>
  <c r="AR168"/>
  <c r="AO168" s="1"/>
  <c r="AR169"/>
  <c r="AO169" s="1"/>
  <c r="AR170"/>
  <c r="AO170" s="1"/>
  <c r="AR171"/>
  <c r="AO171" s="1"/>
  <c r="AR172"/>
  <c r="AO172" s="1"/>
  <c r="AR173"/>
  <c r="AO173" s="1"/>
  <c r="AR174"/>
  <c r="AO174" s="1"/>
  <c r="AR175"/>
  <c r="AO175" s="1"/>
  <c r="AR176"/>
  <c r="AO176" s="1"/>
  <c r="AR177"/>
  <c r="AO177" s="1"/>
  <c r="AR178"/>
  <c r="AO178" s="1"/>
  <c r="AR179"/>
  <c r="AO179" s="1"/>
  <c r="AR180"/>
  <c r="AO180" s="1"/>
  <c r="AR181"/>
  <c r="AO181" s="1"/>
  <c r="AR182"/>
  <c r="AO182" s="1"/>
  <c r="AR183"/>
  <c r="AO183" s="1"/>
  <c r="AR184"/>
  <c r="AO184" s="1"/>
  <c r="AR185"/>
  <c r="AO185" s="1"/>
  <c r="AR186"/>
  <c r="AO186" s="1"/>
  <c r="AR187"/>
  <c r="AO187" s="1"/>
  <c r="AR188"/>
  <c r="AO188" s="1"/>
  <c r="AR189"/>
  <c r="AO189" s="1"/>
  <c r="AR190"/>
  <c r="AO190" s="1"/>
  <c r="AR191"/>
  <c r="AO191" s="1"/>
  <c r="AR192"/>
  <c r="AO192" s="1"/>
  <c r="AR193"/>
  <c r="AO193" s="1"/>
  <c r="AR194"/>
  <c r="AO194" s="1"/>
  <c r="AR195"/>
  <c r="AO195" s="1"/>
  <c r="AR196"/>
  <c r="AO196" s="1"/>
  <c r="AR197"/>
  <c r="AO197" s="1"/>
  <c r="AR198"/>
  <c r="AO198" s="1"/>
  <c r="AR199"/>
  <c r="AO199" s="1"/>
  <c r="AR200"/>
  <c r="AO200" s="1"/>
  <c r="AR201"/>
  <c r="AO201" s="1"/>
  <c r="AR202"/>
  <c r="AO202" s="1"/>
  <c r="AR203"/>
  <c r="AO203" s="1"/>
  <c r="AR204"/>
  <c r="AO204" s="1"/>
  <c r="AR205"/>
  <c r="AO205" s="1"/>
  <c r="AR206"/>
  <c r="AO206" s="1"/>
  <c r="AR207"/>
  <c r="AO207" s="1"/>
  <c r="AR208"/>
  <c r="AO208" s="1"/>
  <c r="AR209"/>
  <c r="AO209" s="1"/>
  <c r="AR210"/>
  <c r="AO210" s="1"/>
  <c r="AR211"/>
  <c r="AO211" s="1"/>
  <c r="AR212"/>
  <c r="AO212" s="1"/>
  <c r="AR213"/>
  <c r="AO213" s="1"/>
  <c r="AR214"/>
  <c r="AO214" s="1"/>
  <c r="AR215"/>
  <c r="AO215" s="1"/>
  <c r="AR216"/>
  <c r="AO216" s="1"/>
  <c r="AR217"/>
  <c r="AO217" s="1"/>
  <c r="AR218"/>
  <c r="AO218" s="1"/>
  <c r="AR219"/>
  <c r="AO219" s="1"/>
  <c r="AR220"/>
  <c r="AO220" s="1"/>
  <c r="AR221"/>
  <c r="AO221" s="1"/>
  <c r="AR222"/>
  <c r="AO222" s="1"/>
  <c r="AR223"/>
  <c r="AO223" s="1"/>
  <c r="AR224"/>
  <c r="AO224" s="1"/>
  <c r="AR225"/>
  <c r="AO225" s="1"/>
  <c r="AR226"/>
  <c r="AO226" s="1"/>
  <c r="AR227"/>
  <c r="AO227" s="1"/>
  <c r="AR228"/>
  <c r="AO228" s="1"/>
  <c r="AR229"/>
  <c r="AO229" s="1"/>
  <c r="AR230"/>
  <c r="AO230" s="1"/>
  <c r="AR231"/>
  <c r="AO231" s="1"/>
  <c r="AR232"/>
  <c r="AO232" s="1"/>
  <c r="AR233"/>
  <c r="AO233" s="1"/>
  <c r="AR234"/>
  <c r="AO234" s="1"/>
  <c r="AR235"/>
  <c r="AO235" s="1"/>
  <c r="AR236"/>
  <c r="AO236" s="1"/>
  <c r="AR237"/>
  <c r="AO237" s="1"/>
  <c r="AR238"/>
  <c r="AO238" s="1"/>
  <c r="AR239"/>
  <c r="AO239" s="1"/>
  <c r="AR240"/>
  <c r="AO240" s="1"/>
  <c r="AR241"/>
  <c r="AO241" s="1"/>
  <c r="AR242"/>
  <c r="AO242" s="1"/>
  <c r="AR243"/>
  <c r="AO243" s="1"/>
  <c r="AR244"/>
  <c r="AO244" s="1"/>
  <c r="AR245"/>
  <c r="AO245" s="1"/>
  <c r="AR246"/>
  <c r="AO246" s="1"/>
  <c r="AR247"/>
  <c r="AO247" s="1"/>
  <c r="AR248"/>
  <c r="AO248" s="1"/>
  <c r="AR249"/>
  <c r="AO249" s="1"/>
  <c r="AR250"/>
  <c r="AO250" s="1"/>
  <c r="AR251"/>
  <c r="AO251" s="1"/>
  <c r="AR252"/>
  <c r="AO252" s="1"/>
  <c r="AR253"/>
  <c r="AO253" s="1"/>
  <c r="AR254"/>
  <c r="AO254" s="1"/>
  <c r="AO314" l="1"/>
  <c r="AO1280"/>
  <c r="AO369"/>
  <c r="AO364"/>
  <c r="AO466"/>
  <c r="AO311"/>
  <c r="AO957"/>
  <c r="W17" i="12"/>
  <c r="V18"/>
  <c r="S257" i="6"/>
  <c r="T257"/>
  <c r="U257"/>
  <c r="V257"/>
  <c r="W257"/>
  <c r="X257"/>
  <c r="Y257"/>
  <c r="AC257"/>
  <c r="AD257"/>
  <c r="AE257"/>
  <c r="AF257"/>
  <c r="AG257"/>
  <c r="AH257"/>
  <c r="AN257"/>
  <c r="W18" i="12" l="1"/>
  <c r="V19"/>
  <c r="H22" i="5"/>
  <c r="W19" i="12" l="1"/>
  <c r="V20"/>
  <c r="W20" l="1"/>
  <c r="V21"/>
  <c r="AR255" i="6"/>
  <c r="AO255" s="1"/>
  <c r="W21" i="12" l="1"/>
  <c r="V22"/>
  <c r="H128" i="5"/>
  <c r="H7"/>
  <c r="H8"/>
  <c r="H9"/>
  <c r="H10"/>
  <c r="H11"/>
  <c r="H12"/>
  <c r="H13"/>
  <c r="H14"/>
  <c r="H15"/>
  <c r="H16"/>
  <c r="H17"/>
  <c r="H18"/>
  <c r="H19"/>
  <c r="H20"/>
  <c r="H21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K119" i="3"/>
  <c r="L119" s="1"/>
  <c r="K121"/>
  <c r="L121" s="1"/>
  <c r="M4"/>
  <c r="N4" s="1"/>
  <c r="G4"/>
  <c r="H4" s="1"/>
  <c r="Q125"/>
  <c r="Q124"/>
  <c r="R124" s="1"/>
  <c r="Q123"/>
  <c r="Q122"/>
  <c r="R122" s="1"/>
  <c r="Q121"/>
  <c r="Q120"/>
  <c r="R120" s="1"/>
  <c r="Q119"/>
  <c r="Q118"/>
  <c r="Q117"/>
  <c r="Q116"/>
  <c r="Q115"/>
  <c r="Q114"/>
  <c r="Q113"/>
  <c r="Q112"/>
  <c r="Q111"/>
  <c r="Q110"/>
  <c r="Q109"/>
  <c r="Q108"/>
  <c r="Q107"/>
  <c r="Q106"/>
  <c r="Q105"/>
  <c r="Q104"/>
  <c r="Q103"/>
  <c r="Q102"/>
  <c r="Q101"/>
  <c r="Q100"/>
  <c r="Q99"/>
  <c r="Q98"/>
  <c r="Q97"/>
  <c r="Q96"/>
  <c r="Q95"/>
  <c r="Q94"/>
  <c r="Q93"/>
  <c r="Q92"/>
  <c r="Q91"/>
  <c r="Q90"/>
  <c r="Q89"/>
  <c r="Q88"/>
  <c r="Q87"/>
  <c r="Q86"/>
  <c r="Q85"/>
  <c r="Q84"/>
  <c r="Q83"/>
  <c r="Q82"/>
  <c r="Q81"/>
  <c r="Q80"/>
  <c r="Q79"/>
  <c r="Q78"/>
  <c r="Q77"/>
  <c r="Q76"/>
  <c r="Q75"/>
  <c r="Q74"/>
  <c r="Q73"/>
  <c r="Q72"/>
  <c r="Q71"/>
  <c r="Q70"/>
  <c r="Q69"/>
  <c r="Q68"/>
  <c r="Q67"/>
  <c r="Q66"/>
  <c r="Q65"/>
  <c r="Q64"/>
  <c r="Q63"/>
  <c r="Q62"/>
  <c r="Q61"/>
  <c r="Q60"/>
  <c r="Q59"/>
  <c r="Q58"/>
  <c r="Q57"/>
  <c r="Q56"/>
  <c r="Q55"/>
  <c r="Q54"/>
  <c r="Q53"/>
  <c r="Q52"/>
  <c r="Q51"/>
  <c r="Q50"/>
  <c r="Q49"/>
  <c r="Q48"/>
  <c r="Q47"/>
  <c r="Q46"/>
  <c r="Q45"/>
  <c r="Q44"/>
  <c r="Q43"/>
  <c r="Q42"/>
  <c r="Q41"/>
  <c r="Q40"/>
  <c r="Q39"/>
  <c r="Q38"/>
  <c r="Q37"/>
  <c r="Q36"/>
  <c r="Q35"/>
  <c r="Q34"/>
  <c r="Q33"/>
  <c r="Q32"/>
  <c r="Q31"/>
  <c r="Q30"/>
  <c r="Q29"/>
  <c r="Q28"/>
  <c r="Q27"/>
  <c r="Q26"/>
  <c r="Q25"/>
  <c r="Q24"/>
  <c r="Q23"/>
  <c r="Q22"/>
  <c r="Q21"/>
  <c r="Q20"/>
  <c r="Q19"/>
  <c r="Q18"/>
  <c r="Q17"/>
  <c r="Q16"/>
  <c r="Q15"/>
  <c r="Q14"/>
  <c r="Q13"/>
  <c r="Q12"/>
  <c r="Q11"/>
  <c r="Q10"/>
  <c r="Q9"/>
  <c r="Q8"/>
  <c r="Q7"/>
  <c r="Q6"/>
  <c r="Q5"/>
  <c r="Q4"/>
  <c r="O125"/>
  <c r="O124"/>
  <c r="P124" s="1"/>
  <c r="O123"/>
  <c r="O122"/>
  <c r="P122" s="1"/>
  <c r="O121"/>
  <c r="O120"/>
  <c r="P120" s="1"/>
  <c r="O119"/>
  <c r="O118"/>
  <c r="O117"/>
  <c r="O116"/>
  <c r="O115"/>
  <c r="O114"/>
  <c r="O113"/>
  <c r="O112"/>
  <c r="O111"/>
  <c r="O110"/>
  <c r="O109"/>
  <c r="O108"/>
  <c r="O107"/>
  <c r="O106"/>
  <c r="O105"/>
  <c r="O104"/>
  <c r="O103"/>
  <c r="O102"/>
  <c r="O101"/>
  <c r="O100"/>
  <c r="O99"/>
  <c r="O98"/>
  <c r="O97"/>
  <c r="O96"/>
  <c r="O95"/>
  <c r="O94"/>
  <c r="O93"/>
  <c r="O92"/>
  <c r="O91"/>
  <c r="O90"/>
  <c r="O89"/>
  <c r="O88"/>
  <c r="O87"/>
  <c r="O86"/>
  <c r="O85"/>
  <c r="O84"/>
  <c r="O83"/>
  <c r="O82"/>
  <c r="O81"/>
  <c r="O80"/>
  <c r="O79"/>
  <c r="O78"/>
  <c r="O77"/>
  <c r="O76"/>
  <c r="O75"/>
  <c r="O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O14"/>
  <c r="O13"/>
  <c r="O12"/>
  <c r="O11"/>
  <c r="O10"/>
  <c r="O9"/>
  <c r="O8"/>
  <c r="O7"/>
  <c r="O6"/>
  <c r="O5"/>
  <c r="O4"/>
  <c r="M125"/>
  <c r="N125" s="1"/>
  <c r="M124"/>
  <c r="N124" s="1"/>
  <c r="M123"/>
  <c r="N123" s="1"/>
  <c r="M122"/>
  <c r="N122" s="1"/>
  <c r="M121"/>
  <c r="N121" s="1"/>
  <c r="M120"/>
  <c r="N120" s="1"/>
  <c r="M119"/>
  <c r="N119" s="1"/>
  <c r="M118"/>
  <c r="N118" s="1"/>
  <c r="M117"/>
  <c r="N117" s="1"/>
  <c r="M116"/>
  <c r="N116" s="1"/>
  <c r="M115"/>
  <c r="N115" s="1"/>
  <c r="M114"/>
  <c r="N114" s="1"/>
  <c r="M113"/>
  <c r="N113" s="1"/>
  <c r="M112"/>
  <c r="N112" s="1"/>
  <c r="M111"/>
  <c r="N111" s="1"/>
  <c r="M110"/>
  <c r="N110" s="1"/>
  <c r="M109"/>
  <c r="N109" s="1"/>
  <c r="M108"/>
  <c r="N108" s="1"/>
  <c r="M107"/>
  <c r="N107" s="1"/>
  <c r="M106"/>
  <c r="N106" s="1"/>
  <c r="M105"/>
  <c r="N105" s="1"/>
  <c r="M104"/>
  <c r="N104" s="1"/>
  <c r="M103"/>
  <c r="N103" s="1"/>
  <c r="M102"/>
  <c r="N102" s="1"/>
  <c r="M101"/>
  <c r="N101" s="1"/>
  <c r="M100"/>
  <c r="N100" s="1"/>
  <c r="M99"/>
  <c r="N99" s="1"/>
  <c r="M98"/>
  <c r="N98" s="1"/>
  <c r="M97"/>
  <c r="N97" s="1"/>
  <c r="M96"/>
  <c r="N96" s="1"/>
  <c r="M95"/>
  <c r="N95" s="1"/>
  <c r="M94"/>
  <c r="N94" s="1"/>
  <c r="M93"/>
  <c r="N93" s="1"/>
  <c r="M92"/>
  <c r="N92" s="1"/>
  <c r="M91"/>
  <c r="N91" s="1"/>
  <c r="M90"/>
  <c r="N90" s="1"/>
  <c r="M89"/>
  <c r="N89" s="1"/>
  <c r="M88"/>
  <c r="N88" s="1"/>
  <c r="M87"/>
  <c r="N87" s="1"/>
  <c r="M86"/>
  <c r="N86" s="1"/>
  <c r="M85"/>
  <c r="N85" s="1"/>
  <c r="M84"/>
  <c r="N84" s="1"/>
  <c r="M83"/>
  <c r="N83" s="1"/>
  <c r="M82"/>
  <c r="N82" s="1"/>
  <c r="M81"/>
  <c r="N81" s="1"/>
  <c r="M80"/>
  <c r="N80" s="1"/>
  <c r="M79"/>
  <c r="N79" s="1"/>
  <c r="M78"/>
  <c r="N78" s="1"/>
  <c r="M77"/>
  <c r="N77" s="1"/>
  <c r="M76"/>
  <c r="N76" s="1"/>
  <c r="M75"/>
  <c r="N75" s="1"/>
  <c r="M74"/>
  <c r="N74" s="1"/>
  <c r="M73"/>
  <c r="N73" s="1"/>
  <c r="M72"/>
  <c r="N72" s="1"/>
  <c r="M71"/>
  <c r="N71" s="1"/>
  <c r="M70"/>
  <c r="N70" s="1"/>
  <c r="M69"/>
  <c r="N69" s="1"/>
  <c r="M68"/>
  <c r="N68" s="1"/>
  <c r="M67"/>
  <c r="N67" s="1"/>
  <c r="M66"/>
  <c r="N66" s="1"/>
  <c r="M65"/>
  <c r="N65" s="1"/>
  <c r="M64"/>
  <c r="N64" s="1"/>
  <c r="M63"/>
  <c r="N63" s="1"/>
  <c r="M62"/>
  <c r="N62" s="1"/>
  <c r="M61"/>
  <c r="N61" s="1"/>
  <c r="M60"/>
  <c r="N60" s="1"/>
  <c r="M59"/>
  <c r="N59" s="1"/>
  <c r="M58"/>
  <c r="N58" s="1"/>
  <c r="M57"/>
  <c r="N57" s="1"/>
  <c r="M56"/>
  <c r="N56" s="1"/>
  <c r="M55"/>
  <c r="N55" s="1"/>
  <c r="M54"/>
  <c r="N54" s="1"/>
  <c r="M53"/>
  <c r="N53" s="1"/>
  <c r="M52"/>
  <c r="N52" s="1"/>
  <c r="M51"/>
  <c r="N51" s="1"/>
  <c r="M50"/>
  <c r="N50" s="1"/>
  <c r="M49"/>
  <c r="N49" s="1"/>
  <c r="M48"/>
  <c r="N48" s="1"/>
  <c r="M47"/>
  <c r="N47" s="1"/>
  <c r="M46"/>
  <c r="N46" s="1"/>
  <c r="M45"/>
  <c r="N45" s="1"/>
  <c r="M44"/>
  <c r="N44" s="1"/>
  <c r="M43"/>
  <c r="N43" s="1"/>
  <c r="M42"/>
  <c r="N42" s="1"/>
  <c r="M41"/>
  <c r="N41" s="1"/>
  <c r="M40"/>
  <c r="N40" s="1"/>
  <c r="M39"/>
  <c r="N39" s="1"/>
  <c r="M38"/>
  <c r="N38" s="1"/>
  <c r="M37"/>
  <c r="N37" s="1"/>
  <c r="M36"/>
  <c r="N36" s="1"/>
  <c r="M35"/>
  <c r="N35" s="1"/>
  <c r="M34"/>
  <c r="N34" s="1"/>
  <c r="M33"/>
  <c r="N33" s="1"/>
  <c r="M32"/>
  <c r="N32" s="1"/>
  <c r="M31"/>
  <c r="N31" s="1"/>
  <c r="M30"/>
  <c r="N30" s="1"/>
  <c r="M29"/>
  <c r="N29" s="1"/>
  <c r="M28"/>
  <c r="N28" s="1"/>
  <c r="M27"/>
  <c r="N27" s="1"/>
  <c r="M26"/>
  <c r="N26" s="1"/>
  <c r="M25"/>
  <c r="N25" s="1"/>
  <c r="M24"/>
  <c r="N24" s="1"/>
  <c r="M23"/>
  <c r="N23" s="1"/>
  <c r="M22"/>
  <c r="N22" s="1"/>
  <c r="M21"/>
  <c r="N21" s="1"/>
  <c r="M20"/>
  <c r="N20" s="1"/>
  <c r="M19"/>
  <c r="N19" s="1"/>
  <c r="M18"/>
  <c r="N18" s="1"/>
  <c r="M17"/>
  <c r="N17" s="1"/>
  <c r="M16"/>
  <c r="N16" s="1"/>
  <c r="M15"/>
  <c r="N15" s="1"/>
  <c r="M14"/>
  <c r="N14" s="1"/>
  <c r="M13"/>
  <c r="N13" s="1"/>
  <c r="M12"/>
  <c r="N12" s="1"/>
  <c r="M11"/>
  <c r="N11" s="1"/>
  <c r="M10"/>
  <c r="N10" s="1"/>
  <c r="M9"/>
  <c r="N9" s="1"/>
  <c r="M8"/>
  <c r="N8" s="1"/>
  <c r="M7"/>
  <c r="N7" s="1"/>
  <c r="M6"/>
  <c r="N6" s="1"/>
  <c r="M5"/>
  <c r="N5" s="1"/>
  <c r="K125"/>
  <c r="L125" s="1"/>
  <c r="K124"/>
  <c r="L124" s="1"/>
  <c r="K123"/>
  <c r="L123" s="1"/>
  <c r="K122"/>
  <c r="L122" s="1"/>
  <c r="K120"/>
  <c r="L120" s="1"/>
  <c r="K118"/>
  <c r="L118" s="1"/>
  <c r="K117"/>
  <c r="L117" s="1"/>
  <c r="K116"/>
  <c r="L116" s="1"/>
  <c r="K115"/>
  <c r="L115" s="1"/>
  <c r="K114"/>
  <c r="L114" s="1"/>
  <c r="K113"/>
  <c r="L113" s="1"/>
  <c r="K112"/>
  <c r="L112" s="1"/>
  <c r="K111"/>
  <c r="L111" s="1"/>
  <c r="K110"/>
  <c r="L110" s="1"/>
  <c r="K109"/>
  <c r="L109" s="1"/>
  <c r="K108"/>
  <c r="L108" s="1"/>
  <c r="K107"/>
  <c r="L107" s="1"/>
  <c r="K106"/>
  <c r="L106" s="1"/>
  <c r="K105"/>
  <c r="L105" s="1"/>
  <c r="K104"/>
  <c r="L104" s="1"/>
  <c r="K103"/>
  <c r="L103" s="1"/>
  <c r="K102"/>
  <c r="L102" s="1"/>
  <c r="K101"/>
  <c r="L101" s="1"/>
  <c r="K100"/>
  <c r="L100" s="1"/>
  <c r="K99"/>
  <c r="L99" s="1"/>
  <c r="K98"/>
  <c r="L98" s="1"/>
  <c r="K97"/>
  <c r="L97" s="1"/>
  <c r="K96"/>
  <c r="L96" s="1"/>
  <c r="K95"/>
  <c r="L95" s="1"/>
  <c r="K94"/>
  <c r="L94" s="1"/>
  <c r="K93"/>
  <c r="L93" s="1"/>
  <c r="K92"/>
  <c r="L92" s="1"/>
  <c r="K91"/>
  <c r="L91" s="1"/>
  <c r="K90"/>
  <c r="L90" s="1"/>
  <c r="K89"/>
  <c r="L89" s="1"/>
  <c r="K88"/>
  <c r="L88" s="1"/>
  <c r="K87"/>
  <c r="L87" s="1"/>
  <c r="K86"/>
  <c r="L86" s="1"/>
  <c r="K85"/>
  <c r="L85" s="1"/>
  <c r="K84"/>
  <c r="L84" s="1"/>
  <c r="K83"/>
  <c r="L83" s="1"/>
  <c r="K82"/>
  <c r="L82" s="1"/>
  <c r="K81"/>
  <c r="L81" s="1"/>
  <c r="K80"/>
  <c r="L80" s="1"/>
  <c r="K79"/>
  <c r="L79" s="1"/>
  <c r="K78"/>
  <c r="L78" s="1"/>
  <c r="K77"/>
  <c r="L77" s="1"/>
  <c r="K76"/>
  <c r="L76" s="1"/>
  <c r="K75"/>
  <c r="L75" s="1"/>
  <c r="K74"/>
  <c r="L74" s="1"/>
  <c r="K73"/>
  <c r="L73" s="1"/>
  <c r="K72"/>
  <c r="L72" s="1"/>
  <c r="K71"/>
  <c r="L71" s="1"/>
  <c r="K70"/>
  <c r="L70" s="1"/>
  <c r="K69"/>
  <c r="L69" s="1"/>
  <c r="K68"/>
  <c r="L68" s="1"/>
  <c r="K67"/>
  <c r="L67" s="1"/>
  <c r="K66"/>
  <c r="L66" s="1"/>
  <c r="K65"/>
  <c r="L65" s="1"/>
  <c r="K64"/>
  <c r="L64" s="1"/>
  <c r="K63"/>
  <c r="L63" s="1"/>
  <c r="K62"/>
  <c r="L62" s="1"/>
  <c r="K61"/>
  <c r="L61" s="1"/>
  <c r="K60"/>
  <c r="L60" s="1"/>
  <c r="K59"/>
  <c r="L59" s="1"/>
  <c r="K58"/>
  <c r="L58" s="1"/>
  <c r="K57"/>
  <c r="L57" s="1"/>
  <c r="K56"/>
  <c r="L56" s="1"/>
  <c r="K55"/>
  <c r="L55" s="1"/>
  <c r="K54"/>
  <c r="L54" s="1"/>
  <c r="K53"/>
  <c r="L53" s="1"/>
  <c r="K52"/>
  <c r="L52" s="1"/>
  <c r="K51"/>
  <c r="L51" s="1"/>
  <c r="K50"/>
  <c r="L50" s="1"/>
  <c r="K49"/>
  <c r="L49" s="1"/>
  <c r="K48"/>
  <c r="L48" s="1"/>
  <c r="K47"/>
  <c r="L47" s="1"/>
  <c r="K46"/>
  <c r="L46" s="1"/>
  <c r="K45"/>
  <c r="L45" s="1"/>
  <c r="K44"/>
  <c r="L44" s="1"/>
  <c r="K43"/>
  <c r="L43" s="1"/>
  <c r="K42"/>
  <c r="L42" s="1"/>
  <c r="K41"/>
  <c r="L41" s="1"/>
  <c r="K40"/>
  <c r="L40" s="1"/>
  <c r="K39"/>
  <c r="L39" s="1"/>
  <c r="K38"/>
  <c r="L38" s="1"/>
  <c r="K37"/>
  <c r="L37" s="1"/>
  <c r="K36"/>
  <c r="L36" s="1"/>
  <c r="K35"/>
  <c r="L35" s="1"/>
  <c r="K34"/>
  <c r="L34" s="1"/>
  <c r="K33"/>
  <c r="L33" s="1"/>
  <c r="K32"/>
  <c r="L32" s="1"/>
  <c r="K31"/>
  <c r="L31" s="1"/>
  <c r="K30"/>
  <c r="L30" s="1"/>
  <c r="K29"/>
  <c r="L29" s="1"/>
  <c r="K28"/>
  <c r="L28" s="1"/>
  <c r="K27"/>
  <c r="L27" s="1"/>
  <c r="K26"/>
  <c r="L26" s="1"/>
  <c r="K25"/>
  <c r="L25" s="1"/>
  <c r="K24"/>
  <c r="L24" s="1"/>
  <c r="K23"/>
  <c r="L23" s="1"/>
  <c r="K22"/>
  <c r="L22" s="1"/>
  <c r="K21"/>
  <c r="L21" s="1"/>
  <c r="K20"/>
  <c r="L20" s="1"/>
  <c r="K19"/>
  <c r="L19" s="1"/>
  <c r="K18"/>
  <c r="L18" s="1"/>
  <c r="K17"/>
  <c r="L17" s="1"/>
  <c r="K16"/>
  <c r="L16" s="1"/>
  <c r="K15"/>
  <c r="L15" s="1"/>
  <c r="K14"/>
  <c r="L14" s="1"/>
  <c r="K13"/>
  <c r="L13" s="1"/>
  <c r="K12"/>
  <c r="L12" s="1"/>
  <c r="K11"/>
  <c r="L11" s="1"/>
  <c r="K10"/>
  <c r="L10" s="1"/>
  <c r="K9"/>
  <c r="L9" s="1"/>
  <c r="K8"/>
  <c r="L8" s="1"/>
  <c r="K7"/>
  <c r="L7" s="1"/>
  <c r="K6"/>
  <c r="L6" s="1"/>
  <c r="K5"/>
  <c r="L5" s="1"/>
  <c r="K4"/>
  <c r="L4" s="1"/>
  <c r="I125"/>
  <c r="J125" s="1"/>
  <c r="I124"/>
  <c r="J124" s="1"/>
  <c r="I123"/>
  <c r="J123" s="1"/>
  <c r="I122"/>
  <c r="J122" s="1"/>
  <c r="I121"/>
  <c r="J121" s="1"/>
  <c r="I120"/>
  <c r="J120" s="1"/>
  <c r="I119"/>
  <c r="J119" s="1"/>
  <c r="I118"/>
  <c r="J118" s="1"/>
  <c r="I117"/>
  <c r="J117" s="1"/>
  <c r="I116"/>
  <c r="J116" s="1"/>
  <c r="I115"/>
  <c r="J115" s="1"/>
  <c r="I114"/>
  <c r="J114" s="1"/>
  <c r="I113"/>
  <c r="J113" s="1"/>
  <c r="I112"/>
  <c r="J112" s="1"/>
  <c r="I111"/>
  <c r="J111" s="1"/>
  <c r="I110"/>
  <c r="J110" s="1"/>
  <c r="I109"/>
  <c r="J109" s="1"/>
  <c r="I108"/>
  <c r="J108" s="1"/>
  <c r="I107"/>
  <c r="J107" s="1"/>
  <c r="I106"/>
  <c r="J106" s="1"/>
  <c r="I105"/>
  <c r="J105" s="1"/>
  <c r="I104"/>
  <c r="J104" s="1"/>
  <c r="I103"/>
  <c r="J103" s="1"/>
  <c r="I102"/>
  <c r="J102" s="1"/>
  <c r="I101"/>
  <c r="J101" s="1"/>
  <c r="I100"/>
  <c r="J100" s="1"/>
  <c r="I99"/>
  <c r="J99" s="1"/>
  <c r="I98"/>
  <c r="J98" s="1"/>
  <c r="I97"/>
  <c r="J97" s="1"/>
  <c r="I96"/>
  <c r="J96" s="1"/>
  <c r="I95"/>
  <c r="J95" s="1"/>
  <c r="I94"/>
  <c r="J94" s="1"/>
  <c r="I93"/>
  <c r="J93" s="1"/>
  <c r="I92"/>
  <c r="J92" s="1"/>
  <c r="I91"/>
  <c r="J91" s="1"/>
  <c r="I90"/>
  <c r="J90" s="1"/>
  <c r="I89"/>
  <c r="J89" s="1"/>
  <c r="I88"/>
  <c r="J88" s="1"/>
  <c r="I87"/>
  <c r="J87" s="1"/>
  <c r="I86"/>
  <c r="J86" s="1"/>
  <c r="I85"/>
  <c r="J85" s="1"/>
  <c r="I84"/>
  <c r="J84" s="1"/>
  <c r="I83"/>
  <c r="J83" s="1"/>
  <c r="I82"/>
  <c r="J82" s="1"/>
  <c r="I81"/>
  <c r="J81" s="1"/>
  <c r="I80"/>
  <c r="J80" s="1"/>
  <c r="I79"/>
  <c r="J79" s="1"/>
  <c r="I78"/>
  <c r="J78" s="1"/>
  <c r="I77"/>
  <c r="J77" s="1"/>
  <c r="I76"/>
  <c r="J76" s="1"/>
  <c r="I75"/>
  <c r="J75" s="1"/>
  <c r="I74"/>
  <c r="J74" s="1"/>
  <c r="I73"/>
  <c r="J73" s="1"/>
  <c r="I72"/>
  <c r="J72" s="1"/>
  <c r="I71"/>
  <c r="J71" s="1"/>
  <c r="I70"/>
  <c r="J70" s="1"/>
  <c r="I69"/>
  <c r="J69" s="1"/>
  <c r="I68"/>
  <c r="J68" s="1"/>
  <c r="I67"/>
  <c r="J67" s="1"/>
  <c r="I66"/>
  <c r="J66" s="1"/>
  <c r="I65"/>
  <c r="J65" s="1"/>
  <c r="I64"/>
  <c r="J64" s="1"/>
  <c r="I63"/>
  <c r="J63" s="1"/>
  <c r="I62"/>
  <c r="J62" s="1"/>
  <c r="I61"/>
  <c r="J61" s="1"/>
  <c r="I60"/>
  <c r="J60" s="1"/>
  <c r="I59"/>
  <c r="J59" s="1"/>
  <c r="I58"/>
  <c r="J58" s="1"/>
  <c r="I57"/>
  <c r="J57" s="1"/>
  <c r="I56"/>
  <c r="J56" s="1"/>
  <c r="I55"/>
  <c r="J55" s="1"/>
  <c r="I54"/>
  <c r="J54" s="1"/>
  <c r="I53"/>
  <c r="J53" s="1"/>
  <c r="I52"/>
  <c r="J52" s="1"/>
  <c r="I51"/>
  <c r="J51" s="1"/>
  <c r="I50"/>
  <c r="J50" s="1"/>
  <c r="I49"/>
  <c r="J49" s="1"/>
  <c r="I48"/>
  <c r="J48" s="1"/>
  <c r="I47"/>
  <c r="J47" s="1"/>
  <c r="I46"/>
  <c r="J46" s="1"/>
  <c r="I45"/>
  <c r="J45" s="1"/>
  <c r="I44"/>
  <c r="J44" s="1"/>
  <c r="I43"/>
  <c r="J43" s="1"/>
  <c r="I42"/>
  <c r="J42" s="1"/>
  <c r="I41"/>
  <c r="J41" s="1"/>
  <c r="I40"/>
  <c r="J40" s="1"/>
  <c r="I39"/>
  <c r="J39" s="1"/>
  <c r="I38"/>
  <c r="J38" s="1"/>
  <c r="I37"/>
  <c r="J37" s="1"/>
  <c r="I36"/>
  <c r="J36" s="1"/>
  <c r="I35"/>
  <c r="J35" s="1"/>
  <c r="I34"/>
  <c r="J34" s="1"/>
  <c r="I33"/>
  <c r="J33" s="1"/>
  <c r="I32"/>
  <c r="J32" s="1"/>
  <c r="I31"/>
  <c r="J31" s="1"/>
  <c r="I30"/>
  <c r="J30" s="1"/>
  <c r="I29"/>
  <c r="J29" s="1"/>
  <c r="I28"/>
  <c r="J28" s="1"/>
  <c r="I27"/>
  <c r="J27" s="1"/>
  <c r="I26"/>
  <c r="J26" s="1"/>
  <c r="I25"/>
  <c r="J25" s="1"/>
  <c r="I24"/>
  <c r="J24" s="1"/>
  <c r="I23"/>
  <c r="J23" s="1"/>
  <c r="I22"/>
  <c r="J22" s="1"/>
  <c r="I21"/>
  <c r="J21" s="1"/>
  <c r="I20"/>
  <c r="J20" s="1"/>
  <c r="I19"/>
  <c r="J19" s="1"/>
  <c r="I18"/>
  <c r="J18" s="1"/>
  <c r="I17"/>
  <c r="J17" s="1"/>
  <c r="I16"/>
  <c r="J16" s="1"/>
  <c r="I15"/>
  <c r="J15" s="1"/>
  <c r="I14"/>
  <c r="J14" s="1"/>
  <c r="I13"/>
  <c r="J13" s="1"/>
  <c r="I12"/>
  <c r="J12" s="1"/>
  <c r="I11"/>
  <c r="J11" s="1"/>
  <c r="I10"/>
  <c r="J10" s="1"/>
  <c r="I9"/>
  <c r="J9" s="1"/>
  <c r="I8"/>
  <c r="J8" s="1"/>
  <c r="I7"/>
  <c r="J7" s="1"/>
  <c r="I6"/>
  <c r="J6" s="1"/>
  <c r="I5"/>
  <c r="J5" s="1"/>
  <c r="I4"/>
  <c r="J4" s="1"/>
  <c r="G124"/>
  <c r="H124" s="1"/>
  <c r="G125"/>
  <c r="H125" s="1"/>
  <c r="G123"/>
  <c r="H123" s="1"/>
  <c r="G122"/>
  <c r="H122" s="1"/>
  <c r="G121"/>
  <c r="H121" s="1"/>
  <c r="G120"/>
  <c r="H120" s="1"/>
  <c r="G118"/>
  <c r="H118" s="1"/>
  <c r="G119"/>
  <c r="H119" s="1"/>
  <c r="G117"/>
  <c r="H117" s="1"/>
  <c r="G88"/>
  <c r="H88" s="1"/>
  <c r="G89"/>
  <c r="H89" s="1"/>
  <c r="G90"/>
  <c r="H90" s="1"/>
  <c r="G91"/>
  <c r="H91" s="1"/>
  <c r="G92"/>
  <c r="H92" s="1"/>
  <c r="G93"/>
  <c r="H93" s="1"/>
  <c r="G94"/>
  <c r="H94" s="1"/>
  <c r="G95"/>
  <c r="H95" s="1"/>
  <c r="G96"/>
  <c r="H96" s="1"/>
  <c r="G97"/>
  <c r="H97" s="1"/>
  <c r="G98"/>
  <c r="H98" s="1"/>
  <c r="G99"/>
  <c r="H99" s="1"/>
  <c r="G100"/>
  <c r="H100" s="1"/>
  <c r="G101"/>
  <c r="H101" s="1"/>
  <c r="G102"/>
  <c r="H102" s="1"/>
  <c r="G103"/>
  <c r="H103" s="1"/>
  <c r="G104"/>
  <c r="H104" s="1"/>
  <c r="G105"/>
  <c r="H105" s="1"/>
  <c r="G106"/>
  <c r="H106" s="1"/>
  <c r="G107"/>
  <c r="H107" s="1"/>
  <c r="G108"/>
  <c r="H108" s="1"/>
  <c r="G109"/>
  <c r="H109" s="1"/>
  <c r="G110"/>
  <c r="H110" s="1"/>
  <c r="G111"/>
  <c r="H111" s="1"/>
  <c r="G112"/>
  <c r="H112" s="1"/>
  <c r="G113"/>
  <c r="H113" s="1"/>
  <c r="G114"/>
  <c r="H114" s="1"/>
  <c r="G115"/>
  <c r="H115" s="1"/>
  <c r="G116"/>
  <c r="H116" s="1"/>
  <c r="G87"/>
  <c r="H87" s="1"/>
  <c r="G5"/>
  <c r="H5" s="1"/>
  <c r="G6"/>
  <c r="H6" s="1"/>
  <c r="G7"/>
  <c r="H7" s="1"/>
  <c r="G8"/>
  <c r="H8" s="1"/>
  <c r="G9"/>
  <c r="H9" s="1"/>
  <c r="G10"/>
  <c r="H10" s="1"/>
  <c r="G11"/>
  <c r="H11" s="1"/>
  <c r="G12"/>
  <c r="H12" s="1"/>
  <c r="G13"/>
  <c r="H13" s="1"/>
  <c r="G14"/>
  <c r="H14" s="1"/>
  <c r="G15"/>
  <c r="H15" s="1"/>
  <c r="G16"/>
  <c r="H16" s="1"/>
  <c r="G17"/>
  <c r="H17" s="1"/>
  <c r="G18"/>
  <c r="H18" s="1"/>
  <c r="G19"/>
  <c r="H19" s="1"/>
  <c r="G20"/>
  <c r="H20" s="1"/>
  <c r="G21"/>
  <c r="H21" s="1"/>
  <c r="G22"/>
  <c r="H22" s="1"/>
  <c r="G23"/>
  <c r="H23" s="1"/>
  <c r="G24"/>
  <c r="H24" s="1"/>
  <c r="G25"/>
  <c r="H25" s="1"/>
  <c r="G26"/>
  <c r="H26" s="1"/>
  <c r="G27"/>
  <c r="H27" s="1"/>
  <c r="G28"/>
  <c r="H28" s="1"/>
  <c r="G29"/>
  <c r="H29" s="1"/>
  <c r="G30"/>
  <c r="H30" s="1"/>
  <c r="G31"/>
  <c r="H31" s="1"/>
  <c r="G32"/>
  <c r="H32" s="1"/>
  <c r="G33"/>
  <c r="H33" s="1"/>
  <c r="G34"/>
  <c r="H34" s="1"/>
  <c r="G35"/>
  <c r="H35" s="1"/>
  <c r="G36"/>
  <c r="H36" s="1"/>
  <c r="G37"/>
  <c r="H37" s="1"/>
  <c r="G38"/>
  <c r="H38" s="1"/>
  <c r="G39"/>
  <c r="H39" s="1"/>
  <c r="G40"/>
  <c r="H40" s="1"/>
  <c r="G41"/>
  <c r="H41" s="1"/>
  <c r="G42"/>
  <c r="H42" s="1"/>
  <c r="G43"/>
  <c r="H43" s="1"/>
  <c r="G44"/>
  <c r="H44" s="1"/>
  <c r="G45"/>
  <c r="H45" s="1"/>
  <c r="G46"/>
  <c r="H46" s="1"/>
  <c r="G47"/>
  <c r="H47" s="1"/>
  <c r="G48"/>
  <c r="H48" s="1"/>
  <c r="G49"/>
  <c r="H49" s="1"/>
  <c r="G50"/>
  <c r="H50" s="1"/>
  <c r="G51"/>
  <c r="H51" s="1"/>
  <c r="G52"/>
  <c r="H52" s="1"/>
  <c r="G53"/>
  <c r="H53" s="1"/>
  <c r="G54"/>
  <c r="H54" s="1"/>
  <c r="G55"/>
  <c r="H55" s="1"/>
  <c r="G56"/>
  <c r="H56" s="1"/>
  <c r="G57"/>
  <c r="H57" s="1"/>
  <c r="G58"/>
  <c r="H58" s="1"/>
  <c r="G59"/>
  <c r="H59" s="1"/>
  <c r="G60"/>
  <c r="H60" s="1"/>
  <c r="G61"/>
  <c r="H61" s="1"/>
  <c r="G62"/>
  <c r="H62" s="1"/>
  <c r="G63"/>
  <c r="H63" s="1"/>
  <c r="G64"/>
  <c r="H64" s="1"/>
  <c r="G65"/>
  <c r="H65" s="1"/>
  <c r="G66"/>
  <c r="H66" s="1"/>
  <c r="G67"/>
  <c r="H67" s="1"/>
  <c r="G68"/>
  <c r="H68" s="1"/>
  <c r="G69"/>
  <c r="H69" s="1"/>
  <c r="G70"/>
  <c r="H70" s="1"/>
  <c r="G71"/>
  <c r="H71" s="1"/>
  <c r="G72"/>
  <c r="H72" s="1"/>
  <c r="G73"/>
  <c r="H73" s="1"/>
  <c r="G74"/>
  <c r="H74" s="1"/>
  <c r="G75"/>
  <c r="H75" s="1"/>
  <c r="G76"/>
  <c r="H76" s="1"/>
  <c r="G77"/>
  <c r="H77" s="1"/>
  <c r="G78"/>
  <c r="H78" s="1"/>
  <c r="G79"/>
  <c r="H79" s="1"/>
  <c r="G80"/>
  <c r="H80" s="1"/>
  <c r="G81"/>
  <c r="H81" s="1"/>
  <c r="G82"/>
  <c r="H82" s="1"/>
  <c r="G83"/>
  <c r="H83" s="1"/>
  <c r="G84"/>
  <c r="H84" s="1"/>
  <c r="G85"/>
  <c r="H85" s="1"/>
  <c r="G86"/>
  <c r="H86" s="1"/>
  <c r="W22" i="12" l="1"/>
  <c r="V23"/>
  <c r="W23" l="1"/>
  <c r="V24"/>
  <c r="W24" l="1"/>
  <c r="V25"/>
  <c r="W25" l="1"/>
  <c r="V26"/>
  <c r="W26" l="1"/>
  <c r="V27"/>
  <c r="W27" l="1"/>
  <c r="V28"/>
  <c r="W28" l="1"/>
  <c r="V29"/>
  <c r="W29" l="1"/>
  <c r="V30"/>
  <c r="W30" l="1"/>
  <c r="V31"/>
  <c r="W31" l="1"/>
  <c r="V32"/>
  <c r="W32" l="1"/>
  <c r="V33"/>
  <c r="W33" l="1"/>
  <c r="V34"/>
  <c r="W34" l="1"/>
  <c r="V35"/>
  <c r="W35" l="1"/>
  <c r="V36"/>
  <c r="W36" l="1"/>
  <c r="V37"/>
  <c r="W37" l="1"/>
  <c r="V38"/>
  <c r="W38" l="1"/>
  <c r="V39"/>
  <c r="W39" l="1"/>
  <c r="V40"/>
  <c r="W40" l="1"/>
  <c r="V41"/>
  <c r="W41" l="1"/>
  <c r="V42"/>
  <c r="W42" l="1"/>
  <c r="V43"/>
  <c r="W43" l="1"/>
  <c r="V44"/>
  <c r="W44" l="1"/>
  <c r="V45"/>
  <c r="W45" l="1"/>
  <c r="V46"/>
  <c r="W46" l="1"/>
  <c r="V47"/>
  <c r="W47" l="1"/>
  <c r="V48"/>
  <c r="W48" l="1"/>
  <c r="V49"/>
  <c r="W49" l="1"/>
  <c r="V50"/>
  <c r="W50" l="1"/>
  <c r="V51"/>
  <c r="W51" l="1"/>
  <c r="V52"/>
  <c r="W52" l="1"/>
  <c r="V53"/>
  <c r="W53" l="1"/>
  <c r="V54"/>
  <c r="W54" l="1"/>
  <c r="V55"/>
  <c r="W55" l="1"/>
  <c r="V56"/>
  <c r="W56" l="1"/>
  <c r="V57"/>
  <c r="W57" l="1"/>
  <c r="V58"/>
  <c r="W58" l="1"/>
  <c r="V59"/>
  <c r="W59" l="1"/>
  <c r="V60"/>
  <c r="W60" l="1"/>
  <c r="V61"/>
  <c r="W61" l="1"/>
  <c r="V62"/>
  <c r="W62" l="1"/>
  <c r="V63"/>
  <c r="W63" l="1"/>
  <c r="V64"/>
  <c r="W64" l="1"/>
  <c r="V65"/>
  <c r="W65" l="1"/>
  <c r="V66"/>
  <c r="W66" l="1"/>
  <c r="V67"/>
  <c r="W67" l="1"/>
  <c r="V68"/>
  <c r="W68" l="1"/>
  <c r="V69"/>
  <c r="W69" l="1"/>
  <c r="V70"/>
  <c r="W70" l="1"/>
  <c r="V71"/>
  <c r="W71" l="1"/>
  <c r="V72"/>
  <c r="W72" l="1"/>
  <c r="V73"/>
  <c r="W73" l="1"/>
  <c r="V74"/>
  <c r="W74" l="1"/>
  <c r="V75"/>
  <c r="W75" l="1"/>
  <c r="V76"/>
  <c r="W76" l="1"/>
  <c r="V77"/>
  <c r="W77" l="1"/>
  <c r="V78"/>
  <c r="W78" l="1"/>
  <c r="V79"/>
  <c r="W79" l="1"/>
  <c r="V80"/>
  <c r="W80" l="1"/>
  <c r="V81"/>
  <c r="W81" l="1"/>
  <c r="V82"/>
  <c r="W82" l="1"/>
  <c r="V83"/>
  <c r="W83" l="1"/>
  <c r="V84"/>
  <c r="W84" l="1"/>
  <c r="V85"/>
  <c r="W85" l="1"/>
  <c r="V86"/>
  <c r="W86" l="1"/>
  <c r="V87"/>
  <c r="W87" l="1"/>
  <c r="V88"/>
  <c r="W88" l="1"/>
  <c r="V89"/>
  <c r="W89" s="1"/>
</calcChain>
</file>

<file path=xl/sharedStrings.xml><?xml version="1.0" encoding="utf-8"?>
<sst xmlns="http://schemas.openxmlformats.org/spreadsheetml/2006/main" count="28639" uniqueCount="3396">
  <si>
    <t>NOMINAL
L (mm)</t>
  </si>
  <si>
    <t>DESVIACIÓN
AL NOMINAL
D (µm)</t>
  </si>
  <si>
    <t>VARIACIÓN
DE LONGITUD
F (µm)</t>
  </si>
  <si>
    <t>CALIDAD
(*)</t>
  </si>
  <si>
    <t>Nº SERIE</t>
  </si>
  <si>
    <t>INCERTIDUMBRE
U (µm)</t>
  </si>
  <si>
    <t>-0,04</t>
  </si>
  <si>
    <t xml:space="preserve"> 0,05</t>
  </si>
  <si>
    <t>0</t>
  </si>
  <si>
    <t>E36470</t>
  </si>
  <si>
    <t>0,080</t>
  </si>
  <si>
    <t>1</t>
  </si>
  <si>
    <t>-0,02</t>
  </si>
  <si>
    <t xml:space="preserve"> 0,09</t>
  </si>
  <si>
    <t>D84863</t>
  </si>
  <si>
    <t>0,081</t>
  </si>
  <si>
    <t>D93825</t>
  </si>
  <si>
    <t>D75775</t>
  </si>
  <si>
    <t>1,002</t>
  </si>
  <si>
    <t>-0,10</t>
  </si>
  <si>
    <t xml:space="preserve"> 0,08</t>
  </si>
  <si>
    <t>D77868</t>
  </si>
  <si>
    <t>1,003</t>
  </si>
  <si>
    <t>-0,03</t>
  </si>
  <si>
    <t>C49314</t>
  </si>
  <si>
    <t>1,004</t>
  </si>
  <si>
    <t>-0,08</t>
  </si>
  <si>
    <t>D58222</t>
  </si>
  <si>
    <t>1,005</t>
  </si>
  <si>
    <t>-0,01</t>
  </si>
  <si>
    <t>D83688</t>
  </si>
  <si>
    <t>1,006</t>
  </si>
  <si>
    <t xml:space="preserve"> 0,04</t>
  </si>
  <si>
    <t xml:space="preserve"> 0,10</t>
  </si>
  <si>
    <t>E17901</t>
  </si>
  <si>
    <t>1,007</t>
  </si>
  <si>
    <t xml:space="preserve"> 0,00</t>
  </si>
  <si>
    <t xml:space="preserve"> 0,06</t>
  </si>
  <si>
    <t>D78389</t>
  </si>
  <si>
    <t>1,008</t>
  </si>
  <si>
    <t>D72942</t>
  </si>
  <si>
    <t>1,009</t>
  </si>
  <si>
    <t>D92923</t>
  </si>
  <si>
    <t>1,01</t>
  </si>
  <si>
    <t xml:space="preserve"> 0,02</t>
  </si>
  <si>
    <t>D95977</t>
  </si>
  <si>
    <t>1,02</t>
  </si>
  <si>
    <t xml:space="preserve"> 0,03</t>
  </si>
  <si>
    <t>D92232</t>
  </si>
  <si>
    <t>1,03</t>
  </si>
  <si>
    <t>C23465</t>
  </si>
  <si>
    <t>1,04</t>
  </si>
  <si>
    <t>-0,05</t>
  </si>
  <si>
    <t>D93107</t>
  </si>
  <si>
    <t>1,05</t>
  </si>
  <si>
    <t>D78475</t>
  </si>
  <si>
    <t>1,06</t>
  </si>
  <si>
    <t xml:space="preserve"> 0,01</t>
  </si>
  <si>
    <t>D92301</t>
  </si>
  <si>
    <t>1,07</t>
  </si>
  <si>
    <t>D86748</t>
  </si>
  <si>
    <t>1,08</t>
  </si>
  <si>
    <t>-0,07</t>
  </si>
  <si>
    <t>D82851</t>
  </si>
  <si>
    <t>1,09</t>
  </si>
  <si>
    <t>-0,11</t>
  </si>
  <si>
    <t>D81424</t>
  </si>
  <si>
    <t>1,1</t>
  </si>
  <si>
    <t>D93274</t>
  </si>
  <si>
    <t>1,11</t>
  </si>
  <si>
    <t>D87542</t>
  </si>
  <si>
    <t>D87266</t>
  </si>
  <si>
    <t>1,13</t>
  </si>
  <si>
    <t>D72655</t>
  </si>
  <si>
    <t>1,14</t>
  </si>
  <si>
    <t>-0,09</t>
  </si>
  <si>
    <t>D80920</t>
  </si>
  <si>
    <t>D87423</t>
  </si>
  <si>
    <t>1,16</t>
  </si>
  <si>
    <t xml:space="preserve"> 0,07</t>
  </si>
  <si>
    <t>D87888</t>
  </si>
  <si>
    <t>1,17</t>
  </si>
  <si>
    <t>D82670</t>
  </si>
  <si>
    <t>1,18</t>
  </si>
  <si>
    <t>C69908</t>
  </si>
  <si>
    <t>1,19</t>
  </si>
  <si>
    <t>D90448</t>
  </si>
  <si>
    <t>1,2</t>
  </si>
  <si>
    <t>C39919</t>
  </si>
  <si>
    <t>1,21</t>
  </si>
  <si>
    <t>D86361</t>
  </si>
  <si>
    <t>1,22</t>
  </si>
  <si>
    <t>D80381</t>
  </si>
  <si>
    <t>1,23</t>
  </si>
  <si>
    <t>D52204</t>
  </si>
  <si>
    <t>1,24</t>
  </si>
  <si>
    <t>D83763</t>
  </si>
  <si>
    <t>1,25</t>
  </si>
  <si>
    <t>E24552</t>
  </si>
  <si>
    <t>1,26</t>
  </si>
  <si>
    <t>D89860</t>
  </si>
  <si>
    <t>1,27</t>
  </si>
  <si>
    <t>D81731</t>
  </si>
  <si>
    <t>1,28</t>
  </si>
  <si>
    <t>D84075</t>
  </si>
  <si>
    <t>1,29</t>
  </si>
  <si>
    <t>D83268</t>
  </si>
  <si>
    <t>1,3</t>
  </si>
  <si>
    <t>D55105</t>
  </si>
  <si>
    <t>1,31</t>
  </si>
  <si>
    <t>D59320</t>
  </si>
  <si>
    <t>1,32</t>
  </si>
  <si>
    <t>D61124</t>
  </si>
  <si>
    <t>1,33</t>
  </si>
  <si>
    <t>D51799</t>
  </si>
  <si>
    <t>1,34</t>
  </si>
  <si>
    <t>D94247</t>
  </si>
  <si>
    <t>1,35</t>
  </si>
  <si>
    <t>D83415</t>
  </si>
  <si>
    <t>1,36</t>
  </si>
  <si>
    <t>D86055</t>
  </si>
  <si>
    <t>1,37</t>
  </si>
  <si>
    <t>E14272</t>
  </si>
  <si>
    <t>1,38</t>
  </si>
  <si>
    <t>D61528</t>
  </si>
  <si>
    <t>1,39</t>
  </si>
  <si>
    <t>D82830</t>
  </si>
  <si>
    <t>1,4</t>
  </si>
  <si>
    <t>D75087</t>
  </si>
  <si>
    <t>1,41</t>
  </si>
  <si>
    <t>E32816</t>
  </si>
  <si>
    <t>1,42</t>
  </si>
  <si>
    <t>D66171</t>
  </si>
  <si>
    <t>1,43</t>
  </si>
  <si>
    <t>D61650</t>
  </si>
  <si>
    <t>1,44</t>
  </si>
  <si>
    <t>D76362</t>
  </si>
  <si>
    <t>1,45</t>
  </si>
  <si>
    <t>-0,06</t>
  </si>
  <si>
    <t>D84170</t>
  </si>
  <si>
    <t>1,46</t>
  </si>
  <si>
    <t>D82640</t>
  </si>
  <si>
    <t>1,47</t>
  </si>
  <si>
    <t>D76483</t>
  </si>
  <si>
    <t>1,48</t>
  </si>
  <si>
    <t>D85335</t>
  </si>
  <si>
    <t>1,49</t>
  </si>
  <si>
    <t>E28453</t>
  </si>
  <si>
    <t>1,5</t>
  </si>
  <si>
    <t>D47261</t>
  </si>
  <si>
    <t>1,6</t>
  </si>
  <si>
    <t>D94416</t>
  </si>
  <si>
    <t>1,7</t>
  </si>
  <si>
    <t>D59148</t>
  </si>
  <si>
    <t>1,8</t>
  </si>
  <si>
    <t>D87948</t>
  </si>
  <si>
    <t>0,082</t>
  </si>
  <si>
    <t>1,9</t>
  </si>
  <si>
    <t>D71270</t>
  </si>
  <si>
    <t>2</t>
  </si>
  <si>
    <t>D79587</t>
  </si>
  <si>
    <t>2,5</t>
  </si>
  <si>
    <t>D80468</t>
  </si>
  <si>
    <t>3</t>
  </si>
  <si>
    <t>E23733</t>
  </si>
  <si>
    <t>0,083</t>
  </si>
  <si>
    <t>3,5</t>
  </si>
  <si>
    <t>D82142</t>
  </si>
  <si>
    <t>0,084</t>
  </si>
  <si>
    <t>D84927</t>
  </si>
  <si>
    <t>4,5</t>
  </si>
  <si>
    <t>D88123</t>
  </si>
  <si>
    <t>0,085</t>
  </si>
  <si>
    <t>5</t>
  </si>
  <si>
    <t>D86459</t>
  </si>
  <si>
    <t>5,5</t>
  </si>
  <si>
    <t>D97557</t>
  </si>
  <si>
    <t>0,086</t>
  </si>
  <si>
    <t>6</t>
  </si>
  <si>
    <t>D88340</t>
  </si>
  <si>
    <t>6,5</t>
  </si>
  <si>
    <t>E53580</t>
  </si>
  <si>
    <t>0,087</t>
  </si>
  <si>
    <t>7</t>
  </si>
  <si>
    <t>E58913</t>
  </si>
  <si>
    <t>0,088</t>
  </si>
  <si>
    <t>7,5</t>
  </si>
  <si>
    <t>D88419</t>
  </si>
  <si>
    <t>8</t>
  </si>
  <si>
    <t>D93441</t>
  </si>
  <si>
    <t>0,089</t>
  </si>
  <si>
    <t>8,5</t>
  </si>
  <si>
    <t>E82481</t>
  </si>
  <si>
    <t>E43525</t>
  </si>
  <si>
    <t>0,090</t>
  </si>
  <si>
    <t xml:space="preserve"> 0,11</t>
  </si>
  <si>
    <t>E74940</t>
  </si>
  <si>
    <t>0,091</t>
  </si>
  <si>
    <t>E60090</t>
  </si>
  <si>
    <t>E30119</t>
  </si>
  <si>
    <t>0,092</t>
  </si>
  <si>
    <t>F10855</t>
  </si>
  <si>
    <t>E45052</t>
  </si>
  <si>
    <t>0,093</t>
  </si>
  <si>
    <t>E49800</t>
  </si>
  <si>
    <t>E61652</t>
  </si>
  <si>
    <t>0,094</t>
  </si>
  <si>
    <t>D68983</t>
  </si>
  <si>
    <t>0,095</t>
  </si>
  <si>
    <t>E79364</t>
  </si>
  <si>
    <t>E61980</t>
  </si>
  <si>
    <t>0,096</t>
  </si>
  <si>
    <t>E44963</t>
  </si>
  <si>
    <t>D88602</t>
  </si>
  <si>
    <t>0,097</t>
  </si>
  <si>
    <t>E58710</t>
  </si>
  <si>
    <t>E55992</t>
  </si>
  <si>
    <t>0,098</t>
  </si>
  <si>
    <t xml:space="preserve"> 0,12</t>
  </si>
  <si>
    <t>E60164</t>
  </si>
  <si>
    <t>0,099</t>
  </si>
  <si>
    <t>E53152</t>
  </si>
  <si>
    <t>E53318</t>
  </si>
  <si>
    <t>0,10</t>
  </si>
  <si>
    <t>E34779</t>
  </si>
  <si>
    <t>E53091</t>
  </si>
  <si>
    <t>0,11</t>
  </si>
  <si>
    <t>E86925</t>
  </si>
  <si>
    <t>D83358</t>
  </si>
  <si>
    <t>D53917</t>
  </si>
  <si>
    <t>E84860</t>
  </si>
  <si>
    <t>E69744</t>
  </si>
  <si>
    <t>D68823</t>
  </si>
  <si>
    <t>D80177</t>
  </si>
  <si>
    <t>D80266</t>
  </si>
  <si>
    <t xml:space="preserve"> 0,13</t>
  </si>
  <si>
    <t>E42829</t>
  </si>
  <si>
    <t>E53295</t>
  </si>
  <si>
    <t>E91548</t>
  </si>
  <si>
    <t>E86795</t>
  </si>
  <si>
    <t>E62290</t>
  </si>
  <si>
    <t xml:space="preserve"> 0,16</t>
  </si>
  <si>
    <t>E38208</t>
  </si>
  <si>
    <t>0,12</t>
  </si>
  <si>
    <t>D73231</t>
  </si>
  <si>
    <t>0,13</t>
  </si>
  <si>
    <t>-0,12</t>
  </si>
  <si>
    <t>E16085</t>
  </si>
  <si>
    <t>0,14</t>
  </si>
  <si>
    <t xml:space="preserve"> 0,46</t>
  </si>
  <si>
    <t>E38309</t>
  </si>
  <si>
    <t>0,15</t>
  </si>
  <si>
    <t xml:space="preserve"> 0,21</t>
  </si>
  <si>
    <t>D95858</t>
  </si>
  <si>
    <t>0,17</t>
  </si>
  <si>
    <t xml:space="preserve"> 0,32</t>
  </si>
  <si>
    <t>E19345</t>
  </si>
  <si>
    <t xml:space="preserve"> 0,15</t>
  </si>
  <si>
    <t>D71148</t>
  </si>
  <si>
    <t>0,18</t>
  </si>
  <si>
    <t xml:space="preserve"> 0,30</t>
  </si>
  <si>
    <t xml:space="preserve"> 0,19</t>
  </si>
  <si>
    <t>E52902</t>
  </si>
  <si>
    <t>0,19</t>
  </si>
  <si>
    <t xml:space="preserve"> 0,24</t>
  </si>
  <si>
    <t>D94799</t>
  </si>
  <si>
    <t>0,20</t>
  </si>
  <si>
    <t/>
  </si>
  <si>
    <t>Grado K</t>
  </si>
  <si>
    <t>Grado 0</t>
  </si>
  <si>
    <t>Grado 1</t>
  </si>
  <si>
    <t>Grado 2</t>
  </si>
  <si>
    <t>Longitud Nominal mm</t>
  </si>
  <si>
    <r>
      <rPr>
        <sz val="10"/>
        <color theme="1"/>
        <rFont val="Calibri"/>
        <family val="2"/>
      </rPr>
      <t xml:space="preserve">± </t>
    </r>
    <r>
      <rPr>
        <sz val="10"/>
        <color theme="1"/>
        <rFont val="Arial"/>
        <family val="2"/>
      </rPr>
      <t>te µm</t>
    </r>
  </si>
  <si>
    <t>tv µm</t>
  </si>
  <si>
    <r>
      <rPr>
        <sz val="10"/>
        <color theme="1"/>
        <rFont val="Calibri"/>
        <family val="2"/>
      </rPr>
      <t xml:space="preserve">≤ </t>
    </r>
    <r>
      <rPr>
        <sz val="10"/>
        <color theme="1"/>
        <rFont val="Arial"/>
        <family val="2"/>
      </rPr>
      <t xml:space="preserve">ln </t>
    </r>
    <r>
      <rPr>
        <sz val="10"/>
        <color theme="1"/>
        <rFont val="Calibri"/>
        <family val="2"/>
      </rPr>
      <t>≤</t>
    </r>
  </si>
  <si>
    <r>
      <rPr>
        <sz val="10"/>
        <color theme="1"/>
        <rFont val="Calibri"/>
        <family val="2"/>
      </rPr>
      <t xml:space="preserve">&lt; </t>
    </r>
    <r>
      <rPr>
        <sz val="10"/>
        <color theme="1"/>
        <rFont val="Arial"/>
        <family val="2"/>
      </rPr>
      <t xml:space="preserve">ln </t>
    </r>
    <r>
      <rPr>
        <sz val="10"/>
        <color theme="1"/>
        <rFont val="Calibri"/>
        <family val="2"/>
      </rPr>
      <t>≤</t>
    </r>
  </si>
  <si>
    <t>Te</t>
  </si>
  <si>
    <t>Evaluación</t>
  </si>
  <si>
    <t>Tv</t>
  </si>
  <si>
    <t>Th</t>
  </si>
  <si>
    <t>DESVIACIÓN
AL NOMINAL
D (mm)</t>
  </si>
  <si>
    <t>VARIACIÓN
DE LONGITUD
F (mm)</t>
  </si>
  <si>
    <t>Corrección anterior</t>
  </si>
  <si>
    <t>Trazabilidad</t>
  </si>
  <si>
    <t>MD01/04</t>
  </si>
  <si>
    <t>Fecha de Calibración</t>
  </si>
  <si>
    <t>-</t>
  </si>
  <si>
    <t>Uexp (mm)</t>
  </si>
  <si>
    <t>EMP (mm)</t>
  </si>
  <si>
    <t>Nº Equipo</t>
  </si>
  <si>
    <t>Código</t>
  </si>
  <si>
    <t>Modelo</t>
  </si>
  <si>
    <t>Fabricante</t>
  </si>
  <si>
    <t>Capacidad</t>
  </si>
  <si>
    <t>MILIM1</t>
  </si>
  <si>
    <t>TESA</t>
  </si>
  <si>
    <t>MITUTOYO</t>
  </si>
  <si>
    <t>MILIM</t>
  </si>
  <si>
    <t>m m</t>
  </si>
  <si>
    <t>mm</t>
  </si>
  <si>
    <t xml:space="preserve"> - </t>
  </si>
  <si>
    <t>mili</t>
  </si>
  <si>
    <t>MITUTOY0</t>
  </si>
  <si>
    <t>STANDARD</t>
  </si>
  <si>
    <t>No Consta</t>
  </si>
  <si>
    <t>STANDARD GAGE</t>
  </si>
  <si>
    <t>S. STARRETT</t>
  </si>
  <si>
    <t>PD213018</t>
  </si>
  <si>
    <t>PIE DE REY</t>
  </si>
  <si>
    <t>NORMAL</t>
  </si>
  <si>
    <t>530-104</t>
  </si>
  <si>
    <t>PD213025</t>
  </si>
  <si>
    <t>PD213045</t>
  </si>
  <si>
    <t>PD213130</t>
  </si>
  <si>
    <t>PD213148</t>
  </si>
  <si>
    <t>PD213241</t>
  </si>
  <si>
    <t>PD213251</t>
  </si>
  <si>
    <t>PD213255</t>
  </si>
  <si>
    <t>PD213271</t>
  </si>
  <si>
    <t>PD213525</t>
  </si>
  <si>
    <t>PD213762</t>
  </si>
  <si>
    <t>PD214302</t>
  </si>
  <si>
    <t>PD214307</t>
  </si>
  <si>
    <t>PD218001</t>
  </si>
  <si>
    <t>PROFUNDIDAD</t>
  </si>
  <si>
    <t>CK20-F</t>
  </si>
  <si>
    <t>PD2A0824</t>
  </si>
  <si>
    <t>0.05</t>
  </si>
  <si>
    <t>PD2A09694</t>
  </si>
  <si>
    <t>DIGITAL</t>
  </si>
  <si>
    <t>500-706-11</t>
  </si>
  <si>
    <t>PD2A09696</t>
  </si>
  <si>
    <t>PD2A09697</t>
  </si>
  <si>
    <t>PD2A09699</t>
  </si>
  <si>
    <t>PD2A09700</t>
  </si>
  <si>
    <t>PD2A09702</t>
  </si>
  <si>
    <t>PD2A09703</t>
  </si>
  <si>
    <t>PD2A09704</t>
  </si>
  <si>
    <t>PD2A09708</t>
  </si>
  <si>
    <t>PD2A09709</t>
  </si>
  <si>
    <t>PD2A09803</t>
  </si>
  <si>
    <t>CD-15PPX</t>
  </si>
  <si>
    <t>PD2A09804</t>
  </si>
  <si>
    <t>PD2A09852</t>
  </si>
  <si>
    <t>PD2A09854</t>
  </si>
  <si>
    <t>PD2A09856</t>
  </si>
  <si>
    <t>PD2A09857</t>
  </si>
  <si>
    <t>PD2A09859</t>
  </si>
  <si>
    <t>PD2A09861</t>
  </si>
  <si>
    <t>PD2A09862</t>
  </si>
  <si>
    <t>PD2A09863</t>
  </si>
  <si>
    <t>PD2A09865</t>
  </si>
  <si>
    <t>PD2A09868</t>
  </si>
  <si>
    <t>PD2A09898</t>
  </si>
  <si>
    <t>PD2A09899</t>
  </si>
  <si>
    <t>PD2A09960</t>
  </si>
  <si>
    <t>PD2A09961</t>
  </si>
  <si>
    <t>PD2A09963</t>
  </si>
  <si>
    <t>PD2A09964</t>
  </si>
  <si>
    <t>PD2A09965</t>
  </si>
  <si>
    <t>PD2A09966</t>
  </si>
  <si>
    <t>PD2A09967</t>
  </si>
  <si>
    <t>PD2A09968</t>
  </si>
  <si>
    <t>STAINLESS</t>
  </si>
  <si>
    <t>PD2A10010</t>
  </si>
  <si>
    <t>CD-6"DCX</t>
  </si>
  <si>
    <t>PD2A10011</t>
  </si>
  <si>
    <t>PD2A10221</t>
  </si>
  <si>
    <t>NTD14-20PKX</t>
  </si>
  <si>
    <t>200MM</t>
  </si>
  <si>
    <t>PD2A10222</t>
  </si>
  <si>
    <t>PD2A10242</t>
  </si>
  <si>
    <t>PD2A10274</t>
  </si>
  <si>
    <t>30 EWN</t>
  </si>
  <si>
    <t>MAHR</t>
  </si>
  <si>
    <t>0-100</t>
  </si>
  <si>
    <t>PD2A10275</t>
  </si>
  <si>
    <t>0-300MM</t>
  </si>
  <si>
    <t>PD2A10284</t>
  </si>
  <si>
    <t>500-153</t>
  </si>
  <si>
    <t>0-300</t>
  </si>
  <si>
    <t>250</t>
  </si>
  <si>
    <t>CON COMPARADOR</t>
  </si>
  <si>
    <t>PD2A10332</t>
  </si>
  <si>
    <t>PD2A10333</t>
  </si>
  <si>
    <t>PD2A10334</t>
  </si>
  <si>
    <t>PD2A10335</t>
  </si>
  <si>
    <t>PD2A10336</t>
  </si>
  <si>
    <t>PD2A10337</t>
  </si>
  <si>
    <t>PD2A10338</t>
  </si>
  <si>
    <t>PD2A10339</t>
  </si>
  <si>
    <t>PD2A10341</t>
  </si>
  <si>
    <t>PD2A10343</t>
  </si>
  <si>
    <t>PD2A10398</t>
  </si>
  <si>
    <t>00534020</t>
  </si>
  <si>
    <t>PD2A10399</t>
  </si>
  <si>
    <t>PD2A10400</t>
  </si>
  <si>
    <t>PD2A10401</t>
  </si>
  <si>
    <t>PD2A10403</t>
  </si>
  <si>
    <t>PD2A10404</t>
  </si>
  <si>
    <t>PD2A10405</t>
  </si>
  <si>
    <t>PD2A10407</t>
  </si>
  <si>
    <t>PD2A10408</t>
  </si>
  <si>
    <t>PD2A10409</t>
  </si>
  <si>
    <t>PD2A10410</t>
  </si>
  <si>
    <t>PD2A10411</t>
  </si>
  <si>
    <t>PD2A10412</t>
  </si>
  <si>
    <t>PD2A10413</t>
  </si>
  <si>
    <t>PD2A10414</t>
  </si>
  <si>
    <t>PD2A10415</t>
  </si>
  <si>
    <t>PD2A10416</t>
  </si>
  <si>
    <t>PD2A10418</t>
  </si>
  <si>
    <t>PD2A10458</t>
  </si>
  <si>
    <t>PD2A10527</t>
  </si>
  <si>
    <t>PD2A10529</t>
  </si>
  <si>
    <t>PD2A10530</t>
  </si>
  <si>
    <t>PD2A10531</t>
  </si>
  <si>
    <t>PD2A10532</t>
  </si>
  <si>
    <t>PD2A10683</t>
  </si>
  <si>
    <t>PD2A10702</t>
  </si>
  <si>
    <t>PD2A10703</t>
  </si>
  <si>
    <t>PD2A10704</t>
  </si>
  <si>
    <t>PD2A10724</t>
  </si>
  <si>
    <t>PD2A10791</t>
  </si>
  <si>
    <t>PD2A10792</t>
  </si>
  <si>
    <t>PD2A10793</t>
  </si>
  <si>
    <t>PD2A10794</t>
  </si>
  <si>
    <t>PD2A10795</t>
  </si>
  <si>
    <t>PD2A10796</t>
  </si>
  <si>
    <t>PD2A10797</t>
  </si>
  <si>
    <t>PD2A10798</t>
  </si>
  <si>
    <t>PD2A10799</t>
  </si>
  <si>
    <t>PD2A10800</t>
  </si>
  <si>
    <t>PD2A10801</t>
  </si>
  <si>
    <t>PD2A10802</t>
  </si>
  <si>
    <t>PD2A10803</t>
  </si>
  <si>
    <t>PD2A10804</t>
  </si>
  <si>
    <t>PD2A10805</t>
  </si>
  <si>
    <t>PD2A10806</t>
  </si>
  <si>
    <t>PD2A10807</t>
  </si>
  <si>
    <t>PD2A10808</t>
  </si>
  <si>
    <t>PD2A10810</t>
  </si>
  <si>
    <t>PD2A10812</t>
  </si>
  <si>
    <t>PD2A10813</t>
  </si>
  <si>
    <t>PD2A10815</t>
  </si>
  <si>
    <t>PD2A10816</t>
  </si>
  <si>
    <t>PD2A10817</t>
  </si>
  <si>
    <t>PD2A10867</t>
  </si>
  <si>
    <t>PD2A10868</t>
  </si>
  <si>
    <t>PD2A10869</t>
  </si>
  <si>
    <t>PD2A10870</t>
  </si>
  <si>
    <t>PD2A10871</t>
  </si>
  <si>
    <t>PD2A10872</t>
  </si>
  <si>
    <t>PD2A10873</t>
  </si>
  <si>
    <t>PD2A10874</t>
  </si>
  <si>
    <t>PD2A10875</t>
  </si>
  <si>
    <t>PD2A10876</t>
  </si>
  <si>
    <t>PD2A10877</t>
  </si>
  <si>
    <t>PD2A10878</t>
  </si>
  <si>
    <t>PD2A10881</t>
  </si>
  <si>
    <t>PD2A10882</t>
  </si>
  <si>
    <t>PD2A10883</t>
  </si>
  <si>
    <t>PD2A10884</t>
  </si>
  <si>
    <t>PD2A10885</t>
  </si>
  <si>
    <t>PD2A10887</t>
  </si>
  <si>
    <t>PD2A10888</t>
  </si>
  <si>
    <t>PD2A10970</t>
  </si>
  <si>
    <t>PD2A10971</t>
  </si>
  <si>
    <t>PD2A10972</t>
  </si>
  <si>
    <t>PD2A10973</t>
  </si>
  <si>
    <t>PD2A10974</t>
  </si>
  <si>
    <t>PD2A11112</t>
  </si>
  <si>
    <t>125MEB</t>
  </si>
  <si>
    <t>PD2A11403</t>
  </si>
  <si>
    <t>CD-15CPX</t>
  </si>
  <si>
    <t>PD2A11404</t>
  </si>
  <si>
    <t>PD2A11416</t>
  </si>
  <si>
    <t>0 - 300 MM</t>
  </si>
  <si>
    <t>PD2A11442</t>
  </si>
  <si>
    <t>500626-1-0</t>
  </si>
  <si>
    <t>PD2A11443</t>
  </si>
  <si>
    <t>PD2A11492</t>
  </si>
  <si>
    <t>PD2A11493</t>
  </si>
  <si>
    <t>PD2A11494</t>
  </si>
  <si>
    <t>PD2A11495</t>
  </si>
  <si>
    <t>PD2A11496</t>
  </si>
  <si>
    <t>PD2A11497</t>
  </si>
  <si>
    <t>PD2A11498</t>
  </si>
  <si>
    <t>PD2A11499</t>
  </si>
  <si>
    <t>PD2A11500</t>
  </si>
  <si>
    <t>PD2A11501</t>
  </si>
  <si>
    <t>PD2A11519</t>
  </si>
  <si>
    <t>DIGIMATIC</t>
  </si>
  <si>
    <t>PD2A11520</t>
  </si>
  <si>
    <t>PD2A11529</t>
  </si>
  <si>
    <t>500-626-1-0</t>
  </si>
  <si>
    <t>PD2A11578</t>
  </si>
  <si>
    <t>PD2A11579</t>
  </si>
  <si>
    <t>PD2A11580</t>
  </si>
  <si>
    <t>PD2A11673</t>
  </si>
  <si>
    <t>PD2A11674</t>
  </si>
  <si>
    <t>PD2A11697</t>
  </si>
  <si>
    <t>PD2A11698</t>
  </si>
  <si>
    <t>PD2A11699</t>
  </si>
  <si>
    <t>PD2A11700</t>
  </si>
  <si>
    <t>PD2A11701</t>
  </si>
  <si>
    <t>PD2A11702</t>
  </si>
  <si>
    <t>PD2A11703</t>
  </si>
  <si>
    <t>PD2A11704</t>
  </si>
  <si>
    <t>PD2A11706</t>
  </si>
  <si>
    <t>PD2A11707</t>
  </si>
  <si>
    <t>PD2A11708</t>
  </si>
  <si>
    <t>PD2A11793</t>
  </si>
  <si>
    <t>500-181-20</t>
  </si>
  <si>
    <t>PD2A11794</t>
  </si>
  <si>
    <t>PD2A11795</t>
  </si>
  <si>
    <t>PD2A11796</t>
  </si>
  <si>
    <t>PD2A11797</t>
  </si>
  <si>
    <t>PD2A11798</t>
  </si>
  <si>
    <t>571-201-20</t>
  </si>
  <si>
    <t>PD2A11799</t>
  </si>
  <si>
    <t>PD2A11876</t>
  </si>
  <si>
    <t>PD2A11877</t>
  </si>
  <si>
    <t>PD2A12048</t>
  </si>
  <si>
    <t>30 EWR</t>
  </si>
  <si>
    <t>PD2A12049</t>
  </si>
  <si>
    <t>PD2A12050</t>
  </si>
  <si>
    <t>PD2A12051</t>
  </si>
  <si>
    <t>PD2A12086</t>
  </si>
  <si>
    <t>PD2A12144</t>
  </si>
  <si>
    <t>PD2A12168</t>
  </si>
  <si>
    <t>CR 2032</t>
  </si>
  <si>
    <t>CM.CM</t>
  </si>
  <si>
    <t>0-15</t>
  </si>
  <si>
    <t>PD2A12252</t>
  </si>
  <si>
    <t>PD2A12280</t>
  </si>
  <si>
    <t>PD2A12281</t>
  </si>
  <si>
    <t>PD2A12286</t>
  </si>
  <si>
    <t>573-742</t>
  </si>
  <si>
    <t>0-200MM</t>
  </si>
  <si>
    <t>PD2A12291</t>
  </si>
  <si>
    <t>PD2A12292</t>
  </si>
  <si>
    <t>PD2A12293</t>
  </si>
  <si>
    <t>PD2A12298</t>
  </si>
  <si>
    <t>DIN 862</t>
  </si>
  <si>
    <t>PD2A12299</t>
  </si>
  <si>
    <t>PD2A12300</t>
  </si>
  <si>
    <t>PD2A12301</t>
  </si>
  <si>
    <t>PD2A12303</t>
  </si>
  <si>
    <t>PD2A12304</t>
  </si>
  <si>
    <t>PD2A12305</t>
  </si>
  <si>
    <t>PD2A12306</t>
  </si>
  <si>
    <t>PD2A12307</t>
  </si>
  <si>
    <t>PD2A12308</t>
  </si>
  <si>
    <t>00530248</t>
  </si>
  <si>
    <t>PD2A12309</t>
  </si>
  <si>
    <t>PD2A12310</t>
  </si>
  <si>
    <t>PD2A12311</t>
  </si>
  <si>
    <t>PD2A12312</t>
  </si>
  <si>
    <t>PD2A12313</t>
  </si>
  <si>
    <t>PD2A12314</t>
  </si>
  <si>
    <t>PD2A12315</t>
  </si>
  <si>
    <t>PD2A12316</t>
  </si>
  <si>
    <t>PD2A12317</t>
  </si>
  <si>
    <t>PD2A12318</t>
  </si>
  <si>
    <t>PD2A12319</t>
  </si>
  <si>
    <t>PD2A12321</t>
  </si>
  <si>
    <t>PD2A12323</t>
  </si>
  <si>
    <t>PD2A12324</t>
  </si>
  <si>
    <t>PD2A12325</t>
  </si>
  <si>
    <t>PD2A12326</t>
  </si>
  <si>
    <t>PD2A12327</t>
  </si>
  <si>
    <t>PD2A12328</t>
  </si>
  <si>
    <t>PD2A12329</t>
  </si>
  <si>
    <t>PD2A12330</t>
  </si>
  <si>
    <t>PD2A12331</t>
  </si>
  <si>
    <t>PD2A12332</t>
  </si>
  <si>
    <t>PD2A12333</t>
  </si>
  <si>
    <t>PD2A12334</t>
  </si>
  <si>
    <t>PD2A12335</t>
  </si>
  <si>
    <t>PD2A12336</t>
  </si>
  <si>
    <t>PD2A12337</t>
  </si>
  <si>
    <t>PD2A12338</t>
  </si>
  <si>
    <t>PD2A12339</t>
  </si>
  <si>
    <t>PD2A12340</t>
  </si>
  <si>
    <t>PD2A12342</t>
  </si>
  <si>
    <t>PD2A12408</t>
  </si>
  <si>
    <t>PD2A12490</t>
  </si>
  <si>
    <t>PD2A12491</t>
  </si>
  <si>
    <t>PD2A12592</t>
  </si>
  <si>
    <t>PD2A12696</t>
  </si>
  <si>
    <t>573-125-20</t>
  </si>
  <si>
    <t>PD2A12720</t>
  </si>
  <si>
    <t>PD2A12724</t>
  </si>
  <si>
    <t>PD2A12725</t>
  </si>
  <si>
    <t>PD2A12726</t>
  </si>
  <si>
    <t>PD2A12727</t>
  </si>
  <si>
    <t>PD2A12728</t>
  </si>
  <si>
    <t>PD2A12729</t>
  </si>
  <si>
    <t>PD2A12730</t>
  </si>
  <si>
    <t>PD2A1279</t>
  </si>
  <si>
    <t>CD-6"C</t>
  </si>
  <si>
    <t>150</t>
  </si>
  <si>
    <t>PD2A1893</t>
  </si>
  <si>
    <t>115RC-700</t>
  </si>
  <si>
    <t>ETALON</t>
  </si>
  <si>
    <t>-MM</t>
  </si>
  <si>
    <t>DE 0 A 650</t>
  </si>
  <si>
    <t>PD2A1971</t>
  </si>
  <si>
    <t>530-104 N6"</t>
  </si>
  <si>
    <t>PD2A2222</t>
  </si>
  <si>
    <t>PD2A2229</t>
  </si>
  <si>
    <t>PD2A2235</t>
  </si>
  <si>
    <t>PD2A2239</t>
  </si>
  <si>
    <t>PD2A2245</t>
  </si>
  <si>
    <t>PD2A2246</t>
  </si>
  <si>
    <t>PD2A2247</t>
  </si>
  <si>
    <t>PD2A2249</t>
  </si>
  <si>
    <t>PD2A2911</t>
  </si>
  <si>
    <t>500-171</t>
  </si>
  <si>
    <t>PD2A2912</t>
  </si>
  <si>
    <t>PD2A2959</t>
  </si>
  <si>
    <t>500-171U</t>
  </si>
  <si>
    <t>PD2A3031</t>
  </si>
  <si>
    <t>PD2A3094</t>
  </si>
  <si>
    <t>PD2A3099</t>
  </si>
  <si>
    <t>PD2A3103</t>
  </si>
  <si>
    <t>PD2A3323</t>
  </si>
  <si>
    <t>PD2A3359</t>
  </si>
  <si>
    <t>PD2A3515</t>
  </si>
  <si>
    <t>530</t>
  </si>
  <si>
    <t>PD2A3516</t>
  </si>
  <si>
    <t>PD2A3519</t>
  </si>
  <si>
    <t>PD2A3677</t>
  </si>
  <si>
    <t>PD2A3681</t>
  </si>
  <si>
    <t>PD2A4046</t>
  </si>
  <si>
    <t>CM6421</t>
  </si>
  <si>
    <t>SNAP-ON</t>
  </si>
  <si>
    <t>PD2A4047</t>
  </si>
  <si>
    <t>PD2A4048</t>
  </si>
  <si>
    <t>PD2A4050</t>
  </si>
  <si>
    <t>PD2A4051</t>
  </si>
  <si>
    <t>PD2A4506</t>
  </si>
  <si>
    <t>30EXN</t>
  </si>
  <si>
    <t>PD2A4507</t>
  </si>
  <si>
    <t>PD2A4676</t>
  </si>
  <si>
    <t>PD2A4677</t>
  </si>
  <si>
    <t>PD2A4758</t>
  </si>
  <si>
    <t>500-181-21</t>
  </si>
  <si>
    <t>PD2A4760</t>
  </si>
  <si>
    <t>PD2A4761</t>
  </si>
  <si>
    <t>PD2A4790</t>
  </si>
  <si>
    <t>PD2A4791</t>
  </si>
  <si>
    <t>PD2A4863</t>
  </si>
  <si>
    <t>PD2A4869</t>
  </si>
  <si>
    <t>PD2A4874</t>
  </si>
  <si>
    <t>PD2A4878</t>
  </si>
  <si>
    <t>PD2A4890</t>
  </si>
  <si>
    <t>PD2A4891</t>
  </si>
  <si>
    <t>PD2A4892</t>
  </si>
  <si>
    <t>PD2A4893</t>
  </si>
  <si>
    <t>PD2A4894</t>
  </si>
  <si>
    <t>PD2A4969</t>
  </si>
  <si>
    <t>PD2A4970</t>
  </si>
  <si>
    <t>PD2A4976</t>
  </si>
  <si>
    <t>300</t>
  </si>
  <si>
    <t>PD2A5009</t>
  </si>
  <si>
    <t>MCAL 6</t>
  </si>
  <si>
    <t>BLUE-POINT</t>
  </si>
  <si>
    <t>PD2A5021</t>
  </si>
  <si>
    <t>HOFMANN</t>
  </si>
  <si>
    <t>1000</t>
  </si>
  <si>
    <t>PD2A5022</t>
  </si>
  <si>
    <t>PD2A5086</t>
  </si>
  <si>
    <t>PD2A5087</t>
  </si>
  <si>
    <t>PD2A5292</t>
  </si>
  <si>
    <t>CD-15PP</t>
  </si>
  <si>
    <t>PD2A5498</t>
  </si>
  <si>
    <t>PD2A5573</t>
  </si>
  <si>
    <t>0-200</t>
  </si>
  <si>
    <t>SAM</t>
  </si>
  <si>
    <t>PD2A5578</t>
  </si>
  <si>
    <t>PD2A5579</t>
  </si>
  <si>
    <t>PD2A5582</t>
  </si>
  <si>
    <t>PD2A6126</t>
  </si>
  <si>
    <t>CD15-PP</t>
  </si>
  <si>
    <t>PD2A6245</t>
  </si>
  <si>
    <t>PD2A6247</t>
  </si>
  <si>
    <t>NTD12P-15PKX</t>
  </si>
  <si>
    <t>PD2A6269</t>
  </si>
  <si>
    <t>PD2A6438</t>
  </si>
  <si>
    <t>CD15PP</t>
  </si>
  <si>
    <t>PD2A6439</t>
  </si>
  <si>
    <t>PD2A6442</t>
  </si>
  <si>
    <t>CD30C</t>
  </si>
  <si>
    <t>PD2A6553</t>
  </si>
  <si>
    <t>PD2A6556</t>
  </si>
  <si>
    <t>PD2A6557</t>
  </si>
  <si>
    <t>PD2A6559</t>
  </si>
  <si>
    <t>PD2A6852</t>
  </si>
  <si>
    <t>IP-66</t>
  </si>
  <si>
    <t>PD2A6856</t>
  </si>
  <si>
    <t>IP-67</t>
  </si>
  <si>
    <t>PD2A6857</t>
  </si>
  <si>
    <t>PD2A6858</t>
  </si>
  <si>
    <t>PD2A6859</t>
  </si>
  <si>
    <t>PD2A6860</t>
  </si>
  <si>
    <t>PD2A6862</t>
  </si>
  <si>
    <t>PD2A6864</t>
  </si>
  <si>
    <t>PD2A6866</t>
  </si>
  <si>
    <t>PD2A7103</t>
  </si>
  <si>
    <t>PD2A7105</t>
  </si>
  <si>
    <t>PD2A7106</t>
  </si>
  <si>
    <t>PD2A7110</t>
  </si>
  <si>
    <t>CD-30-DC</t>
  </si>
  <si>
    <t>PD2A7111</t>
  </si>
  <si>
    <t>PD2A7112</t>
  </si>
  <si>
    <t>PD2A7171</t>
  </si>
  <si>
    <t>PD2A7180</t>
  </si>
  <si>
    <t>500-171-21</t>
  </si>
  <si>
    <t>PD2A7181</t>
  </si>
  <si>
    <t>PD2A7274</t>
  </si>
  <si>
    <t>PD2A7277</t>
  </si>
  <si>
    <t>PD2A7279</t>
  </si>
  <si>
    <t>PD2A7280</t>
  </si>
  <si>
    <t>PD2A7282</t>
  </si>
  <si>
    <t>PD2A7283</t>
  </si>
  <si>
    <t>PD2A7389</t>
  </si>
  <si>
    <t>PD2A7390</t>
  </si>
  <si>
    <t>PD2A7392</t>
  </si>
  <si>
    <t>PD2A7393</t>
  </si>
  <si>
    <t>PD2A7542</t>
  </si>
  <si>
    <t>125ME B</t>
  </si>
  <si>
    <t>STARRETT</t>
  </si>
  <si>
    <t>PD2A7557</t>
  </si>
  <si>
    <t>PD2A7558</t>
  </si>
  <si>
    <t>PD2A7559</t>
  </si>
  <si>
    <t>CD-30DC</t>
  </si>
  <si>
    <t>PD2A7560</t>
  </si>
  <si>
    <t>PD2A7598</t>
  </si>
  <si>
    <t>PD2A7599</t>
  </si>
  <si>
    <t>PD2A7645</t>
  </si>
  <si>
    <t>PD2A7739</t>
  </si>
  <si>
    <t>PD2A7796</t>
  </si>
  <si>
    <t>0 - 200MM</t>
  </si>
  <si>
    <t>0 - 200 MM</t>
  </si>
  <si>
    <t>PD2A7837</t>
  </si>
  <si>
    <t>mm-</t>
  </si>
  <si>
    <t>0 - 150</t>
  </si>
  <si>
    <t>PD2A7839</t>
  </si>
  <si>
    <t>PD2A7841</t>
  </si>
  <si>
    <t>PD2A7843</t>
  </si>
  <si>
    <t>PD2A7845</t>
  </si>
  <si>
    <t>PD2A7876</t>
  </si>
  <si>
    <t>PD2A7939</t>
  </si>
  <si>
    <t>PD2A8040</t>
  </si>
  <si>
    <t>PD2A8041</t>
  </si>
  <si>
    <t>PD2A8042</t>
  </si>
  <si>
    <t>PD2A8043</t>
  </si>
  <si>
    <t>PD2A8045</t>
  </si>
  <si>
    <t>PD2A8149</t>
  </si>
  <si>
    <t>30ENT</t>
  </si>
  <si>
    <t>PD2A8193</t>
  </si>
  <si>
    <t>PD2A8194</t>
  </si>
  <si>
    <t>PD2A8196</t>
  </si>
  <si>
    <t>PD2A8217</t>
  </si>
  <si>
    <t>CD-15PPX (500-706-11)</t>
  </si>
  <si>
    <t>PD2A8218</t>
  </si>
  <si>
    <t>PD2A8221</t>
  </si>
  <si>
    <t>PD2A8222</t>
  </si>
  <si>
    <t>PD2A8223</t>
  </si>
  <si>
    <t>PD2A8225</t>
  </si>
  <si>
    <t>PD2A8226</t>
  </si>
  <si>
    <t>PD2A8229</t>
  </si>
  <si>
    <t>PD2A8230</t>
  </si>
  <si>
    <t>PD2A8232</t>
  </si>
  <si>
    <t>PD2A8235</t>
  </si>
  <si>
    <t>PD2A8238</t>
  </si>
  <si>
    <t>PD2A8321</t>
  </si>
  <si>
    <t>PD2A8322</t>
  </si>
  <si>
    <t>PD2A8323</t>
  </si>
  <si>
    <t>PD2A8325</t>
  </si>
  <si>
    <t>PD2A8326</t>
  </si>
  <si>
    <t>PD2A8328</t>
  </si>
  <si>
    <t>PD2A8329</t>
  </si>
  <si>
    <t>573-625</t>
  </si>
  <si>
    <t>PD2A8330</t>
  </si>
  <si>
    <t>PD2A8331</t>
  </si>
  <si>
    <t>PD2A8453</t>
  </si>
  <si>
    <t>573-626</t>
  </si>
  <si>
    <t>PD2A8508</t>
  </si>
  <si>
    <t>PD2A8510</t>
  </si>
  <si>
    <t>PD2A8511</t>
  </si>
  <si>
    <t>PD2A8512</t>
  </si>
  <si>
    <t>PD2A8518</t>
  </si>
  <si>
    <t>PD2A8520</t>
  </si>
  <si>
    <t>PD2A8521</t>
  </si>
  <si>
    <t>PD2A8535</t>
  </si>
  <si>
    <t>30 EN</t>
  </si>
  <si>
    <t>PD2A8536</t>
  </si>
  <si>
    <t>PD2A8559</t>
  </si>
  <si>
    <t>500-205</t>
  </si>
  <si>
    <t>PD2A8560</t>
  </si>
  <si>
    <t>PD2A8561</t>
  </si>
  <si>
    <t>PD2A8739</t>
  </si>
  <si>
    <t>PD2A8740</t>
  </si>
  <si>
    <t>PD2A8742</t>
  </si>
  <si>
    <t>PD2A8743</t>
  </si>
  <si>
    <t>PD2A8749</t>
  </si>
  <si>
    <t>PD2A8750</t>
  </si>
  <si>
    <t>PD2A8752</t>
  </si>
  <si>
    <t>PD2A8753</t>
  </si>
  <si>
    <t>PD2A8762</t>
  </si>
  <si>
    <t>PD2A8764</t>
  </si>
  <si>
    <t>PD2A8765</t>
  </si>
  <si>
    <t>PD2A8766</t>
  </si>
  <si>
    <t>PD2A8767</t>
  </si>
  <si>
    <t>PD2A8768</t>
  </si>
  <si>
    <t>PD2A8774</t>
  </si>
  <si>
    <t>PD2A8775</t>
  </si>
  <si>
    <t>PD2A8777</t>
  </si>
  <si>
    <t>PD2A8778</t>
  </si>
  <si>
    <t>PD2A8779</t>
  </si>
  <si>
    <t>PD2A8780</t>
  </si>
  <si>
    <t>PD2A8783</t>
  </si>
  <si>
    <t>PD2A8784</t>
  </si>
  <si>
    <t>PD2A8786</t>
  </si>
  <si>
    <t>PD2A8788</t>
  </si>
  <si>
    <t>PD2A8789</t>
  </si>
  <si>
    <t>PD2A8916</t>
  </si>
  <si>
    <t>PD2A9033</t>
  </si>
  <si>
    <t>PD2A9034</t>
  </si>
  <si>
    <t>PD2A9035</t>
  </si>
  <si>
    <t>PD2A9099</t>
  </si>
  <si>
    <t>PD2A9245</t>
  </si>
  <si>
    <t>PD2A9246</t>
  </si>
  <si>
    <t>PD2A9276</t>
  </si>
  <si>
    <t>CD-15PPXR</t>
  </si>
  <si>
    <t>PD2A9277</t>
  </si>
  <si>
    <t>PD2A9351</t>
  </si>
  <si>
    <t>PD2A9352</t>
  </si>
  <si>
    <t>PD2A9353</t>
  </si>
  <si>
    <t>PD2A9354</t>
  </si>
  <si>
    <t>PD2A9379</t>
  </si>
  <si>
    <t>PD2A9380</t>
  </si>
  <si>
    <t>PD2A9398</t>
  </si>
  <si>
    <t>PD2A9426</t>
  </si>
  <si>
    <t>PD2A9433</t>
  </si>
  <si>
    <t>PD2A9434</t>
  </si>
  <si>
    <t>PD2A9435</t>
  </si>
  <si>
    <t>PD2A9436</t>
  </si>
  <si>
    <t>PD2A9437</t>
  </si>
  <si>
    <t>PD2A9438</t>
  </si>
  <si>
    <t>PD2A9439</t>
  </si>
  <si>
    <t>PD2A9440</t>
  </si>
  <si>
    <t>PD2A9498</t>
  </si>
  <si>
    <t>PD2A9505</t>
  </si>
  <si>
    <t>PD2A9549</t>
  </si>
  <si>
    <t>PD2A9550</t>
  </si>
  <si>
    <t>PD2A9551</t>
  </si>
  <si>
    <t>PD2A9554</t>
  </si>
  <si>
    <t>PD2A9555</t>
  </si>
  <si>
    <t>PD2A9556</t>
  </si>
  <si>
    <t>PD2A9572</t>
  </si>
  <si>
    <t>KD213054</t>
  </si>
  <si>
    <t>05-30102</t>
  </si>
  <si>
    <t>KD213056</t>
  </si>
  <si>
    <t>530-312</t>
  </si>
  <si>
    <t>Mitutoyo</t>
  </si>
  <si>
    <t>KD213060</t>
  </si>
  <si>
    <t>530-316</t>
  </si>
  <si>
    <t>KD213061</t>
  </si>
  <si>
    <t>KD213070</t>
  </si>
  <si>
    <t>KD213071</t>
  </si>
  <si>
    <t>16-N</t>
  </si>
  <si>
    <t>CARL MAHR</t>
  </si>
  <si>
    <t>KD213072</t>
  </si>
  <si>
    <t>KD213073</t>
  </si>
  <si>
    <t>KD213074</t>
  </si>
  <si>
    <t>KD213078</t>
  </si>
  <si>
    <t>MAUSER</t>
  </si>
  <si>
    <t>KD213090</t>
  </si>
  <si>
    <t>KD213093</t>
  </si>
  <si>
    <t>KD213096</t>
  </si>
  <si>
    <t>KD213105</t>
  </si>
  <si>
    <t>KD213116</t>
  </si>
  <si>
    <t>KD213117</t>
  </si>
  <si>
    <t>KD213123</t>
  </si>
  <si>
    <t>KD213126</t>
  </si>
  <si>
    <t>KD213128</t>
  </si>
  <si>
    <t>KD213130</t>
  </si>
  <si>
    <t>KD213505</t>
  </si>
  <si>
    <t>05-30402</t>
  </si>
  <si>
    <t>KD213506</t>
  </si>
  <si>
    <t>KD213601</t>
  </si>
  <si>
    <t>KD213803</t>
  </si>
  <si>
    <t>CD-15CP</t>
  </si>
  <si>
    <t>KD213807</t>
  </si>
  <si>
    <t>KD213808</t>
  </si>
  <si>
    <t>KD213809</t>
  </si>
  <si>
    <t>KD213810</t>
  </si>
  <si>
    <t>KD213811</t>
  </si>
  <si>
    <t>KD213813</t>
  </si>
  <si>
    <t>KD213814</t>
  </si>
  <si>
    <t>KD213817</t>
  </si>
  <si>
    <t>KD213819</t>
  </si>
  <si>
    <t>KD213825</t>
  </si>
  <si>
    <t>KD213827</t>
  </si>
  <si>
    <t>KD213829</t>
  </si>
  <si>
    <t>KD213832</t>
  </si>
  <si>
    <t>530-104 N6</t>
  </si>
  <si>
    <t>KD213833</t>
  </si>
  <si>
    <t>KD213834</t>
  </si>
  <si>
    <t>KD213836</t>
  </si>
  <si>
    <t>KD213837</t>
  </si>
  <si>
    <t>KD213838</t>
  </si>
  <si>
    <t>KD213839</t>
  </si>
  <si>
    <t>KD213840</t>
  </si>
  <si>
    <t>KD213842</t>
  </si>
  <si>
    <t>KD213844</t>
  </si>
  <si>
    <t>KD213847</t>
  </si>
  <si>
    <t>KD213848</t>
  </si>
  <si>
    <t>KD213849</t>
  </si>
  <si>
    <t>KD213851</t>
  </si>
  <si>
    <t>KD213852</t>
  </si>
  <si>
    <t>KD213853</t>
  </si>
  <si>
    <t>KD213858</t>
  </si>
  <si>
    <t>KD213859</t>
  </si>
  <si>
    <t>KD213860</t>
  </si>
  <si>
    <t>KD213861</t>
  </si>
  <si>
    <t>KD213863</t>
  </si>
  <si>
    <t>KD213864</t>
  </si>
  <si>
    <t>KD213868</t>
  </si>
  <si>
    <t>KD213869</t>
  </si>
  <si>
    <t>KD213870</t>
  </si>
  <si>
    <t>KD213872</t>
  </si>
  <si>
    <t>MM/IN</t>
  </si>
  <si>
    <t>KD218151</t>
  </si>
  <si>
    <t>527-403</t>
  </si>
  <si>
    <t>KD2F0005</t>
  </si>
  <si>
    <t>KD2F0044</t>
  </si>
  <si>
    <t>KD2F0046</t>
  </si>
  <si>
    <t>KD2F0048</t>
  </si>
  <si>
    <t>KD2F0049</t>
  </si>
  <si>
    <t>KD2F0092</t>
  </si>
  <si>
    <t>KD2F0093</t>
  </si>
  <si>
    <t>KD2F0098</t>
  </si>
  <si>
    <t>KD2F0101</t>
  </si>
  <si>
    <t>KD2F0111</t>
  </si>
  <si>
    <t>KD2F0113</t>
  </si>
  <si>
    <t>KD2F0116</t>
  </si>
  <si>
    <t>KD2F0117</t>
  </si>
  <si>
    <t>KD2F0123</t>
  </si>
  <si>
    <t>KD2F0125</t>
  </si>
  <si>
    <t>KD2F0130</t>
  </si>
  <si>
    <t>KD2F0132</t>
  </si>
  <si>
    <t>KD2F0140</t>
  </si>
  <si>
    <t>KD2F0141</t>
  </si>
  <si>
    <t>KD2F0142</t>
  </si>
  <si>
    <t>KD2F0146</t>
  </si>
  <si>
    <t>KD2F0148</t>
  </si>
  <si>
    <t>KD2F0149</t>
  </si>
  <si>
    <t>KD2F0150</t>
  </si>
  <si>
    <t>KD2F0151</t>
  </si>
  <si>
    <t>KD2F0155</t>
  </si>
  <si>
    <t>KD2F0156</t>
  </si>
  <si>
    <t>KD2F0158</t>
  </si>
  <si>
    <t>KD2F0161</t>
  </si>
  <si>
    <t>KD2F0207</t>
  </si>
  <si>
    <t>KD2F0209</t>
  </si>
  <si>
    <t>KD2F0210</t>
  </si>
  <si>
    <t>KD2F02655</t>
  </si>
  <si>
    <t>00514055</t>
  </si>
  <si>
    <t>KD2F0447</t>
  </si>
  <si>
    <t xml:space="preserve"> CD-15PPX</t>
  </si>
  <si>
    <t>KD2F0448</t>
  </si>
  <si>
    <t>KD2F0456</t>
  </si>
  <si>
    <t>KD2F0458</t>
  </si>
  <si>
    <t>KD2F0459</t>
  </si>
  <si>
    <t>KD2F0460</t>
  </si>
  <si>
    <t>KD2F0461</t>
  </si>
  <si>
    <t>KD2F0462</t>
  </si>
  <si>
    <t>KD2F0463</t>
  </si>
  <si>
    <t>KD2F0465</t>
  </si>
  <si>
    <t>KD2F0466</t>
  </si>
  <si>
    <t>KD2F0467</t>
  </si>
  <si>
    <t>KD2F0469</t>
  </si>
  <si>
    <t>KD2F0470</t>
  </si>
  <si>
    <t>KD2F0472</t>
  </si>
  <si>
    <t>KD2F0474</t>
  </si>
  <si>
    <t>KD2F0475</t>
  </si>
  <si>
    <t>KD2F1035</t>
  </si>
  <si>
    <t>KD2F1036</t>
  </si>
  <si>
    <t>KD2F1038</t>
  </si>
  <si>
    <t>KD2F1042</t>
  </si>
  <si>
    <t>KD2F1043</t>
  </si>
  <si>
    <t>KD2F1044</t>
  </si>
  <si>
    <t>KD2F1046</t>
  </si>
  <si>
    <t>KD2F1048</t>
  </si>
  <si>
    <t>KD2F1049</t>
  </si>
  <si>
    <t>KD2F1050</t>
  </si>
  <si>
    <t>KD2F1052</t>
  </si>
  <si>
    <t>KD2F1056</t>
  </si>
  <si>
    <t>KD2F1061</t>
  </si>
  <si>
    <t>KD2F1062</t>
  </si>
  <si>
    <t>KD2F1065</t>
  </si>
  <si>
    <t>KD2F1149</t>
  </si>
  <si>
    <t>0 - 300</t>
  </si>
  <si>
    <t>KD2F1430</t>
  </si>
  <si>
    <t>KD2F1431</t>
  </si>
  <si>
    <t>KD2F1846</t>
  </si>
  <si>
    <t>MEDIDA CENTROS</t>
  </si>
  <si>
    <t>571-202-20</t>
  </si>
  <si>
    <t>ML</t>
  </si>
  <si>
    <t>0 A 200 MM (DIGITAL)</t>
  </si>
  <si>
    <t>KD2F1879</t>
  </si>
  <si>
    <t>530-118</t>
  </si>
  <si>
    <t>KD2F1880</t>
  </si>
  <si>
    <t>KD2F1881</t>
  </si>
  <si>
    <t>571-202-10</t>
  </si>
  <si>
    <t>0-200 MM</t>
  </si>
  <si>
    <t>KD2F1882</t>
  </si>
  <si>
    <t>KD2F1883</t>
  </si>
  <si>
    <t>DIN862-1EN-0,02-600ST</t>
  </si>
  <si>
    <t>0-600 MM</t>
  </si>
  <si>
    <t>CD209014</t>
  </si>
  <si>
    <t>251-B.PRESION</t>
  </si>
  <si>
    <t>MILI-M1</t>
  </si>
  <si>
    <t>DE 0 A 200 MM</t>
  </si>
  <si>
    <t>CD209021</t>
  </si>
  <si>
    <t>537-508</t>
  </si>
  <si>
    <t>DE 0 A 600 MM</t>
  </si>
  <si>
    <t>CD209029</t>
  </si>
  <si>
    <t>05.10008</t>
  </si>
  <si>
    <t>CD209031</t>
  </si>
  <si>
    <t>505-626-50</t>
  </si>
  <si>
    <t>IN-1</t>
  </si>
  <si>
    <t>0 A 6 IN</t>
  </si>
  <si>
    <t>CD209038</t>
  </si>
  <si>
    <t>505-646-50</t>
  </si>
  <si>
    <t>CD213016</t>
  </si>
  <si>
    <t>DE 0 A 350 MM</t>
  </si>
  <si>
    <t>CD213032</t>
  </si>
  <si>
    <t>530-320</t>
  </si>
  <si>
    <t>CD213052</t>
  </si>
  <si>
    <t>CD213059</t>
  </si>
  <si>
    <t>530-101</t>
  </si>
  <si>
    <t>CD213090</t>
  </si>
  <si>
    <t>CD213190</t>
  </si>
  <si>
    <t>MILI-M</t>
  </si>
  <si>
    <t>CD213235</t>
  </si>
  <si>
    <t>CD213342</t>
  </si>
  <si>
    <t>CD213763</t>
  </si>
  <si>
    <t>CD213994</t>
  </si>
  <si>
    <t>CD215301</t>
  </si>
  <si>
    <t>DE 0 A 300 MM</t>
  </si>
  <si>
    <t>CD215404</t>
  </si>
  <si>
    <t>DE 0 A 300</t>
  </si>
  <si>
    <t>CD215601</t>
  </si>
  <si>
    <t>DE 0 A 1000</t>
  </si>
  <si>
    <t>CD218002</t>
  </si>
  <si>
    <t>527-102</t>
  </si>
  <si>
    <t>CD2A04527</t>
  </si>
  <si>
    <t>CD-20CPX</t>
  </si>
  <si>
    <t>CD2A04547</t>
  </si>
  <si>
    <t>CD2A04620</t>
  </si>
  <si>
    <t>CD-6"PSX</t>
  </si>
  <si>
    <t>CD2A04642</t>
  </si>
  <si>
    <t>CD2A04643</t>
  </si>
  <si>
    <t>CD2A04706</t>
  </si>
  <si>
    <t>CD2A04715</t>
  </si>
  <si>
    <t>CD2A04761</t>
  </si>
  <si>
    <t>CD2A04762</t>
  </si>
  <si>
    <t>CD2A04853</t>
  </si>
  <si>
    <t>CD2A04854</t>
  </si>
  <si>
    <t>CD2A04855</t>
  </si>
  <si>
    <t>CD2A04856</t>
  </si>
  <si>
    <t>CD2A04857</t>
  </si>
  <si>
    <t>CD2A04858</t>
  </si>
  <si>
    <t>CD2A04859</t>
  </si>
  <si>
    <t>CD2A04860</t>
  </si>
  <si>
    <t>CD2A04861</t>
  </si>
  <si>
    <t>CD2A04862</t>
  </si>
  <si>
    <t>0 A 200</t>
  </si>
  <si>
    <t>CD2A04865</t>
  </si>
  <si>
    <t>CD2A04873</t>
  </si>
  <si>
    <t>CD-15DC</t>
  </si>
  <si>
    <t>CD2A04973</t>
  </si>
  <si>
    <t>CD2A04978</t>
  </si>
  <si>
    <t>CD2A04999</t>
  </si>
  <si>
    <t>MITUTOTYO</t>
  </si>
  <si>
    <t>0 A 200 MM</t>
  </si>
  <si>
    <t>CD2A05000</t>
  </si>
  <si>
    <t>41 2811 200</t>
  </si>
  <si>
    <t>HOLEX</t>
  </si>
  <si>
    <t>CD2A05001</t>
  </si>
  <si>
    <t>CD2A05021</t>
  </si>
  <si>
    <t>CD2A05022</t>
  </si>
  <si>
    <t>CD2A05023</t>
  </si>
  <si>
    <t>CD2A05024</t>
  </si>
  <si>
    <t>CD2A05028</t>
  </si>
  <si>
    <t>VDS-15DCX</t>
  </si>
  <si>
    <t>CD2A05029</t>
  </si>
  <si>
    <t>CD2A05032</t>
  </si>
  <si>
    <t>CD2A05088</t>
  </si>
  <si>
    <t>CD2A05090</t>
  </si>
  <si>
    <t>CD2A05091</t>
  </si>
  <si>
    <t>CD2A05154</t>
  </si>
  <si>
    <t>CD2A05180</t>
  </si>
  <si>
    <t>KALKUM ESQUERRA</t>
  </si>
  <si>
    <t>0 A 300 MM</t>
  </si>
  <si>
    <t>CD2A05181</t>
  </si>
  <si>
    <t>CD2A05211</t>
  </si>
  <si>
    <t>CD2A05220</t>
  </si>
  <si>
    <t>CD2A05262</t>
  </si>
  <si>
    <t>CD2A05263</t>
  </si>
  <si>
    <t>CD2A05351</t>
  </si>
  <si>
    <t>MILI - M1</t>
  </si>
  <si>
    <t>CD2A05352</t>
  </si>
  <si>
    <t>CD2A05369</t>
  </si>
  <si>
    <t>CD2A05371</t>
  </si>
  <si>
    <t>CD2A05373</t>
  </si>
  <si>
    <t>CD2A05401</t>
  </si>
  <si>
    <t>CD2A05402</t>
  </si>
  <si>
    <t>CD2A05420</t>
  </si>
  <si>
    <t>41 2811 150</t>
  </si>
  <si>
    <t>CD2A05421</t>
  </si>
  <si>
    <t>CD2A05422</t>
  </si>
  <si>
    <t>DIN862-1AN-0.02-200ST</t>
  </si>
  <si>
    <t>CD2A05423</t>
  </si>
  <si>
    <t>CD2A05481</t>
  </si>
  <si>
    <t>00530321</t>
  </si>
  <si>
    <t>CD2A05482</t>
  </si>
  <si>
    <t>CD2A05484</t>
  </si>
  <si>
    <t>CD2A05485</t>
  </si>
  <si>
    <t>CD2A05486</t>
  </si>
  <si>
    <t>CD2A05487</t>
  </si>
  <si>
    <t>CD2A05488</t>
  </si>
  <si>
    <t>CD2A05489</t>
  </si>
  <si>
    <t>CD2A05490</t>
  </si>
  <si>
    <t>CD2A05491</t>
  </si>
  <si>
    <t>CD2A05492</t>
  </si>
  <si>
    <t>CD2A05493</t>
  </si>
  <si>
    <t>CD2A05544</t>
  </si>
  <si>
    <t>412811200</t>
  </si>
  <si>
    <t>CD2A05545</t>
  </si>
  <si>
    <t>CD2A05546</t>
  </si>
  <si>
    <t>CD2A05610</t>
  </si>
  <si>
    <t>CD2A05642</t>
  </si>
  <si>
    <t>CD2A05643</t>
  </si>
  <si>
    <t>CD2A05644</t>
  </si>
  <si>
    <t>CD2A05645</t>
  </si>
  <si>
    <t>CD2A05646</t>
  </si>
  <si>
    <t>CD2A05647</t>
  </si>
  <si>
    <t>CD2A05648</t>
  </si>
  <si>
    <t>CD2A05649</t>
  </si>
  <si>
    <t>CD2A05650</t>
  </si>
  <si>
    <t>CD2A05651</t>
  </si>
  <si>
    <t>CD2A05652</t>
  </si>
  <si>
    <t>00530322</t>
  </si>
  <si>
    <t>CD2A05653</t>
  </si>
  <si>
    <t>CD2A05654</t>
  </si>
  <si>
    <t>CD2A05655</t>
  </si>
  <si>
    <t>00530323</t>
  </si>
  <si>
    <t>CD2A05656</t>
  </si>
  <si>
    <t>CD2A05658</t>
  </si>
  <si>
    <t>412811</t>
  </si>
  <si>
    <t>CD2A05678</t>
  </si>
  <si>
    <t>MICRAM1</t>
  </si>
  <si>
    <t>CD2A05690</t>
  </si>
  <si>
    <t>00530319</t>
  </si>
  <si>
    <t>CD2A05704</t>
  </si>
  <si>
    <t>CD2A05711</t>
  </si>
  <si>
    <t>05.10041</t>
  </si>
  <si>
    <t>CD2A05712</t>
  </si>
  <si>
    <t>00530320</t>
  </si>
  <si>
    <t>CD2A05731</t>
  </si>
  <si>
    <t>CD2A0603</t>
  </si>
  <si>
    <t>531-122</t>
  </si>
  <si>
    <t>CD2A1366</t>
  </si>
  <si>
    <t>CD2A2072</t>
  </si>
  <si>
    <t>500-181U</t>
  </si>
  <si>
    <t>CD2A2136</t>
  </si>
  <si>
    <t>E-MICRA</t>
  </si>
  <si>
    <t>CD2A2165</t>
  </si>
  <si>
    <t>CD2A2238</t>
  </si>
  <si>
    <t>CD2A2289</t>
  </si>
  <si>
    <t>05 10008</t>
  </si>
  <si>
    <t>CD2A2419</t>
  </si>
  <si>
    <t>KSD-200</t>
  </si>
  <si>
    <t>CD2A2577</t>
  </si>
  <si>
    <t>KS-150</t>
  </si>
  <si>
    <t>MICRA</t>
  </si>
  <si>
    <t>mil-m1</t>
  </si>
  <si>
    <t>CD2A2861</t>
  </si>
  <si>
    <t>CD2A2862</t>
  </si>
  <si>
    <t>CD2A2865</t>
  </si>
  <si>
    <t>CD2A2891</t>
  </si>
  <si>
    <t>CD2A2892</t>
  </si>
  <si>
    <t>CD2A2952</t>
  </si>
  <si>
    <t>CD-20-CP</t>
  </si>
  <si>
    <t>CD2A3087</t>
  </si>
  <si>
    <t>05,10008</t>
  </si>
  <si>
    <t>CD2A3100</t>
  </si>
  <si>
    <t>CD2A3120</t>
  </si>
  <si>
    <t>CD2A3123</t>
  </si>
  <si>
    <t>CD2A3253</t>
  </si>
  <si>
    <t>505-671</t>
  </si>
  <si>
    <t>MITUTIYO</t>
  </si>
  <si>
    <t>CD2A3254</t>
  </si>
  <si>
    <t>D15TN</t>
  </si>
  <si>
    <t>CD2A3280</t>
  </si>
  <si>
    <t>MILI-.M1</t>
  </si>
  <si>
    <t>0 A 75 MM</t>
  </si>
  <si>
    <t>CD2A3358</t>
  </si>
  <si>
    <t>CD2A3360</t>
  </si>
  <si>
    <t>KALKUM EZQUERRA</t>
  </si>
  <si>
    <t>CD2A3501</t>
  </si>
  <si>
    <t>MEDID</t>
  </si>
  <si>
    <t>CD2A3502</t>
  </si>
  <si>
    <t>CD-S15CK</t>
  </si>
  <si>
    <t>CD2A3591</t>
  </si>
  <si>
    <t>CD2A3592</t>
  </si>
  <si>
    <t>CD2A3646</t>
  </si>
  <si>
    <t>CD2A3648</t>
  </si>
  <si>
    <t>CD2A3757</t>
  </si>
  <si>
    <t>S/FABRICANTE</t>
  </si>
  <si>
    <t>0 A 220 MM</t>
  </si>
  <si>
    <t>CD2A3778</t>
  </si>
  <si>
    <t>CD2A3785</t>
  </si>
  <si>
    <t>CD2A3802</t>
  </si>
  <si>
    <t>CD2A3920</t>
  </si>
  <si>
    <t>CD-6''DCX</t>
  </si>
  <si>
    <t>CD2A3921</t>
  </si>
  <si>
    <t>CD2A3949</t>
  </si>
  <si>
    <t>CD2A3980</t>
  </si>
  <si>
    <t>CD2A4069</t>
  </si>
  <si>
    <t>CD2A4089</t>
  </si>
  <si>
    <t>KDM-200</t>
  </si>
  <si>
    <t>0,01 mm</t>
  </si>
  <si>
    <t>CD2A4212</t>
  </si>
  <si>
    <t>CD2A4214</t>
  </si>
  <si>
    <t>CD2A4215</t>
  </si>
  <si>
    <t>CD2A4216</t>
  </si>
  <si>
    <t>CD2A4217</t>
  </si>
  <si>
    <t>CD2A4218</t>
  </si>
  <si>
    <t>CD2A4228</t>
  </si>
  <si>
    <t>CD2A4250</t>
  </si>
  <si>
    <t>CD2A4327</t>
  </si>
  <si>
    <t>CD2A4375</t>
  </si>
  <si>
    <t>CD2A4387</t>
  </si>
  <si>
    <t>CD2A4428</t>
  </si>
  <si>
    <t>KTR-200</t>
  </si>
  <si>
    <t>CD2A4514</t>
  </si>
  <si>
    <t>SD210021</t>
  </si>
  <si>
    <t>500-311</t>
  </si>
  <si>
    <t>SD210033</t>
  </si>
  <si>
    <t>500-321</t>
  </si>
  <si>
    <t>SD213735</t>
  </si>
  <si>
    <t>SD213770</t>
  </si>
  <si>
    <t>SD214011</t>
  </si>
  <si>
    <t>SD214029</t>
  </si>
  <si>
    <t>SD218005</t>
  </si>
  <si>
    <t>115RC-200</t>
  </si>
  <si>
    <t>SD218036</t>
  </si>
  <si>
    <t>527-101</t>
  </si>
  <si>
    <t>SD2A0370</t>
  </si>
  <si>
    <t>SD2A07130</t>
  </si>
  <si>
    <t>DIN862-1AZ-0.01-150ST</t>
  </si>
  <si>
    <t>SD2A07150</t>
  </si>
  <si>
    <t>SD2A07151</t>
  </si>
  <si>
    <t>SD2A07172</t>
  </si>
  <si>
    <t>SD2A07173</t>
  </si>
  <si>
    <t>SD2A07239</t>
  </si>
  <si>
    <t>DIN862-1AN-0.02-150ST</t>
  </si>
  <si>
    <t>SD2A07242</t>
  </si>
  <si>
    <t>SD2A07341</t>
  </si>
  <si>
    <t>SD2A07344</t>
  </si>
  <si>
    <t>SD2A07400</t>
  </si>
  <si>
    <t>SD2A07422</t>
  </si>
  <si>
    <t>SD2A07423</t>
  </si>
  <si>
    <t>SD2A07424</t>
  </si>
  <si>
    <t>SD2A07428</t>
  </si>
  <si>
    <t>SD2A07429</t>
  </si>
  <si>
    <t>SD2A07455</t>
  </si>
  <si>
    <t>MCAL6</t>
  </si>
  <si>
    <t>SD2A07567</t>
  </si>
  <si>
    <t>TESA00530301</t>
  </si>
  <si>
    <t>SD2A07568</t>
  </si>
  <si>
    <t>SD2A07570</t>
  </si>
  <si>
    <t>SD2A07582</t>
  </si>
  <si>
    <t>SD2A07583</t>
  </si>
  <si>
    <t>SD2A07584</t>
  </si>
  <si>
    <t>SD2A07585</t>
  </si>
  <si>
    <t>SD2A07586</t>
  </si>
  <si>
    <t>SD2A07588</t>
  </si>
  <si>
    <t>SD2A07589</t>
  </si>
  <si>
    <t>SD2A07590</t>
  </si>
  <si>
    <t>SD2A07591</t>
  </si>
  <si>
    <t>SD2A07592</t>
  </si>
  <si>
    <t>SD2A07615</t>
  </si>
  <si>
    <t>SD2A07616</t>
  </si>
  <si>
    <t>SD2A07627</t>
  </si>
  <si>
    <t>SD2A07632</t>
  </si>
  <si>
    <t>SD2A07633</t>
  </si>
  <si>
    <t>SD2A07648</t>
  </si>
  <si>
    <t>SD2A07657</t>
  </si>
  <si>
    <t>SD2A07658</t>
  </si>
  <si>
    <t>SD2A07659</t>
  </si>
  <si>
    <t>SD2A07691</t>
  </si>
  <si>
    <t>SD2A07692</t>
  </si>
  <si>
    <t>SD2A07693</t>
  </si>
  <si>
    <t>SD2A07694</t>
  </si>
  <si>
    <t>SD2A07695</t>
  </si>
  <si>
    <t>SD2A07704</t>
  </si>
  <si>
    <t>SD2A07705</t>
  </si>
  <si>
    <t>SD2A07706</t>
  </si>
  <si>
    <t>SD2A07707</t>
  </si>
  <si>
    <t>SD2A07708</t>
  </si>
  <si>
    <t>SD2A07727</t>
  </si>
  <si>
    <t>SD2A07728</t>
  </si>
  <si>
    <t>SD2A07729</t>
  </si>
  <si>
    <t>SD2A07745</t>
  </si>
  <si>
    <t>SD2A07746</t>
  </si>
  <si>
    <t>SD2A07747</t>
  </si>
  <si>
    <t>SD2A07748</t>
  </si>
  <si>
    <t>SD2A07751</t>
  </si>
  <si>
    <t>SD2A07770</t>
  </si>
  <si>
    <t>TESA00530321</t>
  </si>
  <si>
    <t>SD2A07771</t>
  </si>
  <si>
    <t>SD2A07772</t>
  </si>
  <si>
    <t>SD2A07773</t>
  </si>
  <si>
    <t>SD2A07774</t>
  </si>
  <si>
    <t>SD2A07775</t>
  </si>
  <si>
    <t>SD2A07776</t>
  </si>
  <si>
    <t>SD2A07777</t>
  </si>
  <si>
    <t>SD2A07778</t>
  </si>
  <si>
    <t>SD2A07781</t>
  </si>
  <si>
    <t>SD2A07815</t>
  </si>
  <si>
    <t>SD2A07816</t>
  </si>
  <si>
    <t>SD2A07817</t>
  </si>
  <si>
    <t>SD2A07838</t>
  </si>
  <si>
    <t>SD2A07868</t>
  </si>
  <si>
    <t>SD2A07871</t>
  </si>
  <si>
    <t>SD2A07959</t>
  </si>
  <si>
    <t>SD2A07960</t>
  </si>
  <si>
    <t>SD2A07967</t>
  </si>
  <si>
    <t>SD2A08039</t>
  </si>
  <si>
    <t>SD2A08040</t>
  </si>
  <si>
    <t>SD2A08050</t>
  </si>
  <si>
    <t>SD2A08051</t>
  </si>
  <si>
    <t>SD2A1250</t>
  </si>
  <si>
    <t>500-161U</t>
  </si>
  <si>
    <t>SD2A1583</t>
  </si>
  <si>
    <t>SD2A1605</t>
  </si>
  <si>
    <t>SD2A3516</t>
  </si>
  <si>
    <t>SD2A3627</t>
  </si>
  <si>
    <t>SD2A4092</t>
  </si>
  <si>
    <t>500-181-1</t>
  </si>
  <si>
    <t>SD2A4098</t>
  </si>
  <si>
    <t>SD2A4259</t>
  </si>
  <si>
    <t>SD2A4266</t>
  </si>
  <si>
    <t>SD2A4267</t>
  </si>
  <si>
    <t>SD2A4277</t>
  </si>
  <si>
    <t>SD2A4279</t>
  </si>
  <si>
    <t>SD2A4351</t>
  </si>
  <si>
    <t>SD2A4368</t>
  </si>
  <si>
    <t>SD2A4773</t>
  </si>
  <si>
    <t>SD2A4778</t>
  </si>
  <si>
    <t>SD2A4780</t>
  </si>
  <si>
    <t>SD2A4785</t>
  </si>
  <si>
    <t>SD2A4789</t>
  </si>
  <si>
    <t>SD2A4794</t>
  </si>
  <si>
    <t>SD2A4795</t>
  </si>
  <si>
    <t>SD2A4797</t>
  </si>
  <si>
    <t>SD2A4799</t>
  </si>
  <si>
    <t>SD2A4802</t>
  </si>
  <si>
    <t>SD2A4807</t>
  </si>
  <si>
    <t>SD2A4809</t>
  </si>
  <si>
    <t>SD2A4811</t>
  </si>
  <si>
    <t>SD2A4832</t>
  </si>
  <si>
    <t>SD2A4833</t>
  </si>
  <si>
    <t>SD2A5072</t>
  </si>
  <si>
    <t>SD2A5080</t>
  </si>
  <si>
    <t>SD2A5081</t>
  </si>
  <si>
    <t>SD2A5085</t>
  </si>
  <si>
    <t>SD2A5157</t>
  </si>
  <si>
    <t>SD2A5245</t>
  </si>
  <si>
    <t>SD2A5256</t>
  </si>
  <si>
    <t>SD2A5257</t>
  </si>
  <si>
    <t>SD2A5363</t>
  </si>
  <si>
    <t>SD2A5402</t>
  </si>
  <si>
    <t>SD2A5549</t>
  </si>
  <si>
    <t>500-181</t>
  </si>
  <si>
    <t>SD2A5552</t>
  </si>
  <si>
    <t>SD2A5558</t>
  </si>
  <si>
    <t>SD2A5561</t>
  </si>
  <si>
    <t>SD2A5576</t>
  </si>
  <si>
    <t>SD2A5577</t>
  </si>
  <si>
    <t>SD2A5579</t>
  </si>
  <si>
    <t>SD2A5580</t>
  </si>
  <si>
    <t>SD2A5584</t>
  </si>
  <si>
    <t>SD2A5641</t>
  </si>
  <si>
    <t>SD2A5643</t>
  </si>
  <si>
    <t>SD2A5713</t>
  </si>
  <si>
    <t>SD2A5769</t>
  </si>
  <si>
    <t>SD2A5919</t>
  </si>
  <si>
    <t>SD2A5933</t>
  </si>
  <si>
    <t>SD2A5934</t>
  </si>
  <si>
    <t>SD2A5935</t>
  </si>
  <si>
    <t>SD2A5936</t>
  </si>
  <si>
    <t>SD2A5966</t>
  </si>
  <si>
    <t>SD2A5976</t>
  </si>
  <si>
    <t>SD2A6159</t>
  </si>
  <si>
    <t>SD2A6161</t>
  </si>
  <si>
    <t>SD2A6162</t>
  </si>
  <si>
    <t>SD2A6163</t>
  </si>
  <si>
    <t>SD2A6164</t>
  </si>
  <si>
    <t>SD2A6165</t>
  </si>
  <si>
    <t>SD2A6166</t>
  </si>
  <si>
    <t>SD2A6173</t>
  </si>
  <si>
    <t>SD2A6174</t>
  </si>
  <si>
    <t>SD2A6175</t>
  </si>
  <si>
    <t>SD2A6176</t>
  </si>
  <si>
    <t>SD2A6177</t>
  </si>
  <si>
    <t>SD2A6178</t>
  </si>
  <si>
    <t>SD2A6271</t>
  </si>
  <si>
    <t>SD2A6371</t>
  </si>
  <si>
    <t>SD2A6372</t>
  </si>
  <si>
    <t>SD2A6375</t>
  </si>
  <si>
    <t>SD2A6377</t>
  </si>
  <si>
    <t>SD2A6379</t>
  </si>
  <si>
    <t>SD2A6381</t>
  </si>
  <si>
    <t>STAINLESS HARDENED</t>
  </si>
  <si>
    <t>SD2A6433</t>
  </si>
  <si>
    <t>SD2A6438</t>
  </si>
  <si>
    <t>SD2A6439</t>
  </si>
  <si>
    <t>SD2A6440</t>
  </si>
  <si>
    <t>SD2A6448</t>
  </si>
  <si>
    <t>SD2A6604</t>
  </si>
  <si>
    <t>SD2A6605</t>
  </si>
  <si>
    <t>SD2A6644</t>
  </si>
  <si>
    <t>DIN862-1AN-0.05-150ST</t>
  </si>
  <si>
    <t>SD2A6645</t>
  </si>
  <si>
    <t>SD2A6952</t>
  </si>
  <si>
    <t>SD2A6954</t>
  </si>
  <si>
    <t>SD2A6955</t>
  </si>
  <si>
    <t>SD2A6956</t>
  </si>
  <si>
    <t>SD2A6960</t>
  </si>
  <si>
    <t>SD2A6961</t>
  </si>
  <si>
    <t>SD2A6963</t>
  </si>
  <si>
    <t>SD2A6964</t>
  </si>
  <si>
    <t>SD2A7032</t>
  </si>
  <si>
    <t>SD2A7033</t>
  </si>
  <si>
    <t>SD2A7069</t>
  </si>
  <si>
    <t>SD2A7070</t>
  </si>
  <si>
    <t>SD2A7071</t>
  </si>
  <si>
    <t>SD2A7093</t>
  </si>
  <si>
    <t>SD2A7094</t>
  </si>
  <si>
    <t>SD2A7101</t>
  </si>
  <si>
    <t>Unidad Medida</t>
  </si>
  <si>
    <t>Tipo</t>
  </si>
  <si>
    <t>Resolución /División de Escala</t>
  </si>
  <si>
    <t>Longitud Bocas, H</t>
  </si>
  <si>
    <t>Punto de Calibración 1</t>
  </si>
  <si>
    <t>Punto de Calibración 2</t>
  </si>
  <si>
    <t>Punto de Calibración 3</t>
  </si>
  <si>
    <t>Punto de Calibración 4</t>
  </si>
  <si>
    <t>Punto de Calibración 5</t>
  </si>
  <si>
    <t>Punto de Calibración 6</t>
  </si>
  <si>
    <t>Punto de Calibración 7</t>
  </si>
  <si>
    <t>Palpador de Exteriores</t>
  </si>
  <si>
    <t>Palpador de Interiores</t>
  </si>
  <si>
    <t>Sonda de Profundidad</t>
  </si>
  <si>
    <t>Nominal Ancho Combinado, L4</t>
  </si>
  <si>
    <t>N/S</t>
  </si>
  <si>
    <t>Solicitante</t>
  </si>
  <si>
    <t>Lugar de Calibración</t>
  </si>
  <si>
    <t>Longitud Bocas, h</t>
  </si>
  <si>
    <t>Criterio Uexp</t>
  </si>
  <si>
    <t>KD259002</t>
  </si>
  <si>
    <t>EXTERIORES</t>
  </si>
  <si>
    <t>LU 697</t>
  </si>
  <si>
    <t>KD259051</t>
  </si>
  <si>
    <t>03-10002</t>
  </si>
  <si>
    <t>KD259052</t>
  </si>
  <si>
    <t>102-218</t>
  </si>
  <si>
    <t>KD259101</t>
  </si>
  <si>
    <t>03-10003</t>
  </si>
  <si>
    <t>KD259102</t>
  </si>
  <si>
    <t>103-139</t>
  </si>
  <si>
    <t>KD259103</t>
  </si>
  <si>
    <t>102-236</t>
  </si>
  <si>
    <t>KD259104</t>
  </si>
  <si>
    <t>112703</t>
  </si>
  <si>
    <t>KD259151</t>
  </si>
  <si>
    <t>102-237</t>
  </si>
  <si>
    <t>KD259152</t>
  </si>
  <si>
    <t>110035</t>
  </si>
  <si>
    <t>KD259201</t>
  </si>
  <si>
    <t>103-141</t>
  </si>
  <si>
    <t>KD259251</t>
  </si>
  <si>
    <t>103-142</t>
  </si>
  <si>
    <t>KD266001</t>
  </si>
  <si>
    <t>ROSCAS</t>
  </si>
  <si>
    <t>126-125</t>
  </si>
  <si>
    <t>KD266051</t>
  </si>
  <si>
    <t>126-126</t>
  </si>
  <si>
    <t>KD2F02609</t>
  </si>
  <si>
    <t>00114201</t>
  </si>
  <si>
    <t>KD2F02610</t>
  </si>
  <si>
    <t>KD2F02611</t>
  </si>
  <si>
    <t>00114202</t>
  </si>
  <si>
    <t>25 ; 50</t>
  </si>
  <si>
    <t>KD2F02613</t>
  </si>
  <si>
    <t>00114203</t>
  </si>
  <si>
    <t>50 ÷ 75</t>
  </si>
  <si>
    <t>KD2F02614</t>
  </si>
  <si>
    <t>00114204</t>
  </si>
  <si>
    <t>75 ÷ 100</t>
  </si>
  <si>
    <t>CD255001</t>
  </si>
  <si>
    <t>ARCO PROFUNDO</t>
  </si>
  <si>
    <t>118.103</t>
  </si>
  <si>
    <t>CD255003</t>
  </si>
  <si>
    <t>118-103</t>
  </si>
  <si>
    <t>CD256004</t>
  </si>
  <si>
    <t>227-101</t>
  </si>
  <si>
    <t>CD258501</t>
  </si>
  <si>
    <t>293-111</t>
  </si>
  <si>
    <t>CD258503</t>
  </si>
  <si>
    <t>293.112</t>
  </si>
  <si>
    <t>DE 25 A 50 MM</t>
  </si>
  <si>
    <t>CD258507</t>
  </si>
  <si>
    <t>293-504</t>
  </si>
  <si>
    <t>75 A 100 MM</t>
  </si>
  <si>
    <t>CD258508</t>
  </si>
  <si>
    <t>293-551</t>
  </si>
  <si>
    <t>100 A 125 MM</t>
  </si>
  <si>
    <t>CD258509</t>
  </si>
  <si>
    <t>293-502</t>
  </si>
  <si>
    <t>CD258510</t>
  </si>
  <si>
    <t>293-521</t>
  </si>
  <si>
    <t>CD258511</t>
  </si>
  <si>
    <t>293-523</t>
  </si>
  <si>
    <t>50 A 75 MM</t>
  </si>
  <si>
    <t>CD259037</t>
  </si>
  <si>
    <t>102-217</t>
  </si>
  <si>
    <t>CD259042</t>
  </si>
  <si>
    <t>CD259065</t>
  </si>
  <si>
    <t>DE 0 A 25</t>
  </si>
  <si>
    <t>CD259082</t>
  </si>
  <si>
    <t>CD259524</t>
  </si>
  <si>
    <t>CD260007</t>
  </si>
  <si>
    <t>DE 50 A 75 MM</t>
  </si>
  <si>
    <t>CD260508</t>
  </si>
  <si>
    <t>DE 75 A 100 MM</t>
  </si>
  <si>
    <t>CD261513</t>
  </si>
  <si>
    <t>MASTER</t>
  </si>
  <si>
    <t>CD263003</t>
  </si>
  <si>
    <t>PARED DE TUBO</t>
  </si>
  <si>
    <t>CD266005</t>
  </si>
  <si>
    <t>02.10001</t>
  </si>
  <si>
    <t>CD267501</t>
  </si>
  <si>
    <t>VARIOS USOS</t>
  </si>
  <si>
    <t>100-1</t>
  </si>
  <si>
    <t>TRULOK</t>
  </si>
  <si>
    <t>0.160 A 0.360 IN</t>
  </si>
  <si>
    <t>CD267506</t>
  </si>
  <si>
    <t>100-2</t>
  </si>
  <si>
    <t>0,360 A 0,560 IN</t>
  </si>
  <si>
    <t>CD267507</t>
  </si>
  <si>
    <t>0.160 A 0.360</t>
  </si>
  <si>
    <t>CD267510</t>
  </si>
  <si>
    <t>100º</t>
  </si>
  <si>
    <t>DE 0,160 A 0,360</t>
  </si>
  <si>
    <t>CD2A0469</t>
  </si>
  <si>
    <t>CD2A04874</t>
  </si>
  <si>
    <t>293-521-30</t>
  </si>
  <si>
    <t>CD2A05264</t>
  </si>
  <si>
    <t>293-821</t>
  </si>
  <si>
    <t>CD2A05405</t>
  </si>
  <si>
    <t>293-240</t>
  </si>
  <si>
    <t>CD2A2420</t>
  </si>
  <si>
    <t>TESAMASTER</t>
  </si>
  <si>
    <t>CD2A2790</t>
  </si>
  <si>
    <t>40 EX</t>
  </si>
  <si>
    <t>CD2A3125</t>
  </si>
  <si>
    <t>MDC-25PJ</t>
  </si>
  <si>
    <t>CD2A3206</t>
  </si>
  <si>
    <t>CD2A3598</t>
  </si>
  <si>
    <t>TRIO.PROD.CO.</t>
  </si>
  <si>
    <t>.360 A .560</t>
  </si>
  <si>
    <t>PD258501</t>
  </si>
  <si>
    <t>331-511D</t>
  </si>
  <si>
    <t>PD258502</t>
  </si>
  <si>
    <t>DE 25 A 50</t>
  </si>
  <si>
    <t>PD259010</t>
  </si>
  <si>
    <t>40SD</t>
  </si>
  <si>
    <t>CARL-MAHR</t>
  </si>
  <si>
    <t>DE 100 A 125</t>
  </si>
  <si>
    <t>PD259039</t>
  </si>
  <si>
    <t>01.10106</t>
  </si>
  <si>
    <t>DE 125 A 150</t>
  </si>
  <si>
    <t>PD259042</t>
  </si>
  <si>
    <t>054.10002</t>
  </si>
  <si>
    <t>DE 50 A 75</t>
  </si>
  <si>
    <t>PD2A09970</t>
  </si>
  <si>
    <t>0 / 25</t>
  </si>
  <si>
    <t>PD2A10033</t>
  </si>
  <si>
    <t>IP54</t>
  </si>
  <si>
    <t>PD2A10120</t>
  </si>
  <si>
    <t>PD2A10121</t>
  </si>
  <si>
    <t>DE EXTERIORES</t>
  </si>
  <si>
    <t>345-250-10</t>
  </si>
  <si>
    <t>5-30MM</t>
  </si>
  <si>
    <t>PD2A11036</t>
  </si>
  <si>
    <t>PD2A11038</t>
  </si>
  <si>
    <t>PD2A11039</t>
  </si>
  <si>
    <t>PD2A11040</t>
  </si>
  <si>
    <t>PD2A11142</t>
  </si>
  <si>
    <t>00134001</t>
  </si>
  <si>
    <t>PD2A11143</t>
  </si>
  <si>
    <t>PD2A11788</t>
  </si>
  <si>
    <t>193-103</t>
  </si>
  <si>
    <t>50-75 MM</t>
  </si>
  <si>
    <t>PD2A11789</t>
  </si>
  <si>
    <t>193-101</t>
  </si>
  <si>
    <t>PD2A11790</t>
  </si>
  <si>
    <t>193-102</t>
  </si>
  <si>
    <t>25-50 MM</t>
  </si>
  <si>
    <t>PD2A12362</t>
  </si>
  <si>
    <t>PD2A1280</t>
  </si>
  <si>
    <t>293-265</t>
  </si>
  <si>
    <t>PD2A2175</t>
  </si>
  <si>
    <t>103-101-10</t>
  </si>
  <si>
    <t>PD2A3860</t>
  </si>
  <si>
    <t>TRES CONTACTOS</t>
  </si>
  <si>
    <t>568-971</t>
  </si>
  <si>
    <t>6-12</t>
  </si>
  <si>
    <t>PD2A6686</t>
  </si>
  <si>
    <t>PD2A6688</t>
  </si>
  <si>
    <t>PD2A6689</t>
  </si>
  <si>
    <t>PD2A7127</t>
  </si>
  <si>
    <t>PD2A7128</t>
  </si>
  <si>
    <t>PD2A9425</t>
  </si>
  <si>
    <t>395-251</t>
  </si>
  <si>
    <t>SD258031</t>
  </si>
  <si>
    <t>CONTACTOS FINOS</t>
  </si>
  <si>
    <t>02.10101</t>
  </si>
  <si>
    <t>SD259137</t>
  </si>
  <si>
    <t>01.10101</t>
  </si>
  <si>
    <t>SD2A5397</t>
  </si>
  <si>
    <t>293-243</t>
  </si>
  <si>
    <t>75 ÷ 100 MM</t>
  </si>
  <si>
    <t>S/E</t>
  </si>
  <si>
    <t>in</t>
  </si>
  <si>
    <t>25 - 50</t>
  </si>
  <si>
    <t>Punto de Calibración 8</t>
  </si>
  <si>
    <t>Punto de Calibración 9</t>
  </si>
  <si>
    <t>Punto de Calibración 10</t>
  </si>
  <si>
    <t>Punto de Calibración 11</t>
  </si>
  <si>
    <t>CMC</t>
  </si>
  <si>
    <t>CANAGROSA</t>
  </si>
  <si>
    <t>Laboratorio de Metrología</t>
  </si>
  <si>
    <t>Tolerancia Planitud Franjas</t>
  </si>
  <si>
    <t>Tolerancia Planitud mm</t>
  </si>
  <si>
    <t>Tolerancia Paralelismo Franjas</t>
  </si>
  <si>
    <t>Tolerancia Paralelismo mm</t>
  </si>
  <si>
    <t>Nº equipo</t>
  </si>
  <si>
    <t>Espesor</t>
  </si>
  <si>
    <t>Uexp (k=2)</t>
  </si>
  <si>
    <t>DB1050</t>
  </si>
  <si>
    <t>ANALOGICO</t>
  </si>
  <si>
    <t>25-50</t>
  </si>
  <si>
    <t>Dirección</t>
  </si>
  <si>
    <t>A400M Ctra. A-8010 Km. 4 - 41020, Sevilla</t>
  </si>
  <si>
    <t>C/ Wilbur y Orville Wright, 15 PTA Aeroespacial AERÓPOLIS 41300 La Rinconada</t>
  </si>
  <si>
    <t>NO CONSTA</t>
  </si>
  <si>
    <t>PD2A09962</t>
  </si>
  <si>
    <t>CD-15APX</t>
  </si>
  <si>
    <t>% Uexp sobre el Nominal</t>
  </si>
  <si>
    <r>
      <t xml:space="preserve">CMC Ac6 Metrología, </t>
    </r>
    <r>
      <rPr>
        <b/>
        <sz val="10"/>
        <rFont val="Calibri"/>
        <family val="2"/>
      </rPr>
      <t>μ</t>
    </r>
    <r>
      <rPr>
        <b/>
        <sz val="10"/>
        <rFont val="Calibri"/>
        <family val="2"/>
        <scheme val="minor"/>
      </rPr>
      <t>m</t>
    </r>
  </si>
  <si>
    <r>
      <t xml:space="preserve">CMC Ac6 Metrología, </t>
    </r>
    <r>
      <rPr>
        <b/>
        <sz val="10"/>
        <rFont val="Calibri"/>
        <family val="2"/>
      </rPr>
      <t>m</t>
    </r>
    <r>
      <rPr>
        <b/>
        <sz val="10"/>
        <rFont val="Calibri"/>
        <family val="2"/>
        <scheme val="minor"/>
      </rPr>
      <t>m</t>
    </r>
  </si>
  <si>
    <r>
      <t xml:space="preserve">Tolerancia CANAGROSA Uexp, </t>
    </r>
    <r>
      <rPr>
        <b/>
        <sz val="10"/>
        <rFont val="Calibri"/>
        <family val="2"/>
      </rPr>
      <t>m</t>
    </r>
    <r>
      <rPr>
        <b/>
        <sz val="10"/>
        <rFont val="Calibri"/>
        <family val="2"/>
        <scheme val="minor"/>
      </rPr>
      <t>m</t>
    </r>
  </si>
  <si>
    <t>EVALUACIÓN Uexp</t>
  </si>
  <si>
    <t>Nominal (mm)</t>
  </si>
  <si>
    <t>Uexp (k=2) mm</t>
  </si>
  <si>
    <t>Tolerancia CANAGROSA Uexp mm</t>
  </si>
  <si>
    <t>1367 E</t>
  </si>
  <si>
    <t>3722 E</t>
  </si>
  <si>
    <t>ENAC</t>
  </si>
  <si>
    <t>C\ Serrano, 204 Madrid</t>
  </si>
  <si>
    <r>
      <t xml:space="preserve">Te, </t>
    </r>
    <r>
      <rPr>
        <b/>
        <sz val="12"/>
        <color theme="1"/>
        <rFont val="Calibri"/>
        <family val="2"/>
      </rPr>
      <t>±</t>
    </r>
    <r>
      <rPr>
        <b/>
        <sz val="10.8"/>
        <color theme="1"/>
        <rFont val="Calibri"/>
        <family val="2"/>
      </rPr>
      <t xml:space="preserve"> μ</t>
    </r>
    <r>
      <rPr>
        <b/>
        <sz val="9.6999999999999993"/>
        <color theme="1"/>
        <rFont val="Calibri"/>
        <family val="2"/>
      </rPr>
      <t>m</t>
    </r>
  </si>
  <si>
    <r>
      <t xml:space="preserve">Tv, </t>
    </r>
    <r>
      <rPr>
        <b/>
        <sz val="12"/>
        <color theme="1"/>
        <rFont val="Calibri"/>
        <family val="2"/>
      </rPr>
      <t>±</t>
    </r>
    <r>
      <rPr>
        <b/>
        <sz val="10.8"/>
        <color theme="1"/>
        <rFont val="Calibri"/>
        <family val="2"/>
      </rPr>
      <t xml:space="preserve"> μ</t>
    </r>
    <r>
      <rPr>
        <b/>
        <sz val="9.6999999999999993"/>
        <color theme="1"/>
        <rFont val="Calibri"/>
        <family val="2"/>
      </rPr>
      <t>m</t>
    </r>
  </si>
  <si>
    <t>Resolución /División de Escala (mm)</t>
  </si>
  <si>
    <t>Tolerancia Ancho Combinado L4 (mm)</t>
  </si>
  <si>
    <t>CMC (mm) (k=2)</t>
  </si>
  <si>
    <t>1367-I</t>
  </si>
  <si>
    <t>3938-I</t>
  </si>
  <si>
    <t>293-240-30</t>
  </si>
  <si>
    <t>1515-I</t>
  </si>
  <si>
    <t>3722-I</t>
  </si>
  <si>
    <t>01/69730</t>
  </si>
  <si>
    <t>727-6/150</t>
  </si>
  <si>
    <t>STARRET</t>
  </si>
  <si>
    <t>293-231</t>
  </si>
  <si>
    <t>ICMG0021</t>
  </si>
  <si>
    <t>ICMG0022</t>
  </si>
  <si>
    <t>LUFT GLAS, S. L.</t>
  </si>
  <si>
    <t>C/ Indico, nº 2 Edificio Indico, 11407, Jeréz de la Frontera</t>
  </si>
  <si>
    <t>C/ Cañada Real 22, polígono industrial Parque Plata, 41900, Camas, Sevilla</t>
  </si>
  <si>
    <t>7J0005001</t>
  </si>
  <si>
    <t>GAM (Guadaira Aircraft Maintenance, S.A.)</t>
  </si>
  <si>
    <t>Calle Indico, nº 2 Edificio Indico - CP 1140 (Jerez de la Frontera, Cádiz)</t>
  </si>
  <si>
    <t>S/C (NS:514010)</t>
  </si>
  <si>
    <t>ICMG00018</t>
  </si>
  <si>
    <t>ICMG00019</t>
  </si>
  <si>
    <t>293-230</t>
  </si>
  <si>
    <t>ICMG0046</t>
  </si>
  <si>
    <t>ICMG0044</t>
  </si>
  <si>
    <t>0000469</t>
  </si>
  <si>
    <t>PD2A13200</t>
  </si>
  <si>
    <t>5R0075301</t>
  </si>
  <si>
    <t>PD2A14046</t>
  </si>
  <si>
    <t>0 - 150.</t>
  </si>
  <si>
    <t>0 - 150,</t>
  </si>
  <si>
    <t>160 - 150</t>
  </si>
  <si>
    <t>S/N</t>
  </si>
  <si>
    <t>A72BUNININ01</t>
  </si>
  <si>
    <t>05193488</t>
  </si>
  <si>
    <t>07192183</t>
  </si>
  <si>
    <t>N/C</t>
  </si>
  <si>
    <t>PD2A8231</t>
  </si>
  <si>
    <t>09078652</t>
  </si>
  <si>
    <t>0000656</t>
  </si>
  <si>
    <t>SD2A4260</t>
  </si>
  <si>
    <t>05248503</t>
  </si>
  <si>
    <t>08546782</t>
  </si>
  <si>
    <t>08469243</t>
  </si>
  <si>
    <t>09104544</t>
  </si>
  <si>
    <t>5M0001901</t>
  </si>
  <si>
    <t>084692</t>
  </si>
  <si>
    <t>TESA00530091</t>
  </si>
  <si>
    <t>0-150</t>
  </si>
  <si>
    <t>6D295501</t>
  </si>
  <si>
    <t>08587105</t>
  </si>
  <si>
    <t>5P075502</t>
  </si>
  <si>
    <t>Laboratorio de Metrología - CANAGROSA</t>
  </si>
  <si>
    <t>5P 0755 02</t>
  </si>
  <si>
    <t>293-805</t>
  </si>
  <si>
    <t>0 - 200</t>
  </si>
  <si>
    <t>047182</t>
  </si>
  <si>
    <t>05086466</t>
  </si>
  <si>
    <t>09131937</t>
  </si>
  <si>
    <t>PD2A14108</t>
  </si>
  <si>
    <t>PD2A14109</t>
  </si>
  <si>
    <t>PD2A14110</t>
  </si>
  <si>
    <t>09107442</t>
  </si>
  <si>
    <t>0001403</t>
  </si>
  <si>
    <t>0001048</t>
  </si>
  <si>
    <t>07181412</t>
  </si>
  <si>
    <t>6J120801</t>
  </si>
  <si>
    <t>6J121901</t>
  </si>
  <si>
    <t>6J204901</t>
  </si>
  <si>
    <t>6J205001</t>
  </si>
  <si>
    <t>PD2A10009</t>
  </si>
  <si>
    <t>09240028</t>
  </si>
  <si>
    <t>09105042</t>
  </si>
  <si>
    <t>PD2A09858</t>
  </si>
  <si>
    <t>PD2A2174</t>
  </si>
  <si>
    <t>0-25</t>
  </si>
  <si>
    <t>0 - 25</t>
  </si>
  <si>
    <t>Identificación</t>
  </si>
  <si>
    <t>Criterio           |C|+ Uexp</t>
  </si>
  <si>
    <t>Criterio |C|</t>
  </si>
  <si>
    <t>Sin Uso</t>
  </si>
  <si>
    <t>Incertidumbre de Uso</t>
  </si>
  <si>
    <t>Frase Criterio Aceptación ESP</t>
  </si>
  <si>
    <t>Frase Criterio Aceptación ENG</t>
  </si>
  <si>
    <t xml:space="preserve">- Acceptance Criteria: |C| + Uexp ≤ </t>
  </si>
  <si>
    <t xml:space="preserve">- Criterio de Aceptación: |C| + Uexp ≤ </t>
  </si>
  <si>
    <r>
      <t>Criterio U</t>
    </r>
    <r>
      <rPr>
        <vertAlign val="subscript"/>
        <sz val="12"/>
        <rFont val="Arial"/>
        <family val="2"/>
      </rPr>
      <t>exp</t>
    </r>
  </si>
  <si>
    <t>Criterio |C|+Uexp</t>
  </si>
  <si>
    <t>Incertidumbre de Uso (mm)</t>
  </si>
  <si>
    <t>Sin Usar</t>
  </si>
  <si>
    <t>Criterio de Aceptación ESP</t>
  </si>
  <si>
    <t>Criterio Aceptación ENG</t>
  </si>
  <si>
    <r>
      <t xml:space="preserve">Criterio de Aceptación: |C| + Uexp </t>
    </r>
    <r>
      <rPr>
        <sz val="10"/>
        <color theme="1"/>
        <rFont val="Calibri"/>
        <family val="2"/>
      </rPr>
      <t>≤</t>
    </r>
    <r>
      <rPr>
        <sz val="8.5"/>
        <color theme="1"/>
        <rFont val="Arial"/>
        <family val="2"/>
      </rPr>
      <t xml:space="preserve"> </t>
    </r>
  </si>
  <si>
    <t xml:space="preserve">Acceptance Criteria: |C| + Uexp ≤ </t>
  </si>
  <si>
    <t>SD2A4278</t>
  </si>
  <si>
    <t>5F0048201</t>
  </si>
  <si>
    <t>5F00262101</t>
  </si>
  <si>
    <t>0011161</t>
  </si>
  <si>
    <t xml:space="preserve"> - Acceptance Criteria: |C| + Uexp ≤ 4 * Scale Division</t>
  </si>
  <si>
    <t xml:space="preserve"> - Criterio de Aceptación: |C| + Uexp ≤ 4 * División de Escala</t>
  </si>
  <si>
    <t>SD2A09274</t>
  </si>
  <si>
    <t>7H050401</t>
  </si>
  <si>
    <t>IP67</t>
  </si>
  <si>
    <t>SD2A09276</t>
  </si>
  <si>
    <t>7H050501</t>
  </si>
  <si>
    <t>SD2A09272</t>
  </si>
  <si>
    <t>7H047201</t>
  </si>
  <si>
    <t>SD2A09277</t>
  </si>
  <si>
    <t>7H050601</t>
  </si>
  <si>
    <t>SD2A09275</t>
  </si>
  <si>
    <t>7H048901</t>
  </si>
  <si>
    <t>SD2A09273</t>
  </si>
  <si>
    <t>7H051101</t>
  </si>
  <si>
    <t>5R0010701</t>
  </si>
  <si>
    <t>5R0003501</t>
  </si>
  <si>
    <t>5R0085101</t>
  </si>
  <si>
    <t>5R0086401</t>
  </si>
  <si>
    <t>5R0088801</t>
  </si>
  <si>
    <t>PD2A7543</t>
  </si>
  <si>
    <t>06/02187</t>
  </si>
  <si>
    <t>PD2A8776</t>
  </si>
  <si>
    <t>PD2A14112</t>
  </si>
  <si>
    <t>PD2A14113</t>
  </si>
  <si>
    <t>PD2A14114</t>
  </si>
  <si>
    <t>PD2A14111</t>
  </si>
  <si>
    <t>PD2A4105</t>
  </si>
  <si>
    <t>PD2A8234</t>
  </si>
  <si>
    <t>5R0074101</t>
  </si>
  <si>
    <t>PD2A10092</t>
  </si>
  <si>
    <t>00530241</t>
  </si>
  <si>
    <t>5P 0514 01</t>
  </si>
  <si>
    <t>05658745</t>
  </si>
  <si>
    <t>07181407</t>
  </si>
  <si>
    <t>SD2A08077</t>
  </si>
  <si>
    <t>09141821</t>
  </si>
  <si>
    <t>0000049</t>
  </si>
  <si>
    <t>PD2A5294</t>
  </si>
  <si>
    <t>07148996</t>
  </si>
  <si>
    <t>0012881</t>
  </si>
  <si>
    <t>SD2A08092</t>
  </si>
  <si>
    <t>SD2A08078</t>
  </si>
  <si>
    <t>SD2A08090</t>
  </si>
  <si>
    <t>SD2A07626</t>
  </si>
  <si>
    <t>SD2A08076</t>
  </si>
  <si>
    <t>SD2A08091</t>
  </si>
  <si>
    <t>SD2A07628</t>
  </si>
  <si>
    <t>SD2A6446</t>
  </si>
  <si>
    <t>09006715</t>
  </si>
  <si>
    <t>SD213319</t>
  </si>
  <si>
    <t>SD213313</t>
  </si>
  <si>
    <t>SD2A07502</t>
  </si>
  <si>
    <t>SD2A09304</t>
  </si>
  <si>
    <t>SD2A07630</t>
  </si>
  <si>
    <t>5R0323401</t>
  </si>
  <si>
    <t>09078651</t>
  </si>
  <si>
    <t>5R0059901</t>
  </si>
  <si>
    <t>PD2A8771</t>
  </si>
  <si>
    <t>0000478</t>
  </si>
  <si>
    <t>0011014</t>
  </si>
  <si>
    <t>E-19849</t>
  </si>
  <si>
    <t>0012885</t>
  </si>
  <si>
    <t>000137</t>
  </si>
  <si>
    <t>09144319</t>
  </si>
  <si>
    <t>0001053</t>
  </si>
  <si>
    <t>PD213650</t>
  </si>
  <si>
    <t>SD2A08134</t>
  </si>
  <si>
    <t>SD2A08135</t>
  </si>
  <si>
    <t>BUSCADOR</t>
  </si>
  <si>
    <t>POSICIÓN</t>
  </si>
  <si>
    <t>SD2A09327</t>
  </si>
  <si>
    <t>7P004201</t>
  </si>
  <si>
    <t>SD2A09328</t>
  </si>
  <si>
    <t>7P024301</t>
  </si>
  <si>
    <t>TWIN-CAL IP40</t>
  </si>
  <si>
    <t>SD2A09329</t>
  </si>
  <si>
    <t>7L098101</t>
  </si>
  <si>
    <t>TWIN-CAL IP67</t>
  </si>
  <si>
    <t>SD2A09326</t>
  </si>
  <si>
    <t>7L103301</t>
  </si>
  <si>
    <t>05318548</t>
  </si>
  <si>
    <t>PD2A12878</t>
  </si>
  <si>
    <t>PD2A12879</t>
  </si>
  <si>
    <t>PD2A12880</t>
  </si>
  <si>
    <t>PD2A12881</t>
  </si>
  <si>
    <t>PD2A12882</t>
  </si>
  <si>
    <t>PD2A12883</t>
  </si>
  <si>
    <t>00514009</t>
  </si>
  <si>
    <t>5Q0009301</t>
  </si>
  <si>
    <t>6C0027001</t>
  </si>
  <si>
    <t>6A0020801</t>
  </si>
  <si>
    <t>6A0043201</t>
  </si>
  <si>
    <t>6C0026401</t>
  </si>
  <si>
    <t>6A0001901</t>
  </si>
  <si>
    <t>5R0031801</t>
  </si>
  <si>
    <t>5R0055401</t>
  </si>
  <si>
    <t>5R0046401</t>
  </si>
  <si>
    <t>5R0064901</t>
  </si>
  <si>
    <t>5R0030901</t>
  </si>
  <si>
    <t>5R0064701</t>
  </si>
  <si>
    <t>5R0023801</t>
  </si>
  <si>
    <t>5R0023901</t>
  </si>
  <si>
    <t>5R0042001</t>
  </si>
  <si>
    <t>5R0092301</t>
  </si>
  <si>
    <t>5R0038301</t>
  </si>
  <si>
    <t>5R0028701</t>
  </si>
  <si>
    <t>0 - 70</t>
  </si>
  <si>
    <t>Evaluación Error</t>
  </si>
  <si>
    <t>Evaluación Longitud</t>
  </si>
  <si>
    <t>Valor Nominal</t>
  </si>
  <si>
    <t>Valor Medido</t>
  </si>
  <si>
    <t>Variación Medidas                    (Vmáx-Vmin)</t>
  </si>
  <si>
    <t>UExp</t>
  </si>
  <si>
    <t>Variación Máx Medidas                (Vmáx-Vmin)</t>
  </si>
  <si>
    <t>Uexp Máx</t>
  </si>
  <si>
    <t>Desviación</t>
  </si>
  <si>
    <t>INCERTIDUMBRE Máx (mm)</t>
  </si>
  <si>
    <t>SIN USO</t>
  </si>
  <si>
    <t>Nº EQUIPO</t>
  </si>
  <si>
    <t>ÚLTIMA MODIFICACIÓN BASE DE DATOS 19/09/2016</t>
  </si>
  <si>
    <t>16/34534562</t>
  </si>
  <si>
    <t>PD2A12932</t>
  </si>
  <si>
    <t>PD2A12935</t>
  </si>
  <si>
    <t>PD2A14115</t>
  </si>
  <si>
    <t>PD2A14116</t>
  </si>
  <si>
    <t>5R0039401</t>
  </si>
  <si>
    <t>6A0001101</t>
  </si>
  <si>
    <t>6H0002601</t>
  </si>
  <si>
    <t>ELECTRONIC DIGITAL CALIPER</t>
  </si>
  <si>
    <t>XE3234</t>
  </si>
  <si>
    <t>ENSATEC, S.L.U.</t>
  </si>
  <si>
    <t>Avda. de Lentiscares nº4-6 - 26370, Navarrete - La Rioja</t>
  </si>
  <si>
    <t>Valor PASA</t>
  </si>
  <si>
    <t>Valor NO PASA</t>
  </si>
  <si>
    <t>Patrón Ajuste GO</t>
  </si>
  <si>
    <t>Patrón Ajuste NO GO</t>
  </si>
  <si>
    <t>ID</t>
  </si>
  <si>
    <t>G445 - 3,9624 (LADO PASA) / 4,064 (LADO NO PASA) mm</t>
  </si>
  <si>
    <t>Unidad</t>
  </si>
  <si>
    <t>Cliente</t>
  </si>
  <si>
    <t>Calle Willbur y Orville Wrigth, 15, 41300 La Rinconada, Sevilla</t>
  </si>
  <si>
    <t>D.M.C.</t>
  </si>
  <si>
    <t>DATOS DE ANILLOS Y VARILLAS PATRÓN DE AJUSTE PARA M1CH</t>
  </si>
  <si>
    <t>Fecha de Revisión:</t>
  </si>
  <si>
    <t>Revisado:</t>
  </si>
  <si>
    <t>JID</t>
  </si>
  <si>
    <r>
      <t xml:space="preserve">DATOS CALIBRES </t>
    </r>
    <r>
      <rPr>
        <b/>
        <sz val="12"/>
        <color theme="1"/>
        <rFont val="Arial"/>
        <family val="2"/>
      </rPr>
      <t>PASA / NO PASA</t>
    </r>
    <r>
      <rPr>
        <sz val="12"/>
        <color theme="1"/>
        <rFont val="Arial"/>
        <family val="2"/>
      </rPr>
      <t xml:space="preserve"> CANAGROSA/CLIENTES</t>
    </r>
  </si>
  <si>
    <t>DATOS ANILLOS CANAGROSA/CLIENTES</t>
  </si>
  <si>
    <t>Patrón Ajuste</t>
  </si>
  <si>
    <t>PATRÓN CILÍNDRICO DE DIÁMETRO INTERIOR</t>
  </si>
  <si>
    <t>DD3133</t>
  </si>
  <si>
    <t>151009C</t>
  </si>
  <si>
    <t>Avda. Lentiscares, 4 - 26370 Navarrete (La Rioja)</t>
  </si>
  <si>
    <t>G2</t>
  </si>
  <si>
    <t>PATRÓN CILÍNDRICO DE DIÁMETRO EXTERIOR</t>
  </si>
  <si>
    <t>MDC-25SB</t>
  </si>
  <si>
    <t>PD2A09853</t>
  </si>
  <si>
    <t>PD2A12963</t>
  </si>
  <si>
    <t>PD2A12942</t>
  </si>
  <si>
    <t>PD2A12991</t>
  </si>
  <si>
    <t>PD2A8452</t>
  </si>
  <si>
    <t>5X0047901</t>
  </si>
  <si>
    <t>6H0013001</t>
  </si>
  <si>
    <t>6A0045401</t>
  </si>
  <si>
    <t>6K0015201</t>
  </si>
  <si>
    <t>SD2A09339</t>
  </si>
  <si>
    <t>SD2A09341</t>
  </si>
  <si>
    <t>SD2A09342</t>
  </si>
  <si>
    <t>SD2A09343</t>
  </si>
  <si>
    <t>MML</t>
  </si>
  <si>
    <t>7L 0987 01</t>
  </si>
  <si>
    <t>7L 1025 01</t>
  </si>
  <si>
    <t>7L 1963 01</t>
  </si>
  <si>
    <t>SD2A09340</t>
  </si>
  <si>
    <t>PD2A12885</t>
  </si>
  <si>
    <t>PD2A12886</t>
  </si>
  <si>
    <t>PD2A12887</t>
  </si>
  <si>
    <t>PD2A12890</t>
  </si>
  <si>
    <t>PD2A12891</t>
  </si>
  <si>
    <t>PD2A12884</t>
  </si>
  <si>
    <t>PD2A12888</t>
  </si>
  <si>
    <t>PD2A8465</t>
  </si>
  <si>
    <t>INTERIORES</t>
  </si>
  <si>
    <t>PD2A12889</t>
  </si>
  <si>
    <t>PD2A14121</t>
  </si>
  <si>
    <t>PD2A14119</t>
  </si>
  <si>
    <t>PD2A14117</t>
  </si>
  <si>
    <t>PD2A14120</t>
  </si>
  <si>
    <t>PD2A14118</t>
  </si>
  <si>
    <t>Laboratorio de Metrología CANAGROSA</t>
  </si>
  <si>
    <t>0 a 25</t>
  </si>
  <si>
    <t>SD2A07198</t>
  </si>
  <si>
    <t>DA40K327</t>
  </si>
  <si>
    <t>ANALÓGICO</t>
  </si>
  <si>
    <t>PUNTA</t>
  </si>
  <si>
    <t>D2R20</t>
  </si>
  <si>
    <t>KROEPLIN</t>
  </si>
  <si>
    <t>0 - 20</t>
  </si>
  <si>
    <t>Laboratorio de Metrología de CANAGROSA</t>
  </si>
  <si>
    <t>Calle Wilbur &amp; Orville Nº15 - Parque tecnológico Aeroespacial AERÓPOLIS</t>
  </si>
  <si>
    <t>SD2A4697</t>
  </si>
  <si>
    <t>AB41E084</t>
  </si>
  <si>
    <t>OD0710RS</t>
  </si>
  <si>
    <t>0 - 10</t>
  </si>
  <si>
    <t>PD2A12989</t>
  </si>
  <si>
    <t>PD2A12995</t>
  </si>
  <si>
    <t>PD2A12957</t>
  </si>
  <si>
    <t>07452866</t>
  </si>
  <si>
    <t>SD2A09345</t>
  </si>
  <si>
    <t>7L 1841 01</t>
  </si>
  <si>
    <t>SD2A09344</t>
  </si>
  <si>
    <t>7L 1957 01</t>
  </si>
  <si>
    <t>Calle Wilbur &amp; Orville Nº15 41309 - La Rinconada, Sevilla</t>
  </si>
  <si>
    <t xml:space="preserve"> - Criterio de Aceptación: |C| + Uexp ≤ 4 * E</t>
  </si>
  <si>
    <t>- Acceptance Criteria: |C| + Uexp ≤ 4 * E</t>
  </si>
  <si>
    <t>G874</t>
  </si>
  <si>
    <t>G873</t>
  </si>
  <si>
    <t>G194</t>
  </si>
  <si>
    <t>SD2A08126</t>
  </si>
  <si>
    <t>SD2A08277</t>
  </si>
  <si>
    <t>0923087</t>
  </si>
  <si>
    <t>09232743</t>
  </si>
  <si>
    <t>09231971</t>
  </si>
  <si>
    <t>SD2A09353</t>
  </si>
  <si>
    <t>0014738</t>
  </si>
  <si>
    <t>VDS-15PMX</t>
  </si>
  <si>
    <t>536-145</t>
  </si>
  <si>
    <t>PD2A12951</t>
  </si>
  <si>
    <t>PD2A9292</t>
  </si>
  <si>
    <t>PD2A12933</t>
  </si>
  <si>
    <t>PD2A12965</t>
  </si>
  <si>
    <t>PD2A12941</t>
  </si>
  <si>
    <t>PD2A12992</t>
  </si>
  <si>
    <t>5R0093901</t>
  </si>
  <si>
    <t>5R0049001</t>
  </si>
  <si>
    <t>6H0014201</t>
  </si>
  <si>
    <t>6K0010601</t>
  </si>
  <si>
    <t>6A0006401</t>
  </si>
  <si>
    <t>SD2A08273</t>
  </si>
  <si>
    <t>SD2A08283</t>
  </si>
  <si>
    <t>SD2A08285</t>
  </si>
  <si>
    <t>05658327</t>
  </si>
  <si>
    <t>6K474201</t>
  </si>
  <si>
    <t>6K409201</t>
  </si>
  <si>
    <t>6K476101</t>
  </si>
  <si>
    <t>PD2A12959</t>
  </si>
  <si>
    <t>6G0007001</t>
  </si>
  <si>
    <t>PD2A12961</t>
  </si>
  <si>
    <t>6C0027501</t>
  </si>
  <si>
    <t>PD2A12986</t>
  </si>
  <si>
    <t>6A0057801</t>
  </si>
  <si>
    <t>PD2A12988</t>
  </si>
  <si>
    <t>6H0001101</t>
  </si>
  <si>
    <t>PD2A12952</t>
  </si>
  <si>
    <t>6J0010201</t>
  </si>
  <si>
    <t>PD2A12954</t>
  </si>
  <si>
    <t>6H0013801</t>
  </si>
  <si>
    <t>PD2A12962</t>
  </si>
  <si>
    <t>6C0024601</t>
  </si>
  <si>
    <t>PD2A12939</t>
  </si>
  <si>
    <t>6J0005801</t>
  </si>
  <si>
    <t>PD2A12955</t>
  </si>
  <si>
    <t>6H0011301</t>
  </si>
  <si>
    <t>5R0039601</t>
  </si>
  <si>
    <t>5R0060201</t>
  </si>
  <si>
    <t>5L0007101</t>
  </si>
  <si>
    <t>5L0008001</t>
  </si>
  <si>
    <t>08263296</t>
  </si>
  <si>
    <t>07467945</t>
  </si>
  <si>
    <t>07188118</t>
  </si>
  <si>
    <t>08264472</t>
  </si>
  <si>
    <t>10040480</t>
  </si>
  <si>
    <t>PD2A12953</t>
  </si>
  <si>
    <t>6J0004901</t>
  </si>
  <si>
    <t>5R0083901</t>
  </si>
  <si>
    <t>5R0040001</t>
  </si>
  <si>
    <t>07452705</t>
  </si>
  <si>
    <t>20141126034 E</t>
  </si>
  <si>
    <t>IGB, S.L.</t>
  </si>
  <si>
    <t>P.I STORE C/BERBIQUÍ, BLOQUE 2 NAVE 17</t>
  </si>
  <si>
    <t>ALYCO</t>
  </si>
  <si>
    <t>SD2A08304</t>
  </si>
  <si>
    <t>6K404401</t>
  </si>
  <si>
    <t>SD2A08305</t>
  </si>
  <si>
    <t>G940</t>
  </si>
  <si>
    <t>PD2A12960</t>
  </si>
  <si>
    <t>SD2A08339</t>
  </si>
  <si>
    <t>6K405001</t>
  </si>
  <si>
    <t>6C0032601</t>
  </si>
  <si>
    <t>5R0005901</t>
  </si>
  <si>
    <t>SD2A08338</t>
  </si>
  <si>
    <t>SD2A08349</t>
  </si>
  <si>
    <t>SD2A07159</t>
  </si>
  <si>
    <t>6K414101</t>
  </si>
  <si>
    <t>6L039601</t>
  </si>
  <si>
    <t>PD2A14418</t>
  </si>
  <si>
    <t>0002646</t>
  </si>
  <si>
    <t>NTD14-8"PMX</t>
  </si>
  <si>
    <t>0002645</t>
  </si>
  <si>
    <t>PD2A14420</t>
  </si>
  <si>
    <t>0002642</t>
  </si>
  <si>
    <t>PD2A14419</t>
  </si>
  <si>
    <t>0002641</t>
  </si>
  <si>
    <t>SD2A09372</t>
  </si>
  <si>
    <t>293-365</t>
  </si>
  <si>
    <t>PD2A14421</t>
  </si>
  <si>
    <t>TYCO</t>
  </si>
  <si>
    <t>AWG 2</t>
  </si>
  <si>
    <t>SD2A09375</t>
  </si>
  <si>
    <t>0008622</t>
  </si>
  <si>
    <t>NTD35-3C</t>
  </si>
  <si>
    <t>5R 03090 01</t>
  </si>
  <si>
    <t>SD2A08393</t>
  </si>
  <si>
    <t>07507503</t>
  </si>
  <si>
    <t>SD2A08390</t>
  </si>
  <si>
    <t>07507484</t>
  </si>
  <si>
    <t>PD2A9573</t>
  </si>
  <si>
    <t>PD2A14122</t>
  </si>
  <si>
    <t>07274177</t>
  </si>
  <si>
    <t>PD2A12987</t>
  </si>
  <si>
    <t>6C0025501</t>
  </si>
  <si>
    <t>PD2A14123</t>
  </si>
  <si>
    <t>PD2A14124</t>
  </si>
  <si>
    <t>5R 03085 01</t>
  </si>
  <si>
    <t>07274665</t>
  </si>
  <si>
    <t>07149198</t>
  </si>
  <si>
    <t>5X0048301</t>
  </si>
  <si>
    <t>5R0025901</t>
  </si>
  <si>
    <t>030471043</t>
  </si>
  <si>
    <t>07515741</t>
  </si>
  <si>
    <t>07515725</t>
  </si>
  <si>
    <t>10088612</t>
  </si>
  <si>
    <t>5J0811101</t>
  </si>
  <si>
    <t>5J0808901</t>
  </si>
  <si>
    <t>AMI</t>
  </si>
  <si>
    <t>CADIMAR</t>
  </si>
  <si>
    <t>Ctra. Madrid - Cádiz, km. 639 - 11407, Alcubilla</t>
  </si>
  <si>
    <t>BORMI</t>
  </si>
  <si>
    <t>CV01 (102)</t>
  </si>
  <si>
    <t>CV01 (103)</t>
  </si>
  <si>
    <t>CV02 (103)</t>
  </si>
  <si>
    <t>P003287</t>
  </si>
  <si>
    <t>140 589 00 19 00</t>
  </si>
  <si>
    <t>SCALA</t>
  </si>
  <si>
    <t>CV03 (105)</t>
  </si>
  <si>
    <t>CV02 (104)</t>
  </si>
  <si>
    <t>908838</t>
  </si>
  <si>
    <t>0 - 50</t>
  </si>
  <si>
    <t>CV08 (131)</t>
  </si>
  <si>
    <t>MB</t>
  </si>
  <si>
    <t>311/98</t>
  </si>
  <si>
    <t>CV03 (243)</t>
  </si>
  <si>
    <t>1040406</t>
  </si>
  <si>
    <t>CV04 (244)</t>
  </si>
  <si>
    <t>011470</t>
  </si>
  <si>
    <t>CV11 (71)</t>
  </si>
  <si>
    <t>F17981</t>
  </si>
  <si>
    <t>CV04 (102)</t>
  </si>
  <si>
    <t>CV58 (121)</t>
  </si>
  <si>
    <t>CV45 (71)</t>
  </si>
  <si>
    <t>CV07 (105)</t>
  </si>
  <si>
    <t>CV03 (100/4)</t>
  </si>
  <si>
    <t>75-100</t>
  </si>
  <si>
    <t>CV02 (100/3)</t>
  </si>
  <si>
    <t>100-125</t>
  </si>
  <si>
    <t>CV01 (100/2)</t>
  </si>
  <si>
    <t>503-104</t>
  </si>
  <si>
    <t>75-100 mm</t>
  </si>
  <si>
    <t>100-125 mm</t>
  </si>
  <si>
    <t>103-137 mm</t>
  </si>
  <si>
    <t>0-25 mm</t>
  </si>
  <si>
    <t>125-150 mm</t>
  </si>
  <si>
    <t>710-P-8</t>
  </si>
  <si>
    <t>0-160</t>
  </si>
  <si>
    <t>PD2A09959</t>
  </si>
  <si>
    <t>PD2A13242</t>
  </si>
  <si>
    <t>PD2A13241</t>
  </si>
  <si>
    <t>PD2A3517</t>
  </si>
  <si>
    <t>PD2A4498</t>
  </si>
  <si>
    <t>AB48F024</t>
  </si>
  <si>
    <t>0D2050</t>
  </si>
  <si>
    <t xml:space="preserve">Criterio de Aceptación: |C| + Uexp ≤ </t>
  </si>
  <si>
    <t>PD2A9355</t>
  </si>
  <si>
    <t>PD2A14863</t>
  </si>
  <si>
    <t>PD2A2250</t>
  </si>
  <si>
    <t>209-605</t>
  </si>
  <si>
    <t>N/A</t>
  </si>
  <si>
    <t>CD2A05260</t>
  </si>
  <si>
    <t>RECOULES</t>
  </si>
  <si>
    <t>CD2A05127</t>
  </si>
  <si>
    <t>PD2A7516</t>
  </si>
  <si>
    <t>PD2A7517</t>
  </si>
  <si>
    <t>PD2A7530</t>
  </si>
  <si>
    <t>PD2A7532</t>
  </si>
  <si>
    <t>PD2A7603</t>
  </si>
  <si>
    <t>PD2A9632</t>
  </si>
  <si>
    <t>PD2A5576</t>
  </si>
  <si>
    <t>PD2A13504</t>
  </si>
  <si>
    <t>7B133401</t>
  </si>
  <si>
    <t>00530301 IP6</t>
  </si>
  <si>
    <t>Polígono Industrial Rio San Pedro, C/ Chile Nave 21</t>
  </si>
  <si>
    <t>BAHIAMEC, S.L.</t>
  </si>
  <si>
    <t>6T 1043</t>
  </si>
  <si>
    <t>6V 015</t>
  </si>
  <si>
    <t>6U 768</t>
  </si>
  <si>
    <t>PD2A2373</t>
  </si>
  <si>
    <t>PD246175</t>
  </si>
  <si>
    <t>PD2A10116</t>
  </si>
  <si>
    <t>CD2A06921</t>
  </si>
  <si>
    <t>DA27Q014</t>
  </si>
  <si>
    <t>D220S</t>
  </si>
  <si>
    <t>CD2A06922</t>
  </si>
  <si>
    <t>CD2A06923</t>
  </si>
  <si>
    <t>CD2A06924</t>
  </si>
  <si>
    <t>CD2A06925</t>
  </si>
  <si>
    <t>DA27Q012</t>
  </si>
  <si>
    <t>DA27Q013</t>
  </si>
  <si>
    <t>DA23Q137</t>
  </si>
  <si>
    <t>DA26Q076</t>
  </si>
  <si>
    <t>D220</t>
  </si>
  <si>
    <t>PD2A13658</t>
  </si>
  <si>
    <t>PD2A13660</t>
  </si>
  <si>
    <t>PD2A13662</t>
  </si>
  <si>
    <t>KOBA</t>
  </si>
  <si>
    <t>4.078 - 4.128</t>
  </si>
  <si>
    <t>64230.19</t>
  </si>
  <si>
    <t>AEROTECNIC COMPOSITES, S.L.U.</t>
  </si>
  <si>
    <t>PARQUE TECNOLÓGICO TECNOBAHÍA, AV. SINDICALISTA  ISIDORO  GÁLVEZ, PARCELA 30-31.</t>
  </si>
  <si>
    <t>B17003883</t>
  </si>
  <si>
    <t>CD-6´´ASX</t>
  </si>
  <si>
    <t>Calle Willbur y Orville Wrigth PTA15</t>
  </si>
  <si>
    <t>PD2A12684</t>
  </si>
  <si>
    <t>PD2A15025</t>
  </si>
  <si>
    <t>PD2A15024</t>
  </si>
  <si>
    <t>8J0016701</t>
  </si>
  <si>
    <t>CD2A06493</t>
  </si>
  <si>
    <t>LC31P171</t>
  </si>
  <si>
    <t>C3R30</t>
  </si>
  <si>
    <t>CD2A05793</t>
  </si>
  <si>
    <t>KC25N061</t>
  </si>
  <si>
    <t>PD2A15048</t>
  </si>
  <si>
    <t xml:space="preserve">0 - 150 </t>
  </si>
  <si>
    <t>PD2A13840</t>
  </si>
  <si>
    <t>7L072701</t>
  </si>
  <si>
    <t>0530321 IP6</t>
  </si>
  <si>
    <t>7L061801</t>
  </si>
  <si>
    <t>7L073701</t>
  </si>
  <si>
    <t>7L073901</t>
  </si>
  <si>
    <t>PD2A13841</t>
  </si>
  <si>
    <t>PD2A13842</t>
  </si>
  <si>
    <t>PD2A13843</t>
  </si>
  <si>
    <t>PD2A2898</t>
  </si>
  <si>
    <t>CANAGROSA LAB&amp;SERVICES, S.L</t>
  </si>
  <si>
    <t>CD2A05006</t>
  </si>
  <si>
    <t>AX42L001</t>
  </si>
  <si>
    <t>OD40100</t>
  </si>
  <si>
    <t>PD213281</t>
  </si>
  <si>
    <t>5Z0016101</t>
  </si>
  <si>
    <t>PD2A13906</t>
  </si>
  <si>
    <t>FG 101493</t>
  </si>
  <si>
    <t>PD2A13968</t>
  </si>
  <si>
    <t>7Q0002901</t>
  </si>
  <si>
    <t>PD2A13960</t>
  </si>
  <si>
    <t>7Q0004501</t>
  </si>
  <si>
    <t>PD2A13964</t>
  </si>
  <si>
    <t>7Q0014101</t>
  </si>
  <si>
    <t>PD2A13954</t>
  </si>
  <si>
    <t>7Q0023401</t>
  </si>
  <si>
    <t>PD2A13952</t>
  </si>
  <si>
    <t>7Q0029301</t>
  </si>
  <si>
    <t>PD2A13958</t>
  </si>
  <si>
    <t>7Q0007801</t>
  </si>
  <si>
    <t>PD2A13957</t>
  </si>
  <si>
    <t>7Q0003001</t>
  </si>
  <si>
    <t>PD2A13953</t>
  </si>
  <si>
    <t>7Q0004901</t>
  </si>
  <si>
    <t>PD2A13961</t>
  </si>
  <si>
    <t>7Q0005201</t>
  </si>
  <si>
    <t>PD2A13963</t>
  </si>
  <si>
    <t>7Q0012601</t>
  </si>
  <si>
    <t>VC04</t>
  </si>
  <si>
    <t>VC05</t>
  </si>
  <si>
    <t>VC06</t>
  </si>
  <si>
    <t>530-114</t>
  </si>
  <si>
    <t>GRI TOWERS SEVILLA, S.L.</t>
  </si>
  <si>
    <t>Calle Esclusa, 2 - 41011, Sevilla</t>
  </si>
  <si>
    <t>PG02</t>
  </si>
  <si>
    <t>0-35 MM</t>
  </si>
  <si>
    <t>DIGIMESS</t>
  </si>
  <si>
    <t>0 - 35</t>
  </si>
  <si>
    <t>0826</t>
  </si>
  <si>
    <t>ADS</t>
  </si>
  <si>
    <t>15,7 - 15,88</t>
  </si>
  <si>
    <t>MECANIZADOS Y MONTAJES AERONAÚTICOS</t>
  </si>
  <si>
    <t>AVDA. INVENTOR  PEDRO CAWLEY 31C, CP 11500, EL PUERTO DE SANTA MARÍA (CÁDIZ)</t>
  </si>
  <si>
    <t>PD2A13970</t>
  </si>
  <si>
    <t>7Q0002201</t>
  </si>
  <si>
    <t>7Q0054401</t>
  </si>
  <si>
    <t>PD2A13967</t>
  </si>
  <si>
    <t>0 - 500</t>
  </si>
  <si>
    <t>INSIZE</t>
  </si>
  <si>
    <t>SKYLIFE ENGINEERING S.L</t>
  </si>
  <si>
    <t>PT Aeroespacial de Andalucía (Aerópolis)  c/ Early Ovington 24, 15-16 CP:413039, La Rinconada (Sevilla)</t>
  </si>
  <si>
    <t>0306171682</t>
  </si>
  <si>
    <t>IA1643</t>
  </si>
  <si>
    <t>293-821-30</t>
  </si>
  <si>
    <t>INDUSTRIA ESPECIALIZADA EN AERONAÚTICA S.A. (INESPASA)</t>
  </si>
  <si>
    <t>IA1489</t>
  </si>
  <si>
    <t>AB120155</t>
  </si>
  <si>
    <t>D450</t>
  </si>
  <si>
    <t>IA0993</t>
  </si>
  <si>
    <t>AA46K041</t>
  </si>
  <si>
    <t>OD2050</t>
  </si>
  <si>
    <t>IA0914</t>
  </si>
  <si>
    <t>VC01</t>
  </si>
  <si>
    <t>VC02</t>
  </si>
  <si>
    <t>VC03</t>
  </si>
  <si>
    <t>CD-20APX</t>
  </si>
  <si>
    <t>B16165862</t>
  </si>
  <si>
    <t>B16165890</t>
  </si>
  <si>
    <t>B16165891</t>
  </si>
  <si>
    <t>IA866</t>
  </si>
  <si>
    <t>102-101-10</t>
  </si>
  <si>
    <t>IA1858</t>
  </si>
  <si>
    <t>INDUSTRIA ESPECIALIZADA EN AERONÁUTICA S.A. (INESPASA)</t>
  </si>
  <si>
    <t>C/Ingeniero Rafael Rubio Elola, 10 (P.T.AERÓPOLIS) - 41.300, SEVILLA</t>
  </si>
  <si>
    <t>IA1859</t>
  </si>
  <si>
    <t>IA1615</t>
  </si>
  <si>
    <t>IA1691</t>
  </si>
  <si>
    <t>IA1619</t>
  </si>
  <si>
    <t>102-302</t>
  </si>
  <si>
    <t>IA1782</t>
  </si>
  <si>
    <t>IA1496</t>
  </si>
  <si>
    <t>103-141-10</t>
  </si>
  <si>
    <t>100 - 125</t>
  </si>
  <si>
    <t>IA1459</t>
  </si>
  <si>
    <t>JMC</t>
  </si>
  <si>
    <t>5,5 H7</t>
  </si>
  <si>
    <t>IA1278</t>
  </si>
  <si>
    <t>EMUGE</t>
  </si>
  <si>
    <t>7,93 H7</t>
  </si>
  <si>
    <t>IA0770</t>
  </si>
  <si>
    <t>12 H7</t>
  </si>
  <si>
    <t>IA1274</t>
  </si>
  <si>
    <t>IA1015</t>
  </si>
  <si>
    <t>14 H7</t>
  </si>
  <si>
    <t>IA1391</t>
  </si>
  <si>
    <t>15,875 H7</t>
  </si>
  <si>
    <t>IA1128</t>
  </si>
  <si>
    <t>16 H7</t>
  </si>
  <si>
    <t>IA0947</t>
  </si>
  <si>
    <t>15 H7</t>
  </si>
  <si>
    <t>IA1212</t>
  </si>
  <si>
    <t>PRECICAL</t>
  </si>
  <si>
    <t>19,05 H7</t>
  </si>
  <si>
    <t>ARA</t>
  </si>
  <si>
    <t>IA1530</t>
  </si>
  <si>
    <t>29 H7</t>
  </si>
  <si>
    <t>2591508/2-02</t>
  </si>
  <si>
    <t>IA1516</t>
  </si>
  <si>
    <t>500-182-30</t>
  </si>
  <si>
    <t>c/Ingeniero Rafael Rubio Elola, 10 (P.T.AERÓPOLIS)</t>
  </si>
  <si>
    <t>09097038</t>
  </si>
  <si>
    <t>04087537</t>
  </si>
  <si>
    <t>0008811</t>
  </si>
  <si>
    <t>PG01</t>
  </si>
  <si>
    <t>PD2A14460</t>
  </si>
  <si>
    <t>PD2A14463</t>
  </si>
  <si>
    <t>PD2A14461</t>
  </si>
  <si>
    <t>PD2A14459</t>
  </si>
  <si>
    <t>PD2A14462</t>
  </si>
  <si>
    <t>PD2A14464</t>
  </si>
  <si>
    <t>7Y0011301</t>
  </si>
  <si>
    <t>7Y0011601</t>
  </si>
  <si>
    <t>7Y0011401</t>
  </si>
  <si>
    <t>7Y0010801</t>
  </si>
  <si>
    <t>7Y0011501</t>
  </si>
  <si>
    <t>7Y0012401</t>
  </si>
  <si>
    <t>IA1862</t>
  </si>
  <si>
    <t>8 H7</t>
  </si>
  <si>
    <t>IA1863</t>
  </si>
  <si>
    <t>9 H7</t>
  </si>
  <si>
    <t>IA1864</t>
  </si>
  <si>
    <t>11 H7</t>
  </si>
  <si>
    <t>IA1865</t>
  </si>
  <si>
    <t>IA1866</t>
  </si>
  <si>
    <t>17 H7</t>
  </si>
  <si>
    <t>IA1867</t>
  </si>
  <si>
    <t>19 H7</t>
  </si>
  <si>
    <t>IA1868</t>
  </si>
  <si>
    <t>21 H7</t>
  </si>
  <si>
    <t>IA1869</t>
  </si>
  <si>
    <t>22 H7</t>
  </si>
  <si>
    <t>SD207029</t>
  </si>
  <si>
    <t>GRAMIL</t>
  </si>
  <si>
    <t>0 - 30 mm</t>
  </si>
  <si>
    <t>0 - 30</t>
  </si>
  <si>
    <t>M 10-1,5 4H</t>
  </si>
  <si>
    <t>CANAGROSA LAB&amp;SERVICES</t>
  </si>
  <si>
    <t>IA1885</t>
  </si>
  <si>
    <t>IA1886</t>
  </si>
  <si>
    <t>A17288723</t>
  </si>
  <si>
    <t>CD-20 APX</t>
  </si>
  <si>
    <t>B17305177</t>
  </si>
  <si>
    <t>IA0745</t>
  </si>
  <si>
    <t>IA1870</t>
  </si>
  <si>
    <t>3 H7</t>
  </si>
  <si>
    <t>3189-5</t>
  </si>
  <si>
    <t>IA1871</t>
  </si>
  <si>
    <t>IA1872</t>
  </si>
  <si>
    <t>4 H7</t>
  </si>
  <si>
    <t>NO COSNTA</t>
  </si>
  <si>
    <t>IA1873</t>
  </si>
  <si>
    <t>7 H7</t>
  </si>
  <si>
    <t>IA1874</t>
  </si>
  <si>
    <t>3189-10</t>
  </si>
  <si>
    <t>IA1875</t>
  </si>
  <si>
    <t>IA1876</t>
  </si>
  <si>
    <t>3189-20</t>
  </si>
  <si>
    <t>IA1877</t>
  </si>
  <si>
    <t>IA1878</t>
  </si>
  <si>
    <t>20 H7</t>
  </si>
  <si>
    <t>IA1883</t>
  </si>
  <si>
    <t>B17073852</t>
  </si>
  <si>
    <t>B17073849</t>
  </si>
  <si>
    <t>A15088788</t>
  </si>
  <si>
    <t>IA1884</t>
  </si>
  <si>
    <t>IA1521</t>
  </si>
  <si>
    <t>IA1547</t>
  </si>
  <si>
    <t>IA1522</t>
  </si>
  <si>
    <t>IA1515</t>
  </si>
  <si>
    <t>IA0865</t>
  </si>
  <si>
    <t>IA1270</t>
  </si>
  <si>
    <t>103-137</t>
  </si>
  <si>
    <t>IA0845</t>
  </si>
  <si>
    <t>DIGITAL CALIPER</t>
  </si>
  <si>
    <t>DCOOP,S. COOP.AND ( ACYCO)</t>
  </si>
  <si>
    <t>CTRA.CORDOBA, S/N - 29200 ANTEQUERA (MÁLAGA)</t>
  </si>
  <si>
    <t>MARCAL 16 ER</t>
  </si>
  <si>
    <t>TALLERES LATORRE MARQUEZ S.L.</t>
  </si>
  <si>
    <t>c/ Pozo nº 10 Torremelgarejo, CP: 11592 Jerez de la Frontera, CADIZ</t>
  </si>
  <si>
    <t>0 - 200 mm</t>
  </si>
  <si>
    <t>0 - 150 mm</t>
  </si>
  <si>
    <t>VC22</t>
  </si>
  <si>
    <t>16145114</t>
  </si>
  <si>
    <t>IA1783</t>
  </si>
  <si>
    <t>IA1120</t>
  </si>
  <si>
    <t>IA1113</t>
  </si>
  <si>
    <t>IA1529</t>
  </si>
  <si>
    <t>IA1392</t>
  </si>
  <si>
    <t>IA1511</t>
  </si>
  <si>
    <t>DA390100</t>
  </si>
  <si>
    <t>IA1309</t>
  </si>
  <si>
    <t>INTRIMIC</t>
  </si>
  <si>
    <t>IA1552</t>
  </si>
  <si>
    <t>IA1556</t>
  </si>
  <si>
    <t>IA1527</t>
  </si>
  <si>
    <t>B15003202</t>
  </si>
  <si>
    <t>IA1291</t>
  </si>
  <si>
    <t>INTERAPID</t>
  </si>
  <si>
    <t>CD-6 DCX</t>
  </si>
  <si>
    <t>IA145</t>
  </si>
  <si>
    <t>IA776</t>
  </si>
  <si>
    <t>IA1553</t>
  </si>
  <si>
    <t>IA935</t>
  </si>
  <si>
    <t>IA1512</t>
  </si>
  <si>
    <t>IA841</t>
  </si>
  <si>
    <t>STANLESS HARDENED</t>
  </si>
  <si>
    <t>530-123</t>
  </si>
  <si>
    <t>IA1902</t>
  </si>
  <si>
    <t>AA04R021</t>
  </si>
  <si>
    <t>IA1897</t>
  </si>
  <si>
    <t>6 H7</t>
  </si>
  <si>
    <t>3189-6</t>
  </si>
  <si>
    <t>IA1896</t>
  </si>
  <si>
    <t>IA1898</t>
  </si>
  <si>
    <t>6,5 H7</t>
  </si>
  <si>
    <t>IA1899</t>
  </si>
  <si>
    <t>IA1900</t>
  </si>
  <si>
    <t>6,6 H7</t>
  </si>
  <si>
    <t>IA1542</t>
  </si>
  <si>
    <t>7,938 / 7,952</t>
  </si>
  <si>
    <t>3189-7</t>
  </si>
  <si>
    <t>IA1531</t>
  </si>
  <si>
    <t>10 H7</t>
  </si>
  <si>
    <t>IA1783-A</t>
  </si>
  <si>
    <t>MCM</t>
  </si>
  <si>
    <t>SD2A09466</t>
  </si>
  <si>
    <t>30 - 40</t>
  </si>
  <si>
    <t>PD2A13942</t>
  </si>
  <si>
    <t>ENTIDAD NACIONAL DE ACREDITACIÓN (ENAC)</t>
  </si>
  <si>
    <t>SERRANO 240, 3. CP 28016 MADRID (ESPAÑA)</t>
  </si>
  <si>
    <t>137-103</t>
  </si>
  <si>
    <t>75-88</t>
  </si>
  <si>
    <t>LABMETRO SERVICIOS DE METROLOGIA, S.L.</t>
  </si>
  <si>
    <t>C/ SAN ANTOLIN, 9 - CP 20870, ELGOIBAR, GIPUZKOA (ESPAÑA)</t>
  </si>
  <si>
    <t>21843-1</t>
  </si>
  <si>
    <t>08436242</t>
  </si>
  <si>
    <t>IA1927</t>
  </si>
  <si>
    <t>IA1555</t>
  </si>
  <si>
    <t>IA0276</t>
  </si>
  <si>
    <t>IA1928</t>
  </si>
  <si>
    <t>IA1514</t>
  </si>
  <si>
    <t>IP65</t>
  </si>
  <si>
    <t>A17243955</t>
  </si>
  <si>
    <t>A17244070</t>
  </si>
  <si>
    <t>IA1925</t>
  </si>
  <si>
    <t>4,825 H7</t>
  </si>
  <si>
    <t>IA1848</t>
  </si>
  <si>
    <t>6,4 H7</t>
  </si>
  <si>
    <t>IA328</t>
  </si>
  <si>
    <t>IA455</t>
  </si>
  <si>
    <t>IA415</t>
  </si>
  <si>
    <t>8Y 1909 02</t>
  </si>
  <si>
    <t>IA1847</t>
  </si>
  <si>
    <t>IA1924</t>
  </si>
  <si>
    <t>7/16" H8</t>
  </si>
  <si>
    <t>IA1568</t>
  </si>
  <si>
    <t>3189-12,5</t>
  </si>
  <si>
    <t>IA1923</t>
  </si>
  <si>
    <t>1/2" H7</t>
  </si>
  <si>
    <t>IA1926</t>
  </si>
  <si>
    <t>32 H7</t>
  </si>
  <si>
    <t>3189-30</t>
  </si>
  <si>
    <t>IA1929</t>
  </si>
  <si>
    <t>AA25R193</t>
  </si>
  <si>
    <t>KROEPLIN GMBH</t>
  </si>
  <si>
    <t>Laboratorio de Metrología - CANAGROSA - Área Dimensional -</t>
  </si>
  <si>
    <t>IA1930</t>
  </si>
  <si>
    <t>AA25R192</t>
  </si>
  <si>
    <t>IA482</t>
  </si>
  <si>
    <t>IA895</t>
  </si>
  <si>
    <t>IA399</t>
  </si>
  <si>
    <t>25H7</t>
  </si>
  <si>
    <t>25,4H7</t>
  </si>
  <si>
    <t>19H7</t>
  </si>
  <si>
    <t>3189-25</t>
  </si>
  <si>
    <t>IA1571</t>
  </si>
  <si>
    <t>A16042638</t>
  </si>
  <si>
    <t>IA1569</t>
  </si>
  <si>
    <t>A16033092</t>
  </si>
  <si>
    <t>IA443</t>
  </si>
  <si>
    <t>IA1037</t>
  </si>
  <si>
    <t>6,35H7</t>
  </si>
  <si>
    <t>IA1307</t>
  </si>
  <si>
    <t>10H7</t>
  </si>
  <si>
    <t>IA1305</t>
  </si>
  <si>
    <t>IA1304</t>
  </si>
  <si>
    <t>6H7</t>
  </si>
  <si>
    <t>5H7</t>
  </si>
  <si>
    <t>IA1303</t>
  </si>
  <si>
    <t>IA1302</t>
  </si>
  <si>
    <t>4H7</t>
  </si>
  <si>
    <t>3H7</t>
  </si>
  <si>
    <t>IA1023</t>
  </si>
  <si>
    <t>IA1028</t>
  </si>
  <si>
    <t>IA1029</t>
  </si>
  <si>
    <t>IA1308</t>
  </si>
  <si>
    <t>12H7</t>
  </si>
  <si>
    <t>CALIBRE ALYCO</t>
  </si>
  <si>
    <t>Agroibérica Ingenieros Verificaciones Técnias SL</t>
  </si>
  <si>
    <t>Avda. Astronomía, 1. Torre 3, planta 1, módulo 7,  41015 Sevilla</t>
  </si>
  <si>
    <t>PD2A14373</t>
  </si>
  <si>
    <t>7Q0023801</t>
  </si>
  <si>
    <t>PD2A13959</t>
  </si>
  <si>
    <t>PD2A13956</t>
  </si>
  <si>
    <t>7Q0002301</t>
  </si>
  <si>
    <t>PD2A13955</t>
  </si>
  <si>
    <t>7Q0004601</t>
  </si>
  <si>
    <t>PD2A13951</t>
  </si>
  <si>
    <t>7Q0002601</t>
  </si>
  <si>
    <t>PD2A13969</t>
  </si>
  <si>
    <t>7Q0006701</t>
  </si>
  <si>
    <t>IA1779</t>
  </si>
  <si>
    <t>IA1780</t>
  </si>
  <si>
    <t>Laboratorio de Metrología - CANAGROSA - Área Dimensional</t>
  </si>
  <si>
    <t>AIRBUS DEFENCE &amp; SPACE</t>
  </si>
  <si>
    <t>CRTA.A-8010 KM-4 EDIFICIO C2 - 1º PISO, PTA. C2.01.01</t>
  </si>
  <si>
    <t>PD2A13966</t>
  </si>
  <si>
    <t>7Q0004801</t>
  </si>
  <si>
    <t>AEG-596</t>
  </si>
  <si>
    <t>AEROSPACE ENGINEERING GROUP S.L</t>
  </si>
  <si>
    <t>PTA - C/ WILBUR Y ORWILLE WRIGHT,33 - LA RINCONADA (SEVILLA) 41300</t>
  </si>
  <si>
    <t>AEG-597</t>
  </si>
  <si>
    <t>071029</t>
  </si>
  <si>
    <t>070956</t>
  </si>
  <si>
    <t>PD2A15484</t>
  </si>
  <si>
    <t>6J646301</t>
  </si>
  <si>
    <t>00534003</t>
  </si>
  <si>
    <t>PD2A15475</t>
  </si>
  <si>
    <t>6J750301</t>
  </si>
  <si>
    <t>PD2A15473</t>
  </si>
  <si>
    <t>6J645201</t>
  </si>
  <si>
    <t>PD2A15470</t>
  </si>
  <si>
    <t>6J646101</t>
  </si>
  <si>
    <t>PD2A15481</t>
  </si>
  <si>
    <t>6J646501</t>
  </si>
  <si>
    <t>PD2A15477</t>
  </si>
  <si>
    <t>6J645501</t>
  </si>
  <si>
    <t>PD2A15474</t>
  </si>
  <si>
    <t>6J645601</t>
  </si>
  <si>
    <t>PD2A15465</t>
  </si>
  <si>
    <t>6J575301</t>
  </si>
  <si>
    <t>PD2A15472</t>
  </si>
  <si>
    <t>6J570201</t>
  </si>
  <si>
    <t>PD2A15483</t>
  </si>
  <si>
    <t>6J645301</t>
  </si>
  <si>
    <t>PD2A15459</t>
  </si>
  <si>
    <t>6J636801</t>
  </si>
  <si>
    <t>500-171-20</t>
  </si>
  <si>
    <t>06160302</t>
  </si>
  <si>
    <t>PD2A15463</t>
  </si>
  <si>
    <t>6J646201</t>
  </si>
  <si>
    <t>PD2A15468</t>
  </si>
  <si>
    <t>6J575501</t>
  </si>
  <si>
    <t>PD2A15462</t>
  </si>
  <si>
    <t>6J645101</t>
  </si>
  <si>
    <t>PD2A15485</t>
  </si>
  <si>
    <t>6J570901</t>
  </si>
  <si>
    <t>PD2A15486</t>
  </si>
  <si>
    <t>6J631201</t>
  </si>
  <si>
    <t>PD2A15479</t>
  </si>
  <si>
    <t>6J626501</t>
  </si>
  <si>
    <t>PD2A15480</t>
  </si>
  <si>
    <t>6J645001</t>
  </si>
  <si>
    <t>PD2A15487</t>
  </si>
  <si>
    <t>6J631601</t>
  </si>
  <si>
    <t>PD2A15467</t>
  </si>
  <si>
    <t>6J631301</t>
  </si>
  <si>
    <t>6J750001</t>
  </si>
  <si>
    <t>PD2A15471</t>
  </si>
  <si>
    <t>PD2A15469</t>
  </si>
  <si>
    <t>6J646401</t>
  </si>
  <si>
    <t>PD2A15478</t>
  </si>
  <si>
    <t>6J750101</t>
  </si>
  <si>
    <t>PD2A15460</t>
  </si>
  <si>
    <t>6J631401</t>
  </si>
  <si>
    <t>PD2A15464</t>
  </si>
  <si>
    <t>6J646001</t>
  </si>
  <si>
    <t>6J626301</t>
  </si>
  <si>
    <t>PD2A15476</t>
  </si>
  <si>
    <t>PD2A15466</t>
  </si>
  <si>
    <t>6J576401</t>
  </si>
  <si>
    <t>PD2A15461</t>
  </si>
  <si>
    <t>6J570501</t>
  </si>
  <si>
    <t>PD2A15482</t>
  </si>
  <si>
    <t>6J626401</t>
  </si>
  <si>
    <t>CRTA.A-8010 KM-4 EDIFICIO C2 - 1º PISO, PTA. C2.01.00</t>
  </si>
  <si>
    <t>IA1953</t>
  </si>
  <si>
    <t>B17305117</t>
  </si>
  <si>
    <t>IA1949</t>
  </si>
  <si>
    <t>IA1950</t>
  </si>
  <si>
    <t>DA11R037</t>
  </si>
  <si>
    <t>DA12R017</t>
  </si>
  <si>
    <t>IA1534</t>
  </si>
  <si>
    <t>AA420069</t>
  </si>
  <si>
    <t>IA1572</t>
  </si>
  <si>
    <t>B16028104</t>
  </si>
  <si>
    <t>A17243943</t>
  </si>
  <si>
    <t>IA1952</t>
  </si>
  <si>
    <t>IA1951</t>
  </si>
  <si>
    <t>A17243945</t>
  </si>
  <si>
    <t>IA1363</t>
  </si>
  <si>
    <t>H1094085</t>
  </si>
  <si>
    <t>IA1954</t>
  </si>
  <si>
    <t>B17305108</t>
  </si>
  <si>
    <t>IA1269</t>
  </si>
  <si>
    <t>M110-25</t>
  </si>
  <si>
    <t>IA1600</t>
  </si>
  <si>
    <t>IA1601</t>
  </si>
  <si>
    <t>IA1087</t>
  </si>
  <si>
    <t>A16108044</t>
  </si>
  <si>
    <t>A16108046</t>
  </si>
  <si>
    <t>IA0480</t>
  </si>
  <si>
    <t>21H7</t>
  </si>
  <si>
    <t>IA0154</t>
  </si>
  <si>
    <t>0-25mm</t>
  </si>
  <si>
    <t>IA1108</t>
  </si>
  <si>
    <t>IA0179</t>
  </si>
  <si>
    <t>IA1375</t>
  </si>
  <si>
    <t>25-50mm</t>
  </si>
  <si>
    <t>PRIMAT</t>
  </si>
  <si>
    <t>IA0129</t>
  </si>
  <si>
    <t>IA0178</t>
  </si>
  <si>
    <t>IA0177</t>
  </si>
  <si>
    <t>50 - 75</t>
  </si>
  <si>
    <t>IA0176</t>
  </si>
  <si>
    <t>75-100mm</t>
  </si>
  <si>
    <t>75 - 100</t>
  </si>
  <si>
    <t>IA0174</t>
  </si>
  <si>
    <t>125-150mm</t>
  </si>
  <si>
    <t>125 - 150</t>
  </si>
  <si>
    <t>50-75mm</t>
  </si>
  <si>
    <t>CD2A07426</t>
  </si>
  <si>
    <t>293-145-30</t>
  </si>
  <si>
    <t>Crta.El Puerto a Sanlúcar,Km.6 11500 El Puerto de Santa María, Cádiz</t>
  </si>
  <si>
    <t>IA1596</t>
  </si>
  <si>
    <t>7H7</t>
  </si>
  <si>
    <t>IA1595</t>
  </si>
  <si>
    <t>9H7</t>
  </si>
  <si>
    <t>IA1588</t>
  </si>
  <si>
    <t>13H7</t>
  </si>
  <si>
    <t>IA1594</t>
  </si>
  <si>
    <t>14H7</t>
  </si>
  <si>
    <t>3189-15</t>
  </si>
  <si>
    <t>IA1593</t>
  </si>
  <si>
    <t>15H7</t>
  </si>
  <si>
    <t>IA1589</t>
  </si>
  <si>
    <t>16H7</t>
  </si>
  <si>
    <t>IA1592</t>
  </si>
  <si>
    <t>18H7</t>
  </si>
  <si>
    <t>IA1590</t>
  </si>
  <si>
    <t>20H7</t>
  </si>
  <si>
    <t>IA1591</t>
  </si>
  <si>
    <t>22H7</t>
  </si>
  <si>
    <t>IA1585</t>
  </si>
  <si>
    <t>3/8" H7</t>
  </si>
  <si>
    <t>IA1587</t>
  </si>
  <si>
    <t>5/8" H7</t>
  </si>
  <si>
    <t>IA1729</t>
  </si>
  <si>
    <t>DB37P010</t>
  </si>
  <si>
    <t>IA1382</t>
  </si>
  <si>
    <t>TIME</t>
  </si>
  <si>
    <t>0-20x60</t>
  </si>
  <si>
    <t>IA0721</t>
  </si>
  <si>
    <t>AB48F028</t>
  </si>
  <si>
    <t>IA1510</t>
  </si>
  <si>
    <t>9J004601</t>
  </si>
  <si>
    <t>IA0310</t>
  </si>
  <si>
    <t>IA0309</t>
  </si>
  <si>
    <t>9E0803</t>
  </si>
  <si>
    <t>IA1352</t>
  </si>
  <si>
    <t>IA1602</t>
  </si>
  <si>
    <t>A16107897</t>
  </si>
  <si>
    <t>IA1607-01</t>
  </si>
  <si>
    <t>A16108051</t>
  </si>
  <si>
    <t>IA0754</t>
  </si>
  <si>
    <t>IA1548</t>
  </si>
  <si>
    <t>H1071426</t>
  </si>
  <si>
    <t>41 2811 300</t>
  </si>
  <si>
    <t>IA1366</t>
  </si>
  <si>
    <t>06160295</t>
  </si>
  <si>
    <t>Crta.El Puerto a Sanlúcar,Km,6 11500 El Puerto de Santa María, Cádiz</t>
  </si>
  <si>
    <t>CD2A07444</t>
  </si>
  <si>
    <t>B18182586</t>
  </si>
  <si>
    <t>CD-P8"S</t>
  </si>
  <si>
    <t>CD2A07446</t>
  </si>
  <si>
    <t>B18182588</t>
  </si>
  <si>
    <t>CD2A07445</t>
  </si>
  <si>
    <t>B18182606</t>
  </si>
  <si>
    <t>CD2A07447</t>
  </si>
  <si>
    <t>B18182590</t>
  </si>
  <si>
    <t>CD2A07448</t>
  </si>
  <si>
    <t>B18182578</t>
  </si>
  <si>
    <t>IA1816</t>
  </si>
  <si>
    <t>IA1554</t>
  </si>
  <si>
    <t>IA1330</t>
  </si>
  <si>
    <t>A16107741</t>
  </si>
  <si>
    <t>A16108058</t>
  </si>
  <si>
    <t>IA1605-1</t>
  </si>
  <si>
    <t>IA1606-1</t>
  </si>
  <si>
    <t>IA1210</t>
  </si>
  <si>
    <t>HO4770</t>
  </si>
  <si>
    <t>IA1962</t>
  </si>
  <si>
    <t>IA1751</t>
  </si>
  <si>
    <t>IA1963</t>
  </si>
  <si>
    <t>IA1965</t>
  </si>
  <si>
    <t>IA1586</t>
  </si>
  <si>
    <t>9,525H7</t>
  </si>
  <si>
    <t>IA0814</t>
  </si>
  <si>
    <t>3,25H7</t>
  </si>
  <si>
    <t>IA0809</t>
  </si>
  <si>
    <t>IA0818</t>
  </si>
  <si>
    <t>4,05H7</t>
  </si>
  <si>
    <t>IA0808</t>
  </si>
  <si>
    <t>4,051-4,089</t>
  </si>
  <si>
    <t xml:space="preserve">NO CONSTA </t>
  </si>
  <si>
    <t>IA0810</t>
  </si>
  <si>
    <t xml:space="preserve">4,07-4,16 </t>
  </si>
  <si>
    <t>IA0817</t>
  </si>
  <si>
    <t>4,09H7</t>
  </si>
  <si>
    <t>IA0812</t>
  </si>
  <si>
    <t>4,192-4,267</t>
  </si>
  <si>
    <t>IA0816</t>
  </si>
  <si>
    <t>4,699-4,749</t>
  </si>
  <si>
    <t>IA0811</t>
  </si>
  <si>
    <t>4,8H7</t>
  </si>
  <si>
    <t>5,1H7</t>
  </si>
  <si>
    <t>IA0833</t>
  </si>
  <si>
    <t>IA0813</t>
  </si>
  <si>
    <t>6,223-6,299</t>
  </si>
  <si>
    <t>IA0815</t>
  </si>
  <si>
    <t>IA1573</t>
  </si>
  <si>
    <t>A15135332</t>
  </si>
  <si>
    <t>IA1597</t>
  </si>
  <si>
    <t>A16028381</t>
  </si>
  <si>
    <t>IA1362</t>
  </si>
  <si>
    <t>H1091090</t>
  </si>
  <si>
    <t>IA1119</t>
  </si>
  <si>
    <t>PR-02</t>
  </si>
  <si>
    <t>CD67-20PP</t>
  </si>
  <si>
    <t>FAASA AVIACIÓN S.A.</t>
  </si>
  <si>
    <t>AERÓDROMO SEBASTIÁN ALMAGRO, Crta.Fuente Palmera, km.4,5.Apdo. de Correos 45</t>
  </si>
  <si>
    <t>IA0130</t>
  </si>
  <si>
    <t>IA0150</t>
  </si>
  <si>
    <t>IA0253</t>
  </si>
  <si>
    <t>0093120</t>
  </si>
  <si>
    <t>IA1325</t>
  </si>
  <si>
    <t>IA1002</t>
  </si>
  <si>
    <t>IA1003</t>
  </si>
  <si>
    <t>IA1004</t>
  </si>
  <si>
    <t>IA1005</t>
  </si>
  <si>
    <t>IA1006</t>
  </si>
  <si>
    <t>IA1007</t>
  </si>
  <si>
    <t>IA1008</t>
  </si>
  <si>
    <t>IA0450D</t>
  </si>
  <si>
    <t>NO ONSTA</t>
  </si>
  <si>
    <t>IA1981</t>
  </si>
  <si>
    <t>IA1187</t>
  </si>
  <si>
    <t>IA0805</t>
  </si>
  <si>
    <t>23H7</t>
  </si>
  <si>
    <t>IA0046</t>
  </si>
  <si>
    <t>EVEC</t>
  </si>
  <si>
    <t>IA1188</t>
  </si>
  <si>
    <t>28H7</t>
  </si>
  <si>
    <t>IA1976</t>
  </si>
  <si>
    <t>16D9</t>
  </si>
  <si>
    <t>IA1470</t>
  </si>
  <si>
    <t>IA1258</t>
  </si>
  <si>
    <t>IA2016</t>
  </si>
  <si>
    <t>IA0951</t>
  </si>
  <si>
    <t>IA1105</t>
  </si>
  <si>
    <t>IA0325</t>
  </si>
  <si>
    <t>2053-99</t>
  </si>
  <si>
    <t>IA1575</t>
  </si>
  <si>
    <t>IA2015</t>
  </si>
  <si>
    <t>7X10302</t>
  </si>
  <si>
    <t>IA0152</t>
  </si>
  <si>
    <t>IA1018</t>
  </si>
  <si>
    <t>AA36K074</t>
  </si>
  <si>
    <t>IA0896</t>
  </si>
  <si>
    <t>IA0834</t>
  </si>
  <si>
    <t>IA2001</t>
  </si>
  <si>
    <t>IA1995</t>
  </si>
  <si>
    <t>12,7H7</t>
  </si>
  <si>
    <t>IA0056</t>
  </si>
  <si>
    <t>7/8"H7</t>
  </si>
  <si>
    <t xml:space="preserve">KROEPLIN </t>
  </si>
  <si>
    <t>IA1301</t>
  </si>
  <si>
    <t>IA2030</t>
  </si>
  <si>
    <t>14,288H7</t>
  </si>
  <si>
    <t>IA2029</t>
  </si>
  <si>
    <t>IA2028</t>
  </si>
  <si>
    <t>17,462H7</t>
  </si>
  <si>
    <t>IA2027</t>
  </si>
  <si>
    <t>IA2018</t>
  </si>
  <si>
    <t>19,062 - 19,088</t>
  </si>
  <si>
    <t>IA2017</t>
  </si>
  <si>
    <t>IA2022</t>
  </si>
  <si>
    <t>20,653 - 20,665</t>
  </si>
  <si>
    <t>IA2021</t>
  </si>
  <si>
    <t>IA2020</t>
  </si>
  <si>
    <t>22,194 - 22,207</t>
  </si>
  <si>
    <t>IA2019</t>
  </si>
  <si>
    <t>IA2023</t>
  </si>
  <si>
    <t>22,864 - 22,878</t>
  </si>
  <si>
    <t>IA2024</t>
  </si>
  <si>
    <t>IA2025</t>
  </si>
  <si>
    <t>23,812J6</t>
  </si>
  <si>
    <t>IA2026</t>
  </si>
  <si>
    <t>IA2031</t>
  </si>
  <si>
    <t>32,015 - 32,025</t>
  </si>
  <si>
    <t>IA2032</t>
  </si>
  <si>
    <t>IA0913</t>
  </si>
  <si>
    <t>IA0838</t>
  </si>
  <si>
    <t>IA0966</t>
  </si>
  <si>
    <t>102-301</t>
  </si>
  <si>
    <t>DA45K166</t>
  </si>
  <si>
    <t>IA1181</t>
  </si>
  <si>
    <t>IA0094</t>
  </si>
  <si>
    <t>103-138</t>
  </si>
  <si>
    <t>IA2037</t>
  </si>
  <si>
    <t>103-140B</t>
  </si>
  <si>
    <t>IA2036</t>
  </si>
  <si>
    <t>IA2038</t>
  </si>
  <si>
    <t>IA2039</t>
  </si>
  <si>
    <t>103-143</t>
  </si>
  <si>
    <t>150 - 175</t>
  </si>
  <si>
    <t>IA2040</t>
  </si>
  <si>
    <t>103-144</t>
  </si>
  <si>
    <t>175 - 200</t>
  </si>
  <si>
    <t>IA2041</t>
  </si>
  <si>
    <t>200 - 225</t>
  </si>
  <si>
    <t>100-125mm</t>
  </si>
  <si>
    <t>200-225m</t>
  </si>
  <si>
    <t>IA1296</t>
  </si>
  <si>
    <t>IA0992</t>
  </si>
  <si>
    <t>IA2045</t>
  </si>
  <si>
    <t>3189-3</t>
  </si>
  <si>
    <t>IA2046</t>
  </si>
  <si>
    <t>IA2055</t>
  </si>
  <si>
    <t>4,826 - 4,844</t>
  </si>
  <si>
    <t>IA2063</t>
  </si>
  <si>
    <t>IA2044</t>
  </si>
  <si>
    <t>IA2059</t>
  </si>
  <si>
    <t>6,342 - 6,368</t>
  </si>
  <si>
    <t>IA2051</t>
  </si>
  <si>
    <t>IA2062</t>
  </si>
  <si>
    <t>7,943 ±0,013</t>
  </si>
  <si>
    <t>3189-7,5</t>
  </si>
  <si>
    <t>IA2054</t>
  </si>
  <si>
    <t>IA1533</t>
  </si>
  <si>
    <t>8H7</t>
  </si>
  <si>
    <t>IA2060</t>
  </si>
  <si>
    <t>IA2061</t>
  </si>
  <si>
    <t>IA2053</t>
  </si>
  <si>
    <t>IA2052</t>
  </si>
  <si>
    <t>9,525 - 9,538</t>
  </si>
  <si>
    <t>IA2050</t>
  </si>
  <si>
    <t>IA2058</t>
  </si>
  <si>
    <t>11,14 -0,039 -0,023</t>
  </si>
  <si>
    <t>IA2047</t>
  </si>
  <si>
    <t>IA2057</t>
  </si>
  <si>
    <t>IA2049</t>
  </si>
  <si>
    <t>36,004 ±0,013</t>
  </si>
  <si>
    <t>IA1598</t>
  </si>
  <si>
    <t>A16028333</t>
  </si>
  <si>
    <t>IA252</t>
  </si>
  <si>
    <t>IA1454</t>
  </si>
  <si>
    <t>IA1455</t>
  </si>
  <si>
    <t>IA1452</t>
  </si>
  <si>
    <t>IA937</t>
  </si>
  <si>
    <t>IA155</t>
  </si>
  <si>
    <t>IA843</t>
  </si>
  <si>
    <t>IA2068</t>
  </si>
  <si>
    <t>IA2069</t>
  </si>
  <si>
    <t>25-50 mm</t>
  </si>
  <si>
    <t>50 - 75 mm</t>
  </si>
  <si>
    <t>75 - 100 mm</t>
  </si>
  <si>
    <t>FILETTA</t>
  </si>
  <si>
    <t>07507479</t>
  </si>
  <si>
    <t>07507481</t>
  </si>
  <si>
    <t>IA86</t>
  </si>
  <si>
    <t>IA421</t>
  </si>
  <si>
    <t>1Q0054601</t>
  </si>
  <si>
    <t>IA144</t>
  </si>
  <si>
    <t>IA2070</t>
  </si>
  <si>
    <t>00262763</t>
  </si>
  <si>
    <t>IA419</t>
  </si>
  <si>
    <t>1Q0053701</t>
  </si>
  <si>
    <t>IA336</t>
  </si>
  <si>
    <t>IA840</t>
  </si>
  <si>
    <t>IA228</t>
  </si>
  <si>
    <t>IA1608-1</t>
  </si>
  <si>
    <t>A16108056</t>
  </si>
  <si>
    <t>500-181-30</t>
  </si>
  <si>
    <t>00514010</t>
  </si>
  <si>
    <t>102-217/ 0-25 mm</t>
  </si>
  <si>
    <t>102-101-10/  0-25 mm</t>
  </si>
  <si>
    <t>0081045</t>
  </si>
  <si>
    <t>01.10103</t>
  </si>
  <si>
    <t>01.10104</t>
  </si>
  <si>
    <t>PD2A15500</t>
  </si>
  <si>
    <t>6J631101</t>
  </si>
  <si>
    <t>PD2A14468</t>
  </si>
  <si>
    <t>8A0010501</t>
  </si>
  <si>
    <t>PD2A14466</t>
  </si>
  <si>
    <t>8A0009101</t>
  </si>
  <si>
    <t>PD2A14465</t>
  </si>
  <si>
    <t>8A0008701</t>
  </si>
  <si>
    <t>PD2A14467</t>
  </si>
  <si>
    <t>8A0009701</t>
  </si>
  <si>
    <t>03149655</t>
  </si>
  <si>
    <t>IA1123</t>
  </si>
  <si>
    <t>7H7 DIN2245</t>
  </si>
  <si>
    <t>IA2075</t>
  </si>
  <si>
    <t>28 H7</t>
  </si>
  <si>
    <t>IA2080</t>
  </si>
  <si>
    <t>IA2081</t>
  </si>
  <si>
    <t>IA2079</t>
  </si>
  <si>
    <t>IA2082</t>
  </si>
  <si>
    <t>IA0416</t>
  </si>
  <si>
    <t>9H069401</t>
  </si>
  <si>
    <t>IA1730</t>
  </si>
  <si>
    <t>DA03Q090</t>
  </si>
  <si>
    <t>IA1614</t>
  </si>
  <si>
    <t>A15141055</t>
  </si>
  <si>
    <t>IA1613</t>
  </si>
  <si>
    <t>A15141056</t>
  </si>
  <si>
    <t>IA0931</t>
  </si>
  <si>
    <t>IA0418</t>
  </si>
  <si>
    <t>IA1546</t>
  </si>
  <si>
    <t>A15088790</t>
  </si>
  <si>
    <t>IA1430</t>
  </si>
  <si>
    <t>16ER</t>
  </si>
  <si>
    <t>IA1544</t>
  </si>
  <si>
    <t>IA1641</t>
  </si>
  <si>
    <t>A16154387</t>
  </si>
  <si>
    <t>IA1642</t>
  </si>
  <si>
    <t>B16181878</t>
  </si>
  <si>
    <t>IA1331</t>
  </si>
  <si>
    <t>IA1435</t>
  </si>
  <si>
    <t>IA0775</t>
  </si>
  <si>
    <t>IA0088</t>
  </si>
  <si>
    <t>IA0690</t>
  </si>
  <si>
    <t>IA0070</t>
  </si>
  <si>
    <t>IA0157</t>
  </si>
  <si>
    <t>IA2103</t>
  </si>
  <si>
    <t>IA2094</t>
  </si>
  <si>
    <t>IA2092</t>
  </si>
  <si>
    <t>IA2093</t>
  </si>
  <si>
    <t>11,112H7</t>
  </si>
  <si>
    <t>IA1599</t>
  </si>
  <si>
    <t>A16108048</t>
  </si>
  <si>
    <t>IA1364</t>
  </si>
  <si>
    <t>IA0442</t>
  </si>
  <si>
    <t>IA0128</t>
  </si>
  <si>
    <t>IA1618</t>
  </si>
  <si>
    <t>102-302/ 25-50 MM</t>
  </si>
  <si>
    <t>IA1620</t>
  </si>
  <si>
    <t>IA0467</t>
  </si>
  <si>
    <t>IP54/ 25-50 MM</t>
  </si>
  <si>
    <t>IA0014</t>
  </si>
  <si>
    <t>IA0400</t>
  </si>
  <si>
    <t>0-25 MM/ 103-137-70</t>
  </si>
  <si>
    <t>IA0327</t>
  </si>
  <si>
    <t>0-25 MM</t>
  </si>
  <si>
    <t>IA2104</t>
  </si>
  <si>
    <t>IA1109</t>
  </si>
  <si>
    <t>IA0435</t>
  </si>
  <si>
    <t>0119046</t>
  </si>
  <si>
    <t>IA0656</t>
  </si>
  <si>
    <t>0-25 MM/ 102-701</t>
  </si>
  <si>
    <t>IA1374</t>
  </si>
  <si>
    <t>IA0466</t>
  </si>
  <si>
    <t>IP54/ 0-30MM</t>
  </si>
  <si>
    <t>IA1636</t>
  </si>
  <si>
    <t>IA1617</t>
  </si>
  <si>
    <t>IA1727</t>
  </si>
  <si>
    <t>AA07Q202</t>
  </si>
  <si>
    <t>IA0943</t>
  </si>
  <si>
    <t>6H7 DIN2245</t>
  </si>
  <si>
    <t>IA1013</t>
  </si>
  <si>
    <t>IA2105</t>
  </si>
  <si>
    <t>IA2106</t>
  </si>
  <si>
    <t>IA1408</t>
  </si>
  <si>
    <t>19.05 H7</t>
  </si>
  <si>
    <t>IA1545</t>
  </si>
  <si>
    <t>IA1635</t>
  </si>
  <si>
    <t>A16154391</t>
  </si>
  <si>
    <t>IA1723</t>
  </si>
  <si>
    <t>A16233353</t>
  </si>
  <si>
    <t>IA1115</t>
  </si>
  <si>
    <t>IA0962</t>
  </si>
  <si>
    <t>102-701</t>
  </si>
  <si>
    <t>IA1815</t>
  </si>
  <si>
    <t>IA0799</t>
  </si>
  <si>
    <t>6,6H7 / DIN 2245</t>
  </si>
  <si>
    <t>IA1484</t>
  </si>
  <si>
    <t>7,937H7</t>
  </si>
  <si>
    <t>IA1387</t>
  </si>
  <si>
    <t>IA0945</t>
  </si>
  <si>
    <t>10H7 / DIN 2245</t>
  </si>
  <si>
    <t>IA1630</t>
  </si>
  <si>
    <t>1/2</t>
  </si>
  <si>
    <t>IA0948</t>
  </si>
  <si>
    <t>18H7 / DIN2245</t>
  </si>
  <si>
    <t>SFG-001</t>
  </si>
  <si>
    <t>SUMINISTROS,FRESADOS Y GRABADOS S.L. GRABYSUR</t>
  </si>
  <si>
    <t>Parque Aerópolis C/ WILBUR Y ORVILLE WRIGHT nº25</t>
  </si>
  <si>
    <t>SFG-021</t>
  </si>
  <si>
    <t>SFG-022</t>
  </si>
  <si>
    <t>CAP00047</t>
  </si>
  <si>
    <t>DTDG1D04</t>
  </si>
  <si>
    <t>POWERFIX</t>
  </si>
  <si>
    <t>A.M.CAPURRO</t>
  </si>
  <si>
    <t>20 Line Wall Road</t>
  </si>
  <si>
    <t>CAP00048-3</t>
  </si>
  <si>
    <t>1658/50</t>
  </si>
  <si>
    <t>BETA</t>
  </si>
  <si>
    <t>CAP00048-1</t>
  </si>
  <si>
    <t>1658/25</t>
  </si>
  <si>
    <t>CAP00048-2</t>
  </si>
  <si>
    <t>140158391</t>
  </si>
  <si>
    <t>1658/75</t>
  </si>
  <si>
    <t>CAP00048-4</t>
  </si>
  <si>
    <t>140182038</t>
  </si>
  <si>
    <t>1658/100</t>
  </si>
  <si>
    <t>031251960</t>
  </si>
  <si>
    <t>CAP00039</t>
  </si>
  <si>
    <t>WHITE BRAND</t>
  </si>
  <si>
    <t>PRODUCTOS SALUD S.L.</t>
  </si>
  <si>
    <t>C/Martin Arjona Nº 24</t>
  </si>
  <si>
    <t>0-25 mm - Tambor 18 mm - Contactos Metal Duro - DIN 863</t>
  </si>
  <si>
    <t>VOGEL GERMANY (ref. 231351)</t>
  </si>
  <si>
    <t>484000 12</t>
  </si>
  <si>
    <t>MPB AEROSPACE S.L.</t>
  </si>
  <si>
    <t>PARQUE TECNOLÓGICO DE BOECILLO, PARCELA 103, CP 47151, BOECILLO, VALLADOLID</t>
  </si>
  <si>
    <t>IA1616</t>
  </si>
  <si>
    <t>IA1298</t>
  </si>
  <si>
    <t>IA1625</t>
  </si>
  <si>
    <t>4,825H7</t>
  </si>
  <si>
    <t>31189-5</t>
  </si>
  <si>
    <t>IA2123</t>
  </si>
  <si>
    <t>12,650 - 12,665</t>
  </si>
  <si>
    <t>IA2124</t>
  </si>
  <si>
    <t>17,412 - 17,430</t>
  </si>
  <si>
    <t>3189-17,5</t>
  </si>
  <si>
    <t>IA1130</t>
  </si>
  <si>
    <t>IA1131</t>
  </si>
  <si>
    <t>20H7 / DIN2245</t>
  </si>
  <si>
    <t>IA1132</t>
  </si>
  <si>
    <t>22H7 / DIN2245</t>
  </si>
  <si>
    <t>IA0398</t>
  </si>
  <si>
    <t>IA2119</t>
  </si>
  <si>
    <t>4,07 - 4,16 / DIN 2245</t>
  </si>
  <si>
    <t>3189-4</t>
  </si>
  <si>
    <t>IA1626</t>
  </si>
  <si>
    <t>4,82H7</t>
  </si>
  <si>
    <t>IA2120</t>
  </si>
  <si>
    <t>9,5H7 / DIN2245</t>
  </si>
  <si>
    <t>IA2122</t>
  </si>
  <si>
    <t>IA1371</t>
  </si>
  <si>
    <t>IA1129</t>
  </si>
  <si>
    <t>17H7 / DIN2245</t>
  </si>
  <si>
    <t>IA1133</t>
  </si>
  <si>
    <t>24H7 / DIN2245</t>
  </si>
  <si>
    <t>IA2125</t>
  </si>
  <si>
    <t>9/16"H7</t>
  </si>
  <si>
    <t>IA2126</t>
  </si>
  <si>
    <t>5/8"H7</t>
  </si>
  <si>
    <t>ME-11</t>
  </si>
  <si>
    <t>PEGASUS AVIACION S.A</t>
  </si>
  <si>
    <t>AERÓDROMO SEBASTIÁN ALMAGRO , Crta. Fuente Palmera, km.4,5. Apdo. de Correos 45</t>
  </si>
  <si>
    <t>ME-23</t>
  </si>
  <si>
    <t>US6463671</t>
  </si>
  <si>
    <t>102-707</t>
  </si>
  <si>
    <t>3189-18</t>
  </si>
  <si>
    <t>CA19K184</t>
  </si>
  <si>
    <t>ME-001</t>
  </si>
  <si>
    <t>CA19K171</t>
  </si>
  <si>
    <t>PG. IND. SERVIALSA C/C NAVE 16</t>
  </si>
  <si>
    <t>INDUSTRIA SIDEROMETALURGICA GIENENSE, S. L. ( SIMGI, SL )</t>
  </si>
  <si>
    <t>CA10J177</t>
  </si>
  <si>
    <t>CA41J219</t>
  </si>
  <si>
    <t>CA23K167</t>
  </si>
  <si>
    <t>AA18G019</t>
  </si>
  <si>
    <t>209-661</t>
  </si>
  <si>
    <t>AB24I068</t>
  </si>
  <si>
    <t>AA13J072</t>
  </si>
  <si>
    <t>AA12K040</t>
  </si>
  <si>
    <t>OD2050R</t>
  </si>
  <si>
    <t>AA43H058</t>
  </si>
  <si>
    <t>AB36I113</t>
  </si>
  <si>
    <t>AB36I107</t>
  </si>
  <si>
    <t>CA11J018</t>
  </si>
  <si>
    <t>CA10J180</t>
  </si>
  <si>
    <t>CA10J146</t>
  </si>
  <si>
    <t>CA41J217</t>
  </si>
  <si>
    <t>IA1628</t>
  </si>
  <si>
    <t>1/4"H7</t>
  </si>
  <si>
    <t>IA2132</t>
  </si>
  <si>
    <t>1/2"H7</t>
  </si>
  <si>
    <t>CA08K047</t>
  </si>
  <si>
    <t>IA0866</t>
  </si>
  <si>
    <t>IA2137</t>
  </si>
  <si>
    <t>IA2131</t>
  </si>
  <si>
    <t>IP65 326-251-30</t>
  </si>
  <si>
    <t>IA0017</t>
  </si>
  <si>
    <t>IA1603</t>
  </si>
  <si>
    <t>A16108020</t>
  </si>
  <si>
    <t>IA2139</t>
  </si>
  <si>
    <t>88553-48</t>
  </si>
  <si>
    <t>IA2140</t>
  </si>
  <si>
    <t>189722-6</t>
  </si>
  <si>
    <t>IA2141</t>
  </si>
  <si>
    <t>190243-3</t>
  </si>
  <si>
    <t>IA0450C</t>
  </si>
  <si>
    <t>115651-95</t>
  </si>
  <si>
    <t>IA0449D</t>
  </si>
  <si>
    <t>104275-39</t>
  </si>
  <si>
    <t>IA1550</t>
  </si>
  <si>
    <t>66908-94</t>
  </si>
  <si>
    <t>IA1551</t>
  </si>
  <si>
    <t>66909-72</t>
  </si>
  <si>
    <t>IA0449C</t>
  </si>
  <si>
    <t>114605-37</t>
  </si>
  <si>
    <t>IA2148</t>
  </si>
  <si>
    <t>218955-5</t>
  </si>
  <si>
    <t>IA2147</t>
  </si>
  <si>
    <t>209432-20</t>
  </si>
  <si>
    <t>IA1300</t>
  </si>
  <si>
    <t>IA1631</t>
  </si>
  <si>
    <t>7/16"H7</t>
  </si>
  <si>
    <t xml:space="preserve"> - Criterio de Aceptación: |C| + Uexp ≤ 15 mm</t>
  </si>
  <si>
    <t xml:space="preserve"> - Acceptance Criteria: |C| + Uexp ≤ 15 mm</t>
  </si>
  <si>
    <t>Cadimar Vehículos Industriales S.L.</t>
  </si>
  <si>
    <t>Avenida Alcalde Cantor Ropero, parcela 102, P.I. El Portal, 11408 Jerez de la Frontera (Cádiz)</t>
  </si>
  <si>
    <t>0 - 250</t>
  </si>
  <si>
    <t>Cádiz Distribuidora de Automoción S.A</t>
  </si>
  <si>
    <t>Ctra. Madrid-Cádiz, km.639, P.I. Alcubillas (Cuatro Caminos), 11407 Jerez de la Frontera (Cádiz)</t>
  </si>
  <si>
    <t>IA2164</t>
  </si>
  <si>
    <t>225-250 MM</t>
  </si>
  <si>
    <t>225 - 250</t>
  </si>
  <si>
    <t>CV21</t>
  </si>
  <si>
    <t>P002044</t>
  </si>
  <si>
    <r>
      <t xml:space="preserve">Criterio de Aceptación: |C| + Uexp </t>
    </r>
    <r>
      <rPr>
        <sz val="10"/>
        <color theme="1"/>
        <rFont val="Calibri"/>
        <family val="2"/>
      </rPr>
      <t>≤</t>
    </r>
    <r>
      <rPr>
        <sz val="8.5"/>
        <color theme="1"/>
        <rFont val="Arial"/>
        <family val="2"/>
      </rPr>
      <t xml:space="preserve"> 0,03 mm</t>
    </r>
  </si>
  <si>
    <t>Acceptance Criteria: |C| + Uexp ≤ 0,03 mm</t>
  </si>
  <si>
    <t>Ctra. Madrid - Cádiz, km. 639 - 11407, P.I. Alcubillas (Cuatro Caminos), 11407 Jerez de la Frontera (Cádiz)</t>
  </si>
  <si>
    <t>Cádiz Distribuidora de Automoción S.A.</t>
  </si>
  <si>
    <t xml:space="preserve"> - Criterio de Aceptación: |C| + Uexp ≤ 0,03</t>
  </si>
  <si>
    <t xml:space="preserve"> - Acceptance Criteria: |C| + Uexp ≤ 0,03</t>
  </si>
  <si>
    <t>Calle Galeón, s/n, P.I. Palmones, 11370 Los Barrios (Cádiz)</t>
  </si>
  <si>
    <t>IA1672</t>
  </si>
  <si>
    <t>B16232109</t>
  </si>
  <si>
    <t>IA1664</t>
  </si>
  <si>
    <t>B16233345</t>
  </si>
  <si>
    <t>IA1171</t>
  </si>
  <si>
    <t>3,2H7</t>
  </si>
  <si>
    <t>IA1168</t>
  </si>
  <si>
    <t>3,5H7</t>
  </si>
  <si>
    <t>IA2160</t>
  </si>
  <si>
    <t>3,962 - 4,060</t>
  </si>
  <si>
    <t>IA1167</t>
  </si>
  <si>
    <t>IA1172</t>
  </si>
  <si>
    <t>6,6H7</t>
  </si>
  <si>
    <t>IA2158</t>
  </si>
  <si>
    <t>7,92H7</t>
  </si>
  <si>
    <t>IA1166</t>
  </si>
  <si>
    <t>8H8</t>
  </si>
  <si>
    <t>IA1428</t>
  </si>
  <si>
    <t>IA2159</t>
  </si>
  <si>
    <t>9,475 - 9,490</t>
  </si>
  <si>
    <t>IA1411</t>
  </si>
  <si>
    <t>IA1429</t>
  </si>
  <si>
    <t>IA1412</t>
  </si>
  <si>
    <t>IA1413</t>
  </si>
  <si>
    <t>IA1414</t>
  </si>
  <si>
    <t>17H7</t>
  </si>
  <si>
    <t>IA0422</t>
  </si>
  <si>
    <t>IA1415</t>
  </si>
  <si>
    <t>IA0477</t>
  </si>
  <si>
    <t>IA1416</t>
  </si>
  <si>
    <t>3189-19</t>
  </si>
  <si>
    <t>IA1417</t>
  </si>
  <si>
    <t>IA1418</t>
  </si>
  <si>
    <t>IA1419</t>
  </si>
  <si>
    <t>IA0481</t>
  </si>
  <si>
    <t>IA1420</t>
  </si>
  <si>
    <t>IA1421</t>
  </si>
  <si>
    <t>24H7</t>
  </si>
  <si>
    <t>IA0393</t>
  </si>
  <si>
    <t>IA0860</t>
  </si>
  <si>
    <t>IA1670</t>
  </si>
  <si>
    <t>B16232107</t>
  </si>
  <si>
    <t>IA1432</t>
  </si>
  <si>
    <t>IA1666</t>
  </si>
  <si>
    <t>B16233394</t>
  </si>
  <si>
    <t>IA1665</t>
  </si>
  <si>
    <t>B16233366</t>
  </si>
  <si>
    <t>IA1668</t>
  </si>
  <si>
    <t>B16232105</t>
  </si>
  <si>
    <t>IA1422</t>
  </si>
  <si>
    <t>IA1423</t>
  </si>
  <si>
    <t>26H7</t>
  </si>
  <si>
    <t>IA1424</t>
  </si>
  <si>
    <t>27H7</t>
  </si>
  <si>
    <t>IA1425</t>
  </si>
  <si>
    <t>IA1156</t>
  </si>
  <si>
    <t>28,6H7</t>
  </si>
  <si>
    <t>IA1426</t>
  </si>
  <si>
    <t>30H7</t>
  </si>
  <si>
    <t>IA2161</t>
  </si>
  <si>
    <t>IA2162</t>
  </si>
  <si>
    <t>5/16"H7</t>
  </si>
  <si>
    <t>IA2157</t>
  </si>
  <si>
    <t>3/8"H7</t>
  </si>
  <si>
    <t>IA2166</t>
  </si>
  <si>
    <t>DA095180</t>
  </si>
  <si>
    <t>IA2167</t>
  </si>
  <si>
    <t>DA075036</t>
  </si>
  <si>
    <t>IA2168</t>
  </si>
  <si>
    <t>AA07S003</t>
  </si>
  <si>
    <t>IA2169</t>
  </si>
  <si>
    <t>AA07S005</t>
  </si>
  <si>
    <t>IA1268</t>
  </si>
  <si>
    <t xml:space="preserve">0 - 25 </t>
  </si>
  <si>
    <t>16ER 200 MM</t>
  </si>
  <si>
    <t>9M122620513</t>
  </si>
  <si>
    <t>IA1436</t>
  </si>
  <si>
    <t>IA0356</t>
  </si>
  <si>
    <t>IA0936</t>
  </si>
  <si>
    <t>IA1286</t>
  </si>
  <si>
    <t>KD1F03882</t>
  </si>
  <si>
    <t>DMC-DANIELS</t>
  </si>
  <si>
    <t>G997</t>
  </si>
  <si>
    <t>AVDA/JOHN LENON, SN, 28906 Getafe, Madrid.</t>
  </si>
  <si>
    <t>ELAD-I0051</t>
  </si>
  <si>
    <t>DMC</t>
  </si>
  <si>
    <t>G732</t>
  </si>
  <si>
    <t>3189-2,5</t>
  </si>
  <si>
    <t>ELIMCO AEROSPACE S.L.U</t>
  </si>
  <si>
    <t>c/Hispano Aviación nº 7 y 9 (AERÓPOLIS) – 41309, SEVILLA</t>
  </si>
  <si>
    <t>ELAD-I0052</t>
  </si>
  <si>
    <t>G140</t>
  </si>
  <si>
    <t>ELAD-I0003</t>
  </si>
  <si>
    <t>M22520/6-006 (G185)</t>
  </si>
  <si>
    <t>ELAD-I0019</t>
  </si>
  <si>
    <t>M22520/6-008 (G180)</t>
  </si>
  <si>
    <t>BAXLO</t>
  </si>
  <si>
    <t>0 - 11,5</t>
  </si>
  <si>
    <t>4GASA, SL</t>
  </si>
  <si>
    <t>Ctra. De la esclusa s/n, Pol. ZAL. Nave 1.8 módulo 1, CP41011, SEVILLA</t>
  </si>
  <si>
    <t>4000DIG</t>
  </si>
  <si>
    <t>IA2177</t>
  </si>
  <si>
    <t>IA2178</t>
  </si>
  <si>
    <t>IA0251</t>
  </si>
  <si>
    <t>0080899</t>
  </si>
  <si>
    <t>IA0720</t>
  </si>
  <si>
    <t>AB38E171</t>
  </si>
  <si>
    <t>IA1667</t>
  </si>
  <si>
    <t>B16233306</t>
  </si>
  <si>
    <t>IA2176</t>
  </si>
  <si>
    <t>55 1</t>
  </si>
  <si>
    <t>PAV VADIZ</t>
  </si>
  <si>
    <t>│Corrección│ ≤ 0,02 mm</t>
  </si>
  <si>
    <t>│Correction│ ≤ 0,02 mm</t>
  </si>
  <si>
    <t>IA2175</t>
  </si>
  <si>
    <t>EOD 0712 RK</t>
  </si>
  <si>
    <t>ODITRONIC</t>
  </si>
  <si>
    <t>0 - 13</t>
  </si>
  <si>
    <t>│Corrección│ ≤ 0,015 mm</t>
  </si>
  <si>
    <t>│Correction│ ≤ 0,015 mm</t>
  </si>
  <si>
    <t>IA2173</t>
  </si>
  <si>
    <t>IA2170</t>
  </si>
  <si>
    <t>IA2172</t>
  </si>
  <si>
    <t>IA2171</t>
  </si>
  <si>
    <r>
      <rPr>
        <sz val="10"/>
        <color theme="1"/>
        <rFont val="Calibri"/>
        <family val="2"/>
      </rPr>
      <t>│</t>
    </r>
    <r>
      <rPr>
        <sz val="10"/>
        <color theme="1"/>
        <rFont val="Arial"/>
        <family val="2"/>
      </rPr>
      <t>Corrección</t>
    </r>
    <r>
      <rPr>
        <sz val="10"/>
        <color theme="1"/>
        <rFont val="Calibri"/>
        <family val="2"/>
      </rPr>
      <t>│ ≤ 0,06 mm</t>
    </r>
  </si>
  <si>
    <t>│Correction│ ≤ 0,06 mm</t>
  </si>
  <si>
    <t>IA0923</t>
  </si>
  <si>
    <t>FORMAT</t>
  </si>
  <si>
    <t>IA1671</t>
  </si>
  <si>
    <t>IA1114</t>
  </si>
  <si>
    <t>IA1262</t>
  </si>
  <si>
    <t>B16232096</t>
  </si>
  <si>
    <t>PD213527</t>
  </si>
  <si>
    <t>IA1669</t>
  </si>
  <si>
    <t>B16232138</t>
  </si>
  <si>
    <t>T002057</t>
  </si>
  <si>
    <t>4394-E</t>
  </si>
  <si>
    <t>VIS</t>
  </si>
  <si>
    <t>T002058</t>
  </si>
  <si>
    <t>2395-E</t>
  </si>
  <si>
    <t>T002060</t>
  </si>
  <si>
    <t>0-150 MM</t>
  </si>
  <si>
    <t>LIMIT</t>
  </si>
  <si>
    <t>IA1814</t>
  </si>
  <si>
    <t>IA0250</t>
  </si>
  <si>
    <t>00992897</t>
  </si>
  <si>
    <t>IA1160</t>
  </si>
  <si>
    <t>IA1451</t>
  </si>
  <si>
    <t>06009305</t>
  </si>
  <si>
    <t>CD-20PP</t>
  </si>
  <si>
    <t>IA1726</t>
  </si>
  <si>
    <t>Z22855</t>
  </si>
  <si>
    <t>IA0254</t>
  </si>
  <si>
    <t>IA0274</t>
  </si>
  <si>
    <t>IA0941</t>
  </si>
  <si>
    <t>IA0285</t>
  </si>
  <si>
    <t>IA2329</t>
  </si>
  <si>
    <t>IROKO</t>
  </si>
  <si>
    <t>IA2326</t>
  </si>
  <si>
    <t>IA0819</t>
  </si>
  <si>
    <t>ABSOLUTE</t>
  </si>
  <si>
    <t>IA1118</t>
  </si>
  <si>
    <t>ELAD-PR16</t>
  </si>
  <si>
    <t xml:space="preserve"> ELIMCO AEROSPACE S.L.U.</t>
  </si>
  <si>
    <t>c/ Hispano aviación nº 7 y 9 (AERÓPOLIS)</t>
  </si>
  <si>
    <t>IA2428</t>
  </si>
  <si>
    <t>IA0657</t>
  </si>
  <si>
    <t>IA0282</t>
  </si>
  <si>
    <t>IA0225</t>
  </si>
  <si>
    <t>IA1327</t>
  </si>
  <si>
    <t>IA0876</t>
  </si>
  <si>
    <t>IA1574</t>
  </si>
  <si>
    <t>IA0949</t>
  </si>
  <si>
    <t>IA1161</t>
  </si>
  <si>
    <t>IA2470</t>
  </si>
  <si>
    <t>BORLETTI</t>
  </si>
  <si>
    <t>100 - 150</t>
  </si>
  <si>
    <t>IA2471</t>
  </si>
  <si>
    <t>IA2472</t>
  </si>
  <si>
    <t>103-147B</t>
  </si>
  <si>
    <t>250 - 275</t>
  </si>
  <si>
    <t>IA2473</t>
  </si>
  <si>
    <t>103-148B</t>
  </si>
  <si>
    <t>275 - 300</t>
  </si>
  <si>
    <t>IA2474</t>
  </si>
  <si>
    <t>300 - 400</t>
  </si>
  <si>
    <t>IA0465</t>
  </si>
  <si>
    <t>IA0662</t>
  </si>
</sst>
</file>

<file path=xl/styles.xml><?xml version="1.0" encoding="utf-8"?>
<styleSheet xmlns="http://schemas.openxmlformats.org/spreadsheetml/2006/main">
  <numFmts count="11">
    <numFmt numFmtId="164" formatCode="0.0000000"/>
    <numFmt numFmtId="165" formatCode="0.000000"/>
    <numFmt numFmtId="166" formatCode="0.000"/>
    <numFmt numFmtId="167" formatCode="_-* #,##0.00\ [$€]_-;\-* #,##0.00\ [$€]_-;_-* &quot;-&quot;??\ [$€]_-;_-@_-"/>
    <numFmt numFmtId="168" formatCode="0.00000"/>
    <numFmt numFmtId="169" formatCode="0.0000"/>
    <numFmt numFmtId="170" formatCode="0.0"/>
    <numFmt numFmtId="171" formatCode="0.000%"/>
    <numFmt numFmtId="172" formatCode="0.00000000"/>
    <numFmt numFmtId="173" formatCode="#,##0.000"/>
    <numFmt numFmtId="174" formatCode="#,##0.00000"/>
  </numFmts>
  <fonts count="50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8"/>
      <name val="Arial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0"/>
      <color theme="1"/>
      <name val="Calibri"/>
      <family val="2"/>
      <scheme val="minor"/>
    </font>
    <font>
      <sz val="7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2"/>
      <name val="Helv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b/>
      <sz val="10"/>
      <name val="Calibri"/>
      <family val="2"/>
      <scheme val="minor"/>
    </font>
    <font>
      <b/>
      <sz val="10"/>
      <name val="Calibri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b/>
      <sz val="10.8"/>
      <color theme="1"/>
      <name val="Calibri"/>
      <family val="2"/>
    </font>
    <font>
      <b/>
      <sz val="9.6999999999999993"/>
      <color theme="1"/>
      <name val="Calibri"/>
      <family val="2"/>
    </font>
    <font>
      <b/>
      <sz val="18"/>
      <color theme="1"/>
      <name val="Calibri"/>
      <family val="2"/>
      <scheme val="minor"/>
    </font>
    <font>
      <sz val="12"/>
      <name val="Arial"/>
      <family val="2"/>
    </font>
    <font>
      <vertAlign val="subscript"/>
      <sz val="12"/>
      <name val="Arial"/>
      <family val="2"/>
    </font>
    <font>
      <sz val="8.5"/>
      <color theme="1"/>
      <name val="Arial"/>
      <family val="2"/>
    </font>
    <font>
      <b/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9"/>
      <name val="Arial"/>
      <family val="2"/>
    </font>
    <font>
      <sz val="8"/>
      <color theme="1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</fonts>
  <fills count="4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44">
    <xf numFmtId="0" fontId="0" fillId="0" borderId="0"/>
    <xf numFmtId="0" fontId="5" fillId="0" borderId="0"/>
    <xf numFmtId="0" fontId="4" fillId="0" borderId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2" borderId="0" applyNumberFormat="0" applyBorder="0" applyAlignment="0" applyProtection="0"/>
    <xf numFmtId="0" fontId="13" fillId="12" borderId="0" applyNumberFormat="0" applyBorder="0" applyAlignment="0" applyProtection="0"/>
    <xf numFmtId="0" fontId="13" fillId="13" borderId="0" applyNumberFormat="0" applyBorder="0" applyAlignment="0" applyProtection="0"/>
    <xf numFmtId="0" fontId="13" fillId="13" borderId="0" applyNumberFormat="0" applyBorder="0" applyAlignment="0" applyProtection="0"/>
    <xf numFmtId="0" fontId="13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4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6" borderId="0" applyNumberFormat="0" applyBorder="0" applyAlignment="0" applyProtection="0"/>
    <xf numFmtId="0" fontId="13" fillId="16" borderId="0" applyNumberFormat="0" applyBorder="0" applyAlignment="0" applyProtection="0"/>
    <xf numFmtId="0" fontId="13" fillId="16" borderId="0" applyNumberFormat="0" applyBorder="0" applyAlignment="0" applyProtection="0"/>
    <xf numFmtId="0" fontId="13" fillId="17" borderId="0" applyNumberFormat="0" applyBorder="0" applyAlignment="0" applyProtection="0"/>
    <xf numFmtId="0" fontId="13" fillId="17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3" borderId="0" applyNumberFormat="0" applyBorder="0" applyAlignment="0" applyProtection="0"/>
    <xf numFmtId="0" fontId="13" fillId="13" borderId="0" applyNumberFormat="0" applyBorder="0" applyAlignment="0" applyProtection="0"/>
    <xf numFmtId="0" fontId="13" fillId="13" borderId="0" applyNumberFormat="0" applyBorder="0" applyAlignment="0" applyProtection="0"/>
    <xf numFmtId="0" fontId="13" fillId="16" borderId="0" applyNumberFormat="0" applyBorder="0" applyAlignment="0" applyProtection="0"/>
    <xf numFmtId="0" fontId="13" fillId="16" borderId="0" applyNumberFormat="0" applyBorder="0" applyAlignment="0" applyProtection="0"/>
    <xf numFmtId="0" fontId="13" fillId="16" borderId="0" applyNumberFormat="0" applyBorder="0" applyAlignment="0" applyProtection="0"/>
    <xf numFmtId="0" fontId="13" fillId="19" borderId="0" applyNumberFormat="0" applyBorder="0" applyAlignment="0" applyProtection="0"/>
    <xf numFmtId="0" fontId="13" fillId="19" borderId="0" applyNumberFormat="0" applyBorder="0" applyAlignment="0" applyProtection="0"/>
    <xf numFmtId="0" fontId="13" fillId="19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17" borderId="0" applyNumberFormat="0" applyBorder="0" applyAlignment="0" applyProtection="0"/>
    <xf numFmtId="0" fontId="14" fillId="17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18" borderId="0" applyNumberFormat="0" applyBorder="0" applyAlignment="0" applyProtection="0"/>
    <xf numFmtId="0" fontId="14" fillId="18" borderId="0" applyNumberFormat="0" applyBorder="0" applyAlignment="0" applyProtection="0"/>
    <xf numFmtId="0" fontId="14" fillId="21" borderId="0" applyNumberFormat="0" applyBorder="0" applyAlignment="0" applyProtection="0"/>
    <xf numFmtId="0" fontId="14" fillId="21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3" borderId="0" applyNumberFormat="0" applyBorder="0" applyAlignment="0" applyProtection="0"/>
    <xf numFmtId="0" fontId="14" fillId="23" borderId="0" applyNumberFormat="0" applyBorder="0" applyAlignment="0" applyProtection="0"/>
    <xf numFmtId="0" fontId="14" fillId="23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6" fillId="24" borderId="17" applyNumberFormat="0" applyAlignment="0" applyProtection="0"/>
    <xf numFmtId="0" fontId="16" fillId="24" borderId="17" applyNumberFormat="0" applyAlignment="0" applyProtection="0"/>
    <xf numFmtId="0" fontId="16" fillId="24" borderId="17" applyNumberFormat="0" applyAlignment="0" applyProtection="0"/>
    <xf numFmtId="0" fontId="17" fillId="25" borderId="18" applyNumberFormat="0" applyAlignment="0" applyProtection="0"/>
    <xf numFmtId="0" fontId="17" fillId="25" borderId="18" applyNumberFormat="0" applyAlignment="0" applyProtection="0"/>
    <xf numFmtId="0" fontId="17" fillId="25" borderId="18" applyNumberFormat="0" applyAlignment="0" applyProtection="0"/>
    <xf numFmtId="0" fontId="18" fillId="0" borderId="19" applyNumberFormat="0" applyFill="0" applyAlignment="0" applyProtection="0"/>
    <xf numFmtId="0" fontId="18" fillId="0" borderId="19" applyNumberFormat="0" applyFill="0" applyAlignment="0" applyProtection="0"/>
    <xf numFmtId="0" fontId="18" fillId="0" borderId="19" applyNumberFormat="0" applyFill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4" fillId="26" borderId="0" applyNumberFormat="0" applyBorder="0" applyAlignment="0" applyProtection="0"/>
    <xf numFmtId="0" fontId="14" fillId="26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7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28" borderId="0" applyNumberFormat="0" applyBorder="0" applyAlignment="0" applyProtection="0"/>
    <xf numFmtId="0" fontId="14" fillId="28" borderId="0" applyNumberFormat="0" applyBorder="0" applyAlignment="0" applyProtection="0"/>
    <xf numFmtId="0" fontId="14" fillId="21" borderId="0" applyNumberFormat="0" applyBorder="0" applyAlignment="0" applyProtection="0"/>
    <xf numFmtId="0" fontId="14" fillId="21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9" borderId="0" applyNumberFormat="0" applyBorder="0" applyAlignment="0" applyProtection="0"/>
    <xf numFmtId="0" fontId="14" fillId="29" borderId="0" applyNumberFormat="0" applyBorder="0" applyAlignment="0" applyProtection="0"/>
    <xf numFmtId="0" fontId="14" fillId="29" borderId="0" applyNumberFormat="0" applyBorder="0" applyAlignment="0" applyProtection="0"/>
    <xf numFmtId="0" fontId="20" fillId="15" borderId="17" applyNumberFormat="0" applyAlignment="0" applyProtection="0"/>
    <xf numFmtId="0" fontId="20" fillId="15" borderId="17" applyNumberFormat="0" applyAlignment="0" applyProtection="0"/>
    <xf numFmtId="0" fontId="20" fillId="15" borderId="17" applyNumberFormat="0" applyAlignment="0" applyProtection="0"/>
    <xf numFmtId="167" fontId="7" fillId="0" borderId="0" applyFont="0" applyFill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" fillId="0" borderId="0"/>
    <xf numFmtId="0" fontId="23" fillId="31" borderId="20" applyNumberFormat="0" applyFont="0" applyAlignment="0" applyProtection="0"/>
    <xf numFmtId="0" fontId="23" fillId="31" borderId="20" applyNumberFormat="0" applyFont="0" applyAlignment="0" applyProtection="0"/>
    <xf numFmtId="0" fontId="23" fillId="31" borderId="20" applyNumberFormat="0" applyFon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22" applyNumberFormat="0" applyFill="0" applyAlignment="0" applyProtection="0"/>
    <xf numFmtId="0" fontId="27" fillId="0" borderId="22" applyNumberFormat="0" applyFill="0" applyAlignment="0" applyProtection="0"/>
    <xf numFmtId="0" fontId="27" fillId="0" borderId="22" applyNumberFormat="0" applyFill="0" applyAlignment="0" applyProtection="0"/>
    <xf numFmtId="0" fontId="28" fillId="0" borderId="23" applyNumberFormat="0" applyFill="0" applyAlignment="0" applyProtection="0"/>
    <xf numFmtId="0" fontId="28" fillId="0" borderId="23" applyNumberFormat="0" applyFill="0" applyAlignment="0" applyProtection="0"/>
    <xf numFmtId="0" fontId="28" fillId="0" borderId="23" applyNumberFormat="0" applyFill="0" applyAlignment="0" applyProtection="0"/>
    <xf numFmtId="0" fontId="19" fillId="0" borderId="24" applyNumberFormat="0" applyFill="0" applyAlignment="0" applyProtection="0"/>
    <xf numFmtId="0" fontId="19" fillId="0" borderId="24" applyNumberFormat="0" applyFill="0" applyAlignment="0" applyProtection="0"/>
    <xf numFmtId="0" fontId="19" fillId="0" borderId="24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25" applyNumberFormat="0" applyFill="0" applyAlignment="0" applyProtection="0"/>
    <xf numFmtId="0" fontId="30" fillId="0" borderId="25" applyNumberFormat="0" applyFill="0" applyAlignment="0" applyProtection="0"/>
    <xf numFmtId="0" fontId="30" fillId="0" borderId="25" applyNumberFormat="0" applyFill="0" applyAlignment="0" applyProtection="0"/>
    <xf numFmtId="0" fontId="3" fillId="0" borderId="0"/>
    <xf numFmtId="0" fontId="2" fillId="0" borderId="0"/>
    <xf numFmtId="0" fontId="1" fillId="0" borderId="0"/>
    <xf numFmtId="0" fontId="7" fillId="0" borderId="0"/>
  </cellStyleXfs>
  <cellXfs count="1155">
    <xf numFmtId="0" fontId="0" fillId="0" borderId="0" xfId="0"/>
    <xf numFmtId="0" fontId="7" fillId="0" borderId="1" xfId="0" applyNumberFormat="1" applyFont="1" applyBorder="1" applyAlignment="1" applyProtection="1">
      <alignment horizontal="center" vertical="center"/>
      <protection locked="0"/>
    </xf>
    <xf numFmtId="0" fontId="7" fillId="0" borderId="1" xfId="1" applyNumberFormat="1" applyFont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2" fontId="0" fillId="0" borderId="0" xfId="0" applyNumberFormat="1" applyAlignment="1">
      <alignment horizontal="right"/>
    </xf>
    <xf numFmtId="2" fontId="0" fillId="0" borderId="0" xfId="0" applyNumberFormat="1"/>
    <xf numFmtId="2" fontId="7" fillId="0" borderId="1" xfId="0" applyNumberFormat="1" applyFont="1" applyBorder="1" applyAlignment="1" applyProtection="1">
      <alignment horizontal="center" vertical="center"/>
      <protection locked="0"/>
    </xf>
    <xf numFmtId="0" fontId="7" fillId="0" borderId="3" xfId="1" applyNumberFormat="1" applyFont="1" applyBorder="1" applyAlignment="1" applyProtection="1">
      <alignment horizontal="center" vertical="center"/>
      <protection locked="0"/>
    </xf>
    <xf numFmtId="0" fontId="0" fillId="0" borderId="7" xfId="0" applyBorder="1"/>
    <xf numFmtId="0" fontId="0" fillId="0" borderId="0" xfId="0" applyBorder="1" applyAlignment="1">
      <alignment horizontal="center" vertical="center"/>
    </xf>
    <xf numFmtId="0" fontId="0" fillId="0" borderId="0" xfId="0" applyBorder="1"/>
    <xf numFmtId="0" fontId="0" fillId="0" borderId="8" xfId="0" applyBorder="1" applyAlignment="1">
      <alignment horizontal="center" vertical="center"/>
    </xf>
    <xf numFmtId="164" fontId="0" fillId="0" borderId="7" xfId="0" applyNumberFormat="1" applyBorder="1"/>
    <xf numFmtId="164" fontId="0" fillId="0" borderId="0" xfId="0" applyNumberFormat="1" applyBorder="1"/>
    <xf numFmtId="164" fontId="0" fillId="0" borderId="9" xfId="0" applyNumberFormat="1" applyBorder="1"/>
    <xf numFmtId="0" fontId="0" fillId="0" borderId="2" xfId="0" applyBorder="1" applyAlignment="1">
      <alignment horizontal="center" vertical="center"/>
    </xf>
    <xf numFmtId="164" fontId="0" fillId="0" borderId="2" xfId="0" applyNumberFormat="1" applyBorder="1"/>
    <xf numFmtId="0" fontId="0" fillId="0" borderId="8" xfId="0" applyBorder="1"/>
    <xf numFmtId="0" fontId="0" fillId="0" borderId="2" xfId="0" applyBorder="1"/>
    <xf numFmtId="0" fontId="0" fillId="0" borderId="10" xfId="0" applyBorder="1"/>
    <xf numFmtId="0" fontId="0" fillId="0" borderId="11" xfId="0" applyBorder="1"/>
    <xf numFmtId="0" fontId="0" fillId="0" borderId="11" xfId="0" applyBorder="1" applyAlignment="1">
      <alignment horizontal="center"/>
    </xf>
    <xf numFmtId="0" fontId="0" fillId="0" borderId="11" xfId="0" applyBorder="1" applyAlignment="1">
      <alignment horizontal="left"/>
    </xf>
    <xf numFmtId="0" fontId="0" fillId="0" borderId="11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left"/>
    </xf>
    <xf numFmtId="165" fontId="9" fillId="0" borderId="0" xfId="0" applyNumberFormat="1" applyFont="1" applyAlignment="1">
      <alignment horizontal="center" vertical="center"/>
    </xf>
    <xf numFmtId="1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165" fontId="9" fillId="0" borderId="0" xfId="0" applyNumberFormat="1" applyFont="1" applyBorder="1" applyAlignment="1">
      <alignment horizontal="center" vertical="center"/>
    </xf>
    <xf numFmtId="0" fontId="9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" vertical="center"/>
    </xf>
    <xf numFmtId="14" fontId="9" fillId="0" borderId="0" xfId="0" applyNumberFormat="1" applyFont="1" applyBorder="1" applyAlignment="1">
      <alignment horizontal="center"/>
    </xf>
    <xf numFmtId="165" fontId="9" fillId="0" borderId="5" xfId="0" applyNumberFormat="1" applyFont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 vertical="center"/>
    </xf>
    <xf numFmtId="14" fontId="9" fillId="0" borderId="5" xfId="0" applyNumberFormat="1" applyFont="1" applyBorder="1" applyAlignment="1">
      <alignment horizontal="center"/>
    </xf>
    <xf numFmtId="0" fontId="9" fillId="0" borderId="6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165" fontId="9" fillId="0" borderId="2" xfId="0" applyNumberFormat="1" applyFont="1" applyBorder="1" applyAlignment="1">
      <alignment horizontal="center" vertical="center"/>
    </xf>
    <xf numFmtId="0" fontId="9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 vertical="center"/>
    </xf>
    <xf numFmtId="14" fontId="9" fillId="0" borderId="2" xfId="0" applyNumberFormat="1" applyFont="1" applyBorder="1" applyAlignment="1">
      <alignment horizontal="center"/>
    </xf>
    <xf numFmtId="0" fontId="9" fillId="0" borderId="10" xfId="0" applyFont="1" applyBorder="1" applyAlignment="1">
      <alignment horizontal="center" vertical="center"/>
    </xf>
    <xf numFmtId="166" fontId="9" fillId="0" borderId="7" xfId="0" applyNumberFormat="1" applyFont="1" applyBorder="1" applyAlignment="1">
      <alignment horizontal="center" vertical="center"/>
    </xf>
    <xf numFmtId="166" fontId="9" fillId="0" borderId="9" xfId="0" applyNumberFormat="1" applyFont="1" applyBorder="1" applyAlignment="1">
      <alignment horizontal="center" vertical="center"/>
    </xf>
    <xf numFmtId="1" fontId="9" fillId="0" borderId="0" xfId="0" applyNumberFormat="1" applyFont="1" applyAlignment="1">
      <alignment horizontal="center"/>
    </xf>
    <xf numFmtId="2" fontId="9" fillId="0" borderId="0" xfId="0" applyNumberFormat="1" applyFont="1" applyAlignment="1">
      <alignment horizontal="center" vertical="center"/>
    </xf>
    <xf numFmtId="170" fontId="9" fillId="0" borderId="0" xfId="0" applyNumberFormat="1" applyFont="1" applyAlignment="1">
      <alignment horizontal="center" vertical="center"/>
    </xf>
    <xf numFmtId="0" fontId="9" fillId="0" borderId="0" xfId="112" applyFont="1" applyAlignment="1">
      <alignment horizontal="center"/>
    </xf>
    <xf numFmtId="165" fontId="9" fillId="0" borderId="0" xfId="112" applyNumberFormat="1" applyFont="1" applyBorder="1" applyAlignment="1">
      <alignment horizontal="center" vertical="center"/>
    </xf>
    <xf numFmtId="171" fontId="9" fillId="0" borderId="7" xfId="112" applyNumberFormat="1" applyFont="1" applyBorder="1" applyAlignment="1">
      <alignment horizontal="center"/>
    </xf>
    <xf numFmtId="0" fontId="9" fillId="0" borderId="15" xfId="112" applyFont="1" applyBorder="1" applyAlignment="1">
      <alignment horizontal="center"/>
    </xf>
    <xf numFmtId="0" fontId="9" fillId="0" borderId="16" xfId="112" applyFont="1" applyBorder="1" applyAlignment="1">
      <alignment horizontal="center"/>
    </xf>
    <xf numFmtId="165" fontId="9" fillId="0" borderId="0" xfId="112" applyNumberFormat="1" applyFont="1" applyAlignment="1">
      <alignment horizontal="center" vertical="center"/>
    </xf>
    <xf numFmtId="1" fontId="9" fillId="0" borderId="4" xfId="112" applyNumberFormat="1" applyFont="1" applyBorder="1" applyAlignment="1">
      <alignment horizontal="center" vertical="center"/>
    </xf>
    <xf numFmtId="165" fontId="9" fillId="0" borderId="5" xfId="112" applyNumberFormat="1" applyFont="1" applyBorder="1" applyAlignment="1">
      <alignment horizontal="center" vertical="center"/>
    </xf>
    <xf numFmtId="168" fontId="9" fillId="0" borderId="6" xfId="112" applyNumberFormat="1" applyFont="1" applyBorder="1" applyAlignment="1">
      <alignment horizontal="center" vertical="center"/>
    </xf>
    <xf numFmtId="1" fontId="9" fillId="0" borderId="7" xfId="112" applyNumberFormat="1" applyFont="1" applyBorder="1" applyAlignment="1">
      <alignment horizontal="center" vertical="center"/>
    </xf>
    <xf numFmtId="168" fontId="9" fillId="0" borderId="8" xfId="112" applyNumberFormat="1" applyFont="1" applyBorder="1" applyAlignment="1">
      <alignment horizontal="center" vertical="center"/>
    </xf>
    <xf numFmtId="1" fontId="9" fillId="0" borderId="9" xfId="112" applyNumberFormat="1" applyFont="1" applyBorder="1" applyAlignment="1">
      <alignment horizontal="center" vertical="center"/>
    </xf>
    <xf numFmtId="165" fontId="9" fillId="0" borderId="2" xfId="112" applyNumberFormat="1" applyFont="1" applyBorder="1" applyAlignment="1">
      <alignment horizontal="center" vertical="center"/>
    </xf>
    <xf numFmtId="169" fontId="9" fillId="0" borderId="10" xfId="112" applyNumberFormat="1" applyFont="1" applyBorder="1" applyAlignment="1">
      <alignment horizontal="center" vertical="center"/>
    </xf>
    <xf numFmtId="169" fontId="9" fillId="0" borderId="0" xfId="112" applyNumberFormat="1" applyFont="1" applyBorder="1" applyAlignment="1">
      <alignment horizontal="center"/>
    </xf>
    <xf numFmtId="165" fontId="9" fillId="0" borderId="0" xfId="112" applyNumberFormat="1" applyFont="1" applyBorder="1" applyAlignment="1">
      <alignment horizontal="center"/>
    </xf>
    <xf numFmtId="171" fontId="9" fillId="0" borderId="4" xfId="112" applyNumberFormat="1" applyFont="1" applyBorder="1" applyAlignment="1">
      <alignment horizontal="center"/>
    </xf>
    <xf numFmtId="169" fontId="9" fillId="0" borderId="5" xfId="112" applyNumberFormat="1" applyFont="1" applyBorder="1" applyAlignment="1">
      <alignment horizontal="center"/>
    </xf>
    <xf numFmtId="165" fontId="9" fillId="0" borderId="5" xfId="112" applyNumberFormat="1" applyFont="1" applyBorder="1" applyAlignment="1">
      <alignment horizontal="center"/>
    </xf>
    <xf numFmtId="171" fontId="9" fillId="0" borderId="9" xfId="112" applyNumberFormat="1" applyFont="1" applyBorder="1" applyAlignment="1">
      <alignment horizontal="center"/>
    </xf>
    <xf numFmtId="169" fontId="9" fillId="0" borderId="2" xfId="112" applyNumberFormat="1" applyFont="1" applyBorder="1" applyAlignment="1">
      <alignment horizontal="center"/>
    </xf>
    <xf numFmtId="165" fontId="9" fillId="0" borderId="2" xfId="112" applyNumberFormat="1" applyFont="1" applyBorder="1" applyAlignment="1">
      <alignment horizontal="center"/>
    </xf>
    <xf numFmtId="0" fontId="9" fillId="0" borderId="0" xfId="0" applyFont="1" applyAlignment="1">
      <alignment horizontal="center" vertical="center"/>
    </xf>
    <xf numFmtId="2" fontId="11" fillId="0" borderId="1" xfId="0" applyNumberFormat="1" applyFont="1" applyBorder="1" applyAlignment="1" applyProtection="1">
      <alignment horizontal="center" vertical="center"/>
      <protection locked="0"/>
    </xf>
    <xf numFmtId="0" fontId="11" fillId="0" borderId="1" xfId="0" applyNumberFormat="1" applyFont="1" applyBorder="1" applyAlignment="1" applyProtection="1">
      <alignment horizontal="center" vertical="center"/>
      <protection locked="0"/>
    </xf>
    <xf numFmtId="0" fontId="11" fillId="0" borderId="3" xfId="1" applyNumberFormat="1" applyFont="1" applyBorder="1" applyAlignment="1" applyProtection="1">
      <alignment horizontal="center" vertical="center"/>
      <protection locked="0"/>
    </xf>
    <xf numFmtId="2" fontId="11" fillId="0" borderId="16" xfId="0" applyNumberFormat="1" applyFont="1" applyBorder="1" applyAlignment="1" applyProtection="1">
      <alignment horizontal="center" vertical="center"/>
      <protection locked="0"/>
    </xf>
    <xf numFmtId="0" fontId="11" fillId="0" borderId="16" xfId="0" applyNumberFormat="1" applyFont="1" applyBorder="1" applyAlignment="1" applyProtection="1">
      <alignment horizontal="center" vertical="center"/>
      <protection locked="0"/>
    </xf>
    <xf numFmtId="0" fontId="11" fillId="0" borderId="9" xfId="1" applyNumberFormat="1" applyFont="1" applyBorder="1" applyAlignment="1" applyProtection="1">
      <alignment horizontal="center" vertical="center"/>
      <protection locked="0"/>
    </xf>
    <xf numFmtId="164" fontId="9" fillId="0" borderId="7" xfId="0" applyNumberFormat="1" applyFont="1" applyBorder="1" applyAlignment="1">
      <alignment horizontal="center"/>
    </xf>
    <xf numFmtId="164" fontId="9" fillId="0" borderId="0" xfId="0" applyNumberFormat="1" applyFont="1" applyBorder="1" applyAlignment="1">
      <alignment horizontal="center"/>
    </xf>
    <xf numFmtId="164" fontId="9" fillId="0" borderId="9" xfId="0" applyNumberFormat="1" applyFont="1" applyBorder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164" fontId="9" fillId="0" borderId="4" xfId="0" applyNumberFormat="1" applyFont="1" applyBorder="1" applyAlignment="1">
      <alignment horizontal="center"/>
    </xf>
    <xf numFmtId="0" fontId="9" fillId="36" borderId="5" xfId="0" applyFont="1" applyFill="1" applyBorder="1" applyAlignment="1">
      <alignment horizontal="center" vertical="center"/>
    </xf>
    <xf numFmtId="164" fontId="9" fillId="0" borderId="5" xfId="0" applyNumberFormat="1" applyFont="1" applyBorder="1" applyAlignment="1">
      <alignment horizontal="center"/>
    </xf>
    <xf numFmtId="0" fontId="9" fillId="36" borderId="12" xfId="0" applyFont="1" applyFill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9" fillId="0" borderId="7" xfId="0" applyNumberFormat="1" applyFont="1" applyBorder="1" applyAlignment="1">
      <alignment horizontal="center" vertical="center"/>
    </xf>
    <xf numFmtId="0" fontId="9" fillId="0" borderId="0" xfId="0" applyNumberFormat="1" applyFont="1" applyBorder="1" applyAlignment="1">
      <alignment horizontal="center" vertical="center"/>
    </xf>
    <xf numFmtId="0" fontId="9" fillId="0" borderId="5" xfId="0" applyNumberFormat="1" applyFont="1" applyBorder="1" applyAlignment="1">
      <alignment horizontal="center" vertical="center"/>
    </xf>
    <xf numFmtId="0" fontId="9" fillId="0" borderId="2" xfId="0" applyNumberFormat="1" applyFont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2" fontId="9" fillId="0" borderId="9" xfId="0" applyNumberFormat="1" applyFont="1" applyBorder="1" applyAlignment="1">
      <alignment horizontal="center" vertical="center"/>
    </xf>
    <xf numFmtId="0" fontId="9" fillId="0" borderId="5" xfId="112" applyFont="1" applyBorder="1" applyAlignment="1">
      <alignment horizontal="center"/>
    </xf>
    <xf numFmtId="0" fontId="9" fillId="0" borderId="0" xfId="112" applyFont="1" applyBorder="1" applyAlignment="1">
      <alignment horizontal="center"/>
    </xf>
    <xf numFmtId="0" fontId="9" fillId="0" borderId="2" xfId="112" applyFont="1" applyBorder="1" applyAlignment="1">
      <alignment horizontal="center"/>
    </xf>
    <xf numFmtId="168" fontId="9" fillId="0" borderId="5" xfId="112" applyNumberFormat="1" applyFont="1" applyBorder="1" applyAlignment="1">
      <alignment horizontal="center"/>
    </xf>
    <xf numFmtId="168" fontId="9" fillId="0" borderId="0" xfId="112" applyNumberFormat="1" applyFont="1" applyBorder="1" applyAlignment="1">
      <alignment horizontal="center"/>
    </xf>
    <xf numFmtId="168" fontId="9" fillId="0" borderId="2" xfId="112" applyNumberFormat="1" applyFont="1" applyBorder="1" applyAlignment="1">
      <alignment horizontal="center"/>
    </xf>
    <xf numFmtId="165" fontId="9" fillId="3" borderId="0" xfId="112" applyNumberFormat="1" applyFont="1" applyFill="1" applyBorder="1" applyAlignment="1">
      <alignment horizontal="center" vertical="center"/>
    </xf>
    <xf numFmtId="165" fontId="9" fillId="3" borderId="2" xfId="112" applyNumberFormat="1" applyFont="1" applyFill="1" applyBorder="1" applyAlignment="1">
      <alignment horizontal="center" vertical="center"/>
    </xf>
    <xf numFmtId="1" fontId="9" fillId="0" borderId="0" xfId="0" applyNumberFormat="1" applyFont="1" applyBorder="1" applyAlignment="1">
      <alignment horizontal="center" vertical="center"/>
    </xf>
    <xf numFmtId="0" fontId="9" fillId="0" borderId="5" xfId="112" applyFont="1" applyBorder="1" applyAlignment="1">
      <alignment horizontal="center" vertical="center"/>
    </xf>
    <xf numFmtId="14" fontId="9" fillId="0" borderId="5" xfId="112" applyNumberFormat="1" applyFont="1" applyBorder="1" applyAlignment="1">
      <alignment horizontal="center"/>
    </xf>
    <xf numFmtId="0" fontId="9" fillId="0" borderId="0" xfId="112" applyFont="1" applyBorder="1" applyAlignment="1">
      <alignment horizontal="center" vertical="center"/>
    </xf>
    <xf numFmtId="14" fontId="9" fillId="0" borderId="0" xfId="112" applyNumberFormat="1" applyFont="1" applyBorder="1" applyAlignment="1">
      <alignment horizontal="center"/>
    </xf>
    <xf numFmtId="166" fontId="9" fillId="0" borderId="4" xfId="0" applyNumberFormat="1" applyFont="1" applyBorder="1" applyAlignment="1">
      <alignment horizontal="center" vertical="center"/>
    </xf>
    <xf numFmtId="165" fontId="9" fillId="3" borderId="5" xfId="112" applyNumberFormat="1" applyFont="1" applyFill="1" applyBorder="1" applyAlignment="1">
      <alignment horizontal="center" vertical="center"/>
    </xf>
    <xf numFmtId="0" fontId="9" fillId="0" borderId="2" xfId="112" applyFont="1" applyBorder="1" applyAlignment="1">
      <alignment horizontal="center" vertical="center"/>
    </xf>
    <xf numFmtId="14" fontId="9" fillId="0" borderId="2" xfId="112" applyNumberFormat="1" applyFont="1" applyBorder="1" applyAlignment="1">
      <alignment horizontal="center"/>
    </xf>
    <xf numFmtId="0" fontId="0" fillId="0" borderId="0" xfId="0" applyFont="1" applyAlignment="1">
      <alignment horizontal="center" vertical="center" wrapText="1"/>
    </xf>
    <xf numFmtId="0" fontId="0" fillId="0" borderId="13" xfId="0" applyFont="1" applyBorder="1" applyAlignment="1">
      <alignment horizontal="center" vertical="center" wrapText="1"/>
    </xf>
    <xf numFmtId="0" fontId="7" fillId="0" borderId="12" xfId="0" quotePrefix="1" applyNumberFormat="1" applyFont="1" applyFill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7" fillId="0" borderId="15" xfId="0" quotePrefix="1" applyNumberFormat="1" applyFont="1" applyFill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4" borderId="15" xfId="0" applyFont="1" applyFill="1" applyBorder="1" applyAlignment="1">
      <alignment horizontal="center" vertical="center" wrapText="1"/>
    </xf>
    <xf numFmtId="0" fontId="0" fillId="5" borderId="15" xfId="0" applyFont="1" applyFill="1" applyBorder="1" applyAlignment="1">
      <alignment horizontal="center" vertical="center" wrapText="1"/>
    </xf>
    <xf numFmtId="0" fontId="0" fillId="6" borderId="15" xfId="0" applyFont="1" applyFill="1" applyBorder="1" applyAlignment="1">
      <alignment horizontal="center" vertical="center" wrapText="1"/>
    </xf>
    <xf numFmtId="49" fontId="7" fillId="0" borderId="15" xfId="0" applyNumberFormat="1" applyFont="1" applyFill="1" applyBorder="1" applyAlignment="1">
      <alignment horizontal="center" vertical="center" wrapText="1"/>
    </xf>
    <xf numFmtId="0" fontId="7" fillId="0" borderId="15" xfId="0" applyNumberFormat="1" applyFont="1" applyFill="1" applyBorder="1" applyAlignment="1">
      <alignment horizontal="center" vertical="center" wrapText="1"/>
    </xf>
    <xf numFmtId="0" fontId="7" fillId="8" borderId="15" xfId="0" applyNumberFormat="1" applyFont="1" applyFill="1" applyBorder="1" applyAlignment="1">
      <alignment horizontal="center" vertical="center" wrapText="1"/>
    </xf>
    <xf numFmtId="0" fontId="7" fillId="8" borderId="15" xfId="0" quotePrefix="1" applyNumberFormat="1" applyFont="1" applyFill="1" applyBorder="1" applyAlignment="1">
      <alignment horizontal="center" vertical="center" wrapText="1"/>
    </xf>
    <xf numFmtId="0" fontId="0" fillId="8" borderId="15" xfId="0" applyFont="1" applyFill="1" applyBorder="1" applyAlignment="1">
      <alignment horizontal="center" vertical="center" wrapText="1"/>
    </xf>
    <xf numFmtId="0" fontId="7" fillId="33" borderId="15" xfId="0" quotePrefix="1" applyNumberFormat="1" applyFont="1" applyFill="1" applyBorder="1" applyAlignment="1">
      <alignment horizontal="center" vertical="center" wrapText="1"/>
    </xf>
    <xf numFmtId="0" fontId="7" fillId="7" borderId="15" xfId="0" applyNumberFormat="1" applyFont="1" applyFill="1" applyBorder="1" applyAlignment="1">
      <alignment horizontal="center" vertical="center" wrapText="1"/>
    </xf>
    <xf numFmtId="0" fontId="7" fillId="34" borderId="15" xfId="0" quotePrefix="1" applyNumberFormat="1" applyFont="1" applyFill="1" applyBorder="1" applyAlignment="1">
      <alignment horizontal="center" vertical="center" wrapText="1"/>
    </xf>
    <xf numFmtId="0" fontId="7" fillId="0" borderId="15" xfId="0" applyFont="1" applyFill="1" applyBorder="1" applyAlignment="1">
      <alignment horizontal="center" vertical="center" wrapText="1"/>
    </xf>
    <xf numFmtId="0" fontId="0" fillId="9" borderId="15" xfId="0" applyFont="1" applyFill="1" applyBorder="1" applyAlignment="1">
      <alignment horizontal="center" vertical="center" wrapText="1"/>
    </xf>
    <xf numFmtId="0" fontId="7" fillId="9" borderId="15" xfId="0" quotePrefix="1" applyNumberFormat="1" applyFont="1" applyFill="1" applyBorder="1" applyAlignment="1">
      <alignment horizontal="center" vertical="center" wrapText="1"/>
    </xf>
    <xf numFmtId="0" fontId="0" fillId="35" borderId="15" xfId="0" applyFont="1" applyFill="1" applyBorder="1" applyAlignment="1">
      <alignment horizontal="center" vertical="center" wrapText="1"/>
    </xf>
    <xf numFmtId="0" fontId="0" fillId="9" borderId="0" xfId="0" applyFont="1" applyFill="1" applyAlignment="1">
      <alignment horizontal="center" vertical="center" wrapText="1"/>
    </xf>
    <xf numFmtId="0" fontId="7" fillId="35" borderId="15" xfId="0" quotePrefix="1" applyNumberFormat="1" applyFont="1" applyFill="1" applyBorder="1" applyAlignment="1">
      <alignment horizontal="center" vertical="center" wrapText="1"/>
    </xf>
    <xf numFmtId="0" fontId="0" fillId="35" borderId="0" xfId="0" applyFont="1" applyFill="1" applyAlignment="1">
      <alignment horizontal="center" vertical="center" wrapText="1"/>
    </xf>
    <xf numFmtId="0" fontId="0" fillId="38" borderId="15" xfId="0" applyFont="1" applyFill="1" applyBorder="1" applyAlignment="1">
      <alignment horizontal="center" vertical="center" wrapText="1"/>
    </xf>
    <xf numFmtId="0" fontId="7" fillId="38" borderId="15" xfId="0" quotePrefix="1" applyNumberFormat="1" applyFont="1" applyFill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49" fontId="0" fillId="0" borderId="15" xfId="0" applyNumberFormat="1" applyFont="1" applyBorder="1" applyAlignment="1">
      <alignment horizontal="center" vertical="center" wrapText="1"/>
    </xf>
    <xf numFmtId="0" fontId="0" fillId="0" borderId="16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9" borderId="7" xfId="0" applyFont="1" applyFill="1" applyBorder="1" applyAlignment="1">
      <alignment horizontal="center" vertical="center" wrapText="1"/>
    </xf>
    <xf numFmtId="0" fontId="0" fillId="35" borderId="7" xfId="0" applyFont="1" applyFill="1" applyBorder="1" applyAlignment="1">
      <alignment horizontal="center" vertical="center" wrapText="1"/>
    </xf>
    <xf numFmtId="0" fontId="0" fillId="38" borderId="7" xfId="0" applyFont="1" applyFill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 wrapText="1"/>
    </xf>
    <xf numFmtId="167" fontId="38" fillId="3" borderId="12" xfId="0" applyNumberFormat="1" applyFont="1" applyFill="1" applyBorder="1" applyAlignment="1" applyProtection="1">
      <alignment horizontal="center" vertical="center" wrapText="1"/>
    </xf>
    <xf numFmtId="167" fontId="38" fillId="3" borderId="4" xfId="0" applyNumberFormat="1" applyFont="1" applyFill="1" applyBorder="1" applyAlignment="1" applyProtection="1">
      <alignment horizontal="center" vertical="center" wrapText="1"/>
    </xf>
    <xf numFmtId="167" fontId="7" fillId="3" borderId="12" xfId="0" applyNumberFormat="1" applyFont="1" applyFill="1" applyBorder="1" applyAlignment="1" applyProtection="1">
      <alignment horizontal="center" vertical="center" wrapText="1"/>
    </xf>
    <xf numFmtId="166" fontId="0" fillId="4" borderId="15" xfId="0" applyNumberFormat="1" applyFont="1" applyFill="1" applyBorder="1" applyAlignment="1">
      <alignment horizontal="center" vertical="center" wrapText="1"/>
    </xf>
    <xf numFmtId="166" fontId="0" fillId="5" borderId="15" xfId="0" applyNumberFormat="1" applyFont="1" applyFill="1" applyBorder="1" applyAlignment="1">
      <alignment horizontal="center" vertical="center" wrapText="1"/>
    </xf>
    <xf numFmtId="166" fontId="0" fillId="6" borderId="15" xfId="0" applyNumberFormat="1" applyFont="1" applyFill="1" applyBorder="1" applyAlignment="1">
      <alignment horizontal="center" vertical="center" wrapText="1"/>
    </xf>
    <xf numFmtId="2" fontId="0" fillId="4" borderId="15" xfId="0" applyNumberFormat="1" applyFont="1" applyFill="1" applyBorder="1" applyAlignment="1">
      <alignment horizontal="center" vertical="center" wrapText="1"/>
    </xf>
    <xf numFmtId="2" fontId="0" fillId="5" borderId="15" xfId="0" applyNumberFormat="1" applyFont="1" applyFill="1" applyBorder="1" applyAlignment="1">
      <alignment horizontal="center" vertical="center" wrapText="1"/>
    </xf>
    <xf numFmtId="166" fontId="0" fillId="35" borderId="15" xfId="0" applyNumberFormat="1" applyFont="1" applyFill="1" applyBorder="1" applyAlignment="1">
      <alignment horizontal="center" vertical="center" wrapText="1"/>
    </xf>
    <xf numFmtId="166" fontId="0" fillId="38" borderId="15" xfId="0" applyNumberFormat="1" applyFont="1" applyFill="1" applyBorder="1" applyAlignment="1">
      <alignment horizontal="center" vertical="center" wrapText="1"/>
    </xf>
    <xf numFmtId="0" fontId="0" fillId="4" borderId="16" xfId="0" applyFont="1" applyFill="1" applyBorder="1" applyAlignment="1">
      <alignment horizontal="center" vertical="center" wrapText="1"/>
    </xf>
    <xf numFmtId="0" fontId="0" fillId="5" borderId="16" xfId="0" applyFont="1" applyFill="1" applyBorder="1" applyAlignment="1">
      <alignment horizontal="center" vertical="center" wrapText="1"/>
    </xf>
    <xf numFmtId="0" fontId="0" fillId="6" borderId="16" xfId="0" applyFont="1" applyFill="1" applyBorder="1" applyAlignment="1">
      <alignment horizontal="center" vertical="center" wrapText="1"/>
    </xf>
    <xf numFmtId="0" fontId="0" fillId="39" borderId="12" xfId="0" applyFont="1" applyFill="1" applyBorder="1" applyAlignment="1">
      <alignment horizontal="center" vertical="center" wrapText="1"/>
    </xf>
    <xf numFmtId="0" fontId="0" fillId="39" borderId="15" xfId="0" applyFont="1" applyFill="1" applyBorder="1" applyAlignment="1">
      <alignment horizontal="center" vertical="center" wrapText="1"/>
    </xf>
    <xf numFmtId="0" fontId="7" fillId="39" borderId="15" xfId="0" applyFont="1" applyFill="1" applyBorder="1" applyAlignment="1">
      <alignment horizontal="center" vertical="center" wrapText="1"/>
    </xf>
    <xf numFmtId="0" fontId="0" fillId="39" borderId="16" xfId="0" applyFont="1" applyFill="1" applyBorder="1" applyAlignment="1">
      <alignment horizontal="center" vertical="center" wrapText="1"/>
    </xf>
    <xf numFmtId="0" fontId="0" fillId="0" borderId="12" xfId="0" applyFont="1" applyFill="1" applyBorder="1" applyAlignment="1">
      <alignment horizontal="center" vertical="center" wrapText="1"/>
    </xf>
    <xf numFmtId="0" fontId="0" fillId="0" borderId="16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0" fillId="39" borderId="15" xfId="0" applyFill="1" applyBorder="1" applyAlignment="1">
      <alignment horizontal="center" vertical="center" wrapText="1"/>
    </xf>
    <xf numFmtId="2" fontId="0" fillId="0" borderId="12" xfId="0" applyNumberFormat="1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0" xfId="0" applyFont="1" applyBorder="1" applyAlignment="1">
      <alignment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0" fillId="35" borderId="1" xfId="0" applyFont="1" applyFill="1" applyBorder="1" applyAlignment="1">
      <alignment horizontal="center" vertical="center" wrapText="1"/>
    </xf>
    <xf numFmtId="0" fontId="0" fillId="4" borderId="1" xfId="0" applyFont="1" applyFill="1" applyBorder="1" applyAlignment="1">
      <alignment horizontal="center" vertical="center" wrapText="1"/>
    </xf>
    <xf numFmtId="166" fontId="0" fillId="4" borderId="1" xfId="0" applyNumberFormat="1" applyFont="1" applyFill="1" applyBorder="1" applyAlignment="1">
      <alignment horizontal="center" vertical="center" wrapText="1"/>
    </xf>
    <xf numFmtId="166" fontId="0" fillId="0" borderId="1" xfId="0" applyNumberFormat="1" applyFont="1" applyFill="1" applyBorder="1" applyAlignment="1">
      <alignment horizontal="center" vertical="center" wrapText="1"/>
    </xf>
    <xf numFmtId="165" fontId="0" fillId="0" borderId="1" xfId="0" applyNumberFormat="1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167" fontId="38" fillId="3" borderId="1" xfId="0" applyNumberFormat="1" applyFont="1" applyFill="1" applyBorder="1" applyAlignment="1" applyProtection="1">
      <alignment horizontal="center" vertical="center" wrapText="1"/>
    </xf>
    <xf numFmtId="167" fontId="38" fillId="3" borderId="3" xfId="0" applyNumberFormat="1" applyFont="1" applyFill="1" applyBorder="1" applyAlignment="1" applyProtection="1">
      <alignment horizontal="center" vertical="center" wrapText="1"/>
    </xf>
    <xf numFmtId="0" fontId="7" fillId="0" borderId="1" xfId="0" applyNumberFormat="1" applyFont="1" applyFill="1" applyBorder="1" applyAlignment="1">
      <alignment horizontal="center" vertical="center" wrapText="1"/>
    </xf>
    <xf numFmtId="0" fontId="7" fillId="0" borderId="1" xfId="0" quotePrefix="1" applyNumberFormat="1" applyFont="1" applyFill="1" applyBorder="1" applyAlignment="1">
      <alignment horizontal="center" vertical="center" wrapText="1"/>
    </xf>
    <xf numFmtId="0" fontId="0" fillId="32" borderId="1" xfId="0" applyFont="1" applyFill="1" applyBorder="1" applyAlignment="1">
      <alignment horizontal="center" vertical="center" wrapText="1"/>
    </xf>
    <xf numFmtId="49" fontId="7" fillId="0" borderId="1" xfId="0" applyNumberFormat="1" applyFont="1" applyFill="1" applyBorder="1" applyAlignment="1">
      <alignment horizontal="center" vertical="center" wrapText="1"/>
    </xf>
    <xf numFmtId="0" fontId="7" fillId="35" borderId="1" xfId="0" quotePrefix="1" applyNumberFormat="1" applyFont="1" applyFill="1" applyBorder="1" applyAlignment="1">
      <alignment horizontal="center" vertical="center" wrapText="1"/>
    </xf>
    <xf numFmtId="0" fontId="7" fillId="35" borderId="1" xfId="0" applyNumberFormat="1" applyFont="1" applyFill="1" applyBorder="1" applyAlignment="1">
      <alignment horizontal="center" vertical="center" wrapText="1"/>
    </xf>
    <xf numFmtId="166" fontId="0" fillId="35" borderId="1" xfId="0" applyNumberFormat="1" applyFont="1" applyFill="1" applyBorder="1" applyAlignment="1">
      <alignment horizontal="center" vertical="center" wrapText="1"/>
    </xf>
    <xf numFmtId="0" fontId="7" fillId="7" borderId="1" xfId="0" applyNumberFormat="1" applyFont="1" applyFill="1" applyBorder="1" applyAlignment="1">
      <alignment horizontal="center" vertical="center" wrapText="1"/>
    </xf>
    <xf numFmtId="0" fontId="7" fillId="7" borderId="1" xfId="0" quotePrefix="1" applyNumberFormat="1" applyFont="1" applyFill="1" applyBorder="1" applyAlignment="1">
      <alignment horizontal="center" vertical="center" wrapText="1"/>
    </xf>
    <xf numFmtId="0" fontId="7" fillId="8" borderId="1" xfId="0" applyNumberFormat="1" applyFont="1" applyFill="1" applyBorder="1" applyAlignment="1">
      <alignment horizontal="center" vertical="center" wrapText="1"/>
    </xf>
    <xf numFmtId="0" fontId="7" fillId="8" borderId="1" xfId="0" quotePrefix="1" applyNumberFormat="1" applyFont="1" applyFill="1" applyBorder="1" applyAlignment="1">
      <alignment horizontal="center" vertical="center" wrapText="1"/>
    </xf>
    <xf numFmtId="0" fontId="7" fillId="32" borderId="1" xfId="0" applyFont="1" applyFill="1" applyBorder="1" applyAlignment="1">
      <alignment horizontal="center" vertical="center" wrapText="1"/>
    </xf>
    <xf numFmtId="2" fontId="0" fillId="0" borderId="1" xfId="0" applyNumberFormat="1" applyFont="1" applyBorder="1" applyAlignment="1">
      <alignment horizontal="center" vertical="center" wrapText="1"/>
    </xf>
    <xf numFmtId="166" fontId="0" fillId="0" borderId="1" xfId="0" applyNumberFormat="1" applyFont="1" applyBorder="1" applyAlignment="1">
      <alignment horizontal="center" vertical="center" wrapText="1"/>
    </xf>
    <xf numFmtId="166" fontId="7" fillId="40" borderId="1" xfId="0" quotePrefix="1" applyNumberFormat="1" applyFont="1" applyFill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49" fontId="0" fillId="0" borderId="15" xfId="0" applyNumberForma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0" xfId="0" applyFont="1" applyAlignment="1">
      <alignment horizontal="center" vertical="top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43" fillId="0" borderId="0" xfId="0" applyFont="1" applyAlignment="1">
      <alignment horizontal="center"/>
    </xf>
    <xf numFmtId="2" fontId="44" fillId="43" borderId="1" xfId="0" applyNumberFormat="1" applyFont="1" applyFill="1" applyBorder="1" applyAlignment="1" applyProtection="1">
      <alignment horizontal="center" vertical="center"/>
      <protection locked="0"/>
    </xf>
    <xf numFmtId="0" fontId="44" fillId="43" borderId="1" xfId="0" applyNumberFormat="1" applyFont="1" applyFill="1" applyBorder="1" applyAlignment="1" applyProtection="1">
      <alignment horizontal="center" vertical="center"/>
      <protection locked="0"/>
    </xf>
    <xf numFmtId="0" fontId="44" fillId="43" borderId="3" xfId="1" applyNumberFormat="1" applyFont="1" applyFill="1" applyBorder="1" applyAlignment="1" applyProtection="1">
      <alignment horizontal="center" vertical="center"/>
      <protection locked="0"/>
    </xf>
    <xf numFmtId="164" fontId="43" fillId="0" borderId="4" xfId="0" applyNumberFormat="1" applyFont="1" applyBorder="1" applyAlignment="1">
      <alignment horizontal="center"/>
    </xf>
    <xf numFmtId="0" fontId="43" fillId="0" borderId="5" xfId="0" applyFont="1" applyBorder="1" applyAlignment="1">
      <alignment horizontal="center" vertical="center"/>
    </xf>
    <xf numFmtId="164" fontId="43" fillId="0" borderId="5" xfId="0" applyNumberFormat="1" applyFont="1" applyBorder="1" applyAlignment="1">
      <alignment horizontal="center"/>
    </xf>
    <xf numFmtId="0" fontId="43" fillId="0" borderId="6" xfId="0" applyFont="1" applyBorder="1" applyAlignment="1">
      <alignment horizontal="center" vertical="center"/>
    </xf>
    <xf numFmtId="164" fontId="43" fillId="0" borderId="7" xfId="0" applyNumberFormat="1" applyFont="1" applyBorder="1" applyAlignment="1">
      <alignment horizontal="center"/>
    </xf>
    <xf numFmtId="0" fontId="43" fillId="0" borderId="0" xfId="0" applyFont="1" applyBorder="1" applyAlignment="1">
      <alignment horizontal="center" vertical="center"/>
    </xf>
    <xf numFmtId="164" fontId="43" fillId="0" borderId="0" xfId="0" applyNumberFormat="1" applyFont="1" applyBorder="1" applyAlignment="1">
      <alignment horizontal="center"/>
    </xf>
    <xf numFmtId="0" fontId="43" fillId="0" borderId="8" xfId="0" applyFont="1" applyBorder="1" applyAlignment="1">
      <alignment horizontal="center" vertical="center"/>
    </xf>
    <xf numFmtId="0" fontId="44" fillId="7" borderId="1" xfId="0" applyNumberFormat="1" applyFont="1" applyFill="1" applyBorder="1" applyAlignment="1" applyProtection="1">
      <alignment horizontal="center" vertical="center"/>
      <protection locked="0"/>
    </xf>
    <xf numFmtId="0" fontId="44" fillId="7" borderId="3" xfId="1" applyNumberFormat="1" applyFont="1" applyFill="1" applyBorder="1" applyAlignment="1" applyProtection="1">
      <alignment horizontal="center" vertical="center"/>
      <protection locked="0"/>
    </xf>
    <xf numFmtId="0" fontId="43" fillId="42" borderId="0" xfId="0" applyFont="1" applyFill="1" applyBorder="1" applyAlignment="1">
      <alignment horizontal="center" vertical="center"/>
    </xf>
    <xf numFmtId="0" fontId="43" fillId="42" borderId="8" xfId="0" applyFont="1" applyFill="1" applyBorder="1" applyAlignment="1">
      <alignment horizontal="center" vertical="center"/>
    </xf>
    <xf numFmtId="164" fontId="43" fillId="0" borderId="9" xfId="0" applyNumberFormat="1" applyFont="1" applyBorder="1" applyAlignment="1">
      <alignment horizontal="center"/>
    </xf>
    <xf numFmtId="0" fontId="43" fillId="0" borderId="2" xfId="0" applyFont="1" applyBorder="1" applyAlignment="1">
      <alignment horizontal="center" vertical="center"/>
    </xf>
    <xf numFmtId="164" fontId="43" fillId="0" borderId="2" xfId="0" applyNumberFormat="1" applyFont="1" applyBorder="1" applyAlignment="1">
      <alignment horizontal="center"/>
    </xf>
    <xf numFmtId="0" fontId="43" fillId="0" borderId="10" xfId="0" applyFont="1" applyBorder="1" applyAlignment="1">
      <alignment horizontal="center" vertical="center"/>
    </xf>
    <xf numFmtId="2" fontId="43" fillId="0" borderId="0" xfId="0" applyNumberFormat="1" applyFont="1" applyAlignment="1">
      <alignment horizontal="center"/>
    </xf>
    <xf numFmtId="0" fontId="43" fillId="0" borderId="0" xfId="0" applyFont="1" applyAlignment="1">
      <alignment horizontal="center" vertical="center"/>
    </xf>
    <xf numFmtId="1" fontId="43" fillId="0" borderId="0" xfId="0" applyNumberFormat="1" applyFont="1" applyAlignment="1">
      <alignment horizontal="center"/>
    </xf>
    <xf numFmtId="0" fontId="45" fillId="8" borderId="5" xfId="0" applyFont="1" applyFill="1" applyBorder="1" applyAlignment="1">
      <alignment horizontal="center" vertical="center" wrapText="1"/>
    </xf>
    <xf numFmtId="0" fontId="45" fillId="8" borderId="6" xfId="0" applyFont="1" applyFill="1" applyBorder="1" applyAlignment="1">
      <alignment horizontal="center" vertical="center" wrapText="1"/>
    </xf>
    <xf numFmtId="0" fontId="45" fillId="8" borderId="1" xfId="0" applyFont="1" applyFill="1" applyBorder="1" applyAlignment="1">
      <alignment horizontal="center" vertical="center" wrapText="1"/>
    </xf>
    <xf numFmtId="0" fontId="12" fillId="3" borderId="3" xfId="0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 wrapText="1"/>
    </xf>
    <xf numFmtId="2" fontId="44" fillId="7" borderId="1" xfId="0" applyNumberFormat="1" applyFont="1" applyFill="1" applyBorder="1" applyAlignment="1" applyProtection="1">
      <alignment horizontal="center" vertical="center"/>
      <protection locked="0"/>
    </xf>
    <xf numFmtId="168" fontId="43" fillId="0" borderId="12" xfId="0" applyNumberFormat="1" applyFont="1" applyBorder="1" applyAlignment="1">
      <alignment horizontal="center" vertical="center"/>
    </xf>
    <xf numFmtId="168" fontId="43" fillId="0" borderId="15" xfId="0" applyNumberFormat="1" applyFont="1" applyBorder="1" applyAlignment="1">
      <alignment horizontal="center" vertical="center"/>
    </xf>
    <xf numFmtId="168" fontId="43" fillId="0" borderId="16" xfId="0" applyNumberFormat="1" applyFont="1" applyBorder="1" applyAlignment="1">
      <alignment horizontal="center" vertical="center"/>
    </xf>
    <xf numFmtId="0" fontId="43" fillId="5" borderId="12" xfId="0" applyFont="1" applyFill="1" applyBorder="1" applyAlignment="1">
      <alignment horizontal="center" vertical="center"/>
    </xf>
    <xf numFmtId="0" fontId="43" fillId="5" borderId="1" xfId="0" applyFont="1" applyFill="1" applyBorder="1" applyAlignment="1">
      <alignment horizontal="center" vertical="center"/>
    </xf>
    <xf numFmtId="2" fontId="41" fillId="43" borderId="1" xfId="0" applyNumberFormat="1" applyFont="1" applyFill="1" applyBorder="1" applyAlignment="1" applyProtection="1">
      <alignment horizontal="center" vertical="center"/>
      <protection locked="0"/>
    </xf>
    <xf numFmtId="0" fontId="41" fillId="43" borderId="1" xfId="0" applyNumberFormat="1" applyFont="1" applyFill="1" applyBorder="1" applyAlignment="1" applyProtection="1">
      <alignment horizontal="center" vertical="center"/>
      <protection locked="0"/>
    </xf>
    <xf numFmtId="0" fontId="41" fillId="43" borderId="1" xfId="1" applyNumberFormat="1" applyFont="1" applyFill="1" applyBorder="1" applyAlignment="1" applyProtection="1">
      <alignment horizontal="center" vertical="center"/>
      <protection locked="0"/>
    </xf>
    <xf numFmtId="165" fontId="9" fillId="7" borderId="0" xfId="112" applyNumberFormat="1" applyFont="1" applyFill="1" applyBorder="1" applyAlignment="1">
      <alignment horizontal="center" vertical="center"/>
    </xf>
    <xf numFmtId="0" fontId="9" fillId="7" borderId="0" xfId="0" applyNumberFormat="1" applyFont="1" applyFill="1" applyBorder="1" applyAlignment="1">
      <alignment horizontal="center" vertical="center"/>
    </xf>
    <xf numFmtId="165" fontId="9" fillId="7" borderId="0" xfId="0" applyNumberFormat="1" applyFont="1" applyFill="1" applyBorder="1" applyAlignment="1">
      <alignment horizontal="center" vertical="center"/>
    </xf>
    <xf numFmtId="0" fontId="9" fillId="7" borderId="0" xfId="0" applyFont="1" applyFill="1" applyBorder="1" applyAlignment="1">
      <alignment horizontal="center"/>
    </xf>
    <xf numFmtId="0" fontId="9" fillId="7" borderId="0" xfId="112" applyFont="1" applyFill="1" applyBorder="1" applyAlignment="1">
      <alignment horizontal="center" vertical="center"/>
    </xf>
    <xf numFmtId="14" fontId="9" fillId="7" borderId="0" xfId="112" applyNumberFormat="1" applyFont="1" applyFill="1" applyBorder="1" applyAlignment="1">
      <alignment horizontal="center"/>
    </xf>
    <xf numFmtId="0" fontId="9" fillId="7" borderId="8" xfId="0" applyFont="1" applyFill="1" applyBorder="1" applyAlignment="1">
      <alignment horizontal="center" vertical="center"/>
    </xf>
    <xf numFmtId="171" fontId="9" fillId="7" borderId="7" xfId="112" applyNumberFormat="1" applyFont="1" applyFill="1" applyBorder="1" applyAlignment="1">
      <alignment horizontal="center"/>
    </xf>
    <xf numFmtId="169" fontId="9" fillId="7" borderId="0" xfId="112" applyNumberFormat="1" applyFont="1" applyFill="1" applyBorder="1" applyAlignment="1">
      <alignment horizontal="center"/>
    </xf>
    <xf numFmtId="165" fontId="9" fillId="7" borderId="0" xfId="112" applyNumberFormat="1" applyFont="1" applyFill="1" applyBorder="1" applyAlignment="1">
      <alignment horizontal="center"/>
    </xf>
    <xf numFmtId="168" fontId="9" fillId="7" borderId="0" xfId="112" applyNumberFormat="1" applyFont="1" applyFill="1" applyBorder="1" applyAlignment="1">
      <alignment horizontal="center"/>
    </xf>
    <xf numFmtId="0" fontId="9" fillId="7" borderId="0" xfId="112" applyFont="1" applyFill="1" applyBorder="1" applyAlignment="1">
      <alignment horizontal="center"/>
    </xf>
    <xf numFmtId="172" fontId="9" fillId="0" borderId="5" xfId="0" applyNumberFormat="1" applyFont="1" applyBorder="1" applyAlignment="1">
      <alignment horizontal="center" vertical="center"/>
    </xf>
    <xf numFmtId="172" fontId="9" fillId="0" borderId="0" xfId="0" applyNumberFormat="1" applyFont="1" applyBorder="1" applyAlignment="1">
      <alignment horizontal="center" vertical="center"/>
    </xf>
    <xf numFmtId="172" fontId="9" fillId="7" borderId="0" xfId="0" applyNumberFormat="1" applyFont="1" applyFill="1" applyBorder="1" applyAlignment="1">
      <alignment horizontal="center" vertical="center"/>
    </xf>
    <xf numFmtId="172" fontId="9" fillId="0" borderId="2" xfId="0" applyNumberFormat="1" applyFont="1" applyBorder="1" applyAlignment="1">
      <alignment horizontal="center" vertical="center"/>
    </xf>
    <xf numFmtId="164" fontId="45" fillId="0" borderId="4" xfId="0" applyNumberFormat="1" applyFont="1" applyBorder="1" applyAlignment="1">
      <alignment horizontal="center"/>
    </xf>
    <xf numFmtId="0" fontId="45" fillId="0" borderId="5" xfId="0" applyFont="1" applyBorder="1" applyAlignment="1">
      <alignment horizontal="center" vertical="center"/>
    </xf>
    <xf numFmtId="164" fontId="45" fillId="0" borderId="5" xfId="0" applyNumberFormat="1" applyFont="1" applyBorder="1" applyAlignment="1">
      <alignment horizontal="center"/>
    </xf>
    <xf numFmtId="0" fontId="45" fillId="0" borderId="6" xfId="0" applyFont="1" applyBorder="1" applyAlignment="1">
      <alignment horizontal="center" vertical="center"/>
    </xf>
    <xf numFmtId="164" fontId="45" fillId="0" borderId="7" xfId="0" applyNumberFormat="1" applyFont="1" applyBorder="1" applyAlignment="1">
      <alignment horizontal="center"/>
    </xf>
    <xf numFmtId="0" fontId="45" fillId="0" borderId="0" xfId="0" applyFont="1" applyBorder="1" applyAlignment="1">
      <alignment horizontal="center" vertical="center"/>
    </xf>
    <xf numFmtId="164" fontId="45" fillId="0" borderId="0" xfId="0" applyNumberFormat="1" applyFont="1" applyBorder="1" applyAlignment="1">
      <alignment horizontal="center"/>
    </xf>
    <xf numFmtId="0" fontId="45" fillId="0" borderId="8" xfId="0" applyFont="1" applyBorder="1" applyAlignment="1">
      <alignment horizontal="center" vertical="center"/>
    </xf>
    <xf numFmtId="164" fontId="45" fillId="0" borderId="9" xfId="0" applyNumberFormat="1" applyFont="1" applyBorder="1" applyAlignment="1">
      <alignment horizontal="center"/>
    </xf>
    <xf numFmtId="0" fontId="45" fillId="0" borderId="2" xfId="0" applyFont="1" applyBorder="1" applyAlignment="1">
      <alignment horizontal="center" vertical="center"/>
    </xf>
    <xf numFmtId="164" fontId="45" fillId="0" borderId="2" xfId="0" applyNumberFormat="1" applyFont="1" applyBorder="1" applyAlignment="1">
      <alignment horizontal="center"/>
    </xf>
    <xf numFmtId="0" fontId="45" fillId="0" borderId="10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65" fontId="45" fillId="43" borderId="0" xfId="0" applyNumberFormat="1" applyFont="1" applyFill="1" applyBorder="1" applyAlignment="1">
      <alignment horizontal="center" vertical="center" wrapText="1"/>
    </xf>
    <xf numFmtId="169" fontId="45" fillId="43" borderId="0" xfId="0" applyNumberFormat="1" applyFont="1" applyFill="1" applyBorder="1" applyAlignment="1">
      <alignment horizontal="center" vertical="center" wrapText="1"/>
    </xf>
    <xf numFmtId="168" fontId="45" fillId="43" borderId="0" xfId="0" applyNumberFormat="1" applyFont="1" applyFill="1" applyBorder="1" applyAlignment="1">
      <alignment horizontal="center" vertical="center" wrapText="1"/>
    </xf>
    <xf numFmtId="0" fontId="43" fillId="43" borderId="0" xfId="0" applyFont="1" applyFill="1" applyBorder="1" applyAlignment="1">
      <alignment horizontal="center" vertical="center" wrapText="1"/>
    </xf>
    <xf numFmtId="165" fontId="45" fillId="33" borderId="0" xfId="0" applyNumberFormat="1" applyFont="1" applyFill="1" applyBorder="1" applyAlignment="1">
      <alignment horizontal="center" vertical="center" wrapText="1"/>
    </xf>
    <xf numFmtId="168" fontId="45" fillId="33" borderId="0" xfId="0" applyNumberFormat="1" applyFont="1" applyFill="1" applyBorder="1" applyAlignment="1">
      <alignment horizontal="center" vertical="center" wrapText="1"/>
    </xf>
    <xf numFmtId="169" fontId="45" fillId="33" borderId="0" xfId="0" applyNumberFormat="1" applyFont="1" applyFill="1" applyBorder="1" applyAlignment="1">
      <alignment horizontal="center" vertical="center" wrapText="1"/>
    </xf>
    <xf numFmtId="0" fontId="43" fillId="33" borderId="0" xfId="0" applyFont="1" applyFill="1" applyBorder="1" applyAlignment="1">
      <alignment horizontal="center" vertical="center" wrapText="1"/>
    </xf>
    <xf numFmtId="1" fontId="45" fillId="43" borderId="4" xfId="0" applyNumberFormat="1" applyFont="1" applyFill="1" applyBorder="1" applyAlignment="1">
      <alignment horizontal="center" vertical="center" wrapText="1"/>
    </xf>
    <xf numFmtId="165" fontId="45" fillId="43" borderId="5" xfId="0" applyNumberFormat="1" applyFont="1" applyFill="1" applyBorder="1" applyAlignment="1">
      <alignment horizontal="center" vertical="center" wrapText="1"/>
    </xf>
    <xf numFmtId="169" fontId="45" fillId="43" borderId="5" xfId="0" applyNumberFormat="1" applyFont="1" applyFill="1" applyBorder="1" applyAlignment="1">
      <alignment horizontal="center" vertical="center" wrapText="1"/>
    </xf>
    <xf numFmtId="168" fontId="45" fillId="43" borderId="5" xfId="0" applyNumberFormat="1" applyFont="1" applyFill="1" applyBorder="1" applyAlignment="1">
      <alignment horizontal="center" vertical="center" wrapText="1"/>
    </xf>
    <xf numFmtId="0" fontId="43" fillId="43" borderId="5" xfId="0" applyFont="1" applyFill="1" applyBorder="1" applyAlignment="1">
      <alignment horizontal="center" vertical="center" wrapText="1"/>
    </xf>
    <xf numFmtId="1" fontId="45" fillId="43" borderId="7" xfId="0" applyNumberFormat="1" applyFont="1" applyFill="1" applyBorder="1" applyAlignment="1">
      <alignment horizontal="center" vertical="center" wrapText="1"/>
    </xf>
    <xf numFmtId="1" fontId="45" fillId="33" borderId="7" xfId="0" applyNumberFormat="1" applyFont="1" applyFill="1" applyBorder="1" applyAlignment="1">
      <alignment horizontal="center" vertical="center" wrapText="1"/>
    </xf>
    <xf numFmtId="0" fontId="43" fillId="43" borderId="6" xfId="0" applyFont="1" applyFill="1" applyBorder="1" applyAlignment="1">
      <alignment horizontal="center" vertical="center" wrapText="1"/>
    </xf>
    <xf numFmtId="0" fontId="43" fillId="43" borderId="8" xfId="0" applyFont="1" applyFill="1" applyBorder="1" applyAlignment="1">
      <alignment horizontal="center" vertical="center" wrapText="1"/>
    </xf>
    <xf numFmtId="0" fontId="43" fillId="33" borderId="8" xfId="0" applyFont="1" applyFill="1" applyBorder="1" applyAlignment="1">
      <alignment horizontal="center" vertical="center" wrapText="1"/>
    </xf>
    <xf numFmtId="0" fontId="47" fillId="5" borderId="4" xfId="0" applyFont="1" applyFill="1" applyBorder="1" applyAlignment="1">
      <alignment horizontal="left"/>
    </xf>
    <xf numFmtId="0" fontId="47" fillId="5" borderId="5" xfId="0" applyFont="1" applyFill="1" applyBorder="1" applyAlignment="1">
      <alignment horizontal="left"/>
    </xf>
    <xf numFmtId="0" fontId="47" fillId="5" borderId="9" xfId="0" applyFont="1" applyFill="1" applyBorder="1" applyAlignment="1">
      <alignment horizontal="left"/>
    </xf>
    <xf numFmtId="0" fontId="47" fillId="5" borderId="2" xfId="0" applyFont="1" applyFill="1" applyBorder="1" applyAlignment="1">
      <alignment horizontal="left"/>
    </xf>
    <xf numFmtId="14" fontId="47" fillId="0" borderId="6" xfId="0" applyNumberFormat="1" applyFont="1" applyBorder="1" applyAlignment="1">
      <alignment horizontal="left"/>
    </xf>
    <xf numFmtId="0" fontId="47" fillId="0" borderId="10" xfId="0" applyFont="1" applyBorder="1" applyAlignment="1">
      <alignment horizontal="left"/>
    </xf>
    <xf numFmtId="0" fontId="47" fillId="0" borderId="1" xfId="0" applyFont="1" applyBorder="1" applyAlignment="1">
      <alignment horizontal="center" vertical="center" wrapText="1"/>
    </xf>
    <xf numFmtId="167" fontId="46" fillId="43" borderId="1" xfId="0" applyNumberFormat="1" applyFont="1" applyFill="1" applyBorder="1" applyAlignment="1" applyProtection="1">
      <alignment horizontal="center" vertical="center" wrapText="1"/>
    </xf>
    <xf numFmtId="167" fontId="46" fillId="43" borderId="3" xfId="0" applyNumberFormat="1" applyFont="1" applyFill="1" applyBorder="1" applyAlignment="1" applyProtection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35" borderId="1" xfId="0" applyFont="1" applyFill="1" applyBorder="1" applyAlignment="1">
      <alignment horizontal="center" vertical="center" wrapText="1"/>
    </xf>
    <xf numFmtId="167" fontId="38" fillId="3" borderId="3" xfId="0" applyNumberFormat="1" applyFont="1" applyFill="1" applyBorder="1" applyAlignment="1" applyProtection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49" fontId="0" fillId="39" borderId="15" xfId="0" applyNumberForma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142" applyFont="1" applyBorder="1"/>
    <xf numFmtId="0" fontId="1" fillId="0" borderId="0" xfId="142" applyFont="1" applyBorder="1"/>
    <xf numFmtId="0" fontId="1" fillId="0" borderId="0" xfId="142" applyFont="1" applyBorder="1"/>
    <xf numFmtId="0" fontId="1" fillId="0" borderId="0" xfId="142" applyFont="1" applyBorder="1"/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2" fontId="0" fillId="4" borderId="1" xfId="0" applyNumberFormat="1" applyFont="1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quotePrefix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8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8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2" fontId="0" fillId="6" borderId="15" xfId="0" applyNumberFormat="1" applyFont="1" applyFill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69" fontId="9" fillId="0" borderId="12" xfId="0" applyNumberFormat="1" applyFont="1" applyBorder="1" applyAlignment="1">
      <alignment horizontal="center"/>
    </xf>
    <xf numFmtId="169" fontId="9" fillId="0" borderId="15" xfId="0" applyNumberFormat="1" applyFont="1" applyBorder="1" applyAlignment="1">
      <alignment horizontal="center"/>
    </xf>
    <xf numFmtId="169" fontId="9" fillId="7" borderId="15" xfId="0" applyNumberFormat="1" applyFont="1" applyFill="1" applyBorder="1" applyAlignment="1">
      <alignment horizontal="center"/>
    </xf>
    <xf numFmtId="169" fontId="9" fillId="0" borderId="16" xfId="0" applyNumberFormat="1" applyFont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165" fontId="9" fillId="44" borderId="1" xfId="112" applyNumberFormat="1" applyFont="1" applyFill="1" applyBorder="1" applyAlignment="1">
      <alignment horizontal="center" vertical="center"/>
    </xf>
    <xf numFmtId="165" fontId="9" fillId="44" borderId="1" xfId="0" applyNumberFormat="1" applyFont="1" applyFill="1" applyBorder="1" applyAlignment="1">
      <alignment horizontal="center" vertical="center"/>
    </xf>
    <xf numFmtId="0" fontId="9" fillId="44" borderId="1" xfId="0" applyFont="1" applyFill="1" applyBorder="1" applyAlignment="1">
      <alignment horizontal="center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170" fontId="7" fillId="40" borderId="1" xfId="0" quotePrefix="1" applyNumberFormat="1" applyFont="1" applyFill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49" fontId="0" fillId="0" borderId="0" xfId="0" applyNumberFormat="1" applyBorder="1" applyAlignment="1">
      <alignment horizontal="center"/>
    </xf>
    <xf numFmtId="0" fontId="0" fillId="0" borderId="15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2" fontId="0" fillId="9" borderId="15" xfId="0" applyNumberFormat="1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7" fillId="0" borderId="12" xfId="0" applyNumberFormat="1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166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49" fontId="0" fillId="0" borderId="0" xfId="0" applyNumberFormat="1" applyFont="1" applyAlignment="1">
      <alignment horizontal="center" vertical="center" wrapText="1"/>
    </xf>
    <xf numFmtId="49" fontId="7" fillId="0" borderId="15" xfId="0" quotePrefix="1" applyNumberFormat="1" applyFont="1" applyFill="1" applyBorder="1" applyAlignment="1">
      <alignment horizontal="center" vertical="center" wrapText="1"/>
    </xf>
    <xf numFmtId="49" fontId="0" fillId="39" borderId="15" xfId="0" applyNumberFormat="1" applyFont="1" applyFill="1" applyBorder="1" applyAlignment="1">
      <alignment horizontal="center" vertical="center" wrapText="1"/>
    </xf>
    <xf numFmtId="49" fontId="0" fillId="0" borderId="15" xfId="0" applyNumberFormat="1" applyFont="1" applyFill="1" applyBorder="1" applyAlignment="1">
      <alignment horizontal="center" vertical="center" wrapText="1"/>
    </xf>
    <xf numFmtId="49" fontId="0" fillId="4" borderId="15" xfId="0" applyNumberFormat="1" applyFont="1" applyFill="1" applyBorder="1" applyAlignment="1">
      <alignment horizontal="center" vertical="center" wrapText="1"/>
    </xf>
    <xf numFmtId="49" fontId="0" fillId="5" borderId="15" xfId="0" applyNumberFormat="1" applyFont="1" applyFill="1" applyBorder="1" applyAlignment="1">
      <alignment horizontal="center" vertical="center" wrapText="1"/>
    </xf>
    <xf numFmtId="49" fontId="0" fillId="6" borderId="15" xfId="0" applyNumberFormat="1" applyFont="1" applyFill="1" applyBorder="1" applyAlignment="1">
      <alignment horizontal="center" vertical="center" wrapText="1"/>
    </xf>
    <xf numFmtId="49" fontId="0" fillId="0" borderId="12" xfId="0" applyNumberFormat="1" applyFont="1" applyBorder="1" applyAlignment="1">
      <alignment horizontal="center" vertical="center" wrapText="1"/>
    </xf>
    <xf numFmtId="49" fontId="0" fillId="0" borderId="7" xfId="0" applyNumberFormat="1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15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15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0" fontId="0" fillId="0" borderId="15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4" borderId="1" xfId="0" applyNumberFormat="1" applyFill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2" fontId="0" fillId="0" borderId="7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5" xfId="0" applyFill="1" applyBorder="1" applyAlignment="1">
      <alignment horizontal="center" vertical="center" wrapText="1"/>
    </xf>
    <xf numFmtId="2" fontId="0" fillId="0" borderId="15" xfId="0" applyNumberFormat="1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11" fontId="7" fillId="0" borderId="1" xfId="0" applyNumberFormat="1" applyFont="1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15" xfId="0" applyFill="1" applyBorder="1" applyAlignment="1">
      <alignment horizontal="center" vertical="center" wrapText="1"/>
    </xf>
    <xf numFmtId="173" fontId="0" fillId="0" borderId="0" xfId="0" applyNumberFormat="1" applyAlignment="1">
      <alignment horizontal="center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15" xfId="0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15" xfId="0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3" fontId="0" fillId="0" borderId="15" xfId="0" applyNumberFormat="1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3" fontId="0" fillId="0" borderId="15" xfId="0" applyNumberForma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15" xfId="0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3" fontId="7" fillId="0" borderId="1" xfId="0" quotePrefix="1" applyNumberFormat="1" applyFont="1" applyFill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15" xfId="0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164" fontId="43" fillId="0" borderId="12" xfId="0" applyNumberFormat="1" applyFont="1" applyBorder="1" applyAlignment="1">
      <alignment horizontal="center"/>
    </xf>
    <xf numFmtId="164" fontId="43" fillId="0" borderId="15" xfId="0" applyNumberFormat="1" applyFont="1" applyBorder="1" applyAlignment="1">
      <alignment horizontal="center"/>
    </xf>
    <xf numFmtId="164" fontId="43" fillId="0" borderId="16" xfId="0" applyNumberFormat="1" applyFont="1" applyBorder="1" applyAlignment="1">
      <alignment horizontal="center"/>
    </xf>
    <xf numFmtId="168" fontId="43" fillId="0" borderId="0" xfId="0" applyNumberFormat="1" applyFont="1" applyAlignment="1">
      <alignment horizontal="center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1" fontId="0" fillId="0" borderId="15" xfId="0" applyNumberForma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16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9" fontId="0" fillId="0" borderId="0" xfId="0" applyNumberFormat="1" applyAlignment="1">
      <alignment horizont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32" borderId="3" xfId="0" applyFont="1" applyFill="1" applyBorder="1" applyAlignment="1">
      <alignment horizontal="center" vertical="center" wrapText="1"/>
    </xf>
    <xf numFmtId="0" fontId="0" fillId="32" borderId="14" xfId="0" applyFont="1" applyFill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174" fontId="7" fillId="0" borderId="1" xfId="0" quotePrefix="1" applyNumberFormat="1" applyFont="1" applyFill="1" applyBorder="1" applyAlignment="1">
      <alignment horizontal="center" vertical="center" wrapText="1"/>
    </xf>
    <xf numFmtId="174" fontId="7" fillId="0" borderId="1" xfId="0" applyNumberFormat="1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2" fontId="6" fillId="2" borderId="0" xfId="1" applyNumberFormat="1" applyFont="1" applyFill="1" applyBorder="1" applyAlignment="1" applyProtection="1">
      <alignment horizontal="center" vertical="center" wrapText="1"/>
      <protection locked="0"/>
    </xf>
    <xf numFmtId="2" fontId="6" fillId="2" borderId="2" xfId="1" applyNumberFormat="1" applyFont="1" applyFill="1" applyBorder="1" applyAlignment="1" applyProtection="1">
      <alignment horizontal="center" vertical="center" wrapText="1"/>
      <protection locked="0"/>
    </xf>
    <xf numFmtId="0" fontId="6" fillId="2" borderId="0" xfId="1" applyNumberFormat="1" applyFont="1" applyFill="1" applyBorder="1" applyAlignment="1" applyProtection="1">
      <alignment horizontal="center" vertical="center" wrapText="1"/>
      <protection locked="0"/>
    </xf>
    <xf numFmtId="0" fontId="6" fillId="2" borderId="2" xfId="1" applyNumberFormat="1" applyFont="1" applyFill="1" applyBorder="1" applyAlignment="1" applyProtection="1">
      <alignment horizontal="center" vertical="center" wrapText="1"/>
      <protection locked="0"/>
    </xf>
    <xf numFmtId="0" fontId="33" fillId="36" borderId="1" xfId="0" applyFont="1" applyFill="1" applyBorder="1" applyAlignment="1">
      <alignment horizontal="center" vertical="center" wrapText="1"/>
    </xf>
    <xf numFmtId="0" fontId="10" fillId="2" borderId="5" xfId="1" applyNumberFormat="1" applyFont="1" applyFill="1" applyBorder="1" applyAlignment="1" applyProtection="1">
      <alignment horizontal="center" vertical="center" wrapText="1"/>
      <protection locked="0"/>
    </xf>
    <xf numFmtId="0" fontId="10" fillId="2" borderId="0" xfId="1" applyNumberFormat="1" applyFont="1" applyFill="1" applyBorder="1" applyAlignment="1" applyProtection="1">
      <alignment horizontal="center" vertical="center" wrapText="1"/>
      <protection locked="0"/>
    </xf>
    <xf numFmtId="0" fontId="10" fillId="2" borderId="2" xfId="1" applyNumberFormat="1" applyFont="1" applyFill="1" applyBorder="1" applyAlignment="1" applyProtection="1">
      <alignment horizontal="center" vertical="center" wrapText="1"/>
      <protection locked="0"/>
    </xf>
    <xf numFmtId="2" fontId="10" fillId="2" borderId="4" xfId="1" applyNumberFormat="1" applyFont="1" applyFill="1" applyBorder="1" applyAlignment="1" applyProtection="1">
      <alignment horizontal="center" vertical="center" wrapText="1"/>
      <protection locked="0"/>
    </xf>
    <xf numFmtId="2" fontId="10" fillId="2" borderId="7" xfId="1" applyNumberFormat="1" applyFont="1" applyFill="1" applyBorder="1" applyAlignment="1" applyProtection="1">
      <alignment horizontal="center" vertical="center" wrapText="1"/>
      <protection locked="0"/>
    </xf>
    <xf numFmtId="2" fontId="10" fillId="2" borderId="9" xfId="1" applyNumberFormat="1" applyFont="1" applyFill="1" applyBorder="1" applyAlignment="1" applyProtection="1">
      <alignment horizontal="center" vertical="center" wrapText="1"/>
      <protection locked="0"/>
    </xf>
    <xf numFmtId="165" fontId="10" fillId="2" borderId="1" xfId="1" applyNumberFormat="1" applyFont="1" applyFill="1" applyBorder="1" applyAlignment="1" applyProtection="1">
      <alignment horizontal="center" vertical="center" wrapText="1"/>
      <protection locked="0"/>
    </xf>
    <xf numFmtId="165" fontId="10" fillId="2" borderId="12" xfId="1" applyNumberFormat="1" applyFont="1" applyFill="1" applyBorder="1" applyAlignment="1" applyProtection="1">
      <alignment horizontal="center" vertical="center" wrapText="1"/>
      <protection locked="0"/>
    </xf>
    <xf numFmtId="0" fontId="31" fillId="8" borderId="12" xfId="1" applyFont="1" applyFill="1" applyBorder="1" applyAlignment="1" applyProtection="1">
      <alignment horizontal="center" vertical="center" wrapText="1"/>
      <protection locked="0"/>
    </xf>
    <xf numFmtId="0" fontId="31" fillId="8" borderId="15" xfId="1" applyFont="1" applyFill="1" applyBorder="1" applyAlignment="1" applyProtection="1">
      <alignment horizontal="center" vertical="center" wrapText="1"/>
      <protection locked="0"/>
    </xf>
    <xf numFmtId="0" fontId="31" fillId="8" borderId="16" xfId="1" applyFont="1" applyFill="1" applyBorder="1" applyAlignment="1" applyProtection="1">
      <alignment horizontal="center" vertical="center" wrapText="1"/>
      <protection locked="0"/>
    </xf>
    <xf numFmtId="0" fontId="37" fillId="37" borderId="26" xfId="0" applyFont="1" applyFill="1" applyBorder="1" applyAlignment="1">
      <alignment horizontal="center"/>
    </xf>
    <xf numFmtId="0" fontId="37" fillId="37" borderId="27" xfId="0" applyFont="1" applyFill="1" applyBorder="1" applyAlignment="1">
      <alignment horizontal="center"/>
    </xf>
    <xf numFmtId="0" fontId="37" fillId="37" borderId="28" xfId="0" applyFont="1" applyFill="1" applyBorder="1" applyAlignment="1">
      <alignment horizontal="center"/>
    </xf>
    <xf numFmtId="0" fontId="37" fillId="37" borderId="29" xfId="0" applyFont="1" applyFill="1" applyBorder="1" applyAlignment="1">
      <alignment horizontal="center"/>
    </xf>
    <xf numFmtId="0" fontId="37" fillId="37" borderId="11" xfId="0" applyFont="1" applyFill="1" applyBorder="1" applyAlignment="1">
      <alignment horizontal="center"/>
    </xf>
    <xf numFmtId="0" fontId="37" fillId="37" borderId="30" xfId="0" applyFont="1" applyFill="1" applyBorder="1" applyAlignment="1">
      <alignment horizontal="center"/>
    </xf>
    <xf numFmtId="0" fontId="33" fillId="36" borderId="12" xfId="0" applyFont="1" applyFill="1" applyBorder="1" applyAlignment="1">
      <alignment horizontal="center" vertical="center" wrapText="1"/>
    </xf>
    <xf numFmtId="165" fontId="31" fillId="8" borderId="1" xfId="1" applyNumberFormat="1" applyFont="1" applyFill="1" applyBorder="1" applyAlignment="1" applyProtection="1">
      <alignment horizontal="center" vertical="center" wrapText="1"/>
      <protection locked="0"/>
    </xf>
    <xf numFmtId="165" fontId="31" fillId="8" borderId="12" xfId="1" applyNumberFormat="1" applyFont="1" applyFill="1" applyBorder="1" applyAlignment="1" applyProtection="1">
      <alignment horizontal="center" vertical="center" wrapText="1"/>
      <protection locked="0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8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0" fontId="0" fillId="0" borderId="13" xfId="0" applyFont="1" applyBorder="1" applyAlignment="1">
      <alignment horizontal="center" vertical="center" wrapText="1"/>
    </xf>
    <xf numFmtId="0" fontId="0" fillId="0" borderId="14" xfId="0" applyFont="1" applyBorder="1" applyAlignment="1">
      <alignment horizontal="center" vertical="center" wrapText="1"/>
    </xf>
    <xf numFmtId="167" fontId="38" fillId="3" borderId="4" xfId="0" applyNumberFormat="1" applyFont="1" applyFill="1" applyBorder="1" applyAlignment="1" applyProtection="1">
      <alignment horizontal="center" vertical="center" wrapText="1"/>
    </xf>
    <xf numFmtId="167" fontId="38" fillId="3" borderId="6" xfId="0" applyNumberFormat="1" applyFont="1" applyFill="1" applyBorder="1" applyAlignment="1" applyProtection="1">
      <alignment horizontal="center" vertical="center" wrapText="1"/>
    </xf>
    <xf numFmtId="167" fontId="38" fillId="3" borderId="5" xfId="0" applyNumberFormat="1" applyFont="1" applyFill="1" applyBorder="1" applyAlignment="1" applyProtection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16" xfId="0" applyFont="1" applyBorder="1" applyAlignment="1">
      <alignment horizontal="center" vertical="center" wrapText="1"/>
    </xf>
    <xf numFmtId="49" fontId="0" fillId="0" borderId="15" xfId="0" applyNumberFormat="1" applyFont="1" applyBorder="1" applyAlignment="1">
      <alignment horizontal="center" vertical="center" wrapText="1"/>
    </xf>
    <xf numFmtId="0" fontId="0" fillId="35" borderId="15" xfId="0" applyFont="1" applyFill="1" applyBorder="1" applyAlignment="1">
      <alignment horizontal="center" vertical="center" wrapText="1"/>
    </xf>
    <xf numFmtId="0" fontId="0" fillId="9" borderId="15" xfId="0" applyFill="1" applyBorder="1" applyAlignment="1">
      <alignment horizontal="center" vertical="center" wrapText="1"/>
    </xf>
    <xf numFmtId="0" fontId="0" fillId="9" borderId="15" xfId="0" applyFont="1" applyFill="1" applyBorder="1" applyAlignment="1">
      <alignment horizontal="center" vertical="center" wrapText="1"/>
    </xf>
    <xf numFmtId="0" fontId="0" fillId="38" borderId="15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167" fontId="38" fillId="3" borderId="3" xfId="0" applyNumberFormat="1" applyFont="1" applyFill="1" applyBorder="1" applyAlignment="1" applyProtection="1">
      <alignment horizontal="center" vertical="center" wrapText="1"/>
    </xf>
    <xf numFmtId="167" fontId="38" fillId="3" borderId="14" xfId="0" applyNumberFormat="1" applyFont="1" applyFill="1" applyBorder="1" applyAlignment="1" applyProtection="1">
      <alignment horizontal="center" vertical="center" wrapText="1"/>
    </xf>
    <xf numFmtId="167" fontId="38" fillId="3" borderId="13" xfId="0" applyNumberFormat="1" applyFont="1" applyFill="1" applyBorder="1" applyAlignment="1" applyProtection="1">
      <alignment horizontal="center" vertical="center" wrapText="1"/>
    </xf>
    <xf numFmtId="0" fontId="0" fillId="32" borderId="3" xfId="0" applyFont="1" applyFill="1" applyBorder="1" applyAlignment="1">
      <alignment horizontal="center" vertical="center" wrapText="1"/>
    </xf>
    <xf numFmtId="0" fontId="0" fillId="32" borderId="14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35" borderId="1" xfId="0" applyFont="1" applyFill="1" applyBorder="1" applyAlignment="1">
      <alignment horizontal="center" vertical="center" wrapText="1"/>
    </xf>
    <xf numFmtId="0" fontId="0" fillId="8" borderId="1" xfId="0" applyFont="1" applyFill="1" applyBorder="1" applyAlignment="1">
      <alignment horizontal="center" vertical="center" wrapText="1"/>
    </xf>
    <xf numFmtId="0" fontId="0" fillId="32" borderId="3" xfId="0" applyFill="1" applyBorder="1" applyAlignment="1">
      <alignment horizontal="center" vertical="center" wrapText="1"/>
    </xf>
    <xf numFmtId="0" fontId="8" fillId="32" borderId="3" xfId="0" applyFont="1" applyFill="1" applyBorder="1" applyAlignment="1">
      <alignment horizontal="center" vertical="center" wrapText="1"/>
    </xf>
    <xf numFmtId="0" fontId="42" fillId="42" borderId="3" xfId="0" applyFont="1" applyFill="1" applyBorder="1" applyAlignment="1">
      <alignment horizontal="center" vertical="center" wrapText="1"/>
    </xf>
    <xf numFmtId="0" fontId="42" fillId="42" borderId="13" xfId="0" applyFont="1" applyFill="1" applyBorder="1" applyAlignment="1">
      <alignment horizontal="center" vertical="center" wrapText="1"/>
    </xf>
    <xf numFmtId="0" fontId="42" fillId="42" borderId="14" xfId="0" applyFont="1" applyFill="1" applyBorder="1" applyAlignment="1">
      <alignment horizontal="center" vertical="center" wrapText="1"/>
    </xf>
    <xf numFmtId="0" fontId="42" fillId="41" borderId="1" xfId="0" applyFont="1" applyFill="1" applyBorder="1" applyAlignment="1">
      <alignment horizontal="center" vertical="center" wrapText="1"/>
    </xf>
    <xf numFmtId="2" fontId="41" fillId="36" borderId="1" xfId="1" applyNumberFormat="1" applyFont="1" applyFill="1" applyBorder="1" applyAlignment="1" applyProtection="1">
      <alignment horizontal="center" vertical="center" wrapText="1"/>
      <protection locked="0"/>
    </xf>
    <xf numFmtId="0" fontId="41" fillId="36" borderId="1" xfId="1" applyNumberFormat="1" applyFont="1" applyFill="1" applyBorder="1" applyAlignment="1" applyProtection="1">
      <alignment horizontal="center" vertical="center" wrapText="1"/>
      <protection locked="0"/>
    </xf>
    <xf numFmtId="0" fontId="45" fillId="8" borderId="4" xfId="0" applyFont="1" applyFill="1" applyBorder="1" applyAlignment="1">
      <alignment horizontal="center" vertical="center" wrapText="1"/>
    </xf>
    <xf numFmtId="0" fontId="45" fillId="8" borderId="9" xfId="0" applyFont="1" applyFill="1" applyBorder="1" applyAlignment="1">
      <alignment horizontal="center" vertical="center" wrapText="1"/>
    </xf>
    <xf numFmtId="0" fontId="47" fillId="33" borderId="0" xfId="0" applyFont="1" applyFill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Border="1" applyAlignment="1">
      <alignment horizontal="center"/>
    </xf>
    <xf numFmtId="0" fontId="49" fillId="33" borderId="4" xfId="0" applyFont="1" applyFill="1" applyBorder="1" applyAlignment="1">
      <alignment horizontal="center" vertical="center" wrapText="1"/>
    </xf>
    <xf numFmtId="0" fontId="49" fillId="33" borderId="5" xfId="0" applyFont="1" applyFill="1" applyBorder="1" applyAlignment="1">
      <alignment horizontal="center" vertical="center" wrapText="1"/>
    </xf>
    <xf numFmtId="0" fontId="49" fillId="33" borderId="6" xfId="0" applyFont="1" applyFill="1" applyBorder="1" applyAlignment="1">
      <alignment horizontal="center" vertical="center" wrapText="1"/>
    </xf>
    <xf numFmtId="0" fontId="49" fillId="33" borderId="9" xfId="0" applyFont="1" applyFill="1" applyBorder="1" applyAlignment="1">
      <alignment horizontal="center" vertical="center" wrapText="1"/>
    </xf>
    <xf numFmtId="0" fontId="49" fillId="33" borderId="2" xfId="0" applyFont="1" applyFill="1" applyBorder="1" applyAlignment="1">
      <alignment horizontal="center" vertical="center" wrapText="1"/>
    </xf>
    <xf numFmtId="0" fontId="49" fillId="33" borderId="10" xfId="0" applyFont="1" applyFill="1" applyBorder="1" applyAlignment="1">
      <alignment horizontal="center" vertical="center" wrapText="1"/>
    </xf>
    <xf numFmtId="167" fontId="46" fillId="43" borderId="3" xfId="0" applyNumberFormat="1" applyFont="1" applyFill="1" applyBorder="1" applyAlignment="1" applyProtection="1">
      <alignment horizontal="center" vertical="center" wrapText="1"/>
    </xf>
    <xf numFmtId="167" fontId="46" fillId="43" borderId="14" xfId="0" applyNumberFormat="1" applyFont="1" applyFill="1" applyBorder="1" applyAlignment="1" applyProtection="1">
      <alignment horizontal="center" vertical="center" wrapText="1"/>
    </xf>
    <xf numFmtId="49" fontId="0" fillId="0" borderId="0" xfId="0" applyNumberFormat="1" applyBorder="1" applyAlignment="1">
      <alignment horizontal="center"/>
    </xf>
    <xf numFmtId="0" fontId="48" fillId="33" borderId="4" xfId="0" applyFont="1" applyFill="1" applyBorder="1" applyAlignment="1">
      <alignment horizontal="center" vertical="center" wrapText="1"/>
    </xf>
    <xf numFmtId="0" fontId="48" fillId="33" borderId="5" xfId="0" applyFont="1" applyFill="1" applyBorder="1" applyAlignment="1">
      <alignment horizontal="center" vertical="center" wrapText="1"/>
    </xf>
    <xf numFmtId="0" fontId="48" fillId="33" borderId="6" xfId="0" applyFont="1" applyFill="1" applyBorder="1" applyAlignment="1">
      <alignment horizontal="center" vertical="center" wrapText="1"/>
    </xf>
    <xf numFmtId="0" fontId="48" fillId="33" borderId="9" xfId="0" applyFont="1" applyFill="1" applyBorder="1" applyAlignment="1">
      <alignment horizontal="center" vertical="center" wrapText="1"/>
    </xf>
    <xf numFmtId="0" fontId="48" fillId="33" borderId="2" xfId="0" applyFont="1" applyFill="1" applyBorder="1" applyAlignment="1">
      <alignment horizontal="center" vertical="center" wrapText="1"/>
    </xf>
    <xf numFmtId="0" fontId="48" fillId="33" borderId="10" xfId="0" applyFont="1" applyFill="1" applyBorder="1" applyAlignment="1">
      <alignment horizontal="center" vertical="center" wrapText="1"/>
    </xf>
  </cellXfs>
  <cellStyles count="144">
    <cellStyle name="20% - Énfasis1 2" xfId="3"/>
    <cellStyle name="20% - Énfasis1 3" xfId="4"/>
    <cellStyle name="20% - Énfasis1 4" xfId="5"/>
    <cellStyle name="20% - Énfasis2 2" xfId="6"/>
    <cellStyle name="20% - Énfasis2 3" xfId="7"/>
    <cellStyle name="20% - Énfasis2 4" xfId="8"/>
    <cellStyle name="20% - Énfasis3 2" xfId="9"/>
    <cellStyle name="20% - Énfasis3 3" xfId="10"/>
    <cellStyle name="20% - Énfasis3 4" xfId="11"/>
    <cellStyle name="20% - Énfasis4 2" xfId="12"/>
    <cellStyle name="20% - Énfasis4 3" xfId="13"/>
    <cellStyle name="20% - Énfasis4 4" xfId="14"/>
    <cellStyle name="20% - Énfasis5 2" xfId="15"/>
    <cellStyle name="20% - Énfasis5 3" xfId="16"/>
    <cellStyle name="20% - Énfasis5 4" xfId="17"/>
    <cellStyle name="20% - Énfasis6 2" xfId="18"/>
    <cellStyle name="20% - Énfasis6 3" xfId="19"/>
    <cellStyle name="20% - Énfasis6 4" xfId="20"/>
    <cellStyle name="40% - Énfasis1 2" xfId="21"/>
    <cellStyle name="40% - Énfasis1 3" xfId="22"/>
    <cellStyle name="40% - Énfasis1 4" xfId="23"/>
    <cellStyle name="40% - Énfasis2 2" xfId="24"/>
    <cellStyle name="40% - Énfasis2 3" xfId="25"/>
    <cellStyle name="40% - Énfasis2 4" xfId="26"/>
    <cellStyle name="40% - Énfasis3 2" xfId="27"/>
    <cellStyle name="40% - Énfasis3 3" xfId="28"/>
    <cellStyle name="40% - Énfasis3 4" xfId="29"/>
    <cellStyle name="40% - Énfasis4 2" xfId="30"/>
    <cellStyle name="40% - Énfasis4 3" xfId="31"/>
    <cellStyle name="40% - Énfasis4 4" xfId="32"/>
    <cellStyle name="40% - Énfasis5 2" xfId="33"/>
    <cellStyle name="40% - Énfasis5 3" xfId="34"/>
    <cellStyle name="40% - Énfasis5 4" xfId="35"/>
    <cellStyle name="40% - Énfasis6 2" xfId="36"/>
    <cellStyle name="40% - Énfasis6 3" xfId="37"/>
    <cellStyle name="40% - Énfasis6 4" xfId="38"/>
    <cellStyle name="60% - Énfasis1 2" xfId="39"/>
    <cellStyle name="60% - Énfasis1 3" xfId="40"/>
    <cellStyle name="60% - Énfasis1 4" xfId="41"/>
    <cellStyle name="60% - Énfasis2 2" xfId="42"/>
    <cellStyle name="60% - Énfasis2 3" xfId="43"/>
    <cellStyle name="60% - Énfasis2 4" xfId="44"/>
    <cellStyle name="60% - Énfasis3 2" xfId="45"/>
    <cellStyle name="60% - Énfasis3 3" xfId="46"/>
    <cellStyle name="60% - Énfasis3 4" xfId="47"/>
    <cellStyle name="60% - Énfasis4 2" xfId="48"/>
    <cellStyle name="60% - Énfasis4 3" xfId="49"/>
    <cellStyle name="60% - Énfasis4 4" xfId="50"/>
    <cellStyle name="60% - Énfasis5 2" xfId="51"/>
    <cellStyle name="60% - Énfasis5 3" xfId="52"/>
    <cellStyle name="60% - Énfasis5 4" xfId="53"/>
    <cellStyle name="60% - Énfasis6 2" xfId="54"/>
    <cellStyle name="60% - Énfasis6 3" xfId="55"/>
    <cellStyle name="60% - Énfasis6 4" xfId="56"/>
    <cellStyle name="Buena 2" xfId="57"/>
    <cellStyle name="Buena 3" xfId="58"/>
    <cellStyle name="Buena 4" xfId="59"/>
    <cellStyle name="Cálculo 2" xfId="60"/>
    <cellStyle name="Cálculo 3" xfId="61"/>
    <cellStyle name="Cálculo 4" xfId="62"/>
    <cellStyle name="Celda de comprobación 2" xfId="63"/>
    <cellStyle name="Celda de comprobación 3" xfId="64"/>
    <cellStyle name="Celda de comprobación 4" xfId="65"/>
    <cellStyle name="Celda vinculada 2" xfId="66"/>
    <cellStyle name="Celda vinculada 3" xfId="67"/>
    <cellStyle name="Celda vinculada 4" xfId="68"/>
    <cellStyle name="Encabezado 4 2" xfId="69"/>
    <cellStyle name="Encabezado 4 3" xfId="70"/>
    <cellStyle name="Encabezado 4 4" xfId="71"/>
    <cellStyle name="Énfasis1 2" xfId="72"/>
    <cellStyle name="Énfasis1 3" xfId="73"/>
    <cellStyle name="Énfasis1 4" xfId="74"/>
    <cellStyle name="Énfasis2 2" xfId="75"/>
    <cellStyle name="Énfasis2 3" xfId="76"/>
    <cellStyle name="Énfasis2 4" xfId="77"/>
    <cellStyle name="Énfasis3 2" xfId="78"/>
    <cellStyle name="Énfasis3 3" xfId="79"/>
    <cellStyle name="Énfasis3 4" xfId="80"/>
    <cellStyle name="Énfasis4 2" xfId="81"/>
    <cellStyle name="Énfasis4 3" xfId="82"/>
    <cellStyle name="Énfasis4 4" xfId="83"/>
    <cellStyle name="Énfasis5 2" xfId="84"/>
    <cellStyle name="Énfasis5 3" xfId="85"/>
    <cellStyle name="Énfasis5 4" xfId="86"/>
    <cellStyle name="Énfasis6 2" xfId="87"/>
    <cellStyle name="Énfasis6 3" xfId="88"/>
    <cellStyle name="Énfasis6 4" xfId="89"/>
    <cellStyle name="Entrada 2" xfId="90"/>
    <cellStyle name="Entrada 3" xfId="91"/>
    <cellStyle name="Entrada 4" xfId="92"/>
    <cellStyle name="Euro" xfId="93"/>
    <cellStyle name="Incorrecto 2" xfId="94"/>
    <cellStyle name="Incorrecto 3" xfId="95"/>
    <cellStyle name="Incorrecto 4" xfId="96"/>
    <cellStyle name="Neutral 2" xfId="97"/>
    <cellStyle name="Neutral 3" xfId="98"/>
    <cellStyle name="Neutral 4" xfId="99"/>
    <cellStyle name="Normal" xfId="0" builtinId="0"/>
    <cellStyle name="Normal 2" xfId="2"/>
    <cellStyle name="Normal 2 2" xfId="100"/>
    <cellStyle name="Normal 2 3" xfId="101"/>
    <cellStyle name="Normal 2 4" xfId="102"/>
    <cellStyle name="Normal 2 5" xfId="103"/>
    <cellStyle name="Normal 2 6" xfId="104"/>
    <cellStyle name="Normal 2 7" xfId="105"/>
    <cellStyle name="Normal 2 8" xfId="143"/>
    <cellStyle name="Normal 3" xfId="106"/>
    <cellStyle name="Normal 4" xfId="107"/>
    <cellStyle name="Normal 5" xfId="108"/>
    <cellStyle name="Normal 5 2" xfId="109"/>
    <cellStyle name="Normal 5 3" xfId="110"/>
    <cellStyle name="Normal 5 4" xfId="111"/>
    <cellStyle name="Normal 6" xfId="112"/>
    <cellStyle name="Normal 7" xfId="140"/>
    <cellStyle name="Normal 8" xfId="141"/>
    <cellStyle name="Normal 9" xfId="142"/>
    <cellStyle name="Normal_MC.MD07" xfId="1"/>
    <cellStyle name="Notas 2" xfId="113"/>
    <cellStyle name="Notas 3" xfId="114"/>
    <cellStyle name="Notas 4" xfId="115"/>
    <cellStyle name="Salida 2" xfId="116"/>
    <cellStyle name="Salida 3" xfId="117"/>
    <cellStyle name="Salida 4" xfId="118"/>
    <cellStyle name="Texto de advertencia 2" xfId="119"/>
    <cellStyle name="Texto de advertencia 3" xfId="120"/>
    <cellStyle name="Texto de advertencia 4" xfId="121"/>
    <cellStyle name="Texto explicativo 2" xfId="122"/>
    <cellStyle name="Texto explicativo 3" xfId="123"/>
    <cellStyle name="Texto explicativo 4" xfId="124"/>
    <cellStyle name="Título 1 2" xfId="125"/>
    <cellStyle name="Título 1 3" xfId="126"/>
    <cellStyle name="Título 1 4" xfId="127"/>
    <cellStyle name="Título 2 2" xfId="128"/>
    <cellStyle name="Título 2 3" xfId="129"/>
    <cellStyle name="Título 2 4" xfId="130"/>
    <cellStyle name="Título 3 2" xfId="131"/>
    <cellStyle name="Título 3 3" xfId="132"/>
    <cellStyle name="Título 3 4" xfId="133"/>
    <cellStyle name="Título 4" xfId="134"/>
    <cellStyle name="Título 5" xfId="135"/>
    <cellStyle name="Título 6" xfId="136"/>
    <cellStyle name="Total 2" xfId="137"/>
    <cellStyle name="Total 3" xfId="138"/>
    <cellStyle name="Total 4" xfId="139"/>
  </cellStyles>
  <dxfs count="56"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92D050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1" defaultTableStyle="TableStyleMedium9" defaultPivotStyle="PivotStyleLight16">
    <tableStyle name="MySqlDefault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.IZQUIERDO\Desktop\METROLOG&#205;A%20JID\EVALUACIONES%20CERTIFICADOS\BPL\ECC3189-13092016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Tolerancias"/>
      <sheetName val="RESULTADOS 3189 - 2015"/>
      <sheetName val="RESULTADOS 3189 - 2016"/>
      <sheetName val="BPL"/>
      <sheetName val="ANÁLISIS"/>
      <sheetName val="CERTIFICADO"/>
    </sheetNames>
    <sheetDataSet>
      <sheetData sheetId="0" refreshError="1">
        <row r="3">
          <cell r="F3">
            <v>0.12</v>
          </cell>
          <cell r="G3">
            <v>0.1</v>
          </cell>
        </row>
        <row r="4">
          <cell r="F4">
            <v>0.14000000000000001</v>
          </cell>
          <cell r="G4">
            <v>0.1</v>
          </cell>
        </row>
        <row r="5">
          <cell r="F5">
            <v>0.2</v>
          </cell>
          <cell r="G5">
            <v>0.1</v>
          </cell>
        </row>
        <row r="6">
          <cell r="F6">
            <v>0.25</v>
          </cell>
          <cell r="G6">
            <v>0.12</v>
          </cell>
        </row>
        <row r="7">
          <cell r="F7">
            <v>0.3</v>
          </cell>
          <cell r="G7">
            <v>0.12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/>
  <dimension ref="A1:K18"/>
  <sheetViews>
    <sheetView zoomScale="115" zoomScaleNormal="115" workbookViewId="0">
      <selection activeCell="B18" sqref="B18"/>
    </sheetView>
  </sheetViews>
  <sheetFormatPr baseColWidth="10" defaultRowHeight="12.75"/>
  <cols>
    <col min="2" max="2" width="5.140625" bestFit="1" customWidth="1"/>
  </cols>
  <sheetData>
    <row r="1" spans="1:11">
      <c r="A1" s="1061" t="s">
        <v>272</v>
      </c>
      <c r="B1" s="1061"/>
      <c r="C1" s="1061"/>
      <c r="D1" s="1060" t="s">
        <v>268</v>
      </c>
      <c r="E1" s="1060"/>
      <c r="F1" s="1060" t="s">
        <v>269</v>
      </c>
      <c r="G1" s="1060"/>
      <c r="H1" s="1060" t="s">
        <v>270</v>
      </c>
      <c r="I1" s="1060"/>
      <c r="J1" s="1060" t="s">
        <v>271</v>
      </c>
      <c r="K1" s="1060"/>
    </row>
    <row r="2" spans="1:11">
      <c r="A2" s="1061"/>
      <c r="B2" s="1061"/>
      <c r="C2" s="1061"/>
      <c r="D2" t="s">
        <v>273</v>
      </c>
      <c r="E2" t="s">
        <v>274</v>
      </c>
      <c r="F2" t="s">
        <v>273</v>
      </c>
      <c r="G2" t="s">
        <v>274</v>
      </c>
      <c r="H2" t="s">
        <v>273</v>
      </c>
      <c r="I2" t="s">
        <v>274</v>
      </c>
      <c r="J2" t="s">
        <v>273</v>
      </c>
      <c r="K2" t="s">
        <v>274</v>
      </c>
    </row>
    <row r="3" spans="1:11">
      <c r="A3" s="7">
        <v>0.5</v>
      </c>
      <c r="B3" s="3" t="s">
        <v>275</v>
      </c>
      <c r="C3" s="6">
        <v>10</v>
      </c>
      <c r="D3" s="4">
        <v>0.2</v>
      </c>
      <c r="E3">
        <v>0.05</v>
      </c>
      <c r="F3">
        <v>0.12</v>
      </c>
      <c r="G3">
        <v>0.1</v>
      </c>
      <c r="H3">
        <v>0.2</v>
      </c>
      <c r="I3">
        <v>0.16</v>
      </c>
      <c r="J3">
        <v>0.45</v>
      </c>
      <c r="K3">
        <v>0.3</v>
      </c>
    </row>
    <row r="4" spans="1:11">
      <c r="A4">
        <v>10</v>
      </c>
      <c r="B4" s="3" t="s">
        <v>276</v>
      </c>
      <c r="C4" s="5">
        <v>25</v>
      </c>
      <c r="D4" s="4">
        <v>0.3</v>
      </c>
      <c r="E4">
        <v>0.05</v>
      </c>
      <c r="F4">
        <v>0.14000000000000001</v>
      </c>
      <c r="G4">
        <v>0.1</v>
      </c>
      <c r="H4">
        <v>0.3</v>
      </c>
      <c r="I4">
        <v>0.16</v>
      </c>
      <c r="J4">
        <v>0.6</v>
      </c>
      <c r="K4">
        <v>0.3</v>
      </c>
    </row>
    <row r="5" spans="1:11">
      <c r="A5">
        <v>25</v>
      </c>
      <c r="B5" s="3" t="s">
        <v>276</v>
      </c>
      <c r="C5" s="5">
        <v>50</v>
      </c>
      <c r="D5" s="4">
        <v>0.4</v>
      </c>
      <c r="E5">
        <v>0.06</v>
      </c>
      <c r="F5">
        <v>0.2</v>
      </c>
      <c r="G5">
        <v>0.1</v>
      </c>
      <c r="H5">
        <v>0.4</v>
      </c>
      <c r="I5">
        <v>0.18</v>
      </c>
      <c r="J5">
        <v>0.8</v>
      </c>
      <c r="K5">
        <v>0.3</v>
      </c>
    </row>
    <row r="6" spans="1:11">
      <c r="A6" s="13">
        <v>50</v>
      </c>
      <c r="B6" s="27" t="s">
        <v>276</v>
      </c>
      <c r="C6" s="28">
        <v>75</v>
      </c>
      <c r="D6" s="12">
        <v>0.5</v>
      </c>
      <c r="E6" s="13">
        <v>0.06</v>
      </c>
      <c r="F6" s="13">
        <v>0.25</v>
      </c>
      <c r="G6" s="13">
        <v>0.12</v>
      </c>
      <c r="H6" s="13">
        <v>0.5</v>
      </c>
      <c r="I6" s="13">
        <v>0.18</v>
      </c>
      <c r="J6" s="13">
        <v>1</v>
      </c>
      <c r="K6" s="13">
        <v>0.35</v>
      </c>
    </row>
    <row r="7" spans="1:11" ht="13.5" thickBot="1">
      <c r="A7" s="23">
        <v>75</v>
      </c>
      <c r="B7" s="24" t="s">
        <v>276</v>
      </c>
      <c r="C7" s="25">
        <v>100</v>
      </c>
      <c r="D7" s="26">
        <v>0.6</v>
      </c>
      <c r="E7" s="23">
        <v>7.0000000000000007E-2</v>
      </c>
      <c r="F7" s="23">
        <v>0.3</v>
      </c>
      <c r="G7" s="23">
        <v>0.12</v>
      </c>
      <c r="H7" s="23">
        <v>0.6</v>
      </c>
      <c r="I7" s="23">
        <v>0.2</v>
      </c>
      <c r="J7" s="23">
        <v>1.2</v>
      </c>
      <c r="K7" s="23">
        <v>0.35</v>
      </c>
    </row>
    <row r="8" spans="1:11">
      <c r="A8">
        <v>100</v>
      </c>
      <c r="B8" s="3" t="s">
        <v>276</v>
      </c>
      <c r="C8" s="5">
        <v>150</v>
      </c>
      <c r="D8" s="4">
        <v>0.8</v>
      </c>
      <c r="E8">
        <v>0.08</v>
      </c>
      <c r="F8">
        <v>0.4</v>
      </c>
      <c r="G8">
        <v>0.14000000000000001</v>
      </c>
      <c r="H8">
        <v>0.8</v>
      </c>
      <c r="I8">
        <v>0.2</v>
      </c>
      <c r="J8">
        <v>1.6</v>
      </c>
      <c r="K8">
        <v>0.4</v>
      </c>
    </row>
    <row r="9" spans="1:11">
      <c r="A9">
        <v>150</v>
      </c>
      <c r="B9" s="3" t="s">
        <v>276</v>
      </c>
      <c r="C9" s="5">
        <v>200</v>
      </c>
      <c r="D9" s="4">
        <v>1</v>
      </c>
      <c r="E9">
        <v>0.09</v>
      </c>
      <c r="F9">
        <v>0.5</v>
      </c>
      <c r="G9">
        <v>0.16</v>
      </c>
      <c r="H9">
        <v>0.1</v>
      </c>
      <c r="I9">
        <v>0.25</v>
      </c>
      <c r="J9">
        <v>2</v>
      </c>
      <c r="K9">
        <v>0.4</v>
      </c>
    </row>
    <row r="10" spans="1:11">
      <c r="A10">
        <v>200</v>
      </c>
      <c r="B10" s="3" t="s">
        <v>276</v>
      </c>
      <c r="C10" s="5">
        <v>250</v>
      </c>
      <c r="D10" s="4">
        <v>1.2</v>
      </c>
      <c r="E10">
        <v>0.1</v>
      </c>
      <c r="F10">
        <v>0.6</v>
      </c>
      <c r="G10">
        <v>0.16</v>
      </c>
      <c r="H10">
        <v>1.2</v>
      </c>
      <c r="I10">
        <v>0.25</v>
      </c>
      <c r="J10">
        <v>2.4</v>
      </c>
      <c r="K10">
        <v>0.45</v>
      </c>
    </row>
    <row r="11" spans="1:11">
      <c r="A11">
        <v>250</v>
      </c>
      <c r="B11" s="3" t="s">
        <v>276</v>
      </c>
      <c r="C11" s="5">
        <v>300</v>
      </c>
      <c r="D11" s="4">
        <v>1.4</v>
      </c>
      <c r="E11">
        <v>0.1</v>
      </c>
      <c r="F11">
        <v>0.7</v>
      </c>
      <c r="G11">
        <v>0.8</v>
      </c>
      <c r="H11">
        <v>1.4</v>
      </c>
      <c r="I11">
        <v>0.25</v>
      </c>
      <c r="J11">
        <v>2.8</v>
      </c>
      <c r="K11">
        <v>0.5</v>
      </c>
    </row>
    <row r="12" spans="1:11">
      <c r="A12">
        <v>300</v>
      </c>
      <c r="B12" s="3" t="s">
        <v>276</v>
      </c>
      <c r="C12" s="5">
        <v>400</v>
      </c>
      <c r="D12" s="4">
        <v>1.8</v>
      </c>
      <c r="E12">
        <v>0.12</v>
      </c>
      <c r="F12">
        <v>0.9</v>
      </c>
      <c r="G12">
        <v>0.2</v>
      </c>
      <c r="H12">
        <v>1.8</v>
      </c>
      <c r="I12">
        <v>0.3</v>
      </c>
      <c r="J12">
        <v>3.6</v>
      </c>
      <c r="K12">
        <v>0.5</v>
      </c>
    </row>
    <row r="13" spans="1:11">
      <c r="A13">
        <v>400</v>
      </c>
      <c r="B13" s="3" t="s">
        <v>276</v>
      </c>
      <c r="C13" s="5">
        <v>500</v>
      </c>
      <c r="D13" s="4">
        <v>2.2000000000000002</v>
      </c>
      <c r="E13">
        <v>0.14000000000000001</v>
      </c>
      <c r="F13">
        <v>1.1000000000000001</v>
      </c>
      <c r="G13">
        <v>0.25</v>
      </c>
      <c r="H13">
        <v>2.2000000000000002</v>
      </c>
      <c r="I13">
        <v>0.35</v>
      </c>
      <c r="J13">
        <v>4.4000000000000004</v>
      </c>
      <c r="K13">
        <v>0.6</v>
      </c>
    </row>
    <row r="14" spans="1:11">
      <c r="A14">
        <v>500</v>
      </c>
      <c r="B14" s="3" t="s">
        <v>276</v>
      </c>
      <c r="C14" s="5">
        <v>600</v>
      </c>
      <c r="D14" s="4">
        <v>2.6</v>
      </c>
      <c r="E14">
        <v>0.16</v>
      </c>
      <c r="F14">
        <v>1.3</v>
      </c>
      <c r="G14">
        <v>0.25</v>
      </c>
      <c r="H14">
        <v>2.6</v>
      </c>
      <c r="I14">
        <v>0.4</v>
      </c>
      <c r="J14">
        <v>5</v>
      </c>
      <c r="K14">
        <v>0.7</v>
      </c>
    </row>
    <row r="15" spans="1:11">
      <c r="A15">
        <v>600</v>
      </c>
      <c r="B15" s="3" t="s">
        <v>276</v>
      </c>
      <c r="C15" s="5">
        <v>700</v>
      </c>
      <c r="D15" s="4">
        <v>3</v>
      </c>
      <c r="E15">
        <v>0.18</v>
      </c>
      <c r="F15">
        <v>1.5</v>
      </c>
      <c r="G15">
        <v>0.3</v>
      </c>
      <c r="H15">
        <v>3</v>
      </c>
      <c r="I15">
        <v>0.45</v>
      </c>
      <c r="J15">
        <v>6</v>
      </c>
      <c r="K15">
        <v>0.7</v>
      </c>
    </row>
    <row r="16" spans="1:11">
      <c r="A16">
        <v>700</v>
      </c>
      <c r="B16" s="3" t="s">
        <v>276</v>
      </c>
      <c r="C16" s="5">
        <v>800</v>
      </c>
      <c r="D16" s="4">
        <v>3.4</v>
      </c>
      <c r="E16">
        <v>0.2</v>
      </c>
      <c r="F16">
        <v>1.7</v>
      </c>
      <c r="G16">
        <v>0.3</v>
      </c>
      <c r="H16">
        <v>3.4</v>
      </c>
      <c r="I16">
        <v>0.5</v>
      </c>
      <c r="J16">
        <v>6.5</v>
      </c>
      <c r="K16">
        <v>0.8</v>
      </c>
    </row>
    <row r="17" spans="1:11">
      <c r="A17">
        <v>800</v>
      </c>
      <c r="B17" s="3" t="s">
        <v>276</v>
      </c>
      <c r="C17" s="5">
        <v>900</v>
      </c>
      <c r="D17" s="4">
        <v>3.8</v>
      </c>
      <c r="E17">
        <v>0.2</v>
      </c>
      <c r="F17">
        <v>1.9</v>
      </c>
      <c r="G17">
        <v>0.35</v>
      </c>
      <c r="H17">
        <v>3.8</v>
      </c>
      <c r="I17">
        <v>0.5</v>
      </c>
      <c r="J17">
        <v>7.5</v>
      </c>
      <c r="K17">
        <v>0.9</v>
      </c>
    </row>
    <row r="18" spans="1:11">
      <c r="A18">
        <v>900</v>
      </c>
      <c r="B18" s="3" t="s">
        <v>276</v>
      </c>
      <c r="C18" s="5">
        <v>10000</v>
      </c>
      <c r="D18" s="4">
        <v>4.2</v>
      </c>
      <c r="E18">
        <v>0.25</v>
      </c>
      <c r="F18">
        <v>2</v>
      </c>
      <c r="G18">
        <v>0.4</v>
      </c>
      <c r="H18">
        <v>4.2</v>
      </c>
      <c r="I18">
        <v>0.6</v>
      </c>
      <c r="J18">
        <v>8</v>
      </c>
      <c r="K18">
        <v>1</v>
      </c>
    </row>
  </sheetData>
  <sheetProtection password="DEEF" sheet="1" objects="1" scenarios="1"/>
  <mergeCells count="5">
    <mergeCell ref="H1:I1"/>
    <mergeCell ref="J1:K1"/>
    <mergeCell ref="A1:C2"/>
    <mergeCell ref="D1:E1"/>
    <mergeCell ref="F1:G1"/>
  </mergeCells>
  <pageMargins left="0.7" right="0.7" top="0.75" bottom="0.75" header="0.3" footer="0.3"/>
  <pageSetup paperSize="269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/>
  <dimension ref="A1:R126"/>
  <sheetViews>
    <sheetView topLeftCell="D1" workbookViewId="0">
      <selection activeCell="S4" sqref="S4"/>
    </sheetView>
  </sheetViews>
  <sheetFormatPr baseColWidth="10" defaultRowHeight="12.75"/>
  <cols>
    <col min="1" max="1" width="11.42578125" style="8"/>
    <col min="8" max="8" width="11.7109375" style="4" bestFit="1" customWidth="1"/>
    <col min="10" max="10" width="15" style="4" bestFit="1" customWidth="1"/>
    <col min="12" max="12" width="15" style="4" bestFit="1" customWidth="1"/>
    <col min="14" max="14" width="15" style="4" bestFit="1" customWidth="1"/>
    <col min="16" max="16" width="11.7109375" bestFit="1" customWidth="1"/>
    <col min="18" max="18" width="11.7109375" bestFit="1" customWidth="1"/>
  </cols>
  <sheetData>
    <row r="1" spans="1:18">
      <c r="A1" s="1065" t="s">
        <v>0</v>
      </c>
      <c r="B1" s="1067" t="s">
        <v>1</v>
      </c>
      <c r="C1" s="1067" t="s">
        <v>2</v>
      </c>
      <c r="D1" s="1067" t="s">
        <v>3</v>
      </c>
      <c r="E1" s="1067" t="s">
        <v>4</v>
      </c>
      <c r="F1" s="1067" t="s">
        <v>5</v>
      </c>
      <c r="G1" s="1062" t="s">
        <v>268</v>
      </c>
      <c r="H1" s="1063"/>
      <c r="I1" s="1063"/>
      <c r="J1" s="1064"/>
      <c r="K1" s="1062" t="s">
        <v>269</v>
      </c>
      <c r="L1" s="1063"/>
      <c r="M1" s="1063"/>
      <c r="N1" s="1064"/>
      <c r="O1" s="1062" t="s">
        <v>270</v>
      </c>
      <c r="P1" s="1063"/>
      <c r="Q1" s="1063"/>
      <c r="R1" s="1064"/>
    </row>
    <row r="2" spans="1:18">
      <c r="A2" s="1065"/>
      <c r="B2" s="1067"/>
      <c r="C2" s="1067"/>
      <c r="D2" s="1067"/>
      <c r="E2" s="1067"/>
      <c r="F2" s="1067"/>
      <c r="G2" s="11" t="s">
        <v>277</v>
      </c>
      <c r="H2" s="12" t="s">
        <v>278</v>
      </c>
      <c r="I2" s="13" t="s">
        <v>279</v>
      </c>
      <c r="J2" s="14" t="s">
        <v>278</v>
      </c>
      <c r="K2" s="11" t="s">
        <v>277</v>
      </c>
      <c r="L2" s="12" t="s">
        <v>278</v>
      </c>
      <c r="M2" s="13" t="s">
        <v>279</v>
      </c>
      <c r="N2" s="14" t="s">
        <v>278</v>
      </c>
      <c r="O2" s="11" t="s">
        <v>280</v>
      </c>
      <c r="P2" s="13" t="s">
        <v>278</v>
      </c>
      <c r="Q2" s="13" t="s">
        <v>279</v>
      </c>
      <c r="R2" s="20" t="s">
        <v>278</v>
      </c>
    </row>
    <row r="3" spans="1:18" ht="33.75" customHeight="1">
      <c r="A3" s="1066"/>
      <c r="B3" s="1068"/>
      <c r="C3" s="1068"/>
      <c r="D3" s="1068"/>
      <c r="E3" s="1068"/>
      <c r="F3" s="1068"/>
      <c r="G3" s="11"/>
      <c r="H3" s="12"/>
      <c r="I3" s="13"/>
      <c r="J3" s="14"/>
      <c r="K3" s="11"/>
      <c r="L3" s="12"/>
      <c r="M3" s="13"/>
      <c r="N3" s="14"/>
      <c r="O3" s="11"/>
      <c r="P3" s="13"/>
      <c r="Q3" s="13"/>
      <c r="R3" s="20"/>
    </row>
    <row r="4" spans="1:18">
      <c r="A4" s="9">
        <v>0.5</v>
      </c>
      <c r="B4" s="1">
        <v>-0.04</v>
      </c>
      <c r="C4" s="1" t="s">
        <v>7</v>
      </c>
      <c r="D4" s="1" t="s">
        <v>8</v>
      </c>
      <c r="E4" s="1" t="s">
        <v>9</v>
      </c>
      <c r="F4" s="10" t="s">
        <v>10</v>
      </c>
      <c r="G4" s="15">
        <f>Hoja2!$D$3</f>
        <v>0.2</v>
      </c>
      <c r="H4" s="12" t="str">
        <f>IF(ABS(B4)&lt;=G4,"CONFORME","NO CONFORME")</f>
        <v>CONFORME</v>
      </c>
      <c r="I4" s="16">
        <f>Hoja2!$E$3</f>
        <v>0.05</v>
      </c>
      <c r="J4" s="12" t="str">
        <f>IF(ABS(C4)&lt;=I4,"CONFORME","NO CONFORME")</f>
        <v>CONFORME</v>
      </c>
      <c r="K4" s="15">
        <f>Hoja2!$F$3</f>
        <v>0.12</v>
      </c>
      <c r="L4" s="12" t="str">
        <f>IF(ABS(B4)&lt;=K4,"CONFORME","NO CONFORME")</f>
        <v>CONFORME</v>
      </c>
      <c r="M4" s="16">
        <f>Hoja2!$G$3</f>
        <v>0.1</v>
      </c>
      <c r="N4" s="12" t="str">
        <f>IF(ABS(C4)&lt;=M4,"CONFORME","NO CONFORME")</f>
        <v>CONFORME</v>
      </c>
      <c r="O4" s="15">
        <f>Hoja2!$H$3</f>
        <v>0.2</v>
      </c>
      <c r="P4" s="13"/>
      <c r="Q4" s="16">
        <f>Hoja2!$I$3</f>
        <v>0.16</v>
      </c>
      <c r="R4" s="20"/>
    </row>
    <row r="5" spans="1:18">
      <c r="A5" s="9">
        <v>1</v>
      </c>
      <c r="B5" s="1" t="s">
        <v>12</v>
      </c>
      <c r="C5" s="1" t="s">
        <v>13</v>
      </c>
      <c r="D5" s="1" t="s">
        <v>8</v>
      </c>
      <c r="E5" s="1" t="s">
        <v>14</v>
      </c>
      <c r="F5" s="10" t="s">
        <v>15</v>
      </c>
      <c r="G5" s="15">
        <f>Hoja2!$D$3</f>
        <v>0.2</v>
      </c>
      <c r="H5" s="12" t="str">
        <f t="shared" ref="H5:H68" si="0">IF(ABS(B5)&lt;=G5,"CONFORME","NO CONFORME")</f>
        <v>CONFORME</v>
      </c>
      <c r="I5" s="16">
        <f>Hoja2!$E$3</f>
        <v>0.05</v>
      </c>
      <c r="J5" s="12" t="str">
        <f t="shared" ref="J5:J68" si="1">IF(ABS(C5)&lt;=I5,"CONFORME","NO CONFORME")</f>
        <v>NO CONFORME</v>
      </c>
      <c r="K5" s="15">
        <f>Hoja2!$F$3</f>
        <v>0.12</v>
      </c>
      <c r="L5" s="12" t="str">
        <f t="shared" ref="L5:L68" si="2">IF(ABS(B5)&lt;=K5,"CONFORME","NO CONFORME")</f>
        <v>CONFORME</v>
      </c>
      <c r="M5" s="16">
        <f>Hoja2!$G$3</f>
        <v>0.1</v>
      </c>
      <c r="N5" s="12" t="str">
        <f t="shared" ref="N5:N68" si="3">IF(ABS(C5)&lt;=M5,"CONFORME","NO CONFORME")</f>
        <v>CONFORME</v>
      </c>
      <c r="O5" s="15">
        <f>Hoja2!$H$3</f>
        <v>0.2</v>
      </c>
      <c r="P5" s="13"/>
      <c r="Q5" s="16">
        <f>Hoja2!$I$3</f>
        <v>0.16</v>
      </c>
      <c r="R5" s="20"/>
    </row>
    <row r="6" spans="1:18">
      <c r="A6" s="9">
        <v>1.0004999999999999</v>
      </c>
      <c r="B6" s="1" t="s">
        <v>6</v>
      </c>
      <c r="C6" s="1" t="s">
        <v>13</v>
      </c>
      <c r="D6" s="1" t="s">
        <v>8</v>
      </c>
      <c r="E6" s="1" t="s">
        <v>16</v>
      </c>
      <c r="F6" s="10" t="s">
        <v>15</v>
      </c>
      <c r="G6" s="15">
        <f>Hoja2!$D$3</f>
        <v>0.2</v>
      </c>
      <c r="H6" s="12" t="str">
        <f t="shared" si="0"/>
        <v>CONFORME</v>
      </c>
      <c r="I6" s="16">
        <f>Hoja2!$E$3</f>
        <v>0.05</v>
      </c>
      <c r="J6" s="12" t="str">
        <f t="shared" si="1"/>
        <v>NO CONFORME</v>
      </c>
      <c r="K6" s="15">
        <f>Hoja2!$F$3</f>
        <v>0.12</v>
      </c>
      <c r="L6" s="12" t="str">
        <f t="shared" si="2"/>
        <v>CONFORME</v>
      </c>
      <c r="M6" s="16">
        <f>Hoja2!$G$3</f>
        <v>0.1</v>
      </c>
      <c r="N6" s="12" t="str">
        <f t="shared" si="3"/>
        <v>CONFORME</v>
      </c>
      <c r="O6" s="15">
        <f>Hoja2!$H$3</f>
        <v>0.2</v>
      </c>
      <c r="P6" s="13"/>
      <c r="Q6" s="16">
        <f>Hoja2!$I$3</f>
        <v>0.16</v>
      </c>
      <c r="R6" s="20"/>
    </row>
    <row r="7" spans="1:18">
      <c r="A7" s="9">
        <v>1.0009999999999999</v>
      </c>
      <c r="B7" s="1" t="s">
        <v>6</v>
      </c>
      <c r="C7" s="1" t="s">
        <v>7</v>
      </c>
      <c r="D7" s="1" t="s">
        <v>8</v>
      </c>
      <c r="E7" s="1" t="s">
        <v>17</v>
      </c>
      <c r="F7" s="10" t="s">
        <v>15</v>
      </c>
      <c r="G7" s="15">
        <f>Hoja2!$D$3</f>
        <v>0.2</v>
      </c>
      <c r="H7" s="12" t="str">
        <f t="shared" si="0"/>
        <v>CONFORME</v>
      </c>
      <c r="I7" s="16">
        <f>Hoja2!$E$3</f>
        <v>0.05</v>
      </c>
      <c r="J7" s="12" t="str">
        <f t="shared" si="1"/>
        <v>CONFORME</v>
      </c>
      <c r="K7" s="15">
        <f>Hoja2!$F$3</f>
        <v>0.12</v>
      </c>
      <c r="L7" s="12" t="str">
        <f t="shared" si="2"/>
        <v>CONFORME</v>
      </c>
      <c r="M7" s="16">
        <f>Hoja2!$G$3</f>
        <v>0.1</v>
      </c>
      <c r="N7" s="12" t="str">
        <f t="shared" si="3"/>
        <v>CONFORME</v>
      </c>
      <c r="O7" s="15">
        <f>Hoja2!$H$3</f>
        <v>0.2</v>
      </c>
      <c r="P7" s="13"/>
      <c r="Q7" s="16">
        <f>Hoja2!$I$3</f>
        <v>0.16</v>
      </c>
      <c r="R7" s="20"/>
    </row>
    <row r="8" spans="1:18">
      <c r="A8" s="9" t="s">
        <v>18</v>
      </c>
      <c r="B8" s="1" t="s">
        <v>19</v>
      </c>
      <c r="C8" s="1" t="s">
        <v>20</v>
      </c>
      <c r="D8" s="1" t="s">
        <v>8</v>
      </c>
      <c r="E8" s="1" t="s">
        <v>21</v>
      </c>
      <c r="F8" s="10" t="s">
        <v>15</v>
      </c>
      <c r="G8" s="15">
        <f>Hoja2!$D$3</f>
        <v>0.2</v>
      </c>
      <c r="H8" s="12" t="str">
        <f t="shared" si="0"/>
        <v>CONFORME</v>
      </c>
      <c r="I8" s="16">
        <f>Hoja2!$E$3</f>
        <v>0.05</v>
      </c>
      <c r="J8" s="12" t="str">
        <f t="shared" si="1"/>
        <v>NO CONFORME</v>
      </c>
      <c r="K8" s="15">
        <f>Hoja2!$F$3</f>
        <v>0.12</v>
      </c>
      <c r="L8" s="12" t="str">
        <f t="shared" si="2"/>
        <v>CONFORME</v>
      </c>
      <c r="M8" s="16">
        <f>Hoja2!$G$3</f>
        <v>0.1</v>
      </c>
      <c r="N8" s="12" t="str">
        <f t="shared" si="3"/>
        <v>CONFORME</v>
      </c>
      <c r="O8" s="15">
        <f>Hoja2!$H$3</f>
        <v>0.2</v>
      </c>
      <c r="P8" s="13"/>
      <c r="Q8" s="16">
        <f>Hoja2!$I$3</f>
        <v>0.16</v>
      </c>
      <c r="R8" s="20"/>
    </row>
    <row r="9" spans="1:18">
      <c r="A9" s="9" t="s">
        <v>22</v>
      </c>
      <c r="B9" s="1" t="s">
        <v>23</v>
      </c>
      <c r="C9" s="1" t="s">
        <v>20</v>
      </c>
      <c r="D9" s="1" t="s">
        <v>8</v>
      </c>
      <c r="E9" s="1" t="s">
        <v>24</v>
      </c>
      <c r="F9" s="10" t="s">
        <v>15</v>
      </c>
      <c r="G9" s="15">
        <f>Hoja2!$D$3</f>
        <v>0.2</v>
      </c>
      <c r="H9" s="12" t="str">
        <f t="shared" si="0"/>
        <v>CONFORME</v>
      </c>
      <c r="I9" s="16">
        <f>Hoja2!$E$3</f>
        <v>0.05</v>
      </c>
      <c r="J9" s="12" t="str">
        <f t="shared" si="1"/>
        <v>NO CONFORME</v>
      </c>
      <c r="K9" s="15">
        <f>Hoja2!$F$3</f>
        <v>0.12</v>
      </c>
      <c r="L9" s="12" t="str">
        <f t="shared" si="2"/>
        <v>CONFORME</v>
      </c>
      <c r="M9" s="16">
        <f>Hoja2!$G$3</f>
        <v>0.1</v>
      </c>
      <c r="N9" s="12" t="str">
        <f t="shared" si="3"/>
        <v>CONFORME</v>
      </c>
      <c r="O9" s="15">
        <f>Hoja2!$H$3</f>
        <v>0.2</v>
      </c>
      <c r="P9" s="13"/>
      <c r="Q9" s="16">
        <f>Hoja2!$I$3</f>
        <v>0.16</v>
      </c>
      <c r="R9" s="20"/>
    </row>
    <row r="10" spans="1:18">
      <c r="A10" s="9" t="s">
        <v>25</v>
      </c>
      <c r="B10" s="1" t="s">
        <v>26</v>
      </c>
      <c r="C10" s="1" t="s">
        <v>20</v>
      </c>
      <c r="D10" s="1" t="s">
        <v>8</v>
      </c>
      <c r="E10" s="1" t="s">
        <v>27</v>
      </c>
      <c r="F10" s="10" t="s">
        <v>15</v>
      </c>
      <c r="G10" s="15">
        <f>Hoja2!$D$3</f>
        <v>0.2</v>
      </c>
      <c r="H10" s="12" t="str">
        <f t="shared" si="0"/>
        <v>CONFORME</v>
      </c>
      <c r="I10" s="16">
        <f>Hoja2!$E$3</f>
        <v>0.05</v>
      </c>
      <c r="J10" s="12" t="str">
        <f t="shared" si="1"/>
        <v>NO CONFORME</v>
      </c>
      <c r="K10" s="15">
        <f>Hoja2!$F$3</f>
        <v>0.12</v>
      </c>
      <c r="L10" s="12" t="str">
        <f t="shared" si="2"/>
        <v>CONFORME</v>
      </c>
      <c r="M10" s="16">
        <f>Hoja2!$G$3</f>
        <v>0.1</v>
      </c>
      <c r="N10" s="12" t="str">
        <f t="shared" si="3"/>
        <v>CONFORME</v>
      </c>
      <c r="O10" s="15">
        <f>Hoja2!$H$3</f>
        <v>0.2</v>
      </c>
      <c r="P10" s="13"/>
      <c r="Q10" s="16">
        <f>Hoja2!$I$3</f>
        <v>0.16</v>
      </c>
      <c r="R10" s="20"/>
    </row>
    <row r="11" spans="1:18">
      <c r="A11" s="9" t="s">
        <v>28</v>
      </c>
      <c r="B11" s="1" t="s">
        <v>29</v>
      </c>
      <c r="C11" s="1" t="s">
        <v>13</v>
      </c>
      <c r="D11" s="1" t="s">
        <v>8</v>
      </c>
      <c r="E11" s="1" t="s">
        <v>30</v>
      </c>
      <c r="F11" s="10" t="s">
        <v>15</v>
      </c>
      <c r="G11" s="15">
        <f>Hoja2!$D$3</f>
        <v>0.2</v>
      </c>
      <c r="H11" s="12" t="str">
        <f t="shared" si="0"/>
        <v>CONFORME</v>
      </c>
      <c r="I11" s="16">
        <f>Hoja2!$E$3</f>
        <v>0.05</v>
      </c>
      <c r="J11" s="12" t="str">
        <f t="shared" si="1"/>
        <v>NO CONFORME</v>
      </c>
      <c r="K11" s="15">
        <f>Hoja2!$F$3</f>
        <v>0.12</v>
      </c>
      <c r="L11" s="12" t="str">
        <f t="shared" si="2"/>
        <v>CONFORME</v>
      </c>
      <c r="M11" s="16">
        <f>Hoja2!$G$3</f>
        <v>0.1</v>
      </c>
      <c r="N11" s="12" t="str">
        <f t="shared" si="3"/>
        <v>CONFORME</v>
      </c>
      <c r="O11" s="15">
        <f>Hoja2!$H$3</f>
        <v>0.2</v>
      </c>
      <c r="P11" s="13"/>
      <c r="Q11" s="16">
        <f>Hoja2!$I$3</f>
        <v>0.16</v>
      </c>
      <c r="R11" s="20"/>
    </row>
    <row r="12" spans="1:18">
      <c r="A12" s="9" t="s">
        <v>31</v>
      </c>
      <c r="B12" s="1" t="s">
        <v>32</v>
      </c>
      <c r="C12" s="1" t="s">
        <v>33</v>
      </c>
      <c r="D12" s="1" t="s">
        <v>8</v>
      </c>
      <c r="E12" s="1" t="s">
        <v>34</v>
      </c>
      <c r="F12" s="10" t="s">
        <v>15</v>
      </c>
      <c r="G12" s="15">
        <f>Hoja2!$D$3</f>
        <v>0.2</v>
      </c>
      <c r="H12" s="12" t="str">
        <f t="shared" si="0"/>
        <v>CONFORME</v>
      </c>
      <c r="I12" s="16">
        <f>Hoja2!$E$3</f>
        <v>0.05</v>
      </c>
      <c r="J12" s="12" t="str">
        <f t="shared" si="1"/>
        <v>NO CONFORME</v>
      </c>
      <c r="K12" s="15">
        <f>Hoja2!$F$3</f>
        <v>0.12</v>
      </c>
      <c r="L12" s="12" t="str">
        <f t="shared" si="2"/>
        <v>CONFORME</v>
      </c>
      <c r="M12" s="16">
        <f>Hoja2!$G$3</f>
        <v>0.1</v>
      </c>
      <c r="N12" s="12" t="str">
        <f t="shared" si="3"/>
        <v>CONFORME</v>
      </c>
      <c r="O12" s="15">
        <f>Hoja2!$H$3</f>
        <v>0.2</v>
      </c>
      <c r="P12" s="13"/>
      <c r="Q12" s="16">
        <f>Hoja2!$I$3</f>
        <v>0.16</v>
      </c>
      <c r="R12" s="20"/>
    </row>
    <row r="13" spans="1:18">
      <c r="A13" s="9" t="s">
        <v>35</v>
      </c>
      <c r="B13" s="1" t="s">
        <v>36</v>
      </c>
      <c r="C13" s="1" t="s">
        <v>37</v>
      </c>
      <c r="D13" s="1" t="s">
        <v>8</v>
      </c>
      <c r="E13" s="1" t="s">
        <v>38</v>
      </c>
      <c r="F13" s="10" t="s">
        <v>15</v>
      </c>
      <c r="G13" s="15">
        <f>Hoja2!$D$3</f>
        <v>0.2</v>
      </c>
      <c r="H13" s="12" t="str">
        <f t="shared" si="0"/>
        <v>CONFORME</v>
      </c>
      <c r="I13" s="16">
        <f>Hoja2!$E$3</f>
        <v>0.05</v>
      </c>
      <c r="J13" s="12" t="str">
        <f t="shared" si="1"/>
        <v>NO CONFORME</v>
      </c>
      <c r="K13" s="15">
        <f>Hoja2!$F$3</f>
        <v>0.12</v>
      </c>
      <c r="L13" s="12" t="str">
        <f t="shared" si="2"/>
        <v>CONFORME</v>
      </c>
      <c r="M13" s="16">
        <f>Hoja2!$G$3</f>
        <v>0.1</v>
      </c>
      <c r="N13" s="12" t="str">
        <f t="shared" si="3"/>
        <v>CONFORME</v>
      </c>
      <c r="O13" s="15">
        <f>Hoja2!$H$3</f>
        <v>0.2</v>
      </c>
      <c r="P13" s="13"/>
      <c r="Q13" s="16">
        <f>Hoja2!$I$3</f>
        <v>0.16</v>
      </c>
      <c r="R13" s="20"/>
    </row>
    <row r="14" spans="1:18">
      <c r="A14" s="9" t="s">
        <v>39</v>
      </c>
      <c r="B14" s="1" t="s">
        <v>6</v>
      </c>
      <c r="C14" s="1" t="s">
        <v>20</v>
      </c>
      <c r="D14" s="1" t="s">
        <v>8</v>
      </c>
      <c r="E14" s="1" t="s">
        <v>40</v>
      </c>
      <c r="F14" s="10" t="s">
        <v>15</v>
      </c>
      <c r="G14" s="15">
        <f>Hoja2!$D$3</f>
        <v>0.2</v>
      </c>
      <c r="H14" s="12" t="str">
        <f t="shared" si="0"/>
        <v>CONFORME</v>
      </c>
      <c r="I14" s="16">
        <f>Hoja2!$E$3</f>
        <v>0.05</v>
      </c>
      <c r="J14" s="12" t="str">
        <f t="shared" si="1"/>
        <v>NO CONFORME</v>
      </c>
      <c r="K14" s="15">
        <f>Hoja2!$F$3</f>
        <v>0.12</v>
      </c>
      <c r="L14" s="12" t="str">
        <f t="shared" si="2"/>
        <v>CONFORME</v>
      </c>
      <c r="M14" s="16">
        <f>Hoja2!$G$3</f>
        <v>0.1</v>
      </c>
      <c r="N14" s="12" t="str">
        <f t="shared" si="3"/>
        <v>CONFORME</v>
      </c>
      <c r="O14" s="15">
        <f>Hoja2!$H$3</f>
        <v>0.2</v>
      </c>
      <c r="P14" s="13"/>
      <c r="Q14" s="16">
        <f>Hoja2!$I$3</f>
        <v>0.16</v>
      </c>
      <c r="R14" s="20"/>
    </row>
    <row r="15" spans="1:18">
      <c r="A15" s="9" t="s">
        <v>41</v>
      </c>
      <c r="B15" s="1" t="s">
        <v>29</v>
      </c>
      <c r="C15" s="1" t="s">
        <v>13</v>
      </c>
      <c r="D15" s="1" t="s">
        <v>8</v>
      </c>
      <c r="E15" s="1" t="s">
        <v>42</v>
      </c>
      <c r="F15" s="10" t="s">
        <v>15</v>
      </c>
      <c r="G15" s="15">
        <f>Hoja2!$D$3</f>
        <v>0.2</v>
      </c>
      <c r="H15" s="12" t="str">
        <f t="shared" si="0"/>
        <v>CONFORME</v>
      </c>
      <c r="I15" s="16">
        <f>Hoja2!$E$3</f>
        <v>0.05</v>
      </c>
      <c r="J15" s="12" t="str">
        <f t="shared" si="1"/>
        <v>NO CONFORME</v>
      </c>
      <c r="K15" s="15">
        <f>Hoja2!$F$3</f>
        <v>0.12</v>
      </c>
      <c r="L15" s="12" t="str">
        <f t="shared" si="2"/>
        <v>CONFORME</v>
      </c>
      <c r="M15" s="16">
        <f>Hoja2!$G$3</f>
        <v>0.1</v>
      </c>
      <c r="N15" s="12" t="str">
        <f t="shared" si="3"/>
        <v>CONFORME</v>
      </c>
      <c r="O15" s="15">
        <f>Hoja2!$H$3</f>
        <v>0.2</v>
      </c>
      <c r="P15" s="13"/>
      <c r="Q15" s="16">
        <f>Hoja2!$I$3</f>
        <v>0.16</v>
      </c>
      <c r="R15" s="20"/>
    </row>
    <row r="16" spans="1:18">
      <c r="A16" s="9" t="s">
        <v>43</v>
      </c>
      <c r="B16" s="1" t="s">
        <v>44</v>
      </c>
      <c r="C16" s="1" t="s">
        <v>20</v>
      </c>
      <c r="D16" s="1" t="s">
        <v>8</v>
      </c>
      <c r="E16" s="1" t="s">
        <v>45</v>
      </c>
      <c r="F16" s="10" t="s">
        <v>15</v>
      </c>
      <c r="G16" s="15">
        <f>Hoja2!$D$3</f>
        <v>0.2</v>
      </c>
      <c r="H16" s="12" t="str">
        <f t="shared" si="0"/>
        <v>CONFORME</v>
      </c>
      <c r="I16" s="16">
        <f>Hoja2!$E$3</f>
        <v>0.05</v>
      </c>
      <c r="J16" s="12" t="str">
        <f t="shared" si="1"/>
        <v>NO CONFORME</v>
      </c>
      <c r="K16" s="15">
        <f>Hoja2!$F$3</f>
        <v>0.12</v>
      </c>
      <c r="L16" s="12" t="str">
        <f t="shared" si="2"/>
        <v>CONFORME</v>
      </c>
      <c r="M16" s="16">
        <f>Hoja2!$G$3</f>
        <v>0.1</v>
      </c>
      <c r="N16" s="12" t="str">
        <f t="shared" si="3"/>
        <v>CONFORME</v>
      </c>
      <c r="O16" s="15">
        <f>Hoja2!$H$3</f>
        <v>0.2</v>
      </c>
      <c r="P16" s="13"/>
      <c r="Q16" s="16">
        <f>Hoja2!$I$3</f>
        <v>0.16</v>
      </c>
      <c r="R16" s="20"/>
    </row>
    <row r="17" spans="1:18">
      <c r="A17" s="9" t="s">
        <v>46</v>
      </c>
      <c r="B17" s="1" t="s">
        <v>47</v>
      </c>
      <c r="C17" s="1" t="s">
        <v>13</v>
      </c>
      <c r="D17" s="1" t="s">
        <v>8</v>
      </c>
      <c r="E17" s="1" t="s">
        <v>48</v>
      </c>
      <c r="F17" s="10" t="s">
        <v>15</v>
      </c>
      <c r="G17" s="15">
        <f>Hoja2!$D$3</f>
        <v>0.2</v>
      </c>
      <c r="H17" s="12" t="str">
        <f t="shared" si="0"/>
        <v>CONFORME</v>
      </c>
      <c r="I17" s="16">
        <f>Hoja2!$E$3</f>
        <v>0.05</v>
      </c>
      <c r="J17" s="12" t="str">
        <f t="shared" si="1"/>
        <v>NO CONFORME</v>
      </c>
      <c r="K17" s="15">
        <f>Hoja2!$F$3</f>
        <v>0.12</v>
      </c>
      <c r="L17" s="12" t="str">
        <f t="shared" si="2"/>
        <v>CONFORME</v>
      </c>
      <c r="M17" s="16">
        <f>Hoja2!$G$3</f>
        <v>0.1</v>
      </c>
      <c r="N17" s="12" t="str">
        <f t="shared" si="3"/>
        <v>CONFORME</v>
      </c>
      <c r="O17" s="15">
        <f>Hoja2!$H$3</f>
        <v>0.2</v>
      </c>
      <c r="P17" s="13"/>
      <c r="Q17" s="16">
        <f>Hoja2!$I$3</f>
        <v>0.16</v>
      </c>
      <c r="R17" s="20"/>
    </row>
    <row r="18" spans="1:18">
      <c r="A18" s="9" t="s">
        <v>49</v>
      </c>
      <c r="B18" s="1" t="s">
        <v>23</v>
      </c>
      <c r="C18" s="1" t="s">
        <v>33</v>
      </c>
      <c r="D18" s="1" t="s">
        <v>8</v>
      </c>
      <c r="E18" s="1" t="s">
        <v>50</v>
      </c>
      <c r="F18" s="10" t="s">
        <v>15</v>
      </c>
      <c r="G18" s="15">
        <f>Hoja2!$D$3</f>
        <v>0.2</v>
      </c>
      <c r="H18" s="12" t="str">
        <f t="shared" si="0"/>
        <v>CONFORME</v>
      </c>
      <c r="I18" s="16">
        <f>Hoja2!$E$3</f>
        <v>0.05</v>
      </c>
      <c r="J18" s="12" t="str">
        <f t="shared" si="1"/>
        <v>NO CONFORME</v>
      </c>
      <c r="K18" s="15">
        <f>Hoja2!$F$3</f>
        <v>0.12</v>
      </c>
      <c r="L18" s="12" t="str">
        <f t="shared" si="2"/>
        <v>CONFORME</v>
      </c>
      <c r="M18" s="16">
        <f>Hoja2!$G$3</f>
        <v>0.1</v>
      </c>
      <c r="N18" s="12" t="str">
        <f t="shared" si="3"/>
        <v>CONFORME</v>
      </c>
      <c r="O18" s="15">
        <f>Hoja2!$H$3</f>
        <v>0.2</v>
      </c>
      <c r="P18" s="13"/>
      <c r="Q18" s="16">
        <f>Hoja2!$I$3</f>
        <v>0.16</v>
      </c>
      <c r="R18" s="20"/>
    </row>
    <row r="19" spans="1:18">
      <c r="A19" s="9" t="s">
        <v>51</v>
      </c>
      <c r="B19" s="1" t="s">
        <v>52</v>
      </c>
      <c r="C19" s="1" t="s">
        <v>33</v>
      </c>
      <c r="D19" s="1" t="s">
        <v>8</v>
      </c>
      <c r="E19" s="1" t="s">
        <v>53</v>
      </c>
      <c r="F19" s="10" t="s">
        <v>15</v>
      </c>
      <c r="G19" s="15">
        <f>Hoja2!$D$3</f>
        <v>0.2</v>
      </c>
      <c r="H19" s="12" t="str">
        <f t="shared" si="0"/>
        <v>CONFORME</v>
      </c>
      <c r="I19" s="16">
        <f>Hoja2!$E$3</f>
        <v>0.05</v>
      </c>
      <c r="J19" s="12" t="str">
        <f t="shared" si="1"/>
        <v>NO CONFORME</v>
      </c>
      <c r="K19" s="15">
        <f>Hoja2!$F$3</f>
        <v>0.12</v>
      </c>
      <c r="L19" s="12" t="str">
        <f t="shared" si="2"/>
        <v>CONFORME</v>
      </c>
      <c r="M19" s="16">
        <f>Hoja2!$G$3</f>
        <v>0.1</v>
      </c>
      <c r="N19" s="12" t="str">
        <f t="shared" si="3"/>
        <v>CONFORME</v>
      </c>
      <c r="O19" s="15">
        <f>Hoja2!$H$3</f>
        <v>0.2</v>
      </c>
      <c r="P19" s="13"/>
      <c r="Q19" s="16">
        <f>Hoja2!$I$3</f>
        <v>0.16</v>
      </c>
      <c r="R19" s="20"/>
    </row>
    <row r="20" spans="1:18">
      <c r="A20" s="9" t="s">
        <v>54</v>
      </c>
      <c r="B20" s="1" t="s">
        <v>29</v>
      </c>
      <c r="C20" s="1" t="s">
        <v>13</v>
      </c>
      <c r="D20" s="1" t="s">
        <v>8</v>
      </c>
      <c r="E20" s="1" t="s">
        <v>55</v>
      </c>
      <c r="F20" s="10" t="s">
        <v>15</v>
      </c>
      <c r="G20" s="15">
        <f>Hoja2!$D$3</f>
        <v>0.2</v>
      </c>
      <c r="H20" s="12" t="str">
        <f t="shared" si="0"/>
        <v>CONFORME</v>
      </c>
      <c r="I20" s="16">
        <f>Hoja2!$E$3</f>
        <v>0.05</v>
      </c>
      <c r="J20" s="12" t="str">
        <f t="shared" si="1"/>
        <v>NO CONFORME</v>
      </c>
      <c r="K20" s="15">
        <f>Hoja2!$F$3</f>
        <v>0.12</v>
      </c>
      <c r="L20" s="12" t="str">
        <f t="shared" si="2"/>
        <v>CONFORME</v>
      </c>
      <c r="M20" s="16">
        <f>Hoja2!$G$3</f>
        <v>0.1</v>
      </c>
      <c r="N20" s="12" t="str">
        <f t="shared" si="3"/>
        <v>CONFORME</v>
      </c>
      <c r="O20" s="15">
        <f>Hoja2!$H$3</f>
        <v>0.2</v>
      </c>
      <c r="P20" s="13"/>
      <c r="Q20" s="16">
        <f>Hoja2!$I$3</f>
        <v>0.16</v>
      </c>
      <c r="R20" s="20"/>
    </row>
    <row r="21" spans="1:18">
      <c r="A21" s="9" t="s">
        <v>56</v>
      </c>
      <c r="B21" s="1" t="s">
        <v>57</v>
      </c>
      <c r="C21" s="1" t="s">
        <v>33</v>
      </c>
      <c r="D21" s="1" t="s">
        <v>8</v>
      </c>
      <c r="E21" s="1" t="s">
        <v>58</v>
      </c>
      <c r="F21" s="10" t="s">
        <v>15</v>
      </c>
      <c r="G21" s="15">
        <f>Hoja2!$D$3</f>
        <v>0.2</v>
      </c>
      <c r="H21" s="12" t="str">
        <f t="shared" si="0"/>
        <v>CONFORME</v>
      </c>
      <c r="I21" s="16">
        <f>Hoja2!$E$3</f>
        <v>0.05</v>
      </c>
      <c r="J21" s="12" t="str">
        <f t="shared" si="1"/>
        <v>NO CONFORME</v>
      </c>
      <c r="K21" s="15">
        <f>Hoja2!$F$3</f>
        <v>0.12</v>
      </c>
      <c r="L21" s="12" t="str">
        <f t="shared" si="2"/>
        <v>CONFORME</v>
      </c>
      <c r="M21" s="16">
        <f>Hoja2!$G$3</f>
        <v>0.1</v>
      </c>
      <c r="N21" s="12" t="str">
        <f t="shared" si="3"/>
        <v>CONFORME</v>
      </c>
      <c r="O21" s="15">
        <f>Hoja2!$H$3</f>
        <v>0.2</v>
      </c>
      <c r="P21" s="13"/>
      <c r="Q21" s="16">
        <f>Hoja2!$I$3</f>
        <v>0.16</v>
      </c>
      <c r="R21" s="20"/>
    </row>
    <row r="22" spans="1:18">
      <c r="A22" s="9" t="s">
        <v>59</v>
      </c>
      <c r="B22" s="1" t="s">
        <v>57</v>
      </c>
      <c r="C22" s="1" t="s">
        <v>37</v>
      </c>
      <c r="D22" s="1" t="s">
        <v>8</v>
      </c>
      <c r="E22" s="1" t="s">
        <v>60</v>
      </c>
      <c r="F22" s="10" t="s">
        <v>15</v>
      </c>
      <c r="G22" s="15">
        <f>Hoja2!$D$3</f>
        <v>0.2</v>
      </c>
      <c r="H22" s="12" t="str">
        <f t="shared" si="0"/>
        <v>CONFORME</v>
      </c>
      <c r="I22" s="16">
        <f>Hoja2!$E$3</f>
        <v>0.05</v>
      </c>
      <c r="J22" s="12" t="str">
        <f t="shared" si="1"/>
        <v>NO CONFORME</v>
      </c>
      <c r="K22" s="15">
        <f>Hoja2!$F$3</f>
        <v>0.12</v>
      </c>
      <c r="L22" s="12" t="str">
        <f t="shared" si="2"/>
        <v>CONFORME</v>
      </c>
      <c r="M22" s="16">
        <f>Hoja2!$G$3</f>
        <v>0.1</v>
      </c>
      <c r="N22" s="12" t="str">
        <f t="shared" si="3"/>
        <v>CONFORME</v>
      </c>
      <c r="O22" s="15">
        <f>Hoja2!$H$3</f>
        <v>0.2</v>
      </c>
      <c r="P22" s="13"/>
      <c r="Q22" s="16">
        <f>Hoja2!$I$3</f>
        <v>0.16</v>
      </c>
      <c r="R22" s="20"/>
    </row>
    <row r="23" spans="1:18">
      <c r="A23" s="9" t="s">
        <v>61</v>
      </c>
      <c r="B23" s="1" t="s">
        <v>62</v>
      </c>
      <c r="C23" s="1" t="s">
        <v>33</v>
      </c>
      <c r="D23" s="1" t="s">
        <v>8</v>
      </c>
      <c r="E23" s="1" t="s">
        <v>63</v>
      </c>
      <c r="F23" s="10" t="s">
        <v>15</v>
      </c>
      <c r="G23" s="15">
        <f>Hoja2!$D$3</f>
        <v>0.2</v>
      </c>
      <c r="H23" s="12" t="str">
        <f t="shared" si="0"/>
        <v>CONFORME</v>
      </c>
      <c r="I23" s="16">
        <f>Hoja2!$E$3</f>
        <v>0.05</v>
      </c>
      <c r="J23" s="12" t="str">
        <f t="shared" si="1"/>
        <v>NO CONFORME</v>
      </c>
      <c r="K23" s="15">
        <f>Hoja2!$F$3</f>
        <v>0.12</v>
      </c>
      <c r="L23" s="12" t="str">
        <f t="shared" si="2"/>
        <v>CONFORME</v>
      </c>
      <c r="M23" s="16">
        <f>Hoja2!$G$3</f>
        <v>0.1</v>
      </c>
      <c r="N23" s="12" t="str">
        <f t="shared" si="3"/>
        <v>CONFORME</v>
      </c>
      <c r="O23" s="15">
        <f>Hoja2!$H$3</f>
        <v>0.2</v>
      </c>
      <c r="P23" s="13"/>
      <c r="Q23" s="16">
        <f>Hoja2!$I$3</f>
        <v>0.16</v>
      </c>
      <c r="R23" s="20"/>
    </row>
    <row r="24" spans="1:18">
      <c r="A24" s="9" t="s">
        <v>64</v>
      </c>
      <c r="B24" s="1" t="s">
        <v>65</v>
      </c>
      <c r="C24" s="1" t="s">
        <v>37</v>
      </c>
      <c r="D24" s="1" t="s">
        <v>8</v>
      </c>
      <c r="E24" s="1" t="s">
        <v>66</v>
      </c>
      <c r="F24" s="10" t="s">
        <v>15</v>
      </c>
      <c r="G24" s="15">
        <f>Hoja2!$D$3</f>
        <v>0.2</v>
      </c>
      <c r="H24" s="12" t="str">
        <f t="shared" si="0"/>
        <v>CONFORME</v>
      </c>
      <c r="I24" s="16">
        <f>Hoja2!$E$3</f>
        <v>0.05</v>
      </c>
      <c r="J24" s="12" t="str">
        <f t="shared" si="1"/>
        <v>NO CONFORME</v>
      </c>
      <c r="K24" s="15">
        <f>Hoja2!$F$3</f>
        <v>0.12</v>
      </c>
      <c r="L24" s="12" t="str">
        <f t="shared" si="2"/>
        <v>CONFORME</v>
      </c>
      <c r="M24" s="16">
        <f>Hoja2!$G$3</f>
        <v>0.1</v>
      </c>
      <c r="N24" s="12" t="str">
        <f t="shared" si="3"/>
        <v>CONFORME</v>
      </c>
      <c r="O24" s="15">
        <f>Hoja2!$H$3</f>
        <v>0.2</v>
      </c>
      <c r="P24" s="13"/>
      <c r="Q24" s="16">
        <f>Hoja2!$I$3</f>
        <v>0.16</v>
      </c>
      <c r="R24" s="20"/>
    </row>
    <row r="25" spans="1:18">
      <c r="A25" s="9" t="s">
        <v>67</v>
      </c>
      <c r="B25" s="1" t="s">
        <v>6</v>
      </c>
      <c r="C25" s="1" t="s">
        <v>20</v>
      </c>
      <c r="D25" s="1" t="s">
        <v>8</v>
      </c>
      <c r="E25" s="1" t="s">
        <v>68</v>
      </c>
      <c r="F25" s="10" t="s">
        <v>15</v>
      </c>
      <c r="G25" s="15">
        <f>Hoja2!$D$3</f>
        <v>0.2</v>
      </c>
      <c r="H25" s="12" t="str">
        <f t="shared" si="0"/>
        <v>CONFORME</v>
      </c>
      <c r="I25" s="16">
        <f>Hoja2!$E$3</f>
        <v>0.05</v>
      </c>
      <c r="J25" s="12" t="str">
        <f t="shared" si="1"/>
        <v>NO CONFORME</v>
      </c>
      <c r="K25" s="15">
        <f>Hoja2!$F$3</f>
        <v>0.12</v>
      </c>
      <c r="L25" s="12" t="str">
        <f t="shared" si="2"/>
        <v>CONFORME</v>
      </c>
      <c r="M25" s="16">
        <f>Hoja2!$G$3</f>
        <v>0.1</v>
      </c>
      <c r="N25" s="12" t="str">
        <f t="shared" si="3"/>
        <v>CONFORME</v>
      </c>
      <c r="O25" s="15">
        <f>Hoja2!$H$3</f>
        <v>0.2</v>
      </c>
      <c r="P25" s="13"/>
      <c r="Q25" s="16">
        <f>Hoja2!$I$3</f>
        <v>0.16</v>
      </c>
      <c r="R25" s="20"/>
    </row>
    <row r="26" spans="1:18">
      <c r="A26" s="9" t="s">
        <v>69</v>
      </c>
      <c r="B26" s="1" t="s">
        <v>6</v>
      </c>
      <c r="C26" s="1" t="s">
        <v>13</v>
      </c>
      <c r="D26" s="1" t="s">
        <v>8</v>
      </c>
      <c r="E26" s="1" t="s">
        <v>70</v>
      </c>
      <c r="F26" s="10" t="s">
        <v>15</v>
      </c>
      <c r="G26" s="15">
        <f>Hoja2!$D$3</f>
        <v>0.2</v>
      </c>
      <c r="H26" s="12" t="str">
        <f t="shared" si="0"/>
        <v>CONFORME</v>
      </c>
      <c r="I26" s="16">
        <f>Hoja2!$E$3</f>
        <v>0.05</v>
      </c>
      <c r="J26" s="12" t="str">
        <f t="shared" si="1"/>
        <v>NO CONFORME</v>
      </c>
      <c r="K26" s="15">
        <f>Hoja2!$F$3</f>
        <v>0.12</v>
      </c>
      <c r="L26" s="12" t="str">
        <f t="shared" si="2"/>
        <v>CONFORME</v>
      </c>
      <c r="M26" s="16">
        <f>Hoja2!$G$3</f>
        <v>0.1</v>
      </c>
      <c r="N26" s="12" t="str">
        <f t="shared" si="3"/>
        <v>CONFORME</v>
      </c>
      <c r="O26" s="15">
        <f>Hoja2!$H$3</f>
        <v>0.2</v>
      </c>
      <c r="P26" s="13"/>
      <c r="Q26" s="16">
        <f>Hoja2!$I$3</f>
        <v>0.16</v>
      </c>
      <c r="R26" s="20"/>
    </row>
    <row r="27" spans="1:18">
      <c r="A27" s="9">
        <v>1.1200000000000001</v>
      </c>
      <c r="B27" s="1" t="s">
        <v>36</v>
      </c>
      <c r="C27" s="1" t="s">
        <v>33</v>
      </c>
      <c r="D27" s="1" t="s">
        <v>8</v>
      </c>
      <c r="E27" s="1" t="s">
        <v>71</v>
      </c>
      <c r="F27" s="10" t="s">
        <v>15</v>
      </c>
      <c r="G27" s="15">
        <f>Hoja2!$D$3</f>
        <v>0.2</v>
      </c>
      <c r="H27" s="12" t="str">
        <f t="shared" si="0"/>
        <v>CONFORME</v>
      </c>
      <c r="I27" s="16">
        <f>Hoja2!$E$3</f>
        <v>0.05</v>
      </c>
      <c r="J27" s="12" t="str">
        <f t="shared" si="1"/>
        <v>NO CONFORME</v>
      </c>
      <c r="K27" s="15">
        <f>Hoja2!$F$3</f>
        <v>0.12</v>
      </c>
      <c r="L27" s="12" t="str">
        <f t="shared" si="2"/>
        <v>CONFORME</v>
      </c>
      <c r="M27" s="16">
        <f>Hoja2!$G$3</f>
        <v>0.1</v>
      </c>
      <c r="N27" s="12" t="str">
        <f t="shared" si="3"/>
        <v>CONFORME</v>
      </c>
      <c r="O27" s="15">
        <f>Hoja2!$H$3</f>
        <v>0.2</v>
      </c>
      <c r="P27" s="13"/>
      <c r="Q27" s="16">
        <f>Hoja2!$I$3</f>
        <v>0.16</v>
      </c>
      <c r="R27" s="20"/>
    </row>
    <row r="28" spans="1:18">
      <c r="A28" s="9" t="s">
        <v>72</v>
      </c>
      <c r="B28" s="1" t="s">
        <v>44</v>
      </c>
      <c r="C28" s="1" t="s">
        <v>33</v>
      </c>
      <c r="D28" s="1" t="s">
        <v>8</v>
      </c>
      <c r="E28" s="1" t="s">
        <v>73</v>
      </c>
      <c r="F28" s="10" t="s">
        <v>15</v>
      </c>
      <c r="G28" s="15">
        <f>Hoja2!$D$3</f>
        <v>0.2</v>
      </c>
      <c r="H28" s="12" t="str">
        <f t="shared" si="0"/>
        <v>CONFORME</v>
      </c>
      <c r="I28" s="16">
        <f>Hoja2!$E$3</f>
        <v>0.05</v>
      </c>
      <c r="J28" s="12" t="str">
        <f t="shared" si="1"/>
        <v>NO CONFORME</v>
      </c>
      <c r="K28" s="15">
        <f>Hoja2!$F$3</f>
        <v>0.12</v>
      </c>
      <c r="L28" s="12" t="str">
        <f t="shared" si="2"/>
        <v>CONFORME</v>
      </c>
      <c r="M28" s="16">
        <f>Hoja2!$G$3</f>
        <v>0.1</v>
      </c>
      <c r="N28" s="12" t="str">
        <f t="shared" si="3"/>
        <v>CONFORME</v>
      </c>
      <c r="O28" s="15">
        <f>Hoja2!$H$3</f>
        <v>0.2</v>
      </c>
      <c r="P28" s="13"/>
      <c r="Q28" s="16">
        <f>Hoja2!$I$3</f>
        <v>0.16</v>
      </c>
      <c r="R28" s="20"/>
    </row>
    <row r="29" spans="1:18">
      <c r="A29" s="9" t="s">
        <v>74</v>
      </c>
      <c r="B29" s="1" t="s">
        <v>75</v>
      </c>
      <c r="C29" s="1" t="s">
        <v>7</v>
      </c>
      <c r="D29" s="1" t="s">
        <v>8</v>
      </c>
      <c r="E29" s="1" t="s">
        <v>76</v>
      </c>
      <c r="F29" s="10" t="s">
        <v>15</v>
      </c>
      <c r="G29" s="15">
        <f>Hoja2!$D$3</f>
        <v>0.2</v>
      </c>
      <c r="H29" s="12" t="str">
        <f t="shared" si="0"/>
        <v>CONFORME</v>
      </c>
      <c r="I29" s="16">
        <f>Hoja2!$E$3</f>
        <v>0.05</v>
      </c>
      <c r="J29" s="12" t="str">
        <f t="shared" si="1"/>
        <v>CONFORME</v>
      </c>
      <c r="K29" s="15">
        <f>Hoja2!$F$3</f>
        <v>0.12</v>
      </c>
      <c r="L29" s="12" t="str">
        <f t="shared" si="2"/>
        <v>CONFORME</v>
      </c>
      <c r="M29" s="16">
        <f>Hoja2!$G$3</f>
        <v>0.1</v>
      </c>
      <c r="N29" s="12" t="str">
        <f t="shared" si="3"/>
        <v>CONFORME</v>
      </c>
      <c r="O29" s="15">
        <f>Hoja2!$H$3</f>
        <v>0.2</v>
      </c>
      <c r="P29" s="13"/>
      <c r="Q29" s="16">
        <f>Hoja2!$I$3</f>
        <v>0.16</v>
      </c>
      <c r="R29" s="20"/>
    </row>
    <row r="30" spans="1:18">
      <c r="A30" s="9">
        <v>1.1499999999999999</v>
      </c>
      <c r="B30" s="1" t="s">
        <v>6</v>
      </c>
      <c r="C30" s="1" t="s">
        <v>37</v>
      </c>
      <c r="D30" s="1" t="s">
        <v>8</v>
      </c>
      <c r="E30" s="1" t="s">
        <v>77</v>
      </c>
      <c r="F30" s="10" t="s">
        <v>15</v>
      </c>
      <c r="G30" s="15">
        <f>Hoja2!$D$3</f>
        <v>0.2</v>
      </c>
      <c r="H30" s="12" t="str">
        <f t="shared" si="0"/>
        <v>CONFORME</v>
      </c>
      <c r="I30" s="16">
        <f>Hoja2!$E$3</f>
        <v>0.05</v>
      </c>
      <c r="J30" s="12" t="str">
        <f t="shared" si="1"/>
        <v>NO CONFORME</v>
      </c>
      <c r="K30" s="15">
        <f>Hoja2!$F$3</f>
        <v>0.12</v>
      </c>
      <c r="L30" s="12" t="str">
        <f t="shared" si="2"/>
        <v>CONFORME</v>
      </c>
      <c r="M30" s="16">
        <f>Hoja2!$G$3</f>
        <v>0.1</v>
      </c>
      <c r="N30" s="12" t="str">
        <f t="shared" si="3"/>
        <v>CONFORME</v>
      </c>
      <c r="O30" s="15">
        <f>Hoja2!$H$3</f>
        <v>0.2</v>
      </c>
      <c r="P30" s="13"/>
      <c r="Q30" s="16">
        <f>Hoja2!$I$3</f>
        <v>0.16</v>
      </c>
      <c r="R30" s="20"/>
    </row>
    <row r="31" spans="1:18">
      <c r="A31" s="9" t="s">
        <v>78</v>
      </c>
      <c r="B31" s="1" t="s">
        <v>47</v>
      </c>
      <c r="C31" s="1" t="s">
        <v>79</v>
      </c>
      <c r="D31" s="1" t="s">
        <v>8</v>
      </c>
      <c r="E31" s="1" t="s">
        <v>80</v>
      </c>
      <c r="F31" s="10" t="s">
        <v>15</v>
      </c>
      <c r="G31" s="15">
        <f>Hoja2!$D$3</f>
        <v>0.2</v>
      </c>
      <c r="H31" s="12" t="str">
        <f t="shared" si="0"/>
        <v>CONFORME</v>
      </c>
      <c r="I31" s="16">
        <f>Hoja2!$E$3</f>
        <v>0.05</v>
      </c>
      <c r="J31" s="12" t="str">
        <f t="shared" si="1"/>
        <v>NO CONFORME</v>
      </c>
      <c r="K31" s="15">
        <f>Hoja2!$F$3</f>
        <v>0.12</v>
      </c>
      <c r="L31" s="12" t="str">
        <f t="shared" si="2"/>
        <v>CONFORME</v>
      </c>
      <c r="M31" s="16">
        <f>Hoja2!$G$3</f>
        <v>0.1</v>
      </c>
      <c r="N31" s="12" t="str">
        <f t="shared" si="3"/>
        <v>CONFORME</v>
      </c>
      <c r="O31" s="15">
        <f>Hoja2!$H$3</f>
        <v>0.2</v>
      </c>
      <c r="P31" s="13"/>
      <c r="Q31" s="16">
        <f>Hoja2!$I$3</f>
        <v>0.16</v>
      </c>
      <c r="R31" s="20"/>
    </row>
    <row r="32" spans="1:18">
      <c r="A32" s="9" t="s">
        <v>81</v>
      </c>
      <c r="B32" s="1" t="s">
        <v>32</v>
      </c>
      <c r="C32" s="1" t="s">
        <v>79</v>
      </c>
      <c r="D32" s="1" t="s">
        <v>8</v>
      </c>
      <c r="E32" s="1" t="s">
        <v>82</v>
      </c>
      <c r="F32" s="10" t="s">
        <v>15</v>
      </c>
      <c r="G32" s="15">
        <f>Hoja2!$D$3</f>
        <v>0.2</v>
      </c>
      <c r="H32" s="12" t="str">
        <f t="shared" si="0"/>
        <v>CONFORME</v>
      </c>
      <c r="I32" s="16">
        <f>Hoja2!$E$3</f>
        <v>0.05</v>
      </c>
      <c r="J32" s="12" t="str">
        <f t="shared" si="1"/>
        <v>NO CONFORME</v>
      </c>
      <c r="K32" s="15">
        <f>Hoja2!$F$3</f>
        <v>0.12</v>
      </c>
      <c r="L32" s="12" t="str">
        <f t="shared" si="2"/>
        <v>CONFORME</v>
      </c>
      <c r="M32" s="16">
        <f>Hoja2!$G$3</f>
        <v>0.1</v>
      </c>
      <c r="N32" s="12" t="str">
        <f t="shared" si="3"/>
        <v>CONFORME</v>
      </c>
      <c r="O32" s="15">
        <f>Hoja2!$H$3</f>
        <v>0.2</v>
      </c>
      <c r="P32" s="13"/>
      <c r="Q32" s="16">
        <f>Hoja2!$I$3</f>
        <v>0.16</v>
      </c>
      <c r="R32" s="20"/>
    </row>
    <row r="33" spans="1:18">
      <c r="A33" s="9" t="s">
        <v>83</v>
      </c>
      <c r="B33" s="1" t="s">
        <v>47</v>
      </c>
      <c r="C33" s="1" t="s">
        <v>33</v>
      </c>
      <c r="D33" s="1" t="s">
        <v>8</v>
      </c>
      <c r="E33" s="1" t="s">
        <v>84</v>
      </c>
      <c r="F33" s="10" t="s">
        <v>15</v>
      </c>
      <c r="G33" s="15">
        <f>Hoja2!$D$3</f>
        <v>0.2</v>
      </c>
      <c r="H33" s="12" t="str">
        <f t="shared" si="0"/>
        <v>CONFORME</v>
      </c>
      <c r="I33" s="16">
        <f>Hoja2!$E$3</f>
        <v>0.05</v>
      </c>
      <c r="J33" s="12" t="str">
        <f t="shared" si="1"/>
        <v>NO CONFORME</v>
      </c>
      <c r="K33" s="15">
        <f>Hoja2!$F$3</f>
        <v>0.12</v>
      </c>
      <c r="L33" s="12" t="str">
        <f t="shared" si="2"/>
        <v>CONFORME</v>
      </c>
      <c r="M33" s="16">
        <f>Hoja2!$G$3</f>
        <v>0.1</v>
      </c>
      <c r="N33" s="12" t="str">
        <f t="shared" si="3"/>
        <v>CONFORME</v>
      </c>
      <c r="O33" s="15">
        <f>Hoja2!$H$3</f>
        <v>0.2</v>
      </c>
      <c r="P33" s="13"/>
      <c r="Q33" s="16">
        <f>Hoja2!$I$3</f>
        <v>0.16</v>
      </c>
      <c r="R33" s="20"/>
    </row>
    <row r="34" spans="1:18">
      <c r="A34" s="9" t="s">
        <v>85</v>
      </c>
      <c r="B34" s="1" t="s">
        <v>29</v>
      </c>
      <c r="C34" s="1" t="s">
        <v>44</v>
      </c>
      <c r="D34" s="1" t="s">
        <v>8</v>
      </c>
      <c r="E34" s="1" t="s">
        <v>86</v>
      </c>
      <c r="F34" s="10" t="s">
        <v>15</v>
      </c>
      <c r="G34" s="15">
        <f>Hoja2!$D$3</f>
        <v>0.2</v>
      </c>
      <c r="H34" s="12" t="str">
        <f t="shared" si="0"/>
        <v>CONFORME</v>
      </c>
      <c r="I34" s="16">
        <f>Hoja2!$E$3</f>
        <v>0.05</v>
      </c>
      <c r="J34" s="12" t="str">
        <f t="shared" si="1"/>
        <v>CONFORME</v>
      </c>
      <c r="K34" s="15">
        <f>Hoja2!$F$3</f>
        <v>0.12</v>
      </c>
      <c r="L34" s="12" t="str">
        <f t="shared" si="2"/>
        <v>CONFORME</v>
      </c>
      <c r="M34" s="16">
        <f>Hoja2!$G$3</f>
        <v>0.1</v>
      </c>
      <c r="N34" s="12" t="str">
        <f t="shared" si="3"/>
        <v>CONFORME</v>
      </c>
      <c r="O34" s="15">
        <f>Hoja2!$H$3</f>
        <v>0.2</v>
      </c>
      <c r="P34" s="13"/>
      <c r="Q34" s="16">
        <f>Hoja2!$I$3</f>
        <v>0.16</v>
      </c>
      <c r="R34" s="20"/>
    </row>
    <row r="35" spans="1:18">
      <c r="A35" s="9" t="s">
        <v>87</v>
      </c>
      <c r="B35" s="1" t="s">
        <v>44</v>
      </c>
      <c r="C35" s="1" t="s">
        <v>13</v>
      </c>
      <c r="D35" s="1" t="s">
        <v>8</v>
      </c>
      <c r="E35" s="1" t="s">
        <v>88</v>
      </c>
      <c r="F35" s="10" t="s">
        <v>15</v>
      </c>
      <c r="G35" s="15">
        <f>Hoja2!$D$3</f>
        <v>0.2</v>
      </c>
      <c r="H35" s="12" t="str">
        <f t="shared" si="0"/>
        <v>CONFORME</v>
      </c>
      <c r="I35" s="16">
        <f>Hoja2!$E$3</f>
        <v>0.05</v>
      </c>
      <c r="J35" s="12" t="str">
        <f t="shared" si="1"/>
        <v>NO CONFORME</v>
      </c>
      <c r="K35" s="15">
        <f>Hoja2!$F$3</f>
        <v>0.12</v>
      </c>
      <c r="L35" s="12" t="str">
        <f t="shared" si="2"/>
        <v>CONFORME</v>
      </c>
      <c r="M35" s="16">
        <f>Hoja2!$G$3</f>
        <v>0.1</v>
      </c>
      <c r="N35" s="12" t="str">
        <f t="shared" si="3"/>
        <v>CONFORME</v>
      </c>
      <c r="O35" s="15">
        <f>Hoja2!$H$3</f>
        <v>0.2</v>
      </c>
      <c r="P35" s="13"/>
      <c r="Q35" s="16">
        <f>Hoja2!$I$3</f>
        <v>0.16</v>
      </c>
      <c r="R35" s="20"/>
    </row>
    <row r="36" spans="1:18">
      <c r="A36" s="9" t="s">
        <v>89</v>
      </c>
      <c r="B36" s="1" t="s">
        <v>62</v>
      </c>
      <c r="C36" s="1" t="s">
        <v>7</v>
      </c>
      <c r="D36" s="1" t="s">
        <v>8</v>
      </c>
      <c r="E36" s="1" t="s">
        <v>90</v>
      </c>
      <c r="F36" s="10" t="s">
        <v>15</v>
      </c>
      <c r="G36" s="15">
        <f>Hoja2!$D$3</f>
        <v>0.2</v>
      </c>
      <c r="H36" s="12" t="str">
        <f t="shared" si="0"/>
        <v>CONFORME</v>
      </c>
      <c r="I36" s="16">
        <f>Hoja2!$E$3</f>
        <v>0.05</v>
      </c>
      <c r="J36" s="12" t="str">
        <f t="shared" si="1"/>
        <v>CONFORME</v>
      </c>
      <c r="K36" s="15">
        <f>Hoja2!$F$3</f>
        <v>0.12</v>
      </c>
      <c r="L36" s="12" t="str">
        <f t="shared" si="2"/>
        <v>CONFORME</v>
      </c>
      <c r="M36" s="16">
        <f>Hoja2!$G$3</f>
        <v>0.1</v>
      </c>
      <c r="N36" s="12" t="str">
        <f t="shared" si="3"/>
        <v>CONFORME</v>
      </c>
      <c r="O36" s="15">
        <f>Hoja2!$H$3</f>
        <v>0.2</v>
      </c>
      <c r="P36" s="13"/>
      <c r="Q36" s="16">
        <f>Hoja2!$I$3</f>
        <v>0.16</v>
      </c>
      <c r="R36" s="20"/>
    </row>
    <row r="37" spans="1:18">
      <c r="A37" s="9" t="s">
        <v>91</v>
      </c>
      <c r="B37" s="1" t="s">
        <v>32</v>
      </c>
      <c r="C37" s="1" t="s">
        <v>13</v>
      </c>
      <c r="D37" s="1" t="s">
        <v>8</v>
      </c>
      <c r="E37" s="1" t="s">
        <v>92</v>
      </c>
      <c r="F37" s="10" t="s">
        <v>15</v>
      </c>
      <c r="G37" s="15">
        <f>Hoja2!$D$3</f>
        <v>0.2</v>
      </c>
      <c r="H37" s="12" t="str">
        <f t="shared" si="0"/>
        <v>CONFORME</v>
      </c>
      <c r="I37" s="16">
        <f>Hoja2!$E$3</f>
        <v>0.05</v>
      </c>
      <c r="J37" s="12" t="str">
        <f t="shared" si="1"/>
        <v>NO CONFORME</v>
      </c>
      <c r="K37" s="15">
        <f>Hoja2!$F$3</f>
        <v>0.12</v>
      </c>
      <c r="L37" s="12" t="str">
        <f t="shared" si="2"/>
        <v>CONFORME</v>
      </c>
      <c r="M37" s="16">
        <f>Hoja2!$G$3</f>
        <v>0.1</v>
      </c>
      <c r="N37" s="12" t="str">
        <f t="shared" si="3"/>
        <v>CONFORME</v>
      </c>
      <c r="O37" s="15">
        <f>Hoja2!$H$3</f>
        <v>0.2</v>
      </c>
      <c r="P37" s="13"/>
      <c r="Q37" s="16">
        <f>Hoja2!$I$3</f>
        <v>0.16</v>
      </c>
      <c r="R37" s="20"/>
    </row>
    <row r="38" spans="1:18">
      <c r="A38" s="9" t="s">
        <v>93</v>
      </c>
      <c r="B38" s="1" t="s">
        <v>6</v>
      </c>
      <c r="C38" s="1" t="s">
        <v>37</v>
      </c>
      <c r="D38" s="1" t="s">
        <v>8</v>
      </c>
      <c r="E38" s="1" t="s">
        <v>94</v>
      </c>
      <c r="F38" s="10" t="s">
        <v>15</v>
      </c>
      <c r="G38" s="15">
        <f>Hoja2!$D$3</f>
        <v>0.2</v>
      </c>
      <c r="H38" s="12" t="str">
        <f t="shared" si="0"/>
        <v>CONFORME</v>
      </c>
      <c r="I38" s="16">
        <f>Hoja2!$E$3</f>
        <v>0.05</v>
      </c>
      <c r="J38" s="12" t="str">
        <f t="shared" si="1"/>
        <v>NO CONFORME</v>
      </c>
      <c r="K38" s="15">
        <f>Hoja2!$F$3</f>
        <v>0.12</v>
      </c>
      <c r="L38" s="12" t="str">
        <f t="shared" si="2"/>
        <v>CONFORME</v>
      </c>
      <c r="M38" s="16">
        <f>Hoja2!$G$3</f>
        <v>0.1</v>
      </c>
      <c r="N38" s="12" t="str">
        <f t="shared" si="3"/>
        <v>CONFORME</v>
      </c>
      <c r="O38" s="15">
        <f>Hoja2!$H$3</f>
        <v>0.2</v>
      </c>
      <c r="P38" s="13"/>
      <c r="Q38" s="16">
        <f>Hoja2!$I$3</f>
        <v>0.16</v>
      </c>
      <c r="R38" s="20"/>
    </row>
    <row r="39" spans="1:18">
      <c r="A39" s="9" t="s">
        <v>95</v>
      </c>
      <c r="B39" s="1" t="s">
        <v>29</v>
      </c>
      <c r="C39" s="1" t="s">
        <v>33</v>
      </c>
      <c r="D39" s="1" t="s">
        <v>8</v>
      </c>
      <c r="E39" s="1" t="s">
        <v>96</v>
      </c>
      <c r="F39" s="10" t="s">
        <v>15</v>
      </c>
      <c r="G39" s="15">
        <f>Hoja2!$D$3</f>
        <v>0.2</v>
      </c>
      <c r="H39" s="12" t="str">
        <f t="shared" si="0"/>
        <v>CONFORME</v>
      </c>
      <c r="I39" s="16">
        <f>Hoja2!$E$3</f>
        <v>0.05</v>
      </c>
      <c r="J39" s="12" t="str">
        <f t="shared" si="1"/>
        <v>NO CONFORME</v>
      </c>
      <c r="K39" s="15">
        <f>Hoja2!$F$3</f>
        <v>0.12</v>
      </c>
      <c r="L39" s="12" t="str">
        <f t="shared" si="2"/>
        <v>CONFORME</v>
      </c>
      <c r="M39" s="16">
        <f>Hoja2!$G$3</f>
        <v>0.1</v>
      </c>
      <c r="N39" s="12" t="str">
        <f t="shared" si="3"/>
        <v>CONFORME</v>
      </c>
      <c r="O39" s="15">
        <f>Hoja2!$H$3</f>
        <v>0.2</v>
      </c>
      <c r="P39" s="13"/>
      <c r="Q39" s="16">
        <f>Hoja2!$I$3</f>
        <v>0.16</v>
      </c>
      <c r="R39" s="20"/>
    </row>
    <row r="40" spans="1:18">
      <c r="A40" s="9" t="s">
        <v>97</v>
      </c>
      <c r="B40" s="1" t="s">
        <v>32</v>
      </c>
      <c r="C40" s="1" t="s">
        <v>13</v>
      </c>
      <c r="D40" s="1" t="s">
        <v>8</v>
      </c>
      <c r="E40" s="1" t="s">
        <v>98</v>
      </c>
      <c r="F40" s="10" t="s">
        <v>15</v>
      </c>
      <c r="G40" s="15">
        <f>Hoja2!$D$3</f>
        <v>0.2</v>
      </c>
      <c r="H40" s="12" t="str">
        <f t="shared" si="0"/>
        <v>CONFORME</v>
      </c>
      <c r="I40" s="16">
        <f>Hoja2!$E$3</f>
        <v>0.05</v>
      </c>
      <c r="J40" s="12" t="str">
        <f t="shared" si="1"/>
        <v>NO CONFORME</v>
      </c>
      <c r="K40" s="15">
        <f>Hoja2!$F$3</f>
        <v>0.12</v>
      </c>
      <c r="L40" s="12" t="str">
        <f t="shared" si="2"/>
        <v>CONFORME</v>
      </c>
      <c r="M40" s="16">
        <f>Hoja2!$G$3</f>
        <v>0.1</v>
      </c>
      <c r="N40" s="12" t="str">
        <f t="shared" si="3"/>
        <v>CONFORME</v>
      </c>
      <c r="O40" s="15">
        <f>Hoja2!$H$3</f>
        <v>0.2</v>
      </c>
      <c r="P40" s="13"/>
      <c r="Q40" s="16">
        <f>Hoja2!$I$3</f>
        <v>0.16</v>
      </c>
      <c r="R40" s="20"/>
    </row>
    <row r="41" spans="1:18">
      <c r="A41" s="9" t="s">
        <v>99</v>
      </c>
      <c r="B41" s="1" t="s">
        <v>6</v>
      </c>
      <c r="C41" s="1" t="s">
        <v>33</v>
      </c>
      <c r="D41" s="1" t="s">
        <v>8</v>
      </c>
      <c r="E41" s="1" t="s">
        <v>100</v>
      </c>
      <c r="F41" s="10" t="s">
        <v>15</v>
      </c>
      <c r="G41" s="15">
        <f>Hoja2!$D$3</f>
        <v>0.2</v>
      </c>
      <c r="H41" s="12" t="str">
        <f t="shared" si="0"/>
        <v>CONFORME</v>
      </c>
      <c r="I41" s="16">
        <f>Hoja2!$E$3</f>
        <v>0.05</v>
      </c>
      <c r="J41" s="12" t="str">
        <f t="shared" si="1"/>
        <v>NO CONFORME</v>
      </c>
      <c r="K41" s="15">
        <f>Hoja2!$F$3</f>
        <v>0.12</v>
      </c>
      <c r="L41" s="12" t="str">
        <f t="shared" si="2"/>
        <v>CONFORME</v>
      </c>
      <c r="M41" s="16">
        <f>Hoja2!$G$3</f>
        <v>0.1</v>
      </c>
      <c r="N41" s="12" t="str">
        <f t="shared" si="3"/>
        <v>CONFORME</v>
      </c>
      <c r="O41" s="15">
        <f>Hoja2!$H$3</f>
        <v>0.2</v>
      </c>
      <c r="P41" s="13"/>
      <c r="Q41" s="16">
        <f>Hoja2!$I$3</f>
        <v>0.16</v>
      </c>
      <c r="R41" s="20"/>
    </row>
    <row r="42" spans="1:18">
      <c r="A42" s="9" t="s">
        <v>101</v>
      </c>
      <c r="B42" s="1" t="s">
        <v>57</v>
      </c>
      <c r="C42" s="1" t="s">
        <v>20</v>
      </c>
      <c r="D42" s="1" t="s">
        <v>8</v>
      </c>
      <c r="E42" s="1" t="s">
        <v>102</v>
      </c>
      <c r="F42" s="10" t="s">
        <v>15</v>
      </c>
      <c r="G42" s="15">
        <f>Hoja2!$D$3</f>
        <v>0.2</v>
      </c>
      <c r="H42" s="12" t="str">
        <f t="shared" si="0"/>
        <v>CONFORME</v>
      </c>
      <c r="I42" s="16">
        <f>Hoja2!$E$3</f>
        <v>0.05</v>
      </c>
      <c r="J42" s="12" t="str">
        <f t="shared" si="1"/>
        <v>NO CONFORME</v>
      </c>
      <c r="K42" s="15">
        <f>Hoja2!$F$3</f>
        <v>0.12</v>
      </c>
      <c r="L42" s="12" t="str">
        <f t="shared" si="2"/>
        <v>CONFORME</v>
      </c>
      <c r="M42" s="16">
        <f>Hoja2!$G$3</f>
        <v>0.1</v>
      </c>
      <c r="N42" s="12" t="str">
        <f t="shared" si="3"/>
        <v>CONFORME</v>
      </c>
      <c r="O42" s="15">
        <f>Hoja2!$H$3</f>
        <v>0.2</v>
      </c>
      <c r="P42" s="13"/>
      <c r="Q42" s="16">
        <f>Hoja2!$I$3</f>
        <v>0.16</v>
      </c>
      <c r="R42" s="20"/>
    </row>
    <row r="43" spans="1:18">
      <c r="A43" s="9" t="s">
        <v>103</v>
      </c>
      <c r="B43" s="1" t="s">
        <v>36</v>
      </c>
      <c r="C43" s="1" t="s">
        <v>20</v>
      </c>
      <c r="D43" s="1" t="s">
        <v>8</v>
      </c>
      <c r="E43" s="1" t="s">
        <v>104</v>
      </c>
      <c r="F43" s="10" t="s">
        <v>15</v>
      </c>
      <c r="G43" s="15">
        <f>Hoja2!$D$3</f>
        <v>0.2</v>
      </c>
      <c r="H43" s="12" t="str">
        <f t="shared" si="0"/>
        <v>CONFORME</v>
      </c>
      <c r="I43" s="16">
        <f>Hoja2!$E$3</f>
        <v>0.05</v>
      </c>
      <c r="J43" s="12" t="str">
        <f t="shared" si="1"/>
        <v>NO CONFORME</v>
      </c>
      <c r="K43" s="15">
        <f>Hoja2!$F$3</f>
        <v>0.12</v>
      </c>
      <c r="L43" s="12" t="str">
        <f t="shared" si="2"/>
        <v>CONFORME</v>
      </c>
      <c r="M43" s="16">
        <f>Hoja2!$G$3</f>
        <v>0.1</v>
      </c>
      <c r="N43" s="12" t="str">
        <f t="shared" si="3"/>
        <v>CONFORME</v>
      </c>
      <c r="O43" s="15">
        <f>Hoja2!$H$3</f>
        <v>0.2</v>
      </c>
      <c r="P43" s="13"/>
      <c r="Q43" s="16">
        <f>Hoja2!$I$3</f>
        <v>0.16</v>
      </c>
      <c r="R43" s="20"/>
    </row>
    <row r="44" spans="1:18">
      <c r="A44" s="9" t="s">
        <v>105</v>
      </c>
      <c r="B44" s="1" t="s">
        <v>23</v>
      </c>
      <c r="C44" s="1" t="s">
        <v>37</v>
      </c>
      <c r="D44" s="1" t="s">
        <v>8</v>
      </c>
      <c r="E44" s="1" t="s">
        <v>106</v>
      </c>
      <c r="F44" s="10" t="s">
        <v>15</v>
      </c>
      <c r="G44" s="15">
        <f>Hoja2!$D$3</f>
        <v>0.2</v>
      </c>
      <c r="H44" s="12" t="str">
        <f t="shared" si="0"/>
        <v>CONFORME</v>
      </c>
      <c r="I44" s="16">
        <f>Hoja2!$E$3</f>
        <v>0.05</v>
      </c>
      <c r="J44" s="12" t="str">
        <f t="shared" si="1"/>
        <v>NO CONFORME</v>
      </c>
      <c r="K44" s="15">
        <f>Hoja2!$F$3</f>
        <v>0.12</v>
      </c>
      <c r="L44" s="12" t="str">
        <f t="shared" si="2"/>
        <v>CONFORME</v>
      </c>
      <c r="M44" s="16">
        <f>Hoja2!$G$3</f>
        <v>0.1</v>
      </c>
      <c r="N44" s="12" t="str">
        <f t="shared" si="3"/>
        <v>CONFORME</v>
      </c>
      <c r="O44" s="15">
        <f>Hoja2!$H$3</f>
        <v>0.2</v>
      </c>
      <c r="P44" s="13"/>
      <c r="Q44" s="16">
        <f>Hoja2!$I$3</f>
        <v>0.16</v>
      </c>
      <c r="R44" s="20"/>
    </row>
    <row r="45" spans="1:18">
      <c r="A45" s="9" t="s">
        <v>107</v>
      </c>
      <c r="B45" s="1" t="s">
        <v>32</v>
      </c>
      <c r="C45" s="1" t="s">
        <v>20</v>
      </c>
      <c r="D45" s="1" t="s">
        <v>8</v>
      </c>
      <c r="E45" s="1" t="s">
        <v>108</v>
      </c>
      <c r="F45" s="10" t="s">
        <v>15</v>
      </c>
      <c r="G45" s="15">
        <f>Hoja2!$D$3</f>
        <v>0.2</v>
      </c>
      <c r="H45" s="12" t="str">
        <f t="shared" si="0"/>
        <v>CONFORME</v>
      </c>
      <c r="I45" s="16">
        <f>Hoja2!$E$3</f>
        <v>0.05</v>
      </c>
      <c r="J45" s="12" t="str">
        <f t="shared" si="1"/>
        <v>NO CONFORME</v>
      </c>
      <c r="K45" s="15">
        <f>Hoja2!$F$3</f>
        <v>0.12</v>
      </c>
      <c r="L45" s="12" t="str">
        <f t="shared" si="2"/>
        <v>CONFORME</v>
      </c>
      <c r="M45" s="16">
        <f>Hoja2!$G$3</f>
        <v>0.1</v>
      </c>
      <c r="N45" s="12" t="str">
        <f t="shared" si="3"/>
        <v>CONFORME</v>
      </c>
      <c r="O45" s="15">
        <f>Hoja2!$H$3</f>
        <v>0.2</v>
      </c>
      <c r="P45" s="13"/>
      <c r="Q45" s="16">
        <f>Hoja2!$I$3</f>
        <v>0.16</v>
      </c>
      <c r="R45" s="20"/>
    </row>
    <row r="46" spans="1:18">
      <c r="A46" s="9" t="s">
        <v>109</v>
      </c>
      <c r="B46" s="1" t="s">
        <v>29</v>
      </c>
      <c r="C46" s="1" t="s">
        <v>47</v>
      </c>
      <c r="D46" s="1" t="s">
        <v>8</v>
      </c>
      <c r="E46" s="1" t="s">
        <v>110</v>
      </c>
      <c r="F46" s="10" t="s">
        <v>15</v>
      </c>
      <c r="G46" s="15">
        <f>Hoja2!$D$3</f>
        <v>0.2</v>
      </c>
      <c r="H46" s="12" t="str">
        <f t="shared" si="0"/>
        <v>CONFORME</v>
      </c>
      <c r="I46" s="16">
        <f>Hoja2!$E$3</f>
        <v>0.05</v>
      </c>
      <c r="J46" s="12" t="str">
        <f t="shared" si="1"/>
        <v>CONFORME</v>
      </c>
      <c r="K46" s="15">
        <f>Hoja2!$F$3</f>
        <v>0.12</v>
      </c>
      <c r="L46" s="12" t="str">
        <f t="shared" si="2"/>
        <v>CONFORME</v>
      </c>
      <c r="M46" s="16">
        <f>Hoja2!$G$3</f>
        <v>0.1</v>
      </c>
      <c r="N46" s="12" t="str">
        <f t="shared" si="3"/>
        <v>CONFORME</v>
      </c>
      <c r="O46" s="15">
        <f>Hoja2!$H$3</f>
        <v>0.2</v>
      </c>
      <c r="P46" s="13"/>
      <c r="Q46" s="16">
        <f>Hoja2!$I$3</f>
        <v>0.16</v>
      </c>
      <c r="R46" s="20"/>
    </row>
    <row r="47" spans="1:18">
      <c r="A47" s="9" t="s">
        <v>111</v>
      </c>
      <c r="B47" s="1" t="s">
        <v>7</v>
      </c>
      <c r="C47" s="1" t="s">
        <v>7</v>
      </c>
      <c r="D47" s="1" t="s">
        <v>8</v>
      </c>
      <c r="E47" s="1" t="s">
        <v>112</v>
      </c>
      <c r="F47" s="10" t="s">
        <v>15</v>
      </c>
      <c r="G47" s="15">
        <f>Hoja2!$D$3</f>
        <v>0.2</v>
      </c>
      <c r="H47" s="12" t="str">
        <f t="shared" si="0"/>
        <v>CONFORME</v>
      </c>
      <c r="I47" s="16">
        <f>Hoja2!$E$3</f>
        <v>0.05</v>
      </c>
      <c r="J47" s="12" t="str">
        <f t="shared" si="1"/>
        <v>CONFORME</v>
      </c>
      <c r="K47" s="15">
        <f>Hoja2!$F$3</f>
        <v>0.12</v>
      </c>
      <c r="L47" s="12" t="str">
        <f t="shared" si="2"/>
        <v>CONFORME</v>
      </c>
      <c r="M47" s="16">
        <f>Hoja2!$G$3</f>
        <v>0.1</v>
      </c>
      <c r="N47" s="12" t="str">
        <f t="shared" si="3"/>
        <v>CONFORME</v>
      </c>
      <c r="O47" s="15">
        <f>Hoja2!$H$3</f>
        <v>0.2</v>
      </c>
      <c r="P47" s="13"/>
      <c r="Q47" s="16">
        <f>Hoja2!$I$3</f>
        <v>0.16</v>
      </c>
      <c r="R47" s="20"/>
    </row>
    <row r="48" spans="1:18">
      <c r="A48" s="9" t="s">
        <v>113</v>
      </c>
      <c r="B48" s="1" t="s">
        <v>36</v>
      </c>
      <c r="C48" s="1" t="s">
        <v>7</v>
      </c>
      <c r="D48" s="1" t="s">
        <v>8</v>
      </c>
      <c r="E48" s="1" t="s">
        <v>114</v>
      </c>
      <c r="F48" s="10" t="s">
        <v>15</v>
      </c>
      <c r="G48" s="15">
        <f>Hoja2!$D$3</f>
        <v>0.2</v>
      </c>
      <c r="H48" s="12" t="str">
        <f t="shared" si="0"/>
        <v>CONFORME</v>
      </c>
      <c r="I48" s="16">
        <f>Hoja2!$E$3</f>
        <v>0.05</v>
      </c>
      <c r="J48" s="12" t="str">
        <f t="shared" si="1"/>
        <v>CONFORME</v>
      </c>
      <c r="K48" s="15">
        <f>Hoja2!$F$3</f>
        <v>0.12</v>
      </c>
      <c r="L48" s="12" t="str">
        <f t="shared" si="2"/>
        <v>CONFORME</v>
      </c>
      <c r="M48" s="16">
        <f>Hoja2!$G$3</f>
        <v>0.1</v>
      </c>
      <c r="N48" s="12" t="str">
        <f t="shared" si="3"/>
        <v>CONFORME</v>
      </c>
      <c r="O48" s="15">
        <f>Hoja2!$H$3</f>
        <v>0.2</v>
      </c>
      <c r="P48" s="13"/>
      <c r="Q48" s="16">
        <f>Hoja2!$I$3</f>
        <v>0.16</v>
      </c>
      <c r="R48" s="20"/>
    </row>
    <row r="49" spans="1:18">
      <c r="A49" s="9" t="s">
        <v>115</v>
      </c>
      <c r="B49" s="1" t="s">
        <v>62</v>
      </c>
      <c r="C49" s="1" t="s">
        <v>79</v>
      </c>
      <c r="D49" s="1" t="s">
        <v>8</v>
      </c>
      <c r="E49" s="1" t="s">
        <v>116</v>
      </c>
      <c r="F49" s="10" t="s">
        <v>15</v>
      </c>
      <c r="G49" s="15">
        <f>Hoja2!$D$3</f>
        <v>0.2</v>
      </c>
      <c r="H49" s="12" t="str">
        <f t="shared" si="0"/>
        <v>CONFORME</v>
      </c>
      <c r="I49" s="16">
        <f>Hoja2!$E$3</f>
        <v>0.05</v>
      </c>
      <c r="J49" s="12" t="str">
        <f t="shared" si="1"/>
        <v>NO CONFORME</v>
      </c>
      <c r="K49" s="15">
        <f>Hoja2!$F$3</f>
        <v>0.12</v>
      </c>
      <c r="L49" s="12" t="str">
        <f t="shared" si="2"/>
        <v>CONFORME</v>
      </c>
      <c r="M49" s="16">
        <f>Hoja2!$G$3</f>
        <v>0.1</v>
      </c>
      <c r="N49" s="12" t="str">
        <f t="shared" si="3"/>
        <v>CONFORME</v>
      </c>
      <c r="O49" s="15">
        <f>Hoja2!$H$3</f>
        <v>0.2</v>
      </c>
      <c r="P49" s="13"/>
      <c r="Q49" s="16">
        <f>Hoja2!$I$3</f>
        <v>0.16</v>
      </c>
      <c r="R49" s="20"/>
    </row>
    <row r="50" spans="1:18">
      <c r="A50" s="9" t="s">
        <v>117</v>
      </c>
      <c r="B50" s="1" t="s">
        <v>62</v>
      </c>
      <c r="C50" s="1" t="s">
        <v>20</v>
      </c>
      <c r="D50" s="1" t="s">
        <v>8</v>
      </c>
      <c r="E50" s="1" t="s">
        <v>118</v>
      </c>
      <c r="F50" s="10" t="s">
        <v>15</v>
      </c>
      <c r="G50" s="15">
        <f>Hoja2!$D$3</f>
        <v>0.2</v>
      </c>
      <c r="H50" s="12" t="str">
        <f t="shared" si="0"/>
        <v>CONFORME</v>
      </c>
      <c r="I50" s="16">
        <f>Hoja2!$E$3</f>
        <v>0.05</v>
      </c>
      <c r="J50" s="12" t="str">
        <f t="shared" si="1"/>
        <v>NO CONFORME</v>
      </c>
      <c r="K50" s="15">
        <f>Hoja2!$F$3</f>
        <v>0.12</v>
      </c>
      <c r="L50" s="12" t="str">
        <f t="shared" si="2"/>
        <v>CONFORME</v>
      </c>
      <c r="M50" s="16">
        <f>Hoja2!$G$3</f>
        <v>0.1</v>
      </c>
      <c r="N50" s="12" t="str">
        <f t="shared" si="3"/>
        <v>CONFORME</v>
      </c>
      <c r="O50" s="15">
        <f>Hoja2!$H$3</f>
        <v>0.2</v>
      </c>
      <c r="P50" s="13"/>
      <c r="Q50" s="16">
        <f>Hoja2!$I$3</f>
        <v>0.16</v>
      </c>
      <c r="R50" s="20"/>
    </row>
    <row r="51" spans="1:18">
      <c r="A51" s="9" t="s">
        <v>119</v>
      </c>
      <c r="B51" s="1" t="s">
        <v>47</v>
      </c>
      <c r="C51" s="1" t="s">
        <v>79</v>
      </c>
      <c r="D51" s="1" t="s">
        <v>8</v>
      </c>
      <c r="E51" s="1" t="s">
        <v>120</v>
      </c>
      <c r="F51" s="10" t="s">
        <v>15</v>
      </c>
      <c r="G51" s="15">
        <f>Hoja2!$D$3</f>
        <v>0.2</v>
      </c>
      <c r="H51" s="12" t="str">
        <f t="shared" si="0"/>
        <v>CONFORME</v>
      </c>
      <c r="I51" s="16">
        <f>Hoja2!$E$3</f>
        <v>0.05</v>
      </c>
      <c r="J51" s="12" t="str">
        <f t="shared" si="1"/>
        <v>NO CONFORME</v>
      </c>
      <c r="K51" s="15">
        <f>Hoja2!$F$3</f>
        <v>0.12</v>
      </c>
      <c r="L51" s="12" t="str">
        <f t="shared" si="2"/>
        <v>CONFORME</v>
      </c>
      <c r="M51" s="16">
        <f>Hoja2!$G$3</f>
        <v>0.1</v>
      </c>
      <c r="N51" s="12" t="str">
        <f t="shared" si="3"/>
        <v>CONFORME</v>
      </c>
      <c r="O51" s="15">
        <f>Hoja2!$H$3</f>
        <v>0.2</v>
      </c>
      <c r="P51" s="13"/>
      <c r="Q51" s="16">
        <f>Hoja2!$I$3</f>
        <v>0.16</v>
      </c>
      <c r="R51" s="20"/>
    </row>
    <row r="52" spans="1:18">
      <c r="A52" s="9" t="s">
        <v>121</v>
      </c>
      <c r="B52" s="1" t="s">
        <v>12</v>
      </c>
      <c r="C52" s="1" t="s">
        <v>13</v>
      </c>
      <c r="D52" s="1" t="s">
        <v>8</v>
      </c>
      <c r="E52" s="1" t="s">
        <v>122</v>
      </c>
      <c r="F52" s="10" t="s">
        <v>15</v>
      </c>
      <c r="G52" s="15">
        <f>Hoja2!$D$3</f>
        <v>0.2</v>
      </c>
      <c r="H52" s="12" t="str">
        <f t="shared" si="0"/>
        <v>CONFORME</v>
      </c>
      <c r="I52" s="16">
        <f>Hoja2!$E$3</f>
        <v>0.05</v>
      </c>
      <c r="J52" s="12" t="str">
        <f t="shared" si="1"/>
        <v>NO CONFORME</v>
      </c>
      <c r="K52" s="15">
        <f>Hoja2!$F$3</f>
        <v>0.12</v>
      </c>
      <c r="L52" s="12" t="str">
        <f t="shared" si="2"/>
        <v>CONFORME</v>
      </c>
      <c r="M52" s="16">
        <f>Hoja2!$G$3</f>
        <v>0.1</v>
      </c>
      <c r="N52" s="12" t="str">
        <f t="shared" si="3"/>
        <v>CONFORME</v>
      </c>
      <c r="O52" s="15">
        <f>Hoja2!$H$3</f>
        <v>0.2</v>
      </c>
      <c r="P52" s="13"/>
      <c r="Q52" s="16">
        <f>Hoja2!$I$3</f>
        <v>0.16</v>
      </c>
      <c r="R52" s="20"/>
    </row>
    <row r="53" spans="1:18">
      <c r="A53" s="9" t="s">
        <v>123</v>
      </c>
      <c r="B53" s="1" t="s">
        <v>12</v>
      </c>
      <c r="C53" s="1" t="s">
        <v>79</v>
      </c>
      <c r="D53" s="1" t="s">
        <v>8</v>
      </c>
      <c r="E53" s="1" t="s">
        <v>124</v>
      </c>
      <c r="F53" s="10" t="s">
        <v>15</v>
      </c>
      <c r="G53" s="15">
        <f>Hoja2!$D$3</f>
        <v>0.2</v>
      </c>
      <c r="H53" s="12" t="str">
        <f t="shared" si="0"/>
        <v>CONFORME</v>
      </c>
      <c r="I53" s="16">
        <f>Hoja2!$E$3</f>
        <v>0.05</v>
      </c>
      <c r="J53" s="12" t="str">
        <f t="shared" si="1"/>
        <v>NO CONFORME</v>
      </c>
      <c r="K53" s="15">
        <f>Hoja2!$F$3</f>
        <v>0.12</v>
      </c>
      <c r="L53" s="12" t="str">
        <f t="shared" si="2"/>
        <v>CONFORME</v>
      </c>
      <c r="M53" s="16">
        <f>Hoja2!$G$3</f>
        <v>0.1</v>
      </c>
      <c r="N53" s="12" t="str">
        <f t="shared" si="3"/>
        <v>CONFORME</v>
      </c>
      <c r="O53" s="15">
        <f>Hoja2!$H$3</f>
        <v>0.2</v>
      </c>
      <c r="P53" s="13"/>
      <c r="Q53" s="16">
        <f>Hoja2!$I$3</f>
        <v>0.16</v>
      </c>
      <c r="R53" s="20"/>
    </row>
    <row r="54" spans="1:18">
      <c r="A54" s="9" t="s">
        <v>125</v>
      </c>
      <c r="B54" s="1" t="s">
        <v>32</v>
      </c>
      <c r="C54" s="1" t="s">
        <v>33</v>
      </c>
      <c r="D54" s="1" t="s">
        <v>8</v>
      </c>
      <c r="E54" s="1" t="s">
        <v>126</v>
      </c>
      <c r="F54" s="10" t="s">
        <v>15</v>
      </c>
      <c r="G54" s="15">
        <f>Hoja2!$D$3</f>
        <v>0.2</v>
      </c>
      <c r="H54" s="12" t="str">
        <f t="shared" si="0"/>
        <v>CONFORME</v>
      </c>
      <c r="I54" s="16">
        <f>Hoja2!$E$3</f>
        <v>0.05</v>
      </c>
      <c r="J54" s="12" t="str">
        <f t="shared" si="1"/>
        <v>NO CONFORME</v>
      </c>
      <c r="K54" s="15">
        <f>Hoja2!$F$3</f>
        <v>0.12</v>
      </c>
      <c r="L54" s="12" t="str">
        <f t="shared" si="2"/>
        <v>CONFORME</v>
      </c>
      <c r="M54" s="16">
        <f>Hoja2!$G$3</f>
        <v>0.1</v>
      </c>
      <c r="N54" s="12" t="str">
        <f t="shared" si="3"/>
        <v>CONFORME</v>
      </c>
      <c r="O54" s="15">
        <f>Hoja2!$H$3</f>
        <v>0.2</v>
      </c>
      <c r="P54" s="13"/>
      <c r="Q54" s="16">
        <f>Hoja2!$I$3</f>
        <v>0.16</v>
      </c>
      <c r="R54" s="20"/>
    </row>
    <row r="55" spans="1:18">
      <c r="A55" s="9" t="s">
        <v>127</v>
      </c>
      <c r="B55" s="1" t="s">
        <v>44</v>
      </c>
      <c r="C55" s="1" t="s">
        <v>37</v>
      </c>
      <c r="D55" s="1" t="s">
        <v>8</v>
      </c>
      <c r="E55" s="1" t="s">
        <v>128</v>
      </c>
      <c r="F55" s="10" t="s">
        <v>15</v>
      </c>
      <c r="G55" s="15">
        <f>Hoja2!$D$3</f>
        <v>0.2</v>
      </c>
      <c r="H55" s="12" t="str">
        <f t="shared" si="0"/>
        <v>CONFORME</v>
      </c>
      <c r="I55" s="16">
        <f>Hoja2!$E$3</f>
        <v>0.05</v>
      </c>
      <c r="J55" s="12" t="str">
        <f t="shared" si="1"/>
        <v>NO CONFORME</v>
      </c>
      <c r="K55" s="15">
        <f>Hoja2!$F$3</f>
        <v>0.12</v>
      </c>
      <c r="L55" s="12" t="str">
        <f t="shared" si="2"/>
        <v>CONFORME</v>
      </c>
      <c r="M55" s="16">
        <f>Hoja2!$G$3</f>
        <v>0.1</v>
      </c>
      <c r="N55" s="12" t="str">
        <f t="shared" si="3"/>
        <v>CONFORME</v>
      </c>
      <c r="O55" s="15">
        <f>Hoja2!$H$3</f>
        <v>0.2</v>
      </c>
      <c r="P55" s="13"/>
      <c r="Q55" s="16">
        <f>Hoja2!$I$3</f>
        <v>0.16</v>
      </c>
      <c r="R55" s="20"/>
    </row>
    <row r="56" spans="1:18">
      <c r="A56" s="9" t="s">
        <v>129</v>
      </c>
      <c r="B56" s="1" t="s">
        <v>57</v>
      </c>
      <c r="C56" s="1" t="s">
        <v>79</v>
      </c>
      <c r="D56" s="1" t="s">
        <v>8</v>
      </c>
      <c r="E56" s="1" t="s">
        <v>130</v>
      </c>
      <c r="F56" s="10" t="s">
        <v>15</v>
      </c>
      <c r="G56" s="15">
        <f>Hoja2!$D$3</f>
        <v>0.2</v>
      </c>
      <c r="H56" s="12" t="str">
        <f t="shared" si="0"/>
        <v>CONFORME</v>
      </c>
      <c r="I56" s="16">
        <f>Hoja2!$E$3</f>
        <v>0.05</v>
      </c>
      <c r="J56" s="12" t="str">
        <f t="shared" si="1"/>
        <v>NO CONFORME</v>
      </c>
      <c r="K56" s="15">
        <f>Hoja2!$F$3</f>
        <v>0.12</v>
      </c>
      <c r="L56" s="12" t="str">
        <f t="shared" si="2"/>
        <v>CONFORME</v>
      </c>
      <c r="M56" s="16">
        <f>Hoja2!$G$3</f>
        <v>0.1</v>
      </c>
      <c r="N56" s="12" t="str">
        <f t="shared" si="3"/>
        <v>CONFORME</v>
      </c>
      <c r="O56" s="15">
        <f>Hoja2!$H$3</f>
        <v>0.2</v>
      </c>
      <c r="P56" s="13"/>
      <c r="Q56" s="16">
        <f>Hoja2!$I$3</f>
        <v>0.16</v>
      </c>
      <c r="R56" s="20"/>
    </row>
    <row r="57" spans="1:18">
      <c r="A57" s="9" t="s">
        <v>131</v>
      </c>
      <c r="B57" s="1" t="s">
        <v>26</v>
      </c>
      <c r="C57" s="1" t="s">
        <v>7</v>
      </c>
      <c r="D57" s="1" t="s">
        <v>8</v>
      </c>
      <c r="E57" s="1" t="s">
        <v>132</v>
      </c>
      <c r="F57" s="10" t="s">
        <v>15</v>
      </c>
      <c r="G57" s="15">
        <f>Hoja2!$D$3</f>
        <v>0.2</v>
      </c>
      <c r="H57" s="12" t="str">
        <f t="shared" si="0"/>
        <v>CONFORME</v>
      </c>
      <c r="I57" s="16">
        <f>Hoja2!$E$3</f>
        <v>0.05</v>
      </c>
      <c r="J57" s="12" t="str">
        <f t="shared" si="1"/>
        <v>CONFORME</v>
      </c>
      <c r="K57" s="15">
        <f>Hoja2!$F$3</f>
        <v>0.12</v>
      </c>
      <c r="L57" s="12" t="str">
        <f t="shared" si="2"/>
        <v>CONFORME</v>
      </c>
      <c r="M57" s="16">
        <f>Hoja2!$G$3</f>
        <v>0.1</v>
      </c>
      <c r="N57" s="12" t="str">
        <f t="shared" si="3"/>
        <v>CONFORME</v>
      </c>
      <c r="O57" s="15">
        <f>Hoja2!$H$3</f>
        <v>0.2</v>
      </c>
      <c r="P57" s="13"/>
      <c r="Q57" s="16">
        <f>Hoja2!$I$3</f>
        <v>0.16</v>
      </c>
      <c r="R57" s="20"/>
    </row>
    <row r="58" spans="1:18">
      <c r="A58" s="9" t="s">
        <v>133</v>
      </c>
      <c r="B58" s="1" t="s">
        <v>52</v>
      </c>
      <c r="C58" s="1" t="s">
        <v>79</v>
      </c>
      <c r="D58" s="1" t="s">
        <v>8</v>
      </c>
      <c r="E58" s="1" t="s">
        <v>134</v>
      </c>
      <c r="F58" s="10" t="s">
        <v>15</v>
      </c>
      <c r="G58" s="15">
        <f>Hoja2!$D$3</f>
        <v>0.2</v>
      </c>
      <c r="H58" s="12" t="str">
        <f t="shared" si="0"/>
        <v>CONFORME</v>
      </c>
      <c r="I58" s="16">
        <f>Hoja2!$E$3</f>
        <v>0.05</v>
      </c>
      <c r="J58" s="12" t="str">
        <f t="shared" si="1"/>
        <v>NO CONFORME</v>
      </c>
      <c r="K58" s="15">
        <f>Hoja2!$F$3</f>
        <v>0.12</v>
      </c>
      <c r="L58" s="12" t="str">
        <f t="shared" si="2"/>
        <v>CONFORME</v>
      </c>
      <c r="M58" s="16">
        <f>Hoja2!$G$3</f>
        <v>0.1</v>
      </c>
      <c r="N58" s="12" t="str">
        <f t="shared" si="3"/>
        <v>CONFORME</v>
      </c>
      <c r="O58" s="15">
        <f>Hoja2!$H$3</f>
        <v>0.2</v>
      </c>
      <c r="P58" s="13"/>
      <c r="Q58" s="16">
        <f>Hoja2!$I$3</f>
        <v>0.16</v>
      </c>
      <c r="R58" s="20"/>
    </row>
    <row r="59" spans="1:18">
      <c r="A59" s="9" t="s">
        <v>135</v>
      </c>
      <c r="B59" s="1" t="s">
        <v>23</v>
      </c>
      <c r="C59" s="1" t="s">
        <v>37</v>
      </c>
      <c r="D59" s="1" t="s">
        <v>8</v>
      </c>
      <c r="E59" s="1" t="s">
        <v>136</v>
      </c>
      <c r="F59" s="10" t="s">
        <v>15</v>
      </c>
      <c r="G59" s="15">
        <f>Hoja2!$D$3</f>
        <v>0.2</v>
      </c>
      <c r="H59" s="12" t="str">
        <f t="shared" si="0"/>
        <v>CONFORME</v>
      </c>
      <c r="I59" s="16">
        <f>Hoja2!$E$3</f>
        <v>0.05</v>
      </c>
      <c r="J59" s="12" t="str">
        <f t="shared" si="1"/>
        <v>NO CONFORME</v>
      </c>
      <c r="K59" s="15">
        <f>Hoja2!$F$3</f>
        <v>0.12</v>
      </c>
      <c r="L59" s="12" t="str">
        <f t="shared" si="2"/>
        <v>CONFORME</v>
      </c>
      <c r="M59" s="16">
        <f>Hoja2!$G$3</f>
        <v>0.1</v>
      </c>
      <c r="N59" s="12" t="str">
        <f t="shared" si="3"/>
        <v>CONFORME</v>
      </c>
      <c r="O59" s="15">
        <f>Hoja2!$H$3</f>
        <v>0.2</v>
      </c>
      <c r="P59" s="13"/>
      <c r="Q59" s="16">
        <f>Hoja2!$I$3</f>
        <v>0.16</v>
      </c>
      <c r="R59" s="20"/>
    </row>
    <row r="60" spans="1:18">
      <c r="A60" s="9" t="s">
        <v>137</v>
      </c>
      <c r="B60" s="1" t="s">
        <v>138</v>
      </c>
      <c r="C60" s="1" t="s">
        <v>13</v>
      </c>
      <c r="D60" s="1" t="s">
        <v>8</v>
      </c>
      <c r="E60" s="1" t="s">
        <v>139</v>
      </c>
      <c r="F60" s="10" t="s">
        <v>15</v>
      </c>
      <c r="G60" s="15">
        <f>Hoja2!$D$3</f>
        <v>0.2</v>
      </c>
      <c r="H60" s="12" t="str">
        <f t="shared" si="0"/>
        <v>CONFORME</v>
      </c>
      <c r="I60" s="16">
        <f>Hoja2!$E$3</f>
        <v>0.05</v>
      </c>
      <c r="J60" s="12" t="str">
        <f t="shared" si="1"/>
        <v>NO CONFORME</v>
      </c>
      <c r="K60" s="15">
        <f>Hoja2!$F$3</f>
        <v>0.12</v>
      </c>
      <c r="L60" s="12" t="str">
        <f t="shared" si="2"/>
        <v>CONFORME</v>
      </c>
      <c r="M60" s="16">
        <f>Hoja2!$G$3</f>
        <v>0.1</v>
      </c>
      <c r="N60" s="12" t="str">
        <f t="shared" si="3"/>
        <v>CONFORME</v>
      </c>
      <c r="O60" s="15">
        <f>Hoja2!$H$3</f>
        <v>0.2</v>
      </c>
      <c r="P60" s="13"/>
      <c r="Q60" s="16">
        <f>Hoja2!$I$3</f>
        <v>0.16</v>
      </c>
      <c r="R60" s="20"/>
    </row>
    <row r="61" spans="1:18">
      <c r="A61" s="9" t="s">
        <v>140</v>
      </c>
      <c r="B61" s="1" t="s">
        <v>62</v>
      </c>
      <c r="C61" s="1" t="s">
        <v>79</v>
      </c>
      <c r="D61" s="1" t="s">
        <v>8</v>
      </c>
      <c r="E61" s="1" t="s">
        <v>141</v>
      </c>
      <c r="F61" s="10" t="s">
        <v>15</v>
      </c>
      <c r="G61" s="15">
        <f>Hoja2!$D$3</f>
        <v>0.2</v>
      </c>
      <c r="H61" s="12" t="str">
        <f t="shared" si="0"/>
        <v>CONFORME</v>
      </c>
      <c r="I61" s="16">
        <f>Hoja2!$E$3</f>
        <v>0.05</v>
      </c>
      <c r="J61" s="12" t="str">
        <f t="shared" si="1"/>
        <v>NO CONFORME</v>
      </c>
      <c r="K61" s="15">
        <f>Hoja2!$F$3</f>
        <v>0.12</v>
      </c>
      <c r="L61" s="12" t="str">
        <f t="shared" si="2"/>
        <v>CONFORME</v>
      </c>
      <c r="M61" s="16">
        <f>Hoja2!$G$3</f>
        <v>0.1</v>
      </c>
      <c r="N61" s="12" t="str">
        <f t="shared" si="3"/>
        <v>CONFORME</v>
      </c>
      <c r="O61" s="15">
        <f>Hoja2!$H$3</f>
        <v>0.2</v>
      </c>
      <c r="P61" s="13"/>
      <c r="Q61" s="16">
        <f>Hoja2!$I$3</f>
        <v>0.16</v>
      </c>
      <c r="R61" s="20"/>
    </row>
    <row r="62" spans="1:18">
      <c r="A62" s="9" t="s">
        <v>142</v>
      </c>
      <c r="B62" s="1" t="s">
        <v>6</v>
      </c>
      <c r="C62" s="1" t="s">
        <v>37</v>
      </c>
      <c r="D62" s="1" t="s">
        <v>8</v>
      </c>
      <c r="E62" s="1" t="s">
        <v>143</v>
      </c>
      <c r="F62" s="10" t="s">
        <v>15</v>
      </c>
      <c r="G62" s="15">
        <f>Hoja2!$D$3</f>
        <v>0.2</v>
      </c>
      <c r="H62" s="12" t="str">
        <f t="shared" si="0"/>
        <v>CONFORME</v>
      </c>
      <c r="I62" s="16">
        <f>Hoja2!$E$3</f>
        <v>0.05</v>
      </c>
      <c r="J62" s="12" t="str">
        <f t="shared" si="1"/>
        <v>NO CONFORME</v>
      </c>
      <c r="K62" s="15">
        <f>Hoja2!$F$3</f>
        <v>0.12</v>
      </c>
      <c r="L62" s="12" t="str">
        <f t="shared" si="2"/>
        <v>CONFORME</v>
      </c>
      <c r="M62" s="16">
        <f>Hoja2!$G$3</f>
        <v>0.1</v>
      </c>
      <c r="N62" s="12" t="str">
        <f t="shared" si="3"/>
        <v>CONFORME</v>
      </c>
      <c r="O62" s="15">
        <f>Hoja2!$H$3</f>
        <v>0.2</v>
      </c>
      <c r="P62" s="13"/>
      <c r="Q62" s="16">
        <f>Hoja2!$I$3</f>
        <v>0.16</v>
      </c>
      <c r="R62" s="20"/>
    </row>
    <row r="63" spans="1:18">
      <c r="A63" s="9" t="s">
        <v>144</v>
      </c>
      <c r="B63" s="1" t="s">
        <v>23</v>
      </c>
      <c r="C63" s="1" t="s">
        <v>37</v>
      </c>
      <c r="D63" s="1" t="s">
        <v>8</v>
      </c>
      <c r="E63" s="1" t="s">
        <v>145</v>
      </c>
      <c r="F63" s="10" t="s">
        <v>15</v>
      </c>
      <c r="G63" s="15">
        <f>Hoja2!$D$3</f>
        <v>0.2</v>
      </c>
      <c r="H63" s="12" t="str">
        <f t="shared" si="0"/>
        <v>CONFORME</v>
      </c>
      <c r="I63" s="16">
        <f>Hoja2!$E$3</f>
        <v>0.05</v>
      </c>
      <c r="J63" s="12" t="str">
        <f t="shared" si="1"/>
        <v>NO CONFORME</v>
      </c>
      <c r="K63" s="15">
        <f>Hoja2!$F$3</f>
        <v>0.12</v>
      </c>
      <c r="L63" s="12" t="str">
        <f t="shared" si="2"/>
        <v>CONFORME</v>
      </c>
      <c r="M63" s="16">
        <f>Hoja2!$G$3</f>
        <v>0.1</v>
      </c>
      <c r="N63" s="12" t="str">
        <f t="shared" si="3"/>
        <v>CONFORME</v>
      </c>
      <c r="O63" s="15">
        <f>Hoja2!$H$3</f>
        <v>0.2</v>
      </c>
      <c r="P63" s="13"/>
      <c r="Q63" s="16">
        <f>Hoja2!$I$3</f>
        <v>0.16</v>
      </c>
      <c r="R63" s="20"/>
    </row>
    <row r="64" spans="1:18">
      <c r="A64" s="9" t="s">
        <v>146</v>
      </c>
      <c r="B64" s="1" t="s">
        <v>23</v>
      </c>
      <c r="C64" s="1" t="s">
        <v>37</v>
      </c>
      <c r="D64" s="1" t="s">
        <v>8</v>
      </c>
      <c r="E64" s="1" t="s">
        <v>147</v>
      </c>
      <c r="F64" s="10" t="s">
        <v>15</v>
      </c>
      <c r="G64" s="15">
        <f>Hoja2!$D$3</f>
        <v>0.2</v>
      </c>
      <c r="H64" s="12" t="str">
        <f t="shared" si="0"/>
        <v>CONFORME</v>
      </c>
      <c r="I64" s="16">
        <f>Hoja2!$E$3</f>
        <v>0.05</v>
      </c>
      <c r="J64" s="12" t="str">
        <f t="shared" si="1"/>
        <v>NO CONFORME</v>
      </c>
      <c r="K64" s="15">
        <f>Hoja2!$F$3</f>
        <v>0.12</v>
      </c>
      <c r="L64" s="12" t="str">
        <f t="shared" si="2"/>
        <v>CONFORME</v>
      </c>
      <c r="M64" s="16">
        <f>Hoja2!$G$3</f>
        <v>0.1</v>
      </c>
      <c r="N64" s="12" t="str">
        <f t="shared" si="3"/>
        <v>CONFORME</v>
      </c>
      <c r="O64" s="15">
        <f>Hoja2!$H$3</f>
        <v>0.2</v>
      </c>
      <c r="P64" s="13"/>
      <c r="Q64" s="16">
        <f>Hoja2!$I$3</f>
        <v>0.16</v>
      </c>
      <c r="R64" s="20"/>
    </row>
    <row r="65" spans="1:18">
      <c r="A65" s="9" t="s">
        <v>148</v>
      </c>
      <c r="B65" s="1" t="s">
        <v>52</v>
      </c>
      <c r="C65" s="1" t="s">
        <v>7</v>
      </c>
      <c r="D65" s="1" t="s">
        <v>8</v>
      </c>
      <c r="E65" s="1" t="s">
        <v>149</v>
      </c>
      <c r="F65" s="10" t="s">
        <v>15</v>
      </c>
      <c r="G65" s="15">
        <f>Hoja2!$D$3</f>
        <v>0.2</v>
      </c>
      <c r="H65" s="12" t="str">
        <f t="shared" si="0"/>
        <v>CONFORME</v>
      </c>
      <c r="I65" s="16">
        <f>Hoja2!$E$3</f>
        <v>0.05</v>
      </c>
      <c r="J65" s="12" t="str">
        <f t="shared" si="1"/>
        <v>CONFORME</v>
      </c>
      <c r="K65" s="15">
        <f>Hoja2!$F$3</f>
        <v>0.12</v>
      </c>
      <c r="L65" s="12" t="str">
        <f t="shared" si="2"/>
        <v>CONFORME</v>
      </c>
      <c r="M65" s="16">
        <f>Hoja2!$G$3</f>
        <v>0.1</v>
      </c>
      <c r="N65" s="12" t="str">
        <f t="shared" si="3"/>
        <v>CONFORME</v>
      </c>
      <c r="O65" s="15">
        <f>Hoja2!$H$3</f>
        <v>0.2</v>
      </c>
      <c r="P65" s="13"/>
      <c r="Q65" s="16">
        <f>Hoja2!$I$3</f>
        <v>0.16</v>
      </c>
      <c r="R65" s="20"/>
    </row>
    <row r="66" spans="1:18">
      <c r="A66" s="9" t="s">
        <v>150</v>
      </c>
      <c r="B66" s="1" t="s">
        <v>23</v>
      </c>
      <c r="C66" s="1" t="s">
        <v>79</v>
      </c>
      <c r="D66" s="1">
        <v>0</v>
      </c>
      <c r="E66" s="1" t="s">
        <v>151</v>
      </c>
      <c r="F66" s="10" t="s">
        <v>15</v>
      </c>
      <c r="G66" s="15">
        <f>Hoja2!$D$3</f>
        <v>0.2</v>
      </c>
      <c r="H66" s="12" t="str">
        <f t="shared" si="0"/>
        <v>CONFORME</v>
      </c>
      <c r="I66" s="16">
        <f>Hoja2!$E$3</f>
        <v>0.05</v>
      </c>
      <c r="J66" s="12" t="str">
        <f t="shared" si="1"/>
        <v>NO CONFORME</v>
      </c>
      <c r="K66" s="15">
        <f>Hoja2!$F$3</f>
        <v>0.12</v>
      </c>
      <c r="L66" s="12" t="str">
        <f t="shared" si="2"/>
        <v>CONFORME</v>
      </c>
      <c r="M66" s="16">
        <f>Hoja2!$G$3</f>
        <v>0.1</v>
      </c>
      <c r="N66" s="12" t="str">
        <f t="shared" si="3"/>
        <v>CONFORME</v>
      </c>
      <c r="O66" s="15">
        <f>Hoja2!$H$3</f>
        <v>0.2</v>
      </c>
      <c r="P66" s="13"/>
      <c r="Q66" s="16">
        <f>Hoja2!$I$3</f>
        <v>0.16</v>
      </c>
      <c r="R66" s="20"/>
    </row>
    <row r="67" spans="1:18">
      <c r="A67" s="9" t="s">
        <v>152</v>
      </c>
      <c r="B67" s="1" t="s">
        <v>6</v>
      </c>
      <c r="C67" s="1" t="s">
        <v>20</v>
      </c>
      <c r="D67" s="1" t="s">
        <v>8</v>
      </c>
      <c r="E67" s="1" t="s">
        <v>153</v>
      </c>
      <c r="F67" s="10" t="s">
        <v>15</v>
      </c>
      <c r="G67" s="15">
        <f>Hoja2!$D$3</f>
        <v>0.2</v>
      </c>
      <c r="H67" s="12" t="str">
        <f t="shared" si="0"/>
        <v>CONFORME</v>
      </c>
      <c r="I67" s="16">
        <f>Hoja2!$E$3</f>
        <v>0.05</v>
      </c>
      <c r="J67" s="12" t="str">
        <f t="shared" si="1"/>
        <v>NO CONFORME</v>
      </c>
      <c r="K67" s="15">
        <f>Hoja2!$F$3</f>
        <v>0.12</v>
      </c>
      <c r="L67" s="12" t="str">
        <f t="shared" si="2"/>
        <v>CONFORME</v>
      </c>
      <c r="M67" s="16">
        <f>Hoja2!$G$3</f>
        <v>0.1</v>
      </c>
      <c r="N67" s="12" t="str">
        <f t="shared" si="3"/>
        <v>CONFORME</v>
      </c>
      <c r="O67" s="15">
        <f>Hoja2!$H$3</f>
        <v>0.2</v>
      </c>
      <c r="P67" s="13"/>
      <c r="Q67" s="16">
        <f>Hoja2!$I$3</f>
        <v>0.16</v>
      </c>
      <c r="R67" s="20"/>
    </row>
    <row r="68" spans="1:18">
      <c r="A68" s="9" t="s">
        <v>154</v>
      </c>
      <c r="B68" s="1" t="s">
        <v>23</v>
      </c>
      <c r="C68" s="1" t="s">
        <v>13</v>
      </c>
      <c r="D68" s="1" t="s">
        <v>8</v>
      </c>
      <c r="E68" s="1" t="s">
        <v>155</v>
      </c>
      <c r="F68" s="10" t="s">
        <v>156</v>
      </c>
      <c r="G68" s="15">
        <f>Hoja2!$D$3</f>
        <v>0.2</v>
      </c>
      <c r="H68" s="12" t="str">
        <f t="shared" si="0"/>
        <v>CONFORME</v>
      </c>
      <c r="I68" s="16">
        <f>Hoja2!$E$3</f>
        <v>0.05</v>
      </c>
      <c r="J68" s="12" t="str">
        <f t="shared" si="1"/>
        <v>NO CONFORME</v>
      </c>
      <c r="K68" s="15">
        <f>Hoja2!$F$3</f>
        <v>0.12</v>
      </c>
      <c r="L68" s="12" t="str">
        <f t="shared" si="2"/>
        <v>CONFORME</v>
      </c>
      <c r="M68" s="16">
        <f>Hoja2!$G$3</f>
        <v>0.1</v>
      </c>
      <c r="N68" s="12" t="str">
        <f t="shared" si="3"/>
        <v>CONFORME</v>
      </c>
      <c r="O68" s="15">
        <f>Hoja2!$H$3</f>
        <v>0.2</v>
      </c>
      <c r="P68" s="13"/>
      <c r="Q68" s="16">
        <f>Hoja2!$I$3</f>
        <v>0.16</v>
      </c>
      <c r="R68" s="20"/>
    </row>
    <row r="69" spans="1:18">
      <c r="A69" s="9" t="s">
        <v>157</v>
      </c>
      <c r="B69" s="1" t="s">
        <v>29</v>
      </c>
      <c r="C69" s="1" t="s">
        <v>37</v>
      </c>
      <c r="D69" s="1" t="s">
        <v>8</v>
      </c>
      <c r="E69" s="1" t="s">
        <v>158</v>
      </c>
      <c r="F69" s="10" t="s">
        <v>156</v>
      </c>
      <c r="G69" s="15">
        <f>Hoja2!$D$3</f>
        <v>0.2</v>
      </c>
      <c r="H69" s="12" t="str">
        <f t="shared" ref="H69:H125" si="4">IF(ABS(B69)&lt;=G69,"CONFORME","NO CONFORME")</f>
        <v>CONFORME</v>
      </c>
      <c r="I69" s="16">
        <f>Hoja2!$E$3</f>
        <v>0.05</v>
      </c>
      <c r="J69" s="12" t="str">
        <f t="shared" ref="J69:J125" si="5">IF(ABS(C69)&lt;=I69,"CONFORME","NO CONFORME")</f>
        <v>NO CONFORME</v>
      </c>
      <c r="K69" s="15">
        <f>Hoja2!$F$3</f>
        <v>0.12</v>
      </c>
      <c r="L69" s="12" t="str">
        <f t="shared" ref="L69:L125" si="6">IF(ABS(B69)&lt;=K69,"CONFORME","NO CONFORME")</f>
        <v>CONFORME</v>
      </c>
      <c r="M69" s="16">
        <f>Hoja2!$G$3</f>
        <v>0.1</v>
      </c>
      <c r="N69" s="12" t="str">
        <f t="shared" ref="N69:N125" si="7">IF(ABS(C69)&lt;=M69,"CONFORME","NO CONFORME")</f>
        <v>CONFORME</v>
      </c>
      <c r="O69" s="15">
        <f>Hoja2!$H$3</f>
        <v>0.2</v>
      </c>
      <c r="P69" s="13"/>
      <c r="Q69" s="16">
        <f>Hoja2!$I$3</f>
        <v>0.16</v>
      </c>
      <c r="R69" s="20"/>
    </row>
    <row r="70" spans="1:18">
      <c r="A70" s="9" t="s">
        <v>159</v>
      </c>
      <c r="B70" s="1" t="s">
        <v>62</v>
      </c>
      <c r="C70" s="1" t="s">
        <v>32</v>
      </c>
      <c r="D70" s="1" t="s">
        <v>8</v>
      </c>
      <c r="E70" s="1" t="s">
        <v>160</v>
      </c>
      <c r="F70" s="10" t="s">
        <v>156</v>
      </c>
      <c r="G70" s="15">
        <f>Hoja2!$D$3</f>
        <v>0.2</v>
      </c>
      <c r="H70" s="12" t="str">
        <f t="shared" si="4"/>
        <v>CONFORME</v>
      </c>
      <c r="I70" s="16">
        <f>Hoja2!$E$3</f>
        <v>0.05</v>
      </c>
      <c r="J70" s="12" t="str">
        <f t="shared" si="5"/>
        <v>CONFORME</v>
      </c>
      <c r="K70" s="15">
        <f>Hoja2!$F$3</f>
        <v>0.12</v>
      </c>
      <c r="L70" s="12" t="str">
        <f t="shared" si="6"/>
        <v>CONFORME</v>
      </c>
      <c r="M70" s="16">
        <f>Hoja2!$G$3</f>
        <v>0.1</v>
      </c>
      <c r="N70" s="12" t="str">
        <f t="shared" si="7"/>
        <v>CONFORME</v>
      </c>
      <c r="O70" s="15">
        <f>Hoja2!$H$3</f>
        <v>0.2</v>
      </c>
      <c r="P70" s="13"/>
      <c r="Q70" s="16">
        <f>Hoja2!$I$3</f>
        <v>0.16</v>
      </c>
      <c r="R70" s="20"/>
    </row>
    <row r="71" spans="1:18">
      <c r="A71" s="9" t="s">
        <v>161</v>
      </c>
      <c r="B71" s="1" t="s">
        <v>57</v>
      </c>
      <c r="C71" s="1" t="s">
        <v>79</v>
      </c>
      <c r="D71" s="1" t="s">
        <v>8</v>
      </c>
      <c r="E71" s="1" t="s">
        <v>162</v>
      </c>
      <c r="F71" s="10" t="s">
        <v>156</v>
      </c>
      <c r="G71" s="15">
        <f>Hoja2!$D$3</f>
        <v>0.2</v>
      </c>
      <c r="H71" s="12" t="str">
        <f t="shared" si="4"/>
        <v>CONFORME</v>
      </c>
      <c r="I71" s="16">
        <f>Hoja2!$E$3</f>
        <v>0.05</v>
      </c>
      <c r="J71" s="12" t="str">
        <f t="shared" si="5"/>
        <v>NO CONFORME</v>
      </c>
      <c r="K71" s="15">
        <f>Hoja2!$F$3</f>
        <v>0.12</v>
      </c>
      <c r="L71" s="12" t="str">
        <f t="shared" si="6"/>
        <v>CONFORME</v>
      </c>
      <c r="M71" s="16">
        <f>Hoja2!$G$3</f>
        <v>0.1</v>
      </c>
      <c r="N71" s="12" t="str">
        <f t="shared" si="7"/>
        <v>CONFORME</v>
      </c>
      <c r="O71" s="15">
        <f>Hoja2!$H$3</f>
        <v>0.2</v>
      </c>
      <c r="P71" s="13"/>
      <c r="Q71" s="16">
        <f>Hoja2!$I$3</f>
        <v>0.16</v>
      </c>
      <c r="R71" s="20"/>
    </row>
    <row r="72" spans="1:18">
      <c r="A72" s="9" t="s">
        <v>163</v>
      </c>
      <c r="B72" s="1" t="s">
        <v>23</v>
      </c>
      <c r="C72" s="1" t="s">
        <v>79</v>
      </c>
      <c r="D72" s="1" t="s">
        <v>8</v>
      </c>
      <c r="E72" s="1" t="s">
        <v>164</v>
      </c>
      <c r="F72" s="10" t="s">
        <v>165</v>
      </c>
      <c r="G72" s="15">
        <f>Hoja2!$D$3</f>
        <v>0.2</v>
      </c>
      <c r="H72" s="12" t="str">
        <f t="shared" si="4"/>
        <v>CONFORME</v>
      </c>
      <c r="I72" s="16">
        <f>Hoja2!$E$3</f>
        <v>0.05</v>
      </c>
      <c r="J72" s="12" t="str">
        <f t="shared" si="5"/>
        <v>NO CONFORME</v>
      </c>
      <c r="K72" s="15">
        <f>Hoja2!$F$3</f>
        <v>0.12</v>
      </c>
      <c r="L72" s="12" t="str">
        <f t="shared" si="6"/>
        <v>CONFORME</v>
      </c>
      <c r="M72" s="16">
        <f>Hoja2!$G$3</f>
        <v>0.1</v>
      </c>
      <c r="N72" s="12" t="str">
        <f t="shared" si="7"/>
        <v>CONFORME</v>
      </c>
      <c r="O72" s="15">
        <f>Hoja2!$H$3</f>
        <v>0.2</v>
      </c>
      <c r="P72" s="13"/>
      <c r="Q72" s="16">
        <f>Hoja2!$I$3</f>
        <v>0.16</v>
      </c>
      <c r="R72" s="20"/>
    </row>
    <row r="73" spans="1:18">
      <c r="A73" s="9" t="s">
        <v>166</v>
      </c>
      <c r="B73" s="1" t="s">
        <v>36</v>
      </c>
      <c r="C73" s="1" t="s">
        <v>33</v>
      </c>
      <c r="D73" s="1" t="s">
        <v>8</v>
      </c>
      <c r="E73" s="1" t="s">
        <v>167</v>
      </c>
      <c r="F73" s="10" t="s">
        <v>168</v>
      </c>
      <c r="G73" s="15">
        <f>Hoja2!$D$3</f>
        <v>0.2</v>
      </c>
      <c r="H73" s="12" t="str">
        <f t="shared" si="4"/>
        <v>CONFORME</v>
      </c>
      <c r="I73" s="16">
        <f>Hoja2!$E$3</f>
        <v>0.05</v>
      </c>
      <c r="J73" s="12" t="str">
        <f t="shared" si="5"/>
        <v>NO CONFORME</v>
      </c>
      <c r="K73" s="15">
        <f>Hoja2!$F$3</f>
        <v>0.12</v>
      </c>
      <c r="L73" s="12" t="str">
        <f t="shared" si="6"/>
        <v>CONFORME</v>
      </c>
      <c r="M73" s="16">
        <f>Hoja2!$G$3</f>
        <v>0.1</v>
      </c>
      <c r="N73" s="12" t="str">
        <f t="shared" si="7"/>
        <v>CONFORME</v>
      </c>
      <c r="O73" s="15">
        <f>Hoja2!$H$3</f>
        <v>0.2</v>
      </c>
      <c r="P73" s="13"/>
      <c r="Q73" s="16">
        <f>Hoja2!$I$3</f>
        <v>0.16</v>
      </c>
      <c r="R73" s="20"/>
    </row>
    <row r="74" spans="1:18">
      <c r="A74" s="1">
        <v>4</v>
      </c>
      <c r="B74" s="1" t="s">
        <v>32</v>
      </c>
      <c r="C74" s="1" t="s">
        <v>20</v>
      </c>
      <c r="D74" s="1" t="s">
        <v>8</v>
      </c>
      <c r="E74" s="1" t="s">
        <v>169</v>
      </c>
      <c r="F74" s="10" t="s">
        <v>168</v>
      </c>
      <c r="G74" s="15">
        <f>Hoja2!$D$3</f>
        <v>0.2</v>
      </c>
      <c r="H74" s="12" t="str">
        <f t="shared" si="4"/>
        <v>CONFORME</v>
      </c>
      <c r="I74" s="16">
        <f>Hoja2!$E$3</f>
        <v>0.05</v>
      </c>
      <c r="J74" s="12" t="str">
        <f t="shared" si="5"/>
        <v>NO CONFORME</v>
      </c>
      <c r="K74" s="15">
        <f>Hoja2!$F$3</f>
        <v>0.12</v>
      </c>
      <c r="L74" s="12" t="str">
        <f t="shared" si="6"/>
        <v>CONFORME</v>
      </c>
      <c r="M74" s="16">
        <f>Hoja2!$G$3</f>
        <v>0.1</v>
      </c>
      <c r="N74" s="12" t="str">
        <f t="shared" si="7"/>
        <v>CONFORME</v>
      </c>
      <c r="O74" s="15">
        <f>Hoja2!$H$3</f>
        <v>0.2</v>
      </c>
      <c r="P74" s="13"/>
      <c r="Q74" s="16">
        <f>Hoja2!$I$3</f>
        <v>0.16</v>
      </c>
      <c r="R74" s="20"/>
    </row>
    <row r="75" spans="1:18">
      <c r="A75" s="9" t="s">
        <v>170</v>
      </c>
      <c r="B75" s="1" t="s">
        <v>23</v>
      </c>
      <c r="C75" s="1" t="s">
        <v>20</v>
      </c>
      <c r="D75" s="1" t="s">
        <v>8</v>
      </c>
      <c r="E75" s="1" t="s">
        <v>171</v>
      </c>
      <c r="F75" s="10" t="s">
        <v>172</v>
      </c>
      <c r="G75" s="15">
        <f>Hoja2!$D$3</f>
        <v>0.2</v>
      </c>
      <c r="H75" s="12" t="str">
        <f t="shared" si="4"/>
        <v>CONFORME</v>
      </c>
      <c r="I75" s="16">
        <f>Hoja2!$E$3</f>
        <v>0.05</v>
      </c>
      <c r="J75" s="12" t="str">
        <f t="shared" si="5"/>
        <v>NO CONFORME</v>
      </c>
      <c r="K75" s="15">
        <f>Hoja2!$F$3</f>
        <v>0.12</v>
      </c>
      <c r="L75" s="12" t="str">
        <f t="shared" si="6"/>
        <v>CONFORME</v>
      </c>
      <c r="M75" s="16">
        <f>Hoja2!$G$3</f>
        <v>0.1</v>
      </c>
      <c r="N75" s="12" t="str">
        <f t="shared" si="7"/>
        <v>CONFORME</v>
      </c>
      <c r="O75" s="15">
        <f>Hoja2!$H$3</f>
        <v>0.2</v>
      </c>
      <c r="P75" s="13"/>
      <c r="Q75" s="16">
        <f>Hoja2!$I$3</f>
        <v>0.16</v>
      </c>
      <c r="R75" s="20"/>
    </row>
    <row r="76" spans="1:18">
      <c r="A76" s="9" t="s">
        <v>173</v>
      </c>
      <c r="B76" s="1" t="s">
        <v>57</v>
      </c>
      <c r="C76" s="1" t="s">
        <v>79</v>
      </c>
      <c r="D76" s="1" t="s">
        <v>8</v>
      </c>
      <c r="E76" s="1" t="s">
        <v>174</v>
      </c>
      <c r="F76" s="10" t="s">
        <v>172</v>
      </c>
      <c r="G76" s="15">
        <f>Hoja2!$D$3</f>
        <v>0.2</v>
      </c>
      <c r="H76" s="12" t="str">
        <f t="shared" si="4"/>
        <v>CONFORME</v>
      </c>
      <c r="I76" s="16">
        <f>Hoja2!$E$3</f>
        <v>0.05</v>
      </c>
      <c r="J76" s="12" t="str">
        <f t="shared" si="5"/>
        <v>NO CONFORME</v>
      </c>
      <c r="K76" s="15">
        <f>Hoja2!$F$3</f>
        <v>0.12</v>
      </c>
      <c r="L76" s="12" t="str">
        <f t="shared" si="6"/>
        <v>CONFORME</v>
      </c>
      <c r="M76" s="16">
        <f>Hoja2!$G$3</f>
        <v>0.1</v>
      </c>
      <c r="N76" s="12" t="str">
        <f t="shared" si="7"/>
        <v>CONFORME</v>
      </c>
      <c r="O76" s="15">
        <f>Hoja2!$H$3</f>
        <v>0.2</v>
      </c>
      <c r="P76" s="13"/>
      <c r="Q76" s="16">
        <f>Hoja2!$I$3</f>
        <v>0.16</v>
      </c>
      <c r="R76" s="20"/>
    </row>
    <row r="77" spans="1:18">
      <c r="A77" s="9" t="s">
        <v>175</v>
      </c>
      <c r="B77" s="1" t="s">
        <v>36</v>
      </c>
      <c r="C77" s="1" t="s">
        <v>32</v>
      </c>
      <c r="D77" s="1" t="s">
        <v>8</v>
      </c>
      <c r="E77" s="1" t="s">
        <v>176</v>
      </c>
      <c r="F77" s="10" t="s">
        <v>177</v>
      </c>
      <c r="G77" s="15">
        <f>Hoja2!$D$3</f>
        <v>0.2</v>
      </c>
      <c r="H77" s="12" t="str">
        <f t="shared" si="4"/>
        <v>CONFORME</v>
      </c>
      <c r="I77" s="16">
        <f>Hoja2!$E$3</f>
        <v>0.05</v>
      </c>
      <c r="J77" s="12" t="str">
        <f t="shared" si="5"/>
        <v>CONFORME</v>
      </c>
      <c r="K77" s="15">
        <f>Hoja2!$F$3</f>
        <v>0.12</v>
      </c>
      <c r="L77" s="12" t="str">
        <f t="shared" si="6"/>
        <v>CONFORME</v>
      </c>
      <c r="M77" s="16">
        <f>Hoja2!$G$3</f>
        <v>0.1</v>
      </c>
      <c r="N77" s="12" t="str">
        <f t="shared" si="7"/>
        <v>CONFORME</v>
      </c>
      <c r="O77" s="15">
        <f>Hoja2!$H$3</f>
        <v>0.2</v>
      </c>
      <c r="P77" s="13"/>
      <c r="Q77" s="16">
        <f>Hoja2!$I$3</f>
        <v>0.16</v>
      </c>
      <c r="R77" s="20"/>
    </row>
    <row r="78" spans="1:18">
      <c r="A78" s="9" t="s">
        <v>178</v>
      </c>
      <c r="B78" s="1" t="s">
        <v>6</v>
      </c>
      <c r="C78" s="1" t="s">
        <v>13</v>
      </c>
      <c r="D78" s="1" t="s">
        <v>8</v>
      </c>
      <c r="E78" s="1" t="s">
        <v>179</v>
      </c>
      <c r="F78" s="10" t="s">
        <v>177</v>
      </c>
      <c r="G78" s="15">
        <f>Hoja2!$D$3</f>
        <v>0.2</v>
      </c>
      <c r="H78" s="12" t="str">
        <f t="shared" si="4"/>
        <v>CONFORME</v>
      </c>
      <c r="I78" s="16">
        <f>Hoja2!$E$3</f>
        <v>0.05</v>
      </c>
      <c r="J78" s="12" t="str">
        <f t="shared" si="5"/>
        <v>NO CONFORME</v>
      </c>
      <c r="K78" s="15">
        <f>Hoja2!$F$3</f>
        <v>0.12</v>
      </c>
      <c r="L78" s="12" t="str">
        <f t="shared" si="6"/>
        <v>CONFORME</v>
      </c>
      <c r="M78" s="16">
        <f>Hoja2!$G$3</f>
        <v>0.1</v>
      </c>
      <c r="N78" s="12" t="str">
        <f t="shared" si="7"/>
        <v>CONFORME</v>
      </c>
      <c r="O78" s="15">
        <f>Hoja2!$H$3</f>
        <v>0.2</v>
      </c>
      <c r="P78" s="13"/>
      <c r="Q78" s="16">
        <f>Hoja2!$I$3</f>
        <v>0.16</v>
      </c>
      <c r="R78" s="20"/>
    </row>
    <row r="79" spans="1:18">
      <c r="A79" s="9" t="s">
        <v>180</v>
      </c>
      <c r="B79" s="1" t="s">
        <v>47</v>
      </c>
      <c r="C79" s="1" t="s">
        <v>79</v>
      </c>
      <c r="D79" s="1" t="s">
        <v>8</v>
      </c>
      <c r="E79" s="1" t="s">
        <v>181</v>
      </c>
      <c r="F79" s="10" t="s">
        <v>182</v>
      </c>
      <c r="G79" s="15">
        <f>Hoja2!$D$3</f>
        <v>0.2</v>
      </c>
      <c r="H79" s="12" t="str">
        <f t="shared" si="4"/>
        <v>CONFORME</v>
      </c>
      <c r="I79" s="16">
        <f>Hoja2!$E$3</f>
        <v>0.05</v>
      </c>
      <c r="J79" s="12" t="str">
        <f t="shared" si="5"/>
        <v>NO CONFORME</v>
      </c>
      <c r="K79" s="15">
        <f>Hoja2!$F$3</f>
        <v>0.12</v>
      </c>
      <c r="L79" s="12" t="str">
        <f t="shared" si="6"/>
        <v>CONFORME</v>
      </c>
      <c r="M79" s="16">
        <f>Hoja2!$G$3</f>
        <v>0.1</v>
      </c>
      <c r="N79" s="12" t="str">
        <f t="shared" si="7"/>
        <v>CONFORME</v>
      </c>
      <c r="O79" s="15">
        <f>Hoja2!$H$3</f>
        <v>0.2</v>
      </c>
      <c r="P79" s="13"/>
      <c r="Q79" s="16">
        <f>Hoja2!$I$3</f>
        <v>0.16</v>
      </c>
      <c r="R79" s="20"/>
    </row>
    <row r="80" spans="1:18">
      <c r="A80" s="9" t="s">
        <v>183</v>
      </c>
      <c r="B80" s="1" t="s">
        <v>6</v>
      </c>
      <c r="C80" s="1" t="s">
        <v>32</v>
      </c>
      <c r="D80" s="1" t="s">
        <v>8</v>
      </c>
      <c r="E80" s="1" t="s">
        <v>184</v>
      </c>
      <c r="F80" s="10" t="s">
        <v>185</v>
      </c>
      <c r="G80" s="15">
        <f>Hoja2!$D$3</f>
        <v>0.2</v>
      </c>
      <c r="H80" s="12" t="str">
        <f t="shared" si="4"/>
        <v>CONFORME</v>
      </c>
      <c r="I80" s="16">
        <f>Hoja2!$E$3</f>
        <v>0.05</v>
      </c>
      <c r="J80" s="12" t="str">
        <f t="shared" si="5"/>
        <v>CONFORME</v>
      </c>
      <c r="K80" s="15">
        <f>Hoja2!$F$3</f>
        <v>0.12</v>
      </c>
      <c r="L80" s="12" t="str">
        <f t="shared" si="6"/>
        <v>CONFORME</v>
      </c>
      <c r="M80" s="16">
        <f>Hoja2!$G$3</f>
        <v>0.1</v>
      </c>
      <c r="N80" s="12" t="str">
        <f t="shared" si="7"/>
        <v>CONFORME</v>
      </c>
      <c r="O80" s="15">
        <f>Hoja2!$H$3</f>
        <v>0.2</v>
      </c>
      <c r="P80" s="13"/>
      <c r="Q80" s="16">
        <f>Hoja2!$I$3</f>
        <v>0.16</v>
      </c>
      <c r="R80" s="20"/>
    </row>
    <row r="81" spans="1:18">
      <c r="A81" s="9" t="s">
        <v>186</v>
      </c>
      <c r="B81" s="1" t="s">
        <v>44</v>
      </c>
      <c r="C81" s="1" t="s">
        <v>79</v>
      </c>
      <c r="D81" s="1" t="s">
        <v>8</v>
      </c>
      <c r="E81" s="1" t="s">
        <v>187</v>
      </c>
      <c r="F81" s="10" t="s">
        <v>185</v>
      </c>
      <c r="G81" s="15">
        <f>Hoja2!$D$3</f>
        <v>0.2</v>
      </c>
      <c r="H81" s="12" t="str">
        <f t="shared" si="4"/>
        <v>CONFORME</v>
      </c>
      <c r="I81" s="16">
        <f>Hoja2!$E$3</f>
        <v>0.05</v>
      </c>
      <c r="J81" s="12" t="str">
        <f t="shared" si="5"/>
        <v>NO CONFORME</v>
      </c>
      <c r="K81" s="15">
        <f>Hoja2!$F$3</f>
        <v>0.12</v>
      </c>
      <c r="L81" s="12" t="str">
        <f t="shared" si="6"/>
        <v>CONFORME</v>
      </c>
      <c r="M81" s="16">
        <f>Hoja2!$G$3</f>
        <v>0.1</v>
      </c>
      <c r="N81" s="12" t="str">
        <f t="shared" si="7"/>
        <v>CONFORME</v>
      </c>
      <c r="O81" s="15">
        <f>Hoja2!$H$3</f>
        <v>0.2</v>
      </c>
      <c r="P81" s="13"/>
      <c r="Q81" s="16">
        <f>Hoja2!$I$3</f>
        <v>0.16</v>
      </c>
      <c r="R81" s="20"/>
    </row>
    <row r="82" spans="1:18">
      <c r="A82" s="9" t="s">
        <v>188</v>
      </c>
      <c r="B82" s="1" t="s">
        <v>29</v>
      </c>
      <c r="C82" s="1" t="s">
        <v>13</v>
      </c>
      <c r="D82" s="1" t="s">
        <v>8</v>
      </c>
      <c r="E82" s="1" t="s">
        <v>189</v>
      </c>
      <c r="F82" s="10" t="s">
        <v>190</v>
      </c>
      <c r="G82" s="15">
        <f>Hoja2!$D$3</f>
        <v>0.2</v>
      </c>
      <c r="H82" s="12" t="str">
        <f t="shared" si="4"/>
        <v>CONFORME</v>
      </c>
      <c r="I82" s="16">
        <f>Hoja2!$E$3</f>
        <v>0.05</v>
      </c>
      <c r="J82" s="12" t="str">
        <f t="shared" si="5"/>
        <v>NO CONFORME</v>
      </c>
      <c r="K82" s="15">
        <f>Hoja2!$F$3</f>
        <v>0.12</v>
      </c>
      <c r="L82" s="12" t="str">
        <f t="shared" si="6"/>
        <v>CONFORME</v>
      </c>
      <c r="M82" s="16">
        <f>Hoja2!$G$3</f>
        <v>0.1</v>
      </c>
      <c r="N82" s="12" t="str">
        <f t="shared" si="7"/>
        <v>CONFORME</v>
      </c>
      <c r="O82" s="15">
        <f>Hoja2!$H$3</f>
        <v>0.2</v>
      </c>
      <c r="P82" s="13"/>
      <c r="Q82" s="16">
        <f>Hoja2!$I$3</f>
        <v>0.16</v>
      </c>
      <c r="R82" s="20"/>
    </row>
    <row r="83" spans="1:18">
      <c r="A83" s="9" t="s">
        <v>191</v>
      </c>
      <c r="B83" s="1" t="s">
        <v>79</v>
      </c>
      <c r="C83" s="1" t="s">
        <v>79</v>
      </c>
      <c r="D83" s="1" t="s">
        <v>8</v>
      </c>
      <c r="E83" s="1" t="s">
        <v>192</v>
      </c>
      <c r="F83" s="10" t="s">
        <v>190</v>
      </c>
      <c r="G83" s="15">
        <f>Hoja2!$D$3</f>
        <v>0.2</v>
      </c>
      <c r="H83" s="12" t="str">
        <f t="shared" si="4"/>
        <v>CONFORME</v>
      </c>
      <c r="I83" s="16">
        <f>Hoja2!$E$3</f>
        <v>0.05</v>
      </c>
      <c r="J83" s="12" t="str">
        <f t="shared" si="5"/>
        <v>NO CONFORME</v>
      </c>
      <c r="K83" s="15">
        <f>Hoja2!$F$3</f>
        <v>0.12</v>
      </c>
      <c r="L83" s="12" t="str">
        <f t="shared" si="6"/>
        <v>CONFORME</v>
      </c>
      <c r="M83" s="16">
        <f>Hoja2!$G$3</f>
        <v>0.1</v>
      </c>
      <c r="N83" s="12" t="str">
        <f t="shared" si="7"/>
        <v>CONFORME</v>
      </c>
      <c r="O83" s="15">
        <f>Hoja2!$H$3</f>
        <v>0.2</v>
      </c>
      <c r="P83" s="13"/>
      <c r="Q83" s="16">
        <f>Hoja2!$I$3</f>
        <v>0.16</v>
      </c>
      <c r="R83" s="20"/>
    </row>
    <row r="84" spans="1:18">
      <c r="A84" s="9">
        <v>9</v>
      </c>
      <c r="B84" s="1" t="s">
        <v>36</v>
      </c>
      <c r="C84" s="1" t="s">
        <v>33</v>
      </c>
      <c r="D84" s="1" t="s">
        <v>8</v>
      </c>
      <c r="E84" s="1" t="s">
        <v>193</v>
      </c>
      <c r="F84" s="10" t="s">
        <v>194</v>
      </c>
      <c r="G84" s="15">
        <f>Hoja2!$D$3</f>
        <v>0.2</v>
      </c>
      <c r="H84" s="12" t="str">
        <f t="shared" si="4"/>
        <v>CONFORME</v>
      </c>
      <c r="I84" s="16">
        <f>Hoja2!$E$3</f>
        <v>0.05</v>
      </c>
      <c r="J84" s="12" t="str">
        <f t="shared" si="5"/>
        <v>NO CONFORME</v>
      </c>
      <c r="K84" s="15">
        <f>Hoja2!$F$3</f>
        <v>0.12</v>
      </c>
      <c r="L84" s="12" t="str">
        <f t="shared" si="6"/>
        <v>CONFORME</v>
      </c>
      <c r="M84" s="16">
        <f>Hoja2!$G$3</f>
        <v>0.1</v>
      </c>
      <c r="N84" s="12" t="str">
        <f t="shared" si="7"/>
        <v>CONFORME</v>
      </c>
      <c r="O84" s="15">
        <f>Hoja2!$H$3</f>
        <v>0.2</v>
      </c>
      <c r="P84" s="13"/>
      <c r="Q84" s="16">
        <f>Hoja2!$I$3</f>
        <v>0.16</v>
      </c>
      <c r="R84" s="20"/>
    </row>
    <row r="85" spans="1:18">
      <c r="A85" s="9">
        <v>9.5</v>
      </c>
      <c r="B85" s="1" t="s">
        <v>195</v>
      </c>
      <c r="C85" s="1" t="s">
        <v>33</v>
      </c>
      <c r="D85" s="1" t="s">
        <v>8</v>
      </c>
      <c r="E85" s="1" t="s">
        <v>196</v>
      </c>
      <c r="F85" s="10" t="s">
        <v>197</v>
      </c>
      <c r="G85" s="15">
        <f>Hoja2!$D$3</f>
        <v>0.2</v>
      </c>
      <c r="H85" s="12" t="str">
        <f t="shared" si="4"/>
        <v>CONFORME</v>
      </c>
      <c r="I85" s="16">
        <f>Hoja2!$E$3</f>
        <v>0.05</v>
      </c>
      <c r="J85" s="12" t="str">
        <f t="shared" si="5"/>
        <v>NO CONFORME</v>
      </c>
      <c r="K85" s="15">
        <f>Hoja2!$F$3</f>
        <v>0.12</v>
      </c>
      <c r="L85" s="12" t="str">
        <f t="shared" si="6"/>
        <v>CONFORME</v>
      </c>
      <c r="M85" s="16">
        <f>Hoja2!$G$3</f>
        <v>0.1</v>
      </c>
      <c r="N85" s="12" t="str">
        <f t="shared" si="7"/>
        <v>CONFORME</v>
      </c>
      <c r="O85" s="15">
        <f>Hoja2!$H$3</f>
        <v>0.2</v>
      </c>
      <c r="P85" s="13"/>
      <c r="Q85" s="16">
        <f>Hoja2!$I$3</f>
        <v>0.16</v>
      </c>
      <c r="R85" s="20"/>
    </row>
    <row r="86" spans="1:18">
      <c r="A86" s="9">
        <v>10</v>
      </c>
      <c r="B86" s="1" t="s">
        <v>6</v>
      </c>
      <c r="C86" s="1" t="s">
        <v>37</v>
      </c>
      <c r="D86" s="1" t="s">
        <v>8</v>
      </c>
      <c r="E86" s="1" t="s">
        <v>198</v>
      </c>
      <c r="F86" s="10" t="s">
        <v>197</v>
      </c>
      <c r="G86" s="15">
        <f>Hoja2!$D$3</f>
        <v>0.2</v>
      </c>
      <c r="H86" s="12" t="str">
        <f t="shared" si="4"/>
        <v>CONFORME</v>
      </c>
      <c r="I86" s="16">
        <f>Hoja2!$E$3</f>
        <v>0.05</v>
      </c>
      <c r="J86" s="12" t="str">
        <f t="shared" si="5"/>
        <v>NO CONFORME</v>
      </c>
      <c r="K86" s="15">
        <f>Hoja2!$F$3</f>
        <v>0.12</v>
      </c>
      <c r="L86" s="12" t="str">
        <f t="shared" si="6"/>
        <v>CONFORME</v>
      </c>
      <c r="M86" s="16">
        <f>Hoja2!$G$3</f>
        <v>0.1</v>
      </c>
      <c r="N86" s="12" t="str">
        <f t="shared" si="7"/>
        <v>CONFORME</v>
      </c>
      <c r="O86" s="15">
        <f>Hoja2!$H$3</f>
        <v>0.2</v>
      </c>
      <c r="P86" s="13"/>
      <c r="Q86" s="16">
        <f>Hoja2!$I$3</f>
        <v>0.16</v>
      </c>
      <c r="R86" s="20"/>
    </row>
    <row r="87" spans="1:18">
      <c r="A87" s="9">
        <v>10.5</v>
      </c>
      <c r="B87" s="1" t="s">
        <v>57</v>
      </c>
      <c r="C87" s="1" t="s">
        <v>20</v>
      </c>
      <c r="D87" s="1" t="s">
        <v>8</v>
      </c>
      <c r="E87" s="1" t="s">
        <v>199</v>
      </c>
      <c r="F87" s="10" t="s">
        <v>200</v>
      </c>
      <c r="G87" s="15">
        <f>Hoja2!$D$4</f>
        <v>0.3</v>
      </c>
      <c r="H87" s="12" t="str">
        <f t="shared" si="4"/>
        <v>CONFORME</v>
      </c>
      <c r="I87" s="16">
        <f>Hoja2!$E$4</f>
        <v>0.05</v>
      </c>
      <c r="J87" s="12" t="str">
        <f t="shared" si="5"/>
        <v>NO CONFORME</v>
      </c>
      <c r="K87" s="15">
        <f>Hoja2!$F$4</f>
        <v>0.14000000000000001</v>
      </c>
      <c r="L87" s="12" t="str">
        <f t="shared" si="6"/>
        <v>CONFORME</v>
      </c>
      <c r="M87" s="16">
        <f>Hoja2!$G$4</f>
        <v>0.1</v>
      </c>
      <c r="N87" s="12" t="str">
        <f t="shared" si="7"/>
        <v>CONFORME</v>
      </c>
      <c r="O87" s="15">
        <f>Hoja2!$H$4</f>
        <v>0.3</v>
      </c>
      <c r="P87" s="13"/>
      <c r="Q87" s="16">
        <f>Hoja2!$I$4</f>
        <v>0.16</v>
      </c>
      <c r="R87" s="20"/>
    </row>
    <row r="88" spans="1:18">
      <c r="A88" s="9">
        <v>11</v>
      </c>
      <c r="B88" s="1" t="s">
        <v>32</v>
      </c>
      <c r="C88" s="1" t="s">
        <v>13</v>
      </c>
      <c r="D88" s="1" t="s">
        <v>8</v>
      </c>
      <c r="E88" s="1" t="s">
        <v>201</v>
      </c>
      <c r="F88" s="10" t="s">
        <v>200</v>
      </c>
      <c r="G88" s="15">
        <f>Hoja2!$D$4</f>
        <v>0.3</v>
      </c>
      <c r="H88" s="12" t="str">
        <f t="shared" si="4"/>
        <v>CONFORME</v>
      </c>
      <c r="I88" s="16">
        <f>Hoja2!$E$4</f>
        <v>0.05</v>
      </c>
      <c r="J88" s="12" t="str">
        <f t="shared" si="5"/>
        <v>NO CONFORME</v>
      </c>
      <c r="K88" s="15">
        <f>Hoja2!$F$4</f>
        <v>0.14000000000000001</v>
      </c>
      <c r="L88" s="12" t="str">
        <f t="shared" si="6"/>
        <v>CONFORME</v>
      </c>
      <c r="M88" s="16">
        <f>Hoja2!$G$4</f>
        <v>0.1</v>
      </c>
      <c r="N88" s="12" t="str">
        <f t="shared" si="7"/>
        <v>CONFORME</v>
      </c>
      <c r="O88" s="15">
        <f>Hoja2!$H$4</f>
        <v>0.3</v>
      </c>
      <c r="P88" s="13"/>
      <c r="Q88" s="16">
        <f>Hoja2!$I$4</f>
        <v>0.16</v>
      </c>
      <c r="R88" s="20"/>
    </row>
    <row r="89" spans="1:18">
      <c r="A89" s="9">
        <v>11.5</v>
      </c>
      <c r="B89" s="1" t="s">
        <v>57</v>
      </c>
      <c r="C89" s="1" t="s">
        <v>33</v>
      </c>
      <c r="D89" s="1" t="s">
        <v>8</v>
      </c>
      <c r="E89" s="1" t="s">
        <v>202</v>
      </c>
      <c r="F89" s="10" t="s">
        <v>203</v>
      </c>
      <c r="G89" s="15">
        <f>Hoja2!$D$4</f>
        <v>0.3</v>
      </c>
      <c r="H89" s="12" t="str">
        <f t="shared" si="4"/>
        <v>CONFORME</v>
      </c>
      <c r="I89" s="16">
        <f>Hoja2!$E$4</f>
        <v>0.05</v>
      </c>
      <c r="J89" s="12" t="str">
        <f t="shared" si="5"/>
        <v>NO CONFORME</v>
      </c>
      <c r="K89" s="15">
        <f>Hoja2!$F$4</f>
        <v>0.14000000000000001</v>
      </c>
      <c r="L89" s="12" t="str">
        <f t="shared" si="6"/>
        <v>CONFORME</v>
      </c>
      <c r="M89" s="16">
        <f>Hoja2!$G$4</f>
        <v>0.1</v>
      </c>
      <c r="N89" s="12" t="str">
        <f t="shared" si="7"/>
        <v>CONFORME</v>
      </c>
      <c r="O89" s="15">
        <f>Hoja2!$H$4</f>
        <v>0.3</v>
      </c>
      <c r="P89" s="13"/>
      <c r="Q89" s="16">
        <f>Hoja2!$I$4</f>
        <v>0.16</v>
      </c>
      <c r="R89" s="20"/>
    </row>
    <row r="90" spans="1:18">
      <c r="A90" s="9">
        <v>12</v>
      </c>
      <c r="B90" s="1" t="s">
        <v>32</v>
      </c>
      <c r="C90" s="1" t="s">
        <v>13</v>
      </c>
      <c r="D90" s="1" t="s">
        <v>8</v>
      </c>
      <c r="E90" s="1" t="s">
        <v>204</v>
      </c>
      <c r="F90" s="10" t="s">
        <v>203</v>
      </c>
      <c r="G90" s="15">
        <f>Hoja2!$D$4</f>
        <v>0.3</v>
      </c>
      <c r="H90" s="12" t="str">
        <f t="shared" si="4"/>
        <v>CONFORME</v>
      </c>
      <c r="I90" s="16">
        <f>Hoja2!$E$4</f>
        <v>0.05</v>
      </c>
      <c r="J90" s="12" t="str">
        <f t="shared" si="5"/>
        <v>NO CONFORME</v>
      </c>
      <c r="K90" s="15">
        <f>Hoja2!$F$4</f>
        <v>0.14000000000000001</v>
      </c>
      <c r="L90" s="12" t="str">
        <f t="shared" si="6"/>
        <v>CONFORME</v>
      </c>
      <c r="M90" s="16">
        <f>Hoja2!$G$4</f>
        <v>0.1</v>
      </c>
      <c r="N90" s="12" t="str">
        <f t="shared" si="7"/>
        <v>CONFORME</v>
      </c>
      <c r="O90" s="15">
        <f>Hoja2!$H$4</f>
        <v>0.3</v>
      </c>
      <c r="P90" s="13"/>
      <c r="Q90" s="16">
        <f>Hoja2!$I$4</f>
        <v>0.16</v>
      </c>
      <c r="R90" s="20"/>
    </row>
    <row r="91" spans="1:18">
      <c r="A91" s="9">
        <v>12.5</v>
      </c>
      <c r="B91" s="1" t="s">
        <v>12</v>
      </c>
      <c r="C91" s="1" t="s">
        <v>32</v>
      </c>
      <c r="D91" s="1" t="s">
        <v>8</v>
      </c>
      <c r="E91" s="1" t="s">
        <v>205</v>
      </c>
      <c r="F91" s="10" t="s">
        <v>206</v>
      </c>
      <c r="G91" s="15">
        <f>Hoja2!$D$4</f>
        <v>0.3</v>
      </c>
      <c r="H91" s="12" t="str">
        <f t="shared" si="4"/>
        <v>CONFORME</v>
      </c>
      <c r="I91" s="16">
        <f>Hoja2!$E$4</f>
        <v>0.05</v>
      </c>
      <c r="J91" s="12" t="str">
        <f t="shared" si="5"/>
        <v>CONFORME</v>
      </c>
      <c r="K91" s="15">
        <f>Hoja2!$F$4</f>
        <v>0.14000000000000001</v>
      </c>
      <c r="L91" s="12" t="str">
        <f t="shared" si="6"/>
        <v>CONFORME</v>
      </c>
      <c r="M91" s="16">
        <f>Hoja2!$G$4</f>
        <v>0.1</v>
      </c>
      <c r="N91" s="12" t="str">
        <f t="shared" si="7"/>
        <v>CONFORME</v>
      </c>
      <c r="O91" s="15">
        <f>Hoja2!$H$4</f>
        <v>0.3</v>
      </c>
      <c r="P91" s="13"/>
      <c r="Q91" s="16">
        <f>Hoja2!$I$4</f>
        <v>0.16</v>
      </c>
      <c r="R91" s="20"/>
    </row>
    <row r="92" spans="1:18">
      <c r="A92" s="9">
        <v>13</v>
      </c>
      <c r="B92" s="1" t="s">
        <v>7</v>
      </c>
      <c r="C92" s="1" t="s">
        <v>37</v>
      </c>
      <c r="D92" s="1" t="s">
        <v>8</v>
      </c>
      <c r="E92" s="1" t="s">
        <v>207</v>
      </c>
      <c r="F92" s="10" t="s">
        <v>208</v>
      </c>
      <c r="G92" s="15">
        <f>Hoja2!$D$4</f>
        <v>0.3</v>
      </c>
      <c r="H92" s="12" t="str">
        <f t="shared" si="4"/>
        <v>CONFORME</v>
      </c>
      <c r="I92" s="16">
        <f>Hoja2!$E$4</f>
        <v>0.05</v>
      </c>
      <c r="J92" s="12" t="str">
        <f t="shared" si="5"/>
        <v>NO CONFORME</v>
      </c>
      <c r="K92" s="15">
        <f>Hoja2!$F$4</f>
        <v>0.14000000000000001</v>
      </c>
      <c r="L92" s="12" t="str">
        <f t="shared" si="6"/>
        <v>CONFORME</v>
      </c>
      <c r="M92" s="16">
        <f>Hoja2!$G$4</f>
        <v>0.1</v>
      </c>
      <c r="N92" s="12" t="str">
        <f t="shared" si="7"/>
        <v>CONFORME</v>
      </c>
      <c r="O92" s="15">
        <f>Hoja2!$H$4</f>
        <v>0.3</v>
      </c>
      <c r="P92" s="13"/>
      <c r="Q92" s="16">
        <f>Hoja2!$I$4</f>
        <v>0.16</v>
      </c>
      <c r="R92" s="20"/>
    </row>
    <row r="93" spans="1:18">
      <c r="A93" s="9">
        <v>13.5</v>
      </c>
      <c r="B93" s="1" t="s">
        <v>32</v>
      </c>
      <c r="C93" s="1" t="s">
        <v>33</v>
      </c>
      <c r="D93" s="1" t="s">
        <v>8</v>
      </c>
      <c r="E93" s="1" t="s">
        <v>209</v>
      </c>
      <c r="F93" s="10" t="s">
        <v>208</v>
      </c>
      <c r="G93" s="15">
        <f>Hoja2!$D$4</f>
        <v>0.3</v>
      </c>
      <c r="H93" s="12" t="str">
        <f t="shared" si="4"/>
        <v>CONFORME</v>
      </c>
      <c r="I93" s="16">
        <f>Hoja2!$E$4</f>
        <v>0.05</v>
      </c>
      <c r="J93" s="12" t="str">
        <f t="shared" si="5"/>
        <v>NO CONFORME</v>
      </c>
      <c r="K93" s="15">
        <f>Hoja2!$F$4</f>
        <v>0.14000000000000001</v>
      </c>
      <c r="L93" s="12" t="str">
        <f t="shared" si="6"/>
        <v>CONFORME</v>
      </c>
      <c r="M93" s="16">
        <f>Hoja2!$G$4</f>
        <v>0.1</v>
      </c>
      <c r="N93" s="12" t="str">
        <f t="shared" si="7"/>
        <v>CONFORME</v>
      </c>
      <c r="O93" s="15">
        <f>Hoja2!$H$4</f>
        <v>0.3</v>
      </c>
      <c r="P93" s="13"/>
      <c r="Q93" s="16">
        <f>Hoja2!$I$4</f>
        <v>0.16</v>
      </c>
      <c r="R93" s="20"/>
    </row>
    <row r="94" spans="1:18">
      <c r="A94" s="9">
        <v>14</v>
      </c>
      <c r="B94" s="1" t="s">
        <v>12</v>
      </c>
      <c r="C94" s="1" t="s">
        <v>37</v>
      </c>
      <c r="D94" s="1" t="s">
        <v>8</v>
      </c>
      <c r="E94" s="1" t="s">
        <v>210</v>
      </c>
      <c r="F94" s="10" t="s">
        <v>211</v>
      </c>
      <c r="G94" s="15">
        <f>Hoja2!$D$4</f>
        <v>0.3</v>
      </c>
      <c r="H94" s="12" t="str">
        <f t="shared" si="4"/>
        <v>CONFORME</v>
      </c>
      <c r="I94" s="16">
        <f>Hoja2!$E$4</f>
        <v>0.05</v>
      </c>
      <c r="J94" s="12" t="str">
        <f t="shared" si="5"/>
        <v>NO CONFORME</v>
      </c>
      <c r="K94" s="15">
        <f>Hoja2!$F$4</f>
        <v>0.14000000000000001</v>
      </c>
      <c r="L94" s="12" t="str">
        <f t="shared" si="6"/>
        <v>CONFORME</v>
      </c>
      <c r="M94" s="16">
        <f>Hoja2!$G$4</f>
        <v>0.1</v>
      </c>
      <c r="N94" s="12" t="str">
        <f t="shared" si="7"/>
        <v>CONFORME</v>
      </c>
      <c r="O94" s="15">
        <f>Hoja2!$H$4</f>
        <v>0.3</v>
      </c>
      <c r="P94" s="13"/>
      <c r="Q94" s="16">
        <f>Hoja2!$I$4</f>
        <v>0.16</v>
      </c>
      <c r="R94" s="20"/>
    </row>
    <row r="95" spans="1:18">
      <c r="A95" s="9">
        <v>14.5</v>
      </c>
      <c r="B95" s="1" t="s">
        <v>47</v>
      </c>
      <c r="C95" s="1" t="s">
        <v>20</v>
      </c>
      <c r="D95" s="1" t="s">
        <v>8</v>
      </c>
      <c r="E95" s="1" t="s">
        <v>212</v>
      </c>
      <c r="F95" s="10" t="s">
        <v>211</v>
      </c>
      <c r="G95" s="15">
        <f>Hoja2!$D$4</f>
        <v>0.3</v>
      </c>
      <c r="H95" s="12" t="str">
        <f t="shared" si="4"/>
        <v>CONFORME</v>
      </c>
      <c r="I95" s="16">
        <f>Hoja2!$E$4</f>
        <v>0.05</v>
      </c>
      <c r="J95" s="12" t="str">
        <f t="shared" si="5"/>
        <v>NO CONFORME</v>
      </c>
      <c r="K95" s="15">
        <f>Hoja2!$F$4</f>
        <v>0.14000000000000001</v>
      </c>
      <c r="L95" s="12" t="str">
        <f t="shared" si="6"/>
        <v>CONFORME</v>
      </c>
      <c r="M95" s="16">
        <f>Hoja2!$G$4</f>
        <v>0.1</v>
      </c>
      <c r="N95" s="12" t="str">
        <f t="shared" si="7"/>
        <v>CONFORME</v>
      </c>
      <c r="O95" s="15">
        <f>Hoja2!$H$4</f>
        <v>0.3</v>
      </c>
      <c r="P95" s="13"/>
      <c r="Q95" s="16">
        <f>Hoja2!$I$4</f>
        <v>0.16</v>
      </c>
      <c r="R95" s="20"/>
    </row>
    <row r="96" spans="1:18">
      <c r="A96" s="9">
        <v>15</v>
      </c>
      <c r="B96" s="1" t="s">
        <v>12</v>
      </c>
      <c r="C96" s="1" t="s">
        <v>33</v>
      </c>
      <c r="D96" s="1" t="s">
        <v>8</v>
      </c>
      <c r="E96" s="1" t="s">
        <v>213</v>
      </c>
      <c r="F96" s="10" t="s">
        <v>214</v>
      </c>
      <c r="G96" s="15">
        <f>Hoja2!$D$4</f>
        <v>0.3</v>
      </c>
      <c r="H96" s="12" t="str">
        <f t="shared" si="4"/>
        <v>CONFORME</v>
      </c>
      <c r="I96" s="16">
        <f>Hoja2!$E$4</f>
        <v>0.05</v>
      </c>
      <c r="J96" s="12" t="str">
        <f t="shared" si="5"/>
        <v>NO CONFORME</v>
      </c>
      <c r="K96" s="15">
        <f>Hoja2!$F$4</f>
        <v>0.14000000000000001</v>
      </c>
      <c r="L96" s="12" t="str">
        <f t="shared" si="6"/>
        <v>CONFORME</v>
      </c>
      <c r="M96" s="16">
        <f>Hoja2!$G$4</f>
        <v>0.1</v>
      </c>
      <c r="N96" s="12" t="str">
        <f t="shared" si="7"/>
        <v>CONFORME</v>
      </c>
      <c r="O96" s="15">
        <f>Hoja2!$H$4</f>
        <v>0.3</v>
      </c>
      <c r="P96" s="13"/>
      <c r="Q96" s="16">
        <f>Hoja2!$I$4</f>
        <v>0.16</v>
      </c>
      <c r="R96" s="20"/>
    </row>
    <row r="97" spans="1:18">
      <c r="A97" s="9">
        <v>15.5</v>
      </c>
      <c r="B97" s="1" t="s">
        <v>75</v>
      </c>
      <c r="C97" s="1" t="s">
        <v>7</v>
      </c>
      <c r="D97" s="1" t="s">
        <v>8</v>
      </c>
      <c r="E97" s="1" t="s">
        <v>215</v>
      </c>
      <c r="F97" s="10" t="s">
        <v>214</v>
      </c>
      <c r="G97" s="15">
        <f>Hoja2!$D$4</f>
        <v>0.3</v>
      </c>
      <c r="H97" s="12" t="str">
        <f t="shared" si="4"/>
        <v>CONFORME</v>
      </c>
      <c r="I97" s="16">
        <f>Hoja2!$E$4</f>
        <v>0.05</v>
      </c>
      <c r="J97" s="12" t="str">
        <f t="shared" si="5"/>
        <v>CONFORME</v>
      </c>
      <c r="K97" s="15">
        <f>Hoja2!$F$4</f>
        <v>0.14000000000000001</v>
      </c>
      <c r="L97" s="12" t="str">
        <f t="shared" si="6"/>
        <v>CONFORME</v>
      </c>
      <c r="M97" s="16">
        <f>Hoja2!$G$4</f>
        <v>0.1</v>
      </c>
      <c r="N97" s="12" t="str">
        <f t="shared" si="7"/>
        <v>CONFORME</v>
      </c>
      <c r="O97" s="15">
        <f>Hoja2!$H$4</f>
        <v>0.3</v>
      </c>
      <c r="P97" s="13"/>
      <c r="Q97" s="16">
        <f>Hoja2!$I$4</f>
        <v>0.16</v>
      </c>
      <c r="R97" s="20"/>
    </row>
    <row r="98" spans="1:18">
      <c r="A98" s="9">
        <v>16</v>
      </c>
      <c r="B98" s="1" t="s">
        <v>62</v>
      </c>
      <c r="C98" s="1" t="s">
        <v>37</v>
      </c>
      <c r="D98" s="1" t="s">
        <v>8</v>
      </c>
      <c r="E98" s="1" t="s">
        <v>216</v>
      </c>
      <c r="F98" s="10" t="s">
        <v>217</v>
      </c>
      <c r="G98" s="15">
        <f>Hoja2!$D$4</f>
        <v>0.3</v>
      </c>
      <c r="H98" s="12" t="str">
        <f t="shared" si="4"/>
        <v>CONFORME</v>
      </c>
      <c r="I98" s="16">
        <f>Hoja2!$E$4</f>
        <v>0.05</v>
      </c>
      <c r="J98" s="12" t="str">
        <f t="shared" si="5"/>
        <v>NO CONFORME</v>
      </c>
      <c r="K98" s="15">
        <f>Hoja2!$F$4</f>
        <v>0.14000000000000001</v>
      </c>
      <c r="L98" s="12" t="str">
        <f t="shared" si="6"/>
        <v>CONFORME</v>
      </c>
      <c r="M98" s="16">
        <f>Hoja2!$G$4</f>
        <v>0.1</v>
      </c>
      <c r="N98" s="12" t="str">
        <f t="shared" si="7"/>
        <v>CONFORME</v>
      </c>
      <c r="O98" s="15">
        <f>Hoja2!$H$4</f>
        <v>0.3</v>
      </c>
      <c r="P98" s="13"/>
      <c r="Q98" s="16">
        <f>Hoja2!$I$4</f>
        <v>0.16</v>
      </c>
      <c r="R98" s="20"/>
    </row>
    <row r="99" spans="1:18">
      <c r="A99" s="9">
        <v>16.5</v>
      </c>
      <c r="B99" s="1" t="s">
        <v>218</v>
      </c>
      <c r="C99" s="1" t="s">
        <v>20</v>
      </c>
      <c r="D99" s="1" t="s">
        <v>8</v>
      </c>
      <c r="E99" s="1" t="s">
        <v>219</v>
      </c>
      <c r="F99" s="10" t="s">
        <v>220</v>
      </c>
      <c r="G99" s="15">
        <f>Hoja2!$D$4</f>
        <v>0.3</v>
      </c>
      <c r="H99" s="12" t="str">
        <f t="shared" si="4"/>
        <v>CONFORME</v>
      </c>
      <c r="I99" s="16">
        <f>Hoja2!$E$4</f>
        <v>0.05</v>
      </c>
      <c r="J99" s="12" t="str">
        <f t="shared" si="5"/>
        <v>NO CONFORME</v>
      </c>
      <c r="K99" s="15">
        <f>Hoja2!$F$4</f>
        <v>0.14000000000000001</v>
      </c>
      <c r="L99" s="12" t="str">
        <f t="shared" si="6"/>
        <v>CONFORME</v>
      </c>
      <c r="M99" s="16">
        <f>Hoja2!$G$4</f>
        <v>0.1</v>
      </c>
      <c r="N99" s="12" t="str">
        <f t="shared" si="7"/>
        <v>CONFORME</v>
      </c>
      <c r="O99" s="15">
        <f>Hoja2!$H$4</f>
        <v>0.3</v>
      </c>
      <c r="P99" s="13"/>
      <c r="Q99" s="16">
        <f>Hoja2!$I$4</f>
        <v>0.16</v>
      </c>
      <c r="R99" s="20"/>
    </row>
    <row r="100" spans="1:18">
      <c r="A100" s="9">
        <v>17</v>
      </c>
      <c r="B100" s="1" t="s">
        <v>6</v>
      </c>
      <c r="C100" s="1" t="s">
        <v>13</v>
      </c>
      <c r="D100" s="1" t="s">
        <v>8</v>
      </c>
      <c r="E100" s="1" t="s">
        <v>221</v>
      </c>
      <c r="F100" s="10" t="s">
        <v>220</v>
      </c>
      <c r="G100" s="15">
        <f>Hoja2!$D$4</f>
        <v>0.3</v>
      </c>
      <c r="H100" s="12" t="str">
        <f t="shared" si="4"/>
        <v>CONFORME</v>
      </c>
      <c r="I100" s="16">
        <f>Hoja2!$E$4</f>
        <v>0.05</v>
      </c>
      <c r="J100" s="12" t="str">
        <f t="shared" si="5"/>
        <v>NO CONFORME</v>
      </c>
      <c r="K100" s="15">
        <f>Hoja2!$F$4</f>
        <v>0.14000000000000001</v>
      </c>
      <c r="L100" s="12" t="str">
        <f t="shared" si="6"/>
        <v>CONFORME</v>
      </c>
      <c r="M100" s="16">
        <f>Hoja2!$G$4</f>
        <v>0.1</v>
      </c>
      <c r="N100" s="12" t="str">
        <f t="shared" si="7"/>
        <v>CONFORME</v>
      </c>
      <c r="O100" s="15">
        <f>Hoja2!$H$4</f>
        <v>0.3</v>
      </c>
      <c r="P100" s="13"/>
      <c r="Q100" s="16">
        <f>Hoja2!$I$4</f>
        <v>0.16</v>
      </c>
      <c r="R100" s="20"/>
    </row>
    <row r="101" spans="1:18">
      <c r="A101" s="9">
        <v>17.5</v>
      </c>
      <c r="B101" s="1" t="s">
        <v>6</v>
      </c>
      <c r="C101" s="1" t="s">
        <v>79</v>
      </c>
      <c r="D101" s="1" t="s">
        <v>8</v>
      </c>
      <c r="E101" s="1" t="s">
        <v>222</v>
      </c>
      <c r="F101" s="10" t="s">
        <v>223</v>
      </c>
      <c r="G101" s="15">
        <f>Hoja2!$D$4</f>
        <v>0.3</v>
      </c>
      <c r="H101" s="12" t="str">
        <f t="shared" si="4"/>
        <v>CONFORME</v>
      </c>
      <c r="I101" s="16">
        <f>Hoja2!$E$4</f>
        <v>0.05</v>
      </c>
      <c r="J101" s="12" t="str">
        <f t="shared" si="5"/>
        <v>NO CONFORME</v>
      </c>
      <c r="K101" s="15">
        <f>Hoja2!$F$4</f>
        <v>0.14000000000000001</v>
      </c>
      <c r="L101" s="12" t="str">
        <f t="shared" si="6"/>
        <v>CONFORME</v>
      </c>
      <c r="M101" s="16">
        <f>Hoja2!$G$4</f>
        <v>0.1</v>
      </c>
      <c r="N101" s="12" t="str">
        <f t="shared" si="7"/>
        <v>CONFORME</v>
      </c>
      <c r="O101" s="15">
        <f>Hoja2!$H$4</f>
        <v>0.3</v>
      </c>
      <c r="P101" s="13"/>
      <c r="Q101" s="16">
        <f>Hoja2!$I$4</f>
        <v>0.16</v>
      </c>
      <c r="R101" s="20"/>
    </row>
    <row r="102" spans="1:18">
      <c r="A102" s="9">
        <v>18</v>
      </c>
      <c r="B102" s="1" t="s">
        <v>29</v>
      </c>
      <c r="C102" s="1" t="s">
        <v>33</v>
      </c>
      <c r="D102" s="1" t="s">
        <v>8</v>
      </c>
      <c r="E102" s="1" t="s">
        <v>224</v>
      </c>
      <c r="F102" s="10" t="s">
        <v>223</v>
      </c>
      <c r="G102" s="15">
        <f>Hoja2!$D$4</f>
        <v>0.3</v>
      </c>
      <c r="H102" s="12" t="str">
        <f t="shared" si="4"/>
        <v>CONFORME</v>
      </c>
      <c r="I102" s="16">
        <f>Hoja2!$E$4</f>
        <v>0.05</v>
      </c>
      <c r="J102" s="12" t="str">
        <f t="shared" si="5"/>
        <v>NO CONFORME</v>
      </c>
      <c r="K102" s="15">
        <f>Hoja2!$F$4</f>
        <v>0.14000000000000001</v>
      </c>
      <c r="L102" s="12" t="str">
        <f t="shared" si="6"/>
        <v>CONFORME</v>
      </c>
      <c r="M102" s="16">
        <f>Hoja2!$G$4</f>
        <v>0.1</v>
      </c>
      <c r="N102" s="12" t="str">
        <f t="shared" si="7"/>
        <v>CONFORME</v>
      </c>
      <c r="O102" s="15">
        <f>Hoja2!$H$4</f>
        <v>0.3</v>
      </c>
      <c r="P102" s="13"/>
      <c r="Q102" s="16">
        <f>Hoja2!$I$4</f>
        <v>0.16</v>
      </c>
      <c r="R102" s="20"/>
    </row>
    <row r="103" spans="1:18">
      <c r="A103" s="9">
        <v>18.5</v>
      </c>
      <c r="B103" s="1" t="s">
        <v>44</v>
      </c>
      <c r="C103" s="1" t="s">
        <v>7</v>
      </c>
      <c r="D103" s="1" t="s">
        <v>8</v>
      </c>
      <c r="E103" s="1" t="s">
        <v>225</v>
      </c>
      <c r="F103" s="10" t="s">
        <v>226</v>
      </c>
      <c r="G103" s="15">
        <f>Hoja2!$D$4</f>
        <v>0.3</v>
      </c>
      <c r="H103" s="12" t="str">
        <f t="shared" si="4"/>
        <v>CONFORME</v>
      </c>
      <c r="I103" s="16">
        <f>Hoja2!$E$4</f>
        <v>0.05</v>
      </c>
      <c r="J103" s="12" t="str">
        <f t="shared" si="5"/>
        <v>CONFORME</v>
      </c>
      <c r="K103" s="15">
        <f>Hoja2!$F$4</f>
        <v>0.14000000000000001</v>
      </c>
      <c r="L103" s="12" t="str">
        <f t="shared" si="6"/>
        <v>CONFORME</v>
      </c>
      <c r="M103" s="16">
        <f>Hoja2!$G$4</f>
        <v>0.1</v>
      </c>
      <c r="N103" s="12" t="str">
        <f t="shared" si="7"/>
        <v>CONFORME</v>
      </c>
      <c r="O103" s="15">
        <f>Hoja2!$H$4</f>
        <v>0.3</v>
      </c>
      <c r="P103" s="13"/>
      <c r="Q103" s="16">
        <f>Hoja2!$I$4</f>
        <v>0.16</v>
      </c>
      <c r="R103" s="20"/>
    </row>
    <row r="104" spans="1:18">
      <c r="A104" s="9">
        <v>19</v>
      </c>
      <c r="B104" s="1" t="s">
        <v>26</v>
      </c>
      <c r="C104" s="1" t="s">
        <v>7</v>
      </c>
      <c r="D104" s="1" t="s">
        <v>8</v>
      </c>
      <c r="E104" s="1" t="s">
        <v>227</v>
      </c>
      <c r="F104" s="10" t="s">
        <v>226</v>
      </c>
      <c r="G104" s="15">
        <f>Hoja2!$D$4</f>
        <v>0.3</v>
      </c>
      <c r="H104" s="12" t="str">
        <f t="shared" si="4"/>
        <v>CONFORME</v>
      </c>
      <c r="I104" s="16">
        <f>Hoja2!$E$4</f>
        <v>0.05</v>
      </c>
      <c r="J104" s="12" t="str">
        <f t="shared" si="5"/>
        <v>CONFORME</v>
      </c>
      <c r="K104" s="15">
        <f>Hoja2!$F$4</f>
        <v>0.14000000000000001</v>
      </c>
      <c r="L104" s="12" t="str">
        <f t="shared" si="6"/>
        <v>CONFORME</v>
      </c>
      <c r="M104" s="16">
        <f>Hoja2!$G$4</f>
        <v>0.1</v>
      </c>
      <c r="N104" s="12" t="str">
        <f t="shared" si="7"/>
        <v>CONFORME</v>
      </c>
      <c r="O104" s="15">
        <f>Hoja2!$H$4</f>
        <v>0.3</v>
      </c>
      <c r="P104" s="13"/>
      <c r="Q104" s="16">
        <f>Hoja2!$I$4</f>
        <v>0.16</v>
      </c>
      <c r="R104" s="20"/>
    </row>
    <row r="105" spans="1:18">
      <c r="A105" s="9">
        <v>19.5</v>
      </c>
      <c r="B105" s="1" t="s">
        <v>6</v>
      </c>
      <c r="C105" s="1" t="s">
        <v>47</v>
      </c>
      <c r="D105" s="1" t="s">
        <v>8</v>
      </c>
      <c r="E105" s="1" t="s">
        <v>228</v>
      </c>
      <c r="F105" s="10" t="s">
        <v>226</v>
      </c>
      <c r="G105" s="15">
        <f>Hoja2!$D$4</f>
        <v>0.3</v>
      </c>
      <c r="H105" s="12" t="str">
        <f t="shared" si="4"/>
        <v>CONFORME</v>
      </c>
      <c r="I105" s="16">
        <f>Hoja2!$E$4</f>
        <v>0.05</v>
      </c>
      <c r="J105" s="12" t="str">
        <f t="shared" si="5"/>
        <v>CONFORME</v>
      </c>
      <c r="K105" s="15">
        <f>Hoja2!$F$4</f>
        <v>0.14000000000000001</v>
      </c>
      <c r="L105" s="12" t="str">
        <f t="shared" si="6"/>
        <v>CONFORME</v>
      </c>
      <c r="M105" s="16">
        <f>Hoja2!$G$4</f>
        <v>0.1</v>
      </c>
      <c r="N105" s="12" t="str">
        <f t="shared" si="7"/>
        <v>CONFORME</v>
      </c>
      <c r="O105" s="15">
        <f>Hoja2!$H$4</f>
        <v>0.3</v>
      </c>
      <c r="P105" s="13"/>
      <c r="Q105" s="16">
        <f>Hoja2!$I$4</f>
        <v>0.16</v>
      </c>
      <c r="R105" s="20"/>
    </row>
    <row r="106" spans="1:18">
      <c r="A106" s="9">
        <v>20</v>
      </c>
      <c r="B106" s="1" t="s">
        <v>36</v>
      </c>
      <c r="C106" s="1" t="s">
        <v>20</v>
      </c>
      <c r="D106" s="1" t="s">
        <v>8</v>
      </c>
      <c r="E106" s="1" t="s">
        <v>229</v>
      </c>
      <c r="F106" s="10" t="s">
        <v>226</v>
      </c>
      <c r="G106" s="15">
        <f>Hoja2!$D$4</f>
        <v>0.3</v>
      </c>
      <c r="H106" s="12" t="str">
        <f t="shared" si="4"/>
        <v>CONFORME</v>
      </c>
      <c r="I106" s="16">
        <f>Hoja2!$E$4</f>
        <v>0.05</v>
      </c>
      <c r="J106" s="12" t="str">
        <f t="shared" si="5"/>
        <v>NO CONFORME</v>
      </c>
      <c r="K106" s="15">
        <f>Hoja2!$F$4</f>
        <v>0.14000000000000001</v>
      </c>
      <c r="L106" s="12" t="str">
        <f t="shared" si="6"/>
        <v>CONFORME</v>
      </c>
      <c r="M106" s="16">
        <f>Hoja2!$G$4</f>
        <v>0.1</v>
      </c>
      <c r="N106" s="12" t="str">
        <f t="shared" si="7"/>
        <v>CONFORME</v>
      </c>
      <c r="O106" s="15">
        <f>Hoja2!$H$4</f>
        <v>0.3</v>
      </c>
      <c r="P106" s="13"/>
      <c r="Q106" s="16">
        <f>Hoja2!$I$4</f>
        <v>0.16</v>
      </c>
      <c r="R106" s="20"/>
    </row>
    <row r="107" spans="1:18">
      <c r="A107" s="9">
        <v>20.5</v>
      </c>
      <c r="B107" s="1" t="s">
        <v>6</v>
      </c>
      <c r="C107" s="1" t="s">
        <v>13</v>
      </c>
      <c r="D107" s="1" t="s">
        <v>8</v>
      </c>
      <c r="E107" s="1" t="s">
        <v>230</v>
      </c>
      <c r="F107" s="10" t="s">
        <v>226</v>
      </c>
      <c r="G107" s="15">
        <f>Hoja2!$D$4</f>
        <v>0.3</v>
      </c>
      <c r="H107" s="12" t="str">
        <f t="shared" si="4"/>
        <v>CONFORME</v>
      </c>
      <c r="I107" s="16">
        <f>Hoja2!$E$4</f>
        <v>0.05</v>
      </c>
      <c r="J107" s="12" t="str">
        <f t="shared" si="5"/>
        <v>NO CONFORME</v>
      </c>
      <c r="K107" s="15">
        <f>Hoja2!$F$4</f>
        <v>0.14000000000000001</v>
      </c>
      <c r="L107" s="12" t="str">
        <f t="shared" si="6"/>
        <v>CONFORME</v>
      </c>
      <c r="M107" s="16">
        <f>Hoja2!$G$4</f>
        <v>0.1</v>
      </c>
      <c r="N107" s="12" t="str">
        <f t="shared" si="7"/>
        <v>CONFORME</v>
      </c>
      <c r="O107" s="15">
        <f>Hoja2!$H$4</f>
        <v>0.3</v>
      </c>
      <c r="P107" s="13"/>
      <c r="Q107" s="16">
        <f>Hoja2!$I$4</f>
        <v>0.16</v>
      </c>
      <c r="R107" s="20"/>
    </row>
    <row r="108" spans="1:18">
      <c r="A108" s="9">
        <v>21</v>
      </c>
      <c r="B108" s="1" t="s">
        <v>62</v>
      </c>
      <c r="C108" s="1" t="s">
        <v>20</v>
      </c>
      <c r="D108" s="1" t="s">
        <v>8</v>
      </c>
      <c r="E108" s="1" t="s">
        <v>231</v>
      </c>
      <c r="F108" s="10" t="s">
        <v>226</v>
      </c>
      <c r="G108" s="15">
        <f>Hoja2!$D$4</f>
        <v>0.3</v>
      </c>
      <c r="H108" s="12" t="str">
        <f t="shared" si="4"/>
        <v>CONFORME</v>
      </c>
      <c r="I108" s="16">
        <f>Hoja2!$E$4</f>
        <v>0.05</v>
      </c>
      <c r="J108" s="12" t="str">
        <f t="shared" si="5"/>
        <v>NO CONFORME</v>
      </c>
      <c r="K108" s="15">
        <f>Hoja2!$F$4</f>
        <v>0.14000000000000001</v>
      </c>
      <c r="L108" s="12" t="str">
        <f t="shared" si="6"/>
        <v>CONFORME</v>
      </c>
      <c r="M108" s="16">
        <f>Hoja2!$G$4</f>
        <v>0.1</v>
      </c>
      <c r="N108" s="12" t="str">
        <f t="shared" si="7"/>
        <v>CONFORME</v>
      </c>
      <c r="O108" s="15">
        <f>Hoja2!$H$4</f>
        <v>0.3</v>
      </c>
      <c r="P108" s="13"/>
      <c r="Q108" s="16">
        <f>Hoja2!$I$4</f>
        <v>0.16</v>
      </c>
      <c r="R108" s="20"/>
    </row>
    <row r="109" spans="1:18">
      <c r="A109" s="9">
        <v>21.5</v>
      </c>
      <c r="B109" s="1" t="s">
        <v>218</v>
      </c>
      <c r="C109" s="1" t="s">
        <v>37</v>
      </c>
      <c r="D109" s="1" t="s">
        <v>8</v>
      </c>
      <c r="E109" s="1" t="s">
        <v>232</v>
      </c>
      <c r="F109" s="10" t="s">
        <v>226</v>
      </c>
      <c r="G109" s="15">
        <f>Hoja2!$D$4</f>
        <v>0.3</v>
      </c>
      <c r="H109" s="12" t="str">
        <f t="shared" si="4"/>
        <v>CONFORME</v>
      </c>
      <c r="I109" s="16">
        <f>Hoja2!$E$4</f>
        <v>0.05</v>
      </c>
      <c r="J109" s="12" t="str">
        <f t="shared" si="5"/>
        <v>NO CONFORME</v>
      </c>
      <c r="K109" s="15">
        <f>Hoja2!$F$4</f>
        <v>0.14000000000000001</v>
      </c>
      <c r="L109" s="12" t="str">
        <f t="shared" si="6"/>
        <v>CONFORME</v>
      </c>
      <c r="M109" s="16">
        <f>Hoja2!$G$4</f>
        <v>0.1</v>
      </c>
      <c r="N109" s="12" t="str">
        <f t="shared" si="7"/>
        <v>CONFORME</v>
      </c>
      <c r="O109" s="15">
        <f>Hoja2!$H$4</f>
        <v>0.3</v>
      </c>
      <c r="P109" s="13"/>
      <c r="Q109" s="16">
        <f>Hoja2!$I$4</f>
        <v>0.16</v>
      </c>
      <c r="R109" s="20"/>
    </row>
    <row r="110" spans="1:18">
      <c r="A110" s="9">
        <v>22</v>
      </c>
      <c r="B110" s="1" t="s">
        <v>23</v>
      </c>
      <c r="C110" s="1" t="s">
        <v>33</v>
      </c>
      <c r="D110" s="1" t="s">
        <v>8</v>
      </c>
      <c r="E110" s="1" t="s">
        <v>233</v>
      </c>
      <c r="F110" s="10" t="s">
        <v>226</v>
      </c>
      <c r="G110" s="15">
        <f>Hoja2!$D$4</f>
        <v>0.3</v>
      </c>
      <c r="H110" s="12" t="str">
        <f t="shared" si="4"/>
        <v>CONFORME</v>
      </c>
      <c r="I110" s="16">
        <f>Hoja2!$E$4</f>
        <v>0.05</v>
      </c>
      <c r="J110" s="12" t="str">
        <f t="shared" si="5"/>
        <v>NO CONFORME</v>
      </c>
      <c r="K110" s="15">
        <f>Hoja2!$F$4</f>
        <v>0.14000000000000001</v>
      </c>
      <c r="L110" s="12" t="str">
        <f t="shared" si="6"/>
        <v>CONFORME</v>
      </c>
      <c r="M110" s="16">
        <f>Hoja2!$G$4</f>
        <v>0.1</v>
      </c>
      <c r="N110" s="12" t="str">
        <f t="shared" si="7"/>
        <v>CONFORME</v>
      </c>
      <c r="O110" s="15">
        <f>Hoja2!$H$4</f>
        <v>0.3</v>
      </c>
      <c r="P110" s="13"/>
      <c r="Q110" s="16">
        <f>Hoja2!$I$4</f>
        <v>0.16</v>
      </c>
      <c r="R110" s="20"/>
    </row>
    <row r="111" spans="1:18">
      <c r="A111" s="9">
        <v>22.5</v>
      </c>
      <c r="B111" s="1" t="s">
        <v>29</v>
      </c>
      <c r="C111" s="1" t="s">
        <v>13</v>
      </c>
      <c r="D111" s="1" t="s">
        <v>8</v>
      </c>
      <c r="E111" s="1" t="s">
        <v>234</v>
      </c>
      <c r="F111" s="10" t="s">
        <v>226</v>
      </c>
      <c r="G111" s="15">
        <f>Hoja2!$D$4</f>
        <v>0.3</v>
      </c>
      <c r="H111" s="12" t="str">
        <f t="shared" si="4"/>
        <v>CONFORME</v>
      </c>
      <c r="I111" s="16">
        <f>Hoja2!$E$4</f>
        <v>0.05</v>
      </c>
      <c r="J111" s="12" t="str">
        <f t="shared" si="5"/>
        <v>NO CONFORME</v>
      </c>
      <c r="K111" s="15">
        <f>Hoja2!$F$4</f>
        <v>0.14000000000000001</v>
      </c>
      <c r="L111" s="12" t="str">
        <f t="shared" si="6"/>
        <v>CONFORME</v>
      </c>
      <c r="M111" s="16">
        <f>Hoja2!$G$4</f>
        <v>0.1</v>
      </c>
      <c r="N111" s="12" t="str">
        <f t="shared" si="7"/>
        <v>CONFORME</v>
      </c>
      <c r="O111" s="15">
        <f>Hoja2!$H$4</f>
        <v>0.3</v>
      </c>
      <c r="P111" s="13"/>
      <c r="Q111" s="16">
        <f>Hoja2!$I$4</f>
        <v>0.16</v>
      </c>
      <c r="R111" s="20"/>
    </row>
    <row r="112" spans="1:18">
      <c r="A112" s="9">
        <v>23</v>
      </c>
      <c r="B112" s="1" t="s">
        <v>235</v>
      </c>
      <c r="C112" s="1" t="s">
        <v>79</v>
      </c>
      <c r="D112" s="1" t="s">
        <v>8</v>
      </c>
      <c r="E112" s="1" t="s">
        <v>236</v>
      </c>
      <c r="F112" s="10" t="s">
        <v>226</v>
      </c>
      <c r="G112" s="15">
        <f>Hoja2!$D$4</f>
        <v>0.3</v>
      </c>
      <c r="H112" s="12" t="str">
        <f t="shared" si="4"/>
        <v>CONFORME</v>
      </c>
      <c r="I112" s="16">
        <f>Hoja2!$E$4</f>
        <v>0.05</v>
      </c>
      <c r="J112" s="12" t="str">
        <f t="shared" si="5"/>
        <v>NO CONFORME</v>
      </c>
      <c r="K112" s="15">
        <f>Hoja2!$F$4</f>
        <v>0.14000000000000001</v>
      </c>
      <c r="L112" s="12" t="str">
        <f t="shared" si="6"/>
        <v>CONFORME</v>
      </c>
      <c r="M112" s="16">
        <f>Hoja2!$G$4</f>
        <v>0.1</v>
      </c>
      <c r="N112" s="12" t="str">
        <f t="shared" si="7"/>
        <v>CONFORME</v>
      </c>
      <c r="O112" s="15">
        <f>Hoja2!$H$4</f>
        <v>0.3</v>
      </c>
      <c r="P112" s="13"/>
      <c r="Q112" s="16">
        <f>Hoja2!$I$4</f>
        <v>0.16</v>
      </c>
      <c r="R112" s="20"/>
    </row>
    <row r="113" spans="1:18">
      <c r="A113" s="9">
        <v>23.5</v>
      </c>
      <c r="B113" s="1" t="s">
        <v>37</v>
      </c>
      <c r="C113" s="1" t="s">
        <v>79</v>
      </c>
      <c r="D113" s="1" t="s">
        <v>8</v>
      </c>
      <c r="E113" s="1" t="s">
        <v>237</v>
      </c>
      <c r="F113" s="10" t="s">
        <v>226</v>
      </c>
      <c r="G113" s="15">
        <f>Hoja2!$D$4</f>
        <v>0.3</v>
      </c>
      <c r="H113" s="12" t="str">
        <f t="shared" si="4"/>
        <v>CONFORME</v>
      </c>
      <c r="I113" s="16">
        <f>Hoja2!$E$4</f>
        <v>0.05</v>
      </c>
      <c r="J113" s="12" t="str">
        <f t="shared" si="5"/>
        <v>NO CONFORME</v>
      </c>
      <c r="K113" s="15">
        <f>Hoja2!$F$4</f>
        <v>0.14000000000000001</v>
      </c>
      <c r="L113" s="12" t="str">
        <f t="shared" si="6"/>
        <v>CONFORME</v>
      </c>
      <c r="M113" s="16">
        <f>Hoja2!$G$4</f>
        <v>0.1</v>
      </c>
      <c r="N113" s="12" t="str">
        <f t="shared" si="7"/>
        <v>CONFORME</v>
      </c>
      <c r="O113" s="15">
        <f>Hoja2!$H$4</f>
        <v>0.3</v>
      </c>
      <c r="P113" s="13"/>
      <c r="Q113" s="16">
        <f>Hoja2!$I$4</f>
        <v>0.16</v>
      </c>
      <c r="R113" s="20"/>
    </row>
    <row r="114" spans="1:18">
      <c r="A114" s="9">
        <v>24</v>
      </c>
      <c r="B114" s="1" t="s">
        <v>26</v>
      </c>
      <c r="C114" s="1" t="s">
        <v>37</v>
      </c>
      <c r="D114" s="1" t="s">
        <v>8</v>
      </c>
      <c r="E114" s="1" t="s">
        <v>238</v>
      </c>
      <c r="F114" s="10" t="s">
        <v>226</v>
      </c>
      <c r="G114" s="15">
        <f>Hoja2!$D$4</f>
        <v>0.3</v>
      </c>
      <c r="H114" s="12" t="str">
        <f t="shared" si="4"/>
        <v>CONFORME</v>
      </c>
      <c r="I114" s="16">
        <f>Hoja2!$E$4</f>
        <v>0.05</v>
      </c>
      <c r="J114" s="12" t="str">
        <f t="shared" si="5"/>
        <v>NO CONFORME</v>
      </c>
      <c r="K114" s="15">
        <f>Hoja2!$F$4</f>
        <v>0.14000000000000001</v>
      </c>
      <c r="L114" s="12" t="str">
        <f t="shared" si="6"/>
        <v>CONFORME</v>
      </c>
      <c r="M114" s="16">
        <f>Hoja2!$G$4</f>
        <v>0.1</v>
      </c>
      <c r="N114" s="12" t="str">
        <f t="shared" si="7"/>
        <v>CONFORME</v>
      </c>
      <c r="O114" s="15">
        <f>Hoja2!$H$4</f>
        <v>0.3</v>
      </c>
      <c r="P114" s="13"/>
      <c r="Q114" s="16">
        <f>Hoja2!$I$4</f>
        <v>0.16</v>
      </c>
      <c r="R114" s="20"/>
    </row>
    <row r="115" spans="1:18">
      <c r="A115" s="9">
        <v>24.5</v>
      </c>
      <c r="B115" s="1" t="s">
        <v>6</v>
      </c>
      <c r="C115" s="1" t="s">
        <v>20</v>
      </c>
      <c r="D115" s="1" t="s">
        <v>8</v>
      </c>
      <c r="E115" s="1" t="s">
        <v>239</v>
      </c>
      <c r="F115" s="10" t="s">
        <v>226</v>
      </c>
      <c r="G115" s="15">
        <f>Hoja2!$D$4</f>
        <v>0.3</v>
      </c>
      <c r="H115" s="12" t="str">
        <f t="shared" si="4"/>
        <v>CONFORME</v>
      </c>
      <c r="I115" s="16">
        <f>Hoja2!$E$4</f>
        <v>0.05</v>
      </c>
      <c r="J115" s="12" t="str">
        <f t="shared" si="5"/>
        <v>NO CONFORME</v>
      </c>
      <c r="K115" s="15">
        <f>Hoja2!$F$4</f>
        <v>0.14000000000000001</v>
      </c>
      <c r="L115" s="12" t="str">
        <f t="shared" si="6"/>
        <v>CONFORME</v>
      </c>
      <c r="M115" s="16">
        <f>Hoja2!$G$4</f>
        <v>0.1</v>
      </c>
      <c r="N115" s="12" t="str">
        <f t="shared" si="7"/>
        <v>CONFORME</v>
      </c>
      <c r="O115" s="15">
        <f>Hoja2!$H$4</f>
        <v>0.3</v>
      </c>
      <c r="P115" s="13"/>
      <c r="Q115" s="16">
        <f>Hoja2!$I$4</f>
        <v>0.16</v>
      </c>
      <c r="R115" s="20"/>
    </row>
    <row r="116" spans="1:18">
      <c r="A116" s="9">
        <v>25</v>
      </c>
      <c r="B116" s="1" t="s">
        <v>57</v>
      </c>
      <c r="C116" s="1" t="s">
        <v>20</v>
      </c>
      <c r="D116" s="1" t="s">
        <v>8</v>
      </c>
      <c r="E116" s="1" t="s">
        <v>240</v>
      </c>
      <c r="F116" s="10" t="s">
        <v>226</v>
      </c>
      <c r="G116" s="15">
        <f>Hoja2!$D$4</f>
        <v>0.3</v>
      </c>
      <c r="H116" s="12" t="str">
        <f t="shared" si="4"/>
        <v>CONFORME</v>
      </c>
      <c r="I116" s="16">
        <f>Hoja2!$E$4</f>
        <v>0.05</v>
      </c>
      <c r="J116" s="12" t="str">
        <f t="shared" si="5"/>
        <v>NO CONFORME</v>
      </c>
      <c r="K116" s="15">
        <f>Hoja2!$F$4</f>
        <v>0.14000000000000001</v>
      </c>
      <c r="L116" s="12" t="str">
        <f t="shared" si="6"/>
        <v>CONFORME</v>
      </c>
      <c r="M116" s="16">
        <f>Hoja2!$G$4</f>
        <v>0.1</v>
      </c>
      <c r="N116" s="12" t="str">
        <f t="shared" si="7"/>
        <v>CONFORME</v>
      </c>
      <c r="O116" s="15">
        <f>Hoja2!$H$4</f>
        <v>0.3</v>
      </c>
      <c r="P116" s="13"/>
      <c r="Q116" s="16">
        <f>Hoja2!$I$4</f>
        <v>0.16</v>
      </c>
      <c r="R116" s="20"/>
    </row>
    <row r="117" spans="1:18">
      <c r="A117" s="9">
        <v>30</v>
      </c>
      <c r="B117" s="1" t="s">
        <v>241</v>
      </c>
      <c r="C117" s="1" t="s">
        <v>33</v>
      </c>
      <c r="D117" s="1" t="s">
        <v>8</v>
      </c>
      <c r="E117" s="1" t="s">
        <v>242</v>
      </c>
      <c r="F117" s="10" t="s">
        <v>243</v>
      </c>
      <c r="G117" s="15">
        <f>Hoja2!$D$5</f>
        <v>0.4</v>
      </c>
      <c r="H117" s="12" t="str">
        <f t="shared" si="4"/>
        <v>CONFORME</v>
      </c>
      <c r="I117" s="16">
        <f>Hoja2!$E$5</f>
        <v>0.06</v>
      </c>
      <c r="J117" s="12" t="str">
        <f t="shared" si="5"/>
        <v>NO CONFORME</v>
      </c>
      <c r="K117" s="15">
        <f>Hoja2!$F$5</f>
        <v>0.2</v>
      </c>
      <c r="L117" s="12" t="str">
        <f t="shared" si="6"/>
        <v>CONFORME</v>
      </c>
      <c r="M117" s="16">
        <f>Hoja2!$G$5</f>
        <v>0.1</v>
      </c>
      <c r="N117" s="12" t="str">
        <f t="shared" si="7"/>
        <v>CONFORME</v>
      </c>
      <c r="O117" s="15">
        <f>Hoja2!$H$5</f>
        <v>0.4</v>
      </c>
      <c r="P117" s="13"/>
      <c r="Q117" s="16">
        <f>Hoja2!$I$5</f>
        <v>0.18</v>
      </c>
      <c r="R117" s="20"/>
    </row>
    <row r="118" spans="1:18">
      <c r="A118" s="9">
        <v>40</v>
      </c>
      <c r="B118" s="1" t="s">
        <v>33</v>
      </c>
      <c r="C118" s="1" t="s">
        <v>32</v>
      </c>
      <c r="D118" s="1" t="s">
        <v>8</v>
      </c>
      <c r="E118" s="1" t="s">
        <v>244</v>
      </c>
      <c r="F118" s="10" t="s">
        <v>245</v>
      </c>
      <c r="G118" s="15">
        <f>Hoja2!$D$5</f>
        <v>0.4</v>
      </c>
      <c r="H118" s="12" t="str">
        <f t="shared" si="4"/>
        <v>CONFORME</v>
      </c>
      <c r="I118" s="16">
        <f>Hoja2!$E$5</f>
        <v>0.06</v>
      </c>
      <c r="J118" s="12" t="str">
        <f t="shared" si="5"/>
        <v>CONFORME</v>
      </c>
      <c r="K118" s="15">
        <f>Hoja2!$F$5</f>
        <v>0.2</v>
      </c>
      <c r="L118" s="12" t="str">
        <f t="shared" si="6"/>
        <v>CONFORME</v>
      </c>
      <c r="M118" s="16">
        <f>Hoja2!$G$5</f>
        <v>0.1</v>
      </c>
      <c r="N118" s="12" t="str">
        <f t="shared" si="7"/>
        <v>CONFORME</v>
      </c>
      <c r="O118" s="15">
        <f>Hoja2!$H$5</f>
        <v>0.4</v>
      </c>
      <c r="P118" s="13"/>
      <c r="Q118" s="16">
        <f>Hoja2!$I$5</f>
        <v>0.18</v>
      </c>
      <c r="R118" s="20"/>
    </row>
    <row r="119" spans="1:18">
      <c r="A119" s="9">
        <v>50</v>
      </c>
      <c r="B119" s="1" t="s">
        <v>246</v>
      </c>
      <c r="C119" s="1" t="s">
        <v>13</v>
      </c>
      <c r="D119" s="1" t="s">
        <v>8</v>
      </c>
      <c r="E119" s="1" t="s">
        <v>247</v>
      </c>
      <c r="F119" s="10" t="s">
        <v>248</v>
      </c>
      <c r="G119" s="15">
        <f>Hoja2!$D$5</f>
        <v>0.4</v>
      </c>
      <c r="H119" s="12" t="str">
        <f t="shared" si="4"/>
        <v>CONFORME</v>
      </c>
      <c r="I119" s="16">
        <f>Hoja2!$E$5</f>
        <v>0.06</v>
      </c>
      <c r="J119" s="12" t="str">
        <f t="shared" si="5"/>
        <v>NO CONFORME</v>
      </c>
      <c r="K119" s="15">
        <f>Hoja2!$F$5</f>
        <v>0.2</v>
      </c>
      <c r="L119" s="12" t="str">
        <f t="shared" si="6"/>
        <v>CONFORME</v>
      </c>
      <c r="M119" s="16">
        <f>Hoja2!$G$5</f>
        <v>0.1</v>
      </c>
      <c r="N119" s="12" t="str">
        <f t="shared" si="7"/>
        <v>CONFORME</v>
      </c>
      <c r="O119" s="15">
        <f>Hoja2!$H$5</f>
        <v>0.4</v>
      </c>
      <c r="P119" s="13"/>
      <c r="Q119" s="16">
        <f>Hoja2!$I$5</f>
        <v>0.18</v>
      </c>
      <c r="R119" s="20"/>
    </row>
    <row r="120" spans="1:18">
      <c r="A120" s="9">
        <v>60</v>
      </c>
      <c r="B120" s="1" t="s">
        <v>249</v>
      </c>
      <c r="C120" s="1" t="s">
        <v>79</v>
      </c>
      <c r="D120" s="1" t="s">
        <v>11</v>
      </c>
      <c r="E120" s="1" t="s">
        <v>250</v>
      </c>
      <c r="F120" s="10" t="s">
        <v>251</v>
      </c>
      <c r="G120" s="15">
        <f>Hoja2!$D$6</f>
        <v>0.5</v>
      </c>
      <c r="H120" s="12" t="str">
        <f t="shared" si="4"/>
        <v>CONFORME</v>
      </c>
      <c r="I120" s="16">
        <f>Hoja2!$E$6</f>
        <v>0.06</v>
      </c>
      <c r="J120" s="12" t="str">
        <f t="shared" si="5"/>
        <v>NO CONFORME</v>
      </c>
      <c r="K120" s="15">
        <f>Hoja2!$F$6</f>
        <v>0.25</v>
      </c>
      <c r="L120" s="12" t="str">
        <f t="shared" si="6"/>
        <v>NO CONFORME</v>
      </c>
      <c r="M120" s="16">
        <f>Hoja2!$G$6</f>
        <v>0.12</v>
      </c>
      <c r="N120" s="12" t="str">
        <f t="shared" si="7"/>
        <v>CONFORME</v>
      </c>
      <c r="O120" s="15">
        <f>Hoja2!$H$6</f>
        <v>0.5</v>
      </c>
      <c r="P120" s="12" t="str">
        <f>IF(ABS(B120)&lt;=O120,"CONFORME","NO CONFORME")</f>
        <v>CONFORME</v>
      </c>
      <c r="Q120" s="16">
        <f>Hoja2!$I$6</f>
        <v>0.18</v>
      </c>
      <c r="R120" s="12" t="str">
        <f>IF(ABS(C120)&lt;=Q120,"CONFORME","NO CONFORME")</f>
        <v>CONFORME</v>
      </c>
    </row>
    <row r="121" spans="1:18">
      <c r="A121" s="9">
        <v>70</v>
      </c>
      <c r="B121" s="1" t="s">
        <v>252</v>
      </c>
      <c r="C121" s="1" t="s">
        <v>195</v>
      </c>
      <c r="D121" s="1" t="s">
        <v>8</v>
      </c>
      <c r="E121" s="1" t="s">
        <v>253</v>
      </c>
      <c r="F121" s="10" t="s">
        <v>254</v>
      </c>
      <c r="G121" s="15">
        <f>Hoja2!$D$6</f>
        <v>0.5</v>
      </c>
      <c r="H121" s="12" t="str">
        <f t="shared" si="4"/>
        <v>CONFORME</v>
      </c>
      <c r="I121" s="16">
        <f>Hoja2!$E$6</f>
        <v>0.06</v>
      </c>
      <c r="J121" s="12" t="str">
        <f t="shared" si="5"/>
        <v>NO CONFORME</v>
      </c>
      <c r="K121" s="15">
        <f>Hoja2!$F$6</f>
        <v>0.25</v>
      </c>
      <c r="L121" s="12" t="str">
        <f t="shared" si="6"/>
        <v>CONFORME</v>
      </c>
      <c r="M121" s="16">
        <f>Hoja2!$G$6</f>
        <v>0.12</v>
      </c>
      <c r="N121" s="12" t="str">
        <f t="shared" si="7"/>
        <v>CONFORME</v>
      </c>
      <c r="O121" s="15">
        <f>Hoja2!$H$6</f>
        <v>0.5</v>
      </c>
      <c r="P121" s="13"/>
      <c r="Q121" s="16">
        <f>Hoja2!$I$6</f>
        <v>0.18</v>
      </c>
      <c r="R121" s="20"/>
    </row>
    <row r="122" spans="1:18">
      <c r="A122" s="9">
        <v>75</v>
      </c>
      <c r="B122" s="1" t="s">
        <v>255</v>
      </c>
      <c r="C122" s="1" t="s">
        <v>32</v>
      </c>
      <c r="D122" s="1" t="s">
        <v>11</v>
      </c>
      <c r="E122" s="1" t="s">
        <v>256</v>
      </c>
      <c r="F122" s="10" t="s">
        <v>254</v>
      </c>
      <c r="G122" s="15">
        <f>Hoja2!$D$6</f>
        <v>0.5</v>
      </c>
      <c r="H122" s="12" t="str">
        <f t="shared" si="4"/>
        <v>CONFORME</v>
      </c>
      <c r="I122" s="16">
        <f>Hoja2!$E$6</f>
        <v>0.06</v>
      </c>
      <c r="J122" s="12" t="str">
        <f t="shared" si="5"/>
        <v>CONFORME</v>
      </c>
      <c r="K122" s="15">
        <f>Hoja2!$F$6</f>
        <v>0.25</v>
      </c>
      <c r="L122" s="12" t="str">
        <f t="shared" si="6"/>
        <v>NO CONFORME</v>
      </c>
      <c r="M122" s="16">
        <f>Hoja2!$G$6</f>
        <v>0.12</v>
      </c>
      <c r="N122" s="12" t="str">
        <f t="shared" si="7"/>
        <v>CONFORME</v>
      </c>
      <c r="O122" s="15">
        <f>Hoja2!$H$6</f>
        <v>0.5</v>
      </c>
      <c r="P122" s="12" t="str">
        <f>IF(ABS(B122)&lt;=O122,"CONFORME","NO CONFORME")</f>
        <v>CONFORME</v>
      </c>
      <c r="Q122" s="16">
        <f>Hoja2!$I$6</f>
        <v>0.18</v>
      </c>
      <c r="R122" s="12" t="str">
        <f>IF(ABS(C122)&lt;=Q122,"CONFORME","NO CONFORME")</f>
        <v>CONFORME</v>
      </c>
    </row>
    <row r="123" spans="1:18">
      <c r="A123" s="9">
        <v>80</v>
      </c>
      <c r="B123" s="1" t="s">
        <v>257</v>
      </c>
      <c r="C123" s="1" t="s">
        <v>33</v>
      </c>
      <c r="D123" s="1" t="s">
        <v>8</v>
      </c>
      <c r="E123" s="1" t="s">
        <v>258</v>
      </c>
      <c r="F123" s="10" t="s">
        <v>259</v>
      </c>
      <c r="G123" s="15">
        <f>Hoja2!$D$7</f>
        <v>0.6</v>
      </c>
      <c r="H123" s="12" t="str">
        <f t="shared" si="4"/>
        <v>CONFORME</v>
      </c>
      <c r="I123" s="16">
        <f>Hoja2!$E$7</f>
        <v>7.0000000000000007E-2</v>
      </c>
      <c r="J123" s="12" t="str">
        <f t="shared" si="5"/>
        <v>NO CONFORME</v>
      </c>
      <c r="K123" s="15">
        <f>Hoja2!$F$7</f>
        <v>0.3</v>
      </c>
      <c r="L123" s="12" t="str">
        <f t="shared" si="6"/>
        <v>CONFORME</v>
      </c>
      <c r="M123" s="16">
        <f>Hoja2!$G$7</f>
        <v>0.12</v>
      </c>
      <c r="N123" s="12" t="str">
        <f t="shared" si="7"/>
        <v>CONFORME</v>
      </c>
      <c r="O123" s="15">
        <f>Hoja2!$H$7</f>
        <v>0.6</v>
      </c>
      <c r="P123" s="13"/>
      <c r="Q123" s="16">
        <f>Hoja2!$I$7</f>
        <v>0.2</v>
      </c>
      <c r="R123" s="20"/>
    </row>
    <row r="124" spans="1:18">
      <c r="A124" s="9">
        <v>90</v>
      </c>
      <c r="B124" s="1" t="s">
        <v>260</v>
      </c>
      <c r="C124" s="1" t="s">
        <v>261</v>
      </c>
      <c r="D124" s="1" t="s">
        <v>11</v>
      </c>
      <c r="E124" s="1" t="s">
        <v>262</v>
      </c>
      <c r="F124" s="10" t="s">
        <v>263</v>
      </c>
      <c r="G124" s="15">
        <f>Hoja2!$D$7</f>
        <v>0.6</v>
      </c>
      <c r="H124" s="12" t="str">
        <f t="shared" si="4"/>
        <v>CONFORME</v>
      </c>
      <c r="I124" s="16">
        <f>Hoja2!$E$7</f>
        <v>7.0000000000000007E-2</v>
      </c>
      <c r="J124" s="12" t="str">
        <f t="shared" si="5"/>
        <v>NO CONFORME</v>
      </c>
      <c r="K124" s="15">
        <f>Hoja2!$F$7</f>
        <v>0.3</v>
      </c>
      <c r="L124" s="12" t="str">
        <f t="shared" si="6"/>
        <v>CONFORME</v>
      </c>
      <c r="M124" s="16">
        <f>Hoja2!$G$7</f>
        <v>0.12</v>
      </c>
      <c r="N124" s="12" t="str">
        <f t="shared" si="7"/>
        <v>NO CONFORME</v>
      </c>
      <c r="O124" s="15">
        <f>Hoja2!$H$7</f>
        <v>0.6</v>
      </c>
      <c r="P124" s="12" t="str">
        <f>IF(ABS(B124)&lt;=O124,"CONFORME","NO CONFORME")</f>
        <v>CONFORME</v>
      </c>
      <c r="Q124" s="16">
        <f>Hoja2!$I$7</f>
        <v>0.2</v>
      </c>
      <c r="R124" s="12" t="str">
        <f>IF(ABS(C124)&lt;=Q124,"CONFORME","NO CONFORME")</f>
        <v>CONFORME</v>
      </c>
    </row>
    <row r="125" spans="1:18">
      <c r="A125" s="9">
        <v>100</v>
      </c>
      <c r="B125" s="1" t="s">
        <v>264</v>
      </c>
      <c r="C125" s="1" t="s">
        <v>195</v>
      </c>
      <c r="D125" s="1" t="s">
        <v>8</v>
      </c>
      <c r="E125" s="1" t="s">
        <v>265</v>
      </c>
      <c r="F125" s="10" t="s">
        <v>266</v>
      </c>
      <c r="G125" s="17">
        <f>Hoja2!$D$7</f>
        <v>0.6</v>
      </c>
      <c r="H125" s="12" t="str">
        <f t="shared" si="4"/>
        <v>CONFORME</v>
      </c>
      <c r="I125" s="19">
        <f>Hoja2!$E$7</f>
        <v>7.0000000000000007E-2</v>
      </c>
      <c r="J125" s="12" t="str">
        <f t="shared" si="5"/>
        <v>NO CONFORME</v>
      </c>
      <c r="K125" s="17">
        <f>Hoja2!$F$7</f>
        <v>0.3</v>
      </c>
      <c r="L125" s="18" t="str">
        <f t="shared" si="6"/>
        <v>CONFORME</v>
      </c>
      <c r="M125" s="19">
        <f>Hoja2!$G$7</f>
        <v>0.12</v>
      </c>
      <c r="N125" s="18" t="str">
        <f t="shared" si="7"/>
        <v>CONFORME</v>
      </c>
      <c r="O125" s="17">
        <f>Hoja2!$H$7</f>
        <v>0.6</v>
      </c>
      <c r="P125" s="21"/>
      <c r="Q125" s="19">
        <f>Hoja2!$I$7</f>
        <v>0.2</v>
      </c>
      <c r="R125" s="22"/>
    </row>
    <row r="126" spans="1:18">
      <c r="A126" s="9" t="s">
        <v>267</v>
      </c>
      <c r="B126" s="1" t="s">
        <v>267</v>
      </c>
      <c r="C126" s="1" t="s">
        <v>267</v>
      </c>
      <c r="D126" s="1" t="s">
        <v>267</v>
      </c>
      <c r="E126" s="1" t="s">
        <v>267</v>
      </c>
      <c r="F126" s="2" t="s">
        <v>267</v>
      </c>
    </row>
  </sheetData>
  <sheetProtection password="DEEF" sheet="1" objects="1" scenarios="1"/>
  <mergeCells count="9">
    <mergeCell ref="G1:J1"/>
    <mergeCell ref="K1:N1"/>
    <mergeCell ref="O1:R1"/>
    <mergeCell ref="A1:A3"/>
    <mergeCell ref="B1:B3"/>
    <mergeCell ref="C1:C3"/>
    <mergeCell ref="D1:D3"/>
    <mergeCell ref="E1:E3"/>
    <mergeCell ref="F1:F3"/>
  </mergeCells>
  <conditionalFormatting sqref="L5">
    <cfRule type="containsText" dxfId="55" priority="32" operator="containsText" text="&quot;CONFORME&quot;">
      <formula>NOT(ISERROR(SEARCH("""CONFORME""",L5)))</formula>
    </cfRule>
  </conditionalFormatting>
  <conditionalFormatting sqref="L4:L125">
    <cfRule type="beginsWith" dxfId="54" priority="30" operator="beginsWith" text="NO">
      <formula>LEFT(L4,2)="NO"</formula>
    </cfRule>
    <cfRule type="beginsWith" dxfId="53" priority="31" operator="beginsWith" text="conforme">
      <formula>LEFT(L4,8)="conforme"</formula>
    </cfRule>
  </conditionalFormatting>
  <conditionalFormatting sqref="N5">
    <cfRule type="containsText" dxfId="52" priority="29" operator="containsText" text="&quot;CONFORME&quot;">
      <formula>NOT(ISERROR(SEARCH("""CONFORME""",N5)))</formula>
    </cfRule>
  </conditionalFormatting>
  <conditionalFormatting sqref="N4:N125">
    <cfRule type="beginsWith" dxfId="51" priority="27" operator="beginsWith" text="NO">
      <formula>LEFT(N4,2)="NO"</formula>
    </cfRule>
    <cfRule type="beginsWith" dxfId="50" priority="28" operator="beginsWith" text="conforme">
      <formula>LEFT(N4,8)="conforme"</formula>
    </cfRule>
  </conditionalFormatting>
  <conditionalFormatting sqref="P120">
    <cfRule type="beginsWith" dxfId="49" priority="25" operator="beginsWith" text="NO">
      <formula>LEFT(P120,2)="NO"</formula>
    </cfRule>
    <cfRule type="beginsWith" dxfId="48" priority="26" operator="beginsWith" text="conforme">
      <formula>LEFT(P120,8)="conforme"</formula>
    </cfRule>
  </conditionalFormatting>
  <conditionalFormatting sqref="R120">
    <cfRule type="beginsWith" dxfId="47" priority="23" operator="beginsWith" text="NO">
      <formula>LEFT(R120,2)="NO"</formula>
    </cfRule>
    <cfRule type="beginsWith" dxfId="46" priority="24" operator="beginsWith" text="conforme">
      <formula>LEFT(R120,8)="conforme"</formula>
    </cfRule>
  </conditionalFormatting>
  <conditionalFormatting sqref="P122">
    <cfRule type="beginsWith" dxfId="45" priority="21" operator="beginsWith" text="NO">
      <formula>LEFT(P122,2)="NO"</formula>
    </cfRule>
    <cfRule type="beginsWith" dxfId="44" priority="22" operator="beginsWith" text="conforme">
      <formula>LEFT(P122,8)="conforme"</formula>
    </cfRule>
  </conditionalFormatting>
  <conditionalFormatting sqref="R122">
    <cfRule type="beginsWith" dxfId="43" priority="19" operator="beginsWith" text="NO">
      <formula>LEFT(R122,2)="NO"</formula>
    </cfRule>
    <cfRule type="beginsWith" dxfId="42" priority="20" operator="beginsWith" text="conforme">
      <formula>LEFT(R122,8)="conforme"</formula>
    </cfRule>
  </conditionalFormatting>
  <conditionalFormatting sqref="P124">
    <cfRule type="beginsWith" dxfId="41" priority="17" operator="beginsWith" text="NO">
      <formula>LEFT(P124,2)="NO"</formula>
    </cfRule>
    <cfRule type="beginsWith" dxfId="40" priority="18" operator="beginsWith" text="conforme">
      <formula>LEFT(P124,8)="conforme"</formula>
    </cfRule>
  </conditionalFormatting>
  <conditionalFormatting sqref="R124">
    <cfRule type="beginsWith" dxfId="39" priority="15" operator="beginsWith" text="NO">
      <formula>LEFT(R124,2)="NO"</formula>
    </cfRule>
    <cfRule type="beginsWith" dxfId="38" priority="16" operator="beginsWith" text="conforme">
      <formula>LEFT(R124,8)="conforme"</formula>
    </cfRule>
  </conditionalFormatting>
  <conditionalFormatting sqref="P122">
    <cfRule type="beginsWith" dxfId="37" priority="13" operator="beginsWith" text="NO">
      <formula>LEFT(P122,2)="NO"</formula>
    </cfRule>
    <cfRule type="beginsWith" dxfId="36" priority="14" operator="beginsWith" text="conforme">
      <formula>LEFT(P122,8)="conforme"</formula>
    </cfRule>
  </conditionalFormatting>
  <conditionalFormatting sqref="P124">
    <cfRule type="beginsWith" dxfId="35" priority="11" operator="beginsWith" text="NO">
      <formula>LEFT(P124,2)="NO"</formula>
    </cfRule>
    <cfRule type="beginsWith" dxfId="34" priority="12" operator="beginsWith" text="conforme">
      <formula>LEFT(P124,8)="conforme"</formula>
    </cfRule>
  </conditionalFormatting>
  <conditionalFormatting sqref="R122">
    <cfRule type="beginsWith" dxfId="33" priority="9" operator="beginsWith" text="NO">
      <formula>LEFT(R122,2)="NO"</formula>
    </cfRule>
    <cfRule type="beginsWith" dxfId="32" priority="10" operator="beginsWith" text="conforme">
      <formula>LEFT(R122,8)="conforme"</formula>
    </cfRule>
  </conditionalFormatting>
  <conditionalFormatting sqref="R124">
    <cfRule type="beginsWith" dxfId="31" priority="7" operator="beginsWith" text="NO">
      <formula>LEFT(R124,2)="NO"</formula>
    </cfRule>
    <cfRule type="beginsWith" dxfId="30" priority="8" operator="beginsWith" text="conforme">
      <formula>LEFT(R124,8)="conforme"</formula>
    </cfRule>
  </conditionalFormatting>
  <conditionalFormatting sqref="H5">
    <cfRule type="containsText" dxfId="29" priority="6" operator="containsText" text="&quot;CONFORME&quot;">
      <formula>NOT(ISERROR(SEARCH("""CONFORME""",H5)))</formula>
    </cfRule>
  </conditionalFormatting>
  <conditionalFormatting sqref="H4:H125">
    <cfRule type="beginsWith" dxfId="28" priority="4" operator="beginsWith" text="NO">
      <formula>LEFT(H4,2)="NO"</formula>
    </cfRule>
    <cfRule type="beginsWith" dxfId="27" priority="5" operator="beginsWith" text="conforme">
      <formula>LEFT(H4,8)="conforme"</formula>
    </cfRule>
  </conditionalFormatting>
  <conditionalFormatting sqref="J5">
    <cfRule type="containsText" dxfId="26" priority="3" operator="containsText" text="&quot;CONFORME&quot;">
      <formula>NOT(ISERROR(SEARCH("""CONFORME""",J5)))</formula>
    </cfRule>
  </conditionalFormatting>
  <conditionalFormatting sqref="J4:J125">
    <cfRule type="beginsWith" dxfId="25" priority="1" operator="beginsWith" text="NO">
      <formula>LEFT(J4,2)="NO"</formula>
    </cfRule>
    <cfRule type="beginsWith" dxfId="24" priority="2" operator="beginsWith" text="conforme">
      <formula>LEFT(J4,8)="conforme"</formula>
    </cfRule>
  </conditionalFormatting>
  <pageMargins left="0.7" right="0.7" top="0.75" bottom="0.75" header="0.3" footer="0.3"/>
  <pageSetup paperSize="269" orientation="landscape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3"/>
  <dimension ref="B2:O126"/>
  <sheetViews>
    <sheetView topLeftCell="A76" zoomScale="90" zoomScaleNormal="90" workbookViewId="0">
      <selection activeCell="C51" sqref="C51"/>
    </sheetView>
  </sheetViews>
  <sheetFormatPr baseColWidth="10" defaultColWidth="11.42578125" defaultRowHeight="12.75"/>
  <cols>
    <col min="1" max="1" width="12.7109375" style="31" customWidth="1"/>
    <col min="2" max="2" width="12.7109375" style="85" customWidth="1"/>
    <col min="3" max="8" width="12.7109375" style="31" customWidth="1"/>
    <col min="9" max="9" width="12.7109375" style="74" customWidth="1"/>
    <col min="10" max="10" width="12.7109375" style="31" customWidth="1"/>
    <col min="11" max="11" width="12.7109375" style="74" customWidth="1"/>
    <col min="12" max="16" width="12.7109375" style="31" customWidth="1"/>
    <col min="17" max="16384" width="11.42578125" style="31"/>
  </cols>
  <sheetData>
    <row r="2" spans="2:15" ht="15.75">
      <c r="B2" s="1073" t="s">
        <v>0</v>
      </c>
      <c r="C2" s="1070" t="s">
        <v>1</v>
      </c>
      <c r="D2" s="1070" t="s">
        <v>2</v>
      </c>
      <c r="E2" s="1070" t="s">
        <v>3</v>
      </c>
      <c r="F2" s="1070" t="s">
        <v>4</v>
      </c>
      <c r="G2" s="1070" t="s">
        <v>5</v>
      </c>
      <c r="H2" s="1069" t="s">
        <v>269</v>
      </c>
      <c r="I2" s="1069"/>
      <c r="J2" s="1069"/>
      <c r="K2" s="1069"/>
      <c r="L2" s="1069" t="s">
        <v>270</v>
      </c>
      <c r="M2" s="1069"/>
      <c r="N2" s="1069"/>
      <c r="O2" s="1069"/>
    </row>
    <row r="3" spans="2:15" ht="12.75" customHeight="1">
      <c r="B3" s="1074"/>
      <c r="C3" s="1071"/>
      <c r="D3" s="1071"/>
      <c r="E3" s="1071"/>
      <c r="F3" s="1071"/>
      <c r="G3" s="1071"/>
      <c r="H3" s="1069" t="s">
        <v>1693</v>
      </c>
      <c r="I3" s="1069" t="s">
        <v>278</v>
      </c>
      <c r="J3" s="1069" t="s">
        <v>1694</v>
      </c>
      <c r="K3" s="1069" t="s">
        <v>278</v>
      </c>
      <c r="L3" s="1069" t="s">
        <v>1693</v>
      </c>
      <c r="M3" s="1069" t="s">
        <v>278</v>
      </c>
      <c r="N3" s="1069" t="s">
        <v>1694</v>
      </c>
      <c r="O3" s="1069" t="s">
        <v>278</v>
      </c>
    </row>
    <row r="4" spans="2:15" ht="33.75" customHeight="1">
      <c r="B4" s="1075"/>
      <c r="C4" s="1072"/>
      <c r="D4" s="1072"/>
      <c r="E4" s="1072"/>
      <c r="F4" s="1072"/>
      <c r="G4" s="1072"/>
      <c r="H4" s="1069"/>
      <c r="I4" s="1069"/>
      <c r="J4" s="1069"/>
      <c r="K4" s="1069"/>
      <c r="L4" s="1069"/>
      <c r="M4" s="1069"/>
      <c r="N4" s="1069"/>
      <c r="O4" s="1069"/>
    </row>
    <row r="5" spans="2:15">
      <c r="B5" s="78">
        <v>0.5</v>
      </c>
      <c r="C5" s="79">
        <v>-0.04</v>
      </c>
      <c r="D5" s="79" t="s">
        <v>7</v>
      </c>
      <c r="E5" s="79" t="s">
        <v>8</v>
      </c>
      <c r="F5" s="79" t="s">
        <v>9</v>
      </c>
      <c r="G5" s="80" t="s">
        <v>10</v>
      </c>
      <c r="H5" s="86">
        <v>0.12</v>
      </c>
      <c r="I5" s="89" t="str">
        <f t="shared" ref="I5:I36" si="0">IF(ABS(C5)&lt;=H5,"CONFORME","NO CONFORME")</f>
        <v>CONFORME</v>
      </c>
      <c r="J5" s="88">
        <v>0.1</v>
      </c>
      <c r="K5" s="87" t="str">
        <f t="shared" ref="K5:K36" si="1">IF(ABS(D5)&lt;=J5,"CONFORME","NO CONFORME")</f>
        <v>CONFORME</v>
      </c>
      <c r="L5" s="86">
        <v>0.2</v>
      </c>
      <c r="M5" s="38" t="str">
        <f t="shared" ref="M5:M68" si="2">IF(ABS(C5)&lt;=L5,"CONFORME","NO CONFORME")</f>
        <v>CONFORME</v>
      </c>
      <c r="N5" s="88">
        <v>0.16</v>
      </c>
      <c r="O5" s="40" t="str">
        <f t="shared" ref="O5:O68" si="3">IF(ABS(D5)&lt;=N5,"CONFORME","NO CONFORME")</f>
        <v>CONFORME</v>
      </c>
    </row>
    <row r="6" spans="2:15">
      <c r="B6" s="75">
        <v>1</v>
      </c>
      <c r="C6" s="76" t="s">
        <v>12</v>
      </c>
      <c r="D6" s="76" t="s">
        <v>13</v>
      </c>
      <c r="E6" s="76" t="s">
        <v>8</v>
      </c>
      <c r="F6" s="76" t="s">
        <v>14</v>
      </c>
      <c r="G6" s="77" t="s">
        <v>15</v>
      </c>
      <c r="H6" s="81">
        <v>0.12</v>
      </c>
      <c r="I6" s="90" t="str">
        <f t="shared" si="0"/>
        <v>CONFORME</v>
      </c>
      <c r="J6" s="82">
        <f>$J$5</f>
        <v>0.1</v>
      </c>
      <c r="K6" s="34" t="str">
        <f t="shared" si="1"/>
        <v>CONFORME</v>
      </c>
      <c r="L6" s="81">
        <f>$L$5</f>
        <v>0.2</v>
      </c>
      <c r="M6" s="34" t="str">
        <f t="shared" si="2"/>
        <v>CONFORME</v>
      </c>
      <c r="N6" s="82">
        <f>$N$5</f>
        <v>0.16</v>
      </c>
      <c r="O6" s="41" t="str">
        <f t="shared" si="3"/>
        <v>CONFORME</v>
      </c>
    </row>
    <row r="7" spans="2:15">
      <c r="B7" s="75">
        <v>1.0004999999999999</v>
      </c>
      <c r="C7" s="76" t="s">
        <v>6</v>
      </c>
      <c r="D7" s="76" t="s">
        <v>13</v>
      </c>
      <c r="E7" s="76" t="s">
        <v>8</v>
      </c>
      <c r="F7" s="76" t="s">
        <v>16</v>
      </c>
      <c r="G7" s="77" t="s">
        <v>15</v>
      </c>
      <c r="H7" s="81">
        <v>0.12</v>
      </c>
      <c r="I7" s="90" t="str">
        <f t="shared" si="0"/>
        <v>CONFORME</v>
      </c>
      <c r="J7" s="82">
        <f t="shared" ref="J7:J70" si="4">$J$5</f>
        <v>0.1</v>
      </c>
      <c r="K7" s="34" t="str">
        <f t="shared" si="1"/>
        <v>CONFORME</v>
      </c>
      <c r="L7" s="81">
        <f t="shared" ref="L7:L70" si="5">$L$5</f>
        <v>0.2</v>
      </c>
      <c r="M7" s="34" t="str">
        <f t="shared" si="2"/>
        <v>CONFORME</v>
      </c>
      <c r="N7" s="82">
        <f t="shared" ref="N7:N70" si="6">$N$5</f>
        <v>0.16</v>
      </c>
      <c r="O7" s="41" t="str">
        <f t="shared" si="3"/>
        <v>CONFORME</v>
      </c>
    </row>
    <row r="8" spans="2:15">
      <c r="B8" s="75">
        <v>1.0009999999999999</v>
      </c>
      <c r="C8" s="76" t="s">
        <v>6</v>
      </c>
      <c r="D8" s="76" t="s">
        <v>7</v>
      </c>
      <c r="E8" s="76" t="s">
        <v>8</v>
      </c>
      <c r="F8" s="76" t="s">
        <v>17</v>
      </c>
      <c r="G8" s="77" t="s">
        <v>15</v>
      </c>
      <c r="H8" s="81">
        <v>0.12</v>
      </c>
      <c r="I8" s="90" t="str">
        <f t="shared" si="0"/>
        <v>CONFORME</v>
      </c>
      <c r="J8" s="82">
        <f t="shared" si="4"/>
        <v>0.1</v>
      </c>
      <c r="K8" s="34" t="str">
        <f t="shared" si="1"/>
        <v>CONFORME</v>
      </c>
      <c r="L8" s="81">
        <f t="shared" si="5"/>
        <v>0.2</v>
      </c>
      <c r="M8" s="34" t="str">
        <f t="shared" si="2"/>
        <v>CONFORME</v>
      </c>
      <c r="N8" s="82">
        <f t="shared" si="6"/>
        <v>0.16</v>
      </c>
      <c r="O8" s="41" t="str">
        <f t="shared" si="3"/>
        <v>CONFORME</v>
      </c>
    </row>
    <row r="9" spans="2:15">
      <c r="B9" s="75" t="s">
        <v>18</v>
      </c>
      <c r="C9" s="76" t="s">
        <v>19</v>
      </c>
      <c r="D9" s="76" t="s">
        <v>20</v>
      </c>
      <c r="E9" s="76" t="s">
        <v>8</v>
      </c>
      <c r="F9" s="76" t="s">
        <v>21</v>
      </c>
      <c r="G9" s="77" t="s">
        <v>15</v>
      </c>
      <c r="H9" s="81">
        <f>$H$7</f>
        <v>0.12</v>
      </c>
      <c r="I9" s="90" t="str">
        <f t="shared" si="0"/>
        <v>CONFORME</v>
      </c>
      <c r="J9" s="82">
        <f t="shared" si="4"/>
        <v>0.1</v>
      </c>
      <c r="K9" s="34" t="str">
        <f t="shared" si="1"/>
        <v>CONFORME</v>
      </c>
      <c r="L9" s="81">
        <f t="shared" si="5"/>
        <v>0.2</v>
      </c>
      <c r="M9" s="34" t="str">
        <f t="shared" si="2"/>
        <v>CONFORME</v>
      </c>
      <c r="N9" s="82">
        <f t="shared" si="6"/>
        <v>0.16</v>
      </c>
      <c r="O9" s="41" t="str">
        <f t="shared" si="3"/>
        <v>CONFORME</v>
      </c>
    </row>
    <row r="10" spans="2:15">
      <c r="B10" s="75" t="s">
        <v>22</v>
      </c>
      <c r="C10" s="76" t="s">
        <v>23</v>
      </c>
      <c r="D10" s="76" t="s">
        <v>20</v>
      </c>
      <c r="E10" s="76" t="s">
        <v>8</v>
      </c>
      <c r="F10" s="76" t="s">
        <v>24</v>
      </c>
      <c r="G10" s="77" t="s">
        <v>15</v>
      </c>
      <c r="H10" s="81">
        <f t="shared" ref="H10:H73" si="7">$H$7</f>
        <v>0.12</v>
      </c>
      <c r="I10" s="90" t="str">
        <f t="shared" si="0"/>
        <v>CONFORME</v>
      </c>
      <c r="J10" s="82">
        <f t="shared" si="4"/>
        <v>0.1</v>
      </c>
      <c r="K10" s="34" t="str">
        <f t="shared" si="1"/>
        <v>CONFORME</v>
      </c>
      <c r="L10" s="81">
        <f t="shared" si="5"/>
        <v>0.2</v>
      </c>
      <c r="M10" s="34" t="str">
        <f t="shared" si="2"/>
        <v>CONFORME</v>
      </c>
      <c r="N10" s="82">
        <f t="shared" si="6"/>
        <v>0.16</v>
      </c>
      <c r="O10" s="41" t="str">
        <f t="shared" si="3"/>
        <v>CONFORME</v>
      </c>
    </row>
    <row r="11" spans="2:15">
      <c r="B11" s="75" t="s">
        <v>25</v>
      </c>
      <c r="C11" s="76" t="s">
        <v>26</v>
      </c>
      <c r="D11" s="76" t="s">
        <v>20</v>
      </c>
      <c r="E11" s="76" t="s">
        <v>8</v>
      </c>
      <c r="F11" s="76" t="s">
        <v>27</v>
      </c>
      <c r="G11" s="77" t="s">
        <v>15</v>
      </c>
      <c r="H11" s="81">
        <f t="shared" si="7"/>
        <v>0.12</v>
      </c>
      <c r="I11" s="90" t="str">
        <f t="shared" si="0"/>
        <v>CONFORME</v>
      </c>
      <c r="J11" s="82">
        <f t="shared" si="4"/>
        <v>0.1</v>
      </c>
      <c r="K11" s="34" t="str">
        <f t="shared" si="1"/>
        <v>CONFORME</v>
      </c>
      <c r="L11" s="81">
        <f t="shared" si="5"/>
        <v>0.2</v>
      </c>
      <c r="M11" s="34" t="str">
        <f t="shared" si="2"/>
        <v>CONFORME</v>
      </c>
      <c r="N11" s="82">
        <f t="shared" si="6"/>
        <v>0.16</v>
      </c>
      <c r="O11" s="41" t="str">
        <f t="shared" si="3"/>
        <v>CONFORME</v>
      </c>
    </row>
    <row r="12" spans="2:15">
      <c r="B12" s="75" t="s">
        <v>28</v>
      </c>
      <c r="C12" s="76" t="s">
        <v>29</v>
      </c>
      <c r="D12" s="76" t="s">
        <v>13</v>
      </c>
      <c r="E12" s="76" t="s">
        <v>8</v>
      </c>
      <c r="F12" s="76" t="s">
        <v>30</v>
      </c>
      <c r="G12" s="77" t="s">
        <v>15</v>
      </c>
      <c r="H12" s="81">
        <f t="shared" si="7"/>
        <v>0.12</v>
      </c>
      <c r="I12" s="90" t="str">
        <f t="shared" si="0"/>
        <v>CONFORME</v>
      </c>
      <c r="J12" s="82">
        <f t="shared" si="4"/>
        <v>0.1</v>
      </c>
      <c r="K12" s="34" t="str">
        <f t="shared" si="1"/>
        <v>CONFORME</v>
      </c>
      <c r="L12" s="81">
        <f t="shared" si="5"/>
        <v>0.2</v>
      </c>
      <c r="M12" s="34" t="str">
        <f t="shared" si="2"/>
        <v>CONFORME</v>
      </c>
      <c r="N12" s="82">
        <f t="shared" si="6"/>
        <v>0.16</v>
      </c>
      <c r="O12" s="41" t="str">
        <f t="shared" si="3"/>
        <v>CONFORME</v>
      </c>
    </row>
    <row r="13" spans="2:15">
      <c r="B13" s="75" t="s">
        <v>31</v>
      </c>
      <c r="C13" s="76" t="s">
        <v>32</v>
      </c>
      <c r="D13" s="76" t="s">
        <v>33</v>
      </c>
      <c r="E13" s="76" t="s">
        <v>8</v>
      </c>
      <c r="F13" s="76" t="s">
        <v>34</v>
      </c>
      <c r="G13" s="77" t="s">
        <v>15</v>
      </c>
      <c r="H13" s="81">
        <f t="shared" si="7"/>
        <v>0.12</v>
      </c>
      <c r="I13" s="90" t="str">
        <f t="shared" si="0"/>
        <v>CONFORME</v>
      </c>
      <c r="J13" s="82">
        <f t="shared" si="4"/>
        <v>0.1</v>
      </c>
      <c r="K13" s="34" t="str">
        <f t="shared" si="1"/>
        <v>CONFORME</v>
      </c>
      <c r="L13" s="81">
        <f t="shared" si="5"/>
        <v>0.2</v>
      </c>
      <c r="M13" s="34" t="str">
        <f t="shared" si="2"/>
        <v>CONFORME</v>
      </c>
      <c r="N13" s="82">
        <f t="shared" si="6"/>
        <v>0.16</v>
      </c>
      <c r="O13" s="41" t="str">
        <f t="shared" si="3"/>
        <v>CONFORME</v>
      </c>
    </row>
    <row r="14" spans="2:15">
      <c r="B14" s="75" t="s">
        <v>35</v>
      </c>
      <c r="C14" s="76" t="s">
        <v>36</v>
      </c>
      <c r="D14" s="76" t="s">
        <v>37</v>
      </c>
      <c r="E14" s="76" t="s">
        <v>8</v>
      </c>
      <c r="F14" s="76" t="s">
        <v>38</v>
      </c>
      <c r="G14" s="77" t="s">
        <v>15</v>
      </c>
      <c r="H14" s="81">
        <f t="shared" si="7"/>
        <v>0.12</v>
      </c>
      <c r="I14" s="90" t="str">
        <f t="shared" si="0"/>
        <v>CONFORME</v>
      </c>
      <c r="J14" s="82">
        <f t="shared" si="4"/>
        <v>0.1</v>
      </c>
      <c r="K14" s="34" t="str">
        <f t="shared" si="1"/>
        <v>CONFORME</v>
      </c>
      <c r="L14" s="81">
        <f t="shared" si="5"/>
        <v>0.2</v>
      </c>
      <c r="M14" s="34" t="str">
        <f t="shared" si="2"/>
        <v>CONFORME</v>
      </c>
      <c r="N14" s="82">
        <f t="shared" si="6"/>
        <v>0.16</v>
      </c>
      <c r="O14" s="41" t="str">
        <f t="shared" si="3"/>
        <v>CONFORME</v>
      </c>
    </row>
    <row r="15" spans="2:15">
      <c r="B15" s="75" t="s">
        <v>39</v>
      </c>
      <c r="C15" s="76" t="s">
        <v>6</v>
      </c>
      <c r="D15" s="76" t="s">
        <v>20</v>
      </c>
      <c r="E15" s="76" t="s">
        <v>8</v>
      </c>
      <c r="F15" s="76" t="s">
        <v>40</v>
      </c>
      <c r="G15" s="77" t="s">
        <v>15</v>
      </c>
      <c r="H15" s="81">
        <f t="shared" si="7"/>
        <v>0.12</v>
      </c>
      <c r="I15" s="90" t="str">
        <f t="shared" si="0"/>
        <v>CONFORME</v>
      </c>
      <c r="J15" s="82">
        <f t="shared" si="4"/>
        <v>0.1</v>
      </c>
      <c r="K15" s="34" t="str">
        <f t="shared" si="1"/>
        <v>CONFORME</v>
      </c>
      <c r="L15" s="81">
        <f t="shared" si="5"/>
        <v>0.2</v>
      </c>
      <c r="M15" s="34" t="str">
        <f t="shared" si="2"/>
        <v>CONFORME</v>
      </c>
      <c r="N15" s="82">
        <f t="shared" si="6"/>
        <v>0.16</v>
      </c>
      <c r="O15" s="41" t="str">
        <f t="shared" si="3"/>
        <v>CONFORME</v>
      </c>
    </row>
    <row r="16" spans="2:15">
      <c r="B16" s="75" t="s">
        <v>41</v>
      </c>
      <c r="C16" s="76" t="s">
        <v>29</v>
      </c>
      <c r="D16" s="76" t="s">
        <v>13</v>
      </c>
      <c r="E16" s="76" t="s">
        <v>8</v>
      </c>
      <c r="F16" s="76" t="s">
        <v>42</v>
      </c>
      <c r="G16" s="77" t="s">
        <v>15</v>
      </c>
      <c r="H16" s="81">
        <f t="shared" si="7"/>
        <v>0.12</v>
      </c>
      <c r="I16" s="90" t="str">
        <f t="shared" si="0"/>
        <v>CONFORME</v>
      </c>
      <c r="J16" s="82">
        <f t="shared" si="4"/>
        <v>0.1</v>
      </c>
      <c r="K16" s="34" t="str">
        <f t="shared" si="1"/>
        <v>CONFORME</v>
      </c>
      <c r="L16" s="81">
        <f t="shared" si="5"/>
        <v>0.2</v>
      </c>
      <c r="M16" s="34" t="str">
        <f t="shared" si="2"/>
        <v>CONFORME</v>
      </c>
      <c r="N16" s="82">
        <f t="shared" si="6"/>
        <v>0.16</v>
      </c>
      <c r="O16" s="41" t="str">
        <f t="shared" si="3"/>
        <v>CONFORME</v>
      </c>
    </row>
    <row r="17" spans="2:15">
      <c r="B17" s="75" t="s">
        <v>43</v>
      </c>
      <c r="C17" s="76" t="s">
        <v>44</v>
      </c>
      <c r="D17" s="76" t="s">
        <v>20</v>
      </c>
      <c r="E17" s="76" t="s">
        <v>8</v>
      </c>
      <c r="F17" s="76" t="s">
        <v>45</v>
      </c>
      <c r="G17" s="77" t="s">
        <v>15</v>
      </c>
      <c r="H17" s="81">
        <f t="shared" si="7"/>
        <v>0.12</v>
      </c>
      <c r="I17" s="90" t="str">
        <f t="shared" si="0"/>
        <v>CONFORME</v>
      </c>
      <c r="J17" s="82">
        <f t="shared" si="4"/>
        <v>0.1</v>
      </c>
      <c r="K17" s="34" t="str">
        <f t="shared" si="1"/>
        <v>CONFORME</v>
      </c>
      <c r="L17" s="81">
        <f t="shared" si="5"/>
        <v>0.2</v>
      </c>
      <c r="M17" s="34" t="str">
        <f t="shared" si="2"/>
        <v>CONFORME</v>
      </c>
      <c r="N17" s="82">
        <f t="shared" si="6"/>
        <v>0.16</v>
      </c>
      <c r="O17" s="41" t="str">
        <f t="shared" si="3"/>
        <v>CONFORME</v>
      </c>
    </row>
    <row r="18" spans="2:15">
      <c r="B18" s="75" t="s">
        <v>46</v>
      </c>
      <c r="C18" s="76" t="s">
        <v>47</v>
      </c>
      <c r="D18" s="76" t="s">
        <v>13</v>
      </c>
      <c r="E18" s="76" t="s">
        <v>8</v>
      </c>
      <c r="F18" s="76" t="s">
        <v>48</v>
      </c>
      <c r="G18" s="77" t="s">
        <v>15</v>
      </c>
      <c r="H18" s="81">
        <f t="shared" si="7"/>
        <v>0.12</v>
      </c>
      <c r="I18" s="90" t="str">
        <f t="shared" si="0"/>
        <v>CONFORME</v>
      </c>
      <c r="J18" s="82">
        <f t="shared" si="4"/>
        <v>0.1</v>
      </c>
      <c r="K18" s="34" t="str">
        <f t="shared" si="1"/>
        <v>CONFORME</v>
      </c>
      <c r="L18" s="81">
        <f t="shared" si="5"/>
        <v>0.2</v>
      </c>
      <c r="M18" s="34" t="str">
        <f t="shared" si="2"/>
        <v>CONFORME</v>
      </c>
      <c r="N18" s="82">
        <f t="shared" si="6"/>
        <v>0.16</v>
      </c>
      <c r="O18" s="41" t="str">
        <f t="shared" si="3"/>
        <v>CONFORME</v>
      </c>
    </row>
    <row r="19" spans="2:15">
      <c r="B19" s="75" t="s">
        <v>49</v>
      </c>
      <c r="C19" s="76" t="s">
        <v>23</v>
      </c>
      <c r="D19" s="76" t="s">
        <v>33</v>
      </c>
      <c r="E19" s="76" t="s">
        <v>8</v>
      </c>
      <c r="F19" s="76" t="s">
        <v>50</v>
      </c>
      <c r="G19" s="77" t="s">
        <v>15</v>
      </c>
      <c r="H19" s="81">
        <f t="shared" si="7"/>
        <v>0.12</v>
      </c>
      <c r="I19" s="90" t="str">
        <f t="shared" si="0"/>
        <v>CONFORME</v>
      </c>
      <c r="J19" s="82">
        <f t="shared" si="4"/>
        <v>0.1</v>
      </c>
      <c r="K19" s="34" t="str">
        <f t="shared" si="1"/>
        <v>CONFORME</v>
      </c>
      <c r="L19" s="81">
        <f t="shared" si="5"/>
        <v>0.2</v>
      </c>
      <c r="M19" s="34" t="str">
        <f t="shared" si="2"/>
        <v>CONFORME</v>
      </c>
      <c r="N19" s="82">
        <f t="shared" si="6"/>
        <v>0.16</v>
      </c>
      <c r="O19" s="41" t="str">
        <f t="shared" si="3"/>
        <v>CONFORME</v>
      </c>
    </row>
    <row r="20" spans="2:15">
      <c r="B20" s="75" t="s">
        <v>51</v>
      </c>
      <c r="C20" s="76" t="s">
        <v>52</v>
      </c>
      <c r="D20" s="76" t="s">
        <v>33</v>
      </c>
      <c r="E20" s="76" t="s">
        <v>8</v>
      </c>
      <c r="F20" s="76" t="s">
        <v>53</v>
      </c>
      <c r="G20" s="77" t="s">
        <v>15</v>
      </c>
      <c r="H20" s="81">
        <f t="shared" si="7"/>
        <v>0.12</v>
      </c>
      <c r="I20" s="90" t="str">
        <f t="shared" si="0"/>
        <v>CONFORME</v>
      </c>
      <c r="J20" s="82">
        <f t="shared" si="4"/>
        <v>0.1</v>
      </c>
      <c r="K20" s="34" t="str">
        <f t="shared" si="1"/>
        <v>CONFORME</v>
      </c>
      <c r="L20" s="81">
        <f t="shared" si="5"/>
        <v>0.2</v>
      </c>
      <c r="M20" s="34" t="str">
        <f t="shared" si="2"/>
        <v>CONFORME</v>
      </c>
      <c r="N20" s="82">
        <f t="shared" si="6"/>
        <v>0.16</v>
      </c>
      <c r="O20" s="41" t="str">
        <f t="shared" si="3"/>
        <v>CONFORME</v>
      </c>
    </row>
    <row r="21" spans="2:15">
      <c r="B21" s="75" t="s">
        <v>54</v>
      </c>
      <c r="C21" s="76" t="s">
        <v>29</v>
      </c>
      <c r="D21" s="76" t="s">
        <v>13</v>
      </c>
      <c r="E21" s="76" t="s">
        <v>8</v>
      </c>
      <c r="F21" s="76" t="s">
        <v>55</v>
      </c>
      <c r="G21" s="77" t="s">
        <v>15</v>
      </c>
      <c r="H21" s="81">
        <f t="shared" si="7"/>
        <v>0.12</v>
      </c>
      <c r="I21" s="90" t="str">
        <f t="shared" si="0"/>
        <v>CONFORME</v>
      </c>
      <c r="J21" s="82">
        <f t="shared" si="4"/>
        <v>0.1</v>
      </c>
      <c r="K21" s="34" t="str">
        <f t="shared" si="1"/>
        <v>CONFORME</v>
      </c>
      <c r="L21" s="81">
        <f t="shared" si="5"/>
        <v>0.2</v>
      </c>
      <c r="M21" s="34" t="str">
        <f t="shared" si="2"/>
        <v>CONFORME</v>
      </c>
      <c r="N21" s="82">
        <f t="shared" si="6"/>
        <v>0.16</v>
      </c>
      <c r="O21" s="41" t="str">
        <f t="shared" si="3"/>
        <v>CONFORME</v>
      </c>
    </row>
    <row r="22" spans="2:15">
      <c r="B22" s="75" t="s">
        <v>56</v>
      </c>
      <c r="C22" s="76" t="s">
        <v>57</v>
      </c>
      <c r="D22" s="76" t="s">
        <v>33</v>
      </c>
      <c r="E22" s="76" t="s">
        <v>8</v>
      </c>
      <c r="F22" s="76" t="s">
        <v>58</v>
      </c>
      <c r="G22" s="77" t="s">
        <v>15</v>
      </c>
      <c r="H22" s="81">
        <f t="shared" si="7"/>
        <v>0.12</v>
      </c>
      <c r="I22" s="90" t="str">
        <f t="shared" si="0"/>
        <v>CONFORME</v>
      </c>
      <c r="J22" s="82">
        <f t="shared" si="4"/>
        <v>0.1</v>
      </c>
      <c r="K22" s="34" t="str">
        <f t="shared" si="1"/>
        <v>CONFORME</v>
      </c>
      <c r="L22" s="81">
        <f t="shared" si="5"/>
        <v>0.2</v>
      </c>
      <c r="M22" s="34" t="str">
        <f t="shared" si="2"/>
        <v>CONFORME</v>
      </c>
      <c r="N22" s="82">
        <f t="shared" si="6"/>
        <v>0.16</v>
      </c>
      <c r="O22" s="41" t="str">
        <f t="shared" si="3"/>
        <v>CONFORME</v>
      </c>
    </row>
    <row r="23" spans="2:15">
      <c r="B23" s="75" t="s">
        <v>59</v>
      </c>
      <c r="C23" s="76" t="s">
        <v>57</v>
      </c>
      <c r="D23" s="76" t="s">
        <v>37</v>
      </c>
      <c r="E23" s="76" t="s">
        <v>8</v>
      </c>
      <c r="F23" s="76" t="s">
        <v>60</v>
      </c>
      <c r="G23" s="77" t="s">
        <v>15</v>
      </c>
      <c r="H23" s="81">
        <f t="shared" si="7"/>
        <v>0.12</v>
      </c>
      <c r="I23" s="90" t="str">
        <f t="shared" si="0"/>
        <v>CONFORME</v>
      </c>
      <c r="J23" s="82">
        <f t="shared" si="4"/>
        <v>0.1</v>
      </c>
      <c r="K23" s="34" t="str">
        <f t="shared" si="1"/>
        <v>CONFORME</v>
      </c>
      <c r="L23" s="81">
        <f t="shared" si="5"/>
        <v>0.2</v>
      </c>
      <c r="M23" s="34" t="str">
        <f t="shared" si="2"/>
        <v>CONFORME</v>
      </c>
      <c r="N23" s="82">
        <f t="shared" si="6"/>
        <v>0.16</v>
      </c>
      <c r="O23" s="41" t="str">
        <f t="shared" si="3"/>
        <v>CONFORME</v>
      </c>
    </row>
    <row r="24" spans="2:15">
      <c r="B24" s="75" t="s">
        <v>61</v>
      </c>
      <c r="C24" s="76" t="s">
        <v>62</v>
      </c>
      <c r="D24" s="76" t="s">
        <v>33</v>
      </c>
      <c r="E24" s="76" t="s">
        <v>8</v>
      </c>
      <c r="F24" s="76" t="s">
        <v>63</v>
      </c>
      <c r="G24" s="77" t="s">
        <v>15</v>
      </c>
      <c r="H24" s="81">
        <f t="shared" si="7"/>
        <v>0.12</v>
      </c>
      <c r="I24" s="90" t="str">
        <f t="shared" si="0"/>
        <v>CONFORME</v>
      </c>
      <c r="J24" s="82">
        <f t="shared" si="4"/>
        <v>0.1</v>
      </c>
      <c r="K24" s="34" t="str">
        <f t="shared" si="1"/>
        <v>CONFORME</v>
      </c>
      <c r="L24" s="81">
        <f t="shared" si="5"/>
        <v>0.2</v>
      </c>
      <c r="M24" s="34" t="str">
        <f t="shared" si="2"/>
        <v>CONFORME</v>
      </c>
      <c r="N24" s="82">
        <f t="shared" si="6"/>
        <v>0.16</v>
      </c>
      <c r="O24" s="41" t="str">
        <f t="shared" si="3"/>
        <v>CONFORME</v>
      </c>
    </row>
    <row r="25" spans="2:15">
      <c r="B25" s="75" t="s">
        <v>64</v>
      </c>
      <c r="C25" s="76" t="s">
        <v>65</v>
      </c>
      <c r="D25" s="76" t="s">
        <v>37</v>
      </c>
      <c r="E25" s="76" t="s">
        <v>8</v>
      </c>
      <c r="F25" s="76" t="s">
        <v>66</v>
      </c>
      <c r="G25" s="77" t="s">
        <v>15</v>
      </c>
      <c r="H25" s="81">
        <f t="shared" si="7"/>
        <v>0.12</v>
      </c>
      <c r="I25" s="90" t="str">
        <f t="shared" si="0"/>
        <v>CONFORME</v>
      </c>
      <c r="J25" s="82">
        <f t="shared" si="4"/>
        <v>0.1</v>
      </c>
      <c r="K25" s="34" t="str">
        <f t="shared" si="1"/>
        <v>CONFORME</v>
      </c>
      <c r="L25" s="81">
        <f t="shared" si="5"/>
        <v>0.2</v>
      </c>
      <c r="M25" s="34" t="str">
        <f t="shared" si="2"/>
        <v>CONFORME</v>
      </c>
      <c r="N25" s="82">
        <f t="shared" si="6"/>
        <v>0.16</v>
      </c>
      <c r="O25" s="41" t="str">
        <f t="shared" si="3"/>
        <v>CONFORME</v>
      </c>
    </row>
    <row r="26" spans="2:15">
      <c r="B26" s="75" t="s">
        <v>67</v>
      </c>
      <c r="C26" s="76" t="s">
        <v>6</v>
      </c>
      <c r="D26" s="76" t="s">
        <v>20</v>
      </c>
      <c r="E26" s="76" t="s">
        <v>8</v>
      </c>
      <c r="F26" s="76" t="s">
        <v>68</v>
      </c>
      <c r="G26" s="77" t="s">
        <v>15</v>
      </c>
      <c r="H26" s="81">
        <f t="shared" si="7"/>
        <v>0.12</v>
      </c>
      <c r="I26" s="90" t="str">
        <f t="shared" si="0"/>
        <v>CONFORME</v>
      </c>
      <c r="J26" s="82">
        <f t="shared" si="4"/>
        <v>0.1</v>
      </c>
      <c r="K26" s="34" t="str">
        <f t="shared" si="1"/>
        <v>CONFORME</v>
      </c>
      <c r="L26" s="81">
        <f t="shared" si="5"/>
        <v>0.2</v>
      </c>
      <c r="M26" s="34" t="str">
        <f t="shared" si="2"/>
        <v>CONFORME</v>
      </c>
      <c r="N26" s="82">
        <f t="shared" si="6"/>
        <v>0.16</v>
      </c>
      <c r="O26" s="41" t="str">
        <f t="shared" si="3"/>
        <v>CONFORME</v>
      </c>
    </row>
    <row r="27" spans="2:15">
      <c r="B27" s="75" t="s">
        <v>69</v>
      </c>
      <c r="C27" s="76" t="s">
        <v>6</v>
      </c>
      <c r="D27" s="76" t="s">
        <v>13</v>
      </c>
      <c r="E27" s="76" t="s">
        <v>8</v>
      </c>
      <c r="F27" s="76" t="s">
        <v>70</v>
      </c>
      <c r="G27" s="77" t="s">
        <v>15</v>
      </c>
      <c r="H27" s="81">
        <f t="shared" si="7"/>
        <v>0.12</v>
      </c>
      <c r="I27" s="90" t="str">
        <f t="shared" si="0"/>
        <v>CONFORME</v>
      </c>
      <c r="J27" s="82">
        <f t="shared" si="4"/>
        <v>0.1</v>
      </c>
      <c r="K27" s="34" t="str">
        <f t="shared" si="1"/>
        <v>CONFORME</v>
      </c>
      <c r="L27" s="81">
        <f t="shared" si="5"/>
        <v>0.2</v>
      </c>
      <c r="M27" s="34" t="str">
        <f t="shared" si="2"/>
        <v>CONFORME</v>
      </c>
      <c r="N27" s="82">
        <f t="shared" si="6"/>
        <v>0.16</v>
      </c>
      <c r="O27" s="41" t="str">
        <f t="shared" si="3"/>
        <v>CONFORME</v>
      </c>
    </row>
    <row r="28" spans="2:15">
      <c r="B28" s="75">
        <v>1.1200000000000001</v>
      </c>
      <c r="C28" s="76" t="s">
        <v>36</v>
      </c>
      <c r="D28" s="76" t="s">
        <v>33</v>
      </c>
      <c r="E28" s="76" t="s">
        <v>8</v>
      </c>
      <c r="F28" s="76" t="s">
        <v>71</v>
      </c>
      <c r="G28" s="77" t="s">
        <v>15</v>
      </c>
      <c r="H28" s="81">
        <f t="shared" si="7"/>
        <v>0.12</v>
      </c>
      <c r="I28" s="90" t="str">
        <f t="shared" si="0"/>
        <v>CONFORME</v>
      </c>
      <c r="J28" s="82">
        <f t="shared" si="4"/>
        <v>0.1</v>
      </c>
      <c r="K28" s="34" t="str">
        <f t="shared" si="1"/>
        <v>CONFORME</v>
      </c>
      <c r="L28" s="81">
        <f t="shared" si="5"/>
        <v>0.2</v>
      </c>
      <c r="M28" s="34" t="str">
        <f t="shared" si="2"/>
        <v>CONFORME</v>
      </c>
      <c r="N28" s="82">
        <f t="shared" si="6"/>
        <v>0.16</v>
      </c>
      <c r="O28" s="41" t="str">
        <f t="shared" si="3"/>
        <v>CONFORME</v>
      </c>
    </row>
    <row r="29" spans="2:15">
      <c r="B29" s="75" t="s">
        <v>72</v>
      </c>
      <c r="C29" s="76" t="s">
        <v>44</v>
      </c>
      <c r="D29" s="76" t="s">
        <v>33</v>
      </c>
      <c r="E29" s="76" t="s">
        <v>8</v>
      </c>
      <c r="F29" s="76" t="s">
        <v>73</v>
      </c>
      <c r="G29" s="77" t="s">
        <v>15</v>
      </c>
      <c r="H29" s="81">
        <f t="shared" si="7"/>
        <v>0.12</v>
      </c>
      <c r="I29" s="90" t="str">
        <f t="shared" si="0"/>
        <v>CONFORME</v>
      </c>
      <c r="J29" s="82">
        <f t="shared" si="4"/>
        <v>0.1</v>
      </c>
      <c r="K29" s="34" t="str">
        <f t="shared" si="1"/>
        <v>CONFORME</v>
      </c>
      <c r="L29" s="81">
        <f t="shared" si="5"/>
        <v>0.2</v>
      </c>
      <c r="M29" s="34" t="str">
        <f t="shared" si="2"/>
        <v>CONFORME</v>
      </c>
      <c r="N29" s="82">
        <f t="shared" si="6"/>
        <v>0.16</v>
      </c>
      <c r="O29" s="41" t="str">
        <f t="shared" si="3"/>
        <v>CONFORME</v>
      </c>
    </row>
    <row r="30" spans="2:15">
      <c r="B30" s="75" t="s">
        <v>74</v>
      </c>
      <c r="C30" s="76" t="s">
        <v>75</v>
      </c>
      <c r="D30" s="76" t="s">
        <v>7</v>
      </c>
      <c r="E30" s="76" t="s">
        <v>8</v>
      </c>
      <c r="F30" s="76" t="s">
        <v>76</v>
      </c>
      <c r="G30" s="77" t="s">
        <v>15</v>
      </c>
      <c r="H30" s="81">
        <f t="shared" si="7"/>
        <v>0.12</v>
      </c>
      <c r="I30" s="90" t="str">
        <f t="shared" si="0"/>
        <v>CONFORME</v>
      </c>
      <c r="J30" s="82">
        <f t="shared" si="4"/>
        <v>0.1</v>
      </c>
      <c r="K30" s="34" t="str">
        <f t="shared" si="1"/>
        <v>CONFORME</v>
      </c>
      <c r="L30" s="81">
        <f t="shared" si="5"/>
        <v>0.2</v>
      </c>
      <c r="M30" s="34" t="str">
        <f t="shared" si="2"/>
        <v>CONFORME</v>
      </c>
      <c r="N30" s="82">
        <f t="shared" si="6"/>
        <v>0.16</v>
      </c>
      <c r="O30" s="41" t="str">
        <f t="shared" si="3"/>
        <v>CONFORME</v>
      </c>
    </row>
    <row r="31" spans="2:15">
      <c r="B31" s="75">
        <v>1.1499999999999999</v>
      </c>
      <c r="C31" s="76" t="s">
        <v>6</v>
      </c>
      <c r="D31" s="76" t="s">
        <v>37</v>
      </c>
      <c r="E31" s="76" t="s">
        <v>8</v>
      </c>
      <c r="F31" s="76" t="s">
        <v>77</v>
      </c>
      <c r="G31" s="77" t="s">
        <v>15</v>
      </c>
      <c r="H31" s="81">
        <f t="shared" si="7"/>
        <v>0.12</v>
      </c>
      <c r="I31" s="90" t="str">
        <f t="shared" si="0"/>
        <v>CONFORME</v>
      </c>
      <c r="J31" s="82">
        <f t="shared" si="4"/>
        <v>0.1</v>
      </c>
      <c r="K31" s="34" t="str">
        <f t="shared" si="1"/>
        <v>CONFORME</v>
      </c>
      <c r="L31" s="81">
        <f t="shared" si="5"/>
        <v>0.2</v>
      </c>
      <c r="M31" s="34" t="str">
        <f t="shared" si="2"/>
        <v>CONFORME</v>
      </c>
      <c r="N31" s="82">
        <f t="shared" si="6"/>
        <v>0.16</v>
      </c>
      <c r="O31" s="41" t="str">
        <f t="shared" si="3"/>
        <v>CONFORME</v>
      </c>
    </row>
    <row r="32" spans="2:15">
      <c r="B32" s="75" t="s">
        <v>78</v>
      </c>
      <c r="C32" s="76" t="s">
        <v>47</v>
      </c>
      <c r="D32" s="76" t="s">
        <v>79</v>
      </c>
      <c r="E32" s="76" t="s">
        <v>8</v>
      </c>
      <c r="F32" s="76" t="s">
        <v>80</v>
      </c>
      <c r="G32" s="77" t="s">
        <v>15</v>
      </c>
      <c r="H32" s="81">
        <f t="shared" si="7"/>
        <v>0.12</v>
      </c>
      <c r="I32" s="90" t="str">
        <f t="shared" si="0"/>
        <v>CONFORME</v>
      </c>
      <c r="J32" s="82">
        <f t="shared" si="4"/>
        <v>0.1</v>
      </c>
      <c r="K32" s="34" t="str">
        <f t="shared" si="1"/>
        <v>CONFORME</v>
      </c>
      <c r="L32" s="81">
        <f t="shared" si="5"/>
        <v>0.2</v>
      </c>
      <c r="M32" s="34" t="str">
        <f t="shared" si="2"/>
        <v>CONFORME</v>
      </c>
      <c r="N32" s="82">
        <f t="shared" si="6"/>
        <v>0.16</v>
      </c>
      <c r="O32" s="41" t="str">
        <f t="shared" si="3"/>
        <v>CONFORME</v>
      </c>
    </row>
    <row r="33" spans="2:15">
      <c r="B33" s="75" t="s">
        <v>81</v>
      </c>
      <c r="C33" s="76" t="s">
        <v>32</v>
      </c>
      <c r="D33" s="76" t="s">
        <v>79</v>
      </c>
      <c r="E33" s="76" t="s">
        <v>8</v>
      </c>
      <c r="F33" s="76" t="s">
        <v>82</v>
      </c>
      <c r="G33" s="77" t="s">
        <v>15</v>
      </c>
      <c r="H33" s="81">
        <f t="shared" si="7"/>
        <v>0.12</v>
      </c>
      <c r="I33" s="90" t="str">
        <f t="shared" si="0"/>
        <v>CONFORME</v>
      </c>
      <c r="J33" s="82">
        <f t="shared" si="4"/>
        <v>0.1</v>
      </c>
      <c r="K33" s="34" t="str">
        <f t="shared" si="1"/>
        <v>CONFORME</v>
      </c>
      <c r="L33" s="81">
        <f t="shared" si="5"/>
        <v>0.2</v>
      </c>
      <c r="M33" s="34" t="str">
        <f t="shared" si="2"/>
        <v>CONFORME</v>
      </c>
      <c r="N33" s="82">
        <f t="shared" si="6"/>
        <v>0.16</v>
      </c>
      <c r="O33" s="41" t="str">
        <f t="shared" si="3"/>
        <v>CONFORME</v>
      </c>
    </row>
    <row r="34" spans="2:15">
      <c r="B34" s="75" t="s">
        <v>83</v>
      </c>
      <c r="C34" s="76" t="s">
        <v>47</v>
      </c>
      <c r="D34" s="76" t="s">
        <v>33</v>
      </c>
      <c r="E34" s="76" t="s">
        <v>8</v>
      </c>
      <c r="F34" s="76" t="s">
        <v>84</v>
      </c>
      <c r="G34" s="77" t="s">
        <v>15</v>
      </c>
      <c r="H34" s="81">
        <f t="shared" si="7"/>
        <v>0.12</v>
      </c>
      <c r="I34" s="90" t="str">
        <f t="shared" si="0"/>
        <v>CONFORME</v>
      </c>
      <c r="J34" s="82">
        <f t="shared" si="4"/>
        <v>0.1</v>
      </c>
      <c r="K34" s="34" t="str">
        <f t="shared" si="1"/>
        <v>CONFORME</v>
      </c>
      <c r="L34" s="81">
        <f t="shared" si="5"/>
        <v>0.2</v>
      </c>
      <c r="M34" s="34" t="str">
        <f t="shared" si="2"/>
        <v>CONFORME</v>
      </c>
      <c r="N34" s="82">
        <f t="shared" si="6"/>
        <v>0.16</v>
      </c>
      <c r="O34" s="41" t="str">
        <f t="shared" si="3"/>
        <v>CONFORME</v>
      </c>
    </row>
    <row r="35" spans="2:15">
      <c r="B35" s="75" t="s">
        <v>85</v>
      </c>
      <c r="C35" s="76" t="s">
        <v>29</v>
      </c>
      <c r="D35" s="76" t="s">
        <v>44</v>
      </c>
      <c r="E35" s="76" t="s">
        <v>8</v>
      </c>
      <c r="F35" s="76" t="s">
        <v>86</v>
      </c>
      <c r="G35" s="77" t="s">
        <v>15</v>
      </c>
      <c r="H35" s="81">
        <f t="shared" si="7"/>
        <v>0.12</v>
      </c>
      <c r="I35" s="90" t="str">
        <f t="shared" si="0"/>
        <v>CONFORME</v>
      </c>
      <c r="J35" s="82">
        <f t="shared" si="4"/>
        <v>0.1</v>
      </c>
      <c r="K35" s="34" t="str">
        <f t="shared" si="1"/>
        <v>CONFORME</v>
      </c>
      <c r="L35" s="81">
        <f t="shared" si="5"/>
        <v>0.2</v>
      </c>
      <c r="M35" s="34" t="str">
        <f t="shared" si="2"/>
        <v>CONFORME</v>
      </c>
      <c r="N35" s="82">
        <f t="shared" si="6"/>
        <v>0.16</v>
      </c>
      <c r="O35" s="41" t="str">
        <f t="shared" si="3"/>
        <v>CONFORME</v>
      </c>
    </row>
    <row r="36" spans="2:15">
      <c r="B36" s="75" t="s">
        <v>87</v>
      </c>
      <c r="C36" s="76" t="s">
        <v>44</v>
      </c>
      <c r="D36" s="76" t="s">
        <v>13</v>
      </c>
      <c r="E36" s="76" t="s">
        <v>8</v>
      </c>
      <c r="F36" s="76" t="s">
        <v>88</v>
      </c>
      <c r="G36" s="77" t="s">
        <v>15</v>
      </c>
      <c r="H36" s="81">
        <f t="shared" si="7"/>
        <v>0.12</v>
      </c>
      <c r="I36" s="90" t="str">
        <f t="shared" si="0"/>
        <v>CONFORME</v>
      </c>
      <c r="J36" s="82">
        <f t="shared" si="4"/>
        <v>0.1</v>
      </c>
      <c r="K36" s="34" t="str">
        <f t="shared" si="1"/>
        <v>CONFORME</v>
      </c>
      <c r="L36" s="81">
        <f t="shared" si="5"/>
        <v>0.2</v>
      </c>
      <c r="M36" s="34" t="str">
        <f t="shared" si="2"/>
        <v>CONFORME</v>
      </c>
      <c r="N36" s="82">
        <f t="shared" si="6"/>
        <v>0.16</v>
      </c>
      <c r="O36" s="41" t="str">
        <f t="shared" si="3"/>
        <v>CONFORME</v>
      </c>
    </row>
    <row r="37" spans="2:15">
      <c r="B37" s="75" t="s">
        <v>89</v>
      </c>
      <c r="C37" s="76" t="s">
        <v>62</v>
      </c>
      <c r="D37" s="76" t="s">
        <v>7</v>
      </c>
      <c r="E37" s="76" t="s">
        <v>8</v>
      </c>
      <c r="F37" s="76" t="s">
        <v>90</v>
      </c>
      <c r="G37" s="77" t="s">
        <v>15</v>
      </c>
      <c r="H37" s="81">
        <f t="shared" si="7"/>
        <v>0.12</v>
      </c>
      <c r="I37" s="90" t="str">
        <f t="shared" ref="I37:I68" si="8">IF(ABS(C37)&lt;=H37,"CONFORME","NO CONFORME")</f>
        <v>CONFORME</v>
      </c>
      <c r="J37" s="82">
        <f t="shared" si="4"/>
        <v>0.1</v>
      </c>
      <c r="K37" s="34" t="str">
        <f t="shared" ref="K37:K68" si="9">IF(ABS(D37)&lt;=J37,"CONFORME","NO CONFORME")</f>
        <v>CONFORME</v>
      </c>
      <c r="L37" s="81">
        <f t="shared" si="5"/>
        <v>0.2</v>
      </c>
      <c r="M37" s="34" t="str">
        <f t="shared" si="2"/>
        <v>CONFORME</v>
      </c>
      <c r="N37" s="82">
        <f t="shared" si="6"/>
        <v>0.16</v>
      </c>
      <c r="O37" s="41" t="str">
        <f t="shared" si="3"/>
        <v>CONFORME</v>
      </c>
    </row>
    <row r="38" spans="2:15">
      <c r="B38" s="75" t="s">
        <v>91</v>
      </c>
      <c r="C38" s="76" t="s">
        <v>32</v>
      </c>
      <c r="D38" s="76" t="s">
        <v>13</v>
      </c>
      <c r="E38" s="76" t="s">
        <v>8</v>
      </c>
      <c r="F38" s="76" t="s">
        <v>92</v>
      </c>
      <c r="G38" s="77" t="s">
        <v>15</v>
      </c>
      <c r="H38" s="81">
        <f t="shared" si="7"/>
        <v>0.12</v>
      </c>
      <c r="I38" s="90" t="str">
        <f t="shared" si="8"/>
        <v>CONFORME</v>
      </c>
      <c r="J38" s="82">
        <f t="shared" si="4"/>
        <v>0.1</v>
      </c>
      <c r="K38" s="34" t="str">
        <f t="shared" si="9"/>
        <v>CONFORME</v>
      </c>
      <c r="L38" s="81">
        <f t="shared" si="5"/>
        <v>0.2</v>
      </c>
      <c r="M38" s="34" t="str">
        <f t="shared" si="2"/>
        <v>CONFORME</v>
      </c>
      <c r="N38" s="82">
        <f t="shared" si="6"/>
        <v>0.16</v>
      </c>
      <c r="O38" s="41" t="str">
        <f t="shared" si="3"/>
        <v>CONFORME</v>
      </c>
    </row>
    <row r="39" spans="2:15">
      <c r="B39" s="75" t="s">
        <v>93</v>
      </c>
      <c r="C39" s="76" t="s">
        <v>6</v>
      </c>
      <c r="D39" s="76" t="s">
        <v>37</v>
      </c>
      <c r="E39" s="76" t="s">
        <v>8</v>
      </c>
      <c r="F39" s="76" t="s">
        <v>94</v>
      </c>
      <c r="G39" s="77" t="s">
        <v>15</v>
      </c>
      <c r="H39" s="81">
        <f t="shared" si="7"/>
        <v>0.12</v>
      </c>
      <c r="I39" s="90" t="str">
        <f t="shared" si="8"/>
        <v>CONFORME</v>
      </c>
      <c r="J39" s="82">
        <f t="shared" si="4"/>
        <v>0.1</v>
      </c>
      <c r="K39" s="34" t="str">
        <f t="shared" si="9"/>
        <v>CONFORME</v>
      </c>
      <c r="L39" s="81">
        <f t="shared" si="5"/>
        <v>0.2</v>
      </c>
      <c r="M39" s="34" t="str">
        <f t="shared" si="2"/>
        <v>CONFORME</v>
      </c>
      <c r="N39" s="82">
        <f t="shared" si="6"/>
        <v>0.16</v>
      </c>
      <c r="O39" s="41" t="str">
        <f t="shared" si="3"/>
        <v>CONFORME</v>
      </c>
    </row>
    <row r="40" spans="2:15">
      <c r="B40" s="75" t="s">
        <v>95</v>
      </c>
      <c r="C40" s="76" t="s">
        <v>29</v>
      </c>
      <c r="D40" s="76" t="s">
        <v>33</v>
      </c>
      <c r="E40" s="76" t="s">
        <v>8</v>
      </c>
      <c r="F40" s="76" t="s">
        <v>96</v>
      </c>
      <c r="G40" s="77" t="s">
        <v>15</v>
      </c>
      <c r="H40" s="81">
        <f t="shared" si="7"/>
        <v>0.12</v>
      </c>
      <c r="I40" s="90" t="str">
        <f t="shared" si="8"/>
        <v>CONFORME</v>
      </c>
      <c r="J40" s="82">
        <f t="shared" si="4"/>
        <v>0.1</v>
      </c>
      <c r="K40" s="34" t="str">
        <f t="shared" si="9"/>
        <v>CONFORME</v>
      </c>
      <c r="L40" s="81">
        <f t="shared" si="5"/>
        <v>0.2</v>
      </c>
      <c r="M40" s="34" t="str">
        <f t="shared" si="2"/>
        <v>CONFORME</v>
      </c>
      <c r="N40" s="82">
        <f t="shared" si="6"/>
        <v>0.16</v>
      </c>
      <c r="O40" s="41" t="str">
        <f t="shared" si="3"/>
        <v>CONFORME</v>
      </c>
    </row>
    <row r="41" spans="2:15">
      <c r="B41" s="75" t="s">
        <v>97</v>
      </c>
      <c r="C41" s="76" t="s">
        <v>32</v>
      </c>
      <c r="D41" s="76" t="s">
        <v>13</v>
      </c>
      <c r="E41" s="76" t="s">
        <v>8</v>
      </c>
      <c r="F41" s="76" t="s">
        <v>98</v>
      </c>
      <c r="G41" s="77" t="s">
        <v>15</v>
      </c>
      <c r="H41" s="81">
        <f t="shared" si="7"/>
        <v>0.12</v>
      </c>
      <c r="I41" s="90" t="str">
        <f t="shared" si="8"/>
        <v>CONFORME</v>
      </c>
      <c r="J41" s="82">
        <f t="shared" si="4"/>
        <v>0.1</v>
      </c>
      <c r="K41" s="34" t="str">
        <f t="shared" si="9"/>
        <v>CONFORME</v>
      </c>
      <c r="L41" s="81">
        <f t="shared" si="5"/>
        <v>0.2</v>
      </c>
      <c r="M41" s="34" t="str">
        <f t="shared" si="2"/>
        <v>CONFORME</v>
      </c>
      <c r="N41" s="82">
        <f t="shared" si="6"/>
        <v>0.16</v>
      </c>
      <c r="O41" s="41" t="str">
        <f t="shared" si="3"/>
        <v>CONFORME</v>
      </c>
    </row>
    <row r="42" spans="2:15">
      <c r="B42" s="75" t="s">
        <v>99</v>
      </c>
      <c r="C42" s="76" t="s">
        <v>6</v>
      </c>
      <c r="D42" s="76" t="s">
        <v>33</v>
      </c>
      <c r="E42" s="76" t="s">
        <v>8</v>
      </c>
      <c r="F42" s="76" t="s">
        <v>100</v>
      </c>
      <c r="G42" s="77" t="s">
        <v>15</v>
      </c>
      <c r="H42" s="81">
        <f t="shared" si="7"/>
        <v>0.12</v>
      </c>
      <c r="I42" s="90" t="str">
        <f t="shared" si="8"/>
        <v>CONFORME</v>
      </c>
      <c r="J42" s="82">
        <f t="shared" si="4"/>
        <v>0.1</v>
      </c>
      <c r="K42" s="34" t="str">
        <f t="shared" si="9"/>
        <v>CONFORME</v>
      </c>
      <c r="L42" s="81">
        <f t="shared" si="5"/>
        <v>0.2</v>
      </c>
      <c r="M42" s="34" t="str">
        <f t="shared" si="2"/>
        <v>CONFORME</v>
      </c>
      <c r="N42" s="82">
        <f t="shared" si="6"/>
        <v>0.16</v>
      </c>
      <c r="O42" s="41" t="str">
        <f t="shared" si="3"/>
        <v>CONFORME</v>
      </c>
    </row>
    <row r="43" spans="2:15">
      <c r="B43" s="75" t="s">
        <v>101</v>
      </c>
      <c r="C43" s="76" t="s">
        <v>57</v>
      </c>
      <c r="D43" s="76" t="s">
        <v>20</v>
      </c>
      <c r="E43" s="76" t="s">
        <v>8</v>
      </c>
      <c r="F43" s="76" t="s">
        <v>102</v>
      </c>
      <c r="G43" s="77" t="s">
        <v>15</v>
      </c>
      <c r="H43" s="81">
        <f t="shared" si="7"/>
        <v>0.12</v>
      </c>
      <c r="I43" s="90" t="str">
        <f t="shared" si="8"/>
        <v>CONFORME</v>
      </c>
      <c r="J43" s="82">
        <f t="shared" si="4"/>
        <v>0.1</v>
      </c>
      <c r="K43" s="34" t="str">
        <f t="shared" si="9"/>
        <v>CONFORME</v>
      </c>
      <c r="L43" s="81">
        <f t="shared" si="5"/>
        <v>0.2</v>
      </c>
      <c r="M43" s="34" t="str">
        <f t="shared" si="2"/>
        <v>CONFORME</v>
      </c>
      <c r="N43" s="82">
        <f t="shared" si="6"/>
        <v>0.16</v>
      </c>
      <c r="O43" s="41" t="str">
        <f t="shared" si="3"/>
        <v>CONFORME</v>
      </c>
    </row>
    <row r="44" spans="2:15">
      <c r="B44" s="75" t="s">
        <v>103</v>
      </c>
      <c r="C44" s="76" t="s">
        <v>36</v>
      </c>
      <c r="D44" s="76" t="s">
        <v>20</v>
      </c>
      <c r="E44" s="76" t="s">
        <v>8</v>
      </c>
      <c r="F44" s="76" t="s">
        <v>104</v>
      </c>
      <c r="G44" s="77" t="s">
        <v>15</v>
      </c>
      <c r="H44" s="81">
        <f t="shared" si="7"/>
        <v>0.12</v>
      </c>
      <c r="I44" s="90" t="str">
        <f t="shared" si="8"/>
        <v>CONFORME</v>
      </c>
      <c r="J44" s="82">
        <f t="shared" si="4"/>
        <v>0.1</v>
      </c>
      <c r="K44" s="34" t="str">
        <f t="shared" si="9"/>
        <v>CONFORME</v>
      </c>
      <c r="L44" s="81">
        <f t="shared" si="5"/>
        <v>0.2</v>
      </c>
      <c r="M44" s="34" t="str">
        <f t="shared" si="2"/>
        <v>CONFORME</v>
      </c>
      <c r="N44" s="82">
        <f t="shared" si="6"/>
        <v>0.16</v>
      </c>
      <c r="O44" s="41" t="str">
        <f t="shared" si="3"/>
        <v>CONFORME</v>
      </c>
    </row>
    <row r="45" spans="2:15">
      <c r="B45" s="75" t="s">
        <v>105</v>
      </c>
      <c r="C45" s="76" t="s">
        <v>23</v>
      </c>
      <c r="D45" s="76" t="s">
        <v>37</v>
      </c>
      <c r="E45" s="76" t="s">
        <v>8</v>
      </c>
      <c r="F45" s="76" t="s">
        <v>106</v>
      </c>
      <c r="G45" s="77" t="s">
        <v>15</v>
      </c>
      <c r="H45" s="81">
        <f t="shared" si="7"/>
        <v>0.12</v>
      </c>
      <c r="I45" s="90" t="str">
        <f t="shared" si="8"/>
        <v>CONFORME</v>
      </c>
      <c r="J45" s="82">
        <f t="shared" si="4"/>
        <v>0.1</v>
      </c>
      <c r="K45" s="34" t="str">
        <f t="shared" si="9"/>
        <v>CONFORME</v>
      </c>
      <c r="L45" s="81">
        <f t="shared" si="5"/>
        <v>0.2</v>
      </c>
      <c r="M45" s="34" t="str">
        <f t="shared" si="2"/>
        <v>CONFORME</v>
      </c>
      <c r="N45" s="82">
        <f t="shared" si="6"/>
        <v>0.16</v>
      </c>
      <c r="O45" s="41" t="str">
        <f t="shared" si="3"/>
        <v>CONFORME</v>
      </c>
    </row>
    <row r="46" spans="2:15">
      <c r="B46" s="75" t="s">
        <v>107</v>
      </c>
      <c r="C46" s="76" t="s">
        <v>32</v>
      </c>
      <c r="D46" s="76" t="s">
        <v>20</v>
      </c>
      <c r="E46" s="76" t="s">
        <v>8</v>
      </c>
      <c r="F46" s="76" t="s">
        <v>108</v>
      </c>
      <c r="G46" s="77" t="s">
        <v>15</v>
      </c>
      <c r="H46" s="81">
        <f t="shared" si="7"/>
        <v>0.12</v>
      </c>
      <c r="I46" s="90" t="str">
        <f t="shared" si="8"/>
        <v>CONFORME</v>
      </c>
      <c r="J46" s="82">
        <f t="shared" si="4"/>
        <v>0.1</v>
      </c>
      <c r="K46" s="34" t="str">
        <f t="shared" si="9"/>
        <v>CONFORME</v>
      </c>
      <c r="L46" s="81">
        <f t="shared" si="5"/>
        <v>0.2</v>
      </c>
      <c r="M46" s="34" t="str">
        <f t="shared" si="2"/>
        <v>CONFORME</v>
      </c>
      <c r="N46" s="82">
        <f t="shared" si="6"/>
        <v>0.16</v>
      </c>
      <c r="O46" s="41" t="str">
        <f t="shared" si="3"/>
        <v>CONFORME</v>
      </c>
    </row>
    <row r="47" spans="2:15">
      <c r="B47" s="75" t="s">
        <v>109</v>
      </c>
      <c r="C47" s="76" t="s">
        <v>29</v>
      </c>
      <c r="D47" s="76" t="s">
        <v>47</v>
      </c>
      <c r="E47" s="76" t="s">
        <v>8</v>
      </c>
      <c r="F47" s="76" t="s">
        <v>110</v>
      </c>
      <c r="G47" s="77" t="s">
        <v>15</v>
      </c>
      <c r="H47" s="81">
        <f t="shared" si="7"/>
        <v>0.12</v>
      </c>
      <c r="I47" s="90" t="str">
        <f t="shared" si="8"/>
        <v>CONFORME</v>
      </c>
      <c r="J47" s="82">
        <f t="shared" si="4"/>
        <v>0.1</v>
      </c>
      <c r="K47" s="34" t="str">
        <f t="shared" si="9"/>
        <v>CONFORME</v>
      </c>
      <c r="L47" s="81">
        <f t="shared" si="5"/>
        <v>0.2</v>
      </c>
      <c r="M47" s="34" t="str">
        <f t="shared" si="2"/>
        <v>CONFORME</v>
      </c>
      <c r="N47" s="82">
        <f t="shared" si="6"/>
        <v>0.16</v>
      </c>
      <c r="O47" s="41" t="str">
        <f t="shared" si="3"/>
        <v>CONFORME</v>
      </c>
    </row>
    <row r="48" spans="2:15">
      <c r="B48" s="75" t="s">
        <v>111</v>
      </c>
      <c r="C48" s="76" t="s">
        <v>7</v>
      </c>
      <c r="D48" s="76" t="s">
        <v>7</v>
      </c>
      <c r="E48" s="76" t="s">
        <v>8</v>
      </c>
      <c r="F48" s="76" t="s">
        <v>112</v>
      </c>
      <c r="G48" s="77" t="s">
        <v>15</v>
      </c>
      <c r="H48" s="81">
        <f t="shared" si="7"/>
        <v>0.12</v>
      </c>
      <c r="I48" s="90" t="str">
        <f t="shared" si="8"/>
        <v>CONFORME</v>
      </c>
      <c r="J48" s="82">
        <f t="shared" si="4"/>
        <v>0.1</v>
      </c>
      <c r="K48" s="34" t="str">
        <f t="shared" si="9"/>
        <v>CONFORME</v>
      </c>
      <c r="L48" s="81">
        <f t="shared" si="5"/>
        <v>0.2</v>
      </c>
      <c r="M48" s="34" t="str">
        <f t="shared" si="2"/>
        <v>CONFORME</v>
      </c>
      <c r="N48" s="82">
        <f t="shared" si="6"/>
        <v>0.16</v>
      </c>
      <c r="O48" s="41" t="str">
        <f t="shared" si="3"/>
        <v>CONFORME</v>
      </c>
    </row>
    <row r="49" spans="2:15">
      <c r="B49" s="75" t="s">
        <v>113</v>
      </c>
      <c r="C49" s="76" t="s">
        <v>36</v>
      </c>
      <c r="D49" s="76" t="s">
        <v>7</v>
      </c>
      <c r="E49" s="76" t="s">
        <v>8</v>
      </c>
      <c r="F49" s="76" t="s">
        <v>114</v>
      </c>
      <c r="G49" s="77" t="s">
        <v>15</v>
      </c>
      <c r="H49" s="81">
        <f t="shared" si="7"/>
        <v>0.12</v>
      </c>
      <c r="I49" s="90" t="str">
        <f t="shared" si="8"/>
        <v>CONFORME</v>
      </c>
      <c r="J49" s="82">
        <f t="shared" si="4"/>
        <v>0.1</v>
      </c>
      <c r="K49" s="34" t="str">
        <f t="shared" si="9"/>
        <v>CONFORME</v>
      </c>
      <c r="L49" s="81">
        <f t="shared" si="5"/>
        <v>0.2</v>
      </c>
      <c r="M49" s="34" t="str">
        <f t="shared" si="2"/>
        <v>CONFORME</v>
      </c>
      <c r="N49" s="82">
        <f t="shared" si="6"/>
        <v>0.16</v>
      </c>
      <c r="O49" s="41" t="str">
        <f t="shared" si="3"/>
        <v>CONFORME</v>
      </c>
    </row>
    <row r="50" spans="2:15">
      <c r="B50" s="75" t="s">
        <v>115</v>
      </c>
      <c r="C50" s="76" t="s">
        <v>62</v>
      </c>
      <c r="D50" s="76" t="s">
        <v>79</v>
      </c>
      <c r="E50" s="76" t="s">
        <v>8</v>
      </c>
      <c r="F50" s="76" t="s">
        <v>116</v>
      </c>
      <c r="G50" s="77" t="s">
        <v>15</v>
      </c>
      <c r="H50" s="81">
        <f t="shared" si="7"/>
        <v>0.12</v>
      </c>
      <c r="I50" s="90" t="str">
        <f t="shared" si="8"/>
        <v>CONFORME</v>
      </c>
      <c r="J50" s="82">
        <f t="shared" si="4"/>
        <v>0.1</v>
      </c>
      <c r="K50" s="34" t="str">
        <f t="shared" si="9"/>
        <v>CONFORME</v>
      </c>
      <c r="L50" s="81">
        <f t="shared" si="5"/>
        <v>0.2</v>
      </c>
      <c r="M50" s="34" t="str">
        <f t="shared" si="2"/>
        <v>CONFORME</v>
      </c>
      <c r="N50" s="82">
        <f t="shared" si="6"/>
        <v>0.16</v>
      </c>
      <c r="O50" s="41" t="str">
        <f t="shared" si="3"/>
        <v>CONFORME</v>
      </c>
    </row>
    <row r="51" spans="2:15">
      <c r="B51" s="75" t="s">
        <v>117</v>
      </c>
      <c r="C51" s="76" t="s">
        <v>62</v>
      </c>
      <c r="D51" s="76" t="s">
        <v>20</v>
      </c>
      <c r="E51" s="76" t="s">
        <v>8</v>
      </c>
      <c r="F51" s="76" t="s">
        <v>118</v>
      </c>
      <c r="G51" s="77" t="s">
        <v>15</v>
      </c>
      <c r="H51" s="81">
        <f t="shared" si="7"/>
        <v>0.12</v>
      </c>
      <c r="I51" s="90" t="str">
        <f t="shared" si="8"/>
        <v>CONFORME</v>
      </c>
      <c r="J51" s="82">
        <f t="shared" si="4"/>
        <v>0.1</v>
      </c>
      <c r="K51" s="34" t="str">
        <f t="shared" si="9"/>
        <v>CONFORME</v>
      </c>
      <c r="L51" s="81">
        <f t="shared" si="5"/>
        <v>0.2</v>
      </c>
      <c r="M51" s="34" t="str">
        <f t="shared" si="2"/>
        <v>CONFORME</v>
      </c>
      <c r="N51" s="82">
        <f t="shared" si="6"/>
        <v>0.16</v>
      </c>
      <c r="O51" s="41" t="str">
        <f t="shared" si="3"/>
        <v>CONFORME</v>
      </c>
    </row>
    <row r="52" spans="2:15">
      <c r="B52" s="75" t="s">
        <v>119</v>
      </c>
      <c r="C52" s="76" t="s">
        <v>47</v>
      </c>
      <c r="D52" s="76" t="s">
        <v>79</v>
      </c>
      <c r="E52" s="76" t="s">
        <v>8</v>
      </c>
      <c r="F52" s="76" t="s">
        <v>120</v>
      </c>
      <c r="G52" s="77" t="s">
        <v>15</v>
      </c>
      <c r="H52" s="81">
        <f t="shared" si="7"/>
        <v>0.12</v>
      </c>
      <c r="I52" s="90" t="str">
        <f t="shared" si="8"/>
        <v>CONFORME</v>
      </c>
      <c r="J52" s="82">
        <f t="shared" si="4"/>
        <v>0.1</v>
      </c>
      <c r="K52" s="34" t="str">
        <f t="shared" si="9"/>
        <v>CONFORME</v>
      </c>
      <c r="L52" s="81">
        <f t="shared" si="5"/>
        <v>0.2</v>
      </c>
      <c r="M52" s="34" t="str">
        <f t="shared" si="2"/>
        <v>CONFORME</v>
      </c>
      <c r="N52" s="82">
        <f t="shared" si="6"/>
        <v>0.16</v>
      </c>
      <c r="O52" s="41" t="str">
        <f t="shared" si="3"/>
        <v>CONFORME</v>
      </c>
    </row>
    <row r="53" spans="2:15">
      <c r="B53" s="75" t="s">
        <v>121</v>
      </c>
      <c r="C53" s="76" t="s">
        <v>12</v>
      </c>
      <c r="D53" s="76" t="s">
        <v>13</v>
      </c>
      <c r="E53" s="76" t="s">
        <v>8</v>
      </c>
      <c r="F53" s="76" t="s">
        <v>122</v>
      </c>
      <c r="G53" s="77" t="s">
        <v>15</v>
      </c>
      <c r="H53" s="81">
        <f t="shared" si="7"/>
        <v>0.12</v>
      </c>
      <c r="I53" s="90" t="str">
        <f t="shared" si="8"/>
        <v>CONFORME</v>
      </c>
      <c r="J53" s="82">
        <f t="shared" si="4"/>
        <v>0.1</v>
      </c>
      <c r="K53" s="34" t="str">
        <f t="shared" si="9"/>
        <v>CONFORME</v>
      </c>
      <c r="L53" s="81">
        <f t="shared" si="5"/>
        <v>0.2</v>
      </c>
      <c r="M53" s="34" t="str">
        <f t="shared" si="2"/>
        <v>CONFORME</v>
      </c>
      <c r="N53" s="82">
        <f t="shared" si="6"/>
        <v>0.16</v>
      </c>
      <c r="O53" s="41" t="str">
        <f t="shared" si="3"/>
        <v>CONFORME</v>
      </c>
    </row>
    <row r="54" spans="2:15">
      <c r="B54" s="75" t="s">
        <v>123</v>
      </c>
      <c r="C54" s="76" t="s">
        <v>12</v>
      </c>
      <c r="D54" s="76" t="s">
        <v>79</v>
      </c>
      <c r="E54" s="76" t="s">
        <v>8</v>
      </c>
      <c r="F54" s="76" t="s">
        <v>124</v>
      </c>
      <c r="G54" s="77" t="s">
        <v>15</v>
      </c>
      <c r="H54" s="81">
        <f t="shared" si="7"/>
        <v>0.12</v>
      </c>
      <c r="I54" s="90" t="str">
        <f t="shared" si="8"/>
        <v>CONFORME</v>
      </c>
      <c r="J54" s="82">
        <f t="shared" si="4"/>
        <v>0.1</v>
      </c>
      <c r="K54" s="34" t="str">
        <f t="shared" si="9"/>
        <v>CONFORME</v>
      </c>
      <c r="L54" s="81">
        <f t="shared" si="5"/>
        <v>0.2</v>
      </c>
      <c r="M54" s="34" t="str">
        <f t="shared" si="2"/>
        <v>CONFORME</v>
      </c>
      <c r="N54" s="82">
        <f t="shared" si="6"/>
        <v>0.16</v>
      </c>
      <c r="O54" s="41" t="str">
        <f t="shared" si="3"/>
        <v>CONFORME</v>
      </c>
    </row>
    <row r="55" spans="2:15">
      <c r="B55" s="75" t="s">
        <v>125</v>
      </c>
      <c r="C55" s="76" t="s">
        <v>32</v>
      </c>
      <c r="D55" s="76" t="s">
        <v>33</v>
      </c>
      <c r="E55" s="76" t="s">
        <v>8</v>
      </c>
      <c r="F55" s="76" t="s">
        <v>126</v>
      </c>
      <c r="G55" s="77" t="s">
        <v>15</v>
      </c>
      <c r="H55" s="81">
        <f t="shared" si="7"/>
        <v>0.12</v>
      </c>
      <c r="I55" s="90" t="str">
        <f t="shared" si="8"/>
        <v>CONFORME</v>
      </c>
      <c r="J55" s="82">
        <f t="shared" si="4"/>
        <v>0.1</v>
      </c>
      <c r="K55" s="34" t="str">
        <f t="shared" si="9"/>
        <v>CONFORME</v>
      </c>
      <c r="L55" s="81">
        <f t="shared" si="5"/>
        <v>0.2</v>
      </c>
      <c r="M55" s="34" t="str">
        <f t="shared" si="2"/>
        <v>CONFORME</v>
      </c>
      <c r="N55" s="82">
        <f t="shared" si="6"/>
        <v>0.16</v>
      </c>
      <c r="O55" s="41" t="str">
        <f t="shared" si="3"/>
        <v>CONFORME</v>
      </c>
    </row>
    <row r="56" spans="2:15">
      <c r="B56" s="75" t="s">
        <v>127</v>
      </c>
      <c r="C56" s="76" t="s">
        <v>44</v>
      </c>
      <c r="D56" s="76" t="s">
        <v>37</v>
      </c>
      <c r="E56" s="76" t="s">
        <v>8</v>
      </c>
      <c r="F56" s="76" t="s">
        <v>128</v>
      </c>
      <c r="G56" s="77" t="s">
        <v>15</v>
      </c>
      <c r="H56" s="81">
        <f t="shared" si="7"/>
        <v>0.12</v>
      </c>
      <c r="I56" s="90" t="str">
        <f t="shared" si="8"/>
        <v>CONFORME</v>
      </c>
      <c r="J56" s="82">
        <f t="shared" si="4"/>
        <v>0.1</v>
      </c>
      <c r="K56" s="34" t="str">
        <f t="shared" si="9"/>
        <v>CONFORME</v>
      </c>
      <c r="L56" s="81">
        <f t="shared" si="5"/>
        <v>0.2</v>
      </c>
      <c r="M56" s="34" t="str">
        <f t="shared" si="2"/>
        <v>CONFORME</v>
      </c>
      <c r="N56" s="82">
        <f t="shared" si="6"/>
        <v>0.16</v>
      </c>
      <c r="O56" s="41" t="str">
        <f t="shared" si="3"/>
        <v>CONFORME</v>
      </c>
    </row>
    <row r="57" spans="2:15">
      <c r="B57" s="75" t="s">
        <v>129</v>
      </c>
      <c r="C57" s="76" t="s">
        <v>57</v>
      </c>
      <c r="D57" s="76" t="s">
        <v>79</v>
      </c>
      <c r="E57" s="76" t="s">
        <v>8</v>
      </c>
      <c r="F57" s="76" t="s">
        <v>130</v>
      </c>
      <c r="G57" s="77" t="s">
        <v>15</v>
      </c>
      <c r="H57" s="81">
        <f t="shared" si="7"/>
        <v>0.12</v>
      </c>
      <c r="I57" s="90" t="str">
        <f t="shared" si="8"/>
        <v>CONFORME</v>
      </c>
      <c r="J57" s="82">
        <f t="shared" si="4"/>
        <v>0.1</v>
      </c>
      <c r="K57" s="34" t="str">
        <f t="shared" si="9"/>
        <v>CONFORME</v>
      </c>
      <c r="L57" s="81">
        <f t="shared" si="5"/>
        <v>0.2</v>
      </c>
      <c r="M57" s="34" t="str">
        <f t="shared" si="2"/>
        <v>CONFORME</v>
      </c>
      <c r="N57" s="82">
        <f t="shared" si="6"/>
        <v>0.16</v>
      </c>
      <c r="O57" s="41" t="str">
        <f t="shared" si="3"/>
        <v>CONFORME</v>
      </c>
    </row>
    <row r="58" spans="2:15">
      <c r="B58" s="75" t="s">
        <v>131</v>
      </c>
      <c r="C58" s="76" t="s">
        <v>26</v>
      </c>
      <c r="D58" s="76" t="s">
        <v>7</v>
      </c>
      <c r="E58" s="76" t="s">
        <v>8</v>
      </c>
      <c r="F58" s="76" t="s">
        <v>132</v>
      </c>
      <c r="G58" s="77" t="s">
        <v>15</v>
      </c>
      <c r="H58" s="81">
        <f t="shared" si="7"/>
        <v>0.12</v>
      </c>
      <c r="I58" s="90" t="str">
        <f t="shared" si="8"/>
        <v>CONFORME</v>
      </c>
      <c r="J58" s="82">
        <f t="shared" si="4"/>
        <v>0.1</v>
      </c>
      <c r="K58" s="34" t="str">
        <f t="shared" si="9"/>
        <v>CONFORME</v>
      </c>
      <c r="L58" s="81">
        <f t="shared" si="5"/>
        <v>0.2</v>
      </c>
      <c r="M58" s="34" t="str">
        <f t="shared" si="2"/>
        <v>CONFORME</v>
      </c>
      <c r="N58" s="82">
        <f t="shared" si="6"/>
        <v>0.16</v>
      </c>
      <c r="O58" s="41" t="str">
        <f t="shared" si="3"/>
        <v>CONFORME</v>
      </c>
    </row>
    <row r="59" spans="2:15">
      <c r="B59" s="75" t="s">
        <v>133</v>
      </c>
      <c r="C59" s="76" t="s">
        <v>52</v>
      </c>
      <c r="D59" s="76" t="s">
        <v>79</v>
      </c>
      <c r="E59" s="76" t="s">
        <v>8</v>
      </c>
      <c r="F59" s="76" t="s">
        <v>134</v>
      </c>
      <c r="G59" s="77" t="s">
        <v>15</v>
      </c>
      <c r="H59" s="81">
        <f t="shared" si="7"/>
        <v>0.12</v>
      </c>
      <c r="I59" s="90" t="str">
        <f t="shared" si="8"/>
        <v>CONFORME</v>
      </c>
      <c r="J59" s="82">
        <f t="shared" si="4"/>
        <v>0.1</v>
      </c>
      <c r="K59" s="34" t="str">
        <f t="shared" si="9"/>
        <v>CONFORME</v>
      </c>
      <c r="L59" s="81">
        <f t="shared" si="5"/>
        <v>0.2</v>
      </c>
      <c r="M59" s="34" t="str">
        <f t="shared" si="2"/>
        <v>CONFORME</v>
      </c>
      <c r="N59" s="82">
        <f t="shared" si="6"/>
        <v>0.16</v>
      </c>
      <c r="O59" s="41" t="str">
        <f t="shared" si="3"/>
        <v>CONFORME</v>
      </c>
    </row>
    <row r="60" spans="2:15">
      <c r="B60" s="75" t="s">
        <v>135</v>
      </c>
      <c r="C60" s="76" t="s">
        <v>23</v>
      </c>
      <c r="D60" s="76" t="s">
        <v>37</v>
      </c>
      <c r="E60" s="76" t="s">
        <v>8</v>
      </c>
      <c r="F60" s="76" t="s">
        <v>136</v>
      </c>
      <c r="G60" s="77" t="s">
        <v>15</v>
      </c>
      <c r="H60" s="81">
        <f t="shared" si="7"/>
        <v>0.12</v>
      </c>
      <c r="I60" s="90" t="str">
        <f t="shared" si="8"/>
        <v>CONFORME</v>
      </c>
      <c r="J60" s="82">
        <f t="shared" si="4"/>
        <v>0.1</v>
      </c>
      <c r="K60" s="34" t="str">
        <f t="shared" si="9"/>
        <v>CONFORME</v>
      </c>
      <c r="L60" s="81">
        <f t="shared" si="5"/>
        <v>0.2</v>
      </c>
      <c r="M60" s="34" t="str">
        <f t="shared" si="2"/>
        <v>CONFORME</v>
      </c>
      <c r="N60" s="82">
        <f t="shared" si="6"/>
        <v>0.16</v>
      </c>
      <c r="O60" s="41" t="str">
        <f t="shared" si="3"/>
        <v>CONFORME</v>
      </c>
    </row>
    <row r="61" spans="2:15">
      <c r="B61" s="75" t="s">
        <v>137</v>
      </c>
      <c r="C61" s="76" t="s">
        <v>138</v>
      </c>
      <c r="D61" s="76" t="s">
        <v>13</v>
      </c>
      <c r="E61" s="76" t="s">
        <v>8</v>
      </c>
      <c r="F61" s="76" t="s">
        <v>139</v>
      </c>
      <c r="G61" s="77" t="s">
        <v>15</v>
      </c>
      <c r="H61" s="81">
        <f t="shared" si="7"/>
        <v>0.12</v>
      </c>
      <c r="I61" s="90" t="str">
        <f t="shared" si="8"/>
        <v>CONFORME</v>
      </c>
      <c r="J61" s="82">
        <f t="shared" si="4"/>
        <v>0.1</v>
      </c>
      <c r="K61" s="34" t="str">
        <f t="shared" si="9"/>
        <v>CONFORME</v>
      </c>
      <c r="L61" s="81">
        <f t="shared" si="5"/>
        <v>0.2</v>
      </c>
      <c r="M61" s="34" t="str">
        <f t="shared" si="2"/>
        <v>CONFORME</v>
      </c>
      <c r="N61" s="82">
        <f t="shared" si="6"/>
        <v>0.16</v>
      </c>
      <c r="O61" s="41" t="str">
        <f t="shared" si="3"/>
        <v>CONFORME</v>
      </c>
    </row>
    <row r="62" spans="2:15">
      <c r="B62" s="75" t="s">
        <v>140</v>
      </c>
      <c r="C62" s="76" t="s">
        <v>62</v>
      </c>
      <c r="D62" s="76" t="s">
        <v>79</v>
      </c>
      <c r="E62" s="76" t="s">
        <v>8</v>
      </c>
      <c r="F62" s="76" t="s">
        <v>141</v>
      </c>
      <c r="G62" s="77" t="s">
        <v>15</v>
      </c>
      <c r="H62" s="81">
        <f t="shared" si="7"/>
        <v>0.12</v>
      </c>
      <c r="I62" s="90" t="str">
        <f t="shared" si="8"/>
        <v>CONFORME</v>
      </c>
      <c r="J62" s="82">
        <f t="shared" si="4"/>
        <v>0.1</v>
      </c>
      <c r="K62" s="34" t="str">
        <f t="shared" si="9"/>
        <v>CONFORME</v>
      </c>
      <c r="L62" s="81">
        <f t="shared" si="5"/>
        <v>0.2</v>
      </c>
      <c r="M62" s="34" t="str">
        <f t="shared" si="2"/>
        <v>CONFORME</v>
      </c>
      <c r="N62" s="82">
        <f t="shared" si="6"/>
        <v>0.16</v>
      </c>
      <c r="O62" s="41" t="str">
        <f t="shared" si="3"/>
        <v>CONFORME</v>
      </c>
    </row>
    <row r="63" spans="2:15">
      <c r="B63" s="75" t="s">
        <v>142</v>
      </c>
      <c r="C63" s="76" t="s">
        <v>6</v>
      </c>
      <c r="D63" s="76" t="s">
        <v>37</v>
      </c>
      <c r="E63" s="76" t="s">
        <v>8</v>
      </c>
      <c r="F63" s="76" t="s">
        <v>143</v>
      </c>
      <c r="G63" s="77" t="s">
        <v>15</v>
      </c>
      <c r="H63" s="81">
        <f t="shared" si="7"/>
        <v>0.12</v>
      </c>
      <c r="I63" s="90" t="str">
        <f t="shared" si="8"/>
        <v>CONFORME</v>
      </c>
      <c r="J63" s="82">
        <f t="shared" si="4"/>
        <v>0.1</v>
      </c>
      <c r="K63" s="34" t="str">
        <f t="shared" si="9"/>
        <v>CONFORME</v>
      </c>
      <c r="L63" s="81">
        <f t="shared" si="5"/>
        <v>0.2</v>
      </c>
      <c r="M63" s="34" t="str">
        <f t="shared" si="2"/>
        <v>CONFORME</v>
      </c>
      <c r="N63" s="82">
        <f t="shared" si="6"/>
        <v>0.16</v>
      </c>
      <c r="O63" s="41" t="str">
        <f t="shared" si="3"/>
        <v>CONFORME</v>
      </c>
    </row>
    <row r="64" spans="2:15">
      <c r="B64" s="75" t="s">
        <v>144</v>
      </c>
      <c r="C64" s="76" t="s">
        <v>23</v>
      </c>
      <c r="D64" s="76" t="s">
        <v>37</v>
      </c>
      <c r="E64" s="76" t="s">
        <v>8</v>
      </c>
      <c r="F64" s="76" t="s">
        <v>145</v>
      </c>
      <c r="G64" s="77" t="s">
        <v>15</v>
      </c>
      <c r="H64" s="81">
        <f t="shared" si="7"/>
        <v>0.12</v>
      </c>
      <c r="I64" s="90" t="str">
        <f t="shared" si="8"/>
        <v>CONFORME</v>
      </c>
      <c r="J64" s="82">
        <f t="shared" si="4"/>
        <v>0.1</v>
      </c>
      <c r="K64" s="34" t="str">
        <f t="shared" si="9"/>
        <v>CONFORME</v>
      </c>
      <c r="L64" s="81">
        <f t="shared" si="5"/>
        <v>0.2</v>
      </c>
      <c r="M64" s="34" t="str">
        <f t="shared" si="2"/>
        <v>CONFORME</v>
      </c>
      <c r="N64" s="82">
        <f t="shared" si="6"/>
        <v>0.16</v>
      </c>
      <c r="O64" s="41" t="str">
        <f t="shared" si="3"/>
        <v>CONFORME</v>
      </c>
    </row>
    <row r="65" spans="2:15">
      <c r="B65" s="75" t="s">
        <v>146</v>
      </c>
      <c r="C65" s="76" t="s">
        <v>23</v>
      </c>
      <c r="D65" s="76" t="s">
        <v>37</v>
      </c>
      <c r="E65" s="76" t="s">
        <v>8</v>
      </c>
      <c r="F65" s="76" t="s">
        <v>147</v>
      </c>
      <c r="G65" s="77" t="s">
        <v>15</v>
      </c>
      <c r="H65" s="81">
        <f t="shared" si="7"/>
        <v>0.12</v>
      </c>
      <c r="I65" s="90" t="str">
        <f t="shared" si="8"/>
        <v>CONFORME</v>
      </c>
      <c r="J65" s="82">
        <f t="shared" si="4"/>
        <v>0.1</v>
      </c>
      <c r="K65" s="34" t="str">
        <f t="shared" si="9"/>
        <v>CONFORME</v>
      </c>
      <c r="L65" s="81">
        <f t="shared" si="5"/>
        <v>0.2</v>
      </c>
      <c r="M65" s="34" t="str">
        <f t="shared" si="2"/>
        <v>CONFORME</v>
      </c>
      <c r="N65" s="82">
        <f t="shared" si="6"/>
        <v>0.16</v>
      </c>
      <c r="O65" s="41" t="str">
        <f t="shared" si="3"/>
        <v>CONFORME</v>
      </c>
    </row>
    <row r="66" spans="2:15">
      <c r="B66" s="75" t="s">
        <v>148</v>
      </c>
      <c r="C66" s="76" t="s">
        <v>52</v>
      </c>
      <c r="D66" s="76" t="s">
        <v>7</v>
      </c>
      <c r="E66" s="76" t="s">
        <v>8</v>
      </c>
      <c r="F66" s="76" t="s">
        <v>149</v>
      </c>
      <c r="G66" s="77" t="s">
        <v>15</v>
      </c>
      <c r="H66" s="81">
        <f t="shared" si="7"/>
        <v>0.12</v>
      </c>
      <c r="I66" s="90" t="str">
        <f t="shared" si="8"/>
        <v>CONFORME</v>
      </c>
      <c r="J66" s="82">
        <f t="shared" si="4"/>
        <v>0.1</v>
      </c>
      <c r="K66" s="34" t="str">
        <f t="shared" si="9"/>
        <v>CONFORME</v>
      </c>
      <c r="L66" s="81">
        <f t="shared" si="5"/>
        <v>0.2</v>
      </c>
      <c r="M66" s="34" t="str">
        <f t="shared" si="2"/>
        <v>CONFORME</v>
      </c>
      <c r="N66" s="82">
        <f t="shared" si="6"/>
        <v>0.16</v>
      </c>
      <c r="O66" s="41" t="str">
        <f t="shared" si="3"/>
        <v>CONFORME</v>
      </c>
    </row>
    <row r="67" spans="2:15">
      <c r="B67" s="75" t="s">
        <v>150</v>
      </c>
      <c r="C67" s="76" t="s">
        <v>23</v>
      </c>
      <c r="D67" s="76" t="s">
        <v>79</v>
      </c>
      <c r="E67" s="76">
        <v>0</v>
      </c>
      <c r="F67" s="76" t="s">
        <v>151</v>
      </c>
      <c r="G67" s="77" t="s">
        <v>15</v>
      </c>
      <c r="H67" s="81">
        <f t="shared" si="7"/>
        <v>0.12</v>
      </c>
      <c r="I67" s="90" t="str">
        <f t="shared" si="8"/>
        <v>CONFORME</v>
      </c>
      <c r="J67" s="82">
        <f t="shared" si="4"/>
        <v>0.1</v>
      </c>
      <c r="K67" s="34" t="str">
        <f t="shared" si="9"/>
        <v>CONFORME</v>
      </c>
      <c r="L67" s="81">
        <f t="shared" si="5"/>
        <v>0.2</v>
      </c>
      <c r="M67" s="34" t="str">
        <f t="shared" si="2"/>
        <v>CONFORME</v>
      </c>
      <c r="N67" s="82">
        <f t="shared" si="6"/>
        <v>0.16</v>
      </c>
      <c r="O67" s="41" t="str">
        <f t="shared" si="3"/>
        <v>CONFORME</v>
      </c>
    </row>
    <row r="68" spans="2:15">
      <c r="B68" s="75" t="s">
        <v>152</v>
      </c>
      <c r="C68" s="76" t="s">
        <v>6</v>
      </c>
      <c r="D68" s="76" t="s">
        <v>20</v>
      </c>
      <c r="E68" s="76" t="s">
        <v>8</v>
      </c>
      <c r="F68" s="76" t="s">
        <v>153</v>
      </c>
      <c r="G68" s="77" t="s">
        <v>15</v>
      </c>
      <c r="H68" s="81">
        <f t="shared" si="7"/>
        <v>0.12</v>
      </c>
      <c r="I68" s="90" t="str">
        <f t="shared" si="8"/>
        <v>CONFORME</v>
      </c>
      <c r="J68" s="82">
        <f t="shared" si="4"/>
        <v>0.1</v>
      </c>
      <c r="K68" s="34" t="str">
        <f t="shared" si="9"/>
        <v>CONFORME</v>
      </c>
      <c r="L68" s="81">
        <f t="shared" si="5"/>
        <v>0.2</v>
      </c>
      <c r="M68" s="34" t="str">
        <f t="shared" si="2"/>
        <v>CONFORME</v>
      </c>
      <c r="N68" s="82">
        <f t="shared" si="6"/>
        <v>0.16</v>
      </c>
      <c r="O68" s="41" t="str">
        <f t="shared" si="3"/>
        <v>CONFORME</v>
      </c>
    </row>
    <row r="69" spans="2:15">
      <c r="B69" s="75" t="s">
        <v>154</v>
      </c>
      <c r="C69" s="76" t="s">
        <v>23</v>
      </c>
      <c r="D69" s="76" t="s">
        <v>13</v>
      </c>
      <c r="E69" s="76" t="s">
        <v>8</v>
      </c>
      <c r="F69" s="76" t="s">
        <v>155</v>
      </c>
      <c r="G69" s="77" t="s">
        <v>156</v>
      </c>
      <c r="H69" s="81">
        <f t="shared" si="7"/>
        <v>0.12</v>
      </c>
      <c r="I69" s="90" t="str">
        <f t="shared" ref="I69:I100" si="10">IF(ABS(C69)&lt;=H69,"CONFORME","NO CONFORME")</f>
        <v>CONFORME</v>
      </c>
      <c r="J69" s="82">
        <f t="shared" si="4"/>
        <v>0.1</v>
      </c>
      <c r="K69" s="34" t="str">
        <f t="shared" ref="K69:K100" si="11">IF(ABS(D69)&lt;=J69,"CONFORME","NO CONFORME")</f>
        <v>CONFORME</v>
      </c>
      <c r="L69" s="81">
        <f t="shared" si="5"/>
        <v>0.2</v>
      </c>
      <c r="M69" s="34" t="str">
        <f t="shared" ref="M69:M120" si="12">IF(ABS(C69)&lt;=L69,"CONFORME","NO CONFORME")</f>
        <v>CONFORME</v>
      </c>
      <c r="N69" s="82">
        <f t="shared" si="6"/>
        <v>0.16</v>
      </c>
      <c r="O69" s="41" t="str">
        <f t="shared" ref="O69:O124" si="13">IF(ABS(D69)&lt;=N69,"CONFORME","NO CONFORME")</f>
        <v>CONFORME</v>
      </c>
    </row>
    <row r="70" spans="2:15">
      <c r="B70" s="75" t="s">
        <v>157</v>
      </c>
      <c r="C70" s="76" t="s">
        <v>29</v>
      </c>
      <c r="D70" s="76" t="s">
        <v>37</v>
      </c>
      <c r="E70" s="76" t="s">
        <v>8</v>
      </c>
      <c r="F70" s="76" t="s">
        <v>158</v>
      </c>
      <c r="G70" s="77" t="s">
        <v>156</v>
      </c>
      <c r="H70" s="81">
        <f t="shared" si="7"/>
        <v>0.12</v>
      </c>
      <c r="I70" s="90" t="str">
        <f t="shared" si="10"/>
        <v>CONFORME</v>
      </c>
      <c r="J70" s="82">
        <f t="shared" si="4"/>
        <v>0.1</v>
      </c>
      <c r="K70" s="34" t="str">
        <f t="shared" si="11"/>
        <v>CONFORME</v>
      </c>
      <c r="L70" s="81">
        <f t="shared" si="5"/>
        <v>0.2</v>
      </c>
      <c r="M70" s="34" t="str">
        <f t="shared" si="12"/>
        <v>CONFORME</v>
      </c>
      <c r="N70" s="82">
        <f t="shared" si="6"/>
        <v>0.16</v>
      </c>
      <c r="O70" s="41" t="str">
        <f t="shared" si="13"/>
        <v>CONFORME</v>
      </c>
    </row>
    <row r="71" spans="2:15">
      <c r="B71" s="75" t="s">
        <v>159</v>
      </c>
      <c r="C71" s="76" t="s">
        <v>62</v>
      </c>
      <c r="D71" s="76" t="s">
        <v>32</v>
      </c>
      <c r="E71" s="76" t="s">
        <v>8</v>
      </c>
      <c r="F71" s="76" t="s">
        <v>160</v>
      </c>
      <c r="G71" s="77" t="s">
        <v>156</v>
      </c>
      <c r="H71" s="81">
        <f t="shared" si="7"/>
        <v>0.12</v>
      </c>
      <c r="I71" s="90" t="str">
        <f t="shared" si="10"/>
        <v>CONFORME</v>
      </c>
      <c r="J71" s="82">
        <f t="shared" ref="J71:J120" si="14">$J$5</f>
        <v>0.1</v>
      </c>
      <c r="K71" s="34" t="str">
        <f t="shared" si="11"/>
        <v>CONFORME</v>
      </c>
      <c r="L71" s="81">
        <f t="shared" ref="L71:L87" si="15">$L$5</f>
        <v>0.2</v>
      </c>
      <c r="M71" s="34" t="str">
        <f t="shared" si="12"/>
        <v>CONFORME</v>
      </c>
      <c r="N71" s="82">
        <f t="shared" ref="N71:N117" si="16">$N$5</f>
        <v>0.16</v>
      </c>
      <c r="O71" s="41" t="str">
        <f t="shared" si="13"/>
        <v>CONFORME</v>
      </c>
    </row>
    <row r="72" spans="2:15">
      <c r="B72" s="75" t="s">
        <v>161</v>
      </c>
      <c r="C72" s="76" t="s">
        <v>57</v>
      </c>
      <c r="D72" s="76" t="s">
        <v>79</v>
      </c>
      <c r="E72" s="76" t="s">
        <v>8</v>
      </c>
      <c r="F72" s="76" t="s">
        <v>162</v>
      </c>
      <c r="G72" s="77" t="s">
        <v>156</v>
      </c>
      <c r="H72" s="81">
        <f t="shared" si="7"/>
        <v>0.12</v>
      </c>
      <c r="I72" s="90" t="str">
        <f t="shared" si="10"/>
        <v>CONFORME</v>
      </c>
      <c r="J72" s="82">
        <f t="shared" si="14"/>
        <v>0.1</v>
      </c>
      <c r="K72" s="34" t="str">
        <f t="shared" si="11"/>
        <v>CONFORME</v>
      </c>
      <c r="L72" s="81">
        <f t="shared" si="15"/>
        <v>0.2</v>
      </c>
      <c r="M72" s="34" t="str">
        <f t="shared" si="12"/>
        <v>CONFORME</v>
      </c>
      <c r="N72" s="82">
        <f t="shared" si="16"/>
        <v>0.16</v>
      </c>
      <c r="O72" s="41" t="str">
        <f t="shared" si="13"/>
        <v>CONFORME</v>
      </c>
    </row>
    <row r="73" spans="2:15">
      <c r="B73" s="75" t="s">
        <v>163</v>
      </c>
      <c r="C73" s="76" t="s">
        <v>23</v>
      </c>
      <c r="D73" s="76" t="s">
        <v>79</v>
      </c>
      <c r="E73" s="76" t="s">
        <v>8</v>
      </c>
      <c r="F73" s="76" t="s">
        <v>164</v>
      </c>
      <c r="G73" s="77" t="s">
        <v>165</v>
      </c>
      <c r="H73" s="81">
        <f t="shared" si="7"/>
        <v>0.12</v>
      </c>
      <c r="I73" s="90" t="str">
        <f t="shared" si="10"/>
        <v>CONFORME</v>
      </c>
      <c r="J73" s="82">
        <f t="shared" si="14"/>
        <v>0.1</v>
      </c>
      <c r="K73" s="34" t="str">
        <f t="shared" si="11"/>
        <v>CONFORME</v>
      </c>
      <c r="L73" s="81">
        <f t="shared" si="15"/>
        <v>0.2</v>
      </c>
      <c r="M73" s="34" t="str">
        <f t="shared" si="12"/>
        <v>CONFORME</v>
      </c>
      <c r="N73" s="82">
        <f t="shared" si="16"/>
        <v>0.16</v>
      </c>
      <c r="O73" s="41" t="str">
        <f t="shared" si="13"/>
        <v>CONFORME</v>
      </c>
    </row>
    <row r="74" spans="2:15">
      <c r="B74" s="75" t="s">
        <v>166</v>
      </c>
      <c r="C74" s="76" t="s">
        <v>36</v>
      </c>
      <c r="D74" s="76" t="s">
        <v>33</v>
      </c>
      <c r="E74" s="76" t="s">
        <v>8</v>
      </c>
      <c r="F74" s="76" t="s">
        <v>167</v>
      </c>
      <c r="G74" s="77" t="s">
        <v>168</v>
      </c>
      <c r="H74" s="81">
        <f t="shared" ref="H74:H87" si="17">$H$7</f>
        <v>0.12</v>
      </c>
      <c r="I74" s="90" t="str">
        <f t="shared" si="10"/>
        <v>CONFORME</v>
      </c>
      <c r="J74" s="82">
        <f t="shared" si="14"/>
        <v>0.1</v>
      </c>
      <c r="K74" s="34" t="str">
        <f t="shared" si="11"/>
        <v>CONFORME</v>
      </c>
      <c r="L74" s="81">
        <f t="shared" si="15"/>
        <v>0.2</v>
      </c>
      <c r="M74" s="34" t="str">
        <f t="shared" si="12"/>
        <v>CONFORME</v>
      </c>
      <c r="N74" s="82">
        <f t="shared" si="16"/>
        <v>0.16</v>
      </c>
      <c r="O74" s="41" t="str">
        <f t="shared" si="13"/>
        <v>CONFORME</v>
      </c>
    </row>
    <row r="75" spans="2:15">
      <c r="B75" s="76">
        <v>4</v>
      </c>
      <c r="C75" s="76" t="s">
        <v>32</v>
      </c>
      <c r="D75" s="76" t="s">
        <v>20</v>
      </c>
      <c r="E75" s="76" t="s">
        <v>8</v>
      </c>
      <c r="F75" s="76" t="s">
        <v>169</v>
      </c>
      <c r="G75" s="77" t="s">
        <v>168</v>
      </c>
      <c r="H75" s="81">
        <f t="shared" si="17"/>
        <v>0.12</v>
      </c>
      <c r="I75" s="90" t="str">
        <f t="shared" si="10"/>
        <v>CONFORME</v>
      </c>
      <c r="J75" s="82">
        <f t="shared" si="14"/>
        <v>0.1</v>
      </c>
      <c r="K75" s="34" t="str">
        <f t="shared" si="11"/>
        <v>CONFORME</v>
      </c>
      <c r="L75" s="81">
        <f t="shared" si="15"/>
        <v>0.2</v>
      </c>
      <c r="M75" s="34" t="str">
        <f t="shared" si="12"/>
        <v>CONFORME</v>
      </c>
      <c r="N75" s="82">
        <f t="shared" si="16"/>
        <v>0.16</v>
      </c>
      <c r="O75" s="41" t="str">
        <f t="shared" si="13"/>
        <v>CONFORME</v>
      </c>
    </row>
    <row r="76" spans="2:15">
      <c r="B76" s="75" t="s">
        <v>170</v>
      </c>
      <c r="C76" s="76" t="s">
        <v>23</v>
      </c>
      <c r="D76" s="76" t="s">
        <v>20</v>
      </c>
      <c r="E76" s="76" t="s">
        <v>8</v>
      </c>
      <c r="F76" s="76" t="s">
        <v>171</v>
      </c>
      <c r="G76" s="77" t="s">
        <v>172</v>
      </c>
      <c r="H76" s="81">
        <f t="shared" si="17"/>
        <v>0.12</v>
      </c>
      <c r="I76" s="90" t="str">
        <f t="shared" si="10"/>
        <v>CONFORME</v>
      </c>
      <c r="J76" s="82">
        <f t="shared" si="14"/>
        <v>0.1</v>
      </c>
      <c r="K76" s="34" t="str">
        <f t="shared" si="11"/>
        <v>CONFORME</v>
      </c>
      <c r="L76" s="81">
        <f t="shared" si="15"/>
        <v>0.2</v>
      </c>
      <c r="M76" s="34" t="str">
        <f t="shared" si="12"/>
        <v>CONFORME</v>
      </c>
      <c r="N76" s="82">
        <f t="shared" si="16"/>
        <v>0.16</v>
      </c>
      <c r="O76" s="41" t="str">
        <f t="shared" si="13"/>
        <v>CONFORME</v>
      </c>
    </row>
    <row r="77" spans="2:15">
      <c r="B77" s="75" t="s">
        <v>173</v>
      </c>
      <c r="C77" s="76" t="s">
        <v>57</v>
      </c>
      <c r="D77" s="76" t="s">
        <v>79</v>
      </c>
      <c r="E77" s="76" t="s">
        <v>8</v>
      </c>
      <c r="F77" s="76" t="s">
        <v>174</v>
      </c>
      <c r="G77" s="77" t="s">
        <v>172</v>
      </c>
      <c r="H77" s="81">
        <f t="shared" si="17"/>
        <v>0.12</v>
      </c>
      <c r="I77" s="90" t="str">
        <f t="shared" si="10"/>
        <v>CONFORME</v>
      </c>
      <c r="J77" s="82">
        <f t="shared" si="14"/>
        <v>0.1</v>
      </c>
      <c r="K77" s="34" t="str">
        <f t="shared" si="11"/>
        <v>CONFORME</v>
      </c>
      <c r="L77" s="81">
        <f t="shared" si="15"/>
        <v>0.2</v>
      </c>
      <c r="M77" s="34" t="str">
        <f t="shared" si="12"/>
        <v>CONFORME</v>
      </c>
      <c r="N77" s="82">
        <f t="shared" si="16"/>
        <v>0.16</v>
      </c>
      <c r="O77" s="41" t="str">
        <f t="shared" si="13"/>
        <v>CONFORME</v>
      </c>
    </row>
    <row r="78" spans="2:15">
      <c r="B78" s="75" t="s">
        <v>175</v>
      </c>
      <c r="C78" s="76" t="s">
        <v>36</v>
      </c>
      <c r="D78" s="76" t="s">
        <v>32</v>
      </c>
      <c r="E78" s="76" t="s">
        <v>8</v>
      </c>
      <c r="F78" s="76" t="s">
        <v>176</v>
      </c>
      <c r="G78" s="77" t="s">
        <v>177</v>
      </c>
      <c r="H78" s="81">
        <f t="shared" si="17"/>
        <v>0.12</v>
      </c>
      <c r="I78" s="90" t="str">
        <f t="shared" si="10"/>
        <v>CONFORME</v>
      </c>
      <c r="J78" s="82">
        <f t="shared" si="14"/>
        <v>0.1</v>
      </c>
      <c r="K78" s="34" t="str">
        <f t="shared" si="11"/>
        <v>CONFORME</v>
      </c>
      <c r="L78" s="81">
        <f t="shared" si="15"/>
        <v>0.2</v>
      </c>
      <c r="M78" s="34" t="str">
        <f t="shared" si="12"/>
        <v>CONFORME</v>
      </c>
      <c r="N78" s="82">
        <f t="shared" si="16"/>
        <v>0.16</v>
      </c>
      <c r="O78" s="41" t="str">
        <f t="shared" si="13"/>
        <v>CONFORME</v>
      </c>
    </row>
    <row r="79" spans="2:15">
      <c r="B79" s="75" t="s">
        <v>178</v>
      </c>
      <c r="C79" s="76" t="s">
        <v>6</v>
      </c>
      <c r="D79" s="76" t="s">
        <v>13</v>
      </c>
      <c r="E79" s="76" t="s">
        <v>8</v>
      </c>
      <c r="F79" s="76" t="s">
        <v>179</v>
      </c>
      <c r="G79" s="77" t="s">
        <v>177</v>
      </c>
      <c r="H79" s="81">
        <f t="shared" si="17"/>
        <v>0.12</v>
      </c>
      <c r="I79" s="90" t="str">
        <f t="shared" si="10"/>
        <v>CONFORME</v>
      </c>
      <c r="J79" s="82">
        <f t="shared" si="14"/>
        <v>0.1</v>
      </c>
      <c r="K79" s="34" t="str">
        <f t="shared" si="11"/>
        <v>CONFORME</v>
      </c>
      <c r="L79" s="81">
        <f t="shared" si="15"/>
        <v>0.2</v>
      </c>
      <c r="M79" s="34" t="str">
        <f t="shared" si="12"/>
        <v>CONFORME</v>
      </c>
      <c r="N79" s="82">
        <f t="shared" si="16"/>
        <v>0.16</v>
      </c>
      <c r="O79" s="41" t="str">
        <f t="shared" si="13"/>
        <v>CONFORME</v>
      </c>
    </row>
    <row r="80" spans="2:15">
      <c r="B80" s="75" t="s">
        <v>180</v>
      </c>
      <c r="C80" s="76" t="s">
        <v>47</v>
      </c>
      <c r="D80" s="76" t="s">
        <v>79</v>
      </c>
      <c r="E80" s="76" t="s">
        <v>8</v>
      </c>
      <c r="F80" s="76" t="s">
        <v>181</v>
      </c>
      <c r="G80" s="77" t="s">
        <v>182</v>
      </c>
      <c r="H80" s="81">
        <f t="shared" si="17"/>
        <v>0.12</v>
      </c>
      <c r="I80" s="90" t="str">
        <f t="shared" si="10"/>
        <v>CONFORME</v>
      </c>
      <c r="J80" s="82">
        <f t="shared" si="14"/>
        <v>0.1</v>
      </c>
      <c r="K80" s="34" t="str">
        <f t="shared" si="11"/>
        <v>CONFORME</v>
      </c>
      <c r="L80" s="81">
        <f t="shared" si="15"/>
        <v>0.2</v>
      </c>
      <c r="M80" s="34" t="str">
        <f t="shared" si="12"/>
        <v>CONFORME</v>
      </c>
      <c r="N80" s="82">
        <f t="shared" si="16"/>
        <v>0.16</v>
      </c>
      <c r="O80" s="41" t="str">
        <f t="shared" si="13"/>
        <v>CONFORME</v>
      </c>
    </row>
    <row r="81" spans="2:15">
      <c r="B81" s="75" t="s">
        <v>183</v>
      </c>
      <c r="C81" s="76" t="s">
        <v>6</v>
      </c>
      <c r="D81" s="76" t="s">
        <v>32</v>
      </c>
      <c r="E81" s="76" t="s">
        <v>8</v>
      </c>
      <c r="F81" s="76" t="s">
        <v>184</v>
      </c>
      <c r="G81" s="77" t="s">
        <v>185</v>
      </c>
      <c r="H81" s="81">
        <f t="shared" si="17"/>
        <v>0.12</v>
      </c>
      <c r="I81" s="90" t="str">
        <f t="shared" si="10"/>
        <v>CONFORME</v>
      </c>
      <c r="J81" s="82">
        <f t="shared" si="14"/>
        <v>0.1</v>
      </c>
      <c r="K81" s="34" t="str">
        <f t="shared" si="11"/>
        <v>CONFORME</v>
      </c>
      <c r="L81" s="81">
        <f t="shared" si="15"/>
        <v>0.2</v>
      </c>
      <c r="M81" s="34" t="str">
        <f t="shared" si="12"/>
        <v>CONFORME</v>
      </c>
      <c r="N81" s="82">
        <f t="shared" si="16"/>
        <v>0.16</v>
      </c>
      <c r="O81" s="41" t="str">
        <f t="shared" si="13"/>
        <v>CONFORME</v>
      </c>
    </row>
    <row r="82" spans="2:15">
      <c r="B82" s="75" t="s">
        <v>186</v>
      </c>
      <c r="C82" s="76" t="s">
        <v>44</v>
      </c>
      <c r="D82" s="76" t="s">
        <v>79</v>
      </c>
      <c r="E82" s="76" t="s">
        <v>8</v>
      </c>
      <c r="F82" s="76" t="s">
        <v>187</v>
      </c>
      <c r="G82" s="77" t="s">
        <v>185</v>
      </c>
      <c r="H82" s="81">
        <f t="shared" si="17"/>
        <v>0.12</v>
      </c>
      <c r="I82" s="90" t="str">
        <f t="shared" si="10"/>
        <v>CONFORME</v>
      </c>
      <c r="J82" s="82">
        <f t="shared" si="14"/>
        <v>0.1</v>
      </c>
      <c r="K82" s="34" t="str">
        <f t="shared" si="11"/>
        <v>CONFORME</v>
      </c>
      <c r="L82" s="81">
        <f t="shared" si="15"/>
        <v>0.2</v>
      </c>
      <c r="M82" s="34" t="str">
        <f t="shared" si="12"/>
        <v>CONFORME</v>
      </c>
      <c r="N82" s="82">
        <f t="shared" si="16"/>
        <v>0.16</v>
      </c>
      <c r="O82" s="41" t="str">
        <f t="shared" si="13"/>
        <v>CONFORME</v>
      </c>
    </row>
    <row r="83" spans="2:15">
      <c r="B83" s="75" t="s">
        <v>188</v>
      </c>
      <c r="C83" s="76" t="s">
        <v>29</v>
      </c>
      <c r="D83" s="76" t="s">
        <v>13</v>
      </c>
      <c r="E83" s="76" t="s">
        <v>8</v>
      </c>
      <c r="F83" s="76" t="s">
        <v>189</v>
      </c>
      <c r="G83" s="77" t="s">
        <v>190</v>
      </c>
      <c r="H83" s="81">
        <f t="shared" si="17"/>
        <v>0.12</v>
      </c>
      <c r="I83" s="90" t="str">
        <f t="shared" si="10"/>
        <v>CONFORME</v>
      </c>
      <c r="J83" s="82">
        <f t="shared" si="14"/>
        <v>0.1</v>
      </c>
      <c r="K83" s="34" t="str">
        <f t="shared" si="11"/>
        <v>CONFORME</v>
      </c>
      <c r="L83" s="81">
        <f t="shared" si="15"/>
        <v>0.2</v>
      </c>
      <c r="M83" s="34" t="str">
        <f t="shared" si="12"/>
        <v>CONFORME</v>
      </c>
      <c r="N83" s="82">
        <f t="shared" si="16"/>
        <v>0.16</v>
      </c>
      <c r="O83" s="41" t="str">
        <f t="shared" si="13"/>
        <v>CONFORME</v>
      </c>
    </row>
    <row r="84" spans="2:15">
      <c r="B84" s="75" t="s">
        <v>191</v>
      </c>
      <c r="C84" s="76" t="s">
        <v>79</v>
      </c>
      <c r="D84" s="76" t="s">
        <v>79</v>
      </c>
      <c r="E84" s="76" t="s">
        <v>8</v>
      </c>
      <c r="F84" s="76" t="s">
        <v>192</v>
      </c>
      <c r="G84" s="77" t="s">
        <v>190</v>
      </c>
      <c r="H84" s="81">
        <f t="shared" si="17"/>
        <v>0.12</v>
      </c>
      <c r="I84" s="90" t="str">
        <f t="shared" si="10"/>
        <v>CONFORME</v>
      </c>
      <c r="J84" s="82">
        <f t="shared" si="14"/>
        <v>0.1</v>
      </c>
      <c r="K84" s="34" t="str">
        <f t="shared" si="11"/>
        <v>CONFORME</v>
      </c>
      <c r="L84" s="81">
        <f t="shared" si="15"/>
        <v>0.2</v>
      </c>
      <c r="M84" s="34" t="str">
        <f t="shared" si="12"/>
        <v>CONFORME</v>
      </c>
      <c r="N84" s="82">
        <f t="shared" si="16"/>
        <v>0.16</v>
      </c>
      <c r="O84" s="41" t="str">
        <f t="shared" si="13"/>
        <v>CONFORME</v>
      </c>
    </row>
    <row r="85" spans="2:15">
      <c r="B85" s="75">
        <v>9</v>
      </c>
      <c r="C85" s="76" t="s">
        <v>36</v>
      </c>
      <c r="D85" s="76" t="s">
        <v>33</v>
      </c>
      <c r="E85" s="76" t="s">
        <v>8</v>
      </c>
      <c r="F85" s="76" t="s">
        <v>193</v>
      </c>
      <c r="G85" s="77" t="s">
        <v>194</v>
      </c>
      <c r="H85" s="81">
        <f t="shared" si="17"/>
        <v>0.12</v>
      </c>
      <c r="I85" s="90" t="str">
        <f t="shared" si="10"/>
        <v>CONFORME</v>
      </c>
      <c r="J85" s="82">
        <f t="shared" si="14"/>
        <v>0.1</v>
      </c>
      <c r="K85" s="34" t="str">
        <f t="shared" si="11"/>
        <v>CONFORME</v>
      </c>
      <c r="L85" s="81">
        <f t="shared" si="15"/>
        <v>0.2</v>
      </c>
      <c r="M85" s="34" t="str">
        <f t="shared" si="12"/>
        <v>CONFORME</v>
      </c>
      <c r="N85" s="82">
        <f t="shared" si="16"/>
        <v>0.16</v>
      </c>
      <c r="O85" s="41" t="str">
        <f t="shared" si="13"/>
        <v>CONFORME</v>
      </c>
    </row>
    <row r="86" spans="2:15">
      <c r="B86" s="75">
        <v>9.5</v>
      </c>
      <c r="C86" s="76" t="s">
        <v>195</v>
      </c>
      <c r="D86" s="76" t="s">
        <v>33</v>
      </c>
      <c r="E86" s="76" t="s">
        <v>8</v>
      </c>
      <c r="F86" s="76" t="s">
        <v>196</v>
      </c>
      <c r="G86" s="77" t="s">
        <v>197</v>
      </c>
      <c r="H86" s="81">
        <f t="shared" si="17"/>
        <v>0.12</v>
      </c>
      <c r="I86" s="90" t="str">
        <f t="shared" si="10"/>
        <v>CONFORME</v>
      </c>
      <c r="J86" s="82">
        <f t="shared" si="14"/>
        <v>0.1</v>
      </c>
      <c r="K86" s="34" t="str">
        <f t="shared" si="11"/>
        <v>CONFORME</v>
      </c>
      <c r="L86" s="81">
        <f t="shared" si="15"/>
        <v>0.2</v>
      </c>
      <c r="M86" s="34" t="str">
        <f t="shared" si="12"/>
        <v>CONFORME</v>
      </c>
      <c r="N86" s="82">
        <f t="shared" si="16"/>
        <v>0.16</v>
      </c>
      <c r="O86" s="41" t="str">
        <f t="shared" si="13"/>
        <v>CONFORME</v>
      </c>
    </row>
    <row r="87" spans="2:15">
      <c r="B87" s="75">
        <v>10</v>
      </c>
      <c r="C87" s="76" t="s">
        <v>6</v>
      </c>
      <c r="D87" s="76" t="s">
        <v>37</v>
      </c>
      <c r="E87" s="76" t="s">
        <v>8</v>
      </c>
      <c r="F87" s="76" t="s">
        <v>198</v>
      </c>
      <c r="G87" s="77" t="s">
        <v>197</v>
      </c>
      <c r="H87" s="81">
        <f t="shared" si="17"/>
        <v>0.12</v>
      </c>
      <c r="I87" s="90" t="str">
        <f t="shared" si="10"/>
        <v>CONFORME</v>
      </c>
      <c r="J87" s="82">
        <f t="shared" si="14"/>
        <v>0.1</v>
      </c>
      <c r="K87" s="34" t="str">
        <f t="shared" si="11"/>
        <v>CONFORME</v>
      </c>
      <c r="L87" s="81">
        <f t="shared" si="15"/>
        <v>0.2</v>
      </c>
      <c r="M87" s="34" t="str">
        <f t="shared" si="12"/>
        <v>CONFORME</v>
      </c>
      <c r="N87" s="82">
        <f t="shared" si="16"/>
        <v>0.16</v>
      </c>
      <c r="O87" s="41" t="str">
        <f t="shared" si="13"/>
        <v>CONFORME</v>
      </c>
    </row>
    <row r="88" spans="2:15">
      <c r="B88" s="75">
        <v>10.5</v>
      </c>
      <c r="C88" s="76" t="s">
        <v>57</v>
      </c>
      <c r="D88" s="76" t="s">
        <v>20</v>
      </c>
      <c r="E88" s="76" t="s">
        <v>8</v>
      </c>
      <c r="F88" s="76" t="s">
        <v>199</v>
      </c>
      <c r="G88" s="77" t="s">
        <v>200</v>
      </c>
      <c r="H88" s="81">
        <v>0.14000000000000001</v>
      </c>
      <c r="I88" s="90" t="str">
        <f t="shared" si="10"/>
        <v>CONFORME</v>
      </c>
      <c r="J88" s="82">
        <f t="shared" si="14"/>
        <v>0.1</v>
      </c>
      <c r="K88" s="34" t="str">
        <f t="shared" si="11"/>
        <v>CONFORME</v>
      </c>
      <c r="L88" s="81">
        <v>0.3</v>
      </c>
      <c r="M88" s="34" t="str">
        <f t="shared" si="12"/>
        <v>CONFORME</v>
      </c>
      <c r="N88" s="82">
        <f t="shared" si="16"/>
        <v>0.16</v>
      </c>
      <c r="O88" s="41" t="str">
        <f t="shared" si="13"/>
        <v>CONFORME</v>
      </c>
    </row>
    <row r="89" spans="2:15">
      <c r="B89" s="75">
        <v>11</v>
      </c>
      <c r="C89" s="76" t="s">
        <v>32</v>
      </c>
      <c r="D89" s="76" t="s">
        <v>13</v>
      </c>
      <c r="E89" s="76" t="s">
        <v>8</v>
      </c>
      <c r="F89" s="76" t="s">
        <v>201</v>
      </c>
      <c r="G89" s="77" t="s">
        <v>200</v>
      </c>
      <c r="H89" s="81">
        <f>$H$88</f>
        <v>0.14000000000000001</v>
      </c>
      <c r="I89" s="90" t="str">
        <f t="shared" si="10"/>
        <v>CONFORME</v>
      </c>
      <c r="J89" s="82">
        <f t="shared" si="14"/>
        <v>0.1</v>
      </c>
      <c r="K89" s="34" t="str">
        <f t="shared" si="11"/>
        <v>CONFORME</v>
      </c>
      <c r="L89" s="81">
        <f>$L$88</f>
        <v>0.3</v>
      </c>
      <c r="M89" s="34" t="str">
        <f t="shared" si="12"/>
        <v>CONFORME</v>
      </c>
      <c r="N89" s="82">
        <f t="shared" si="16"/>
        <v>0.16</v>
      </c>
      <c r="O89" s="41" t="str">
        <f t="shared" si="13"/>
        <v>CONFORME</v>
      </c>
    </row>
    <row r="90" spans="2:15">
      <c r="B90" s="75">
        <v>11.5</v>
      </c>
      <c r="C90" s="76" t="s">
        <v>57</v>
      </c>
      <c r="D90" s="76" t="s">
        <v>33</v>
      </c>
      <c r="E90" s="76" t="s">
        <v>8</v>
      </c>
      <c r="F90" s="76" t="s">
        <v>202</v>
      </c>
      <c r="G90" s="77" t="s">
        <v>203</v>
      </c>
      <c r="H90" s="81">
        <f t="shared" ref="H90:H117" si="18">$H$88</f>
        <v>0.14000000000000001</v>
      </c>
      <c r="I90" s="90" t="str">
        <f t="shared" si="10"/>
        <v>CONFORME</v>
      </c>
      <c r="J90" s="82">
        <f t="shared" si="14"/>
        <v>0.1</v>
      </c>
      <c r="K90" s="34" t="str">
        <f t="shared" si="11"/>
        <v>CONFORME</v>
      </c>
      <c r="L90" s="81">
        <f t="shared" ref="L90:L117" si="19">$L$88</f>
        <v>0.3</v>
      </c>
      <c r="M90" s="34" t="str">
        <f t="shared" si="12"/>
        <v>CONFORME</v>
      </c>
      <c r="N90" s="82">
        <f t="shared" si="16"/>
        <v>0.16</v>
      </c>
      <c r="O90" s="41" t="str">
        <f t="shared" si="13"/>
        <v>CONFORME</v>
      </c>
    </row>
    <row r="91" spans="2:15">
      <c r="B91" s="75">
        <v>12</v>
      </c>
      <c r="C91" s="76" t="s">
        <v>32</v>
      </c>
      <c r="D91" s="76" t="s">
        <v>13</v>
      </c>
      <c r="E91" s="76" t="s">
        <v>8</v>
      </c>
      <c r="F91" s="76" t="s">
        <v>204</v>
      </c>
      <c r="G91" s="77" t="s">
        <v>203</v>
      </c>
      <c r="H91" s="81">
        <f t="shared" si="18"/>
        <v>0.14000000000000001</v>
      </c>
      <c r="I91" s="90" t="str">
        <f t="shared" si="10"/>
        <v>CONFORME</v>
      </c>
      <c r="J91" s="82">
        <f t="shared" si="14"/>
        <v>0.1</v>
      </c>
      <c r="K91" s="34" t="str">
        <f t="shared" si="11"/>
        <v>CONFORME</v>
      </c>
      <c r="L91" s="81">
        <f t="shared" si="19"/>
        <v>0.3</v>
      </c>
      <c r="M91" s="34" t="str">
        <f t="shared" si="12"/>
        <v>CONFORME</v>
      </c>
      <c r="N91" s="82">
        <f t="shared" si="16"/>
        <v>0.16</v>
      </c>
      <c r="O91" s="41" t="str">
        <f t="shared" si="13"/>
        <v>CONFORME</v>
      </c>
    </row>
    <row r="92" spans="2:15">
      <c r="B92" s="75">
        <v>12.5</v>
      </c>
      <c r="C92" s="76" t="s">
        <v>12</v>
      </c>
      <c r="D92" s="76" t="s">
        <v>32</v>
      </c>
      <c r="E92" s="76" t="s">
        <v>8</v>
      </c>
      <c r="F92" s="76" t="s">
        <v>205</v>
      </c>
      <c r="G92" s="77" t="s">
        <v>206</v>
      </c>
      <c r="H92" s="81">
        <f t="shared" si="18"/>
        <v>0.14000000000000001</v>
      </c>
      <c r="I92" s="90" t="str">
        <f t="shared" si="10"/>
        <v>CONFORME</v>
      </c>
      <c r="J92" s="82">
        <f t="shared" si="14"/>
        <v>0.1</v>
      </c>
      <c r="K92" s="34" t="str">
        <f t="shared" si="11"/>
        <v>CONFORME</v>
      </c>
      <c r="L92" s="81">
        <f t="shared" si="19"/>
        <v>0.3</v>
      </c>
      <c r="M92" s="34" t="str">
        <f t="shared" si="12"/>
        <v>CONFORME</v>
      </c>
      <c r="N92" s="82">
        <f t="shared" si="16"/>
        <v>0.16</v>
      </c>
      <c r="O92" s="41" t="str">
        <f t="shared" si="13"/>
        <v>CONFORME</v>
      </c>
    </row>
    <row r="93" spans="2:15">
      <c r="B93" s="75">
        <v>13</v>
      </c>
      <c r="C93" s="76" t="s">
        <v>7</v>
      </c>
      <c r="D93" s="76" t="s">
        <v>37</v>
      </c>
      <c r="E93" s="76" t="s">
        <v>8</v>
      </c>
      <c r="F93" s="76" t="s">
        <v>207</v>
      </c>
      <c r="G93" s="77" t="s">
        <v>208</v>
      </c>
      <c r="H93" s="81">
        <f t="shared" si="18"/>
        <v>0.14000000000000001</v>
      </c>
      <c r="I93" s="90" t="str">
        <f t="shared" si="10"/>
        <v>CONFORME</v>
      </c>
      <c r="J93" s="82">
        <f t="shared" si="14"/>
        <v>0.1</v>
      </c>
      <c r="K93" s="34" t="str">
        <f t="shared" si="11"/>
        <v>CONFORME</v>
      </c>
      <c r="L93" s="81">
        <f t="shared" si="19"/>
        <v>0.3</v>
      </c>
      <c r="M93" s="34" t="str">
        <f t="shared" si="12"/>
        <v>CONFORME</v>
      </c>
      <c r="N93" s="82">
        <f t="shared" si="16"/>
        <v>0.16</v>
      </c>
      <c r="O93" s="41" t="str">
        <f t="shared" si="13"/>
        <v>CONFORME</v>
      </c>
    </row>
    <row r="94" spans="2:15">
      <c r="B94" s="75">
        <v>13.5</v>
      </c>
      <c r="C94" s="76" t="s">
        <v>32</v>
      </c>
      <c r="D94" s="76" t="s">
        <v>33</v>
      </c>
      <c r="E94" s="76" t="s">
        <v>8</v>
      </c>
      <c r="F94" s="76" t="s">
        <v>209</v>
      </c>
      <c r="G94" s="77" t="s">
        <v>208</v>
      </c>
      <c r="H94" s="81">
        <f t="shared" si="18"/>
        <v>0.14000000000000001</v>
      </c>
      <c r="I94" s="90" t="str">
        <f t="shared" si="10"/>
        <v>CONFORME</v>
      </c>
      <c r="J94" s="82">
        <f t="shared" si="14"/>
        <v>0.1</v>
      </c>
      <c r="K94" s="34" t="str">
        <f t="shared" si="11"/>
        <v>CONFORME</v>
      </c>
      <c r="L94" s="81">
        <f t="shared" si="19"/>
        <v>0.3</v>
      </c>
      <c r="M94" s="34" t="str">
        <f t="shared" si="12"/>
        <v>CONFORME</v>
      </c>
      <c r="N94" s="82">
        <f t="shared" si="16"/>
        <v>0.16</v>
      </c>
      <c r="O94" s="41" t="str">
        <f t="shared" si="13"/>
        <v>CONFORME</v>
      </c>
    </row>
    <row r="95" spans="2:15">
      <c r="B95" s="75">
        <v>14</v>
      </c>
      <c r="C95" s="76" t="s">
        <v>12</v>
      </c>
      <c r="D95" s="76" t="s">
        <v>37</v>
      </c>
      <c r="E95" s="76" t="s">
        <v>8</v>
      </c>
      <c r="F95" s="76" t="s">
        <v>210</v>
      </c>
      <c r="G95" s="77" t="s">
        <v>211</v>
      </c>
      <c r="H95" s="81">
        <f t="shared" si="18"/>
        <v>0.14000000000000001</v>
      </c>
      <c r="I95" s="90" t="str">
        <f t="shared" si="10"/>
        <v>CONFORME</v>
      </c>
      <c r="J95" s="82">
        <f t="shared" si="14"/>
        <v>0.1</v>
      </c>
      <c r="K95" s="34" t="str">
        <f t="shared" si="11"/>
        <v>CONFORME</v>
      </c>
      <c r="L95" s="81">
        <f t="shared" si="19"/>
        <v>0.3</v>
      </c>
      <c r="M95" s="34" t="str">
        <f t="shared" si="12"/>
        <v>CONFORME</v>
      </c>
      <c r="N95" s="82">
        <f t="shared" si="16"/>
        <v>0.16</v>
      </c>
      <c r="O95" s="41" t="str">
        <f t="shared" si="13"/>
        <v>CONFORME</v>
      </c>
    </row>
    <row r="96" spans="2:15">
      <c r="B96" s="75">
        <v>14.5</v>
      </c>
      <c r="C96" s="76" t="s">
        <v>47</v>
      </c>
      <c r="D96" s="76" t="s">
        <v>20</v>
      </c>
      <c r="E96" s="76" t="s">
        <v>8</v>
      </c>
      <c r="F96" s="76" t="s">
        <v>212</v>
      </c>
      <c r="G96" s="77" t="s">
        <v>211</v>
      </c>
      <c r="H96" s="81">
        <f t="shared" si="18"/>
        <v>0.14000000000000001</v>
      </c>
      <c r="I96" s="90" t="str">
        <f t="shared" si="10"/>
        <v>CONFORME</v>
      </c>
      <c r="J96" s="82">
        <f t="shared" si="14"/>
        <v>0.1</v>
      </c>
      <c r="K96" s="34" t="str">
        <f t="shared" si="11"/>
        <v>CONFORME</v>
      </c>
      <c r="L96" s="81">
        <f t="shared" si="19"/>
        <v>0.3</v>
      </c>
      <c r="M96" s="34" t="str">
        <f t="shared" si="12"/>
        <v>CONFORME</v>
      </c>
      <c r="N96" s="82">
        <f t="shared" si="16"/>
        <v>0.16</v>
      </c>
      <c r="O96" s="41" t="str">
        <f t="shared" si="13"/>
        <v>CONFORME</v>
      </c>
    </row>
    <row r="97" spans="2:15">
      <c r="B97" s="75">
        <v>15</v>
      </c>
      <c r="C97" s="76" t="s">
        <v>12</v>
      </c>
      <c r="D97" s="76" t="s">
        <v>33</v>
      </c>
      <c r="E97" s="76" t="s">
        <v>8</v>
      </c>
      <c r="F97" s="76" t="s">
        <v>213</v>
      </c>
      <c r="G97" s="77" t="s">
        <v>214</v>
      </c>
      <c r="H97" s="81">
        <f t="shared" si="18"/>
        <v>0.14000000000000001</v>
      </c>
      <c r="I97" s="90" t="str">
        <f t="shared" si="10"/>
        <v>CONFORME</v>
      </c>
      <c r="J97" s="82">
        <f t="shared" si="14"/>
        <v>0.1</v>
      </c>
      <c r="K97" s="34" t="str">
        <f t="shared" si="11"/>
        <v>CONFORME</v>
      </c>
      <c r="L97" s="81">
        <f t="shared" si="19"/>
        <v>0.3</v>
      </c>
      <c r="M97" s="34" t="str">
        <f t="shared" si="12"/>
        <v>CONFORME</v>
      </c>
      <c r="N97" s="82">
        <f t="shared" si="16"/>
        <v>0.16</v>
      </c>
      <c r="O97" s="41" t="str">
        <f t="shared" si="13"/>
        <v>CONFORME</v>
      </c>
    </row>
    <row r="98" spans="2:15">
      <c r="B98" s="75">
        <v>15.5</v>
      </c>
      <c r="C98" s="76" t="s">
        <v>75</v>
      </c>
      <c r="D98" s="76" t="s">
        <v>7</v>
      </c>
      <c r="E98" s="76" t="s">
        <v>8</v>
      </c>
      <c r="F98" s="76" t="s">
        <v>215</v>
      </c>
      <c r="G98" s="77" t="s">
        <v>214</v>
      </c>
      <c r="H98" s="81">
        <f t="shared" si="18"/>
        <v>0.14000000000000001</v>
      </c>
      <c r="I98" s="90" t="str">
        <f t="shared" si="10"/>
        <v>CONFORME</v>
      </c>
      <c r="J98" s="82">
        <f t="shared" si="14"/>
        <v>0.1</v>
      </c>
      <c r="K98" s="34" t="str">
        <f t="shared" si="11"/>
        <v>CONFORME</v>
      </c>
      <c r="L98" s="81">
        <f t="shared" si="19"/>
        <v>0.3</v>
      </c>
      <c r="M98" s="34" t="str">
        <f t="shared" si="12"/>
        <v>CONFORME</v>
      </c>
      <c r="N98" s="82">
        <f t="shared" si="16"/>
        <v>0.16</v>
      </c>
      <c r="O98" s="41" t="str">
        <f t="shared" si="13"/>
        <v>CONFORME</v>
      </c>
    </row>
    <row r="99" spans="2:15">
      <c r="B99" s="75">
        <v>16</v>
      </c>
      <c r="C99" s="76" t="s">
        <v>62</v>
      </c>
      <c r="D99" s="76" t="s">
        <v>37</v>
      </c>
      <c r="E99" s="76" t="s">
        <v>8</v>
      </c>
      <c r="F99" s="76" t="s">
        <v>216</v>
      </c>
      <c r="G99" s="77" t="s">
        <v>217</v>
      </c>
      <c r="H99" s="81">
        <f t="shared" si="18"/>
        <v>0.14000000000000001</v>
      </c>
      <c r="I99" s="90" t="str">
        <f t="shared" si="10"/>
        <v>CONFORME</v>
      </c>
      <c r="J99" s="82">
        <f t="shared" si="14"/>
        <v>0.1</v>
      </c>
      <c r="K99" s="34" t="str">
        <f t="shared" si="11"/>
        <v>CONFORME</v>
      </c>
      <c r="L99" s="81">
        <f t="shared" si="19"/>
        <v>0.3</v>
      </c>
      <c r="M99" s="34" t="str">
        <f t="shared" si="12"/>
        <v>CONFORME</v>
      </c>
      <c r="N99" s="82">
        <f t="shared" si="16"/>
        <v>0.16</v>
      </c>
      <c r="O99" s="41" t="str">
        <f t="shared" si="13"/>
        <v>CONFORME</v>
      </c>
    </row>
    <row r="100" spans="2:15">
      <c r="B100" s="75">
        <v>16.5</v>
      </c>
      <c r="C100" s="76" t="s">
        <v>218</v>
      </c>
      <c r="D100" s="76" t="s">
        <v>20</v>
      </c>
      <c r="E100" s="76" t="s">
        <v>8</v>
      </c>
      <c r="F100" s="76" t="s">
        <v>219</v>
      </c>
      <c r="G100" s="77" t="s">
        <v>220</v>
      </c>
      <c r="H100" s="81">
        <f t="shared" si="18"/>
        <v>0.14000000000000001</v>
      </c>
      <c r="I100" s="90" t="str">
        <f t="shared" si="10"/>
        <v>CONFORME</v>
      </c>
      <c r="J100" s="82">
        <f t="shared" si="14"/>
        <v>0.1</v>
      </c>
      <c r="K100" s="34" t="str">
        <f t="shared" si="11"/>
        <v>CONFORME</v>
      </c>
      <c r="L100" s="81">
        <f t="shared" si="19"/>
        <v>0.3</v>
      </c>
      <c r="M100" s="34" t="str">
        <f t="shared" si="12"/>
        <v>CONFORME</v>
      </c>
      <c r="N100" s="82">
        <f t="shared" si="16"/>
        <v>0.16</v>
      </c>
      <c r="O100" s="41" t="str">
        <f t="shared" si="13"/>
        <v>CONFORME</v>
      </c>
    </row>
    <row r="101" spans="2:15">
      <c r="B101" s="75">
        <v>17</v>
      </c>
      <c r="C101" s="76" t="s">
        <v>6</v>
      </c>
      <c r="D101" s="76" t="s">
        <v>13</v>
      </c>
      <c r="E101" s="76" t="s">
        <v>8</v>
      </c>
      <c r="F101" s="76" t="s">
        <v>221</v>
      </c>
      <c r="G101" s="77" t="s">
        <v>220</v>
      </c>
      <c r="H101" s="81">
        <f t="shared" si="18"/>
        <v>0.14000000000000001</v>
      </c>
      <c r="I101" s="90" t="str">
        <f t="shared" ref="I101:I126" si="20">IF(ABS(C101)&lt;=H101,"CONFORME","NO CONFORME")</f>
        <v>CONFORME</v>
      </c>
      <c r="J101" s="82">
        <f t="shared" si="14"/>
        <v>0.1</v>
      </c>
      <c r="K101" s="34" t="str">
        <f t="shared" ref="K101:K126" si="21">IF(ABS(D101)&lt;=J101,"CONFORME","NO CONFORME")</f>
        <v>CONFORME</v>
      </c>
      <c r="L101" s="81">
        <f t="shared" si="19"/>
        <v>0.3</v>
      </c>
      <c r="M101" s="34" t="str">
        <f t="shared" si="12"/>
        <v>CONFORME</v>
      </c>
      <c r="N101" s="82">
        <f t="shared" si="16"/>
        <v>0.16</v>
      </c>
      <c r="O101" s="41" t="str">
        <f t="shared" si="13"/>
        <v>CONFORME</v>
      </c>
    </row>
    <row r="102" spans="2:15">
      <c r="B102" s="75">
        <v>17.5</v>
      </c>
      <c r="C102" s="76" t="s">
        <v>6</v>
      </c>
      <c r="D102" s="76" t="s">
        <v>79</v>
      </c>
      <c r="E102" s="76" t="s">
        <v>8</v>
      </c>
      <c r="F102" s="76" t="s">
        <v>222</v>
      </c>
      <c r="G102" s="77" t="s">
        <v>223</v>
      </c>
      <c r="H102" s="81">
        <f t="shared" si="18"/>
        <v>0.14000000000000001</v>
      </c>
      <c r="I102" s="90" t="str">
        <f t="shared" si="20"/>
        <v>CONFORME</v>
      </c>
      <c r="J102" s="82">
        <f t="shared" si="14"/>
        <v>0.1</v>
      </c>
      <c r="K102" s="34" t="str">
        <f t="shared" si="21"/>
        <v>CONFORME</v>
      </c>
      <c r="L102" s="81">
        <f t="shared" si="19"/>
        <v>0.3</v>
      </c>
      <c r="M102" s="34" t="str">
        <f t="shared" si="12"/>
        <v>CONFORME</v>
      </c>
      <c r="N102" s="82">
        <f t="shared" si="16"/>
        <v>0.16</v>
      </c>
      <c r="O102" s="41" t="str">
        <f t="shared" si="13"/>
        <v>CONFORME</v>
      </c>
    </row>
    <row r="103" spans="2:15">
      <c r="B103" s="75">
        <v>18</v>
      </c>
      <c r="C103" s="76" t="s">
        <v>29</v>
      </c>
      <c r="D103" s="76" t="s">
        <v>33</v>
      </c>
      <c r="E103" s="76" t="s">
        <v>8</v>
      </c>
      <c r="F103" s="76" t="s">
        <v>224</v>
      </c>
      <c r="G103" s="77" t="s">
        <v>223</v>
      </c>
      <c r="H103" s="81">
        <f t="shared" si="18"/>
        <v>0.14000000000000001</v>
      </c>
      <c r="I103" s="90" t="str">
        <f t="shared" si="20"/>
        <v>CONFORME</v>
      </c>
      <c r="J103" s="82">
        <f t="shared" si="14"/>
        <v>0.1</v>
      </c>
      <c r="K103" s="34" t="str">
        <f t="shared" si="21"/>
        <v>CONFORME</v>
      </c>
      <c r="L103" s="81">
        <f t="shared" si="19"/>
        <v>0.3</v>
      </c>
      <c r="M103" s="34" t="str">
        <f t="shared" si="12"/>
        <v>CONFORME</v>
      </c>
      <c r="N103" s="82">
        <f t="shared" si="16"/>
        <v>0.16</v>
      </c>
      <c r="O103" s="41" t="str">
        <f t="shared" si="13"/>
        <v>CONFORME</v>
      </c>
    </row>
    <row r="104" spans="2:15">
      <c r="B104" s="75">
        <v>18.5</v>
      </c>
      <c r="C104" s="76" t="s">
        <v>44</v>
      </c>
      <c r="D104" s="76" t="s">
        <v>7</v>
      </c>
      <c r="E104" s="76" t="s">
        <v>8</v>
      </c>
      <c r="F104" s="76" t="s">
        <v>225</v>
      </c>
      <c r="G104" s="77" t="s">
        <v>226</v>
      </c>
      <c r="H104" s="81">
        <f t="shared" si="18"/>
        <v>0.14000000000000001</v>
      </c>
      <c r="I104" s="90" t="str">
        <f t="shared" si="20"/>
        <v>CONFORME</v>
      </c>
      <c r="J104" s="82">
        <f t="shared" si="14"/>
        <v>0.1</v>
      </c>
      <c r="K104" s="34" t="str">
        <f t="shared" si="21"/>
        <v>CONFORME</v>
      </c>
      <c r="L104" s="81">
        <f t="shared" si="19"/>
        <v>0.3</v>
      </c>
      <c r="M104" s="34" t="str">
        <f t="shared" si="12"/>
        <v>CONFORME</v>
      </c>
      <c r="N104" s="82">
        <f t="shared" si="16"/>
        <v>0.16</v>
      </c>
      <c r="O104" s="41" t="str">
        <f t="shared" si="13"/>
        <v>CONFORME</v>
      </c>
    </row>
    <row r="105" spans="2:15">
      <c r="B105" s="75">
        <v>19</v>
      </c>
      <c r="C105" s="76" t="s">
        <v>26</v>
      </c>
      <c r="D105" s="76" t="s">
        <v>7</v>
      </c>
      <c r="E105" s="76" t="s">
        <v>8</v>
      </c>
      <c r="F105" s="76" t="s">
        <v>227</v>
      </c>
      <c r="G105" s="77" t="s">
        <v>226</v>
      </c>
      <c r="H105" s="81">
        <f t="shared" si="18"/>
        <v>0.14000000000000001</v>
      </c>
      <c r="I105" s="90" t="str">
        <f t="shared" si="20"/>
        <v>CONFORME</v>
      </c>
      <c r="J105" s="82">
        <f t="shared" si="14"/>
        <v>0.1</v>
      </c>
      <c r="K105" s="34" t="str">
        <f t="shared" si="21"/>
        <v>CONFORME</v>
      </c>
      <c r="L105" s="81">
        <f t="shared" si="19"/>
        <v>0.3</v>
      </c>
      <c r="M105" s="34" t="str">
        <f t="shared" si="12"/>
        <v>CONFORME</v>
      </c>
      <c r="N105" s="82">
        <f t="shared" si="16"/>
        <v>0.16</v>
      </c>
      <c r="O105" s="41" t="str">
        <f t="shared" si="13"/>
        <v>CONFORME</v>
      </c>
    </row>
    <row r="106" spans="2:15">
      <c r="B106" s="75">
        <v>19.5</v>
      </c>
      <c r="C106" s="76" t="s">
        <v>6</v>
      </c>
      <c r="D106" s="76" t="s">
        <v>47</v>
      </c>
      <c r="E106" s="76" t="s">
        <v>8</v>
      </c>
      <c r="F106" s="76" t="s">
        <v>228</v>
      </c>
      <c r="G106" s="77" t="s">
        <v>226</v>
      </c>
      <c r="H106" s="81">
        <f t="shared" si="18"/>
        <v>0.14000000000000001</v>
      </c>
      <c r="I106" s="90" t="str">
        <f t="shared" si="20"/>
        <v>CONFORME</v>
      </c>
      <c r="J106" s="82">
        <f t="shared" si="14"/>
        <v>0.1</v>
      </c>
      <c r="K106" s="34" t="str">
        <f t="shared" si="21"/>
        <v>CONFORME</v>
      </c>
      <c r="L106" s="81">
        <f t="shared" si="19"/>
        <v>0.3</v>
      </c>
      <c r="M106" s="34" t="str">
        <f t="shared" si="12"/>
        <v>CONFORME</v>
      </c>
      <c r="N106" s="82">
        <f t="shared" si="16"/>
        <v>0.16</v>
      </c>
      <c r="O106" s="41" t="str">
        <f t="shared" si="13"/>
        <v>CONFORME</v>
      </c>
    </row>
    <row r="107" spans="2:15">
      <c r="B107" s="75">
        <v>20</v>
      </c>
      <c r="C107" s="76" t="s">
        <v>36</v>
      </c>
      <c r="D107" s="76" t="s">
        <v>20</v>
      </c>
      <c r="E107" s="76" t="s">
        <v>8</v>
      </c>
      <c r="F107" s="76" t="s">
        <v>229</v>
      </c>
      <c r="G107" s="77" t="s">
        <v>226</v>
      </c>
      <c r="H107" s="81">
        <f t="shared" si="18"/>
        <v>0.14000000000000001</v>
      </c>
      <c r="I107" s="90" t="str">
        <f t="shared" si="20"/>
        <v>CONFORME</v>
      </c>
      <c r="J107" s="82">
        <f t="shared" si="14"/>
        <v>0.1</v>
      </c>
      <c r="K107" s="34" t="str">
        <f t="shared" si="21"/>
        <v>CONFORME</v>
      </c>
      <c r="L107" s="81">
        <f t="shared" si="19"/>
        <v>0.3</v>
      </c>
      <c r="M107" s="34" t="str">
        <f t="shared" si="12"/>
        <v>CONFORME</v>
      </c>
      <c r="N107" s="82">
        <f t="shared" si="16"/>
        <v>0.16</v>
      </c>
      <c r="O107" s="41" t="str">
        <f t="shared" si="13"/>
        <v>CONFORME</v>
      </c>
    </row>
    <row r="108" spans="2:15">
      <c r="B108" s="75">
        <v>20.5</v>
      </c>
      <c r="C108" s="76" t="s">
        <v>6</v>
      </c>
      <c r="D108" s="76" t="s">
        <v>13</v>
      </c>
      <c r="E108" s="76" t="s">
        <v>8</v>
      </c>
      <c r="F108" s="76" t="s">
        <v>230</v>
      </c>
      <c r="G108" s="77" t="s">
        <v>226</v>
      </c>
      <c r="H108" s="81">
        <f t="shared" si="18"/>
        <v>0.14000000000000001</v>
      </c>
      <c r="I108" s="90" t="str">
        <f t="shared" si="20"/>
        <v>CONFORME</v>
      </c>
      <c r="J108" s="82">
        <f t="shared" si="14"/>
        <v>0.1</v>
      </c>
      <c r="K108" s="34" t="str">
        <f t="shared" si="21"/>
        <v>CONFORME</v>
      </c>
      <c r="L108" s="81">
        <f t="shared" si="19"/>
        <v>0.3</v>
      </c>
      <c r="M108" s="34" t="str">
        <f t="shared" si="12"/>
        <v>CONFORME</v>
      </c>
      <c r="N108" s="82">
        <f t="shared" si="16"/>
        <v>0.16</v>
      </c>
      <c r="O108" s="41" t="str">
        <f t="shared" si="13"/>
        <v>CONFORME</v>
      </c>
    </row>
    <row r="109" spans="2:15">
      <c r="B109" s="75">
        <v>21</v>
      </c>
      <c r="C109" s="76" t="s">
        <v>62</v>
      </c>
      <c r="D109" s="76" t="s">
        <v>20</v>
      </c>
      <c r="E109" s="76" t="s">
        <v>8</v>
      </c>
      <c r="F109" s="76" t="s">
        <v>231</v>
      </c>
      <c r="G109" s="77" t="s">
        <v>226</v>
      </c>
      <c r="H109" s="81">
        <f t="shared" si="18"/>
        <v>0.14000000000000001</v>
      </c>
      <c r="I109" s="90" t="str">
        <f t="shared" si="20"/>
        <v>CONFORME</v>
      </c>
      <c r="J109" s="82">
        <f t="shared" si="14"/>
        <v>0.1</v>
      </c>
      <c r="K109" s="34" t="str">
        <f t="shared" si="21"/>
        <v>CONFORME</v>
      </c>
      <c r="L109" s="81">
        <f t="shared" si="19"/>
        <v>0.3</v>
      </c>
      <c r="M109" s="34" t="str">
        <f t="shared" si="12"/>
        <v>CONFORME</v>
      </c>
      <c r="N109" s="82">
        <f t="shared" si="16"/>
        <v>0.16</v>
      </c>
      <c r="O109" s="41" t="str">
        <f t="shared" si="13"/>
        <v>CONFORME</v>
      </c>
    </row>
    <row r="110" spans="2:15">
      <c r="B110" s="75">
        <v>21.5</v>
      </c>
      <c r="C110" s="76" t="s">
        <v>218</v>
      </c>
      <c r="D110" s="76" t="s">
        <v>37</v>
      </c>
      <c r="E110" s="76" t="s">
        <v>8</v>
      </c>
      <c r="F110" s="76" t="s">
        <v>232</v>
      </c>
      <c r="G110" s="77" t="s">
        <v>226</v>
      </c>
      <c r="H110" s="81">
        <f t="shared" si="18"/>
        <v>0.14000000000000001</v>
      </c>
      <c r="I110" s="90" t="str">
        <f t="shared" si="20"/>
        <v>CONFORME</v>
      </c>
      <c r="J110" s="82">
        <f t="shared" si="14"/>
        <v>0.1</v>
      </c>
      <c r="K110" s="34" t="str">
        <f t="shared" si="21"/>
        <v>CONFORME</v>
      </c>
      <c r="L110" s="81">
        <f t="shared" si="19"/>
        <v>0.3</v>
      </c>
      <c r="M110" s="34" t="str">
        <f t="shared" si="12"/>
        <v>CONFORME</v>
      </c>
      <c r="N110" s="82">
        <f t="shared" si="16"/>
        <v>0.16</v>
      </c>
      <c r="O110" s="41" t="str">
        <f t="shared" si="13"/>
        <v>CONFORME</v>
      </c>
    </row>
    <row r="111" spans="2:15">
      <c r="B111" s="75">
        <v>22</v>
      </c>
      <c r="C111" s="76" t="s">
        <v>23</v>
      </c>
      <c r="D111" s="76" t="s">
        <v>33</v>
      </c>
      <c r="E111" s="76" t="s">
        <v>8</v>
      </c>
      <c r="F111" s="76" t="s">
        <v>233</v>
      </c>
      <c r="G111" s="77" t="s">
        <v>226</v>
      </c>
      <c r="H111" s="81">
        <f t="shared" si="18"/>
        <v>0.14000000000000001</v>
      </c>
      <c r="I111" s="90" t="str">
        <f t="shared" si="20"/>
        <v>CONFORME</v>
      </c>
      <c r="J111" s="82">
        <f t="shared" si="14"/>
        <v>0.1</v>
      </c>
      <c r="K111" s="34" t="str">
        <f t="shared" si="21"/>
        <v>CONFORME</v>
      </c>
      <c r="L111" s="81">
        <f t="shared" si="19"/>
        <v>0.3</v>
      </c>
      <c r="M111" s="34" t="str">
        <f t="shared" si="12"/>
        <v>CONFORME</v>
      </c>
      <c r="N111" s="82">
        <f t="shared" si="16"/>
        <v>0.16</v>
      </c>
      <c r="O111" s="41" t="str">
        <f t="shared" si="13"/>
        <v>CONFORME</v>
      </c>
    </row>
    <row r="112" spans="2:15">
      <c r="B112" s="75">
        <v>22.5</v>
      </c>
      <c r="C112" s="76" t="s">
        <v>29</v>
      </c>
      <c r="D112" s="76" t="s">
        <v>13</v>
      </c>
      <c r="E112" s="76" t="s">
        <v>8</v>
      </c>
      <c r="F112" s="76" t="s">
        <v>234</v>
      </c>
      <c r="G112" s="77" t="s">
        <v>226</v>
      </c>
      <c r="H112" s="81">
        <f t="shared" si="18"/>
        <v>0.14000000000000001</v>
      </c>
      <c r="I112" s="90" t="str">
        <f t="shared" si="20"/>
        <v>CONFORME</v>
      </c>
      <c r="J112" s="82">
        <f t="shared" si="14"/>
        <v>0.1</v>
      </c>
      <c r="K112" s="34" t="str">
        <f t="shared" si="21"/>
        <v>CONFORME</v>
      </c>
      <c r="L112" s="81">
        <f t="shared" si="19"/>
        <v>0.3</v>
      </c>
      <c r="M112" s="34" t="str">
        <f t="shared" si="12"/>
        <v>CONFORME</v>
      </c>
      <c r="N112" s="82">
        <f t="shared" si="16"/>
        <v>0.16</v>
      </c>
      <c r="O112" s="41" t="str">
        <f t="shared" si="13"/>
        <v>CONFORME</v>
      </c>
    </row>
    <row r="113" spans="2:15">
      <c r="B113" s="75">
        <v>23</v>
      </c>
      <c r="C113" s="76" t="s">
        <v>235</v>
      </c>
      <c r="D113" s="76" t="s">
        <v>79</v>
      </c>
      <c r="E113" s="76" t="s">
        <v>8</v>
      </c>
      <c r="F113" s="76" t="s">
        <v>236</v>
      </c>
      <c r="G113" s="77" t="s">
        <v>226</v>
      </c>
      <c r="H113" s="81">
        <f t="shared" si="18"/>
        <v>0.14000000000000001</v>
      </c>
      <c r="I113" s="90" t="str">
        <f t="shared" si="20"/>
        <v>CONFORME</v>
      </c>
      <c r="J113" s="82">
        <f t="shared" si="14"/>
        <v>0.1</v>
      </c>
      <c r="K113" s="34" t="str">
        <f t="shared" si="21"/>
        <v>CONFORME</v>
      </c>
      <c r="L113" s="81">
        <f t="shared" si="19"/>
        <v>0.3</v>
      </c>
      <c r="M113" s="34" t="str">
        <f t="shared" si="12"/>
        <v>CONFORME</v>
      </c>
      <c r="N113" s="82">
        <f t="shared" si="16"/>
        <v>0.16</v>
      </c>
      <c r="O113" s="41" t="str">
        <f t="shared" si="13"/>
        <v>CONFORME</v>
      </c>
    </row>
    <row r="114" spans="2:15">
      <c r="B114" s="75">
        <v>23.5</v>
      </c>
      <c r="C114" s="76" t="s">
        <v>37</v>
      </c>
      <c r="D114" s="76" t="s">
        <v>79</v>
      </c>
      <c r="E114" s="76" t="s">
        <v>8</v>
      </c>
      <c r="F114" s="76" t="s">
        <v>237</v>
      </c>
      <c r="G114" s="77" t="s">
        <v>226</v>
      </c>
      <c r="H114" s="81">
        <f t="shared" si="18"/>
        <v>0.14000000000000001</v>
      </c>
      <c r="I114" s="90" t="str">
        <f t="shared" si="20"/>
        <v>CONFORME</v>
      </c>
      <c r="J114" s="82">
        <f t="shared" si="14"/>
        <v>0.1</v>
      </c>
      <c r="K114" s="34" t="str">
        <f t="shared" si="21"/>
        <v>CONFORME</v>
      </c>
      <c r="L114" s="81">
        <f t="shared" si="19"/>
        <v>0.3</v>
      </c>
      <c r="M114" s="34" t="str">
        <f t="shared" si="12"/>
        <v>CONFORME</v>
      </c>
      <c r="N114" s="82">
        <f t="shared" si="16"/>
        <v>0.16</v>
      </c>
      <c r="O114" s="41" t="str">
        <f t="shared" si="13"/>
        <v>CONFORME</v>
      </c>
    </row>
    <row r="115" spans="2:15">
      <c r="B115" s="75">
        <v>24</v>
      </c>
      <c r="C115" s="76" t="s">
        <v>26</v>
      </c>
      <c r="D115" s="76" t="s">
        <v>37</v>
      </c>
      <c r="E115" s="76" t="s">
        <v>8</v>
      </c>
      <c r="F115" s="76" t="s">
        <v>238</v>
      </c>
      <c r="G115" s="77" t="s">
        <v>226</v>
      </c>
      <c r="H115" s="81">
        <f t="shared" si="18"/>
        <v>0.14000000000000001</v>
      </c>
      <c r="I115" s="90" t="str">
        <f t="shared" si="20"/>
        <v>CONFORME</v>
      </c>
      <c r="J115" s="82">
        <f t="shared" si="14"/>
        <v>0.1</v>
      </c>
      <c r="K115" s="34" t="str">
        <f t="shared" si="21"/>
        <v>CONFORME</v>
      </c>
      <c r="L115" s="81">
        <f t="shared" si="19"/>
        <v>0.3</v>
      </c>
      <c r="M115" s="34" t="str">
        <f t="shared" si="12"/>
        <v>CONFORME</v>
      </c>
      <c r="N115" s="82">
        <f t="shared" si="16"/>
        <v>0.16</v>
      </c>
      <c r="O115" s="41" t="str">
        <f t="shared" si="13"/>
        <v>CONFORME</v>
      </c>
    </row>
    <row r="116" spans="2:15">
      <c r="B116" s="75">
        <v>24.5</v>
      </c>
      <c r="C116" s="76" t="s">
        <v>6</v>
      </c>
      <c r="D116" s="76" t="s">
        <v>20</v>
      </c>
      <c r="E116" s="76" t="s">
        <v>8</v>
      </c>
      <c r="F116" s="76" t="s">
        <v>239</v>
      </c>
      <c r="G116" s="77" t="s">
        <v>226</v>
      </c>
      <c r="H116" s="81">
        <f t="shared" si="18"/>
        <v>0.14000000000000001</v>
      </c>
      <c r="I116" s="90" t="str">
        <f t="shared" si="20"/>
        <v>CONFORME</v>
      </c>
      <c r="J116" s="82">
        <f t="shared" si="14"/>
        <v>0.1</v>
      </c>
      <c r="K116" s="34" t="str">
        <f t="shared" si="21"/>
        <v>CONFORME</v>
      </c>
      <c r="L116" s="81">
        <f t="shared" si="19"/>
        <v>0.3</v>
      </c>
      <c r="M116" s="34" t="str">
        <f t="shared" si="12"/>
        <v>CONFORME</v>
      </c>
      <c r="N116" s="82">
        <f t="shared" si="16"/>
        <v>0.16</v>
      </c>
      <c r="O116" s="41" t="str">
        <f t="shared" si="13"/>
        <v>CONFORME</v>
      </c>
    </row>
    <row r="117" spans="2:15">
      <c r="B117" s="75">
        <v>25</v>
      </c>
      <c r="C117" s="76" t="s">
        <v>57</v>
      </c>
      <c r="D117" s="76" t="s">
        <v>20</v>
      </c>
      <c r="E117" s="76" t="s">
        <v>8</v>
      </c>
      <c r="F117" s="76" t="s">
        <v>240</v>
      </c>
      <c r="G117" s="77" t="s">
        <v>226</v>
      </c>
      <c r="H117" s="81">
        <f t="shared" si="18"/>
        <v>0.14000000000000001</v>
      </c>
      <c r="I117" s="90" t="str">
        <f t="shared" si="20"/>
        <v>CONFORME</v>
      </c>
      <c r="J117" s="82">
        <f t="shared" si="14"/>
        <v>0.1</v>
      </c>
      <c r="K117" s="34" t="str">
        <f t="shared" si="21"/>
        <v>CONFORME</v>
      </c>
      <c r="L117" s="81">
        <f t="shared" si="19"/>
        <v>0.3</v>
      </c>
      <c r="M117" s="34" t="str">
        <f t="shared" si="12"/>
        <v>CONFORME</v>
      </c>
      <c r="N117" s="82">
        <f t="shared" si="16"/>
        <v>0.16</v>
      </c>
      <c r="O117" s="41" t="str">
        <f t="shared" si="13"/>
        <v>CONFORME</v>
      </c>
    </row>
    <row r="118" spans="2:15">
      <c r="B118" s="75">
        <v>30</v>
      </c>
      <c r="C118" s="76" t="s">
        <v>241</v>
      </c>
      <c r="D118" s="76" t="s">
        <v>33</v>
      </c>
      <c r="E118" s="76" t="s">
        <v>8</v>
      </c>
      <c r="F118" s="76" t="s">
        <v>242</v>
      </c>
      <c r="G118" s="77" t="s">
        <v>243</v>
      </c>
      <c r="H118" s="81">
        <v>0.2</v>
      </c>
      <c r="I118" s="90" t="str">
        <f t="shared" si="20"/>
        <v>CONFORME</v>
      </c>
      <c r="J118" s="82">
        <f t="shared" si="14"/>
        <v>0.1</v>
      </c>
      <c r="K118" s="34" t="str">
        <f t="shared" si="21"/>
        <v>CONFORME</v>
      </c>
      <c r="L118" s="81">
        <v>0.4</v>
      </c>
      <c r="M118" s="34" t="str">
        <f t="shared" si="12"/>
        <v>CONFORME</v>
      </c>
      <c r="N118" s="82">
        <v>0.18</v>
      </c>
      <c r="O118" s="41" t="str">
        <f t="shared" si="13"/>
        <v>CONFORME</v>
      </c>
    </row>
    <row r="119" spans="2:15">
      <c r="B119" s="75">
        <v>40</v>
      </c>
      <c r="C119" s="76" t="s">
        <v>33</v>
      </c>
      <c r="D119" s="76" t="s">
        <v>32</v>
      </c>
      <c r="E119" s="76" t="s">
        <v>8</v>
      </c>
      <c r="F119" s="76" t="s">
        <v>244</v>
      </c>
      <c r="G119" s="77" t="s">
        <v>245</v>
      </c>
      <c r="H119" s="81">
        <v>0.2</v>
      </c>
      <c r="I119" s="90" t="str">
        <f t="shared" si="20"/>
        <v>CONFORME</v>
      </c>
      <c r="J119" s="82">
        <f t="shared" si="14"/>
        <v>0.1</v>
      </c>
      <c r="K119" s="34" t="str">
        <f t="shared" si="21"/>
        <v>CONFORME</v>
      </c>
      <c r="L119" s="81">
        <f>$L$118</f>
        <v>0.4</v>
      </c>
      <c r="M119" s="34" t="str">
        <f t="shared" si="12"/>
        <v>CONFORME</v>
      </c>
      <c r="N119" s="82">
        <v>0.18</v>
      </c>
      <c r="O119" s="41" t="str">
        <f t="shared" si="13"/>
        <v>CONFORME</v>
      </c>
    </row>
    <row r="120" spans="2:15">
      <c r="B120" s="75">
        <v>50</v>
      </c>
      <c r="C120" s="76" t="s">
        <v>246</v>
      </c>
      <c r="D120" s="76" t="s">
        <v>13</v>
      </c>
      <c r="E120" s="76" t="s">
        <v>8</v>
      </c>
      <c r="F120" s="76" t="s">
        <v>247</v>
      </c>
      <c r="G120" s="77" t="s">
        <v>248</v>
      </c>
      <c r="H120" s="81">
        <v>0.2</v>
      </c>
      <c r="I120" s="90" t="str">
        <f t="shared" si="20"/>
        <v>CONFORME</v>
      </c>
      <c r="J120" s="82">
        <f t="shared" si="14"/>
        <v>0.1</v>
      </c>
      <c r="K120" s="34" t="str">
        <f t="shared" si="21"/>
        <v>CONFORME</v>
      </c>
      <c r="L120" s="81">
        <f>$L$118</f>
        <v>0.4</v>
      </c>
      <c r="M120" s="34" t="str">
        <f t="shared" si="12"/>
        <v>CONFORME</v>
      </c>
      <c r="N120" s="82">
        <v>0.18</v>
      </c>
      <c r="O120" s="41" t="str">
        <f t="shared" si="13"/>
        <v>CONFORME</v>
      </c>
    </row>
    <row r="121" spans="2:15">
      <c r="B121" s="75">
        <v>60</v>
      </c>
      <c r="C121" s="76" t="s">
        <v>249</v>
      </c>
      <c r="D121" s="76" t="s">
        <v>79</v>
      </c>
      <c r="E121" s="76" t="s">
        <v>11</v>
      </c>
      <c r="F121" s="76" t="s">
        <v>250</v>
      </c>
      <c r="G121" s="77" t="s">
        <v>251</v>
      </c>
      <c r="H121" s="81">
        <v>0.25</v>
      </c>
      <c r="I121" s="90" t="str">
        <f t="shared" si="20"/>
        <v>NO CONFORME</v>
      </c>
      <c r="J121" s="82">
        <v>0.12</v>
      </c>
      <c r="K121" s="34" t="str">
        <f t="shared" si="21"/>
        <v>CONFORME</v>
      </c>
      <c r="L121" s="81">
        <v>0.5</v>
      </c>
      <c r="M121" s="34" t="str">
        <f>IF(ABS(C121)&lt;=L121,"CONFORME","NO CONFORME")</f>
        <v>CONFORME</v>
      </c>
      <c r="N121" s="82">
        <v>0.18</v>
      </c>
      <c r="O121" s="41" t="str">
        <f t="shared" si="13"/>
        <v>CONFORME</v>
      </c>
    </row>
    <row r="122" spans="2:15">
      <c r="B122" s="75">
        <v>70</v>
      </c>
      <c r="C122" s="76" t="s">
        <v>252</v>
      </c>
      <c r="D122" s="76" t="s">
        <v>195</v>
      </c>
      <c r="E122" s="76" t="s">
        <v>8</v>
      </c>
      <c r="F122" s="76" t="s">
        <v>253</v>
      </c>
      <c r="G122" s="77" t="s">
        <v>254</v>
      </c>
      <c r="H122" s="81">
        <v>0.25</v>
      </c>
      <c r="I122" s="90" t="str">
        <f t="shared" si="20"/>
        <v>CONFORME</v>
      </c>
      <c r="J122" s="82">
        <v>0.12</v>
      </c>
      <c r="K122" s="34" t="str">
        <f t="shared" si="21"/>
        <v>CONFORME</v>
      </c>
      <c r="L122" s="81">
        <v>0.5</v>
      </c>
      <c r="M122" s="34" t="str">
        <f t="shared" ref="M122:M126" si="22">IF(ABS(C122)&lt;=L122,"CONFORME","NO CONFORME")</f>
        <v>CONFORME</v>
      </c>
      <c r="N122" s="82">
        <v>0.18</v>
      </c>
      <c r="O122" s="41" t="str">
        <f t="shared" si="13"/>
        <v>CONFORME</v>
      </c>
    </row>
    <row r="123" spans="2:15">
      <c r="B123" s="75">
        <v>75</v>
      </c>
      <c r="C123" s="76" t="s">
        <v>255</v>
      </c>
      <c r="D123" s="76" t="s">
        <v>32</v>
      </c>
      <c r="E123" s="76" t="s">
        <v>11</v>
      </c>
      <c r="F123" s="76" t="s">
        <v>256</v>
      </c>
      <c r="G123" s="77" t="s">
        <v>254</v>
      </c>
      <c r="H123" s="81">
        <v>0.25</v>
      </c>
      <c r="I123" s="90" t="str">
        <f t="shared" si="20"/>
        <v>NO CONFORME</v>
      </c>
      <c r="J123" s="82">
        <v>0.12</v>
      </c>
      <c r="K123" s="34" t="str">
        <f t="shared" si="21"/>
        <v>CONFORME</v>
      </c>
      <c r="L123" s="81">
        <v>0.5</v>
      </c>
      <c r="M123" s="34" t="str">
        <f t="shared" si="22"/>
        <v>CONFORME</v>
      </c>
      <c r="N123" s="82">
        <v>0.18</v>
      </c>
      <c r="O123" s="41" t="str">
        <f t="shared" si="13"/>
        <v>CONFORME</v>
      </c>
    </row>
    <row r="124" spans="2:15">
      <c r="B124" s="75">
        <v>80</v>
      </c>
      <c r="C124" s="76" t="s">
        <v>257</v>
      </c>
      <c r="D124" s="76" t="s">
        <v>33</v>
      </c>
      <c r="E124" s="76" t="s">
        <v>8</v>
      </c>
      <c r="F124" s="76" t="s">
        <v>258</v>
      </c>
      <c r="G124" s="77" t="s">
        <v>259</v>
      </c>
      <c r="H124" s="81">
        <v>0.3</v>
      </c>
      <c r="I124" s="90" t="str">
        <f t="shared" si="20"/>
        <v>CONFORME</v>
      </c>
      <c r="J124" s="82">
        <v>0.12</v>
      </c>
      <c r="K124" s="34" t="str">
        <f t="shared" si="21"/>
        <v>CONFORME</v>
      </c>
      <c r="L124" s="81">
        <v>0.6</v>
      </c>
      <c r="M124" s="34" t="str">
        <f t="shared" si="22"/>
        <v>CONFORME</v>
      </c>
      <c r="N124" s="82">
        <v>0.2</v>
      </c>
      <c r="O124" s="41" t="str">
        <f t="shared" si="13"/>
        <v>CONFORME</v>
      </c>
    </row>
    <row r="125" spans="2:15">
      <c r="B125" s="75">
        <v>90</v>
      </c>
      <c r="C125" s="76" t="s">
        <v>260</v>
      </c>
      <c r="D125" s="76" t="s">
        <v>261</v>
      </c>
      <c r="E125" s="76" t="s">
        <v>11</v>
      </c>
      <c r="F125" s="76" t="s">
        <v>262</v>
      </c>
      <c r="G125" s="77" t="s">
        <v>263</v>
      </c>
      <c r="H125" s="81">
        <v>0.3</v>
      </c>
      <c r="I125" s="90" t="str">
        <f t="shared" si="20"/>
        <v>CONFORME</v>
      </c>
      <c r="J125" s="82">
        <v>0.12</v>
      </c>
      <c r="K125" s="34" t="str">
        <f t="shared" si="21"/>
        <v>NO CONFORME</v>
      </c>
      <c r="L125" s="81">
        <v>0.6</v>
      </c>
      <c r="M125" s="34" t="str">
        <f t="shared" si="22"/>
        <v>CONFORME</v>
      </c>
      <c r="N125" s="82">
        <v>0.2</v>
      </c>
      <c r="O125" s="41" t="str">
        <f>IF(ABS(D125)&lt;=N125,"CONFORME","NO CONFORME")</f>
        <v>CONFORME</v>
      </c>
    </row>
    <row r="126" spans="2:15">
      <c r="B126" s="75">
        <v>100</v>
      </c>
      <c r="C126" s="76" t="s">
        <v>264</v>
      </c>
      <c r="D126" s="76" t="s">
        <v>195</v>
      </c>
      <c r="E126" s="76" t="s">
        <v>8</v>
      </c>
      <c r="F126" s="76" t="s">
        <v>265</v>
      </c>
      <c r="G126" s="77" t="s">
        <v>266</v>
      </c>
      <c r="H126" s="83">
        <v>0.3</v>
      </c>
      <c r="I126" s="91" t="str">
        <f t="shared" si="20"/>
        <v>CONFORME</v>
      </c>
      <c r="J126" s="84">
        <v>0.12</v>
      </c>
      <c r="K126" s="44" t="str">
        <f t="shared" si="21"/>
        <v>CONFORME</v>
      </c>
      <c r="L126" s="83">
        <v>0.6</v>
      </c>
      <c r="M126" s="44" t="str">
        <f t="shared" si="22"/>
        <v>CONFORME</v>
      </c>
      <c r="N126" s="84">
        <v>0.2</v>
      </c>
      <c r="O126" s="46" t="str">
        <f>IF(ABS(D126)&lt;=N126,"CONFORME","NO CONFORME")</f>
        <v>CONFORME</v>
      </c>
    </row>
  </sheetData>
  <mergeCells count="16">
    <mergeCell ref="G2:G4"/>
    <mergeCell ref="B2:B4"/>
    <mergeCell ref="C2:C4"/>
    <mergeCell ref="D2:D4"/>
    <mergeCell ref="E2:E4"/>
    <mergeCell ref="F2:F4"/>
    <mergeCell ref="H2:K2"/>
    <mergeCell ref="L2:O2"/>
    <mergeCell ref="H3:H4"/>
    <mergeCell ref="I3:I4"/>
    <mergeCell ref="J3:J4"/>
    <mergeCell ref="K3:K4"/>
    <mergeCell ref="L3:L4"/>
    <mergeCell ref="M3:M4"/>
    <mergeCell ref="N3:N4"/>
    <mergeCell ref="O3:O4"/>
  </mergeCells>
  <conditionalFormatting sqref="I6 K6 M6 O6">
    <cfRule type="containsText" dxfId="23" priority="57" operator="containsText" text="&quot;CONFORME&quot;">
      <formula>NOT(ISERROR(SEARCH("""CONFORME""",I6)))</formula>
    </cfRule>
  </conditionalFormatting>
  <conditionalFormatting sqref="I5:I126 K5:K126 M5:M126 O5:O126">
    <cfRule type="beginsWith" dxfId="22" priority="55" operator="beginsWith" text="NO">
      <formula>LEFT(I5,2)="NO"</formula>
    </cfRule>
    <cfRule type="beginsWith" dxfId="21" priority="56" operator="beginsWith" text="conforme">
      <formula>LEFT(I5,8)="conforme"</formula>
    </cfRule>
  </conditionalFormatting>
  <pageMargins left="0.7" right="0.7" top="0.75" bottom="0.75" header="0.3" footer="0.3"/>
  <pageSetup paperSize="269" orientation="landscape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4"/>
  <dimension ref="B3:L132"/>
  <sheetViews>
    <sheetView workbookViewId="0">
      <selection activeCell="N20" sqref="N20"/>
    </sheetView>
  </sheetViews>
  <sheetFormatPr baseColWidth="10" defaultColWidth="11.42578125" defaultRowHeight="12.75"/>
  <cols>
    <col min="1" max="1" width="11.42578125" style="31"/>
    <col min="2" max="2" width="11.42578125" style="29" customWidth="1"/>
    <col min="3" max="5" width="11.5703125" style="29" bestFit="1" customWidth="1"/>
    <col min="6" max="6" width="11.42578125" style="29"/>
    <col min="7" max="7" width="11.5703125" style="29" bestFit="1" customWidth="1"/>
    <col min="8" max="8" width="14.5703125" style="29" bestFit="1" customWidth="1"/>
    <col min="9" max="16384" width="11.42578125" style="31"/>
  </cols>
  <sheetData>
    <row r="3" spans="2:12">
      <c r="B3" s="30">
        <v>1</v>
      </c>
      <c r="C3" s="30">
        <v>2</v>
      </c>
      <c r="D3" s="30">
        <v>3</v>
      </c>
      <c r="E3" s="30">
        <v>4</v>
      </c>
      <c r="F3" s="30">
        <v>5</v>
      </c>
      <c r="G3" s="30">
        <v>6</v>
      </c>
      <c r="H3" s="30">
        <v>7</v>
      </c>
      <c r="I3" s="49">
        <v>8</v>
      </c>
      <c r="J3" s="49">
        <v>9</v>
      </c>
      <c r="K3" s="49">
        <v>10</v>
      </c>
      <c r="L3" s="49">
        <v>11</v>
      </c>
    </row>
    <row r="4" spans="2:12">
      <c r="B4" s="1076" t="s">
        <v>0</v>
      </c>
      <c r="C4" s="1076" t="s">
        <v>281</v>
      </c>
      <c r="D4" s="1076" t="s">
        <v>282</v>
      </c>
      <c r="E4" s="1076" t="s">
        <v>3</v>
      </c>
      <c r="F4" s="1076" t="s">
        <v>4</v>
      </c>
      <c r="G4" s="1076" t="s">
        <v>288</v>
      </c>
      <c r="H4" s="1076" t="s">
        <v>289</v>
      </c>
      <c r="I4" s="1076" t="s">
        <v>283</v>
      </c>
      <c r="J4" s="1076" t="s">
        <v>284</v>
      </c>
      <c r="K4" s="1076" t="s">
        <v>286</v>
      </c>
      <c r="L4" s="1076" t="s">
        <v>290</v>
      </c>
    </row>
    <row r="5" spans="2:12">
      <c r="B5" s="1076"/>
      <c r="C5" s="1076"/>
      <c r="D5" s="1076"/>
      <c r="E5" s="1076"/>
      <c r="F5" s="1076"/>
      <c r="G5" s="1076"/>
      <c r="H5" s="1076"/>
      <c r="I5" s="1076"/>
      <c r="J5" s="1076"/>
      <c r="K5" s="1076"/>
      <c r="L5" s="1076"/>
    </row>
    <row r="6" spans="2:12">
      <c r="B6" s="1077"/>
      <c r="C6" s="1077"/>
      <c r="D6" s="1077"/>
      <c r="E6" s="1077"/>
      <c r="F6" s="1077"/>
      <c r="G6" s="1077"/>
      <c r="H6" s="1077"/>
      <c r="I6" s="1077"/>
      <c r="J6" s="1077"/>
      <c r="K6" s="1077"/>
      <c r="L6" s="1077"/>
    </row>
    <row r="7" spans="2:12">
      <c r="B7" s="96">
        <v>0.5</v>
      </c>
      <c r="C7" s="36">
        <v>-4.0000000000000003E-5</v>
      </c>
      <c r="D7" s="36">
        <v>5.0000000000000002E-5</v>
      </c>
      <c r="E7" s="94">
        <v>0</v>
      </c>
      <c r="F7" s="36" t="s">
        <v>9</v>
      </c>
      <c r="G7" s="36">
        <v>8.0000000000000007E-5</v>
      </c>
      <c r="H7" s="36">
        <f>(0.02+0.25*10^-6*B7)/1000</f>
        <v>2.0000125E-5</v>
      </c>
      <c r="I7" s="37" t="s">
        <v>287</v>
      </c>
      <c r="J7" s="38" t="s">
        <v>285</v>
      </c>
      <c r="K7" s="39">
        <v>41891</v>
      </c>
      <c r="L7" s="40">
        <v>3189</v>
      </c>
    </row>
    <row r="8" spans="2:12">
      <c r="B8" s="96">
        <v>1</v>
      </c>
      <c r="C8" s="32">
        <v>-2.0000000000000002E-5</v>
      </c>
      <c r="D8" s="32">
        <v>8.9999999999999992E-5</v>
      </c>
      <c r="E8" s="93">
        <v>0</v>
      </c>
      <c r="F8" s="32" t="s">
        <v>14</v>
      </c>
      <c r="G8" s="32">
        <v>8.1000000000000004E-5</v>
      </c>
      <c r="H8" s="32">
        <f t="shared" ref="H8:H71" si="0">(0.02+0.25*10^-6*B8)/1000</f>
        <v>2.0000250000000002E-5</v>
      </c>
      <c r="I8" s="33" t="s">
        <v>287</v>
      </c>
      <c r="J8" s="34" t="s">
        <v>285</v>
      </c>
      <c r="K8" s="35">
        <v>41891</v>
      </c>
      <c r="L8" s="41">
        <v>3189</v>
      </c>
    </row>
    <row r="9" spans="2:12">
      <c r="B9" s="96">
        <v>1.0004999999999999</v>
      </c>
      <c r="C9" s="32">
        <v>-4.0000000000000003E-5</v>
      </c>
      <c r="D9" s="32">
        <v>8.9999999999999992E-5</v>
      </c>
      <c r="E9" s="93">
        <v>0</v>
      </c>
      <c r="F9" s="32" t="s">
        <v>16</v>
      </c>
      <c r="G9" s="32">
        <v>8.1000000000000004E-5</v>
      </c>
      <c r="H9" s="32">
        <f t="shared" si="0"/>
        <v>2.0000250125000002E-5</v>
      </c>
      <c r="I9" s="33" t="s">
        <v>287</v>
      </c>
      <c r="J9" s="34" t="s">
        <v>285</v>
      </c>
      <c r="K9" s="35">
        <v>41891</v>
      </c>
      <c r="L9" s="41">
        <v>3189</v>
      </c>
    </row>
    <row r="10" spans="2:12">
      <c r="B10" s="96">
        <v>1.0009999999999999</v>
      </c>
      <c r="C10" s="32">
        <v>-4.0000000000000003E-5</v>
      </c>
      <c r="D10" s="32">
        <v>5.0000000000000002E-5</v>
      </c>
      <c r="E10" s="93">
        <v>0</v>
      </c>
      <c r="F10" s="32" t="s">
        <v>17</v>
      </c>
      <c r="G10" s="32">
        <v>8.1000000000000004E-5</v>
      </c>
      <c r="H10" s="32">
        <f t="shared" si="0"/>
        <v>2.0000250250000001E-5</v>
      </c>
      <c r="I10" s="33" t="s">
        <v>287</v>
      </c>
      <c r="J10" s="34" t="s">
        <v>285</v>
      </c>
      <c r="K10" s="35">
        <v>41891</v>
      </c>
      <c r="L10" s="41">
        <v>3189</v>
      </c>
    </row>
    <row r="11" spans="2:12">
      <c r="B11" s="96">
        <v>1.002</v>
      </c>
      <c r="C11" s="32">
        <v>-1E-4</v>
      </c>
      <c r="D11" s="32">
        <v>8.0000000000000007E-5</v>
      </c>
      <c r="E11" s="93">
        <v>0</v>
      </c>
      <c r="F11" s="32" t="s">
        <v>21</v>
      </c>
      <c r="G11" s="32">
        <v>8.1000000000000004E-5</v>
      </c>
      <c r="H11" s="32">
        <f t="shared" si="0"/>
        <v>2.00002505E-5</v>
      </c>
      <c r="I11" s="33" t="s">
        <v>287</v>
      </c>
      <c r="J11" s="34" t="s">
        <v>285</v>
      </c>
      <c r="K11" s="35">
        <v>41891</v>
      </c>
      <c r="L11" s="41">
        <v>3189</v>
      </c>
    </row>
    <row r="12" spans="2:12">
      <c r="B12" s="96">
        <v>1.0029999999999999</v>
      </c>
      <c r="C12" s="32">
        <v>-2.9999999999999997E-5</v>
      </c>
      <c r="D12" s="32">
        <v>8.0000000000000007E-5</v>
      </c>
      <c r="E12" s="93">
        <v>0</v>
      </c>
      <c r="F12" s="32" t="s">
        <v>24</v>
      </c>
      <c r="G12" s="32">
        <v>8.1000000000000004E-5</v>
      </c>
      <c r="H12" s="32">
        <f t="shared" si="0"/>
        <v>2.0000250749999999E-5</v>
      </c>
      <c r="I12" s="33" t="s">
        <v>287</v>
      </c>
      <c r="J12" s="34" t="s">
        <v>285</v>
      </c>
      <c r="K12" s="35">
        <v>41891</v>
      </c>
      <c r="L12" s="41">
        <v>3189</v>
      </c>
    </row>
    <row r="13" spans="2:12">
      <c r="B13" s="96">
        <v>1.004</v>
      </c>
      <c r="C13" s="32">
        <v>-8.0000000000000007E-5</v>
      </c>
      <c r="D13" s="32">
        <v>8.0000000000000007E-5</v>
      </c>
      <c r="E13" s="93">
        <v>0</v>
      </c>
      <c r="F13" s="32" t="s">
        <v>27</v>
      </c>
      <c r="G13" s="32">
        <v>8.1000000000000004E-5</v>
      </c>
      <c r="H13" s="32">
        <f t="shared" si="0"/>
        <v>2.0000251000000002E-5</v>
      </c>
      <c r="I13" s="33" t="s">
        <v>287</v>
      </c>
      <c r="J13" s="34" t="s">
        <v>285</v>
      </c>
      <c r="K13" s="35">
        <v>41891</v>
      </c>
      <c r="L13" s="41">
        <v>3189</v>
      </c>
    </row>
    <row r="14" spans="2:12">
      <c r="B14" s="96">
        <v>1.0049999999999999</v>
      </c>
      <c r="C14" s="32">
        <v>-1.0000000000000001E-5</v>
      </c>
      <c r="D14" s="32">
        <v>8.9999999999999992E-5</v>
      </c>
      <c r="E14" s="93">
        <v>0</v>
      </c>
      <c r="F14" s="32" t="s">
        <v>30</v>
      </c>
      <c r="G14" s="32">
        <v>8.1000000000000004E-5</v>
      </c>
      <c r="H14" s="32">
        <f t="shared" si="0"/>
        <v>2.0000251250000001E-5</v>
      </c>
      <c r="I14" s="33" t="s">
        <v>287</v>
      </c>
      <c r="J14" s="34" t="s">
        <v>285</v>
      </c>
      <c r="K14" s="35">
        <v>41891</v>
      </c>
      <c r="L14" s="41">
        <v>3189</v>
      </c>
    </row>
    <row r="15" spans="2:12">
      <c r="B15" s="96">
        <v>1.006</v>
      </c>
      <c r="C15" s="32">
        <v>4.0000000000000003E-5</v>
      </c>
      <c r="D15" s="32">
        <v>1E-4</v>
      </c>
      <c r="E15" s="93">
        <v>0</v>
      </c>
      <c r="F15" s="32" t="s">
        <v>34</v>
      </c>
      <c r="G15" s="32">
        <v>8.1000000000000004E-5</v>
      </c>
      <c r="H15" s="32">
        <f t="shared" si="0"/>
        <v>2.00002515E-5</v>
      </c>
      <c r="I15" s="33" t="s">
        <v>287</v>
      </c>
      <c r="J15" s="34" t="s">
        <v>285</v>
      </c>
      <c r="K15" s="35">
        <v>41891</v>
      </c>
      <c r="L15" s="41">
        <v>3189</v>
      </c>
    </row>
    <row r="16" spans="2:12">
      <c r="B16" s="96">
        <v>1.0069999999999999</v>
      </c>
      <c r="C16" s="32">
        <v>0</v>
      </c>
      <c r="D16" s="32">
        <v>5.9999999999999995E-5</v>
      </c>
      <c r="E16" s="93">
        <v>0</v>
      </c>
      <c r="F16" s="32" t="s">
        <v>38</v>
      </c>
      <c r="G16" s="32">
        <v>8.1000000000000004E-5</v>
      </c>
      <c r="H16" s="32">
        <f t="shared" si="0"/>
        <v>2.0000251749999999E-5</v>
      </c>
      <c r="I16" s="33" t="s">
        <v>287</v>
      </c>
      <c r="J16" s="34" t="s">
        <v>285</v>
      </c>
      <c r="K16" s="35">
        <v>41891</v>
      </c>
      <c r="L16" s="41">
        <v>3189</v>
      </c>
    </row>
    <row r="17" spans="2:12">
      <c r="B17" s="96">
        <v>1.008</v>
      </c>
      <c r="C17" s="32">
        <v>-4.0000000000000003E-5</v>
      </c>
      <c r="D17" s="32">
        <v>8.0000000000000007E-5</v>
      </c>
      <c r="E17" s="93">
        <v>0</v>
      </c>
      <c r="F17" s="32" t="s">
        <v>40</v>
      </c>
      <c r="G17" s="32">
        <v>8.1000000000000004E-5</v>
      </c>
      <c r="H17" s="32">
        <f t="shared" si="0"/>
        <v>2.0000252000000001E-5</v>
      </c>
      <c r="I17" s="33" t="s">
        <v>287</v>
      </c>
      <c r="J17" s="34" t="s">
        <v>285</v>
      </c>
      <c r="K17" s="35">
        <v>41891</v>
      </c>
      <c r="L17" s="41">
        <v>3189</v>
      </c>
    </row>
    <row r="18" spans="2:12">
      <c r="B18" s="96">
        <v>1.0089999999999999</v>
      </c>
      <c r="C18" s="32">
        <v>-1.0000000000000001E-5</v>
      </c>
      <c r="D18" s="32">
        <v>8.9999999999999992E-5</v>
      </c>
      <c r="E18" s="93">
        <v>0</v>
      </c>
      <c r="F18" s="32" t="s">
        <v>42</v>
      </c>
      <c r="G18" s="32">
        <v>8.1000000000000004E-5</v>
      </c>
      <c r="H18" s="32">
        <f t="shared" si="0"/>
        <v>2.000025225E-5</v>
      </c>
      <c r="I18" s="33" t="s">
        <v>287</v>
      </c>
      <c r="J18" s="34" t="s">
        <v>285</v>
      </c>
      <c r="K18" s="35">
        <v>41891</v>
      </c>
      <c r="L18" s="41">
        <v>3189</v>
      </c>
    </row>
    <row r="19" spans="2:12">
      <c r="B19" s="96">
        <v>1.01</v>
      </c>
      <c r="C19" s="32">
        <v>2.0000000000000002E-5</v>
      </c>
      <c r="D19" s="32">
        <v>8.0000000000000007E-5</v>
      </c>
      <c r="E19" s="93">
        <v>0</v>
      </c>
      <c r="F19" s="32" t="s">
        <v>45</v>
      </c>
      <c r="G19" s="32">
        <v>8.1000000000000004E-5</v>
      </c>
      <c r="H19" s="32">
        <f t="shared" si="0"/>
        <v>2.0000252499999999E-5</v>
      </c>
      <c r="I19" s="33" t="s">
        <v>287</v>
      </c>
      <c r="J19" s="34" t="s">
        <v>285</v>
      </c>
      <c r="K19" s="35">
        <v>41891</v>
      </c>
      <c r="L19" s="41">
        <v>3189</v>
      </c>
    </row>
    <row r="20" spans="2:12">
      <c r="B20" s="96">
        <v>1.02</v>
      </c>
      <c r="C20" s="32">
        <v>2.9999999999999997E-5</v>
      </c>
      <c r="D20" s="32">
        <v>8.9999999999999992E-5</v>
      </c>
      <c r="E20" s="93">
        <v>0</v>
      </c>
      <c r="F20" s="32" t="s">
        <v>48</v>
      </c>
      <c r="G20" s="32">
        <v>8.1000000000000004E-5</v>
      </c>
      <c r="H20" s="32">
        <f t="shared" si="0"/>
        <v>2.0000255000000003E-5</v>
      </c>
      <c r="I20" s="33" t="s">
        <v>287</v>
      </c>
      <c r="J20" s="34" t="s">
        <v>285</v>
      </c>
      <c r="K20" s="35">
        <v>41891</v>
      </c>
      <c r="L20" s="41">
        <v>3189</v>
      </c>
    </row>
    <row r="21" spans="2:12">
      <c r="B21" s="96">
        <v>1.03</v>
      </c>
      <c r="C21" s="32">
        <v>-2.9999999999999997E-5</v>
      </c>
      <c r="D21" s="32">
        <v>1E-4</v>
      </c>
      <c r="E21" s="93">
        <v>0</v>
      </c>
      <c r="F21" s="32" t="s">
        <v>50</v>
      </c>
      <c r="G21" s="32">
        <v>8.1000000000000004E-5</v>
      </c>
      <c r="H21" s="32">
        <f t="shared" si="0"/>
        <v>2.0000257499999999E-5</v>
      </c>
      <c r="I21" s="33" t="s">
        <v>287</v>
      </c>
      <c r="J21" s="34" t="s">
        <v>285</v>
      </c>
      <c r="K21" s="35">
        <v>41891</v>
      </c>
      <c r="L21" s="41">
        <v>3189</v>
      </c>
    </row>
    <row r="22" spans="2:12">
      <c r="B22" s="96">
        <v>1.04</v>
      </c>
      <c r="C22" s="32">
        <v>-5.0000000000000002E-5</v>
      </c>
      <c r="D22" s="32">
        <v>1E-4</v>
      </c>
      <c r="E22" s="93">
        <v>0</v>
      </c>
      <c r="F22" s="32" t="s">
        <v>53</v>
      </c>
      <c r="G22" s="32">
        <v>8.1000000000000004E-5</v>
      </c>
      <c r="H22" s="32">
        <f>(0.02+0.25*10^-6*B22)/1000</f>
        <v>2.0000259999999999E-5</v>
      </c>
      <c r="I22" s="33" t="s">
        <v>287</v>
      </c>
      <c r="J22" s="34" t="s">
        <v>285</v>
      </c>
      <c r="K22" s="35">
        <v>41891</v>
      </c>
      <c r="L22" s="41">
        <v>3189</v>
      </c>
    </row>
    <row r="23" spans="2:12">
      <c r="B23" s="96">
        <v>1.05</v>
      </c>
      <c r="C23" s="32">
        <v>-1.0000000000000001E-5</v>
      </c>
      <c r="D23" s="32">
        <v>8.9999999999999992E-5</v>
      </c>
      <c r="E23" s="93">
        <v>0</v>
      </c>
      <c r="F23" s="32" t="s">
        <v>55</v>
      </c>
      <c r="G23" s="32">
        <v>8.1000000000000004E-5</v>
      </c>
      <c r="H23" s="32">
        <f t="shared" si="0"/>
        <v>2.00002625E-5</v>
      </c>
      <c r="I23" s="33" t="s">
        <v>287</v>
      </c>
      <c r="J23" s="34" t="s">
        <v>285</v>
      </c>
      <c r="K23" s="35">
        <v>41891</v>
      </c>
      <c r="L23" s="41">
        <v>3189</v>
      </c>
    </row>
    <row r="24" spans="2:12">
      <c r="B24" s="96">
        <v>1.06</v>
      </c>
      <c r="C24" s="32">
        <v>1.0000000000000001E-5</v>
      </c>
      <c r="D24" s="32">
        <v>1E-4</v>
      </c>
      <c r="E24" s="93">
        <v>0</v>
      </c>
      <c r="F24" s="32" t="s">
        <v>58</v>
      </c>
      <c r="G24" s="32">
        <v>8.1000000000000004E-5</v>
      </c>
      <c r="H24" s="32">
        <f t="shared" si="0"/>
        <v>2.0000265E-5</v>
      </c>
      <c r="I24" s="33" t="s">
        <v>287</v>
      </c>
      <c r="J24" s="34" t="s">
        <v>285</v>
      </c>
      <c r="K24" s="35">
        <v>41891</v>
      </c>
      <c r="L24" s="41">
        <v>3189</v>
      </c>
    </row>
    <row r="25" spans="2:12">
      <c r="B25" s="96">
        <v>1.07</v>
      </c>
      <c r="C25" s="32">
        <v>1.0000000000000001E-5</v>
      </c>
      <c r="D25" s="32">
        <v>5.9999999999999995E-5</v>
      </c>
      <c r="E25" s="93">
        <v>0</v>
      </c>
      <c r="F25" s="32" t="s">
        <v>60</v>
      </c>
      <c r="G25" s="32">
        <v>8.1000000000000004E-5</v>
      </c>
      <c r="H25" s="32">
        <f t="shared" si="0"/>
        <v>2.0000267500000003E-5</v>
      </c>
      <c r="I25" s="33" t="s">
        <v>287</v>
      </c>
      <c r="J25" s="34" t="s">
        <v>285</v>
      </c>
      <c r="K25" s="35">
        <v>41891</v>
      </c>
      <c r="L25" s="41">
        <v>3189</v>
      </c>
    </row>
    <row r="26" spans="2:12">
      <c r="B26" s="96">
        <v>1.08</v>
      </c>
      <c r="C26" s="32">
        <v>-7.0000000000000007E-5</v>
      </c>
      <c r="D26" s="32">
        <v>1E-4</v>
      </c>
      <c r="E26" s="93">
        <v>0</v>
      </c>
      <c r="F26" s="32" t="s">
        <v>63</v>
      </c>
      <c r="G26" s="32">
        <v>8.1000000000000004E-5</v>
      </c>
      <c r="H26" s="32">
        <f t="shared" si="0"/>
        <v>2.000027E-5</v>
      </c>
      <c r="I26" s="33" t="s">
        <v>287</v>
      </c>
      <c r="J26" s="34" t="s">
        <v>285</v>
      </c>
      <c r="K26" s="35">
        <v>41891</v>
      </c>
      <c r="L26" s="41">
        <v>3189</v>
      </c>
    </row>
    <row r="27" spans="2:12">
      <c r="B27" s="96">
        <v>1.0900000000000001</v>
      </c>
      <c r="C27" s="32">
        <v>-1.1E-4</v>
      </c>
      <c r="D27" s="32">
        <v>5.9999999999999995E-5</v>
      </c>
      <c r="E27" s="93">
        <v>0</v>
      </c>
      <c r="F27" s="32" t="s">
        <v>66</v>
      </c>
      <c r="G27" s="32">
        <v>8.1000000000000004E-5</v>
      </c>
      <c r="H27" s="32">
        <f t="shared" si="0"/>
        <v>2.00002725E-5</v>
      </c>
      <c r="I27" s="33" t="s">
        <v>287</v>
      </c>
      <c r="J27" s="34" t="s">
        <v>285</v>
      </c>
      <c r="K27" s="35">
        <v>41891</v>
      </c>
      <c r="L27" s="41">
        <v>3189</v>
      </c>
    </row>
    <row r="28" spans="2:12">
      <c r="B28" s="96">
        <v>1.1000000000000001</v>
      </c>
      <c r="C28" s="32">
        <f>-0.00004</f>
        <v>-4.0000000000000003E-5</v>
      </c>
      <c r="D28" s="32">
        <v>8.0000000000000007E-5</v>
      </c>
      <c r="E28" s="93">
        <v>0</v>
      </c>
      <c r="F28" s="32" t="s">
        <v>68</v>
      </c>
      <c r="G28" s="32">
        <v>8.1000000000000004E-5</v>
      </c>
      <c r="H28" s="32">
        <f t="shared" si="0"/>
        <v>2.0000275000000001E-5</v>
      </c>
      <c r="I28" s="33" t="s">
        <v>287</v>
      </c>
      <c r="J28" s="34" t="s">
        <v>285</v>
      </c>
      <c r="K28" s="35">
        <v>41891</v>
      </c>
      <c r="L28" s="41">
        <v>3189</v>
      </c>
    </row>
    <row r="29" spans="2:12">
      <c r="B29" s="96">
        <v>1.1100000000000001</v>
      </c>
      <c r="C29" s="32">
        <v>-4.0000000000000003E-5</v>
      </c>
      <c r="D29" s="32">
        <v>8.9999999999999992E-5</v>
      </c>
      <c r="E29" s="93">
        <v>0</v>
      </c>
      <c r="F29" s="32" t="s">
        <v>70</v>
      </c>
      <c r="G29" s="32">
        <v>8.1000000000000004E-5</v>
      </c>
      <c r="H29" s="32">
        <f t="shared" si="0"/>
        <v>2.0000277500000001E-5</v>
      </c>
      <c r="I29" s="33" t="s">
        <v>287</v>
      </c>
      <c r="J29" s="34" t="s">
        <v>285</v>
      </c>
      <c r="K29" s="35">
        <v>41891</v>
      </c>
      <c r="L29" s="41">
        <v>3189</v>
      </c>
    </row>
    <row r="30" spans="2:12">
      <c r="B30" s="96">
        <v>1.1200000000000001</v>
      </c>
      <c r="C30" s="32">
        <v>0</v>
      </c>
      <c r="D30" s="32">
        <v>1E-4</v>
      </c>
      <c r="E30" s="93">
        <v>0</v>
      </c>
      <c r="F30" s="32" t="s">
        <v>71</v>
      </c>
      <c r="G30" s="32">
        <v>8.1000000000000004E-5</v>
      </c>
      <c r="H30" s="32">
        <f t="shared" si="0"/>
        <v>2.0000279999999998E-5</v>
      </c>
      <c r="I30" s="33" t="s">
        <v>287</v>
      </c>
      <c r="J30" s="34" t="s">
        <v>285</v>
      </c>
      <c r="K30" s="35">
        <v>41891</v>
      </c>
      <c r="L30" s="41">
        <v>3189</v>
      </c>
    </row>
    <row r="31" spans="2:12">
      <c r="B31" s="96">
        <v>1.1299999999999999</v>
      </c>
      <c r="C31" s="32">
        <v>2.0000000000000002E-5</v>
      </c>
      <c r="D31" s="32">
        <v>1E-4</v>
      </c>
      <c r="E31" s="93">
        <v>0</v>
      </c>
      <c r="F31" s="32" t="s">
        <v>73</v>
      </c>
      <c r="G31" s="32">
        <v>8.1000000000000004E-5</v>
      </c>
      <c r="H31" s="32">
        <f t="shared" si="0"/>
        <v>2.0000282500000001E-5</v>
      </c>
      <c r="I31" s="33" t="s">
        <v>287</v>
      </c>
      <c r="J31" s="34" t="s">
        <v>285</v>
      </c>
      <c r="K31" s="35">
        <v>41891</v>
      </c>
      <c r="L31" s="41">
        <v>3189</v>
      </c>
    </row>
    <row r="32" spans="2:12">
      <c r="B32" s="96">
        <v>1.1399999999999999</v>
      </c>
      <c r="C32" s="32">
        <v>-8.9999999999999992E-5</v>
      </c>
      <c r="D32" s="32">
        <v>5.0000000000000002E-5</v>
      </c>
      <c r="E32" s="93">
        <v>0</v>
      </c>
      <c r="F32" s="32" t="s">
        <v>76</v>
      </c>
      <c r="G32" s="32">
        <v>8.1000000000000004E-5</v>
      </c>
      <c r="H32" s="32">
        <f t="shared" si="0"/>
        <v>2.0000285000000001E-5</v>
      </c>
      <c r="I32" s="33" t="s">
        <v>287</v>
      </c>
      <c r="J32" s="34" t="s">
        <v>285</v>
      </c>
      <c r="K32" s="35">
        <v>41891</v>
      </c>
      <c r="L32" s="41">
        <v>3189</v>
      </c>
    </row>
    <row r="33" spans="2:12">
      <c r="B33" s="96">
        <v>1.1499999999999999</v>
      </c>
      <c r="C33" s="32">
        <v>-4.0000000000000003E-5</v>
      </c>
      <c r="D33" s="32">
        <v>5.9999999999999995E-5</v>
      </c>
      <c r="E33" s="93">
        <v>0</v>
      </c>
      <c r="F33" s="32" t="s">
        <v>77</v>
      </c>
      <c r="G33" s="32">
        <v>8.1000000000000004E-5</v>
      </c>
      <c r="H33" s="32">
        <f t="shared" si="0"/>
        <v>2.0000287500000001E-5</v>
      </c>
      <c r="I33" s="33" t="s">
        <v>287</v>
      </c>
      <c r="J33" s="34" t="s">
        <v>285</v>
      </c>
      <c r="K33" s="35">
        <v>41891</v>
      </c>
      <c r="L33" s="41">
        <v>3189</v>
      </c>
    </row>
    <row r="34" spans="2:12">
      <c r="B34" s="96">
        <v>1.1599999999999999</v>
      </c>
      <c r="C34" s="32">
        <v>2.9999999999999997E-5</v>
      </c>
      <c r="D34" s="32">
        <v>7.0000000000000007E-5</v>
      </c>
      <c r="E34" s="93">
        <v>0</v>
      </c>
      <c r="F34" s="32" t="s">
        <v>80</v>
      </c>
      <c r="G34" s="32">
        <v>8.1000000000000004E-5</v>
      </c>
      <c r="H34" s="32">
        <f t="shared" si="0"/>
        <v>2.0000290000000002E-5</v>
      </c>
      <c r="I34" s="33" t="s">
        <v>287</v>
      </c>
      <c r="J34" s="34" t="s">
        <v>285</v>
      </c>
      <c r="K34" s="35">
        <v>41891</v>
      </c>
      <c r="L34" s="41">
        <v>3189</v>
      </c>
    </row>
    <row r="35" spans="2:12">
      <c r="B35" s="96">
        <v>1.17</v>
      </c>
      <c r="C35" s="32">
        <v>4.0000000000000003E-5</v>
      </c>
      <c r="D35" s="32">
        <v>7.0000000000000007E-5</v>
      </c>
      <c r="E35" s="93">
        <v>0</v>
      </c>
      <c r="F35" s="32" t="s">
        <v>82</v>
      </c>
      <c r="G35" s="32">
        <v>8.1000000000000004E-5</v>
      </c>
      <c r="H35" s="32">
        <f t="shared" si="0"/>
        <v>2.0000292499999998E-5</v>
      </c>
      <c r="I35" s="33" t="s">
        <v>287</v>
      </c>
      <c r="J35" s="34" t="s">
        <v>285</v>
      </c>
      <c r="K35" s="35">
        <v>41891</v>
      </c>
      <c r="L35" s="41">
        <v>3189</v>
      </c>
    </row>
    <row r="36" spans="2:12">
      <c r="B36" s="96">
        <v>1.18</v>
      </c>
      <c r="C36" s="32">
        <v>2.9999999999999997E-5</v>
      </c>
      <c r="D36" s="32">
        <v>1E-4</v>
      </c>
      <c r="E36" s="93">
        <v>0</v>
      </c>
      <c r="F36" s="32" t="s">
        <v>84</v>
      </c>
      <c r="G36" s="32">
        <v>8.1000000000000004E-5</v>
      </c>
      <c r="H36" s="32">
        <f t="shared" si="0"/>
        <v>2.0000295000000002E-5</v>
      </c>
      <c r="I36" s="33" t="s">
        <v>287</v>
      </c>
      <c r="J36" s="34" t="s">
        <v>285</v>
      </c>
      <c r="K36" s="35">
        <v>41891</v>
      </c>
      <c r="L36" s="41">
        <v>3189</v>
      </c>
    </row>
    <row r="37" spans="2:12">
      <c r="B37" s="96">
        <v>1.19</v>
      </c>
      <c r="C37" s="32">
        <v>-1.0000000000000001E-5</v>
      </c>
      <c r="D37" s="32">
        <v>2.0000000000000002E-5</v>
      </c>
      <c r="E37" s="93">
        <v>0</v>
      </c>
      <c r="F37" s="32" t="s">
        <v>86</v>
      </c>
      <c r="G37" s="32">
        <v>8.1000000000000004E-5</v>
      </c>
      <c r="H37" s="32">
        <f t="shared" si="0"/>
        <v>2.0000297499999999E-5</v>
      </c>
      <c r="I37" s="33" t="s">
        <v>287</v>
      </c>
      <c r="J37" s="34" t="s">
        <v>285</v>
      </c>
      <c r="K37" s="35">
        <v>41891</v>
      </c>
      <c r="L37" s="41">
        <v>3189</v>
      </c>
    </row>
    <row r="38" spans="2:12">
      <c r="B38" s="96">
        <v>1.2</v>
      </c>
      <c r="C38" s="32">
        <v>2.0000000000000002E-5</v>
      </c>
      <c r="D38" s="32">
        <v>8.9999999999999992E-5</v>
      </c>
      <c r="E38" s="93">
        <v>0</v>
      </c>
      <c r="F38" s="32" t="s">
        <v>88</v>
      </c>
      <c r="G38" s="32">
        <v>8.1000000000000004E-5</v>
      </c>
      <c r="H38" s="32">
        <f t="shared" si="0"/>
        <v>2.0000300000000002E-5</v>
      </c>
      <c r="I38" s="33" t="s">
        <v>287</v>
      </c>
      <c r="J38" s="34" t="s">
        <v>285</v>
      </c>
      <c r="K38" s="35">
        <v>41891</v>
      </c>
      <c r="L38" s="41">
        <v>3189</v>
      </c>
    </row>
    <row r="39" spans="2:12">
      <c r="B39" s="96">
        <v>1.21</v>
      </c>
      <c r="C39" s="32">
        <v>-7.0000000000000007E-5</v>
      </c>
      <c r="D39" s="32">
        <v>5.0000000000000002E-5</v>
      </c>
      <c r="E39" s="93">
        <v>0</v>
      </c>
      <c r="F39" s="32" t="s">
        <v>90</v>
      </c>
      <c r="G39" s="32">
        <v>8.1000000000000004E-5</v>
      </c>
      <c r="H39" s="32">
        <f t="shared" si="0"/>
        <v>2.0000302500000002E-5</v>
      </c>
      <c r="I39" s="33" t="s">
        <v>287</v>
      </c>
      <c r="J39" s="34" t="s">
        <v>285</v>
      </c>
      <c r="K39" s="35">
        <v>41891</v>
      </c>
      <c r="L39" s="41">
        <v>3189</v>
      </c>
    </row>
    <row r="40" spans="2:12">
      <c r="B40" s="96">
        <v>1.22</v>
      </c>
      <c r="C40" s="32">
        <v>4.0000000000000003E-5</v>
      </c>
      <c r="D40" s="32">
        <v>8.9999999999999992E-5</v>
      </c>
      <c r="E40" s="93">
        <v>0</v>
      </c>
      <c r="F40" s="32" t="s">
        <v>92</v>
      </c>
      <c r="G40" s="32">
        <v>8.1000000000000004E-5</v>
      </c>
      <c r="H40" s="32">
        <f t="shared" si="0"/>
        <v>2.0000304999999999E-5</v>
      </c>
      <c r="I40" s="33" t="s">
        <v>287</v>
      </c>
      <c r="J40" s="34" t="s">
        <v>285</v>
      </c>
      <c r="K40" s="35">
        <v>41891</v>
      </c>
      <c r="L40" s="41">
        <v>3189</v>
      </c>
    </row>
    <row r="41" spans="2:12">
      <c r="B41" s="96">
        <v>1.23</v>
      </c>
      <c r="C41" s="32">
        <v>-4.0000000000000003E-5</v>
      </c>
      <c r="D41" s="32">
        <v>5.9999999999999995E-5</v>
      </c>
      <c r="E41" s="93">
        <v>0</v>
      </c>
      <c r="F41" s="32" t="s">
        <v>94</v>
      </c>
      <c r="G41" s="32">
        <v>8.1000000000000004E-5</v>
      </c>
      <c r="H41" s="32">
        <f t="shared" si="0"/>
        <v>2.0000307500000003E-5</v>
      </c>
      <c r="I41" s="33" t="s">
        <v>287</v>
      </c>
      <c r="J41" s="34" t="s">
        <v>285</v>
      </c>
      <c r="K41" s="35">
        <v>41891</v>
      </c>
      <c r="L41" s="41">
        <v>3189</v>
      </c>
    </row>
    <row r="42" spans="2:12">
      <c r="B42" s="96">
        <v>1.24</v>
      </c>
      <c r="C42" s="32">
        <v>-1.0000000000000001E-5</v>
      </c>
      <c r="D42" s="32">
        <v>1E-4</v>
      </c>
      <c r="E42" s="93">
        <v>0</v>
      </c>
      <c r="F42" s="32" t="s">
        <v>96</v>
      </c>
      <c r="G42" s="32">
        <v>8.1000000000000004E-5</v>
      </c>
      <c r="H42" s="32">
        <f t="shared" si="0"/>
        <v>2.000031E-5</v>
      </c>
      <c r="I42" s="33" t="s">
        <v>287</v>
      </c>
      <c r="J42" s="34" t="s">
        <v>285</v>
      </c>
      <c r="K42" s="35">
        <v>41891</v>
      </c>
      <c r="L42" s="41">
        <v>3189</v>
      </c>
    </row>
    <row r="43" spans="2:12">
      <c r="B43" s="96">
        <v>1.25</v>
      </c>
      <c r="C43" s="32">
        <v>4.0000000000000003E-5</v>
      </c>
      <c r="D43" s="32">
        <v>8.9999999999999992E-5</v>
      </c>
      <c r="E43" s="93">
        <v>0</v>
      </c>
      <c r="F43" s="32" t="s">
        <v>98</v>
      </c>
      <c r="G43" s="32">
        <v>8.1000000000000004E-5</v>
      </c>
      <c r="H43" s="32">
        <f t="shared" si="0"/>
        <v>2.00003125E-5</v>
      </c>
      <c r="I43" s="33" t="s">
        <v>287</v>
      </c>
      <c r="J43" s="34" t="s">
        <v>285</v>
      </c>
      <c r="K43" s="35">
        <v>41891</v>
      </c>
      <c r="L43" s="41">
        <v>3189</v>
      </c>
    </row>
    <row r="44" spans="2:12">
      <c r="B44" s="96">
        <v>1.26</v>
      </c>
      <c r="C44" s="32">
        <v>-4.0000000000000003E-5</v>
      </c>
      <c r="D44" s="32">
        <v>1E-4</v>
      </c>
      <c r="E44" s="93">
        <v>0</v>
      </c>
      <c r="F44" s="32" t="s">
        <v>100</v>
      </c>
      <c r="G44" s="32">
        <v>8.1000000000000004E-5</v>
      </c>
      <c r="H44" s="32">
        <f t="shared" si="0"/>
        <v>2.0000315E-5</v>
      </c>
      <c r="I44" s="33" t="s">
        <v>287</v>
      </c>
      <c r="J44" s="34" t="s">
        <v>285</v>
      </c>
      <c r="K44" s="35">
        <v>41891</v>
      </c>
      <c r="L44" s="41">
        <v>3189</v>
      </c>
    </row>
    <row r="45" spans="2:12">
      <c r="B45" s="96">
        <v>1.27</v>
      </c>
      <c r="C45" s="32">
        <v>1.0000000000000001E-5</v>
      </c>
      <c r="D45" s="32">
        <v>8.0000000000000007E-5</v>
      </c>
      <c r="E45" s="93">
        <v>0</v>
      </c>
      <c r="F45" s="32" t="s">
        <v>102</v>
      </c>
      <c r="G45" s="32">
        <v>8.1000000000000004E-5</v>
      </c>
      <c r="H45" s="32">
        <f t="shared" si="0"/>
        <v>2.00003175E-5</v>
      </c>
      <c r="I45" s="33" t="s">
        <v>287</v>
      </c>
      <c r="J45" s="34" t="s">
        <v>285</v>
      </c>
      <c r="K45" s="35">
        <v>41891</v>
      </c>
      <c r="L45" s="41">
        <v>3189</v>
      </c>
    </row>
    <row r="46" spans="2:12">
      <c r="B46" s="96">
        <v>1.28</v>
      </c>
      <c r="C46" s="32">
        <v>0</v>
      </c>
      <c r="D46" s="32">
        <v>8.0000000000000007E-5</v>
      </c>
      <c r="E46" s="93">
        <v>0</v>
      </c>
      <c r="F46" s="32" t="s">
        <v>104</v>
      </c>
      <c r="G46" s="32">
        <v>8.1000000000000004E-5</v>
      </c>
      <c r="H46" s="32">
        <f t="shared" si="0"/>
        <v>2.000032E-5</v>
      </c>
      <c r="I46" s="33" t="s">
        <v>287</v>
      </c>
      <c r="J46" s="34" t="s">
        <v>285</v>
      </c>
      <c r="K46" s="35">
        <v>41891</v>
      </c>
      <c r="L46" s="41">
        <v>3189</v>
      </c>
    </row>
    <row r="47" spans="2:12">
      <c r="B47" s="96">
        <v>1.29</v>
      </c>
      <c r="C47" s="32">
        <v>-2.9999999999999997E-5</v>
      </c>
      <c r="D47" s="32">
        <v>5.9999999999999995E-5</v>
      </c>
      <c r="E47" s="93">
        <v>0</v>
      </c>
      <c r="F47" s="32" t="s">
        <v>106</v>
      </c>
      <c r="G47" s="32">
        <v>8.1000000000000004E-5</v>
      </c>
      <c r="H47" s="32">
        <f t="shared" si="0"/>
        <v>2.00003225E-5</v>
      </c>
      <c r="I47" s="33" t="s">
        <v>287</v>
      </c>
      <c r="J47" s="34" t="s">
        <v>285</v>
      </c>
      <c r="K47" s="35">
        <v>41891</v>
      </c>
      <c r="L47" s="41">
        <v>3189</v>
      </c>
    </row>
    <row r="48" spans="2:12">
      <c r="B48" s="96">
        <v>1.3</v>
      </c>
      <c r="C48" s="32">
        <v>4.0000000000000003E-5</v>
      </c>
      <c r="D48" s="32">
        <v>8.0000000000000007E-5</v>
      </c>
      <c r="E48" s="93">
        <v>0</v>
      </c>
      <c r="F48" s="32" t="s">
        <v>108</v>
      </c>
      <c r="G48" s="32">
        <v>8.1000000000000004E-5</v>
      </c>
      <c r="H48" s="32">
        <f t="shared" si="0"/>
        <v>2.0000325000000001E-5</v>
      </c>
      <c r="I48" s="33" t="s">
        <v>287</v>
      </c>
      <c r="J48" s="34" t="s">
        <v>285</v>
      </c>
      <c r="K48" s="35">
        <v>41891</v>
      </c>
      <c r="L48" s="41">
        <v>3189</v>
      </c>
    </row>
    <row r="49" spans="2:12">
      <c r="B49" s="96">
        <v>1.31</v>
      </c>
      <c r="C49" s="32">
        <v>-1.0000000000000001E-5</v>
      </c>
      <c r="D49" s="32">
        <v>2.9999999999999997E-5</v>
      </c>
      <c r="E49" s="93">
        <v>0</v>
      </c>
      <c r="F49" s="32" t="s">
        <v>110</v>
      </c>
      <c r="G49" s="32">
        <v>8.1000000000000004E-5</v>
      </c>
      <c r="H49" s="32">
        <f t="shared" si="0"/>
        <v>2.0000327500000001E-5</v>
      </c>
      <c r="I49" s="33" t="s">
        <v>287</v>
      </c>
      <c r="J49" s="34" t="s">
        <v>285</v>
      </c>
      <c r="K49" s="35">
        <v>41891</v>
      </c>
      <c r="L49" s="41">
        <v>3189</v>
      </c>
    </row>
    <row r="50" spans="2:12">
      <c r="B50" s="96">
        <v>1.32</v>
      </c>
      <c r="C50" s="32">
        <v>5.0000000000000002E-5</v>
      </c>
      <c r="D50" s="32">
        <v>5.0000000000000002E-5</v>
      </c>
      <c r="E50" s="93">
        <v>0</v>
      </c>
      <c r="F50" s="32" t="s">
        <v>112</v>
      </c>
      <c r="G50" s="32">
        <v>8.1000000000000004E-5</v>
      </c>
      <c r="H50" s="32">
        <f t="shared" si="0"/>
        <v>2.0000330000000001E-5</v>
      </c>
      <c r="I50" s="33" t="s">
        <v>287</v>
      </c>
      <c r="J50" s="34" t="s">
        <v>285</v>
      </c>
      <c r="K50" s="35">
        <v>41891</v>
      </c>
      <c r="L50" s="41">
        <v>3189</v>
      </c>
    </row>
    <row r="51" spans="2:12">
      <c r="B51" s="96">
        <v>1.33</v>
      </c>
      <c r="C51" s="32">
        <v>0</v>
      </c>
      <c r="D51" s="32">
        <v>5.0000000000000002E-5</v>
      </c>
      <c r="E51" s="93">
        <v>0</v>
      </c>
      <c r="F51" s="32" t="s">
        <v>114</v>
      </c>
      <c r="G51" s="32">
        <v>8.1000000000000004E-5</v>
      </c>
      <c r="H51" s="32">
        <f t="shared" si="0"/>
        <v>2.0000332499999998E-5</v>
      </c>
      <c r="I51" s="33" t="s">
        <v>287</v>
      </c>
      <c r="J51" s="34" t="s">
        <v>285</v>
      </c>
      <c r="K51" s="35">
        <v>41891</v>
      </c>
      <c r="L51" s="41">
        <v>3189</v>
      </c>
    </row>
    <row r="52" spans="2:12">
      <c r="B52" s="96">
        <v>1.34</v>
      </c>
      <c r="C52" s="32">
        <v>-7.0000000000000007E-5</v>
      </c>
      <c r="D52" s="32">
        <v>7.0000000000000007E-5</v>
      </c>
      <c r="E52" s="93">
        <v>0</v>
      </c>
      <c r="F52" s="32" t="s">
        <v>116</v>
      </c>
      <c r="G52" s="32">
        <v>8.1000000000000004E-5</v>
      </c>
      <c r="H52" s="32">
        <f t="shared" si="0"/>
        <v>2.0000335000000001E-5</v>
      </c>
      <c r="I52" s="33" t="s">
        <v>287</v>
      </c>
      <c r="J52" s="34" t="s">
        <v>285</v>
      </c>
      <c r="K52" s="35">
        <v>41891</v>
      </c>
      <c r="L52" s="41">
        <v>3189</v>
      </c>
    </row>
    <row r="53" spans="2:12">
      <c r="B53" s="96">
        <v>1.35</v>
      </c>
      <c r="C53" s="32">
        <v>-7.0000000000000007E-5</v>
      </c>
      <c r="D53" s="32">
        <v>8.0000000000000007E-5</v>
      </c>
      <c r="E53" s="93">
        <v>0</v>
      </c>
      <c r="F53" s="32" t="s">
        <v>118</v>
      </c>
      <c r="G53" s="32">
        <v>8.1000000000000004E-5</v>
      </c>
      <c r="H53" s="32">
        <f t="shared" si="0"/>
        <v>2.0000337499999998E-5</v>
      </c>
      <c r="I53" s="33" t="s">
        <v>287</v>
      </c>
      <c r="J53" s="34" t="s">
        <v>285</v>
      </c>
      <c r="K53" s="35">
        <v>41891</v>
      </c>
      <c r="L53" s="41">
        <v>3189</v>
      </c>
    </row>
    <row r="54" spans="2:12">
      <c r="B54" s="96">
        <v>1.36</v>
      </c>
      <c r="C54" s="32">
        <v>2.9999999999999997E-5</v>
      </c>
      <c r="D54" s="32">
        <v>7.0000000000000007E-5</v>
      </c>
      <c r="E54" s="93">
        <v>0</v>
      </c>
      <c r="F54" s="32" t="s">
        <v>120</v>
      </c>
      <c r="G54" s="32">
        <v>8.1000000000000004E-5</v>
      </c>
      <c r="H54" s="32">
        <f t="shared" si="0"/>
        <v>2.0000340000000002E-5</v>
      </c>
      <c r="I54" s="33" t="s">
        <v>287</v>
      </c>
      <c r="J54" s="34" t="s">
        <v>285</v>
      </c>
      <c r="K54" s="35">
        <v>41891</v>
      </c>
      <c r="L54" s="41">
        <v>3189</v>
      </c>
    </row>
    <row r="55" spans="2:12">
      <c r="B55" s="96">
        <v>1.37</v>
      </c>
      <c r="C55" s="32">
        <v>-2.0000000000000002E-5</v>
      </c>
      <c r="D55" s="32">
        <v>8.9999999999999992E-5</v>
      </c>
      <c r="E55" s="93">
        <v>0</v>
      </c>
      <c r="F55" s="32" t="s">
        <v>122</v>
      </c>
      <c r="G55" s="32">
        <v>8.1000000000000004E-5</v>
      </c>
      <c r="H55" s="32">
        <f t="shared" si="0"/>
        <v>2.0000342500000002E-5</v>
      </c>
      <c r="I55" s="33" t="s">
        <v>287</v>
      </c>
      <c r="J55" s="34" t="s">
        <v>285</v>
      </c>
      <c r="K55" s="35">
        <v>41891</v>
      </c>
      <c r="L55" s="41">
        <v>3189</v>
      </c>
    </row>
    <row r="56" spans="2:12">
      <c r="B56" s="96">
        <v>1.38</v>
      </c>
      <c r="C56" s="32">
        <v>-2.0000000000000002E-5</v>
      </c>
      <c r="D56" s="32">
        <v>7.0000000000000007E-5</v>
      </c>
      <c r="E56" s="93">
        <v>0</v>
      </c>
      <c r="F56" s="32" t="s">
        <v>124</v>
      </c>
      <c r="G56" s="32">
        <v>8.1000000000000004E-5</v>
      </c>
      <c r="H56" s="32">
        <f t="shared" si="0"/>
        <v>2.0000344999999999E-5</v>
      </c>
      <c r="I56" s="33" t="s">
        <v>287</v>
      </c>
      <c r="J56" s="34" t="s">
        <v>285</v>
      </c>
      <c r="K56" s="35">
        <v>41891</v>
      </c>
      <c r="L56" s="41">
        <v>3189</v>
      </c>
    </row>
    <row r="57" spans="2:12">
      <c r="B57" s="96">
        <v>1.39</v>
      </c>
      <c r="C57" s="32">
        <v>4.0000000000000003E-5</v>
      </c>
      <c r="D57" s="32">
        <v>1E-4</v>
      </c>
      <c r="E57" s="93">
        <v>0</v>
      </c>
      <c r="F57" s="32" t="s">
        <v>126</v>
      </c>
      <c r="G57" s="32">
        <v>8.1000000000000004E-5</v>
      </c>
      <c r="H57" s="32">
        <f t="shared" si="0"/>
        <v>2.0000347500000002E-5</v>
      </c>
      <c r="I57" s="33" t="s">
        <v>287</v>
      </c>
      <c r="J57" s="34" t="s">
        <v>285</v>
      </c>
      <c r="K57" s="35">
        <v>41891</v>
      </c>
      <c r="L57" s="41">
        <v>3189</v>
      </c>
    </row>
    <row r="58" spans="2:12">
      <c r="B58" s="96">
        <v>1.4</v>
      </c>
      <c r="C58" s="32">
        <v>2.0000000000000002E-5</v>
      </c>
      <c r="D58" s="32">
        <v>5.9999999999999995E-5</v>
      </c>
      <c r="E58" s="93">
        <v>0</v>
      </c>
      <c r="F58" s="32" t="s">
        <v>128</v>
      </c>
      <c r="G58" s="32">
        <v>8.1000000000000004E-5</v>
      </c>
      <c r="H58" s="32">
        <f t="shared" si="0"/>
        <v>2.0000349999999999E-5</v>
      </c>
      <c r="I58" s="33" t="s">
        <v>287</v>
      </c>
      <c r="J58" s="34" t="s">
        <v>285</v>
      </c>
      <c r="K58" s="35">
        <v>41891</v>
      </c>
      <c r="L58" s="41">
        <v>3189</v>
      </c>
    </row>
    <row r="59" spans="2:12">
      <c r="B59" s="96">
        <v>1.41</v>
      </c>
      <c r="C59" s="32">
        <v>1.0000000000000001E-5</v>
      </c>
      <c r="D59" s="32">
        <v>7.0000000000000007E-5</v>
      </c>
      <c r="E59" s="93">
        <v>0</v>
      </c>
      <c r="F59" s="32" t="s">
        <v>130</v>
      </c>
      <c r="G59" s="32">
        <v>8.1000000000000004E-5</v>
      </c>
      <c r="H59" s="32">
        <f t="shared" si="0"/>
        <v>2.0000352499999999E-5</v>
      </c>
      <c r="I59" s="33" t="s">
        <v>287</v>
      </c>
      <c r="J59" s="34" t="s">
        <v>285</v>
      </c>
      <c r="K59" s="35">
        <v>41891</v>
      </c>
      <c r="L59" s="41">
        <v>3189</v>
      </c>
    </row>
    <row r="60" spans="2:12">
      <c r="B60" s="96">
        <v>1.42</v>
      </c>
      <c r="C60" s="32">
        <v>-8.0000000000000007E-5</v>
      </c>
      <c r="D60" s="32">
        <v>5.0000000000000002E-5</v>
      </c>
      <c r="E60" s="93">
        <v>0</v>
      </c>
      <c r="F60" s="32" t="s">
        <v>132</v>
      </c>
      <c r="G60" s="32">
        <v>8.1000000000000004E-5</v>
      </c>
      <c r="H60" s="32">
        <f t="shared" si="0"/>
        <v>2.0000354999999999E-5</v>
      </c>
      <c r="I60" s="33" t="s">
        <v>287</v>
      </c>
      <c r="J60" s="34" t="s">
        <v>285</v>
      </c>
      <c r="K60" s="35">
        <v>41891</v>
      </c>
      <c r="L60" s="41">
        <v>3189</v>
      </c>
    </row>
    <row r="61" spans="2:12">
      <c r="B61" s="96">
        <v>1.43</v>
      </c>
      <c r="C61" s="32">
        <v>-5.0000000000000002E-5</v>
      </c>
      <c r="D61" s="32">
        <v>7.0000000000000007E-5</v>
      </c>
      <c r="E61" s="93">
        <v>0</v>
      </c>
      <c r="F61" s="32" t="s">
        <v>134</v>
      </c>
      <c r="G61" s="32">
        <v>8.1000000000000004E-5</v>
      </c>
      <c r="H61" s="32">
        <f t="shared" si="0"/>
        <v>2.00003575E-5</v>
      </c>
      <c r="I61" s="33" t="s">
        <v>287</v>
      </c>
      <c r="J61" s="34" t="s">
        <v>285</v>
      </c>
      <c r="K61" s="35">
        <v>41891</v>
      </c>
      <c r="L61" s="41">
        <v>3189</v>
      </c>
    </row>
    <row r="62" spans="2:12">
      <c r="B62" s="96">
        <v>1.44</v>
      </c>
      <c r="C62" s="32">
        <v>-2.9999999999999997E-5</v>
      </c>
      <c r="D62" s="32">
        <v>5.9999999999999995E-5</v>
      </c>
      <c r="E62" s="93">
        <v>0</v>
      </c>
      <c r="F62" s="32" t="s">
        <v>136</v>
      </c>
      <c r="G62" s="32">
        <v>8.1000000000000004E-5</v>
      </c>
      <c r="H62" s="32">
        <f t="shared" si="0"/>
        <v>2.0000360000000003E-5</v>
      </c>
      <c r="I62" s="33" t="s">
        <v>287</v>
      </c>
      <c r="J62" s="34" t="s">
        <v>285</v>
      </c>
      <c r="K62" s="35">
        <v>41891</v>
      </c>
      <c r="L62" s="41">
        <v>3189</v>
      </c>
    </row>
    <row r="63" spans="2:12">
      <c r="B63" s="96">
        <v>1.45</v>
      </c>
      <c r="C63" s="32">
        <v>-5.9999999999999995E-5</v>
      </c>
      <c r="D63" s="32">
        <v>8.9999999999999992E-5</v>
      </c>
      <c r="E63" s="93">
        <v>0</v>
      </c>
      <c r="F63" s="32" t="s">
        <v>139</v>
      </c>
      <c r="G63" s="32">
        <v>8.1000000000000004E-5</v>
      </c>
      <c r="H63" s="32">
        <f t="shared" si="0"/>
        <v>2.00003625E-5</v>
      </c>
      <c r="I63" s="33" t="s">
        <v>287</v>
      </c>
      <c r="J63" s="34" t="s">
        <v>285</v>
      </c>
      <c r="K63" s="35">
        <v>41891</v>
      </c>
      <c r="L63" s="41">
        <v>3189</v>
      </c>
    </row>
    <row r="64" spans="2:12">
      <c r="B64" s="96">
        <v>1.46</v>
      </c>
      <c r="C64" s="32">
        <v>-7.0000000000000007E-5</v>
      </c>
      <c r="D64" s="32">
        <v>7.0000000000000007E-5</v>
      </c>
      <c r="E64" s="93">
        <v>0</v>
      </c>
      <c r="F64" s="32" t="s">
        <v>141</v>
      </c>
      <c r="G64" s="32">
        <v>8.1000000000000004E-5</v>
      </c>
      <c r="H64" s="32">
        <f t="shared" si="0"/>
        <v>2.0000365E-5</v>
      </c>
      <c r="I64" s="33" t="s">
        <v>287</v>
      </c>
      <c r="J64" s="34" t="s">
        <v>285</v>
      </c>
      <c r="K64" s="35">
        <v>41891</v>
      </c>
      <c r="L64" s="41">
        <v>3189</v>
      </c>
    </row>
    <row r="65" spans="2:12">
      <c r="B65" s="96">
        <v>1.47</v>
      </c>
      <c r="C65" s="32">
        <v>-4.0000000000000003E-5</v>
      </c>
      <c r="D65" s="32">
        <v>5.9999999999999995E-5</v>
      </c>
      <c r="E65" s="93">
        <v>0</v>
      </c>
      <c r="F65" s="32" t="s">
        <v>143</v>
      </c>
      <c r="G65" s="32">
        <v>8.1000000000000004E-5</v>
      </c>
      <c r="H65" s="32">
        <f t="shared" si="0"/>
        <v>2.00003675E-5</v>
      </c>
      <c r="I65" s="33" t="s">
        <v>287</v>
      </c>
      <c r="J65" s="34" t="s">
        <v>285</v>
      </c>
      <c r="K65" s="35">
        <v>41891</v>
      </c>
      <c r="L65" s="41">
        <v>3189</v>
      </c>
    </row>
    <row r="66" spans="2:12">
      <c r="B66" s="96">
        <v>1.48</v>
      </c>
      <c r="C66" s="32">
        <v>-2.9999999999999997E-5</v>
      </c>
      <c r="D66" s="32">
        <v>5.9999999999999995E-5</v>
      </c>
      <c r="E66" s="93">
        <v>0</v>
      </c>
      <c r="F66" s="32" t="s">
        <v>145</v>
      </c>
      <c r="G66" s="32">
        <v>8.1000000000000004E-5</v>
      </c>
      <c r="H66" s="32">
        <f t="shared" si="0"/>
        <v>2.000037E-5</v>
      </c>
      <c r="I66" s="33" t="s">
        <v>287</v>
      </c>
      <c r="J66" s="34" t="s">
        <v>285</v>
      </c>
      <c r="K66" s="35">
        <v>41891</v>
      </c>
      <c r="L66" s="41">
        <v>3189</v>
      </c>
    </row>
    <row r="67" spans="2:12">
      <c r="B67" s="96">
        <v>1.49</v>
      </c>
      <c r="C67" s="32">
        <v>-2.9999999999999997E-5</v>
      </c>
      <c r="D67" s="32">
        <v>5.9999999999999995E-5</v>
      </c>
      <c r="E67" s="93">
        <v>0</v>
      </c>
      <c r="F67" s="32" t="s">
        <v>147</v>
      </c>
      <c r="G67" s="32">
        <v>8.1000000000000004E-5</v>
      </c>
      <c r="H67" s="32">
        <f t="shared" si="0"/>
        <v>2.0000372500000001E-5</v>
      </c>
      <c r="I67" s="33" t="s">
        <v>287</v>
      </c>
      <c r="J67" s="34" t="s">
        <v>285</v>
      </c>
      <c r="K67" s="35">
        <v>41891</v>
      </c>
      <c r="L67" s="41">
        <v>3189</v>
      </c>
    </row>
    <row r="68" spans="2:12">
      <c r="B68" s="96">
        <v>1.5</v>
      </c>
      <c r="C68" s="32">
        <v>-5.0000000000000002E-5</v>
      </c>
      <c r="D68" s="32">
        <v>5.0000000000000002E-5</v>
      </c>
      <c r="E68" s="93">
        <v>0</v>
      </c>
      <c r="F68" s="32" t="s">
        <v>149</v>
      </c>
      <c r="G68" s="32">
        <v>8.1000000000000004E-5</v>
      </c>
      <c r="H68" s="32">
        <f t="shared" si="0"/>
        <v>2.0000375000000001E-5</v>
      </c>
      <c r="I68" s="33" t="s">
        <v>287</v>
      </c>
      <c r="J68" s="34" t="s">
        <v>285</v>
      </c>
      <c r="K68" s="35">
        <v>41891</v>
      </c>
      <c r="L68" s="41">
        <v>3189</v>
      </c>
    </row>
    <row r="69" spans="2:12">
      <c r="B69" s="96">
        <v>1.6</v>
      </c>
      <c r="C69" s="32">
        <v>-2.9999999999999997E-5</v>
      </c>
      <c r="D69" s="32">
        <v>7.0000000000000007E-5</v>
      </c>
      <c r="E69" s="32">
        <v>0</v>
      </c>
      <c r="F69" s="32" t="s">
        <v>151</v>
      </c>
      <c r="G69" s="32">
        <v>8.1000000000000004E-5</v>
      </c>
      <c r="H69" s="32">
        <f t="shared" si="0"/>
        <v>2.0000400000000003E-5</v>
      </c>
      <c r="I69" s="33" t="s">
        <v>287</v>
      </c>
      <c r="J69" s="34" t="s">
        <v>285</v>
      </c>
      <c r="K69" s="35">
        <v>41891</v>
      </c>
      <c r="L69" s="41">
        <v>3189</v>
      </c>
    </row>
    <row r="70" spans="2:12">
      <c r="B70" s="96">
        <v>1.7</v>
      </c>
      <c r="C70" s="32">
        <v>-4.0000000000000003E-5</v>
      </c>
      <c r="D70" s="32">
        <v>8.0000000000000007E-5</v>
      </c>
      <c r="E70" s="93">
        <v>0</v>
      </c>
      <c r="F70" s="32" t="s">
        <v>153</v>
      </c>
      <c r="G70" s="32">
        <v>8.1000000000000004E-5</v>
      </c>
      <c r="H70" s="32">
        <f t="shared" si="0"/>
        <v>2.0000424999999997E-5</v>
      </c>
      <c r="I70" s="33" t="s">
        <v>287</v>
      </c>
      <c r="J70" s="34" t="s">
        <v>285</v>
      </c>
      <c r="K70" s="35">
        <v>41891</v>
      </c>
      <c r="L70" s="41">
        <v>3189</v>
      </c>
    </row>
    <row r="71" spans="2:12">
      <c r="B71" s="96">
        <v>1.8</v>
      </c>
      <c r="C71" s="32">
        <v>-2.9999999999999997E-5</v>
      </c>
      <c r="D71" s="32">
        <v>8.9999999999999992E-5</v>
      </c>
      <c r="E71" s="93">
        <v>0</v>
      </c>
      <c r="F71" s="32" t="s">
        <v>155</v>
      </c>
      <c r="G71" s="32">
        <v>8.2000000000000001E-5</v>
      </c>
      <c r="H71" s="32">
        <f t="shared" si="0"/>
        <v>2.0000449999999999E-5</v>
      </c>
      <c r="I71" s="33" t="s">
        <v>287</v>
      </c>
      <c r="J71" s="34" t="s">
        <v>285</v>
      </c>
      <c r="K71" s="35">
        <v>41891</v>
      </c>
      <c r="L71" s="41">
        <v>3189</v>
      </c>
    </row>
    <row r="72" spans="2:12">
      <c r="B72" s="96">
        <v>1.9</v>
      </c>
      <c r="C72" s="32">
        <v>-1.0000000000000001E-5</v>
      </c>
      <c r="D72" s="32">
        <v>5.9999999999999995E-5</v>
      </c>
      <c r="E72" s="93">
        <v>0</v>
      </c>
      <c r="F72" s="32" t="s">
        <v>158</v>
      </c>
      <c r="G72" s="32">
        <v>8.2000000000000001E-5</v>
      </c>
      <c r="H72" s="32">
        <f t="shared" ref="H72:H127" si="1">(0.02+0.25*10^-6*B72)/1000</f>
        <v>2.0000475000000001E-5</v>
      </c>
      <c r="I72" s="33" t="s">
        <v>287</v>
      </c>
      <c r="J72" s="34" t="s">
        <v>285</v>
      </c>
      <c r="K72" s="35">
        <v>41891</v>
      </c>
      <c r="L72" s="41">
        <v>3189</v>
      </c>
    </row>
    <row r="73" spans="2:12">
      <c r="B73" s="96">
        <v>2</v>
      </c>
      <c r="C73" s="32">
        <v>-7.0000000000000007E-5</v>
      </c>
      <c r="D73" s="32">
        <v>4.0000000000000003E-5</v>
      </c>
      <c r="E73" s="93">
        <v>0</v>
      </c>
      <c r="F73" s="32" t="s">
        <v>160</v>
      </c>
      <c r="G73" s="32">
        <v>8.2000000000000001E-5</v>
      </c>
      <c r="H73" s="32">
        <f t="shared" si="1"/>
        <v>2.0000499999999999E-5</v>
      </c>
      <c r="I73" s="33" t="s">
        <v>287</v>
      </c>
      <c r="J73" s="34" t="s">
        <v>285</v>
      </c>
      <c r="K73" s="35">
        <v>41891</v>
      </c>
      <c r="L73" s="41">
        <v>3189</v>
      </c>
    </row>
    <row r="74" spans="2:12">
      <c r="B74" s="96">
        <v>2.5</v>
      </c>
      <c r="C74" s="32">
        <v>1.0000000000000001E-5</v>
      </c>
      <c r="D74" s="32">
        <v>7.0000000000000007E-5</v>
      </c>
      <c r="E74" s="93">
        <v>0</v>
      </c>
      <c r="F74" s="32" t="s">
        <v>162</v>
      </c>
      <c r="G74" s="32">
        <v>8.2000000000000001E-5</v>
      </c>
      <c r="H74" s="32">
        <f t="shared" si="1"/>
        <v>2.0000625000000001E-5</v>
      </c>
      <c r="I74" s="33" t="s">
        <v>287</v>
      </c>
      <c r="J74" s="34" t="s">
        <v>285</v>
      </c>
      <c r="K74" s="35">
        <v>41891</v>
      </c>
      <c r="L74" s="41">
        <v>3189</v>
      </c>
    </row>
    <row r="75" spans="2:12">
      <c r="B75" s="96">
        <v>3</v>
      </c>
      <c r="C75" s="32">
        <v>-2.9999999999999997E-5</v>
      </c>
      <c r="D75" s="32">
        <v>7.0000000000000007E-5</v>
      </c>
      <c r="E75" s="93">
        <v>0</v>
      </c>
      <c r="F75" s="32" t="s">
        <v>164</v>
      </c>
      <c r="G75" s="32">
        <v>8.2999999999999998E-5</v>
      </c>
      <c r="H75" s="32">
        <f t="shared" si="1"/>
        <v>2.000075E-5</v>
      </c>
      <c r="I75" s="33" t="s">
        <v>287</v>
      </c>
      <c r="J75" s="34" t="s">
        <v>285</v>
      </c>
      <c r="K75" s="35">
        <v>41891</v>
      </c>
      <c r="L75" s="41">
        <v>3189</v>
      </c>
    </row>
    <row r="76" spans="2:12">
      <c r="B76" s="96">
        <v>3.5</v>
      </c>
      <c r="C76" s="32">
        <v>0</v>
      </c>
      <c r="D76" s="32">
        <v>1E-4</v>
      </c>
      <c r="E76" s="93">
        <v>0</v>
      </c>
      <c r="F76" s="32" t="s">
        <v>167</v>
      </c>
      <c r="G76" s="32">
        <v>8.4000000000000009E-5</v>
      </c>
      <c r="H76" s="32">
        <f t="shared" si="1"/>
        <v>2.0000875000000002E-5</v>
      </c>
      <c r="I76" s="33" t="s">
        <v>287</v>
      </c>
      <c r="J76" s="34" t="s">
        <v>285</v>
      </c>
      <c r="K76" s="35">
        <v>41891</v>
      </c>
      <c r="L76" s="41">
        <v>3189</v>
      </c>
    </row>
    <row r="77" spans="2:12">
      <c r="B77" s="96">
        <v>4</v>
      </c>
      <c r="C77" s="32">
        <v>4.0000000000000003E-5</v>
      </c>
      <c r="D77" s="32">
        <v>8.0000000000000007E-5</v>
      </c>
      <c r="E77" s="93">
        <v>0</v>
      </c>
      <c r="F77" s="32" t="s">
        <v>169</v>
      </c>
      <c r="G77" s="32">
        <v>8.4000000000000009E-5</v>
      </c>
      <c r="H77" s="32">
        <f t="shared" si="1"/>
        <v>2.0001E-5</v>
      </c>
      <c r="I77" s="33" t="s">
        <v>287</v>
      </c>
      <c r="J77" s="34" t="s">
        <v>285</v>
      </c>
      <c r="K77" s="35">
        <v>41891</v>
      </c>
      <c r="L77" s="41">
        <v>3189</v>
      </c>
    </row>
    <row r="78" spans="2:12">
      <c r="B78" s="96">
        <v>4.5</v>
      </c>
      <c r="C78" s="32">
        <v>-2.9999999999999997E-5</v>
      </c>
      <c r="D78" s="32">
        <v>8.0000000000000007E-5</v>
      </c>
      <c r="E78" s="93">
        <v>0</v>
      </c>
      <c r="F78" s="32" t="s">
        <v>171</v>
      </c>
      <c r="G78" s="32">
        <v>8.5000000000000006E-5</v>
      </c>
      <c r="H78" s="32">
        <f t="shared" si="1"/>
        <v>2.0001125000000002E-5</v>
      </c>
      <c r="I78" s="33" t="s">
        <v>287</v>
      </c>
      <c r="J78" s="34" t="s">
        <v>285</v>
      </c>
      <c r="K78" s="35">
        <v>41891</v>
      </c>
      <c r="L78" s="41">
        <v>3189</v>
      </c>
    </row>
    <row r="79" spans="2:12">
      <c r="B79" s="96">
        <v>5</v>
      </c>
      <c r="C79" s="32">
        <v>1.0000000000000001E-5</v>
      </c>
      <c r="D79" s="32">
        <v>7.0000000000000007E-5</v>
      </c>
      <c r="E79" s="93">
        <v>0</v>
      </c>
      <c r="F79" s="32" t="s">
        <v>174</v>
      </c>
      <c r="G79" s="32">
        <v>8.5000000000000006E-5</v>
      </c>
      <c r="H79" s="32">
        <f t="shared" si="1"/>
        <v>2.0001250000000001E-5</v>
      </c>
      <c r="I79" s="33" t="s">
        <v>287</v>
      </c>
      <c r="J79" s="34" t="s">
        <v>285</v>
      </c>
      <c r="K79" s="35">
        <v>41891</v>
      </c>
      <c r="L79" s="41">
        <v>3189</v>
      </c>
    </row>
    <row r="80" spans="2:12">
      <c r="B80" s="96">
        <v>5.5</v>
      </c>
      <c r="C80" s="32">
        <v>0</v>
      </c>
      <c r="D80" s="32">
        <v>4.0000000000000003E-5</v>
      </c>
      <c r="E80" s="93">
        <v>0</v>
      </c>
      <c r="F80" s="32" t="s">
        <v>176</v>
      </c>
      <c r="G80" s="32">
        <v>8.599999999999999E-5</v>
      </c>
      <c r="H80" s="32">
        <f t="shared" si="1"/>
        <v>2.0001375000000003E-5</v>
      </c>
      <c r="I80" s="33" t="s">
        <v>287</v>
      </c>
      <c r="J80" s="34" t="s">
        <v>285</v>
      </c>
      <c r="K80" s="35">
        <v>41891</v>
      </c>
      <c r="L80" s="41">
        <v>3189</v>
      </c>
    </row>
    <row r="81" spans="2:12">
      <c r="B81" s="96">
        <v>6</v>
      </c>
      <c r="C81" s="32">
        <v>-4.0000000000000003E-5</v>
      </c>
      <c r="D81" s="32">
        <v>8.9999999999999992E-5</v>
      </c>
      <c r="E81" s="93">
        <v>0</v>
      </c>
      <c r="F81" s="32" t="s">
        <v>179</v>
      </c>
      <c r="G81" s="32">
        <v>8.599999999999999E-5</v>
      </c>
      <c r="H81" s="32">
        <f t="shared" si="1"/>
        <v>2.0001500000000002E-5</v>
      </c>
      <c r="I81" s="33" t="s">
        <v>287</v>
      </c>
      <c r="J81" s="34" t="s">
        <v>285</v>
      </c>
      <c r="K81" s="35">
        <v>41891</v>
      </c>
      <c r="L81" s="41">
        <v>3189</v>
      </c>
    </row>
    <row r="82" spans="2:12">
      <c r="B82" s="96">
        <v>6.5</v>
      </c>
      <c r="C82" s="32">
        <v>2.9999999999999997E-5</v>
      </c>
      <c r="D82" s="32">
        <v>7.0000000000000007E-5</v>
      </c>
      <c r="E82" s="93">
        <v>0</v>
      </c>
      <c r="F82" s="32" t="s">
        <v>181</v>
      </c>
      <c r="G82" s="32">
        <v>8.7000000000000001E-5</v>
      </c>
      <c r="H82" s="32">
        <f t="shared" si="1"/>
        <v>2.0001625000000004E-5</v>
      </c>
      <c r="I82" s="33" t="s">
        <v>287</v>
      </c>
      <c r="J82" s="34" t="s">
        <v>285</v>
      </c>
      <c r="K82" s="35">
        <v>41891</v>
      </c>
      <c r="L82" s="41">
        <v>3189</v>
      </c>
    </row>
    <row r="83" spans="2:12">
      <c r="B83" s="96">
        <v>7</v>
      </c>
      <c r="C83" s="32">
        <v>-4.0000000000000003E-5</v>
      </c>
      <c r="D83" s="32">
        <v>4.0000000000000003E-5</v>
      </c>
      <c r="E83" s="93">
        <v>0</v>
      </c>
      <c r="F83" s="32" t="s">
        <v>184</v>
      </c>
      <c r="G83" s="32">
        <v>8.7999999999999998E-5</v>
      </c>
      <c r="H83" s="32">
        <f t="shared" si="1"/>
        <v>2.0001749999999999E-5</v>
      </c>
      <c r="I83" s="33" t="s">
        <v>287</v>
      </c>
      <c r="J83" s="34" t="s">
        <v>285</v>
      </c>
      <c r="K83" s="35">
        <v>41891</v>
      </c>
      <c r="L83" s="41">
        <v>3189</v>
      </c>
    </row>
    <row r="84" spans="2:12">
      <c r="B84" s="96">
        <v>7.5</v>
      </c>
      <c r="C84" s="32">
        <v>2.0000000000000002E-5</v>
      </c>
      <c r="D84" s="32">
        <v>7.0000000000000007E-5</v>
      </c>
      <c r="E84" s="93">
        <v>0</v>
      </c>
      <c r="F84" s="32" t="s">
        <v>187</v>
      </c>
      <c r="G84" s="32">
        <v>8.7999999999999998E-5</v>
      </c>
      <c r="H84" s="32">
        <f t="shared" si="1"/>
        <v>2.0001874999999997E-5</v>
      </c>
      <c r="I84" s="33" t="s">
        <v>287</v>
      </c>
      <c r="J84" s="34" t="s">
        <v>285</v>
      </c>
      <c r="K84" s="35">
        <v>41891</v>
      </c>
      <c r="L84" s="41">
        <v>3189</v>
      </c>
    </row>
    <row r="85" spans="2:12">
      <c r="B85" s="96">
        <v>8</v>
      </c>
      <c r="C85" s="32">
        <v>-1.0000000000000001E-5</v>
      </c>
      <c r="D85" s="32">
        <v>8.9999999999999992E-5</v>
      </c>
      <c r="E85" s="93">
        <v>0</v>
      </c>
      <c r="F85" s="32" t="s">
        <v>189</v>
      </c>
      <c r="G85" s="32">
        <v>8.8999999999999995E-5</v>
      </c>
      <c r="H85" s="32">
        <f t="shared" si="1"/>
        <v>2.0001999999999999E-5</v>
      </c>
      <c r="I85" s="33" t="s">
        <v>287</v>
      </c>
      <c r="J85" s="34" t="s">
        <v>285</v>
      </c>
      <c r="K85" s="35">
        <v>41891</v>
      </c>
      <c r="L85" s="41">
        <v>3189</v>
      </c>
    </row>
    <row r="86" spans="2:12">
      <c r="B86" s="96">
        <v>8.5</v>
      </c>
      <c r="C86" s="32">
        <v>7.0000000000000007E-5</v>
      </c>
      <c r="D86" s="32">
        <v>7.0000000000000007E-5</v>
      </c>
      <c r="E86" s="93">
        <v>0</v>
      </c>
      <c r="F86" s="32" t="s">
        <v>192</v>
      </c>
      <c r="G86" s="32">
        <v>8.8999999999999995E-5</v>
      </c>
      <c r="H86" s="32">
        <f t="shared" si="1"/>
        <v>2.0002124999999998E-5</v>
      </c>
      <c r="I86" s="33" t="s">
        <v>287</v>
      </c>
      <c r="J86" s="34" t="s">
        <v>285</v>
      </c>
      <c r="K86" s="35">
        <v>41891</v>
      </c>
      <c r="L86" s="41">
        <v>3189</v>
      </c>
    </row>
    <row r="87" spans="2:12">
      <c r="B87" s="96">
        <v>9</v>
      </c>
      <c r="C87" s="32">
        <v>0</v>
      </c>
      <c r="D87" s="32">
        <v>1E-4</v>
      </c>
      <c r="E87" s="93">
        <v>0</v>
      </c>
      <c r="F87" s="32" t="s">
        <v>193</v>
      </c>
      <c r="G87" s="32">
        <v>8.9999999999999992E-5</v>
      </c>
      <c r="H87" s="32">
        <f t="shared" si="1"/>
        <v>2.000225E-5</v>
      </c>
      <c r="I87" s="33" t="s">
        <v>287</v>
      </c>
      <c r="J87" s="34" t="s">
        <v>285</v>
      </c>
      <c r="K87" s="35">
        <v>41891</v>
      </c>
      <c r="L87" s="41">
        <v>3189</v>
      </c>
    </row>
    <row r="88" spans="2:12">
      <c r="B88" s="96">
        <v>9.5</v>
      </c>
      <c r="C88" s="32">
        <v>1.1E-4</v>
      </c>
      <c r="D88" s="32">
        <v>1E-4</v>
      </c>
      <c r="E88" s="93">
        <v>0</v>
      </c>
      <c r="F88" s="32" t="s">
        <v>196</v>
      </c>
      <c r="G88" s="32">
        <v>9.1000000000000003E-5</v>
      </c>
      <c r="H88" s="32">
        <f t="shared" si="1"/>
        <v>2.0002374999999998E-5</v>
      </c>
      <c r="I88" s="33" t="s">
        <v>287</v>
      </c>
      <c r="J88" s="34" t="s">
        <v>285</v>
      </c>
      <c r="K88" s="35">
        <v>41891</v>
      </c>
      <c r="L88" s="41">
        <v>3189</v>
      </c>
    </row>
    <row r="89" spans="2:12">
      <c r="B89" s="96">
        <v>10</v>
      </c>
      <c r="C89" s="32">
        <v>-4.0000000000000003E-5</v>
      </c>
      <c r="D89" s="32">
        <v>5.9999999999999995E-5</v>
      </c>
      <c r="E89" s="93">
        <v>0</v>
      </c>
      <c r="F89" s="32" t="s">
        <v>198</v>
      </c>
      <c r="G89" s="32">
        <v>9.1000000000000003E-5</v>
      </c>
      <c r="H89" s="32">
        <f t="shared" si="1"/>
        <v>2.00025E-5</v>
      </c>
      <c r="I89" s="33" t="s">
        <v>287</v>
      </c>
      <c r="J89" s="34" t="s">
        <v>285</v>
      </c>
      <c r="K89" s="35">
        <v>41891</v>
      </c>
      <c r="L89" s="41">
        <v>3189</v>
      </c>
    </row>
    <row r="90" spans="2:12">
      <c r="B90" s="96">
        <v>10.5</v>
      </c>
      <c r="C90" s="32">
        <v>1.0000000000000001E-5</v>
      </c>
      <c r="D90" s="32">
        <v>8.0000000000000007E-5</v>
      </c>
      <c r="E90" s="93">
        <v>0</v>
      </c>
      <c r="F90" s="32" t="s">
        <v>199</v>
      </c>
      <c r="G90" s="32">
        <v>9.2E-5</v>
      </c>
      <c r="H90" s="32">
        <f t="shared" si="1"/>
        <v>2.0002624999999999E-5</v>
      </c>
      <c r="I90" s="33" t="s">
        <v>287</v>
      </c>
      <c r="J90" s="34" t="s">
        <v>285</v>
      </c>
      <c r="K90" s="35">
        <v>41891</v>
      </c>
      <c r="L90" s="41">
        <v>3189</v>
      </c>
    </row>
    <row r="91" spans="2:12">
      <c r="B91" s="96">
        <v>11</v>
      </c>
      <c r="C91" s="32">
        <v>4.0000000000000003E-5</v>
      </c>
      <c r="D91" s="32">
        <v>8.9999999999999992E-5</v>
      </c>
      <c r="E91" s="93">
        <v>0</v>
      </c>
      <c r="F91" s="32" t="s">
        <v>201</v>
      </c>
      <c r="G91" s="32">
        <v>9.2E-5</v>
      </c>
      <c r="H91" s="32">
        <f t="shared" si="1"/>
        <v>2.0002750000000001E-5</v>
      </c>
      <c r="I91" s="33" t="s">
        <v>287</v>
      </c>
      <c r="J91" s="34" t="s">
        <v>285</v>
      </c>
      <c r="K91" s="35">
        <v>41891</v>
      </c>
      <c r="L91" s="41">
        <v>3189</v>
      </c>
    </row>
    <row r="92" spans="2:12">
      <c r="B92" s="96">
        <v>11.5</v>
      </c>
      <c r="C92" s="32">
        <v>1.0000000000000001E-5</v>
      </c>
      <c r="D92" s="32">
        <v>1E-4</v>
      </c>
      <c r="E92" s="93">
        <v>0</v>
      </c>
      <c r="F92" s="32" t="s">
        <v>202</v>
      </c>
      <c r="G92" s="32">
        <v>9.2999999999999997E-5</v>
      </c>
      <c r="H92" s="32">
        <f t="shared" si="1"/>
        <v>2.0002874999999999E-5</v>
      </c>
      <c r="I92" s="33" t="s">
        <v>287</v>
      </c>
      <c r="J92" s="34" t="s">
        <v>285</v>
      </c>
      <c r="K92" s="35">
        <v>41891</v>
      </c>
      <c r="L92" s="41">
        <v>3189</v>
      </c>
    </row>
    <row r="93" spans="2:12">
      <c r="B93" s="96">
        <v>12</v>
      </c>
      <c r="C93" s="32">
        <v>4.0000000000000003E-5</v>
      </c>
      <c r="D93" s="32">
        <v>8.9999999999999992E-5</v>
      </c>
      <c r="E93" s="93">
        <v>0</v>
      </c>
      <c r="F93" s="32" t="s">
        <v>204</v>
      </c>
      <c r="G93" s="32">
        <v>9.2999999999999997E-5</v>
      </c>
      <c r="H93" s="32">
        <f t="shared" si="1"/>
        <v>2.0003000000000001E-5</v>
      </c>
      <c r="I93" s="33" t="s">
        <v>287</v>
      </c>
      <c r="J93" s="34" t="s">
        <v>285</v>
      </c>
      <c r="K93" s="35">
        <v>41891</v>
      </c>
      <c r="L93" s="41">
        <v>3189</v>
      </c>
    </row>
    <row r="94" spans="2:12">
      <c r="B94" s="96">
        <v>12.5</v>
      </c>
      <c r="C94" s="32">
        <v>-2.0000000000000002E-5</v>
      </c>
      <c r="D94" s="32">
        <v>4.0000000000000003E-5</v>
      </c>
      <c r="E94" s="93">
        <v>0</v>
      </c>
      <c r="F94" s="32" t="s">
        <v>205</v>
      </c>
      <c r="G94" s="32">
        <v>9.3999999999999994E-5</v>
      </c>
      <c r="H94" s="32">
        <f t="shared" si="1"/>
        <v>2.0003125E-5</v>
      </c>
      <c r="I94" s="33" t="s">
        <v>287</v>
      </c>
      <c r="J94" s="34" t="s">
        <v>285</v>
      </c>
      <c r="K94" s="35">
        <v>41891</v>
      </c>
      <c r="L94" s="41">
        <v>3189</v>
      </c>
    </row>
    <row r="95" spans="2:12">
      <c r="B95" s="96">
        <v>13</v>
      </c>
      <c r="C95" s="32">
        <v>5.0000000000000002E-5</v>
      </c>
      <c r="D95" s="32">
        <v>5.9999999999999995E-5</v>
      </c>
      <c r="E95" s="93">
        <v>0</v>
      </c>
      <c r="F95" s="32" t="s">
        <v>207</v>
      </c>
      <c r="G95" s="32">
        <v>9.5000000000000005E-5</v>
      </c>
      <c r="H95" s="32">
        <f t="shared" si="1"/>
        <v>2.0003249999999999E-5</v>
      </c>
      <c r="I95" s="33" t="s">
        <v>287</v>
      </c>
      <c r="J95" s="34" t="s">
        <v>285</v>
      </c>
      <c r="K95" s="35">
        <v>41891</v>
      </c>
      <c r="L95" s="41">
        <v>3189</v>
      </c>
    </row>
    <row r="96" spans="2:12">
      <c r="B96" s="96">
        <v>13.5</v>
      </c>
      <c r="C96" s="32">
        <v>4.0000000000000003E-5</v>
      </c>
      <c r="D96" s="32">
        <v>1E-4</v>
      </c>
      <c r="E96" s="93">
        <v>0</v>
      </c>
      <c r="F96" s="32" t="s">
        <v>209</v>
      </c>
      <c r="G96" s="32">
        <v>9.5000000000000005E-5</v>
      </c>
      <c r="H96" s="32">
        <f t="shared" si="1"/>
        <v>2.0003375000000001E-5</v>
      </c>
      <c r="I96" s="33" t="s">
        <v>287</v>
      </c>
      <c r="J96" s="34" t="s">
        <v>285</v>
      </c>
      <c r="K96" s="35">
        <v>41891</v>
      </c>
      <c r="L96" s="41">
        <v>3189</v>
      </c>
    </row>
    <row r="97" spans="2:12">
      <c r="B97" s="96">
        <v>14</v>
      </c>
      <c r="C97" s="32">
        <v>-2.0000000000000002E-5</v>
      </c>
      <c r="D97" s="32">
        <v>5.9999999999999995E-5</v>
      </c>
      <c r="E97" s="93">
        <v>0</v>
      </c>
      <c r="F97" s="32" t="s">
        <v>210</v>
      </c>
      <c r="G97" s="32">
        <v>9.6000000000000002E-5</v>
      </c>
      <c r="H97" s="32">
        <f t="shared" si="1"/>
        <v>2.0003499999999999E-5</v>
      </c>
      <c r="I97" s="33" t="s">
        <v>287</v>
      </c>
      <c r="J97" s="34" t="s">
        <v>285</v>
      </c>
      <c r="K97" s="35">
        <v>41891</v>
      </c>
      <c r="L97" s="41">
        <v>3189</v>
      </c>
    </row>
    <row r="98" spans="2:12">
      <c r="B98" s="96">
        <v>14.5</v>
      </c>
      <c r="C98" s="32">
        <v>2.9999999999999997E-5</v>
      </c>
      <c r="D98" s="32">
        <v>8.0000000000000007E-5</v>
      </c>
      <c r="E98" s="93">
        <v>0</v>
      </c>
      <c r="F98" s="32" t="s">
        <v>212</v>
      </c>
      <c r="G98" s="32">
        <v>9.6000000000000002E-5</v>
      </c>
      <c r="H98" s="32">
        <f t="shared" si="1"/>
        <v>2.0003625000000001E-5</v>
      </c>
      <c r="I98" s="33" t="s">
        <v>287</v>
      </c>
      <c r="J98" s="34" t="s">
        <v>285</v>
      </c>
      <c r="K98" s="35">
        <v>41891</v>
      </c>
      <c r="L98" s="41">
        <v>3189</v>
      </c>
    </row>
    <row r="99" spans="2:12">
      <c r="B99" s="96">
        <v>15</v>
      </c>
      <c r="C99" s="32">
        <v>-2.0000000000000002E-5</v>
      </c>
      <c r="D99" s="32">
        <v>1E-4</v>
      </c>
      <c r="E99" s="93">
        <v>0</v>
      </c>
      <c r="F99" s="32" t="s">
        <v>213</v>
      </c>
      <c r="G99" s="32">
        <v>9.7E-5</v>
      </c>
      <c r="H99" s="32">
        <f t="shared" si="1"/>
        <v>2.000375E-5</v>
      </c>
      <c r="I99" s="33" t="s">
        <v>287</v>
      </c>
      <c r="J99" s="34" t="s">
        <v>285</v>
      </c>
      <c r="K99" s="35">
        <v>41891</v>
      </c>
      <c r="L99" s="41">
        <v>3189</v>
      </c>
    </row>
    <row r="100" spans="2:12">
      <c r="B100" s="96">
        <v>15.5</v>
      </c>
      <c r="C100" s="32">
        <v>-8.9999999999999992E-5</v>
      </c>
      <c r="D100" s="32">
        <v>5.0000000000000002E-5</v>
      </c>
      <c r="E100" s="93">
        <v>0</v>
      </c>
      <c r="F100" s="32" t="s">
        <v>215</v>
      </c>
      <c r="G100" s="32">
        <v>9.7E-5</v>
      </c>
      <c r="H100" s="32">
        <f t="shared" si="1"/>
        <v>2.0003875000000002E-5</v>
      </c>
      <c r="I100" s="33" t="s">
        <v>287</v>
      </c>
      <c r="J100" s="34" t="s">
        <v>285</v>
      </c>
      <c r="K100" s="35">
        <v>41891</v>
      </c>
      <c r="L100" s="41">
        <v>3189</v>
      </c>
    </row>
    <row r="101" spans="2:12">
      <c r="B101" s="96">
        <v>16</v>
      </c>
      <c r="C101" s="32">
        <v>-7.0000000000000007E-5</v>
      </c>
      <c r="D101" s="32">
        <v>5.9999999999999995E-5</v>
      </c>
      <c r="E101" s="93">
        <v>0</v>
      </c>
      <c r="F101" s="32" t="s">
        <v>216</v>
      </c>
      <c r="G101" s="32">
        <v>9.800000000000001E-5</v>
      </c>
      <c r="H101" s="32">
        <f t="shared" si="1"/>
        <v>2.0004E-5</v>
      </c>
      <c r="I101" s="33" t="s">
        <v>287</v>
      </c>
      <c r="J101" s="34" t="s">
        <v>285</v>
      </c>
      <c r="K101" s="35">
        <v>41891</v>
      </c>
      <c r="L101" s="41">
        <v>3189</v>
      </c>
    </row>
    <row r="102" spans="2:12">
      <c r="B102" s="96">
        <v>16.5</v>
      </c>
      <c r="C102" s="32">
        <v>1.1999999999999999E-4</v>
      </c>
      <c r="D102" s="32">
        <v>8.0000000000000007E-5</v>
      </c>
      <c r="E102" s="93">
        <v>0</v>
      </c>
      <c r="F102" s="32" t="s">
        <v>219</v>
      </c>
      <c r="G102" s="32">
        <v>9.9000000000000008E-5</v>
      </c>
      <c r="H102" s="32">
        <f t="shared" si="1"/>
        <v>2.0004125000000002E-5</v>
      </c>
      <c r="I102" s="33" t="s">
        <v>287</v>
      </c>
      <c r="J102" s="34" t="s">
        <v>285</v>
      </c>
      <c r="K102" s="35">
        <v>41891</v>
      </c>
      <c r="L102" s="41">
        <v>3189</v>
      </c>
    </row>
    <row r="103" spans="2:12">
      <c r="B103" s="96">
        <v>17</v>
      </c>
      <c r="C103" s="32">
        <v>-4.0000000000000003E-5</v>
      </c>
      <c r="D103" s="32">
        <v>8.9999999999999992E-5</v>
      </c>
      <c r="E103" s="93">
        <v>0</v>
      </c>
      <c r="F103" s="32" t="s">
        <v>221</v>
      </c>
      <c r="G103" s="32">
        <v>9.9000000000000008E-5</v>
      </c>
      <c r="H103" s="32">
        <f t="shared" si="1"/>
        <v>2.0004250000000001E-5</v>
      </c>
      <c r="I103" s="33" t="s">
        <v>287</v>
      </c>
      <c r="J103" s="34" t="s">
        <v>285</v>
      </c>
      <c r="K103" s="35">
        <v>41891</v>
      </c>
      <c r="L103" s="41">
        <v>3189</v>
      </c>
    </row>
    <row r="104" spans="2:12">
      <c r="B104" s="96">
        <v>17.5</v>
      </c>
      <c r="C104" s="32">
        <v>-4.0000000000000003E-5</v>
      </c>
      <c r="D104" s="32">
        <v>7.0000000000000007E-5</v>
      </c>
      <c r="E104" s="93">
        <v>0</v>
      </c>
      <c r="F104" s="32" t="s">
        <v>222</v>
      </c>
      <c r="G104" s="32">
        <v>1E-4</v>
      </c>
      <c r="H104" s="32">
        <f t="shared" si="1"/>
        <v>2.0004375000000003E-5</v>
      </c>
      <c r="I104" s="33" t="s">
        <v>287</v>
      </c>
      <c r="J104" s="34" t="s">
        <v>285</v>
      </c>
      <c r="K104" s="35">
        <v>41891</v>
      </c>
      <c r="L104" s="41">
        <v>3189</v>
      </c>
    </row>
    <row r="105" spans="2:12">
      <c r="B105" s="96">
        <v>18</v>
      </c>
      <c r="C105" s="32">
        <v>-1.0000000000000001E-5</v>
      </c>
      <c r="D105" s="32">
        <v>1E-4</v>
      </c>
      <c r="E105" s="93">
        <v>0</v>
      </c>
      <c r="F105" s="32" t="s">
        <v>224</v>
      </c>
      <c r="G105" s="32">
        <v>1E-4</v>
      </c>
      <c r="H105" s="32">
        <f t="shared" si="1"/>
        <v>2.0004500000000001E-5</v>
      </c>
      <c r="I105" s="33" t="s">
        <v>287</v>
      </c>
      <c r="J105" s="34" t="s">
        <v>285</v>
      </c>
      <c r="K105" s="35">
        <v>41891</v>
      </c>
      <c r="L105" s="41">
        <v>3189</v>
      </c>
    </row>
    <row r="106" spans="2:12">
      <c r="B106" s="96">
        <v>18.5</v>
      </c>
      <c r="C106" s="32">
        <v>2.0000000000000002E-5</v>
      </c>
      <c r="D106" s="32">
        <v>5.0000000000000002E-5</v>
      </c>
      <c r="E106" s="93">
        <v>0</v>
      </c>
      <c r="F106" s="32" t="s">
        <v>225</v>
      </c>
      <c r="G106" s="32">
        <v>1.1E-4</v>
      </c>
      <c r="H106" s="32">
        <f t="shared" si="1"/>
        <v>2.0004625E-5</v>
      </c>
      <c r="I106" s="33" t="s">
        <v>287</v>
      </c>
      <c r="J106" s="34" t="s">
        <v>285</v>
      </c>
      <c r="K106" s="35">
        <v>41891</v>
      </c>
      <c r="L106" s="41">
        <v>3189</v>
      </c>
    </row>
    <row r="107" spans="2:12">
      <c r="B107" s="96">
        <v>19</v>
      </c>
      <c r="C107" s="32">
        <v>-8.0000000000000007E-5</v>
      </c>
      <c r="D107" s="32">
        <v>5.0000000000000002E-5</v>
      </c>
      <c r="E107" s="93">
        <v>0</v>
      </c>
      <c r="F107" s="32" t="s">
        <v>227</v>
      </c>
      <c r="G107" s="32">
        <v>1.1E-4</v>
      </c>
      <c r="H107" s="32">
        <f t="shared" si="1"/>
        <v>2.0004750000000002E-5</v>
      </c>
      <c r="I107" s="33" t="s">
        <v>287</v>
      </c>
      <c r="J107" s="34" t="s">
        <v>285</v>
      </c>
      <c r="K107" s="35">
        <v>41891</v>
      </c>
      <c r="L107" s="41">
        <v>3189</v>
      </c>
    </row>
    <row r="108" spans="2:12">
      <c r="B108" s="96">
        <v>19.5</v>
      </c>
      <c r="C108" s="32">
        <v>-4.0000000000000003E-5</v>
      </c>
      <c r="D108" s="32">
        <v>2.9999999999999997E-5</v>
      </c>
      <c r="E108" s="93">
        <v>0</v>
      </c>
      <c r="F108" s="32" t="s">
        <v>228</v>
      </c>
      <c r="G108" s="32">
        <v>1.1E-4</v>
      </c>
      <c r="H108" s="32">
        <f t="shared" si="1"/>
        <v>2.0004875E-5</v>
      </c>
      <c r="I108" s="33" t="s">
        <v>287</v>
      </c>
      <c r="J108" s="34" t="s">
        <v>285</v>
      </c>
      <c r="K108" s="35">
        <v>41891</v>
      </c>
      <c r="L108" s="41">
        <v>3189</v>
      </c>
    </row>
    <row r="109" spans="2:12">
      <c r="B109" s="96">
        <v>20</v>
      </c>
      <c r="C109" s="32">
        <v>0</v>
      </c>
      <c r="D109" s="32">
        <v>8.0000000000000007E-5</v>
      </c>
      <c r="E109" s="93">
        <v>0</v>
      </c>
      <c r="F109" s="32" t="s">
        <v>229</v>
      </c>
      <c r="G109" s="32">
        <v>1.1E-4</v>
      </c>
      <c r="H109" s="32">
        <f t="shared" si="1"/>
        <v>2.0005000000000002E-5</v>
      </c>
      <c r="I109" s="33" t="s">
        <v>287</v>
      </c>
      <c r="J109" s="34" t="s">
        <v>285</v>
      </c>
      <c r="K109" s="35">
        <v>41891</v>
      </c>
      <c r="L109" s="41">
        <v>3189</v>
      </c>
    </row>
    <row r="110" spans="2:12">
      <c r="B110" s="96">
        <v>20.5</v>
      </c>
      <c r="C110" s="32">
        <v>-4.0000000000000003E-5</v>
      </c>
      <c r="D110" s="32">
        <v>8.9999999999999992E-5</v>
      </c>
      <c r="E110" s="93">
        <v>0</v>
      </c>
      <c r="F110" s="32" t="s">
        <v>230</v>
      </c>
      <c r="G110" s="32">
        <v>1.1E-4</v>
      </c>
      <c r="H110" s="32">
        <f t="shared" si="1"/>
        <v>2.0005125000000001E-5</v>
      </c>
      <c r="I110" s="33" t="s">
        <v>287</v>
      </c>
      <c r="J110" s="34" t="s">
        <v>285</v>
      </c>
      <c r="K110" s="35">
        <v>41891</v>
      </c>
      <c r="L110" s="41">
        <v>3189</v>
      </c>
    </row>
    <row r="111" spans="2:12">
      <c r="B111" s="96">
        <v>21</v>
      </c>
      <c r="C111" s="32">
        <v>-7.0000000000000007E-5</v>
      </c>
      <c r="D111" s="32">
        <v>8.0000000000000007E-5</v>
      </c>
      <c r="E111" s="93">
        <v>0</v>
      </c>
      <c r="F111" s="32" t="s">
        <v>231</v>
      </c>
      <c r="G111" s="32">
        <v>1.1E-4</v>
      </c>
      <c r="H111" s="32">
        <f t="shared" si="1"/>
        <v>2.000525E-5</v>
      </c>
      <c r="I111" s="33" t="s">
        <v>287</v>
      </c>
      <c r="J111" s="34" t="s">
        <v>285</v>
      </c>
      <c r="K111" s="35">
        <v>41891</v>
      </c>
      <c r="L111" s="41">
        <v>3189</v>
      </c>
    </row>
    <row r="112" spans="2:12">
      <c r="B112" s="96">
        <v>21.5</v>
      </c>
      <c r="C112" s="32">
        <v>1.1999999999999999E-4</v>
      </c>
      <c r="D112" s="32">
        <v>5.9999999999999995E-5</v>
      </c>
      <c r="E112" s="93">
        <v>0</v>
      </c>
      <c r="F112" s="32" t="s">
        <v>232</v>
      </c>
      <c r="G112" s="32">
        <v>1.1E-4</v>
      </c>
      <c r="H112" s="32">
        <f t="shared" si="1"/>
        <v>2.0005374999999998E-5</v>
      </c>
      <c r="I112" s="33" t="s">
        <v>287</v>
      </c>
      <c r="J112" s="34" t="s">
        <v>285</v>
      </c>
      <c r="K112" s="35">
        <v>41891</v>
      </c>
      <c r="L112" s="41">
        <v>3189</v>
      </c>
    </row>
    <row r="113" spans="2:12">
      <c r="B113" s="96">
        <v>22</v>
      </c>
      <c r="C113" s="32">
        <v>-2.9999999999999997E-5</v>
      </c>
      <c r="D113" s="32">
        <v>1E-4</v>
      </c>
      <c r="E113" s="93">
        <v>0</v>
      </c>
      <c r="F113" s="32" t="s">
        <v>233</v>
      </c>
      <c r="G113" s="32">
        <v>1.1E-4</v>
      </c>
      <c r="H113" s="32">
        <f t="shared" si="1"/>
        <v>2.00055E-5</v>
      </c>
      <c r="I113" s="33" t="s">
        <v>287</v>
      </c>
      <c r="J113" s="34" t="s">
        <v>285</v>
      </c>
      <c r="K113" s="35">
        <v>41891</v>
      </c>
      <c r="L113" s="41">
        <v>3189</v>
      </c>
    </row>
    <row r="114" spans="2:12">
      <c r="B114" s="96">
        <v>22.5</v>
      </c>
      <c r="C114" s="32">
        <v>-1.0000000000000001E-5</v>
      </c>
      <c r="D114" s="32">
        <v>8.9999999999999992E-5</v>
      </c>
      <c r="E114" s="93">
        <v>0</v>
      </c>
      <c r="F114" s="32" t="s">
        <v>234</v>
      </c>
      <c r="G114" s="32">
        <v>1.1E-4</v>
      </c>
      <c r="H114" s="32">
        <f t="shared" si="1"/>
        <v>2.0005624999999999E-5</v>
      </c>
      <c r="I114" s="33" t="s">
        <v>287</v>
      </c>
      <c r="J114" s="34" t="s">
        <v>285</v>
      </c>
      <c r="K114" s="35">
        <v>41891</v>
      </c>
      <c r="L114" s="41">
        <v>3189</v>
      </c>
    </row>
    <row r="115" spans="2:12">
      <c r="B115" s="96">
        <v>23</v>
      </c>
      <c r="C115" s="32">
        <v>1.3000000000000002E-4</v>
      </c>
      <c r="D115" s="32">
        <v>7.0000000000000007E-5</v>
      </c>
      <c r="E115" s="93">
        <v>0</v>
      </c>
      <c r="F115" s="32" t="s">
        <v>236</v>
      </c>
      <c r="G115" s="32">
        <v>1.1E-4</v>
      </c>
      <c r="H115" s="32">
        <f t="shared" si="1"/>
        <v>2.0005750000000001E-5</v>
      </c>
      <c r="I115" s="33" t="s">
        <v>287</v>
      </c>
      <c r="J115" s="34" t="s">
        <v>285</v>
      </c>
      <c r="K115" s="35">
        <v>41891</v>
      </c>
      <c r="L115" s="41">
        <v>3189</v>
      </c>
    </row>
    <row r="116" spans="2:12">
      <c r="B116" s="96">
        <v>23.5</v>
      </c>
      <c r="C116" s="32">
        <v>5.9999999999999995E-5</v>
      </c>
      <c r="D116" s="32">
        <v>7.0000000000000007E-5</v>
      </c>
      <c r="E116" s="93">
        <v>0</v>
      </c>
      <c r="F116" s="32" t="s">
        <v>237</v>
      </c>
      <c r="G116" s="32">
        <v>1.1E-4</v>
      </c>
      <c r="H116" s="32">
        <f t="shared" si="1"/>
        <v>2.0005874999999999E-5</v>
      </c>
      <c r="I116" s="33" t="s">
        <v>287</v>
      </c>
      <c r="J116" s="34" t="s">
        <v>285</v>
      </c>
      <c r="K116" s="35">
        <v>41891</v>
      </c>
      <c r="L116" s="41">
        <v>3189</v>
      </c>
    </row>
    <row r="117" spans="2:12">
      <c r="B117" s="96">
        <v>24</v>
      </c>
      <c r="C117" s="32">
        <v>-8.0000000000000007E-5</v>
      </c>
      <c r="D117" s="32">
        <v>5.9999999999999995E-5</v>
      </c>
      <c r="E117" s="93">
        <v>0</v>
      </c>
      <c r="F117" s="32" t="s">
        <v>238</v>
      </c>
      <c r="G117" s="32">
        <v>1.1E-4</v>
      </c>
      <c r="H117" s="32">
        <f t="shared" si="1"/>
        <v>2.0005999999999998E-5</v>
      </c>
      <c r="I117" s="33" t="s">
        <v>287</v>
      </c>
      <c r="J117" s="34" t="s">
        <v>285</v>
      </c>
      <c r="K117" s="35">
        <v>41891</v>
      </c>
      <c r="L117" s="41">
        <v>3189</v>
      </c>
    </row>
    <row r="118" spans="2:12">
      <c r="B118" s="96">
        <v>24.5</v>
      </c>
      <c r="C118" s="32">
        <v>-4.0000000000000003E-5</v>
      </c>
      <c r="D118" s="32">
        <v>8.0000000000000007E-5</v>
      </c>
      <c r="E118" s="93">
        <v>0</v>
      </c>
      <c r="F118" s="32" t="s">
        <v>239</v>
      </c>
      <c r="G118" s="32">
        <v>1.1E-4</v>
      </c>
      <c r="H118" s="32">
        <f t="shared" si="1"/>
        <v>2.0006125E-5</v>
      </c>
      <c r="I118" s="33" t="s">
        <v>287</v>
      </c>
      <c r="J118" s="34" t="s">
        <v>285</v>
      </c>
      <c r="K118" s="35">
        <v>41891</v>
      </c>
      <c r="L118" s="41">
        <v>3189</v>
      </c>
    </row>
    <row r="119" spans="2:12">
      <c r="B119" s="96">
        <v>25</v>
      </c>
      <c r="C119" s="32">
        <v>1.0000000000000001E-5</v>
      </c>
      <c r="D119" s="32">
        <v>8.0000000000000007E-5</v>
      </c>
      <c r="E119" s="93">
        <v>0</v>
      </c>
      <c r="F119" s="32" t="s">
        <v>240</v>
      </c>
      <c r="G119" s="32">
        <v>1.1E-4</v>
      </c>
      <c r="H119" s="32">
        <f t="shared" si="1"/>
        <v>2.0006249999999998E-5</v>
      </c>
      <c r="I119" s="33" t="s">
        <v>287</v>
      </c>
      <c r="J119" s="34" t="s">
        <v>285</v>
      </c>
      <c r="K119" s="35">
        <v>41891</v>
      </c>
      <c r="L119" s="41">
        <v>3189</v>
      </c>
    </row>
    <row r="120" spans="2:12">
      <c r="B120" s="96">
        <v>30</v>
      </c>
      <c r="C120" s="32">
        <v>1.6000000000000001E-4</v>
      </c>
      <c r="D120" s="32">
        <v>1E-4</v>
      </c>
      <c r="E120" s="93">
        <v>0</v>
      </c>
      <c r="F120" s="32" t="s">
        <v>242</v>
      </c>
      <c r="G120" s="32">
        <v>1.1999999999999999E-4</v>
      </c>
      <c r="H120" s="32">
        <f t="shared" si="1"/>
        <v>2.0007500000000001E-5</v>
      </c>
      <c r="I120" s="33" t="s">
        <v>287</v>
      </c>
      <c r="J120" s="34" t="s">
        <v>285</v>
      </c>
      <c r="K120" s="35">
        <v>41891</v>
      </c>
      <c r="L120" s="41">
        <v>3189</v>
      </c>
    </row>
    <row r="121" spans="2:12">
      <c r="B121" s="96">
        <v>40</v>
      </c>
      <c r="C121" s="32">
        <v>1E-4</v>
      </c>
      <c r="D121" s="32">
        <v>4.0000000000000003E-5</v>
      </c>
      <c r="E121" s="93">
        <v>0</v>
      </c>
      <c r="F121" s="32" t="s">
        <v>244</v>
      </c>
      <c r="G121" s="32">
        <v>1.3000000000000002E-4</v>
      </c>
      <c r="H121" s="32">
        <f t="shared" si="1"/>
        <v>2.001E-5</v>
      </c>
      <c r="I121" s="33" t="s">
        <v>287</v>
      </c>
      <c r="J121" s="34" t="s">
        <v>285</v>
      </c>
      <c r="K121" s="35">
        <v>41891</v>
      </c>
      <c r="L121" s="41">
        <v>3189</v>
      </c>
    </row>
    <row r="122" spans="2:12">
      <c r="B122" s="96">
        <v>50</v>
      </c>
      <c r="C122" s="32">
        <v>-1.1999999999999999E-4</v>
      </c>
      <c r="D122" s="32">
        <v>8.9999999999999992E-5</v>
      </c>
      <c r="E122" s="93">
        <v>0</v>
      </c>
      <c r="F122" s="32" t="s">
        <v>247</v>
      </c>
      <c r="G122" s="32">
        <v>1.4000000000000001E-4</v>
      </c>
      <c r="H122" s="32">
        <f t="shared" si="1"/>
        <v>2.0012499999999999E-5</v>
      </c>
      <c r="I122" s="33" t="s">
        <v>287</v>
      </c>
      <c r="J122" s="34" t="s">
        <v>285</v>
      </c>
      <c r="K122" s="35">
        <v>41891</v>
      </c>
      <c r="L122" s="41">
        <v>3189</v>
      </c>
    </row>
    <row r="123" spans="2:12">
      <c r="B123" s="96">
        <v>60</v>
      </c>
      <c r="C123" s="32">
        <v>4.6000000000000001E-4</v>
      </c>
      <c r="D123" s="32">
        <v>7.0000000000000007E-5</v>
      </c>
      <c r="E123" s="93">
        <v>1</v>
      </c>
      <c r="F123" s="32" t="s">
        <v>250</v>
      </c>
      <c r="G123" s="32">
        <v>1.4999999999999999E-4</v>
      </c>
      <c r="H123" s="32">
        <f t="shared" si="1"/>
        <v>2.0015000000000001E-5</v>
      </c>
      <c r="I123" s="33" t="s">
        <v>287</v>
      </c>
      <c r="J123" s="34" t="s">
        <v>285</v>
      </c>
      <c r="K123" s="35">
        <v>41891</v>
      </c>
      <c r="L123" s="41">
        <v>3189</v>
      </c>
    </row>
    <row r="124" spans="2:12">
      <c r="B124" s="96">
        <v>70</v>
      </c>
      <c r="C124" s="32">
        <v>2.0999999999999998E-4</v>
      </c>
      <c r="D124" s="32">
        <v>1.1E-4</v>
      </c>
      <c r="E124" s="93">
        <v>0</v>
      </c>
      <c r="F124" s="32" t="s">
        <v>253</v>
      </c>
      <c r="G124" s="32">
        <v>1.7000000000000001E-4</v>
      </c>
      <c r="H124" s="32">
        <f t="shared" si="1"/>
        <v>2.0017499999999999E-5</v>
      </c>
      <c r="I124" s="33" t="s">
        <v>287</v>
      </c>
      <c r="J124" s="34" t="s">
        <v>285</v>
      </c>
      <c r="K124" s="35">
        <v>41891</v>
      </c>
      <c r="L124" s="41">
        <v>3189</v>
      </c>
    </row>
    <row r="125" spans="2:12">
      <c r="B125" s="96">
        <v>75</v>
      </c>
      <c r="C125" s="32">
        <v>3.2000000000000003E-4</v>
      </c>
      <c r="D125" s="32">
        <v>4.0000000000000003E-5</v>
      </c>
      <c r="E125" s="93">
        <v>1</v>
      </c>
      <c r="F125" s="32" t="s">
        <v>256</v>
      </c>
      <c r="G125" s="32">
        <v>1.7000000000000001E-4</v>
      </c>
      <c r="H125" s="32">
        <f t="shared" si="1"/>
        <v>2.0018750000000002E-5</v>
      </c>
      <c r="I125" s="33" t="s">
        <v>287</v>
      </c>
      <c r="J125" s="34" t="s">
        <v>285</v>
      </c>
      <c r="K125" s="35">
        <v>41891</v>
      </c>
      <c r="L125" s="41">
        <v>3189</v>
      </c>
    </row>
    <row r="126" spans="2:12">
      <c r="B126" s="96">
        <v>80</v>
      </c>
      <c r="C126" s="32">
        <v>1.4999999999999999E-4</v>
      </c>
      <c r="D126" s="32">
        <v>1E-4</v>
      </c>
      <c r="E126" s="93">
        <v>0</v>
      </c>
      <c r="F126" s="32" t="s">
        <v>258</v>
      </c>
      <c r="G126" s="32">
        <v>1.7999999999999998E-4</v>
      </c>
      <c r="H126" s="32">
        <f t="shared" si="1"/>
        <v>2.0019999999999998E-5</v>
      </c>
      <c r="I126" s="33" t="s">
        <v>287</v>
      </c>
      <c r="J126" s="34" t="s">
        <v>285</v>
      </c>
      <c r="K126" s="35">
        <v>41891</v>
      </c>
      <c r="L126" s="41">
        <v>3189</v>
      </c>
    </row>
    <row r="127" spans="2:12">
      <c r="B127" s="96">
        <v>90</v>
      </c>
      <c r="C127" s="32">
        <v>2.9999999999999997E-4</v>
      </c>
      <c r="D127" s="32">
        <v>1.9000000000000001E-4</v>
      </c>
      <c r="E127" s="93">
        <v>1</v>
      </c>
      <c r="F127" s="32" t="s">
        <v>262</v>
      </c>
      <c r="G127" s="32">
        <v>1.9000000000000001E-4</v>
      </c>
      <c r="H127" s="32">
        <f t="shared" si="1"/>
        <v>2.0022500000000004E-5</v>
      </c>
      <c r="I127" s="33" t="s">
        <v>287</v>
      </c>
      <c r="J127" s="34" t="s">
        <v>285</v>
      </c>
      <c r="K127" s="35">
        <v>41891</v>
      </c>
      <c r="L127" s="41">
        <v>3189</v>
      </c>
    </row>
    <row r="128" spans="2:12">
      <c r="B128" s="97">
        <v>100</v>
      </c>
      <c r="C128" s="42">
        <v>2.3999999999999998E-4</v>
      </c>
      <c r="D128" s="42">
        <v>1.1E-4</v>
      </c>
      <c r="E128" s="95">
        <v>0</v>
      </c>
      <c r="F128" s="42" t="s">
        <v>265</v>
      </c>
      <c r="G128" s="42">
        <v>2.0000000000000001E-4</v>
      </c>
      <c r="H128" s="42">
        <f>(0.02+0.25*10^-6*B128)/1000</f>
        <v>2.0025000000000002E-5</v>
      </c>
      <c r="I128" s="43" t="s">
        <v>287</v>
      </c>
      <c r="J128" s="44" t="s">
        <v>285</v>
      </c>
      <c r="K128" s="45">
        <v>41891</v>
      </c>
      <c r="L128" s="46">
        <v>3189</v>
      </c>
    </row>
    <row r="131" spans="2:4">
      <c r="B131" s="29" t="s">
        <v>1669</v>
      </c>
      <c r="C131" s="29" t="s">
        <v>1670</v>
      </c>
      <c r="D131" s="29" t="s">
        <v>1671</v>
      </c>
    </row>
    <row r="132" spans="2:4">
      <c r="B132" s="30">
        <v>3554</v>
      </c>
      <c r="C132" s="50">
        <v>11.06</v>
      </c>
      <c r="D132" s="51">
        <v>2.6</v>
      </c>
    </row>
  </sheetData>
  <mergeCells count="11">
    <mergeCell ref="H4:H6"/>
    <mergeCell ref="I4:I6"/>
    <mergeCell ref="J4:J6"/>
    <mergeCell ref="K4:K6"/>
    <mergeCell ref="L4:L6"/>
    <mergeCell ref="G4:G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/>
  <dimension ref="A1:Z136"/>
  <sheetViews>
    <sheetView topLeftCell="A43" zoomScale="85" zoomScaleNormal="85" workbookViewId="0">
      <selection activeCell="P8" sqref="P8:P51"/>
    </sheetView>
  </sheetViews>
  <sheetFormatPr baseColWidth="10" defaultColWidth="11.42578125" defaultRowHeight="12.75"/>
  <cols>
    <col min="1" max="1" width="11.42578125" style="31"/>
    <col min="2" max="2" width="11.42578125" style="29" customWidth="1"/>
    <col min="3" max="5" width="11.5703125" style="29" bestFit="1" customWidth="1"/>
    <col min="6" max="6" width="11.42578125" style="29"/>
    <col min="7" max="7" width="11.5703125" style="29" bestFit="1" customWidth="1"/>
    <col min="8" max="8" width="14.5703125" style="29" bestFit="1" customWidth="1"/>
    <col min="9" max="13" width="11.42578125" style="31"/>
    <col min="14" max="15" width="0" style="31" hidden="1" customWidth="1"/>
    <col min="16" max="16384" width="11.42578125" style="31"/>
  </cols>
  <sheetData>
    <row r="1" spans="2:26" ht="12.75" customHeight="1">
      <c r="B1" s="1081" t="s">
        <v>1914</v>
      </c>
      <c r="C1" s="1082"/>
      <c r="D1" s="1082"/>
      <c r="E1" s="1082"/>
      <c r="F1" s="1082"/>
      <c r="G1" s="1082"/>
      <c r="H1" s="1082"/>
      <c r="I1" s="1082"/>
      <c r="J1" s="1082"/>
      <c r="K1" s="1082"/>
      <c r="L1" s="1082"/>
      <c r="M1" s="1082"/>
      <c r="N1" s="1082"/>
      <c r="O1" s="1082"/>
      <c r="P1" s="1082"/>
      <c r="Q1" s="1082"/>
      <c r="R1" s="1082"/>
      <c r="S1" s="1082"/>
      <c r="T1" s="1082"/>
      <c r="U1" s="1082"/>
      <c r="V1" s="1082"/>
      <c r="W1" s="1082"/>
      <c r="X1" s="1082"/>
      <c r="Y1" s="1082"/>
      <c r="Z1" s="1083"/>
    </row>
    <row r="2" spans="2:26" ht="12.75" customHeight="1" thickBot="1">
      <c r="B2" s="1084"/>
      <c r="C2" s="1085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085"/>
      <c r="U2" s="1085"/>
      <c r="V2" s="1085"/>
      <c r="W2" s="1085"/>
      <c r="X2" s="1085"/>
      <c r="Y2" s="1085"/>
      <c r="Z2" s="1086"/>
    </row>
    <row r="3" spans="2:26" ht="12.75" customHeight="1">
      <c r="B3" s="30">
        <v>1</v>
      </c>
      <c r="C3" s="30">
        <v>2</v>
      </c>
      <c r="D3" s="30">
        <v>3</v>
      </c>
      <c r="E3" s="30">
        <v>4</v>
      </c>
      <c r="F3" s="30">
        <v>5</v>
      </c>
      <c r="G3" s="30">
        <v>6</v>
      </c>
      <c r="H3" s="30">
        <v>7</v>
      </c>
      <c r="I3" s="49">
        <v>8</v>
      </c>
      <c r="J3" s="49">
        <v>9</v>
      </c>
      <c r="K3" s="49">
        <v>10</v>
      </c>
      <c r="L3" s="49">
        <v>11</v>
      </c>
      <c r="M3" s="49">
        <v>12</v>
      </c>
      <c r="N3" s="49">
        <v>13</v>
      </c>
      <c r="O3" s="49">
        <v>14</v>
      </c>
      <c r="P3" s="49">
        <v>15</v>
      </c>
      <c r="Q3" s="49">
        <v>16</v>
      </c>
      <c r="R3" s="49">
        <v>17</v>
      </c>
      <c r="S3" s="49">
        <v>18</v>
      </c>
      <c r="T3" s="49">
        <v>19</v>
      </c>
      <c r="U3" s="49">
        <v>20</v>
      </c>
      <c r="V3" s="49">
        <v>21</v>
      </c>
      <c r="W3" s="49">
        <v>22</v>
      </c>
      <c r="X3" s="49">
        <v>23</v>
      </c>
      <c r="Y3" s="49">
        <v>24</v>
      </c>
    </row>
    <row r="4" spans="2:26" ht="12.75" customHeight="1">
      <c r="B4" s="1076" t="s">
        <v>0</v>
      </c>
      <c r="C4" s="1076" t="s">
        <v>281</v>
      </c>
      <c r="D4" s="1076" t="s">
        <v>282</v>
      </c>
      <c r="E4" s="1076" t="s">
        <v>3</v>
      </c>
      <c r="F4" s="1076" t="s">
        <v>4</v>
      </c>
      <c r="G4" s="1076" t="s">
        <v>288</v>
      </c>
      <c r="H4" s="1076" t="s">
        <v>289</v>
      </c>
      <c r="I4" s="1076" t="s">
        <v>283</v>
      </c>
      <c r="J4" s="1076" t="s">
        <v>284</v>
      </c>
      <c r="K4" s="1076" t="s">
        <v>286</v>
      </c>
      <c r="L4" s="1076" t="s">
        <v>290</v>
      </c>
      <c r="M4" s="1088" t="s">
        <v>1681</v>
      </c>
      <c r="N4" s="1088" t="s">
        <v>1682</v>
      </c>
      <c r="O4" s="1088" t="s">
        <v>1683</v>
      </c>
      <c r="P4" s="1088" t="s">
        <v>1684</v>
      </c>
      <c r="Q4" s="1088" t="s">
        <v>1685</v>
      </c>
      <c r="R4" s="1069" t="s">
        <v>269</v>
      </c>
      <c r="S4" s="1069"/>
      <c r="T4" s="1069"/>
      <c r="U4" s="1069"/>
      <c r="V4" s="1069" t="s">
        <v>270</v>
      </c>
      <c r="W4" s="1069"/>
      <c r="X4" s="1069"/>
      <c r="Y4" s="1069"/>
      <c r="Z4" s="1078" t="s">
        <v>1697</v>
      </c>
    </row>
    <row r="5" spans="2:26" ht="12.75" customHeight="1">
      <c r="B5" s="1076"/>
      <c r="C5" s="1076"/>
      <c r="D5" s="1076"/>
      <c r="E5" s="1076"/>
      <c r="F5" s="1076"/>
      <c r="G5" s="1076"/>
      <c r="H5" s="1076"/>
      <c r="I5" s="1076"/>
      <c r="J5" s="1076"/>
      <c r="K5" s="1076"/>
      <c r="L5" s="1076"/>
      <c r="M5" s="1088"/>
      <c r="N5" s="1088"/>
      <c r="O5" s="1088"/>
      <c r="P5" s="1088"/>
      <c r="Q5" s="1088"/>
      <c r="R5" s="1069" t="s">
        <v>1693</v>
      </c>
      <c r="S5" s="1069" t="s">
        <v>278</v>
      </c>
      <c r="T5" s="1069" t="s">
        <v>1694</v>
      </c>
      <c r="U5" s="1069" t="s">
        <v>278</v>
      </c>
      <c r="V5" s="1069" t="s">
        <v>1693</v>
      </c>
      <c r="W5" s="1069" t="s">
        <v>278</v>
      </c>
      <c r="X5" s="1069" t="s">
        <v>1694</v>
      </c>
      <c r="Y5" s="1069" t="s">
        <v>278</v>
      </c>
      <c r="Z5" s="1079"/>
    </row>
    <row r="6" spans="2:26">
      <c r="B6" s="1076"/>
      <c r="C6" s="1076"/>
      <c r="D6" s="1076"/>
      <c r="E6" s="1077"/>
      <c r="F6" s="1077"/>
      <c r="G6" s="1077"/>
      <c r="H6" s="1077"/>
      <c r="I6" s="1077"/>
      <c r="J6" s="1077"/>
      <c r="K6" s="1077"/>
      <c r="L6" s="1077"/>
      <c r="M6" s="1089"/>
      <c r="N6" s="1089"/>
      <c r="O6" s="1089"/>
      <c r="P6" s="1089"/>
      <c r="Q6" s="1089"/>
      <c r="R6" s="1087"/>
      <c r="S6" s="1087"/>
      <c r="T6" s="1087"/>
      <c r="U6" s="1087"/>
      <c r="V6" s="1087"/>
      <c r="W6" s="1087"/>
      <c r="X6" s="1087"/>
      <c r="Y6" s="1087"/>
      <c r="Z6" s="1080"/>
    </row>
    <row r="7" spans="2:26" ht="12.75" customHeight="1">
      <c r="B7" s="111">
        <v>0.5</v>
      </c>
      <c r="C7" s="112">
        <v>-4.0000000000000003E-5</v>
      </c>
      <c r="D7" s="112">
        <v>4.0000000000000003E-5</v>
      </c>
      <c r="E7" s="94" t="s">
        <v>8</v>
      </c>
      <c r="F7" s="36" t="s">
        <v>9</v>
      </c>
      <c r="G7" s="36">
        <v>7.0000000000000007E-5</v>
      </c>
      <c r="H7" s="273">
        <f>(0.05/1000+(0.5*10^-6)*B7)</f>
        <v>5.0250000000000002E-5</v>
      </c>
      <c r="I7" s="37" t="s">
        <v>287</v>
      </c>
      <c r="J7" s="107" t="s">
        <v>1915</v>
      </c>
      <c r="K7" s="108">
        <v>42626</v>
      </c>
      <c r="L7" s="40">
        <v>3189</v>
      </c>
      <c r="M7" s="68">
        <f>G7/B7</f>
        <v>1.4000000000000001E-4</v>
      </c>
      <c r="N7" s="69">
        <f>0.079+0.00116*B7</f>
        <v>7.9579999999999998E-2</v>
      </c>
      <c r="O7" s="70">
        <f>N7/1000</f>
        <v>7.9579999999999994E-5</v>
      </c>
      <c r="P7" s="101">
        <v>1.07433E-4</v>
      </c>
      <c r="Q7" s="98" t="str">
        <f>IF(G7&lt;P7,"OK","NO OK")</f>
        <v>OK</v>
      </c>
      <c r="R7" s="277">
        <v>0.12</v>
      </c>
      <c r="S7" s="278" t="str">
        <f>IF(ABS(C7*1000)&lt;=R7,"CONFORME","NO CONFORME")</f>
        <v>CONFORME</v>
      </c>
      <c r="T7" s="279">
        <v>0.1</v>
      </c>
      <c r="U7" s="280" t="str">
        <f>IF(ABS(D7*1000)&lt;=T7,"CONFORME","NO CONFORME")</f>
        <v>CONFORME</v>
      </c>
      <c r="V7" s="277">
        <v>0.2</v>
      </c>
      <c r="W7" s="278" t="str">
        <f>IF(ABS(C7*1000)&lt;=V7,"CONFORME","NO CONFORME")</f>
        <v>CONFORME</v>
      </c>
      <c r="X7" s="279">
        <v>0.16</v>
      </c>
      <c r="Y7" s="280" t="str">
        <f>IF(ABS(D7*1000)&lt;=X7,"CONFORME","NO CONFORME")</f>
        <v>CONFORME</v>
      </c>
      <c r="Z7" s="432">
        <v>6.9072236693350567E-3</v>
      </c>
    </row>
    <row r="8" spans="2:26">
      <c r="B8" s="47">
        <v>1</v>
      </c>
      <c r="C8" s="104">
        <v>-7.0000000000000007E-5</v>
      </c>
      <c r="D8" s="104">
        <v>5.9999999999999995E-5</v>
      </c>
      <c r="E8" s="93" t="s">
        <v>8</v>
      </c>
      <c r="F8" s="32" t="s">
        <v>14</v>
      </c>
      <c r="G8" s="32">
        <v>7.0000000000000007E-5</v>
      </c>
      <c r="H8" s="274">
        <f t="shared" ref="H8:H71" si="0">(0.05/1000+(0.5*10^-6)*B8)</f>
        <v>5.0500000000000001E-5</v>
      </c>
      <c r="I8" s="33" t="s">
        <v>287</v>
      </c>
      <c r="J8" s="109" t="str">
        <f>$J$7</f>
        <v>16/34534562</v>
      </c>
      <c r="K8" s="110">
        <f>$K$7</f>
        <v>42626</v>
      </c>
      <c r="L8" s="41">
        <v>3189</v>
      </c>
      <c r="M8" s="54">
        <f t="shared" ref="M8:M71" si="1">G8/B8</f>
        <v>7.0000000000000007E-5</v>
      </c>
      <c r="N8" s="66">
        <f t="shared" ref="N8:N71" si="2">0.079+0.00116*B8</f>
        <v>8.0159999999999995E-2</v>
      </c>
      <c r="O8" s="67">
        <f t="shared" ref="O8:O71" si="3">N8/1000</f>
        <v>8.0159999999999991E-5</v>
      </c>
      <c r="P8" s="102">
        <v>1.08216E-4</v>
      </c>
      <c r="Q8" s="99" t="str">
        <f t="shared" ref="Q8:Q71" si="4">IF(G8&lt;P8,"OK","NO OK")</f>
        <v>OK</v>
      </c>
      <c r="R8" s="281">
        <v>0.12</v>
      </c>
      <c r="S8" s="282" t="str">
        <f t="shared" ref="S8:S71" si="5">IF(ABS(C8*1000)&lt;=R8,"CONFORME","NO CONFORME")</f>
        <v>CONFORME</v>
      </c>
      <c r="T8" s="283">
        <v>0.1</v>
      </c>
      <c r="U8" s="284" t="str">
        <f t="shared" ref="U8:U71" si="6">IF(ABS(D8*1000)&lt;=T8,"CONFORME","NO CONFORME")</f>
        <v>CONFORME</v>
      </c>
      <c r="V8" s="281">
        <f>V7</f>
        <v>0.2</v>
      </c>
      <c r="W8" s="282" t="str">
        <f t="shared" ref="W8:W71" si="7">IF(ABS(C8*1000)&lt;=V8,"CONFORME","NO CONFORME")</f>
        <v>CONFORME</v>
      </c>
      <c r="X8" s="283">
        <v>0.16</v>
      </c>
      <c r="Y8" s="284" t="str">
        <f t="shared" ref="Y8:Y71" si="8">IF(ABS(D8*1000)&lt;=X8,"CONFORME","NO CONFORME")</f>
        <v>CONFORME</v>
      </c>
      <c r="Z8" s="433">
        <v>6.9074447051368027E-3</v>
      </c>
    </row>
    <row r="9" spans="2:26">
      <c r="B9" s="47">
        <v>1.0004999999999999</v>
      </c>
      <c r="C9" s="104">
        <v>-5.9999999999999995E-5</v>
      </c>
      <c r="D9" s="104">
        <v>2.9999999999999997E-5</v>
      </c>
      <c r="E9" s="93" t="s">
        <v>8</v>
      </c>
      <c r="F9" s="32" t="s">
        <v>16</v>
      </c>
      <c r="G9" s="32">
        <v>7.0000000000000007E-5</v>
      </c>
      <c r="H9" s="274">
        <f t="shared" si="0"/>
        <v>5.0500250000000005E-5</v>
      </c>
      <c r="I9" s="33" t="s">
        <v>287</v>
      </c>
      <c r="J9" s="109" t="str">
        <f t="shared" ref="J9:J72" si="9">$J$7</f>
        <v>16/34534562</v>
      </c>
      <c r="K9" s="110">
        <f t="shared" ref="K9:K72" si="10">$K$7</f>
        <v>42626</v>
      </c>
      <c r="L9" s="41">
        <v>3189</v>
      </c>
      <c r="M9" s="54">
        <f t="shared" si="1"/>
        <v>6.9965017491254388E-5</v>
      </c>
      <c r="N9" s="66">
        <f t="shared" si="2"/>
        <v>8.0160579999999995E-2</v>
      </c>
      <c r="O9" s="67">
        <f t="shared" si="3"/>
        <v>8.0160579999999991E-5</v>
      </c>
      <c r="P9" s="102">
        <v>1.08216783E-4</v>
      </c>
      <c r="Q9" s="99" t="str">
        <f t="shared" si="4"/>
        <v>OK</v>
      </c>
      <c r="R9" s="281">
        <v>0.12</v>
      </c>
      <c r="S9" s="282" t="str">
        <f t="shared" si="5"/>
        <v>CONFORME</v>
      </c>
      <c r="T9" s="283">
        <v>0.1</v>
      </c>
      <c r="U9" s="284" t="str">
        <f t="shared" si="6"/>
        <v>CONFORME</v>
      </c>
      <c r="V9" s="281">
        <f t="shared" ref="V9:V72" si="11">V8</f>
        <v>0.2</v>
      </c>
      <c r="W9" s="282" t="str">
        <f t="shared" si="7"/>
        <v>CONFORME</v>
      </c>
      <c r="X9" s="283">
        <v>0.16</v>
      </c>
      <c r="Y9" s="284" t="str">
        <f t="shared" si="8"/>
        <v>CONFORME</v>
      </c>
      <c r="Z9" s="433">
        <v>6.9074449271643908E-3</v>
      </c>
    </row>
    <row r="10" spans="2:26">
      <c r="B10" s="47">
        <v>1.0009999999999999</v>
      </c>
      <c r="C10" s="104">
        <v>-4.0000000000000003E-5</v>
      </c>
      <c r="D10" s="104">
        <v>4.0000000000000003E-5</v>
      </c>
      <c r="E10" s="93" t="s">
        <v>8</v>
      </c>
      <c r="F10" s="32" t="s">
        <v>17</v>
      </c>
      <c r="G10" s="32">
        <v>7.0000000000000007E-5</v>
      </c>
      <c r="H10" s="274">
        <f t="shared" si="0"/>
        <v>5.0500500000000002E-5</v>
      </c>
      <c r="I10" s="33" t="s">
        <v>287</v>
      </c>
      <c r="J10" s="109" t="str">
        <f t="shared" si="9"/>
        <v>16/34534562</v>
      </c>
      <c r="K10" s="110">
        <f t="shared" si="10"/>
        <v>42626</v>
      </c>
      <c r="L10" s="41">
        <v>3189</v>
      </c>
      <c r="M10" s="54">
        <f t="shared" si="1"/>
        <v>6.9930069930069944E-5</v>
      </c>
      <c r="N10" s="66">
        <f t="shared" si="2"/>
        <v>8.0161159999999995E-2</v>
      </c>
      <c r="O10" s="67">
        <f t="shared" si="3"/>
        <v>8.0161159999999991E-5</v>
      </c>
      <c r="P10" s="102">
        <v>1.08217566E-4</v>
      </c>
      <c r="Q10" s="99" t="str">
        <f t="shared" si="4"/>
        <v>OK</v>
      </c>
      <c r="R10" s="281">
        <v>0.12</v>
      </c>
      <c r="S10" s="282" t="str">
        <f t="shared" si="5"/>
        <v>CONFORME</v>
      </c>
      <c r="T10" s="283">
        <v>0.1</v>
      </c>
      <c r="U10" s="284" t="str">
        <f t="shared" si="6"/>
        <v>CONFORME</v>
      </c>
      <c r="V10" s="281">
        <f t="shared" si="11"/>
        <v>0.2</v>
      </c>
      <c r="W10" s="282" t="str">
        <f t="shared" si="7"/>
        <v>CONFORME</v>
      </c>
      <c r="X10" s="283">
        <v>0.16</v>
      </c>
      <c r="Y10" s="284" t="str">
        <f t="shared" si="8"/>
        <v>CONFORME</v>
      </c>
      <c r="Z10" s="433">
        <v>6.9074451491939609E-3</v>
      </c>
    </row>
    <row r="11" spans="2:26">
      <c r="B11" s="92">
        <v>1.002</v>
      </c>
      <c r="C11" s="104">
        <v>-2.9999999999999997E-5</v>
      </c>
      <c r="D11" s="104">
        <v>2.9999999999999997E-5</v>
      </c>
      <c r="E11" s="93" t="s">
        <v>8</v>
      </c>
      <c r="F11" s="32" t="s">
        <v>21</v>
      </c>
      <c r="G11" s="32">
        <v>7.0000000000000007E-5</v>
      </c>
      <c r="H11" s="274">
        <f t="shared" si="0"/>
        <v>5.0501000000000003E-5</v>
      </c>
      <c r="I11" s="33" t="s">
        <v>287</v>
      </c>
      <c r="J11" s="109" t="str">
        <f t="shared" si="9"/>
        <v>16/34534562</v>
      </c>
      <c r="K11" s="110">
        <f t="shared" si="10"/>
        <v>42626</v>
      </c>
      <c r="L11" s="41">
        <v>3189</v>
      </c>
      <c r="M11" s="54">
        <f t="shared" si="1"/>
        <v>6.9860279441117773E-5</v>
      </c>
      <c r="N11" s="66">
        <f t="shared" si="2"/>
        <v>8.0162319999999995E-2</v>
      </c>
      <c r="O11" s="67">
        <f t="shared" si="3"/>
        <v>8.0162319999999991E-5</v>
      </c>
      <c r="P11" s="102">
        <v>1.0821913199999999E-4</v>
      </c>
      <c r="Q11" s="99" t="str">
        <f t="shared" si="4"/>
        <v>OK</v>
      </c>
      <c r="R11" s="281">
        <v>0.12</v>
      </c>
      <c r="S11" s="282" t="str">
        <f t="shared" si="5"/>
        <v>CONFORME</v>
      </c>
      <c r="T11" s="283">
        <v>0.1</v>
      </c>
      <c r="U11" s="284" t="str">
        <f t="shared" si="6"/>
        <v>CONFORME</v>
      </c>
      <c r="V11" s="281">
        <f t="shared" si="11"/>
        <v>0.2</v>
      </c>
      <c r="W11" s="282" t="str">
        <f t="shared" si="7"/>
        <v>CONFORME</v>
      </c>
      <c r="X11" s="283">
        <v>0.16</v>
      </c>
      <c r="Y11" s="284" t="str">
        <f t="shared" si="8"/>
        <v>CONFORME</v>
      </c>
      <c r="Z11" s="433">
        <v>6.9074455932590442E-3</v>
      </c>
    </row>
    <row r="12" spans="2:26">
      <c r="B12" s="92">
        <v>1.0029999999999999</v>
      </c>
      <c r="C12" s="104">
        <v>-5.0000000000000002E-5</v>
      </c>
      <c r="D12" s="104">
        <v>8.0000000000000007E-5</v>
      </c>
      <c r="E12" s="93" t="s">
        <v>8</v>
      </c>
      <c r="F12" s="32" t="s">
        <v>24</v>
      </c>
      <c r="G12" s="32">
        <v>7.0000000000000007E-5</v>
      </c>
      <c r="H12" s="274">
        <f t="shared" si="0"/>
        <v>5.0501500000000004E-5</v>
      </c>
      <c r="I12" s="33" t="s">
        <v>287</v>
      </c>
      <c r="J12" s="109" t="str">
        <f t="shared" si="9"/>
        <v>16/34534562</v>
      </c>
      <c r="K12" s="110">
        <f t="shared" si="10"/>
        <v>42626</v>
      </c>
      <c r="L12" s="41">
        <v>3189</v>
      </c>
      <c r="M12" s="54">
        <f t="shared" si="1"/>
        <v>6.9790628115653058E-5</v>
      </c>
      <c r="N12" s="66">
        <f t="shared" si="2"/>
        <v>8.0163479999999995E-2</v>
      </c>
      <c r="O12" s="67">
        <f t="shared" si="3"/>
        <v>8.0163479999999991E-5</v>
      </c>
      <c r="P12" s="102">
        <v>1.0822069799999999E-4</v>
      </c>
      <c r="Q12" s="99" t="str">
        <f t="shared" si="4"/>
        <v>OK</v>
      </c>
      <c r="R12" s="281">
        <v>0.12</v>
      </c>
      <c r="S12" s="282" t="str">
        <f t="shared" si="5"/>
        <v>CONFORME</v>
      </c>
      <c r="T12" s="283">
        <v>0.1</v>
      </c>
      <c r="U12" s="284" t="str">
        <f t="shared" si="6"/>
        <v>CONFORME</v>
      </c>
      <c r="V12" s="281">
        <f t="shared" si="11"/>
        <v>0.2</v>
      </c>
      <c r="W12" s="282" t="str">
        <f t="shared" si="7"/>
        <v>CONFORME</v>
      </c>
      <c r="X12" s="283">
        <v>0.16</v>
      </c>
      <c r="Y12" s="284" t="str">
        <f t="shared" si="8"/>
        <v>CONFORME</v>
      </c>
      <c r="Z12" s="433">
        <v>6.9074460373320544E-3</v>
      </c>
    </row>
    <row r="13" spans="2:26">
      <c r="B13" s="92">
        <v>1.004</v>
      </c>
      <c r="C13" s="104">
        <v>-8.9999999999999992E-5</v>
      </c>
      <c r="D13" s="104">
        <v>4.0000000000000003E-5</v>
      </c>
      <c r="E13" s="93" t="s">
        <v>8</v>
      </c>
      <c r="F13" s="32" t="s">
        <v>27</v>
      </c>
      <c r="G13" s="32">
        <v>7.0000000000000007E-5</v>
      </c>
      <c r="H13" s="274">
        <f t="shared" si="0"/>
        <v>5.0502000000000005E-5</v>
      </c>
      <c r="I13" s="33" t="s">
        <v>287</v>
      </c>
      <c r="J13" s="109" t="str">
        <f t="shared" si="9"/>
        <v>16/34534562</v>
      </c>
      <c r="K13" s="110">
        <f t="shared" si="10"/>
        <v>42626</v>
      </c>
      <c r="L13" s="41">
        <v>3189</v>
      </c>
      <c r="M13" s="54">
        <f t="shared" si="1"/>
        <v>6.9721115537848608E-5</v>
      </c>
      <c r="N13" s="66">
        <f t="shared" si="2"/>
        <v>8.0164639999999995E-2</v>
      </c>
      <c r="O13" s="67">
        <f t="shared" si="3"/>
        <v>8.0164639999999991E-5</v>
      </c>
      <c r="P13" s="102">
        <v>1.08222264E-4</v>
      </c>
      <c r="Q13" s="99" t="str">
        <f t="shared" si="4"/>
        <v>OK</v>
      </c>
      <c r="R13" s="281">
        <v>0.12</v>
      </c>
      <c r="S13" s="282" t="str">
        <f t="shared" si="5"/>
        <v>CONFORME</v>
      </c>
      <c r="T13" s="283">
        <v>0.1</v>
      </c>
      <c r="U13" s="284" t="str">
        <f t="shared" si="6"/>
        <v>CONFORME</v>
      </c>
      <c r="V13" s="281">
        <f t="shared" si="11"/>
        <v>0.2</v>
      </c>
      <c r="W13" s="282" t="str">
        <f t="shared" si="7"/>
        <v>CONFORME</v>
      </c>
      <c r="X13" s="283">
        <v>0.16</v>
      </c>
      <c r="Y13" s="284" t="str">
        <f t="shared" si="8"/>
        <v>CONFORME</v>
      </c>
      <c r="Z13" s="433">
        <v>6.9074464814129913E-3</v>
      </c>
    </row>
    <row r="14" spans="2:26">
      <c r="B14" s="92">
        <v>1.0049999999999999</v>
      </c>
      <c r="C14" s="104">
        <v>5.9999999999999995E-5</v>
      </c>
      <c r="D14" s="104">
        <v>8.0000000000000007E-5</v>
      </c>
      <c r="E14" s="93" t="s">
        <v>8</v>
      </c>
      <c r="F14" s="32" t="s">
        <v>30</v>
      </c>
      <c r="G14" s="32">
        <v>7.0000000000000007E-5</v>
      </c>
      <c r="H14" s="274">
        <f t="shared" si="0"/>
        <v>5.05025E-5</v>
      </c>
      <c r="I14" s="33" t="s">
        <v>287</v>
      </c>
      <c r="J14" s="109" t="str">
        <f t="shared" si="9"/>
        <v>16/34534562</v>
      </c>
      <c r="K14" s="110">
        <f t="shared" si="10"/>
        <v>42626</v>
      </c>
      <c r="L14" s="41">
        <v>3189</v>
      </c>
      <c r="M14" s="54">
        <f t="shared" si="1"/>
        <v>6.9651741293532351E-5</v>
      </c>
      <c r="N14" s="66">
        <f t="shared" si="2"/>
        <v>8.0165799999999995E-2</v>
      </c>
      <c r="O14" s="67">
        <f t="shared" si="3"/>
        <v>8.0165799999999991E-5</v>
      </c>
      <c r="P14" s="102">
        <v>1.0822383E-4</v>
      </c>
      <c r="Q14" s="99" t="str">
        <f t="shared" si="4"/>
        <v>OK</v>
      </c>
      <c r="R14" s="281">
        <v>0.12</v>
      </c>
      <c r="S14" s="282" t="str">
        <f t="shared" si="5"/>
        <v>CONFORME</v>
      </c>
      <c r="T14" s="283">
        <v>0.1</v>
      </c>
      <c r="U14" s="284" t="str">
        <f t="shared" si="6"/>
        <v>CONFORME</v>
      </c>
      <c r="V14" s="281">
        <f t="shared" si="11"/>
        <v>0.2</v>
      </c>
      <c r="W14" s="282" t="str">
        <f t="shared" si="7"/>
        <v>CONFORME</v>
      </c>
      <c r="X14" s="283">
        <v>0.16</v>
      </c>
      <c r="Y14" s="284" t="str">
        <f t="shared" si="8"/>
        <v>CONFORME</v>
      </c>
      <c r="Z14" s="433">
        <v>6.9074469255018534E-3</v>
      </c>
    </row>
    <row r="15" spans="2:26">
      <c r="B15" s="92">
        <v>1.006</v>
      </c>
      <c r="C15" s="104">
        <v>1.0000000000000001E-5</v>
      </c>
      <c r="D15" s="104">
        <v>4.0000000000000003E-5</v>
      </c>
      <c r="E15" s="93" t="s">
        <v>8</v>
      </c>
      <c r="F15" s="32" t="s">
        <v>34</v>
      </c>
      <c r="G15" s="32">
        <v>7.0000000000000007E-5</v>
      </c>
      <c r="H15" s="274">
        <f t="shared" si="0"/>
        <v>5.0503000000000001E-5</v>
      </c>
      <c r="I15" s="33" t="s">
        <v>287</v>
      </c>
      <c r="J15" s="109" t="str">
        <f t="shared" si="9"/>
        <v>16/34534562</v>
      </c>
      <c r="K15" s="110">
        <f t="shared" si="10"/>
        <v>42626</v>
      </c>
      <c r="L15" s="41">
        <v>3189</v>
      </c>
      <c r="M15" s="54">
        <f t="shared" si="1"/>
        <v>6.9582504970178938E-5</v>
      </c>
      <c r="N15" s="66">
        <f t="shared" si="2"/>
        <v>8.0166959999999995E-2</v>
      </c>
      <c r="O15" s="67">
        <f t="shared" si="3"/>
        <v>8.016695999999999E-5</v>
      </c>
      <c r="P15" s="102">
        <v>1.0822539599999999E-4</v>
      </c>
      <c r="Q15" s="99" t="str">
        <f t="shared" si="4"/>
        <v>OK</v>
      </c>
      <c r="R15" s="281">
        <v>0.12</v>
      </c>
      <c r="S15" s="282" t="str">
        <f t="shared" si="5"/>
        <v>CONFORME</v>
      </c>
      <c r="T15" s="283">
        <v>0.1</v>
      </c>
      <c r="U15" s="284" t="str">
        <f t="shared" si="6"/>
        <v>CONFORME</v>
      </c>
      <c r="V15" s="281">
        <f t="shared" si="11"/>
        <v>0.2</v>
      </c>
      <c r="W15" s="282" t="str">
        <f t="shared" si="7"/>
        <v>CONFORME</v>
      </c>
      <c r="X15" s="283">
        <v>0.16</v>
      </c>
      <c r="Y15" s="284" t="str">
        <f t="shared" si="8"/>
        <v>CONFORME</v>
      </c>
      <c r="Z15" s="433">
        <v>6.9074473695986422E-3</v>
      </c>
    </row>
    <row r="16" spans="2:26">
      <c r="B16" s="92">
        <v>1.0069999999999999</v>
      </c>
      <c r="C16" s="104">
        <v>-2.9999999999999997E-5</v>
      </c>
      <c r="D16" s="104">
        <v>5.0000000000000002E-5</v>
      </c>
      <c r="E16" s="93" t="s">
        <v>8</v>
      </c>
      <c r="F16" s="32" t="s">
        <v>38</v>
      </c>
      <c r="G16" s="32">
        <v>7.0000000000000007E-5</v>
      </c>
      <c r="H16" s="274">
        <f t="shared" si="0"/>
        <v>5.0503500000000002E-5</v>
      </c>
      <c r="I16" s="33" t="s">
        <v>287</v>
      </c>
      <c r="J16" s="109" t="str">
        <f t="shared" si="9"/>
        <v>16/34534562</v>
      </c>
      <c r="K16" s="110">
        <f t="shared" si="10"/>
        <v>42626</v>
      </c>
      <c r="L16" s="41">
        <v>3189</v>
      </c>
      <c r="M16" s="54">
        <f t="shared" si="1"/>
        <v>6.95134061569017E-5</v>
      </c>
      <c r="N16" s="66">
        <f t="shared" si="2"/>
        <v>8.0168119999999995E-2</v>
      </c>
      <c r="O16" s="67">
        <f t="shared" si="3"/>
        <v>8.016811999999999E-5</v>
      </c>
      <c r="P16" s="102">
        <v>1.08226962E-4</v>
      </c>
      <c r="Q16" s="99" t="str">
        <f t="shared" si="4"/>
        <v>OK</v>
      </c>
      <c r="R16" s="281">
        <v>0.12</v>
      </c>
      <c r="S16" s="282" t="str">
        <f t="shared" si="5"/>
        <v>CONFORME</v>
      </c>
      <c r="T16" s="283">
        <v>0.1</v>
      </c>
      <c r="U16" s="284" t="str">
        <f t="shared" si="6"/>
        <v>CONFORME</v>
      </c>
      <c r="V16" s="281">
        <f t="shared" si="11"/>
        <v>0.2</v>
      </c>
      <c r="W16" s="282" t="str">
        <f t="shared" si="7"/>
        <v>CONFORME</v>
      </c>
      <c r="X16" s="283">
        <v>0.16</v>
      </c>
      <c r="Y16" s="284" t="str">
        <f t="shared" si="8"/>
        <v>CONFORME</v>
      </c>
      <c r="Z16" s="433">
        <v>6.9074478137033562E-3</v>
      </c>
    </row>
    <row r="17" spans="2:26">
      <c r="B17" s="92">
        <v>1.008</v>
      </c>
      <c r="C17" s="261">
        <v>0</v>
      </c>
      <c r="D17" s="261">
        <v>0</v>
      </c>
      <c r="E17" s="262"/>
      <c r="F17" s="263" t="s">
        <v>40</v>
      </c>
      <c r="G17" s="263">
        <v>0</v>
      </c>
      <c r="H17" s="275">
        <f t="shared" si="0"/>
        <v>5.0504000000000003E-5</v>
      </c>
      <c r="I17" s="264" t="s">
        <v>287</v>
      </c>
      <c r="J17" s="265" t="str">
        <f t="shared" si="9"/>
        <v>16/34534562</v>
      </c>
      <c r="K17" s="266">
        <f t="shared" si="10"/>
        <v>42626</v>
      </c>
      <c r="L17" s="267">
        <v>3189</v>
      </c>
      <c r="M17" s="268">
        <f t="shared" si="1"/>
        <v>0</v>
      </c>
      <c r="N17" s="269">
        <f t="shared" si="2"/>
        <v>8.0169279999999996E-2</v>
      </c>
      <c r="O17" s="270">
        <f t="shared" si="3"/>
        <v>8.016927999999999E-5</v>
      </c>
      <c r="P17" s="271">
        <v>1.08228528E-4</v>
      </c>
      <c r="Q17" s="272" t="str">
        <f t="shared" si="4"/>
        <v>OK</v>
      </c>
      <c r="R17" s="281">
        <v>0.12</v>
      </c>
      <c r="S17" s="282" t="str">
        <f t="shared" si="5"/>
        <v>CONFORME</v>
      </c>
      <c r="T17" s="283">
        <v>0.1</v>
      </c>
      <c r="U17" s="284" t="str">
        <f t="shared" si="6"/>
        <v>CONFORME</v>
      </c>
      <c r="V17" s="281">
        <f t="shared" si="11"/>
        <v>0.2</v>
      </c>
      <c r="W17" s="282" t="str">
        <f t="shared" si="7"/>
        <v>CONFORME</v>
      </c>
      <c r="X17" s="283">
        <v>0.16</v>
      </c>
      <c r="Y17" s="284" t="str">
        <f t="shared" si="8"/>
        <v>CONFORME</v>
      </c>
      <c r="Z17" s="434">
        <v>6.9074482578159978E-3</v>
      </c>
    </row>
    <row r="18" spans="2:26">
      <c r="B18" s="92">
        <v>1.0089999999999999</v>
      </c>
      <c r="C18" s="104">
        <v>-2.0000000000000002E-5</v>
      </c>
      <c r="D18" s="104">
        <v>5.9999999999999995E-5</v>
      </c>
      <c r="E18" s="93" t="s">
        <v>8</v>
      </c>
      <c r="F18" s="32" t="s">
        <v>42</v>
      </c>
      <c r="G18" s="32">
        <v>7.0000000000000007E-5</v>
      </c>
      <c r="H18" s="274">
        <f t="shared" si="0"/>
        <v>5.0504500000000004E-5</v>
      </c>
      <c r="I18" s="33" t="s">
        <v>287</v>
      </c>
      <c r="J18" s="109" t="str">
        <f t="shared" si="9"/>
        <v>16/34534562</v>
      </c>
      <c r="K18" s="110">
        <f t="shared" si="10"/>
        <v>42626</v>
      </c>
      <c r="L18" s="41">
        <v>3189</v>
      </c>
      <c r="M18" s="54">
        <f t="shared" si="1"/>
        <v>6.9375619425173459E-5</v>
      </c>
      <c r="N18" s="66">
        <f t="shared" si="2"/>
        <v>8.0170439999999996E-2</v>
      </c>
      <c r="O18" s="67">
        <f t="shared" si="3"/>
        <v>8.017043999999999E-5</v>
      </c>
      <c r="P18" s="102">
        <v>1.0823009399999999E-4</v>
      </c>
      <c r="Q18" s="99" t="str">
        <f t="shared" si="4"/>
        <v>OK</v>
      </c>
      <c r="R18" s="281">
        <v>0.12</v>
      </c>
      <c r="S18" s="282" t="str">
        <f t="shared" si="5"/>
        <v>CONFORME</v>
      </c>
      <c r="T18" s="283">
        <v>0.1</v>
      </c>
      <c r="U18" s="284" t="str">
        <f t="shared" si="6"/>
        <v>CONFORME</v>
      </c>
      <c r="V18" s="281">
        <f t="shared" si="11"/>
        <v>0.2</v>
      </c>
      <c r="W18" s="282" t="str">
        <f t="shared" si="7"/>
        <v>CONFORME</v>
      </c>
      <c r="X18" s="283">
        <v>0.16</v>
      </c>
      <c r="Y18" s="284" t="str">
        <f t="shared" si="8"/>
        <v>CONFORME</v>
      </c>
      <c r="Z18" s="433">
        <v>6.9074487019365636E-3</v>
      </c>
    </row>
    <row r="19" spans="2:26">
      <c r="B19" s="92">
        <v>1.01</v>
      </c>
      <c r="C19" s="104">
        <v>2.0000000000000002E-5</v>
      </c>
      <c r="D19" s="104">
        <v>7.0000000000000007E-5</v>
      </c>
      <c r="E19" s="93" t="s">
        <v>8</v>
      </c>
      <c r="F19" s="32" t="s">
        <v>45</v>
      </c>
      <c r="G19" s="32">
        <v>7.0000000000000007E-5</v>
      </c>
      <c r="H19" s="274">
        <f t="shared" si="0"/>
        <v>5.0505000000000005E-5</v>
      </c>
      <c r="I19" s="33" t="s">
        <v>287</v>
      </c>
      <c r="J19" s="109" t="str">
        <f t="shared" si="9"/>
        <v>16/34534562</v>
      </c>
      <c r="K19" s="110">
        <f t="shared" si="10"/>
        <v>42626</v>
      </c>
      <c r="L19" s="41">
        <v>3189</v>
      </c>
      <c r="M19" s="54">
        <f t="shared" si="1"/>
        <v>6.9306930693069314E-5</v>
      </c>
      <c r="N19" s="66">
        <f t="shared" si="2"/>
        <v>8.0171599999999996E-2</v>
      </c>
      <c r="O19" s="67">
        <f t="shared" si="3"/>
        <v>8.017159999999999E-5</v>
      </c>
      <c r="P19" s="102">
        <v>1.0823165999999999E-4</v>
      </c>
      <c r="Q19" s="99" t="str">
        <f t="shared" si="4"/>
        <v>OK</v>
      </c>
      <c r="R19" s="281">
        <v>0.12</v>
      </c>
      <c r="S19" s="282" t="str">
        <f t="shared" si="5"/>
        <v>CONFORME</v>
      </c>
      <c r="T19" s="283">
        <v>0.1</v>
      </c>
      <c r="U19" s="284" t="str">
        <f t="shared" si="6"/>
        <v>CONFORME</v>
      </c>
      <c r="V19" s="281">
        <f t="shared" si="11"/>
        <v>0.2</v>
      </c>
      <c r="W19" s="282" t="str">
        <f t="shared" si="7"/>
        <v>CONFORME</v>
      </c>
      <c r="X19" s="283">
        <v>0.16</v>
      </c>
      <c r="Y19" s="284" t="str">
        <f t="shared" si="8"/>
        <v>CONFORME</v>
      </c>
      <c r="Z19" s="433">
        <v>6.9074491460650572E-3</v>
      </c>
    </row>
    <row r="20" spans="2:26">
      <c r="B20" s="92">
        <v>1.02</v>
      </c>
      <c r="C20" s="104">
        <v>-1.0000000000000001E-5</v>
      </c>
      <c r="D20" s="104">
        <v>5.9999999999999995E-5</v>
      </c>
      <c r="E20" s="93" t="s">
        <v>8</v>
      </c>
      <c r="F20" s="32" t="s">
        <v>48</v>
      </c>
      <c r="G20" s="32">
        <v>7.0000000000000007E-5</v>
      </c>
      <c r="H20" s="274">
        <f t="shared" si="0"/>
        <v>5.0510000000000003E-5</v>
      </c>
      <c r="I20" s="33" t="s">
        <v>287</v>
      </c>
      <c r="J20" s="109" t="str">
        <f t="shared" si="9"/>
        <v>16/34534562</v>
      </c>
      <c r="K20" s="110">
        <f t="shared" si="10"/>
        <v>42626</v>
      </c>
      <c r="L20" s="41">
        <v>3189</v>
      </c>
      <c r="M20" s="54">
        <f t="shared" si="1"/>
        <v>6.8627450980392169E-5</v>
      </c>
      <c r="N20" s="66">
        <f t="shared" si="2"/>
        <v>8.0183199999999996E-2</v>
      </c>
      <c r="O20" s="67">
        <f t="shared" si="3"/>
        <v>8.0183200000000002E-5</v>
      </c>
      <c r="P20" s="102">
        <v>1.0824732E-4</v>
      </c>
      <c r="Q20" s="99" t="str">
        <f t="shared" si="4"/>
        <v>OK</v>
      </c>
      <c r="R20" s="281">
        <v>0.12</v>
      </c>
      <c r="S20" s="282" t="str">
        <f t="shared" si="5"/>
        <v>CONFORME</v>
      </c>
      <c r="T20" s="283">
        <v>0.1</v>
      </c>
      <c r="U20" s="284" t="str">
        <f t="shared" si="6"/>
        <v>CONFORME</v>
      </c>
      <c r="V20" s="281">
        <f t="shared" si="11"/>
        <v>0.2</v>
      </c>
      <c r="W20" s="282" t="str">
        <f t="shared" si="7"/>
        <v>CONFORME</v>
      </c>
      <c r="X20" s="283">
        <v>0.16</v>
      </c>
      <c r="Y20" s="284" t="str">
        <f t="shared" si="8"/>
        <v>CONFORME</v>
      </c>
      <c r="Z20" s="433">
        <v>6.9074535877859207E-3</v>
      </c>
    </row>
    <row r="21" spans="2:26">
      <c r="B21" s="92">
        <v>1.03</v>
      </c>
      <c r="C21" s="104">
        <v>0</v>
      </c>
      <c r="D21" s="104">
        <v>8.0000000000000007E-5</v>
      </c>
      <c r="E21" s="93" t="s">
        <v>8</v>
      </c>
      <c r="F21" s="32" t="s">
        <v>50</v>
      </c>
      <c r="G21" s="32">
        <v>7.0000000000000007E-5</v>
      </c>
      <c r="H21" s="274">
        <f t="shared" si="0"/>
        <v>5.0515E-5</v>
      </c>
      <c r="I21" s="33" t="s">
        <v>287</v>
      </c>
      <c r="J21" s="109" t="str">
        <f t="shared" si="9"/>
        <v>16/34534562</v>
      </c>
      <c r="K21" s="110">
        <f t="shared" si="10"/>
        <v>42626</v>
      </c>
      <c r="L21" s="41">
        <v>3189</v>
      </c>
      <c r="M21" s="54">
        <f t="shared" si="1"/>
        <v>6.7961165048543689E-5</v>
      </c>
      <c r="N21" s="66">
        <f t="shared" si="2"/>
        <v>8.0194799999999997E-2</v>
      </c>
      <c r="O21" s="67">
        <f t="shared" si="3"/>
        <v>8.01948E-5</v>
      </c>
      <c r="P21" s="102">
        <v>1.0826298E-4</v>
      </c>
      <c r="Q21" s="99" t="str">
        <f t="shared" si="4"/>
        <v>OK</v>
      </c>
      <c r="R21" s="281">
        <v>0.12</v>
      </c>
      <c r="S21" s="282" t="str">
        <f t="shared" si="5"/>
        <v>CONFORME</v>
      </c>
      <c r="T21" s="283">
        <v>0.1</v>
      </c>
      <c r="U21" s="284" t="str">
        <f t="shared" si="6"/>
        <v>CONFORME</v>
      </c>
      <c r="V21" s="281">
        <f>V20</f>
        <v>0.2</v>
      </c>
      <c r="W21" s="282" t="str">
        <f t="shared" si="7"/>
        <v>CONFORME</v>
      </c>
      <c r="X21" s="283">
        <v>0.16</v>
      </c>
      <c r="Y21" s="284" t="str">
        <f t="shared" si="8"/>
        <v>CONFORME</v>
      </c>
      <c r="Z21" s="433">
        <v>6.9074580302993923E-3</v>
      </c>
    </row>
    <row r="22" spans="2:26">
      <c r="B22" s="92">
        <v>1.04</v>
      </c>
      <c r="C22" s="104">
        <v>-2.0000000000000002E-5</v>
      </c>
      <c r="D22" s="104">
        <v>5.9999999999999995E-5</v>
      </c>
      <c r="E22" s="93" t="s">
        <v>8</v>
      </c>
      <c r="F22" s="32" t="s">
        <v>53</v>
      </c>
      <c r="G22" s="32">
        <v>7.0000000000000007E-5</v>
      </c>
      <c r="H22" s="274">
        <f t="shared" si="0"/>
        <v>5.0520000000000004E-5</v>
      </c>
      <c r="I22" s="33" t="s">
        <v>287</v>
      </c>
      <c r="J22" s="109" t="str">
        <f t="shared" si="9"/>
        <v>16/34534562</v>
      </c>
      <c r="K22" s="110">
        <f t="shared" si="10"/>
        <v>42626</v>
      </c>
      <c r="L22" s="41">
        <v>3189</v>
      </c>
      <c r="M22" s="54">
        <f t="shared" si="1"/>
        <v>6.7307692307692318E-5</v>
      </c>
      <c r="N22" s="66">
        <f t="shared" si="2"/>
        <v>8.0206399999999997E-2</v>
      </c>
      <c r="O22" s="67">
        <f t="shared" si="3"/>
        <v>8.0206399999999998E-5</v>
      </c>
      <c r="P22" s="102">
        <v>1.0827864E-4</v>
      </c>
      <c r="Q22" s="99" t="str">
        <f t="shared" si="4"/>
        <v>OK</v>
      </c>
      <c r="R22" s="281">
        <v>0.12</v>
      </c>
      <c r="S22" s="282" t="str">
        <f t="shared" si="5"/>
        <v>CONFORME</v>
      </c>
      <c r="T22" s="283">
        <v>0.1</v>
      </c>
      <c r="U22" s="284" t="str">
        <f t="shared" si="6"/>
        <v>CONFORME</v>
      </c>
      <c r="V22" s="281">
        <f t="shared" si="11"/>
        <v>0.2</v>
      </c>
      <c r="W22" s="282" t="str">
        <f t="shared" si="7"/>
        <v>CONFORME</v>
      </c>
      <c r="X22" s="283">
        <v>0.16</v>
      </c>
      <c r="Y22" s="284" t="str">
        <f t="shared" si="8"/>
        <v>CONFORME</v>
      </c>
      <c r="Z22" s="433">
        <v>6.9074624736054704E-3</v>
      </c>
    </row>
    <row r="23" spans="2:26">
      <c r="B23" s="47">
        <v>1.05</v>
      </c>
      <c r="C23" s="104">
        <v>-5.9999999999999995E-5</v>
      </c>
      <c r="D23" s="104">
        <v>5.0000000000000002E-5</v>
      </c>
      <c r="E23" s="93" t="s">
        <v>8</v>
      </c>
      <c r="F23" s="32" t="s">
        <v>55</v>
      </c>
      <c r="G23" s="32">
        <v>7.0000000000000007E-5</v>
      </c>
      <c r="H23" s="274">
        <f t="shared" si="0"/>
        <v>5.0525000000000002E-5</v>
      </c>
      <c r="I23" s="33" t="s">
        <v>287</v>
      </c>
      <c r="J23" s="109" t="str">
        <f t="shared" si="9"/>
        <v>16/34534562</v>
      </c>
      <c r="K23" s="110">
        <f t="shared" si="10"/>
        <v>42626</v>
      </c>
      <c r="L23" s="41">
        <v>3189</v>
      </c>
      <c r="M23" s="54">
        <f t="shared" si="1"/>
        <v>6.666666666666667E-5</v>
      </c>
      <c r="N23" s="66">
        <f t="shared" si="2"/>
        <v>8.0217999999999998E-2</v>
      </c>
      <c r="O23" s="67">
        <f t="shared" si="3"/>
        <v>8.0217999999999997E-5</v>
      </c>
      <c r="P23" s="102">
        <v>1.082943E-4</v>
      </c>
      <c r="Q23" s="99" t="str">
        <f t="shared" si="4"/>
        <v>OK</v>
      </c>
      <c r="R23" s="281">
        <v>0.12</v>
      </c>
      <c r="S23" s="282" t="str">
        <f t="shared" si="5"/>
        <v>CONFORME</v>
      </c>
      <c r="T23" s="283">
        <v>0.1</v>
      </c>
      <c r="U23" s="284" t="str">
        <f t="shared" si="6"/>
        <v>CONFORME</v>
      </c>
      <c r="V23" s="281">
        <f t="shared" si="11"/>
        <v>0.2</v>
      </c>
      <c r="W23" s="282" t="str">
        <f t="shared" si="7"/>
        <v>CONFORME</v>
      </c>
      <c r="X23" s="283">
        <v>0.16</v>
      </c>
      <c r="Y23" s="284" t="str">
        <f t="shared" si="8"/>
        <v>CONFORME</v>
      </c>
      <c r="Z23" s="433">
        <v>6.9074669177041541E-3</v>
      </c>
    </row>
    <row r="24" spans="2:26">
      <c r="B24" s="92">
        <v>1.06</v>
      </c>
      <c r="C24" s="104">
        <v>2.0000000000000002E-5</v>
      </c>
      <c r="D24" s="104">
        <v>8.9999999999999992E-5</v>
      </c>
      <c r="E24" s="93" t="s">
        <v>8</v>
      </c>
      <c r="F24" s="32" t="s">
        <v>58</v>
      </c>
      <c r="G24" s="32">
        <v>7.0000000000000007E-5</v>
      </c>
      <c r="H24" s="274">
        <f t="shared" si="0"/>
        <v>5.0530000000000006E-5</v>
      </c>
      <c r="I24" s="33" t="s">
        <v>287</v>
      </c>
      <c r="J24" s="109" t="str">
        <f t="shared" si="9"/>
        <v>16/34534562</v>
      </c>
      <c r="K24" s="110">
        <f t="shared" si="10"/>
        <v>42626</v>
      </c>
      <c r="L24" s="41">
        <v>3189</v>
      </c>
      <c r="M24" s="54">
        <f t="shared" si="1"/>
        <v>6.6037735849056606E-5</v>
      </c>
      <c r="N24" s="66">
        <f t="shared" si="2"/>
        <v>8.0229599999999998E-2</v>
      </c>
      <c r="O24" s="67">
        <f t="shared" si="3"/>
        <v>8.0229599999999995E-5</v>
      </c>
      <c r="P24" s="102">
        <v>1.0830996E-4</v>
      </c>
      <c r="Q24" s="99" t="str">
        <f t="shared" si="4"/>
        <v>OK</v>
      </c>
      <c r="R24" s="281">
        <v>0.12</v>
      </c>
      <c r="S24" s="282" t="str">
        <f t="shared" si="5"/>
        <v>CONFORME</v>
      </c>
      <c r="T24" s="283">
        <v>0.1</v>
      </c>
      <c r="U24" s="284" t="str">
        <f t="shared" si="6"/>
        <v>CONFORME</v>
      </c>
      <c r="V24" s="281">
        <f t="shared" si="11"/>
        <v>0.2</v>
      </c>
      <c r="W24" s="282" t="str">
        <f t="shared" si="7"/>
        <v>CONFORME</v>
      </c>
      <c r="X24" s="283">
        <v>0.16</v>
      </c>
      <c r="Y24" s="284" t="str">
        <f t="shared" si="8"/>
        <v>CONFORME</v>
      </c>
      <c r="Z24" s="433">
        <v>6.9074713625954416E-3</v>
      </c>
    </row>
    <row r="25" spans="2:26">
      <c r="B25" s="92">
        <v>1.07</v>
      </c>
      <c r="C25" s="104">
        <v>-5.9999999999999995E-5</v>
      </c>
      <c r="D25" s="104">
        <v>4.0000000000000003E-5</v>
      </c>
      <c r="E25" s="93" t="s">
        <v>8</v>
      </c>
      <c r="F25" s="32" t="s">
        <v>60</v>
      </c>
      <c r="G25" s="32">
        <v>7.0000000000000007E-5</v>
      </c>
      <c r="H25" s="274">
        <f t="shared" si="0"/>
        <v>5.0535000000000003E-5</v>
      </c>
      <c r="I25" s="33" t="s">
        <v>287</v>
      </c>
      <c r="J25" s="109" t="str">
        <f t="shared" si="9"/>
        <v>16/34534562</v>
      </c>
      <c r="K25" s="110">
        <f t="shared" si="10"/>
        <v>42626</v>
      </c>
      <c r="L25" s="41">
        <v>3189</v>
      </c>
      <c r="M25" s="54">
        <f t="shared" si="1"/>
        <v>6.5420560747663561E-5</v>
      </c>
      <c r="N25" s="66">
        <f t="shared" si="2"/>
        <v>8.0241199999999999E-2</v>
      </c>
      <c r="O25" s="67">
        <f t="shared" si="3"/>
        <v>8.0241199999999993E-5</v>
      </c>
      <c r="P25" s="102">
        <v>1.0832561999999999E-4</v>
      </c>
      <c r="Q25" s="99" t="str">
        <f t="shared" si="4"/>
        <v>OK</v>
      </c>
      <c r="R25" s="281">
        <v>0.12</v>
      </c>
      <c r="S25" s="282" t="str">
        <f t="shared" si="5"/>
        <v>CONFORME</v>
      </c>
      <c r="T25" s="283">
        <v>0.1</v>
      </c>
      <c r="U25" s="284" t="str">
        <f t="shared" si="6"/>
        <v>CONFORME</v>
      </c>
      <c r="V25" s="281">
        <f t="shared" si="11"/>
        <v>0.2</v>
      </c>
      <c r="W25" s="282" t="str">
        <f t="shared" si="7"/>
        <v>CONFORME</v>
      </c>
      <c r="X25" s="283">
        <v>0.16</v>
      </c>
      <c r="Y25" s="284" t="str">
        <f t="shared" si="8"/>
        <v>CONFORME</v>
      </c>
      <c r="Z25" s="433">
        <v>6.9074758082793303E-3</v>
      </c>
    </row>
    <row r="26" spans="2:26">
      <c r="B26" s="92">
        <v>1.08</v>
      </c>
      <c r="C26" s="104">
        <v>2.9999999999999997E-5</v>
      </c>
      <c r="D26" s="104">
        <v>4.0000000000000003E-5</v>
      </c>
      <c r="E26" s="93" t="s">
        <v>8</v>
      </c>
      <c r="F26" s="32" t="s">
        <v>63</v>
      </c>
      <c r="G26" s="32">
        <v>7.0000000000000007E-5</v>
      </c>
      <c r="H26" s="274">
        <f t="shared" si="0"/>
        <v>5.0540000000000001E-5</v>
      </c>
      <c r="I26" s="33" t="s">
        <v>287</v>
      </c>
      <c r="J26" s="109" t="str">
        <f t="shared" si="9"/>
        <v>16/34534562</v>
      </c>
      <c r="K26" s="110">
        <f t="shared" si="10"/>
        <v>42626</v>
      </c>
      <c r="L26" s="41">
        <v>3189</v>
      </c>
      <c r="M26" s="54">
        <f t="shared" si="1"/>
        <v>6.4814814814814816E-5</v>
      </c>
      <c r="N26" s="66">
        <f t="shared" si="2"/>
        <v>8.0252799999999999E-2</v>
      </c>
      <c r="O26" s="67">
        <f t="shared" si="3"/>
        <v>8.0252800000000005E-5</v>
      </c>
      <c r="P26" s="102">
        <v>1.0834128000000002E-4</v>
      </c>
      <c r="Q26" s="99" t="str">
        <f t="shared" si="4"/>
        <v>OK</v>
      </c>
      <c r="R26" s="281">
        <v>0.12</v>
      </c>
      <c r="S26" s="282" t="str">
        <f t="shared" si="5"/>
        <v>CONFORME</v>
      </c>
      <c r="T26" s="283">
        <v>0.1</v>
      </c>
      <c r="U26" s="284" t="str">
        <f t="shared" si="6"/>
        <v>CONFORME</v>
      </c>
      <c r="V26" s="281">
        <f t="shared" si="11"/>
        <v>0.2</v>
      </c>
      <c r="W26" s="282" t="str">
        <f t="shared" si="7"/>
        <v>CONFORME</v>
      </c>
      <c r="X26" s="283">
        <v>0.16</v>
      </c>
      <c r="Y26" s="284" t="str">
        <f t="shared" si="8"/>
        <v>CONFORME</v>
      </c>
      <c r="Z26" s="433">
        <v>6.9074802547558194E-3</v>
      </c>
    </row>
    <row r="27" spans="2:26">
      <c r="B27" s="92">
        <v>1.0900000000000001</v>
      </c>
      <c r="C27" s="104">
        <v>-4.0000000000000003E-5</v>
      </c>
      <c r="D27" s="104">
        <v>7.0000000000000007E-5</v>
      </c>
      <c r="E27" s="93" t="s">
        <v>8</v>
      </c>
      <c r="F27" s="32" t="s">
        <v>66</v>
      </c>
      <c r="G27" s="32">
        <v>7.0000000000000007E-5</v>
      </c>
      <c r="H27" s="274">
        <f t="shared" si="0"/>
        <v>5.0545000000000005E-5</v>
      </c>
      <c r="I27" s="33" t="s">
        <v>287</v>
      </c>
      <c r="J27" s="109" t="str">
        <f t="shared" si="9"/>
        <v>16/34534562</v>
      </c>
      <c r="K27" s="110">
        <f t="shared" si="10"/>
        <v>42626</v>
      </c>
      <c r="L27" s="41">
        <v>3189</v>
      </c>
      <c r="M27" s="54">
        <f t="shared" si="1"/>
        <v>6.4220183486238537E-5</v>
      </c>
      <c r="N27" s="66">
        <f t="shared" si="2"/>
        <v>8.02644E-2</v>
      </c>
      <c r="O27" s="67">
        <f t="shared" si="3"/>
        <v>8.0264400000000004E-5</v>
      </c>
      <c r="P27" s="102">
        <v>1.0835694000000002E-4</v>
      </c>
      <c r="Q27" s="99" t="str">
        <f t="shared" si="4"/>
        <v>OK</v>
      </c>
      <c r="R27" s="281">
        <v>0.12</v>
      </c>
      <c r="S27" s="282" t="str">
        <f t="shared" si="5"/>
        <v>CONFORME</v>
      </c>
      <c r="T27" s="283">
        <v>0.1</v>
      </c>
      <c r="U27" s="284" t="str">
        <f t="shared" si="6"/>
        <v>CONFORME</v>
      </c>
      <c r="V27" s="281">
        <f t="shared" si="11"/>
        <v>0.2</v>
      </c>
      <c r="W27" s="282" t="str">
        <f t="shared" si="7"/>
        <v>CONFORME</v>
      </c>
      <c r="X27" s="283">
        <v>0.16</v>
      </c>
      <c r="Y27" s="284" t="str">
        <f t="shared" si="8"/>
        <v>CONFORME</v>
      </c>
      <c r="Z27" s="433">
        <v>6.9074847020249071E-3</v>
      </c>
    </row>
    <row r="28" spans="2:26">
      <c r="B28" s="92">
        <v>1.1000000000000001</v>
      </c>
      <c r="C28" s="104">
        <v>-2.0000000000000002E-5</v>
      </c>
      <c r="D28" s="104">
        <v>4.0000000000000003E-5</v>
      </c>
      <c r="E28" s="93" t="s">
        <v>8</v>
      </c>
      <c r="F28" s="32" t="s">
        <v>68</v>
      </c>
      <c r="G28" s="32">
        <v>7.0000000000000007E-5</v>
      </c>
      <c r="H28" s="274">
        <f t="shared" si="0"/>
        <v>5.0550000000000002E-5</v>
      </c>
      <c r="I28" s="33" t="s">
        <v>287</v>
      </c>
      <c r="J28" s="109" t="str">
        <f t="shared" si="9"/>
        <v>16/34534562</v>
      </c>
      <c r="K28" s="110">
        <f t="shared" si="10"/>
        <v>42626</v>
      </c>
      <c r="L28" s="41">
        <v>3189</v>
      </c>
      <c r="M28" s="54">
        <f t="shared" si="1"/>
        <v>6.3636363636363641E-5</v>
      </c>
      <c r="N28" s="66">
        <f t="shared" si="2"/>
        <v>8.0276E-2</v>
      </c>
      <c r="O28" s="67">
        <f t="shared" si="3"/>
        <v>8.0276000000000002E-5</v>
      </c>
      <c r="P28" s="102">
        <v>1.0837260000000001E-4</v>
      </c>
      <c r="Q28" s="99" t="str">
        <f t="shared" si="4"/>
        <v>OK</v>
      </c>
      <c r="R28" s="281">
        <v>0.12</v>
      </c>
      <c r="S28" s="282" t="str">
        <f t="shared" si="5"/>
        <v>CONFORME</v>
      </c>
      <c r="T28" s="283">
        <v>0.1</v>
      </c>
      <c r="U28" s="284" t="str">
        <f t="shared" si="6"/>
        <v>CONFORME</v>
      </c>
      <c r="V28" s="281">
        <f t="shared" si="11"/>
        <v>0.2</v>
      </c>
      <c r="W28" s="282" t="str">
        <f t="shared" si="7"/>
        <v>CONFORME</v>
      </c>
      <c r="X28" s="283">
        <v>0.16</v>
      </c>
      <c r="Y28" s="284" t="str">
        <f t="shared" si="8"/>
        <v>CONFORME</v>
      </c>
      <c r="Z28" s="433">
        <v>6.9074891500865926E-3</v>
      </c>
    </row>
    <row r="29" spans="2:26">
      <c r="B29" s="92">
        <v>1.1100000000000001</v>
      </c>
      <c r="C29" s="104">
        <v>8.0000000000000007E-5</v>
      </c>
      <c r="D29" s="104">
        <v>4.0000000000000003E-5</v>
      </c>
      <c r="E29" s="93" t="s">
        <v>8</v>
      </c>
      <c r="F29" s="32" t="s">
        <v>70</v>
      </c>
      <c r="G29" s="32">
        <v>7.0000000000000007E-5</v>
      </c>
      <c r="H29" s="274">
        <f t="shared" si="0"/>
        <v>5.0555E-5</v>
      </c>
      <c r="I29" s="33" t="s">
        <v>287</v>
      </c>
      <c r="J29" s="109" t="str">
        <f t="shared" si="9"/>
        <v>16/34534562</v>
      </c>
      <c r="K29" s="110">
        <f t="shared" si="10"/>
        <v>42626</v>
      </c>
      <c r="L29" s="41">
        <v>3189</v>
      </c>
      <c r="M29" s="54">
        <f t="shared" si="1"/>
        <v>6.3063063063063061E-5</v>
      </c>
      <c r="N29" s="66">
        <f t="shared" si="2"/>
        <v>8.0287600000000001E-2</v>
      </c>
      <c r="O29" s="67">
        <f t="shared" si="3"/>
        <v>8.02876E-5</v>
      </c>
      <c r="P29" s="102">
        <v>1.0838826000000001E-4</v>
      </c>
      <c r="Q29" s="99" t="str">
        <f t="shared" si="4"/>
        <v>OK</v>
      </c>
      <c r="R29" s="281">
        <v>0.12</v>
      </c>
      <c r="S29" s="282" t="str">
        <f t="shared" si="5"/>
        <v>CONFORME</v>
      </c>
      <c r="T29" s="283">
        <v>0.1</v>
      </c>
      <c r="U29" s="284" t="str">
        <f t="shared" si="6"/>
        <v>CONFORME</v>
      </c>
      <c r="V29" s="281">
        <f t="shared" si="11"/>
        <v>0.2</v>
      </c>
      <c r="W29" s="282" t="str">
        <f t="shared" si="7"/>
        <v>CONFORME</v>
      </c>
      <c r="X29" s="283">
        <v>0.16</v>
      </c>
      <c r="Y29" s="284" t="str">
        <f t="shared" si="8"/>
        <v>CONFORME</v>
      </c>
      <c r="Z29" s="433">
        <v>6.9074935989408741E-3</v>
      </c>
    </row>
    <row r="30" spans="2:26">
      <c r="B30" s="47">
        <v>1.1200000000000001</v>
      </c>
      <c r="C30" s="104">
        <v>-1.0000000000000001E-5</v>
      </c>
      <c r="D30" s="104">
        <v>7.0000000000000007E-5</v>
      </c>
      <c r="E30" s="93" t="s">
        <v>8</v>
      </c>
      <c r="F30" s="32" t="s">
        <v>71</v>
      </c>
      <c r="G30" s="32">
        <v>7.0000000000000007E-5</v>
      </c>
      <c r="H30" s="274">
        <f t="shared" si="0"/>
        <v>5.0560000000000004E-5</v>
      </c>
      <c r="I30" s="33" t="s">
        <v>287</v>
      </c>
      <c r="J30" s="109" t="str">
        <f t="shared" si="9"/>
        <v>16/34534562</v>
      </c>
      <c r="K30" s="110">
        <f t="shared" si="10"/>
        <v>42626</v>
      </c>
      <c r="L30" s="41">
        <v>3189</v>
      </c>
      <c r="M30" s="54">
        <f t="shared" si="1"/>
        <v>6.2500000000000001E-5</v>
      </c>
      <c r="N30" s="66">
        <f t="shared" si="2"/>
        <v>8.0299200000000001E-2</v>
      </c>
      <c r="O30" s="67">
        <f t="shared" si="3"/>
        <v>8.0299199999999999E-5</v>
      </c>
      <c r="P30" s="102">
        <v>1.0840392000000001E-4</v>
      </c>
      <c r="Q30" s="99" t="str">
        <f t="shared" si="4"/>
        <v>OK</v>
      </c>
      <c r="R30" s="281">
        <v>0.12</v>
      </c>
      <c r="S30" s="282" t="str">
        <f t="shared" si="5"/>
        <v>CONFORME</v>
      </c>
      <c r="T30" s="283">
        <v>0.1</v>
      </c>
      <c r="U30" s="284" t="str">
        <f t="shared" si="6"/>
        <v>CONFORME</v>
      </c>
      <c r="V30" s="281">
        <f t="shared" si="11"/>
        <v>0.2</v>
      </c>
      <c r="W30" s="282" t="str">
        <f t="shared" si="7"/>
        <v>CONFORME</v>
      </c>
      <c r="X30" s="283">
        <v>0.16</v>
      </c>
      <c r="Y30" s="284" t="str">
        <f t="shared" si="8"/>
        <v>CONFORME</v>
      </c>
      <c r="Z30" s="433">
        <v>6.9074980485877499E-3</v>
      </c>
    </row>
    <row r="31" spans="2:26">
      <c r="B31" s="92">
        <v>1.1299999999999999</v>
      </c>
      <c r="C31" s="104">
        <v>-2.0000000000000002E-5</v>
      </c>
      <c r="D31" s="104">
        <v>8.9999999999999992E-5</v>
      </c>
      <c r="E31" s="93" t="s">
        <v>8</v>
      </c>
      <c r="F31" s="32" t="s">
        <v>73</v>
      </c>
      <c r="G31" s="32">
        <v>7.0000000000000007E-5</v>
      </c>
      <c r="H31" s="274">
        <f t="shared" si="0"/>
        <v>5.0565000000000001E-5</v>
      </c>
      <c r="I31" s="33" t="s">
        <v>287</v>
      </c>
      <c r="J31" s="109" t="str">
        <f t="shared" si="9"/>
        <v>16/34534562</v>
      </c>
      <c r="K31" s="110">
        <f t="shared" si="10"/>
        <v>42626</v>
      </c>
      <c r="L31" s="41">
        <v>3189</v>
      </c>
      <c r="M31" s="54">
        <f t="shared" si="1"/>
        <v>6.1946902654867267E-5</v>
      </c>
      <c r="N31" s="66">
        <f t="shared" si="2"/>
        <v>8.0310800000000002E-2</v>
      </c>
      <c r="O31" s="67">
        <f t="shared" si="3"/>
        <v>8.0310799999999997E-5</v>
      </c>
      <c r="P31" s="102">
        <v>1.0841958000000001E-4</v>
      </c>
      <c r="Q31" s="99" t="str">
        <f t="shared" si="4"/>
        <v>OK</v>
      </c>
      <c r="R31" s="281">
        <v>0.12</v>
      </c>
      <c r="S31" s="282" t="str">
        <f t="shared" si="5"/>
        <v>CONFORME</v>
      </c>
      <c r="T31" s="283">
        <v>0.1</v>
      </c>
      <c r="U31" s="284" t="str">
        <f t="shared" si="6"/>
        <v>CONFORME</v>
      </c>
      <c r="V31" s="281">
        <f t="shared" si="11"/>
        <v>0.2</v>
      </c>
      <c r="W31" s="282" t="str">
        <f t="shared" si="7"/>
        <v>CONFORME</v>
      </c>
      <c r="X31" s="283">
        <v>0.16</v>
      </c>
      <c r="Y31" s="284" t="str">
        <f t="shared" si="8"/>
        <v>CONFORME</v>
      </c>
      <c r="Z31" s="433">
        <v>6.9075024990272182E-3</v>
      </c>
    </row>
    <row r="32" spans="2:26">
      <c r="B32" s="92">
        <v>1.1399999999999999</v>
      </c>
      <c r="C32" s="104">
        <v>-5.9999999999999995E-5</v>
      </c>
      <c r="D32" s="104">
        <v>7.0000000000000007E-5</v>
      </c>
      <c r="E32" s="93" t="s">
        <v>8</v>
      </c>
      <c r="F32" s="32" t="s">
        <v>76</v>
      </c>
      <c r="G32" s="32">
        <v>7.0000000000000007E-5</v>
      </c>
      <c r="H32" s="274">
        <f t="shared" si="0"/>
        <v>5.0570000000000005E-5</v>
      </c>
      <c r="I32" s="33" t="s">
        <v>287</v>
      </c>
      <c r="J32" s="109" t="str">
        <f t="shared" si="9"/>
        <v>16/34534562</v>
      </c>
      <c r="K32" s="110">
        <f t="shared" si="10"/>
        <v>42626</v>
      </c>
      <c r="L32" s="41">
        <v>3189</v>
      </c>
      <c r="M32" s="54">
        <f t="shared" si="1"/>
        <v>6.140350877192984E-5</v>
      </c>
      <c r="N32" s="66">
        <f t="shared" si="2"/>
        <v>8.0322400000000002E-2</v>
      </c>
      <c r="O32" s="67">
        <f t="shared" si="3"/>
        <v>8.0322400000000009E-5</v>
      </c>
      <c r="P32" s="102">
        <v>1.0843524000000002E-4</v>
      </c>
      <c r="Q32" s="99" t="str">
        <f t="shared" si="4"/>
        <v>OK</v>
      </c>
      <c r="R32" s="281">
        <v>0.12</v>
      </c>
      <c r="S32" s="282" t="str">
        <f t="shared" si="5"/>
        <v>CONFORME</v>
      </c>
      <c r="T32" s="283">
        <v>0.1</v>
      </c>
      <c r="U32" s="284" t="str">
        <f t="shared" si="6"/>
        <v>CONFORME</v>
      </c>
      <c r="V32" s="281">
        <f t="shared" si="11"/>
        <v>0.2</v>
      </c>
      <c r="W32" s="282" t="str">
        <f t="shared" si="7"/>
        <v>CONFORME</v>
      </c>
      <c r="X32" s="283">
        <v>0.16</v>
      </c>
      <c r="Y32" s="284" t="str">
        <f t="shared" si="8"/>
        <v>CONFORME</v>
      </c>
      <c r="Z32" s="433">
        <v>6.9075069502592783E-3</v>
      </c>
    </row>
    <row r="33" spans="2:26">
      <c r="B33" s="47">
        <v>1.1499999999999999</v>
      </c>
      <c r="C33" s="104">
        <v>2.9999999999999997E-5</v>
      </c>
      <c r="D33" s="104">
        <v>4.0000000000000003E-5</v>
      </c>
      <c r="E33" s="93" t="s">
        <v>8</v>
      </c>
      <c r="F33" s="32" t="s">
        <v>77</v>
      </c>
      <c r="G33" s="32">
        <v>7.0000000000000007E-5</v>
      </c>
      <c r="H33" s="274">
        <f t="shared" si="0"/>
        <v>5.0575000000000003E-5</v>
      </c>
      <c r="I33" s="33" t="s">
        <v>287</v>
      </c>
      <c r="J33" s="109" t="str">
        <f t="shared" si="9"/>
        <v>16/34534562</v>
      </c>
      <c r="K33" s="110">
        <f t="shared" si="10"/>
        <v>42626</v>
      </c>
      <c r="L33" s="41">
        <v>3189</v>
      </c>
      <c r="M33" s="54">
        <f t="shared" si="1"/>
        <v>6.0869565217391313E-5</v>
      </c>
      <c r="N33" s="66">
        <f t="shared" si="2"/>
        <v>8.0334000000000003E-2</v>
      </c>
      <c r="O33" s="67">
        <f t="shared" si="3"/>
        <v>8.0334000000000007E-5</v>
      </c>
      <c r="P33" s="102">
        <v>1.0845090000000002E-4</v>
      </c>
      <c r="Q33" s="99" t="str">
        <f t="shared" si="4"/>
        <v>OK</v>
      </c>
      <c r="R33" s="281">
        <v>0.12</v>
      </c>
      <c r="S33" s="282" t="str">
        <f t="shared" si="5"/>
        <v>CONFORME</v>
      </c>
      <c r="T33" s="283">
        <v>0.1</v>
      </c>
      <c r="U33" s="284" t="str">
        <f t="shared" si="6"/>
        <v>CONFORME</v>
      </c>
      <c r="V33" s="281">
        <f t="shared" si="11"/>
        <v>0.2</v>
      </c>
      <c r="W33" s="282" t="str">
        <f t="shared" si="7"/>
        <v>CONFORME</v>
      </c>
      <c r="X33" s="283">
        <v>0.16</v>
      </c>
      <c r="Y33" s="284" t="str">
        <f t="shared" si="8"/>
        <v>CONFORME</v>
      </c>
      <c r="Z33" s="433">
        <v>6.9075114022839274E-3</v>
      </c>
    </row>
    <row r="34" spans="2:26">
      <c r="B34" s="92">
        <v>1.1599999999999999</v>
      </c>
      <c r="C34" s="104">
        <v>-2.0000000000000002E-5</v>
      </c>
      <c r="D34" s="104">
        <v>2.9999999999999997E-5</v>
      </c>
      <c r="E34" s="93" t="s">
        <v>8</v>
      </c>
      <c r="F34" s="32" t="s">
        <v>80</v>
      </c>
      <c r="G34" s="32">
        <v>7.0000000000000007E-5</v>
      </c>
      <c r="H34" s="274">
        <f t="shared" si="0"/>
        <v>5.058E-5</v>
      </c>
      <c r="I34" s="33" t="s">
        <v>287</v>
      </c>
      <c r="J34" s="109" t="str">
        <f t="shared" si="9"/>
        <v>16/34534562</v>
      </c>
      <c r="K34" s="110">
        <f t="shared" si="10"/>
        <v>42626</v>
      </c>
      <c r="L34" s="41">
        <v>3189</v>
      </c>
      <c r="M34" s="54">
        <f t="shared" si="1"/>
        <v>6.0344827586206904E-5</v>
      </c>
      <c r="N34" s="66">
        <f t="shared" si="2"/>
        <v>8.0345600000000003E-2</v>
      </c>
      <c r="O34" s="67">
        <f t="shared" si="3"/>
        <v>8.0345600000000005E-5</v>
      </c>
      <c r="P34" s="102">
        <v>1.0846656000000001E-4</v>
      </c>
      <c r="Q34" s="99" t="str">
        <f t="shared" si="4"/>
        <v>OK</v>
      </c>
      <c r="R34" s="281">
        <v>0.12</v>
      </c>
      <c r="S34" s="282" t="str">
        <f t="shared" si="5"/>
        <v>CONFORME</v>
      </c>
      <c r="T34" s="283">
        <v>0.1</v>
      </c>
      <c r="U34" s="284" t="str">
        <f t="shared" si="6"/>
        <v>CONFORME</v>
      </c>
      <c r="V34" s="281">
        <f t="shared" si="11"/>
        <v>0.2</v>
      </c>
      <c r="W34" s="282" t="str">
        <f t="shared" si="7"/>
        <v>CONFORME</v>
      </c>
      <c r="X34" s="283">
        <v>0.16</v>
      </c>
      <c r="Y34" s="284" t="str">
        <f t="shared" si="8"/>
        <v>CONFORME</v>
      </c>
      <c r="Z34" s="433">
        <v>6.9075158551011647E-3</v>
      </c>
    </row>
    <row r="35" spans="2:26">
      <c r="B35" s="92">
        <v>1.17</v>
      </c>
      <c r="C35" s="104">
        <v>-2.0000000000000002E-5</v>
      </c>
      <c r="D35" s="104">
        <v>7.0000000000000007E-5</v>
      </c>
      <c r="E35" s="93" t="s">
        <v>8</v>
      </c>
      <c r="F35" s="32" t="s">
        <v>82</v>
      </c>
      <c r="G35" s="32">
        <v>7.0000000000000007E-5</v>
      </c>
      <c r="H35" s="274">
        <f t="shared" si="0"/>
        <v>5.0585000000000004E-5</v>
      </c>
      <c r="I35" s="33" t="s">
        <v>287</v>
      </c>
      <c r="J35" s="109" t="str">
        <f t="shared" si="9"/>
        <v>16/34534562</v>
      </c>
      <c r="K35" s="110">
        <f t="shared" si="10"/>
        <v>42626</v>
      </c>
      <c r="L35" s="41">
        <v>3189</v>
      </c>
      <c r="M35" s="54">
        <f t="shared" si="1"/>
        <v>5.9829059829059837E-5</v>
      </c>
      <c r="N35" s="66">
        <f t="shared" si="2"/>
        <v>8.0357200000000004E-2</v>
      </c>
      <c r="O35" s="67">
        <f t="shared" si="3"/>
        <v>8.0357200000000004E-5</v>
      </c>
      <c r="P35" s="102">
        <v>1.0848222000000001E-4</v>
      </c>
      <c r="Q35" s="99" t="str">
        <f t="shared" si="4"/>
        <v>OK</v>
      </c>
      <c r="R35" s="281">
        <v>0.12</v>
      </c>
      <c r="S35" s="282" t="str">
        <f t="shared" si="5"/>
        <v>CONFORME</v>
      </c>
      <c r="T35" s="283">
        <v>0.1</v>
      </c>
      <c r="U35" s="284" t="str">
        <f t="shared" si="6"/>
        <v>CONFORME</v>
      </c>
      <c r="V35" s="281">
        <f t="shared" si="11"/>
        <v>0.2</v>
      </c>
      <c r="W35" s="282" t="str">
        <f t="shared" si="7"/>
        <v>CONFORME</v>
      </c>
      <c r="X35" s="283">
        <v>0.16</v>
      </c>
      <c r="Y35" s="284" t="str">
        <f t="shared" si="8"/>
        <v>CONFORME</v>
      </c>
      <c r="Z35" s="433">
        <v>6.9075203087109894E-3</v>
      </c>
    </row>
    <row r="36" spans="2:26">
      <c r="B36" s="92">
        <v>1.18</v>
      </c>
      <c r="C36" s="104">
        <v>-5.0000000000000002E-5</v>
      </c>
      <c r="D36" s="104">
        <v>8.0000000000000007E-5</v>
      </c>
      <c r="E36" s="93" t="s">
        <v>8</v>
      </c>
      <c r="F36" s="32" t="s">
        <v>84</v>
      </c>
      <c r="G36" s="32">
        <v>7.0000000000000007E-5</v>
      </c>
      <c r="H36" s="274">
        <f t="shared" si="0"/>
        <v>5.0590000000000002E-5</v>
      </c>
      <c r="I36" s="33" t="s">
        <v>287</v>
      </c>
      <c r="J36" s="109" t="str">
        <f t="shared" si="9"/>
        <v>16/34534562</v>
      </c>
      <c r="K36" s="110">
        <f t="shared" si="10"/>
        <v>42626</v>
      </c>
      <c r="L36" s="41">
        <v>3189</v>
      </c>
      <c r="M36" s="54">
        <f t="shared" si="1"/>
        <v>5.9322033898305094E-5</v>
      </c>
      <c r="N36" s="66">
        <f t="shared" si="2"/>
        <v>8.0368800000000004E-2</v>
      </c>
      <c r="O36" s="67">
        <f t="shared" si="3"/>
        <v>8.0368800000000002E-5</v>
      </c>
      <c r="P36" s="102">
        <v>1.0849788000000001E-4</v>
      </c>
      <c r="Q36" s="99" t="str">
        <f t="shared" si="4"/>
        <v>OK</v>
      </c>
      <c r="R36" s="281">
        <v>0.12</v>
      </c>
      <c r="S36" s="282" t="str">
        <f t="shared" si="5"/>
        <v>CONFORME</v>
      </c>
      <c r="T36" s="283">
        <v>0.1</v>
      </c>
      <c r="U36" s="284" t="str">
        <f t="shared" si="6"/>
        <v>CONFORME</v>
      </c>
      <c r="V36" s="281">
        <f t="shared" si="11"/>
        <v>0.2</v>
      </c>
      <c r="W36" s="282" t="str">
        <f t="shared" si="7"/>
        <v>CONFORME</v>
      </c>
      <c r="X36" s="283">
        <v>0.16</v>
      </c>
      <c r="Y36" s="284" t="str">
        <f t="shared" si="8"/>
        <v>CONFORME</v>
      </c>
      <c r="Z36" s="433">
        <v>6.9075247631133988E-3</v>
      </c>
    </row>
    <row r="37" spans="2:26">
      <c r="B37" s="92">
        <v>1.19</v>
      </c>
      <c r="C37" s="104">
        <v>0</v>
      </c>
      <c r="D37" s="104">
        <v>5.0000000000000002E-5</v>
      </c>
      <c r="E37" s="93" t="s">
        <v>8</v>
      </c>
      <c r="F37" s="32" t="s">
        <v>86</v>
      </c>
      <c r="G37" s="32">
        <v>7.0000000000000007E-5</v>
      </c>
      <c r="H37" s="274">
        <f t="shared" si="0"/>
        <v>5.0594999999999999E-5</v>
      </c>
      <c r="I37" s="33" t="s">
        <v>287</v>
      </c>
      <c r="J37" s="109" t="str">
        <f t="shared" si="9"/>
        <v>16/34534562</v>
      </c>
      <c r="K37" s="110">
        <f t="shared" si="10"/>
        <v>42626</v>
      </c>
      <c r="L37" s="41">
        <v>3189</v>
      </c>
      <c r="M37" s="54">
        <f t="shared" si="1"/>
        <v>5.8823529411764714E-5</v>
      </c>
      <c r="N37" s="66">
        <f t="shared" si="2"/>
        <v>8.0380400000000005E-2</v>
      </c>
      <c r="O37" s="67">
        <f t="shared" si="3"/>
        <v>8.03804E-5</v>
      </c>
      <c r="P37" s="102">
        <v>1.0851354000000001E-4</v>
      </c>
      <c r="Q37" s="99" t="str">
        <f t="shared" si="4"/>
        <v>OK</v>
      </c>
      <c r="R37" s="281">
        <v>0.12</v>
      </c>
      <c r="S37" s="282" t="str">
        <f t="shared" si="5"/>
        <v>CONFORME</v>
      </c>
      <c r="T37" s="283">
        <v>0.1</v>
      </c>
      <c r="U37" s="284" t="str">
        <f t="shared" si="6"/>
        <v>CONFORME</v>
      </c>
      <c r="V37" s="281">
        <f t="shared" si="11"/>
        <v>0.2</v>
      </c>
      <c r="W37" s="282" t="str">
        <f t="shared" si="7"/>
        <v>CONFORME</v>
      </c>
      <c r="X37" s="283">
        <v>0.16</v>
      </c>
      <c r="Y37" s="284" t="str">
        <f t="shared" si="8"/>
        <v>CONFORME</v>
      </c>
      <c r="Z37" s="433">
        <v>6.9075292183083913E-3</v>
      </c>
    </row>
    <row r="38" spans="2:26">
      <c r="B38" s="92">
        <v>1.2</v>
      </c>
      <c r="C38" s="104">
        <v>-5.9999999999999995E-5</v>
      </c>
      <c r="D38" s="104">
        <v>7.0000000000000007E-5</v>
      </c>
      <c r="E38" s="93" t="s">
        <v>8</v>
      </c>
      <c r="F38" s="32" t="s">
        <v>88</v>
      </c>
      <c r="G38" s="32">
        <v>7.0000000000000007E-5</v>
      </c>
      <c r="H38" s="274">
        <f t="shared" si="0"/>
        <v>5.0600000000000003E-5</v>
      </c>
      <c r="I38" s="33" t="s">
        <v>287</v>
      </c>
      <c r="J38" s="109" t="str">
        <f t="shared" si="9"/>
        <v>16/34534562</v>
      </c>
      <c r="K38" s="110">
        <f t="shared" si="10"/>
        <v>42626</v>
      </c>
      <c r="L38" s="41">
        <v>3189</v>
      </c>
      <c r="M38" s="54">
        <f t="shared" si="1"/>
        <v>5.833333333333334E-5</v>
      </c>
      <c r="N38" s="66">
        <f t="shared" si="2"/>
        <v>8.0392000000000005E-2</v>
      </c>
      <c r="O38" s="67">
        <f t="shared" si="3"/>
        <v>8.0391999999999999E-5</v>
      </c>
      <c r="P38" s="102">
        <v>1.085292E-4</v>
      </c>
      <c r="Q38" s="99" t="str">
        <f t="shared" si="4"/>
        <v>OK</v>
      </c>
      <c r="R38" s="281">
        <v>0.12</v>
      </c>
      <c r="S38" s="282" t="str">
        <f t="shared" si="5"/>
        <v>CONFORME</v>
      </c>
      <c r="T38" s="283">
        <v>0.1</v>
      </c>
      <c r="U38" s="284" t="str">
        <f t="shared" si="6"/>
        <v>CONFORME</v>
      </c>
      <c r="V38" s="281">
        <f t="shared" si="11"/>
        <v>0.2</v>
      </c>
      <c r="W38" s="282" t="str">
        <f t="shared" si="7"/>
        <v>CONFORME</v>
      </c>
      <c r="X38" s="283">
        <v>0.16</v>
      </c>
      <c r="Y38" s="284" t="str">
        <f t="shared" si="8"/>
        <v>CONFORME</v>
      </c>
      <c r="Z38" s="433">
        <v>6.9075336742959667E-3</v>
      </c>
    </row>
    <row r="39" spans="2:26">
      <c r="B39" s="92">
        <v>1.21</v>
      </c>
      <c r="C39" s="104">
        <v>-1.0000000000000001E-5</v>
      </c>
      <c r="D39" s="104">
        <v>8.0000000000000007E-5</v>
      </c>
      <c r="E39" s="93" t="s">
        <v>8</v>
      </c>
      <c r="F39" s="32" t="s">
        <v>90</v>
      </c>
      <c r="G39" s="32">
        <v>7.0000000000000007E-5</v>
      </c>
      <c r="H39" s="274">
        <f t="shared" si="0"/>
        <v>5.0605000000000001E-5</v>
      </c>
      <c r="I39" s="33" t="s">
        <v>287</v>
      </c>
      <c r="J39" s="109" t="str">
        <f t="shared" si="9"/>
        <v>16/34534562</v>
      </c>
      <c r="K39" s="110">
        <f t="shared" si="10"/>
        <v>42626</v>
      </c>
      <c r="L39" s="41">
        <v>3189</v>
      </c>
      <c r="M39" s="54">
        <f t="shared" si="1"/>
        <v>5.7851239669421495E-5</v>
      </c>
      <c r="N39" s="66">
        <f t="shared" si="2"/>
        <v>8.0403600000000006E-2</v>
      </c>
      <c r="O39" s="67">
        <f t="shared" si="3"/>
        <v>8.0403600000000011E-5</v>
      </c>
      <c r="P39" s="102">
        <v>1.0854486000000002E-4</v>
      </c>
      <c r="Q39" s="99" t="str">
        <f t="shared" si="4"/>
        <v>OK</v>
      </c>
      <c r="R39" s="281">
        <v>0.12</v>
      </c>
      <c r="S39" s="282" t="str">
        <f t="shared" si="5"/>
        <v>CONFORME</v>
      </c>
      <c r="T39" s="283">
        <v>0.1</v>
      </c>
      <c r="U39" s="284" t="str">
        <f t="shared" si="6"/>
        <v>CONFORME</v>
      </c>
      <c r="V39" s="281">
        <f t="shared" si="11"/>
        <v>0.2</v>
      </c>
      <c r="W39" s="282" t="str">
        <f t="shared" si="7"/>
        <v>CONFORME</v>
      </c>
      <c r="X39" s="283">
        <v>0.16</v>
      </c>
      <c r="Y39" s="284" t="str">
        <f t="shared" si="8"/>
        <v>CONFORME</v>
      </c>
      <c r="Z39" s="433">
        <v>6.9075381310761217E-3</v>
      </c>
    </row>
    <row r="40" spans="2:26">
      <c r="B40" s="92">
        <v>1.22</v>
      </c>
      <c r="C40" s="104">
        <v>-5.0000000000000002E-5</v>
      </c>
      <c r="D40" s="104">
        <v>2.9999999999999997E-5</v>
      </c>
      <c r="E40" s="93" t="s">
        <v>8</v>
      </c>
      <c r="F40" s="32" t="s">
        <v>92</v>
      </c>
      <c r="G40" s="32">
        <v>7.0000000000000007E-5</v>
      </c>
      <c r="H40" s="274">
        <f t="shared" si="0"/>
        <v>5.0610000000000005E-5</v>
      </c>
      <c r="I40" s="33" t="s">
        <v>287</v>
      </c>
      <c r="J40" s="109" t="str">
        <f t="shared" si="9"/>
        <v>16/34534562</v>
      </c>
      <c r="K40" s="110">
        <f t="shared" si="10"/>
        <v>42626</v>
      </c>
      <c r="L40" s="41">
        <v>3189</v>
      </c>
      <c r="M40" s="54">
        <f t="shared" si="1"/>
        <v>5.7377049180327877E-5</v>
      </c>
      <c r="N40" s="66">
        <f t="shared" si="2"/>
        <v>8.0415200000000006E-2</v>
      </c>
      <c r="O40" s="67">
        <f t="shared" si="3"/>
        <v>8.0415200000000009E-5</v>
      </c>
      <c r="P40" s="102">
        <v>1.0856052000000001E-4</v>
      </c>
      <c r="Q40" s="99" t="str">
        <f t="shared" si="4"/>
        <v>OK</v>
      </c>
      <c r="R40" s="281">
        <v>0.12</v>
      </c>
      <c r="S40" s="282" t="str">
        <f t="shared" si="5"/>
        <v>CONFORME</v>
      </c>
      <c r="T40" s="283">
        <v>0.1</v>
      </c>
      <c r="U40" s="284" t="str">
        <f t="shared" si="6"/>
        <v>CONFORME</v>
      </c>
      <c r="V40" s="281">
        <f t="shared" si="11"/>
        <v>0.2</v>
      </c>
      <c r="W40" s="282" t="str">
        <f t="shared" si="7"/>
        <v>CONFORME</v>
      </c>
      <c r="X40" s="283">
        <v>0.16</v>
      </c>
      <c r="Y40" s="284" t="str">
        <f t="shared" si="8"/>
        <v>CONFORME</v>
      </c>
      <c r="Z40" s="433">
        <v>6.9075425886488571E-3</v>
      </c>
    </row>
    <row r="41" spans="2:26">
      <c r="B41" s="92">
        <v>1.23</v>
      </c>
      <c r="C41" s="104">
        <v>-8.0000000000000007E-5</v>
      </c>
      <c r="D41" s="104">
        <v>7.0000000000000007E-5</v>
      </c>
      <c r="E41" s="93" t="s">
        <v>8</v>
      </c>
      <c r="F41" s="32" t="s">
        <v>94</v>
      </c>
      <c r="G41" s="32">
        <v>7.0000000000000007E-5</v>
      </c>
      <c r="H41" s="274">
        <f t="shared" si="0"/>
        <v>5.0615000000000002E-5</v>
      </c>
      <c r="I41" s="33" t="s">
        <v>287</v>
      </c>
      <c r="J41" s="109" t="str">
        <f t="shared" si="9"/>
        <v>16/34534562</v>
      </c>
      <c r="K41" s="110">
        <f t="shared" si="10"/>
        <v>42626</v>
      </c>
      <c r="L41" s="41">
        <v>3189</v>
      </c>
      <c r="M41" s="54">
        <f t="shared" si="1"/>
        <v>5.6910569105691062E-5</v>
      </c>
      <c r="N41" s="66">
        <f t="shared" si="2"/>
        <v>8.0426800000000007E-2</v>
      </c>
      <c r="O41" s="67">
        <f t="shared" si="3"/>
        <v>8.0426800000000007E-5</v>
      </c>
      <c r="P41" s="102">
        <v>1.0857618000000001E-4</v>
      </c>
      <c r="Q41" s="99" t="str">
        <f t="shared" si="4"/>
        <v>OK</v>
      </c>
      <c r="R41" s="281">
        <v>0.12</v>
      </c>
      <c r="S41" s="282" t="str">
        <f t="shared" si="5"/>
        <v>CONFORME</v>
      </c>
      <c r="T41" s="283">
        <v>0.1</v>
      </c>
      <c r="U41" s="284" t="str">
        <f t="shared" si="6"/>
        <v>CONFORME</v>
      </c>
      <c r="V41" s="281">
        <f t="shared" si="11"/>
        <v>0.2</v>
      </c>
      <c r="W41" s="282" t="str">
        <f t="shared" si="7"/>
        <v>CONFORME</v>
      </c>
      <c r="X41" s="283">
        <v>0.16</v>
      </c>
      <c r="Y41" s="284" t="str">
        <f t="shared" si="8"/>
        <v>CONFORME</v>
      </c>
      <c r="Z41" s="433">
        <v>6.9075470470141686E-3</v>
      </c>
    </row>
    <row r="42" spans="2:26">
      <c r="B42" s="92">
        <v>1.24</v>
      </c>
      <c r="C42" s="104">
        <v>-5.9999999999999995E-5</v>
      </c>
      <c r="D42" s="104">
        <v>5.9999999999999995E-5</v>
      </c>
      <c r="E42" s="93" t="s">
        <v>8</v>
      </c>
      <c r="F42" s="32" t="s">
        <v>96</v>
      </c>
      <c r="G42" s="32">
        <v>7.0000000000000007E-5</v>
      </c>
      <c r="H42" s="274">
        <f t="shared" si="0"/>
        <v>5.062E-5</v>
      </c>
      <c r="I42" s="33" t="s">
        <v>287</v>
      </c>
      <c r="J42" s="109" t="str">
        <f t="shared" si="9"/>
        <v>16/34534562</v>
      </c>
      <c r="K42" s="110">
        <f t="shared" si="10"/>
        <v>42626</v>
      </c>
      <c r="L42" s="41">
        <v>3189</v>
      </c>
      <c r="M42" s="54">
        <f t="shared" si="1"/>
        <v>5.645161290322581E-5</v>
      </c>
      <c r="N42" s="66">
        <f t="shared" si="2"/>
        <v>8.0438400000000007E-2</v>
      </c>
      <c r="O42" s="67">
        <f t="shared" si="3"/>
        <v>8.0438400000000006E-5</v>
      </c>
      <c r="P42" s="102">
        <v>1.0859184000000001E-4</v>
      </c>
      <c r="Q42" s="99" t="str">
        <f t="shared" si="4"/>
        <v>OK</v>
      </c>
      <c r="R42" s="281">
        <v>0.12</v>
      </c>
      <c r="S42" s="282" t="str">
        <f t="shared" si="5"/>
        <v>CONFORME</v>
      </c>
      <c r="T42" s="283">
        <v>0.1</v>
      </c>
      <c r="U42" s="284" t="str">
        <f t="shared" si="6"/>
        <v>CONFORME</v>
      </c>
      <c r="V42" s="281">
        <f t="shared" si="11"/>
        <v>0.2</v>
      </c>
      <c r="W42" s="282" t="str">
        <f t="shared" si="7"/>
        <v>CONFORME</v>
      </c>
      <c r="X42" s="283">
        <v>0.16</v>
      </c>
      <c r="Y42" s="284" t="str">
        <f t="shared" si="8"/>
        <v>CONFORME</v>
      </c>
      <c r="Z42" s="433">
        <v>6.9075515061720561E-3</v>
      </c>
    </row>
    <row r="43" spans="2:26">
      <c r="B43" s="92">
        <v>1.25</v>
      </c>
      <c r="C43" s="104">
        <v>-2.0000000000000002E-5</v>
      </c>
      <c r="D43" s="104">
        <v>8.0000000000000007E-5</v>
      </c>
      <c r="E43" s="93" t="s">
        <v>8</v>
      </c>
      <c r="F43" s="32" t="s">
        <v>98</v>
      </c>
      <c r="G43" s="32">
        <v>7.0000000000000007E-5</v>
      </c>
      <c r="H43" s="274">
        <f t="shared" si="0"/>
        <v>5.0625000000000004E-5</v>
      </c>
      <c r="I43" s="33" t="s">
        <v>287</v>
      </c>
      <c r="J43" s="109" t="str">
        <f t="shared" si="9"/>
        <v>16/34534562</v>
      </c>
      <c r="K43" s="110">
        <f t="shared" si="10"/>
        <v>42626</v>
      </c>
      <c r="L43" s="41">
        <v>3189</v>
      </c>
      <c r="M43" s="54">
        <f t="shared" si="1"/>
        <v>5.6000000000000006E-5</v>
      </c>
      <c r="N43" s="66">
        <f t="shared" si="2"/>
        <v>8.0449999999999994E-2</v>
      </c>
      <c r="O43" s="67">
        <f t="shared" si="3"/>
        <v>8.044999999999999E-5</v>
      </c>
      <c r="P43" s="102">
        <v>1.0860749999999999E-4</v>
      </c>
      <c r="Q43" s="99" t="str">
        <f t="shared" si="4"/>
        <v>OK</v>
      </c>
      <c r="R43" s="281">
        <v>0.12</v>
      </c>
      <c r="S43" s="282" t="str">
        <f t="shared" si="5"/>
        <v>CONFORME</v>
      </c>
      <c r="T43" s="283">
        <v>0.1</v>
      </c>
      <c r="U43" s="284" t="str">
        <f t="shared" si="6"/>
        <v>CONFORME</v>
      </c>
      <c r="V43" s="281">
        <f t="shared" si="11"/>
        <v>0.2</v>
      </c>
      <c r="W43" s="282" t="str">
        <f t="shared" si="7"/>
        <v>CONFORME</v>
      </c>
      <c r="X43" s="283">
        <v>0.16</v>
      </c>
      <c r="Y43" s="284" t="str">
        <f t="shared" si="8"/>
        <v>CONFORME</v>
      </c>
      <c r="Z43" s="433">
        <v>6.907555966122518E-3</v>
      </c>
    </row>
    <row r="44" spans="2:26">
      <c r="B44" s="92">
        <v>1.26</v>
      </c>
      <c r="C44" s="104">
        <v>-4.0000000000000003E-5</v>
      </c>
      <c r="D44" s="104">
        <v>8.9999999999999992E-5</v>
      </c>
      <c r="E44" s="93" t="s">
        <v>8</v>
      </c>
      <c r="F44" s="32" t="s">
        <v>100</v>
      </c>
      <c r="G44" s="32">
        <v>7.0000000000000007E-5</v>
      </c>
      <c r="H44" s="274">
        <f t="shared" si="0"/>
        <v>5.0630000000000001E-5</v>
      </c>
      <c r="I44" s="33" t="s">
        <v>287</v>
      </c>
      <c r="J44" s="109" t="str">
        <f t="shared" si="9"/>
        <v>16/34534562</v>
      </c>
      <c r="K44" s="110">
        <f t="shared" si="10"/>
        <v>42626</v>
      </c>
      <c r="L44" s="41">
        <v>3189</v>
      </c>
      <c r="M44" s="54">
        <f t="shared" si="1"/>
        <v>5.5555555555555558E-5</v>
      </c>
      <c r="N44" s="66">
        <f t="shared" si="2"/>
        <v>8.0461599999999994E-2</v>
      </c>
      <c r="O44" s="67">
        <f t="shared" si="3"/>
        <v>8.0461599999999989E-5</v>
      </c>
      <c r="P44" s="102">
        <v>1.0862315999999999E-4</v>
      </c>
      <c r="Q44" s="99" t="str">
        <f t="shared" si="4"/>
        <v>OK</v>
      </c>
      <c r="R44" s="281">
        <v>0.12</v>
      </c>
      <c r="S44" s="282" t="str">
        <f t="shared" si="5"/>
        <v>CONFORME</v>
      </c>
      <c r="T44" s="283">
        <v>0.1</v>
      </c>
      <c r="U44" s="284" t="str">
        <f t="shared" si="6"/>
        <v>CONFORME</v>
      </c>
      <c r="V44" s="281">
        <f t="shared" si="11"/>
        <v>0.2</v>
      </c>
      <c r="W44" s="282" t="str">
        <f t="shared" si="7"/>
        <v>CONFORME</v>
      </c>
      <c r="X44" s="283">
        <v>0.16</v>
      </c>
      <c r="Y44" s="284" t="str">
        <f t="shared" si="8"/>
        <v>CONFORME</v>
      </c>
      <c r="Z44" s="433">
        <v>6.9075604268655534E-3</v>
      </c>
    </row>
    <row r="45" spans="2:26">
      <c r="B45" s="92">
        <v>1.27</v>
      </c>
      <c r="C45" s="104">
        <v>-2.9999999999999997E-5</v>
      </c>
      <c r="D45" s="104">
        <v>1E-4</v>
      </c>
      <c r="E45" s="93" t="s">
        <v>8</v>
      </c>
      <c r="F45" s="32" t="s">
        <v>102</v>
      </c>
      <c r="G45" s="32">
        <v>7.0000000000000007E-5</v>
      </c>
      <c r="H45" s="274">
        <f t="shared" si="0"/>
        <v>5.0635000000000006E-5</v>
      </c>
      <c r="I45" s="33" t="s">
        <v>287</v>
      </c>
      <c r="J45" s="109" t="str">
        <f t="shared" si="9"/>
        <v>16/34534562</v>
      </c>
      <c r="K45" s="110">
        <f t="shared" si="10"/>
        <v>42626</v>
      </c>
      <c r="L45" s="41">
        <v>3189</v>
      </c>
      <c r="M45" s="54">
        <f t="shared" si="1"/>
        <v>5.5118110236220478E-5</v>
      </c>
      <c r="N45" s="66">
        <f t="shared" si="2"/>
        <v>8.0473199999999995E-2</v>
      </c>
      <c r="O45" s="67">
        <f t="shared" si="3"/>
        <v>8.0473200000000001E-5</v>
      </c>
      <c r="P45" s="102">
        <v>1.0863882E-4</v>
      </c>
      <c r="Q45" s="99" t="str">
        <f t="shared" si="4"/>
        <v>OK</v>
      </c>
      <c r="R45" s="281">
        <v>0.12</v>
      </c>
      <c r="S45" s="282" t="str">
        <f t="shared" si="5"/>
        <v>CONFORME</v>
      </c>
      <c r="T45" s="283">
        <v>0.1</v>
      </c>
      <c r="U45" s="284" t="str">
        <f t="shared" si="6"/>
        <v>CONFORME</v>
      </c>
      <c r="V45" s="281">
        <f t="shared" si="11"/>
        <v>0.2</v>
      </c>
      <c r="W45" s="282" t="str">
        <f t="shared" si="7"/>
        <v>CONFORME</v>
      </c>
      <c r="X45" s="283">
        <v>0.16</v>
      </c>
      <c r="Y45" s="284" t="str">
        <f t="shared" si="8"/>
        <v>CONFORME</v>
      </c>
      <c r="Z45" s="433">
        <v>6.9075648884011596E-3</v>
      </c>
    </row>
    <row r="46" spans="2:26">
      <c r="B46" s="92">
        <v>1.28</v>
      </c>
      <c r="C46" s="104">
        <v>-2.9999999999999997E-5</v>
      </c>
      <c r="D46" s="104">
        <v>8.9999999999999992E-5</v>
      </c>
      <c r="E46" s="93" t="s">
        <v>8</v>
      </c>
      <c r="F46" s="32" t="s">
        <v>104</v>
      </c>
      <c r="G46" s="32">
        <v>7.0000000000000007E-5</v>
      </c>
      <c r="H46" s="274">
        <f t="shared" si="0"/>
        <v>5.0640000000000003E-5</v>
      </c>
      <c r="I46" s="33" t="s">
        <v>287</v>
      </c>
      <c r="J46" s="109" t="str">
        <f t="shared" si="9"/>
        <v>16/34534562</v>
      </c>
      <c r="K46" s="110">
        <f t="shared" si="10"/>
        <v>42626</v>
      </c>
      <c r="L46" s="41">
        <v>3189</v>
      </c>
      <c r="M46" s="54">
        <f t="shared" si="1"/>
        <v>5.4687500000000008E-5</v>
      </c>
      <c r="N46" s="66">
        <f t="shared" si="2"/>
        <v>8.0484799999999995E-2</v>
      </c>
      <c r="O46" s="67">
        <f t="shared" si="3"/>
        <v>8.0484799999999999E-5</v>
      </c>
      <c r="P46" s="102">
        <v>1.0865448E-4</v>
      </c>
      <c r="Q46" s="99" t="str">
        <f t="shared" si="4"/>
        <v>OK</v>
      </c>
      <c r="R46" s="281">
        <v>0.12</v>
      </c>
      <c r="S46" s="282" t="str">
        <f t="shared" si="5"/>
        <v>CONFORME</v>
      </c>
      <c r="T46" s="283">
        <v>0.1</v>
      </c>
      <c r="U46" s="284" t="str">
        <f t="shared" si="6"/>
        <v>CONFORME</v>
      </c>
      <c r="V46" s="281">
        <f t="shared" si="11"/>
        <v>0.2</v>
      </c>
      <c r="W46" s="282" t="str">
        <f t="shared" si="7"/>
        <v>CONFORME</v>
      </c>
      <c r="X46" s="283">
        <v>0.16</v>
      </c>
      <c r="Y46" s="284" t="str">
        <f t="shared" si="8"/>
        <v>CONFORME</v>
      </c>
      <c r="Z46" s="433">
        <v>6.9075693507293359E-3</v>
      </c>
    </row>
    <row r="47" spans="2:26">
      <c r="B47" s="92">
        <v>1.29</v>
      </c>
      <c r="C47" s="104">
        <v>-2.9999999999999997E-5</v>
      </c>
      <c r="D47" s="104">
        <v>5.9999999999999995E-5</v>
      </c>
      <c r="E47" s="93" t="s">
        <v>8</v>
      </c>
      <c r="F47" s="32" t="s">
        <v>106</v>
      </c>
      <c r="G47" s="32">
        <v>7.0000000000000007E-5</v>
      </c>
      <c r="H47" s="274">
        <f t="shared" si="0"/>
        <v>5.0645E-5</v>
      </c>
      <c r="I47" s="33" t="s">
        <v>287</v>
      </c>
      <c r="J47" s="109" t="str">
        <f t="shared" si="9"/>
        <v>16/34534562</v>
      </c>
      <c r="K47" s="110">
        <f t="shared" si="10"/>
        <v>42626</v>
      </c>
      <c r="L47" s="41">
        <v>3189</v>
      </c>
      <c r="M47" s="54">
        <f t="shared" si="1"/>
        <v>5.4263565891472874E-5</v>
      </c>
      <c r="N47" s="66">
        <f t="shared" si="2"/>
        <v>8.0496399999999996E-2</v>
      </c>
      <c r="O47" s="67">
        <f t="shared" si="3"/>
        <v>8.0496399999999997E-5</v>
      </c>
      <c r="P47" s="102">
        <v>1.0867014E-4</v>
      </c>
      <c r="Q47" s="99" t="str">
        <f t="shared" si="4"/>
        <v>OK</v>
      </c>
      <c r="R47" s="281">
        <v>0.12</v>
      </c>
      <c r="S47" s="282" t="str">
        <f t="shared" si="5"/>
        <v>CONFORME</v>
      </c>
      <c r="T47" s="283">
        <v>0.1</v>
      </c>
      <c r="U47" s="284" t="str">
        <f t="shared" si="6"/>
        <v>CONFORME</v>
      </c>
      <c r="V47" s="281">
        <f t="shared" si="11"/>
        <v>0.2</v>
      </c>
      <c r="W47" s="282" t="str">
        <f t="shared" si="7"/>
        <v>CONFORME</v>
      </c>
      <c r="X47" s="283">
        <v>0.16</v>
      </c>
      <c r="Y47" s="284" t="str">
        <f t="shared" si="8"/>
        <v>CONFORME</v>
      </c>
      <c r="Z47" s="433">
        <v>6.9075738138500804E-3</v>
      </c>
    </row>
    <row r="48" spans="2:26">
      <c r="B48" s="92">
        <v>1.3</v>
      </c>
      <c r="C48" s="104">
        <v>-7.0000000000000007E-5</v>
      </c>
      <c r="D48" s="104">
        <v>4.0000000000000003E-5</v>
      </c>
      <c r="E48" s="93" t="s">
        <v>8</v>
      </c>
      <c r="F48" s="32" t="s">
        <v>108</v>
      </c>
      <c r="G48" s="32">
        <v>7.0000000000000007E-5</v>
      </c>
      <c r="H48" s="274">
        <f t="shared" si="0"/>
        <v>5.0650000000000005E-5</v>
      </c>
      <c r="I48" s="33" t="s">
        <v>287</v>
      </c>
      <c r="J48" s="109" t="str">
        <f t="shared" si="9"/>
        <v>16/34534562</v>
      </c>
      <c r="K48" s="110">
        <f t="shared" si="10"/>
        <v>42626</v>
      </c>
      <c r="L48" s="41">
        <v>3189</v>
      </c>
      <c r="M48" s="54">
        <f t="shared" si="1"/>
        <v>5.3846153846153847E-5</v>
      </c>
      <c r="N48" s="66">
        <f t="shared" si="2"/>
        <v>8.0507999999999996E-2</v>
      </c>
      <c r="O48" s="67">
        <f t="shared" si="3"/>
        <v>8.0507999999999996E-5</v>
      </c>
      <c r="P48" s="102">
        <v>1.086858E-4</v>
      </c>
      <c r="Q48" s="99" t="str">
        <f t="shared" si="4"/>
        <v>OK</v>
      </c>
      <c r="R48" s="281">
        <v>0.12</v>
      </c>
      <c r="S48" s="282" t="str">
        <f t="shared" si="5"/>
        <v>CONFORME</v>
      </c>
      <c r="T48" s="283">
        <v>0.1</v>
      </c>
      <c r="U48" s="284" t="str">
        <f t="shared" si="6"/>
        <v>CONFORME</v>
      </c>
      <c r="V48" s="281">
        <f t="shared" si="11"/>
        <v>0.2</v>
      </c>
      <c r="W48" s="282" t="str">
        <f t="shared" si="7"/>
        <v>CONFORME</v>
      </c>
      <c r="X48" s="283">
        <v>0.16</v>
      </c>
      <c r="Y48" s="284" t="str">
        <f t="shared" si="8"/>
        <v>CONFORME</v>
      </c>
      <c r="Z48" s="433">
        <v>6.9075782777633914E-3</v>
      </c>
    </row>
    <row r="49" spans="2:26">
      <c r="B49" s="92">
        <v>1.31</v>
      </c>
      <c r="C49" s="104">
        <v>0</v>
      </c>
      <c r="D49" s="104">
        <v>7.0000000000000007E-5</v>
      </c>
      <c r="E49" s="93" t="s">
        <v>8</v>
      </c>
      <c r="F49" s="32" t="s">
        <v>110</v>
      </c>
      <c r="G49" s="32">
        <v>7.0000000000000007E-5</v>
      </c>
      <c r="H49" s="274">
        <f t="shared" si="0"/>
        <v>5.0655000000000002E-5</v>
      </c>
      <c r="I49" s="33" t="s">
        <v>287</v>
      </c>
      <c r="J49" s="109" t="str">
        <f t="shared" si="9"/>
        <v>16/34534562</v>
      </c>
      <c r="K49" s="110">
        <f t="shared" si="10"/>
        <v>42626</v>
      </c>
      <c r="L49" s="41">
        <v>3189</v>
      </c>
      <c r="M49" s="54">
        <f t="shared" si="1"/>
        <v>5.3435114503816801E-5</v>
      </c>
      <c r="N49" s="66">
        <f t="shared" si="2"/>
        <v>8.0519599999999997E-2</v>
      </c>
      <c r="O49" s="67">
        <f t="shared" si="3"/>
        <v>8.0519599999999994E-5</v>
      </c>
      <c r="P49" s="102">
        <v>1.0870145999999999E-4</v>
      </c>
      <c r="Q49" s="99" t="str">
        <f t="shared" si="4"/>
        <v>OK</v>
      </c>
      <c r="R49" s="281">
        <v>0.12</v>
      </c>
      <c r="S49" s="282" t="str">
        <f t="shared" si="5"/>
        <v>CONFORME</v>
      </c>
      <c r="T49" s="283">
        <v>0.1</v>
      </c>
      <c r="U49" s="284" t="str">
        <f t="shared" si="6"/>
        <v>CONFORME</v>
      </c>
      <c r="V49" s="281">
        <f t="shared" si="11"/>
        <v>0.2</v>
      </c>
      <c r="W49" s="282" t="str">
        <f t="shared" si="7"/>
        <v>CONFORME</v>
      </c>
      <c r="X49" s="283">
        <v>0.16</v>
      </c>
      <c r="Y49" s="284" t="str">
        <f t="shared" si="8"/>
        <v>CONFORME</v>
      </c>
      <c r="Z49" s="433">
        <v>6.9075827424692664E-3</v>
      </c>
    </row>
    <row r="50" spans="2:26">
      <c r="B50" s="92">
        <v>1.32</v>
      </c>
      <c r="C50" s="104">
        <v>0</v>
      </c>
      <c r="D50" s="104">
        <v>8.0000000000000007E-5</v>
      </c>
      <c r="E50" s="93" t="s">
        <v>8</v>
      </c>
      <c r="F50" s="32" t="s">
        <v>112</v>
      </c>
      <c r="G50" s="32">
        <v>7.0000000000000007E-5</v>
      </c>
      <c r="H50" s="274">
        <f t="shared" si="0"/>
        <v>5.0659999999999999E-5</v>
      </c>
      <c r="I50" s="33" t="s">
        <v>287</v>
      </c>
      <c r="J50" s="109" t="str">
        <f t="shared" si="9"/>
        <v>16/34534562</v>
      </c>
      <c r="K50" s="110">
        <f t="shared" si="10"/>
        <v>42626</v>
      </c>
      <c r="L50" s="41">
        <v>3189</v>
      </c>
      <c r="M50" s="54">
        <f t="shared" si="1"/>
        <v>5.3030303030303032E-5</v>
      </c>
      <c r="N50" s="66">
        <f t="shared" si="2"/>
        <v>8.0531199999999997E-2</v>
      </c>
      <c r="O50" s="67">
        <f t="shared" si="3"/>
        <v>8.0531199999999992E-5</v>
      </c>
      <c r="P50" s="102">
        <v>1.0871711999999999E-4</v>
      </c>
      <c r="Q50" s="99" t="str">
        <f t="shared" si="4"/>
        <v>OK</v>
      </c>
      <c r="R50" s="281">
        <v>0.12</v>
      </c>
      <c r="S50" s="282" t="str">
        <f t="shared" si="5"/>
        <v>CONFORME</v>
      </c>
      <c r="T50" s="283">
        <v>0.1</v>
      </c>
      <c r="U50" s="284" t="str">
        <f t="shared" si="6"/>
        <v>CONFORME</v>
      </c>
      <c r="V50" s="281">
        <f t="shared" si="11"/>
        <v>0.2</v>
      </c>
      <c r="W50" s="282" t="str">
        <f t="shared" si="7"/>
        <v>CONFORME</v>
      </c>
      <c r="X50" s="283">
        <v>0.16</v>
      </c>
      <c r="Y50" s="284" t="str">
        <f t="shared" si="8"/>
        <v>CONFORME</v>
      </c>
      <c r="Z50" s="433">
        <v>6.907587207967707E-3</v>
      </c>
    </row>
    <row r="51" spans="2:26">
      <c r="B51" s="92">
        <v>1.33</v>
      </c>
      <c r="C51" s="104">
        <v>-2.9999999999999997E-5</v>
      </c>
      <c r="D51" s="104">
        <v>1E-4</v>
      </c>
      <c r="E51" s="93" t="s">
        <v>8</v>
      </c>
      <c r="F51" s="32" t="s">
        <v>114</v>
      </c>
      <c r="G51" s="32">
        <v>7.0000000000000007E-5</v>
      </c>
      <c r="H51" s="274">
        <f t="shared" si="0"/>
        <v>5.0665000000000004E-5</v>
      </c>
      <c r="I51" s="33" t="s">
        <v>287</v>
      </c>
      <c r="J51" s="109" t="str">
        <f t="shared" si="9"/>
        <v>16/34534562</v>
      </c>
      <c r="K51" s="110">
        <f t="shared" si="10"/>
        <v>42626</v>
      </c>
      <c r="L51" s="41">
        <v>3189</v>
      </c>
      <c r="M51" s="54">
        <f t="shared" si="1"/>
        <v>5.2631578947368424E-5</v>
      </c>
      <c r="N51" s="66">
        <f t="shared" si="2"/>
        <v>8.0542799999999998E-2</v>
      </c>
      <c r="O51" s="67">
        <f t="shared" si="3"/>
        <v>8.0542800000000004E-5</v>
      </c>
      <c r="P51" s="102">
        <v>1.0873278000000002E-4</v>
      </c>
      <c r="Q51" s="99" t="str">
        <f t="shared" si="4"/>
        <v>OK</v>
      </c>
      <c r="R51" s="281">
        <v>0.12</v>
      </c>
      <c r="S51" s="282" t="str">
        <f t="shared" si="5"/>
        <v>CONFORME</v>
      </c>
      <c r="T51" s="283">
        <v>0.1</v>
      </c>
      <c r="U51" s="284" t="str">
        <f t="shared" si="6"/>
        <v>CONFORME</v>
      </c>
      <c r="V51" s="281">
        <f t="shared" si="11"/>
        <v>0.2</v>
      </c>
      <c r="W51" s="282" t="str">
        <f t="shared" si="7"/>
        <v>CONFORME</v>
      </c>
      <c r="X51" s="283">
        <v>0.16</v>
      </c>
      <c r="Y51" s="284" t="str">
        <f t="shared" si="8"/>
        <v>CONFORME</v>
      </c>
      <c r="Z51" s="433">
        <v>6.907591674258709E-3</v>
      </c>
    </row>
    <row r="52" spans="2:26">
      <c r="B52" s="92">
        <v>1.34</v>
      </c>
      <c r="C52" s="104">
        <v>-4.0000000000000003E-5</v>
      </c>
      <c r="D52" s="104">
        <v>2.9999999999999997E-5</v>
      </c>
      <c r="E52" s="93" t="s">
        <v>8</v>
      </c>
      <c r="F52" s="32" t="s">
        <v>116</v>
      </c>
      <c r="G52" s="32">
        <v>7.0000000000000007E-5</v>
      </c>
      <c r="H52" s="274">
        <f t="shared" si="0"/>
        <v>5.0670000000000001E-5</v>
      </c>
      <c r="I52" s="33" t="s">
        <v>287</v>
      </c>
      <c r="J52" s="109" t="str">
        <f t="shared" si="9"/>
        <v>16/34534562</v>
      </c>
      <c r="K52" s="110">
        <f t="shared" si="10"/>
        <v>42626</v>
      </c>
      <c r="L52" s="41">
        <v>3189</v>
      </c>
      <c r="M52" s="54">
        <f t="shared" si="1"/>
        <v>5.2238805970149253E-5</v>
      </c>
      <c r="N52" s="66">
        <f t="shared" si="2"/>
        <v>8.0554399999999998E-2</v>
      </c>
      <c r="O52" s="67">
        <f t="shared" si="3"/>
        <v>8.0554400000000002E-5</v>
      </c>
      <c r="P52" s="102">
        <v>1.0874844000000001E-4</v>
      </c>
      <c r="Q52" s="99" t="str">
        <f t="shared" si="4"/>
        <v>OK</v>
      </c>
      <c r="R52" s="281">
        <v>0.12</v>
      </c>
      <c r="S52" s="282" t="str">
        <f t="shared" si="5"/>
        <v>CONFORME</v>
      </c>
      <c r="T52" s="283">
        <v>0.1</v>
      </c>
      <c r="U52" s="284" t="str">
        <f t="shared" si="6"/>
        <v>CONFORME</v>
      </c>
      <c r="V52" s="281">
        <f t="shared" si="11"/>
        <v>0.2</v>
      </c>
      <c r="W52" s="282" t="str">
        <f t="shared" si="7"/>
        <v>CONFORME</v>
      </c>
      <c r="X52" s="283">
        <v>0.16</v>
      </c>
      <c r="Y52" s="284" t="str">
        <f t="shared" si="8"/>
        <v>CONFORME</v>
      </c>
      <c r="Z52" s="433">
        <v>6.9075961413422714E-3</v>
      </c>
    </row>
    <row r="53" spans="2:26">
      <c r="B53" s="92">
        <v>1.35</v>
      </c>
      <c r="C53" s="104">
        <v>-5.0000000000000002E-5</v>
      </c>
      <c r="D53" s="104">
        <v>5.0000000000000002E-5</v>
      </c>
      <c r="E53" s="93" t="s">
        <v>8</v>
      </c>
      <c r="F53" s="32" t="s">
        <v>118</v>
      </c>
      <c r="G53" s="32">
        <v>7.0000000000000007E-5</v>
      </c>
      <c r="H53" s="274">
        <f t="shared" si="0"/>
        <v>5.0675000000000005E-5</v>
      </c>
      <c r="I53" s="33" t="s">
        <v>287</v>
      </c>
      <c r="J53" s="109" t="str">
        <f t="shared" si="9"/>
        <v>16/34534562</v>
      </c>
      <c r="K53" s="110">
        <f t="shared" si="10"/>
        <v>42626</v>
      </c>
      <c r="L53" s="41">
        <v>3189</v>
      </c>
      <c r="M53" s="54">
        <f t="shared" si="1"/>
        <v>5.1851851851851857E-5</v>
      </c>
      <c r="N53" s="66">
        <f t="shared" si="2"/>
        <v>8.0565999999999999E-2</v>
      </c>
      <c r="O53" s="67">
        <f t="shared" si="3"/>
        <v>8.0566000000000001E-5</v>
      </c>
      <c r="P53" s="102">
        <v>1.0876410000000001E-4</v>
      </c>
      <c r="Q53" s="99" t="str">
        <f t="shared" si="4"/>
        <v>OK</v>
      </c>
      <c r="R53" s="281">
        <v>0.12</v>
      </c>
      <c r="S53" s="282" t="str">
        <f t="shared" si="5"/>
        <v>CONFORME</v>
      </c>
      <c r="T53" s="283">
        <v>0.1</v>
      </c>
      <c r="U53" s="284" t="str">
        <f t="shared" si="6"/>
        <v>CONFORME</v>
      </c>
      <c r="V53" s="281">
        <f t="shared" si="11"/>
        <v>0.2</v>
      </c>
      <c r="W53" s="282" t="str">
        <f t="shared" si="7"/>
        <v>CONFORME</v>
      </c>
      <c r="X53" s="283">
        <v>0.16</v>
      </c>
      <c r="Y53" s="284" t="str">
        <f t="shared" si="8"/>
        <v>CONFORME</v>
      </c>
      <c r="Z53" s="433">
        <v>6.9076006092183926E-3</v>
      </c>
    </row>
    <row r="54" spans="2:26">
      <c r="B54" s="92">
        <v>1.36</v>
      </c>
      <c r="C54" s="104">
        <v>-8.0000000000000007E-5</v>
      </c>
      <c r="D54" s="104">
        <v>7.0000000000000007E-5</v>
      </c>
      <c r="E54" s="93" t="s">
        <v>8</v>
      </c>
      <c r="F54" s="32" t="s">
        <v>120</v>
      </c>
      <c r="G54" s="32">
        <v>7.0000000000000007E-5</v>
      </c>
      <c r="H54" s="274">
        <f t="shared" si="0"/>
        <v>5.0680000000000003E-5</v>
      </c>
      <c r="I54" s="33" t="s">
        <v>287</v>
      </c>
      <c r="J54" s="109" t="str">
        <f t="shared" si="9"/>
        <v>16/34534562</v>
      </c>
      <c r="K54" s="110">
        <f t="shared" si="10"/>
        <v>42626</v>
      </c>
      <c r="L54" s="41">
        <v>3189</v>
      </c>
      <c r="M54" s="54">
        <f t="shared" si="1"/>
        <v>5.147058823529412E-5</v>
      </c>
      <c r="N54" s="66">
        <f t="shared" si="2"/>
        <v>8.0577599999999999E-2</v>
      </c>
      <c r="O54" s="67">
        <f t="shared" si="3"/>
        <v>8.0577599999999999E-5</v>
      </c>
      <c r="P54" s="102">
        <v>1.0877976000000001E-4</v>
      </c>
      <c r="Q54" s="99" t="str">
        <f t="shared" si="4"/>
        <v>OK</v>
      </c>
      <c r="R54" s="281">
        <v>0.12</v>
      </c>
      <c r="S54" s="282" t="str">
        <f t="shared" si="5"/>
        <v>CONFORME</v>
      </c>
      <c r="T54" s="283">
        <v>0.1</v>
      </c>
      <c r="U54" s="284" t="str">
        <f t="shared" si="6"/>
        <v>CONFORME</v>
      </c>
      <c r="V54" s="281">
        <f t="shared" si="11"/>
        <v>0.2</v>
      </c>
      <c r="W54" s="282" t="str">
        <f t="shared" si="7"/>
        <v>CONFORME</v>
      </c>
      <c r="X54" s="283">
        <v>0.16</v>
      </c>
      <c r="Y54" s="284" t="str">
        <f t="shared" si="8"/>
        <v>CONFORME</v>
      </c>
      <c r="Z54" s="433">
        <v>6.9076050778870716E-3</v>
      </c>
    </row>
    <row r="55" spans="2:26">
      <c r="B55" s="92">
        <v>1.37</v>
      </c>
      <c r="C55" s="104">
        <v>8.0000000000000007E-5</v>
      </c>
      <c r="D55" s="104">
        <v>1.3000000000000002E-4</v>
      </c>
      <c r="E55" s="93">
        <v>1</v>
      </c>
      <c r="F55" s="32" t="s">
        <v>122</v>
      </c>
      <c r="G55" s="32">
        <v>7.0000000000000007E-5</v>
      </c>
      <c r="H55" s="274">
        <f t="shared" si="0"/>
        <v>5.0685E-5</v>
      </c>
      <c r="I55" s="33" t="s">
        <v>287</v>
      </c>
      <c r="J55" s="109" t="str">
        <f t="shared" si="9"/>
        <v>16/34534562</v>
      </c>
      <c r="K55" s="110">
        <f t="shared" si="10"/>
        <v>42626</v>
      </c>
      <c r="L55" s="41">
        <v>3189</v>
      </c>
      <c r="M55" s="54">
        <f t="shared" si="1"/>
        <v>5.1094890510948905E-5</v>
      </c>
      <c r="N55" s="66">
        <f t="shared" si="2"/>
        <v>8.05892E-2</v>
      </c>
      <c r="O55" s="67">
        <f t="shared" si="3"/>
        <v>8.0589199999999997E-5</v>
      </c>
      <c r="P55" s="102">
        <v>1.0879542000000001E-4</v>
      </c>
      <c r="Q55" s="99" t="str">
        <f t="shared" si="4"/>
        <v>OK</v>
      </c>
      <c r="R55" s="281">
        <v>0.12</v>
      </c>
      <c r="S55" s="282" t="str">
        <f t="shared" si="5"/>
        <v>CONFORME</v>
      </c>
      <c r="T55" s="283">
        <v>0.1</v>
      </c>
      <c r="U55" s="284" t="str">
        <f t="shared" si="6"/>
        <v>NO CONFORME</v>
      </c>
      <c r="V55" s="281">
        <f t="shared" si="11"/>
        <v>0.2</v>
      </c>
      <c r="W55" s="282" t="str">
        <f t="shared" si="7"/>
        <v>CONFORME</v>
      </c>
      <c r="X55" s="283">
        <v>0.16</v>
      </c>
      <c r="Y55" s="284" t="str">
        <f t="shared" si="8"/>
        <v>CONFORME</v>
      </c>
      <c r="Z55" s="433">
        <v>6.9076095473483059E-3</v>
      </c>
    </row>
    <row r="56" spans="2:26">
      <c r="B56" s="92">
        <v>1.38</v>
      </c>
      <c r="C56" s="104">
        <v>1.0000000000000001E-5</v>
      </c>
      <c r="D56" s="104">
        <v>5.9999999999999995E-5</v>
      </c>
      <c r="E56" s="93" t="s">
        <v>8</v>
      </c>
      <c r="F56" s="32" t="s">
        <v>124</v>
      </c>
      <c r="G56" s="32">
        <v>7.0000000000000007E-5</v>
      </c>
      <c r="H56" s="274">
        <f t="shared" si="0"/>
        <v>5.0690000000000004E-5</v>
      </c>
      <c r="I56" s="33" t="s">
        <v>287</v>
      </c>
      <c r="J56" s="109" t="str">
        <f t="shared" si="9"/>
        <v>16/34534562</v>
      </c>
      <c r="K56" s="110">
        <f t="shared" si="10"/>
        <v>42626</v>
      </c>
      <c r="L56" s="41">
        <v>3189</v>
      </c>
      <c r="M56" s="54">
        <f t="shared" si="1"/>
        <v>5.0724637681159427E-5</v>
      </c>
      <c r="N56" s="66">
        <f t="shared" si="2"/>
        <v>8.06008E-2</v>
      </c>
      <c r="O56" s="67">
        <f t="shared" si="3"/>
        <v>8.0600799999999996E-5</v>
      </c>
      <c r="P56" s="102">
        <v>1.0881108E-4</v>
      </c>
      <c r="Q56" s="99" t="str">
        <f t="shared" si="4"/>
        <v>OK</v>
      </c>
      <c r="R56" s="281">
        <v>0.12</v>
      </c>
      <c r="S56" s="282" t="str">
        <f t="shared" si="5"/>
        <v>CONFORME</v>
      </c>
      <c r="T56" s="283">
        <v>0.1</v>
      </c>
      <c r="U56" s="284" t="str">
        <f t="shared" si="6"/>
        <v>CONFORME</v>
      </c>
      <c r="V56" s="281">
        <f t="shared" si="11"/>
        <v>0.2</v>
      </c>
      <c r="W56" s="282" t="str">
        <f t="shared" si="7"/>
        <v>CONFORME</v>
      </c>
      <c r="X56" s="283">
        <v>0.16</v>
      </c>
      <c r="Y56" s="284" t="str">
        <f t="shared" si="8"/>
        <v>CONFORME</v>
      </c>
      <c r="Z56" s="433">
        <v>6.9076140176020954E-3</v>
      </c>
    </row>
    <row r="57" spans="2:26">
      <c r="B57" s="92">
        <v>1.39</v>
      </c>
      <c r="C57" s="104">
        <v>-8.0000000000000007E-5</v>
      </c>
      <c r="D57" s="104">
        <v>8.0000000000000007E-5</v>
      </c>
      <c r="E57" s="93" t="s">
        <v>8</v>
      </c>
      <c r="F57" s="32" t="s">
        <v>126</v>
      </c>
      <c r="G57" s="32">
        <v>7.0000000000000007E-5</v>
      </c>
      <c r="H57" s="274">
        <f t="shared" si="0"/>
        <v>5.0695000000000002E-5</v>
      </c>
      <c r="I57" s="33" t="s">
        <v>287</v>
      </c>
      <c r="J57" s="109" t="str">
        <f t="shared" si="9"/>
        <v>16/34534562</v>
      </c>
      <c r="K57" s="110">
        <f t="shared" si="10"/>
        <v>42626</v>
      </c>
      <c r="L57" s="41">
        <v>3189</v>
      </c>
      <c r="M57" s="54">
        <f t="shared" si="1"/>
        <v>5.0359712230215835E-5</v>
      </c>
      <c r="N57" s="66">
        <f t="shared" si="2"/>
        <v>8.0612400000000001E-2</v>
      </c>
      <c r="O57" s="67">
        <f t="shared" si="3"/>
        <v>8.0612399999999994E-5</v>
      </c>
      <c r="P57" s="102">
        <v>1.0882674E-4</v>
      </c>
      <c r="Q57" s="99" t="str">
        <f t="shared" si="4"/>
        <v>OK</v>
      </c>
      <c r="R57" s="281">
        <v>0.12</v>
      </c>
      <c r="S57" s="282" t="str">
        <f t="shared" si="5"/>
        <v>CONFORME</v>
      </c>
      <c r="T57" s="283">
        <v>0.1</v>
      </c>
      <c r="U57" s="284" t="str">
        <f t="shared" si="6"/>
        <v>CONFORME</v>
      </c>
      <c r="V57" s="281">
        <f t="shared" si="11"/>
        <v>0.2</v>
      </c>
      <c r="W57" s="282" t="str">
        <f t="shared" si="7"/>
        <v>CONFORME</v>
      </c>
      <c r="X57" s="283">
        <v>0.16</v>
      </c>
      <c r="Y57" s="284" t="str">
        <f t="shared" si="8"/>
        <v>CONFORME</v>
      </c>
      <c r="Z57" s="433">
        <v>6.9076184886484376E-3</v>
      </c>
    </row>
    <row r="58" spans="2:26">
      <c r="B58" s="92">
        <v>1.4</v>
      </c>
      <c r="C58" s="104">
        <v>-2.0000000000000002E-5</v>
      </c>
      <c r="D58" s="104">
        <v>2.9999999999999997E-5</v>
      </c>
      <c r="E58" s="93" t="s">
        <v>8</v>
      </c>
      <c r="F58" s="32" t="s">
        <v>128</v>
      </c>
      <c r="G58" s="32">
        <v>7.0000000000000007E-5</v>
      </c>
      <c r="H58" s="274">
        <f t="shared" si="0"/>
        <v>5.0699999999999999E-5</v>
      </c>
      <c r="I58" s="33" t="s">
        <v>287</v>
      </c>
      <c r="J58" s="109" t="str">
        <f t="shared" si="9"/>
        <v>16/34534562</v>
      </c>
      <c r="K58" s="110">
        <f t="shared" si="10"/>
        <v>42626</v>
      </c>
      <c r="L58" s="41">
        <v>3189</v>
      </c>
      <c r="M58" s="54">
        <f t="shared" si="1"/>
        <v>5.0000000000000009E-5</v>
      </c>
      <c r="N58" s="66">
        <f t="shared" si="2"/>
        <v>8.0624000000000001E-2</v>
      </c>
      <c r="O58" s="67">
        <f t="shared" si="3"/>
        <v>8.0624000000000006E-5</v>
      </c>
      <c r="P58" s="102">
        <v>1.0884240000000001E-4</v>
      </c>
      <c r="Q58" s="99" t="str">
        <f t="shared" si="4"/>
        <v>OK</v>
      </c>
      <c r="R58" s="281">
        <v>0.12</v>
      </c>
      <c r="S58" s="282" t="str">
        <f t="shared" si="5"/>
        <v>CONFORME</v>
      </c>
      <c r="T58" s="283">
        <v>0.1</v>
      </c>
      <c r="U58" s="284" t="str">
        <f t="shared" si="6"/>
        <v>CONFORME</v>
      </c>
      <c r="V58" s="281">
        <f t="shared" si="11"/>
        <v>0.2</v>
      </c>
      <c r="W58" s="282" t="str">
        <f t="shared" si="7"/>
        <v>CONFORME</v>
      </c>
      <c r="X58" s="283">
        <v>0.16</v>
      </c>
      <c r="Y58" s="284" t="str">
        <f t="shared" si="8"/>
        <v>CONFORME</v>
      </c>
      <c r="Z58" s="433">
        <v>6.9076229604873307E-3</v>
      </c>
    </row>
    <row r="59" spans="2:26">
      <c r="B59" s="92">
        <v>1.41</v>
      </c>
      <c r="C59" s="104">
        <v>-2.9999999999999997E-5</v>
      </c>
      <c r="D59" s="104">
        <v>4.0000000000000003E-5</v>
      </c>
      <c r="E59" s="93" t="s">
        <v>8</v>
      </c>
      <c r="F59" s="32" t="s">
        <v>130</v>
      </c>
      <c r="G59" s="32">
        <v>7.0000000000000007E-5</v>
      </c>
      <c r="H59" s="274">
        <f t="shared" si="0"/>
        <v>5.0705000000000003E-5</v>
      </c>
      <c r="I59" s="33" t="s">
        <v>287</v>
      </c>
      <c r="J59" s="109" t="str">
        <f t="shared" si="9"/>
        <v>16/34534562</v>
      </c>
      <c r="K59" s="110">
        <f t="shared" si="10"/>
        <v>42626</v>
      </c>
      <c r="L59" s="41">
        <v>3189</v>
      </c>
      <c r="M59" s="54">
        <f t="shared" si="1"/>
        <v>4.9645390070921991E-5</v>
      </c>
      <c r="N59" s="66">
        <f t="shared" si="2"/>
        <v>8.0635600000000002E-2</v>
      </c>
      <c r="O59" s="67">
        <f t="shared" si="3"/>
        <v>8.0635600000000004E-5</v>
      </c>
      <c r="P59" s="102">
        <v>1.0885806000000001E-4</v>
      </c>
      <c r="Q59" s="99" t="str">
        <f t="shared" si="4"/>
        <v>OK</v>
      </c>
      <c r="R59" s="281">
        <v>0.12</v>
      </c>
      <c r="S59" s="282" t="str">
        <f t="shared" si="5"/>
        <v>CONFORME</v>
      </c>
      <c r="T59" s="283">
        <v>0.1</v>
      </c>
      <c r="U59" s="284" t="str">
        <f t="shared" si="6"/>
        <v>CONFORME</v>
      </c>
      <c r="V59" s="281">
        <f t="shared" si="11"/>
        <v>0.2</v>
      </c>
      <c r="W59" s="282" t="str">
        <f t="shared" si="7"/>
        <v>CONFORME</v>
      </c>
      <c r="X59" s="283">
        <v>0.16</v>
      </c>
      <c r="Y59" s="284" t="str">
        <f t="shared" si="8"/>
        <v>CONFORME</v>
      </c>
      <c r="Z59" s="433">
        <v>6.9076274331187739E-3</v>
      </c>
    </row>
    <row r="60" spans="2:26">
      <c r="B60" s="92">
        <v>1.42</v>
      </c>
      <c r="C60" s="104">
        <v>-5.0000000000000002E-5</v>
      </c>
      <c r="D60" s="104">
        <v>5.9999999999999995E-5</v>
      </c>
      <c r="E60" s="93" t="s">
        <v>8</v>
      </c>
      <c r="F60" s="32" t="s">
        <v>132</v>
      </c>
      <c r="G60" s="32">
        <v>7.0000000000000007E-5</v>
      </c>
      <c r="H60" s="274">
        <f t="shared" si="0"/>
        <v>5.0710000000000001E-5</v>
      </c>
      <c r="I60" s="33" t="s">
        <v>287</v>
      </c>
      <c r="J60" s="109" t="str">
        <f t="shared" si="9"/>
        <v>16/34534562</v>
      </c>
      <c r="K60" s="110">
        <f t="shared" si="10"/>
        <v>42626</v>
      </c>
      <c r="L60" s="41">
        <v>3189</v>
      </c>
      <c r="M60" s="54">
        <f t="shared" si="1"/>
        <v>4.9295774647887335E-5</v>
      </c>
      <c r="N60" s="66">
        <f t="shared" si="2"/>
        <v>8.0647200000000002E-2</v>
      </c>
      <c r="O60" s="67">
        <f t="shared" si="3"/>
        <v>8.0647200000000003E-5</v>
      </c>
      <c r="P60" s="102">
        <v>1.0887372000000001E-4</v>
      </c>
      <c r="Q60" s="99" t="str">
        <f t="shared" si="4"/>
        <v>OK</v>
      </c>
      <c r="R60" s="281">
        <v>0.12</v>
      </c>
      <c r="S60" s="282" t="str">
        <f t="shared" si="5"/>
        <v>CONFORME</v>
      </c>
      <c r="T60" s="283">
        <v>0.1</v>
      </c>
      <c r="U60" s="284" t="str">
        <f t="shared" si="6"/>
        <v>CONFORME</v>
      </c>
      <c r="V60" s="281">
        <f t="shared" si="11"/>
        <v>0.2</v>
      </c>
      <c r="W60" s="282" t="str">
        <f t="shared" si="7"/>
        <v>CONFORME</v>
      </c>
      <c r="X60" s="283">
        <v>0.16</v>
      </c>
      <c r="Y60" s="284" t="str">
        <f t="shared" si="8"/>
        <v>CONFORME</v>
      </c>
      <c r="Z60" s="433">
        <v>6.9076319065427653E-3</v>
      </c>
    </row>
    <row r="61" spans="2:26">
      <c r="B61" s="92">
        <v>1.43</v>
      </c>
      <c r="C61" s="104">
        <v>-5.9999999999999995E-5</v>
      </c>
      <c r="D61" s="104">
        <v>5.0000000000000002E-5</v>
      </c>
      <c r="E61" s="93" t="s">
        <v>8</v>
      </c>
      <c r="F61" s="32" t="s">
        <v>134</v>
      </c>
      <c r="G61" s="32">
        <v>7.0000000000000007E-5</v>
      </c>
      <c r="H61" s="274">
        <f t="shared" si="0"/>
        <v>5.0715000000000005E-5</v>
      </c>
      <c r="I61" s="33" t="s">
        <v>287</v>
      </c>
      <c r="J61" s="109" t="str">
        <f t="shared" si="9"/>
        <v>16/34534562</v>
      </c>
      <c r="K61" s="110">
        <f t="shared" si="10"/>
        <v>42626</v>
      </c>
      <c r="L61" s="41">
        <v>3189</v>
      </c>
      <c r="M61" s="54">
        <f t="shared" si="1"/>
        <v>4.8951048951048956E-5</v>
      </c>
      <c r="N61" s="66">
        <f t="shared" si="2"/>
        <v>8.0658800000000003E-2</v>
      </c>
      <c r="O61" s="67">
        <f t="shared" si="3"/>
        <v>8.0658800000000001E-5</v>
      </c>
      <c r="P61" s="102">
        <v>1.0888938000000001E-4</v>
      </c>
      <c r="Q61" s="99" t="str">
        <f t="shared" si="4"/>
        <v>OK</v>
      </c>
      <c r="R61" s="281">
        <v>0.12</v>
      </c>
      <c r="S61" s="282" t="str">
        <f t="shared" si="5"/>
        <v>CONFORME</v>
      </c>
      <c r="T61" s="283">
        <v>0.1</v>
      </c>
      <c r="U61" s="284" t="str">
        <f t="shared" si="6"/>
        <v>CONFORME</v>
      </c>
      <c r="V61" s="281">
        <f t="shared" si="11"/>
        <v>0.2</v>
      </c>
      <c r="W61" s="282" t="str">
        <f t="shared" si="7"/>
        <v>CONFORME</v>
      </c>
      <c r="X61" s="283">
        <v>0.16</v>
      </c>
      <c r="Y61" s="284" t="str">
        <f t="shared" si="8"/>
        <v>CONFORME</v>
      </c>
      <c r="Z61" s="433">
        <v>6.9076363807593034E-3</v>
      </c>
    </row>
    <row r="62" spans="2:26">
      <c r="B62" s="92">
        <v>1.44</v>
      </c>
      <c r="C62" s="104">
        <v>-1E-4</v>
      </c>
      <c r="D62" s="104">
        <v>7.0000000000000007E-5</v>
      </c>
      <c r="E62" s="93" t="s">
        <v>8</v>
      </c>
      <c r="F62" s="32" t="s">
        <v>136</v>
      </c>
      <c r="G62" s="32">
        <v>7.0000000000000007E-5</v>
      </c>
      <c r="H62" s="274">
        <f t="shared" si="0"/>
        <v>5.0720000000000002E-5</v>
      </c>
      <c r="I62" s="33" t="s">
        <v>287</v>
      </c>
      <c r="J62" s="109" t="str">
        <f t="shared" si="9"/>
        <v>16/34534562</v>
      </c>
      <c r="K62" s="110">
        <f t="shared" si="10"/>
        <v>42626</v>
      </c>
      <c r="L62" s="41">
        <v>3189</v>
      </c>
      <c r="M62" s="54">
        <f t="shared" si="1"/>
        <v>4.8611111111111115E-5</v>
      </c>
      <c r="N62" s="66">
        <f t="shared" si="2"/>
        <v>8.0670400000000003E-2</v>
      </c>
      <c r="O62" s="67">
        <f t="shared" si="3"/>
        <v>8.0670399999999999E-5</v>
      </c>
      <c r="P62" s="102">
        <v>1.0890504E-4</v>
      </c>
      <c r="Q62" s="99" t="str">
        <f t="shared" si="4"/>
        <v>OK</v>
      </c>
      <c r="R62" s="281">
        <v>0.12</v>
      </c>
      <c r="S62" s="282" t="str">
        <f t="shared" si="5"/>
        <v>CONFORME</v>
      </c>
      <c r="T62" s="283">
        <v>0.1</v>
      </c>
      <c r="U62" s="284" t="str">
        <f t="shared" si="6"/>
        <v>CONFORME</v>
      </c>
      <c r="V62" s="281">
        <f t="shared" si="11"/>
        <v>0.2</v>
      </c>
      <c r="W62" s="282" t="str">
        <f t="shared" si="7"/>
        <v>CONFORME</v>
      </c>
      <c r="X62" s="283">
        <v>0.16</v>
      </c>
      <c r="Y62" s="284" t="str">
        <f t="shared" si="8"/>
        <v>CONFORME</v>
      </c>
      <c r="Z62" s="433">
        <v>6.9076408557683863E-3</v>
      </c>
    </row>
    <row r="63" spans="2:26">
      <c r="B63" s="92">
        <v>1.45</v>
      </c>
      <c r="C63" s="104">
        <v>-1E-4</v>
      </c>
      <c r="D63" s="104">
        <v>4.0000000000000003E-5</v>
      </c>
      <c r="E63" s="93" t="s">
        <v>8</v>
      </c>
      <c r="F63" s="32" t="s">
        <v>139</v>
      </c>
      <c r="G63" s="32">
        <v>7.0000000000000007E-5</v>
      </c>
      <c r="H63" s="274">
        <f t="shared" si="0"/>
        <v>5.0725E-5</v>
      </c>
      <c r="I63" s="33" t="s">
        <v>287</v>
      </c>
      <c r="J63" s="109" t="str">
        <f t="shared" si="9"/>
        <v>16/34534562</v>
      </c>
      <c r="K63" s="110">
        <f t="shared" si="10"/>
        <v>42626</v>
      </c>
      <c r="L63" s="41">
        <v>3189</v>
      </c>
      <c r="M63" s="54">
        <f t="shared" si="1"/>
        <v>4.8275862068965523E-5</v>
      </c>
      <c r="N63" s="66">
        <f t="shared" si="2"/>
        <v>8.0682000000000004E-2</v>
      </c>
      <c r="O63" s="67">
        <f t="shared" si="3"/>
        <v>8.0681999999999998E-5</v>
      </c>
      <c r="P63" s="102">
        <v>1.089207E-4</v>
      </c>
      <c r="Q63" s="99" t="str">
        <f t="shared" si="4"/>
        <v>OK</v>
      </c>
      <c r="R63" s="281">
        <v>0.12</v>
      </c>
      <c r="S63" s="282" t="str">
        <f t="shared" si="5"/>
        <v>CONFORME</v>
      </c>
      <c r="T63" s="283">
        <v>0.1</v>
      </c>
      <c r="U63" s="284" t="str">
        <f t="shared" si="6"/>
        <v>CONFORME</v>
      </c>
      <c r="V63" s="281">
        <f t="shared" si="11"/>
        <v>0.2</v>
      </c>
      <c r="W63" s="282" t="str">
        <f t="shared" si="7"/>
        <v>CONFORME</v>
      </c>
      <c r="X63" s="283">
        <v>0.16</v>
      </c>
      <c r="Y63" s="284" t="str">
        <f t="shared" si="8"/>
        <v>CONFORME</v>
      </c>
      <c r="Z63" s="433">
        <v>6.9076453315700132E-3</v>
      </c>
    </row>
    <row r="64" spans="2:26">
      <c r="B64" s="92">
        <v>1.46</v>
      </c>
      <c r="C64" s="104">
        <v>-5.0000000000000002E-5</v>
      </c>
      <c r="D64" s="104">
        <v>5.0000000000000002E-5</v>
      </c>
      <c r="E64" s="93" t="s">
        <v>8</v>
      </c>
      <c r="F64" s="32" t="s">
        <v>141</v>
      </c>
      <c r="G64" s="32">
        <v>7.0000000000000007E-5</v>
      </c>
      <c r="H64" s="274">
        <f t="shared" si="0"/>
        <v>5.0730000000000004E-5</v>
      </c>
      <c r="I64" s="33" t="s">
        <v>287</v>
      </c>
      <c r="J64" s="109" t="str">
        <f t="shared" si="9"/>
        <v>16/34534562</v>
      </c>
      <c r="K64" s="110">
        <f t="shared" si="10"/>
        <v>42626</v>
      </c>
      <c r="L64" s="41">
        <v>3189</v>
      </c>
      <c r="M64" s="54">
        <f t="shared" si="1"/>
        <v>4.794520547945206E-5</v>
      </c>
      <c r="N64" s="66">
        <f t="shared" si="2"/>
        <v>8.0693600000000004E-2</v>
      </c>
      <c r="O64" s="67">
        <f t="shared" si="3"/>
        <v>8.069360000000001E-5</v>
      </c>
      <c r="P64" s="102">
        <v>1.0893636000000001E-4</v>
      </c>
      <c r="Q64" s="99" t="str">
        <f t="shared" si="4"/>
        <v>OK</v>
      </c>
      <c r="R64" s="281">
        <v>0.12</v>
      </c>
      <c r="S64" s="282" t="str">
        <f t="shared" si="5"/>
        <v>CONFORME</v>
      </c>
      <c r="T64" s="283">
        <v>0.1</v>
      </c>
      <c r="U64" s="284" t="str">
        <f t="shared" si="6"/>
        <v>CONFORME</v>
      </c>
      <c r="V64" s="281">
        <f t="shared" si="11"/>
        <v>0.2</v>
      </c>
      <c r="W64" s="282" t="str">
        <f t="shared" si="7"/>
        <v>CONFORME</v>
      </c>
      <c r="X64" s="283">
        <v>0.16</v>
      </c>
      <c r="Y64" s="284" t="str">
        <f t="shared" si="8"/>
        <v>CONFORME</v>
      </c>
      <c r="Z64" s="433">
        <v>6.9076498081641824E-3</v>
      </c>
    </row>
    <row r="65" spans="2:26">
      <c r="B65" s="92">
        <v>1.47</v>
      </c>
      <c r="C65" s="104">
        <v>-2.9999999999999997E-5</v>
      </c>
      <c r="D65" s="104">
        <v>5.9999999999999995E-5</v>
      </c>
      <c r="E65" s="93" t="s">
        <v>8</v>
      </c>
      <c r="F65" s="32" t="s">
        <v>143</v>
      </c>
      <c r="G65" s="32">
        <v>7.0000000000000007E-5</v>
      </c>
      <c r="H65" s="274">
        <f t="shared" si="0"/>
        <v>5.0735000000000001E-5</v>
      </c>
      <c r="I65" s="33" t="s">
        <v>287</v>
      </c>
      <c r="J65" s="109" t="str">
        <f t="shared" si="9"/>
        <v>16/34534562</v>
      </c>
      <c r="K65" s="110">
        <f t="shared" si="10"/>
        <v>42626</v>
      </c>
      <c r="L65" s="41">
        <v>3189</v>
      </c>
      <c r="M65" s="54">
        <f t="shared" si="1"/>
        <v>4.7619047619047627E-5</v>
      </c>
      <c r="N65" s="66">
        <f t="shared" si="2"/>
        <v>8.0705200000000005E-2</v>
      </c>
      <c r="O65" s="67">
        <f t="shared" si="3"/>
        <v>8.0705200000000008E-5</v>
      </c>
      <c r="P65" s="102">
        <v>1.0895202000000001E-4</v>
      </c>
      <c r="Q65" s="99" t="str">
        <f t="shared" si="4"/>
        <v>OK</v>
      </c>
      <c r="R65" s="281">
        <v>0.12</v>
      </c>
      <c r="S65" s="282" t="str">
        <f t="shared" si="5"/>
        <v>CONFORME</v>
      </c>
      <c r="T65" s="283">
        <v>0.1</v>
      </c>
      <c r="U65" s="284" t="str">
        <f t="shared" si="6"/>
        <v>CONFORME</v>
      </c>
      <c r="V65" s="281">
        <f t="shared" si="11"/>
        <v>0.2</v>
      </c>
      <c r="W65" s="282" t="str">
        <f t="shared" si="7"/>
        <v>CONFORME</v>
      </c>
      <c r="X65" s="283">
        <v>0.16</v>
      </c>
      <c r="Y65" s="284" t="str">
        <f t="shared" si="8"/>
        <v>CONFORME</v>
      </c>
      <c r="Z65" s="433">
        <v>6.907654285550892E-3</v>
      </c>
    </row>
    <row r="66" spans="2:26">
      <c r="B66" s="92">
        <v>1.48</v>
      </c>
      <c r="C66" s="104">
        <v>1.0000000000000001E-5</v>
      </c>
      <c r="D66" s="104">
        <v>4.0000000000000003E-5</v>
      </c>
      <c r="E66" s="93" t="s">
        <v>8</v>
      </c>
      <c r="F66" s="32" t="s">
        <v>145</v>
      </c>
      <c r="G66" s="32">
        <v>7.0000000000000007E-5</v>
      </c>
      <c r="H66" s="274">
        <f t="shared" si="0"/>
        <v>5.0740000000000005E-5</v>
      </c>
      <c r="I66" s="33" t="s">
        <v>287</v>
      </c>
      <c r="J66" s="109" t="str">
        <f t="shared" si="9"/>
        <v>16/34534562</v>
      </c>
      <c r="K66" s="110">
        <f t="shared" si="10"/>
        <v>42626</v>
      </c>
      <c r="L66" s="41">
        <v>3189</v>
      </c>
      <c r="M66" s="54">
        <f t="shared" si="1"/>
        <v>4.7297297297297306E-5</v>
      </c>
      <c r="N66" s="66">
        <f t="shared" si="2"/>
        <v>8.0716800000000005E-2</v>
      </c>
      <c r="O66" s="67">
        <f t="shared" si="3"/>
        <v>8.0716800000000006E-5</v>
      </c>
      <c r="P66" s="102">
        <v>1.0896768000000001E-4</v>
      </c>
      <c r="Q66" s="99" t="str">
        <f t="shared" si="4"/>
        <v>OK</v>
      </c>
      <c r="R66" s="281">
        <v>0.12</v>
      </c>
      <c r="S66" s="282" t="str">
        <f t="shared" si="5"/>
        <v>CONFORME</v>
      </c>
      <c r="T66" s="283">
        <v>0.1</v>
      </c>
      <c r="U66" s="284" t="str">
        <f t="shared" si="6"/>
        <v>CONFORME</v>
      </c>
      <c r="V66" s="281">
        <f t="shared" si="11"/>
        <v>0.2</v>
      </c>
      <c r="W66" s="282" t="str">
        <f t="shared" si="7"/>
        <v>CONFORME</v>
      </c>
      <c r="X66" s="283">
        <v>0.16</v>
      </c>
      <c r="Y66" s="284" t="str">
        <f t="shared" si="8"/>
        <v>CONFORME</v>
      </c>
      <c r="Z66" s="433">
        <v>6.9076587637301404E-3</v>
      </c>
    </row>
    <row r="67" spans="2:26">
      <c r="B67" s="92">
        <v>1.49</v>
      </c>
      <c r="C67" s="104">
        <v>-7.0000000000000007E-5</v>
      </c>
      <c r="D67" s="104">
        <v>5.0000000000000002E-5</v>
      </c>
      <c r="E67" s="93" t="s">
        <v>8</v>
      </c>
      <c r="F67" s="32" t="s">
        <v>147</v>
      </c>
      <c r="G67" s="32">
        <v>7.0000000000000007E-5</v>
      </c>
      <c r="H67" s="274">
        <f t="shared" si="0"/>
        <v>5.0745000000000003E-5</v>
      </c>
      <c r="I67" s="33" t="s">
        <v>287</v>
      </c>
      <c r="J67" s="109" t="str">
        <f t="shared" si="9"/>
        <v>16/34534562</v>
      </c>
      <c r="K67" s="110">
        <f t="shared" si="10"/>
        <v>42626</v>
      </c>
      <c r="L67" s="41">
        <v>3189</v>
      </c>
      <c r="M67" s="54">
        <f t="shared" si="1"/>
        <v>4.6979865771812083E-5</v>
      </c>
      <c r="N67" s="66">
        <f t="shared" si="2"/>
        <v>8.0728400000000006E-2</v>
      </c>
      <c r="O67" s="67">
        <f t="shared" si="3"/>
        <v>8.0728400000000005E-5</v>
      </c>
      <c r="P67" s="102">
        <v>1.0898334000000001E-4</v>
      </c>
      <c r="Q67" s="99" t="str">
        <f t="shared" si="4"/>
        <v>OK</v>
      </c>
      <c r="R67" s="281">
        <v>0.12</v>
      </c>
      <c r="S67" s="282" t="str">
        <f t="shared" si="5"/>
        <v>CONFORME</v>
      </c>
      <c r="T67" s="283">
        <v>0.1</v>
      </c>
      <c r="U67" s="284" t="str">
        <f t="shared" si="6"/>
        <v>CONFORME</v>
      </c>
      <c r="V67" s="281">
        <f t="shared" si="11"/>
        <v>0.2</v>
      </c>
      <c r="W67" s="282" t="str">
        <f t="shared" si="7"/>
        <v>CONFORME</v>
      </c>
      <c r="X67" s="283">
        <v>0.16</v>
      </c>
      <c r="Y67" s="284" t="str">
        <f t="shared" si="8"/>
        <v>CONFORME</v>
      </c>
      <c r="Z67" s="433">
        <v>6.9076632427019268E-3</v>
      </c>
    </row>
    <row r="68" spans="2:26">
      <c r="B68" s="92">
        <v>1.5</v>
      </c>
      <c r="C68" s="104">
        <v>-2.0000000000000002E-5</v>
      </c>
      <c r="D68" s="104">
        <v>5.0000000000000002E-5</v>
      </c>
      <c r="E68" s="93" t="s">
        <v>8</v>
      </c>
      <c r="F68" s="32" t="s">
        <v>149</v>
      </c>
      <c r="G68" s="32">
        <v>7.0000000000000007E-5</v>
      </c>
      <c r="H68" s="274">
        <f t="shared" si="0"/>
        <v>5.075E-5</v>
      </c>
      <c r="I68" s="33" t="s">
        <v>287</v>
      </c>
      <c r="J68" s="109" t="str">
        <f t="shared" si="9"/>
        <v>16/34534562</v>
      </c>
      <c r="K68" s="110">
        <f t="shared" si="10"/>
        <v>42626</v>
      </c>
      <c r="L68" s="41">
        <v>3189</v>
      </c>
      <c r="M68" s="54">
        <f t="shared" si="1"/>
        <v>4.6666666666666672E-5</v>
      </c>
      <c r="N68" s="66">
        <f t="shared" si="2"/>
        <v>8.0740000000000006E-2</v>
      </c>
      <c r="O68" s="67">
        <f t="shared" si="3"/>
        <v>8.0740000000000003E-5</v>
      </c>
      <c r="P68" s="102">
        <v>1.08999E-4</v>
      </c>
      <c r="Q68" s="99" t="str">
        <f t="shared" si="4"/>
        <v>OK</v>
      </c>
      <c r="R68" s="281">
        <v>0.12</v>
      </c>
      <c r="S68" s="282" t="str">
        <f t="shared" si="5"/>
        <v>CONFORME</v>
      </c>
      <c r="T68" s="283">
        <v>0.1</v>
      </c>
      <c r="U68" s="284" t="str">
        <f t="shared" si="6"/>
        <v>CONFORME</v>
      </c>
      <c r="V68" s="281">
        <f t="shared" si="11"/>
        <v>0.2</v>
      </c>
      <c r="W68" s="282" t="str">
        <f t="shared" si="7"/>
        <v>CONFORME</v>
      </c>
      <c r="X68" s="283">
        <v>0.16</v>
      </c>
      <c r="Y68" s="284" t="str">
        <f t="shared" si="8"/>
        <v>CONFORME</v>
      </c>
      <c r="Z68" s="433">
        <v>6.9076677224662484E-3</v>
      </c>
    </row>
    <row r="69" spans="2:26">
      <c r="B69" s="92">
        <v>1.6</v>
      </c>
      <c r="C69" s="104">
        <v>-7.0000000000000007E-5</v>
      </c>
      <c r="D69" s="104">
        <v>4.0000000000000003E-5</v>
      </c>
      <c r="E69" s="106">
        <v>0</v>
      </c>
      <c r="F69" s="32" t="s">
        <v>151</v>
      </c>
      <c r="G69" s="32">
        <v>7.0000000000000007E-5</v>
      </c>
      <c r="H69" s="274">
        <f t="shared" si="0"/>
        <v>5.0800000000000002E-5</v>
      </c>
      <c r="I69" s="33" t="s">
        <v>287</v>
      </c>
      <c r="J69" s="109" t="str">
        <f t="shared" si="9"/>
        <v>16/34534562</v>
      </c>
      <c r="K69" s="110">
        <f t="shared" si="10"/>
        <v>42626</v>
      </c>
      <c r="L69" s="41">
        <v>3189</v>
      </c>
      <c r="M69" s="54">
        <f t="shared" si="1"/>
        <v>4.375E-5</v>
      </c>
      <c r="N69" s="66">
        <f t="shared" si="2"/>
        <v>8.0855999999999997E-2</v>
      </c>
      <c r="O69" s="67">
        <f t="shared" si="3"/>
        <v>8.0856E-5</v>
      </c>
      <c r="P69" s="102">
        <v>1.0915560000000001E-4</v>
      </c>
      <c r="Q69" s="99" t="str">
        <f t="shared" si="4"/>
        <v>OK</v>
      </c>
      <c r="R69" s="281">
        <v>0.12</v>
      </c>
      <c r="S69" s="282" t="str">
        <f t="shared" si="5"/>
        <v>CONFORME</v>
      </c>
      <c r="T69" s="283">
        <v>0.1</v>
      </c>
      <c r="U69" s="284" t="str">
        <f t="shared" si="6"/>
        <v>CONFORME</v>
      </c>
      <c r="V69" s="281">
        <f t="shared" si="11"/>
        <v>0.2</v>
      </c>
      <c r="W69" s="282" t="str">
        <f t="shared" si="7"/>
        <v>CONFORME</v>
      </c>
      <c r="X69" s="283">
        <v>0.16</v>
      </c>
      <c r="Y69" s="284" t="str">
        <f t="shared" si="8"/>
        <v>CONFORME</v>
      </c>
      <c r="Z69" s="433">
        <v>6.9077125636986024E-3</v>
      </c>
    </row>
    <row r="70" spans="2:26">
      <c r="B70" s="92">
        <v>1.7</v>
      </c>
      <c r="C70" s="104">
        <v>-5.0000000000000002E-5</v>
      </c>
      <c r="D70" s="104">
        <v>7.0000000000000007E-5</v>
      </c>
      <c r="E70" s="93" t="s">
        <v>8</v>
      </c>
      <c r="F70" s="32" t="s">
        <v>153</v>
      </c>
      <c r="G70" s="32">
        <v>7.0000000000000007E-5</v>
      </c>
      <c r="H70" s="274">
        <f t="shared" si="0"/>
        <v>5.0850000000000003E-5</v>
      </c>
      <c r="I70" s="33" t="s">
        <v>287</v>
      </c>
      <c r="J70" s="109" t="str">
        <f t="shared" si="9"/>
        <v>16/34534562</v>
      </c>
      <c r="K70" s="110">
        <f t="shared" si="10"/>
        <v>42626</v>
      </c>
      <c r="L70" s="41">
        <v>3189</v>
      </c>
      <c r="M70" s="54">
        <f t="shared" si="1"/>
        <v>4.1176470588235297E-5</v>
      </c>
      <c r="N70" s="66">
        <f t="shared" si="2"/>
        <v>8.0972000000000002E-2</v>
      </c>
      <c r="O70" s="67">
        <f t="shared" si="3"/>
        <v>8.0971999999999997E-5</v>
      </c>
      <c r="P70" s="102">
        <v>1.093122E-4</v>
      </c>
      <c r="Q70" s="99" t="str">
        <f t="shared" si="4"/>
        <v>OK</v>
      </c>
      <c r="R70" s="281">
        <v>0.12</v>
      </c>
      <c r="S70" s="282" t="str">
        <f t="shared" si="5"/>
        <v>CONFORME</v>
      </c>
      <c r="T70" s="283">
        <v>0.1</v>
      </c>
      <c r="U70" s="284" t="str">
        <f t="shared" si="6"/>
        <v>CONFORME</v>
      </c>
      <c r="V70" s="281">
        <f t="shared" si="11"/>
        <v>0.2</v>
      </c>
      <c r="W70" s="282" t="str">
        <f t="shared" si="7"/>
        <v>CONFORME</v>
      </c>
      <c r="X70" s="283">
        <v>0.16</v>
      </c>
      <c r="Y70" s="284" t="str">
        <f t="shared" si="8"/>
        <v>CONFORME</v>
      </c>
      <c r="Z70" s="433">
        <v>6.9077574841828488E-3</v>
      </c>
    </row>
    <row r="71" spans="2:26">
      <c r="B71" s="92">
        <v>1.8</v>
      </c>
      <c r="C71" s="104">
        <v>-5.9999999999999995E-5</v>
      </c>
      <c r="D71" s="104">
        <v>2.9999999999999997E-5</v>
      </c>
      <c r="E71" s="93" t="s">
        <v>8</v>
      </c>
      <c r="F71" s="32" t="s">
        <v>155</v>
      </c>
      <c r="G71" s="32">
        <v>7.0000000000000007E-5</v>
      </c>
      <c r="H71" s="274">
        <f t="shared" si="0"/>
        <v>5.0900000000000004E-5</v>
      </c>
      <c r="I71" s="33" t="s">
        <v>287</v>
      </c>
      <c r="J71" s="109" t="str">
        <f t="shared" si="9"/>
        <v>16/34534562</v>
      </c>
      <c r="K71" s="110">
        <f t="shared" si="10"/>
        <v>42626</v>
      </c>
      <c r="L71" s="41">
        <v>3189</v>
      </c>
      <c r="M71" s="54">
        <f t="shared" si="1"/>
        <v>3.8888888888888891E-5</v>
      </c>
      <c r="N71" s="66">
        <f t="shared" si="2"/>
        <v>8.1088000000000007E-2</v>
      </c>
      <c r="O71" s="67">
        <f t="shared" si="3"/>
        <v>8.1088000000000007E-5</v>
      </c>
      <c r="P71" s="102">
        <v>1.0946880000000002E-4</v>
      </c>
      <c r="Q71" s="99" t="str">
        <f t="shared" si="4"/>
        <v>OK</v>
      </c>
      <c r="R71" s="281">
        <v>0.12</v>
      </c>
      <c r="S71" s="282" t="str">
        <f t="shared" si="5"/>
        <v>CONFORME</v>
      </c>
      <c r="T71" s="283">
        <v>0.1</v>
      </c>
      <c r="U71" s="284" t="str">
        <f t="shared" si="6"/>
        <v>CONFORME</v>
      </c>
      <c r="V71" s="281">
        <f t="shared" si="11"/>
        <v>0.2</v>
      </c>
      <c r="W71" s="282" t="str">
        <f t="shared" si="7"/>
        <v>CONFORME</v>
      </c>
      <c r="X71" s="283">
        <v>0.16</v>
      </c>
      <c r="Y71" s="284" t="str">
        <f t="shared" si="8"/>
        <v>CONFORME</v>
      </c>
      <c r="Z71" s="433">
        <v>6.9078024839174437E-3</v>
      </c>
    </row>
    <row r="72" spans="2:26">
      <c r="B72" s="92">
        <v>1.9</v>
      </c>
      <c r="C72" s="104">
        <v>-5.9999999999999995E-5</v>
      </c>
      <c r="D72" s="104">
        <v>5.0000000000000002E-5</v>
      </c>
      <c r="E72" s="93" t="s">
        <v>8</v>
      </c>
      <c r="F72" s="32" t="s">
        <v>158</v>
      </c>
      <c r="G72" s="32">
        <v>7.0000000000000007E-5</v>
      </c>
      <c r="H72" s="274">
        <f t="shared" ref="H72:H128" si="12">(0.05/1000+(0.5*10^-6)*B72)</f>
        <v>5.0950000000000005E-5</v>
      </c>
      <c r="I72" s="33" t="s">
        <v>287</v>
      </c>
      <c r="J72" s="109" t="str">
        <f t="shared" si="9"/>
        <v>16/34534562</v>
      </c>
      <c r="K72" s="110">
        <f t="shared" si="10"/>
        <v>42626</v>
      </c>
      <c r="L72" s="41">
        <v>3189</v>
      </c>
      <c r="M72" s="54">
        <f t="shared" ref="M72:M128" si="13">G72/B72</f>
        <v>3.6842105263157901E-5</v>
      </c>
      <c r="N72" s="66">
        <f t="shared" ref="N72:N129" si="14">0.079+0.00116*B72</f>
        <v>8.1203999999999998E-2</v>
      </c>
      <c r="O72" s="67">
        <f t="shared" ref="O72:O129" si="15">N72/1000</f>
        <v>8.1204000000000004E-5</v>
      </c>
      <c r="P72" s="102">
        <v>1.0962540000000001E-4</v>
      </c>
      <c r="Q72" s="99" t="str">
        <f t="shared" ref="Q72:Q128" si="16">IF(G72&lt;P72,"OK","NO OK")</f>
        <v>OK</v>
      </c>
      <c r="R72" s="281">
        <v>0.12</v>
      </c>
      <c r="S72" s="282" t="str">
        <f t="shared" ref="S72:S128" si="17">IF(ABS(C72*1000)&lt;=R72,"CONFORME","NO CONFORME")</f>
        <v>CONFORME</v>
      </c>
      <c r="T72" s="283">
        <v>0.1</v>
      </c>
      <c r="U72" s="284" t="str">
        <f t="shared" ref="U72:U128" si="18">IF(ABS(D72*1000)&lt;=T72,"CONFORME","NO CONFORME")</f>
        <v>CONFORME</v>
      </c>
      <c r="V72" s="281">
        <f t="shared" si="11"/>
        <v>0.2</v>
      </c>
      <c r="W72" s="282" t="str">
        <f t="shared" ref="W72:W128" si="19">IF(ABS(C72*1000)&lt;=V72,"CONFORME","NO CONFORME")</f>
        <v>CONFORME</v>
      </c>
      <c r="X72" s="283">
        <v>0.16</v>
      </c>
      <c r="Y72" s="284" t="str">
        <f t="shared" ref="Y72:Y128" si="20">IF(ABS(D72*1000)&lt;=X72,"CONFORME","NO CONFORME")</f>
        <v>CONFORME</v>
      </c>
      <c r="Z72" s="433">
        <v>6.9078475629008361E-3</v>
      </c>
    </row>
    <row r="73" spans="2:26">
      <c r="B73" s="92">
        <v>2</v>
      </c>
      <c r="C73" s="104">
        <v>-2.0000000000000002E-5</v>
      </c>
      <c r="D73" s="104">
        <v>1.3000000000000002E-4</v>
      </c>
      <c r="E73" s="93">
        <v>1</v>
      </c>
      <c r="F73" s="32" t="s">
        <v>160</v>
      </c>
      <c r="G73" s="32">
        <v>7.0000000000000007E-5</v>
      </c>
      <c r="H73" s="274">
        <f t="shared" si="12"/>
        <v>5.1E-5</v>
      </c>
      <c r="I73" s="33" t="s">
        <v>287</v>
      </c>
      <c r="J73" s="109" t="str">
        <f t="shared" ref="J73:J128" si="21">$J$7</f>
        <v>16/34534562</v>
      </c>
      <c r="K73" s="110">
        <f t="shared" ref="K73:K128" si="22">$K$7</f>
        <v>42626</v>
      </c>
      <c r="L73" s="41">
        <v>3189</v>
      </c>
      <c r="M73" s="54">
        <f t="shared" si="13"/>
        <v>3.5000000000000004E-5</v>
      </c>
      <c r="N73" s="66">
        <f t="shared" si="14"/>
        <v>8.1320000000000003E-2</v>
      </c>
      <c r="O73" s="67">
        <f t="shared" si="15"/>
        <v>8.1320000000000001E-5</v>
      </c>
      <c r="P73" s="102">
        <v>1.0978200000000001E-4</v>
      </c>
      <c r="Q73" s="99" t="str">
        <f t="shared" si="16"/>
        <v>OK</v>
      </c>
      <c r="R73" s="281">
        <v>0.12</v>
      </c>
      <c r="S73" s="282" t="str">
        <f t="shared" si="17"/>
        <v>CONFORME</v>
      </c>
      <c r="T73" s="283">
        <v>0.1</v>
      </c>
      <c r="U73" s="284" t="str">
        <f t="shared" si="18"/>
        <v>NO CONFORME</v>
      </c>
      <c r="V73" s="281">
        <f t="shared" ref="V73:V89" si="23">V72</f>
        <v>0.2</v>
      </c>
      <c r="W73" s="282" t="str">
        <f t="shared" si="19"/>
        <v>CONFORME</v>
      </c>
      <c r="X73" s="283">
        <v>0.16</v>
      </c>
      <c r="Y73" s="284" t="str">
        <f t="shared" si="20"/>
        <v>CONFORME</v>
      </c>
      <c r="Z73" s="433">
        <v>6.9078927211314754E-3</v>
      </c>
    </row>
    <row r="74" spans="2:26">
      <c r="B74" s="92">
        <v>2.5</v>
      </c>
      <c r="C74" s="104">
        <v>-1.1E-4</v>
      </c>
      <c r="D74" s="104">
        <v>2.0000000000000002E-5</v>
      </c>
      <c r="E74" s="93" t="s">
        <v>8</v>
      </c>
      <c r="F74" s="32" t="s">
        <v>162</v>
      </c>
      <c r="G74" s="32">
        <v>7.0000000000000007E-5</v>
      </c>
      <c r="H74" s="274">
        <f t="shared" si="12"/>
        <v>5.1249999999999999E-5</v>
      </c>
      <c r="I74" s="33" t="s">
        <v>287</v>
      </c>
      <c r="J74" s="109" t="str">
        <f t="shared" si="21"/>
        <v>16/34534562</v>
      </c>
      <c r="K74" s="110">
        <f t="shared" si="22"/>
        <v>42626</v>
      </c>
      <c r="L74" s="41">
        <v>3189</v>
      </c>
      <c r="M74" s="54">
        <f t="shared" si="13"/>
        <v>2.8000000000000003E-5</v>
      </c>
      <c r="N74" s="66">
        <f t="shared" si="14"/>
        <v>8.1900000000000001E-2</v>
      </c>
      <c r="O74" s="67">
        <f t="shared" si="15"/>
        <v>8.1899999999999999E-5</v>
      </c>
      <c r="P74" s="102">
        <v>1.1056500000000001E-4</v>
      </c>
      <c r="Q74" s="99" t="str">
        <f t="shared" si="16"/>
        <v>OK</v>
      </c>
      <c r="R74" s="281">
        <v>0.12</v>
      </c>
      <c r="S74" s="282" t="str">
        <f t="shared" si="17"/>
        <v>CONFORME</v>
      </c>
      <c r="T74" s="283">
        <v>0.1</v>
      </c>
      <c r="U74" s="284" t="str">
        <f t="shared" si="18"/>
        <v>CONFORME</v>
      </c>
      <c r="V74" s="281">
        <f t="shared" si="23"/>
        <v>0.2</v>
      </c>
      <c r="W74" s="282" t="str">
        <f t="shared" si="19"/>
        <v>CONFORME</v>
      </c>
      <c r="X74" s="283">
        <v>0.16</v>
      </c>
      <c r="Y74" s="284" t="str">
        <f t="shared" si="20"/>
        <v>CONFORME</v>
      </c>
      <c r="Z74" s="433">
        <v>6.9081197009388884E-3</v>
      </c>
    </row>
    <row r="75" spans="2:26">
      <c r="B75" s="92">
        <v>3</v>
      </c>
      <c r="C75" s="104">
        <v>-1.1999999999999999E-4</v>
      </c>
      <c r="D75" s="104">
        <v>8.0000000000000007E-5</v>
      </c>
      <c r="E75" s="93" t="s">
        <v>8</v>
      </c>
      <c r="F75" s="32" t="s">
        <v>164</v>
      </c>
      <c r="G75" s="32">
        <v>7.0000000000000007E-5</v>
      </c>
      <c r="H75" s="274">
        <f t="shared" si="12"/>
        <v>5.1500000000000005E-5</v>
      </c>
      <c r="I75" s="33" t="s">
        <v>287</v>
      </c>
      <c r="J75" s="109" t="str">
        <f t="shared" si="21"/>
        <v>16/34534562</v>
      </c>
      <c r="K75" s="110">
        <f t="shared" si="22"/>
        <v>42626</v>
      </c>
      <c r="L75" s="41">
        <v>3189</v>
      </c>
      <c r="M75" s="54">
        <f t="shared" si="13"/>
        <v>2.3333333333333336E-5</v>
      </c>
      <c r="N75" s="66">
        <f t="shared" si="14"/>
        <v>8.2479999999999998E-2</v>
      </c>
      <c r="O75" s="67">
        <f t="shared" si="15"/>
        <v>8.2479999999999996E-5</v>
      </c>
      <c r="P75" s="102">
        <v>1.1134800000000001E-4</v>
      </c>
      <c r="Q75" s="99" t="str">
        <f t="shared" si="16"/>
        <v>OK</v>
      </c>
      <c r="R75" s="281">
        <v>0.12</v>
      </c>
      <c r="S75" s="282" t="str">
        <f t="shared" si="17"/>
        <v>CONFORME</v>
      </c>
      <c r="T75" s="283">
        <v>0.1</v>
      </c>
      <c r="U75" s="284" t="str">
        <f t="shared" si="18"/>
        <v>CONFORME</v>
      </c>
      <c r="V75" s="281">
        <f t="shared" si="23"/>
        <v>0.2</v>
      </c>
      <c r="W75" s="282" t="str">
        <f t="shared" si="19"/>
        <v>CONFORME</v>
      </c>
      <c r="X75" s="283">
        <v>0.16</v>
      </c>
      <c r="Y75" s="284" t="str">
        <f t="shared" si="20"/>
        <v>CONFORME</v>
      </c>
      <c r="Z75" s="433">
        <v>6.9083486616932097E-3</v>
      </c>
    </row>
    <row r="76" spans="2:26">
      <c r="B76" s="92">
        <v>3.5</v>
      </c>
      <c r="C76" s="104">
        <v>-1E-4</v>
      </c>
      <c r="D76" s="104">
        <v>4.0000000000000003E-5</v>
      </c>
      <c r="E76" s="93" t="s">
        <v>8</v>
      </c>
      <c r="F76" s="32" t="s">
        <v>167</v>
      </c>
      <c r="G76" s="32">
        <v>7.0000000000000007E-5</v>
      </c>
      <c r="H76" s="274">
        <f t="shared" si="12"/>
        <v>5.1750000000000004E-5</v>
      </c>
      <c r="I76" s="33" t="s">
        <v>287</v>
      </c>
      <c r="J76" s="109" t="str">
        <f t="shared" si="21"/>
        <v>16/34534562</v>
      </c>
      <c r="K76" s="110">
        <f t="shared" si="22"/>
        <v>42626</v>
      </c>
      <c r="L76" s="41">
        <v>3189</v>
      </c>
      <c r="M76" s="54">
        <f t="shared" si="13"/>
        <v>2.0000000000000002E-5</v>
      </c>
      <c r="N76" s="66">
        <f t="shared" si="14"/>
        <v>8.3059999999999995E-2</v>
      </c>
      <c r="O76" s="67">
        <f t="shared" si="15"/>
        <v>8.3059999999999994E-5</v>
      </c>
      <c r="P76" s="102">
        <v>1.12131E-4</v>
      </c>
      <c r="Q76" s="99" t="str">
        <f t="shared" si="16"/>
        <v>OK</v>
      </c>
      <c r="R76" s="281">
        <v>0.12</v>
      </c>
      <c r="S76" s="282" t="str">
        <f t="shared" si="17"/>
        <v>CONFORME</v>
      </c>
      <c r="T76" s="283">
        <v>0.1</v>
      </c>
      <c r="U76" s="284" t="str">
        <f t="shared" si="18"/>
        <v>CONFORME</v>
      </c>
      <c r="V76" s="281">
        <f t="shared" si="23"/>
        <v>0.2</v>
      </c>
      <c r="W76" s="282" t="str">
        <f t="shared" si="19"/>
        <v>CONFORME</v>
      </c>
      <c r="X76" s="283">
        <v>0.16</v>
      </c>
      <c r="Y76" s="284" t="str">
        <f t="shared" si="20"/>
        <v>CONFORME</v>
      </c>
      <c r="Z76" s="433">
        <v>6.9085796031974856E-3</v>
      </c>
    </row>
    <row r="77" spans="2:26">
      <c r="B77" s="47">
        <v>4</v>
      </c>
      <c r="C77" s="104">
        <v>-4.0000000000000003E-5</v>
      </c>
      <c r="D77" s="104">
        <v>2.0000000000000002E-5</v>
      </c>
      <c r="E77" s="93" t="s">
        <v>8</v>
      </c>
      <c r="F77" s="32" t="s">
        <v>169</v>
      </c>
      <c r="G77" s="32">
        <v>7.0000000000000007E-5</v>
      </c>
      <c r="H77" s="274">
        <f t="shared" si="12"/>
        <v>5.2000000000000004E-5</v>
      </c>
      <c r="I77" s="33" t="s">
        <v>287</v>
      </c>
      <c r="J77" s="109" t="str">
        <f t="shared" si="21"/>
        <v>16/34534562</v>
      </c>
      <c r="K77" s="110">
        <f t="shared" si="22"/>
        <v>42626</v>
      </c>
      <c r="L77" s="41">
        <v>3189</v>
      </c>
      <c r="M77" s="54">
        <f t="shared" si="13"/>
        <v>1.7500000000000002E-5</v>
      </c>
      <c r="N77" s="66">
        <f t="shared" si="14"/>
        <v>8.3640000000000006E-2</v>
      </c>
      <c r="O77" s="67">
        <f t="shared" si="15"/>
        <v>8.3640000000000006E-5</v>
      </c>
      <c r="P77" s="102">
        <v>1.1291400000000001E-4</v>
      </c>
      <c r="Q77" s="99" t="str">
        <f t="shared" si="16"/>
        <v>OK</v>
      </c>
      <c r="R77" s="281">
        <v>0.12</v>
      </c>
      <c r="S77" s="282" t="str">
        <f t="shared" si="17"/>
        <v>CONFORME</v>
      </c>
      <c r="T77" s="283">
        <v>0.1</v>
      </c>
      <c r="U77" s="284" t="str">
        <f t="shared" si="18"/>
        <v>CONFORME</v>
      </c>
      <c r="V77" s="281">
        <f t="shared" si="23"/>
        <v>0.2</v>
      </c>
      <c r="W77" s="282" t="str">
        <f t="shared" si="19"/>
        <v>CONFORME</v>
      </c>
      <c r="X77" s="283">
        <v>0.16</v>
      </c>
      <c r="Y77" s="284" t="str">
        <f t="shared" si="20"/>
        <v>CONFORME</v>
      </c>
      <c r="Z77" s="433">
        <v>6.9088125252530826E-3</v>
      </c>
    </row>
    <row r="78" spans="2:26">
      <c r="B78" s="92">
        <v>4.5</v>
      </c>
      <c r="C78" s="104">
        <v>-4.0000000000000003E-5</v>
      </c>
      <c r="D78" s="104">
        <v>8.0000000000000007E-5</v>
      </c>
      <c r="E78" s="93" t="s">
        <v>8</v>
      </c>
      <c r="F78" s="32" t="s">
        <v>171</v>
      </c>
      <c r="G78" s="32">
        <v>7.0000000000000007E-5</v>
      </c>
      <c r="H78" s="274">
        <f t="shared" si="12"/>
        <v>5.2250000000000003E-5</v>
      </c>
      <c r="I78" s="33" t="s">
        <v>287</v>
      </c>
      <c r="J78" s="109" t="str">
        <f t="shared" si="21"/>
        <v>16/34534562</v>
      </c>
      <c r="K78" s="110">
        <f t="shared" si="22"/>
        <v>42626</v>
      </c>
      <c r="L78" s="41">
        <v>3189</v>
      </c>
      <c r="M78" s="54">
        <f t="shared" si="13"/>
        <v>1.5555555555555558E-5</v>
      </c>
      <c r="N78" s="66">
        <f t="shared" si="14"/>
        <v>8.4220000000000003E-2</v>
      </c>
      <c r="O78" s="67">
        <f t="shared" si="15"/>
        <v>8.4220000000000003E-5</v>
      </c>
      <c r="P78" s="102">
        <v>1.1369700000000001E-4</v>
      </c>
      <c r="Q78" s="99" t="str">
        <f t="shared" si="16"/>
        <v>OK</v>
      </c>
      <c r="R78" s="281">
        <v>0.12</v>
      </c>
      <c r="S78" s="282" t="str">
        <f t="shared" si="17"/>
        <v>CONFORME</v>
      </c>
      <c r="T78" s="283">
        <v>0.1</v>
      </c>
      <c r="U78" s="284" t="str">
        <f t="shared" si="18"/>
        <v>CONFORME</v>
      </c>
      <c r="V78" s="281">
        <f t="shared" si="23"/>
        <v>0.2</v>
      </c>
      <c r="W78" s="282" t="str">
        <f t="shared" si="19"/>
        <v>CONFORME</v>
      </c>
      <c r="X78" s="283">
        <v>0.16</v>
      </c>
      <c r="Y78" s="284" t="str">
        <f t="shared" si="20"/>
        <v>CONFORME</v>
      </c>
      <c r="Z78" s="433">
        <v>6.909047427659693E-3</v>
      </c>
    </row>
    <row r="79" spans="2:26">
      <c r="B79" s="47">
        <v>5</v>
      </c>
      <c r="C79" s="104">
        <v>-5.9999999999999995E-5</v>
      </c>
      <c r="D79" s="104">
        <v>1.1999999999999999E-4</v>
      </c>
      <c r="E79" s="93">
        <v>1</v>
      </c>
      <c r="F79" s="32" t="s">
        <v>174</v>
      </c>
      <c r="G79" s="32">
        <v>6.9999999999999994E-5</v>
      </c>
      <c r="H79" s="274">
        <f t="shared" si="12"/>
        <v>5.2500000000000002E-5</v>
      </c>
      <c r="I79" s="33" t="s">
        <v>287</v>
      </c>
      <c r="J79" s="109" t="str">
        <f t="shared" si="21"/>
        <v>16/34534562</v>
      </c>
      <c r="K79" s="110">
        <f t="shared" si="22"/>
        <v>42626</v>
      </c>
      <c r="L79" s="41">
        <v>3189</v>
      </c>
      <c r="M79" s="54">
        <f t="shared" si="13"/>
        <v>1.3999999999999998E-5</v>
      </c>
      <c r="N79" s="66">
        <f t="shared" si="14"/>
        <v>8.48E-2</v>
      </c>
      <c r="O79" s="67">
        <f t="shared" si="15"/>
        <v>8.4800000000000001E-5</v>
      </c>
      <c r="P79" s="102">
        <v>1.1448000000000002E-4</v>
      </c>
      <c r="Q79" s="99" t="str">
        <f t="shared" si="16"/>
        <v>OK</v>
      </c>
      <c r="R79" s="281">
        <v>0.12</v>
      </c>
      <c r="S79" s="282" t="str">
        <f t="shared" si="17"/>
        <v>CONFORME</v>
      </c>
      <c r="T79" s="283">
        <v>0.1</v>
      </c>
      <c r="U79" s="284" t="str">
        <f t="shared" si="18"/>
        <v>NO CONFORME</v>
      </c>
      <c r="V79" s="281">
        <f t="shared" si="23"/>
        <v>0.2</v>
      </c>
      <c r="W79" s="282" t="str">
        <f t="shared" si="19"/>
        <v>CONFORME</v>
      </c>
      <c r="X79" s="283">
        <v>0.16</v>
      </c>
      <c r="Y79" s="284" t="str">
        <f t="shared" si="20"/>
        <v>CONFORME</v>
      </c>
      <c r="Z79" s="433">
        <v>6.9092843102153325E-3</v>
      </c>
    </row>
    <row r="80" spans="2:26">
      <c r="B80" s="92">
        <v>5.5</v>
      </c>
      <c r="C80" s="104">
        <v>-5.0000000000000002E-5</v>
      </c>
      <c r="D80" s="104">
        <v>1E-4</v>
      </c>
      <c r="E80" s="93" t="s">
        <v>8</v>
      </c>
      <c r="F80" s="32" t="s">
        <v>176</v>
      </c>
      <c r="G80" s="32">
        <v>7.0000000000000007E-5</v>
      </c>
      <c r="H80" s="274">
        <f t="shared" si="12"/>
        <v>5.2750000000000001E-5</v>
      </c>
      <c r="I80" s="33" t="s">
        <v>287</v>
      </c>
      <c r="J80" s="109" t="str">
        <f t="shared" si="21"/>
        <v>16/34534562</v>
      </c>
      <c r="K80" s="110">
        <f t="shared" si="22"/>
        <v>42626</v>
      </c>
      <c r="L80" s="41">
        <v>3189</v>
      </c>
      <c r="M80" s="54">
        <f t="shared" si="13"/>
        <v>1.2727272727272728E-5</v>
      </c>
      <c r="N80" s="66">
        <f t="shared" si="14"/>
        <v>8.5379999999999998E-2</v>
      </c>
      <c r="O80" s="67">
        <f t="shared" si="15"/>
        <v>8.5379999999999999E-5</v>
      </c>
      <c r="P80" s="102">
        <v>1.1526300000000001E-4</v>
      </c>
      <c r="Q80" s="99" t="str">
        <f t="shared" si="16"/>
        <v>OK</v>
      </c>
      <c r="R80" s="281">
        <v>0.12</v>
      </c>
      <c r="S80" s="282" t="str">
        <f t="shared" si="17"/>
        <v>CONFORME</v>
      </c>
      <c r="T80" s="283">
        <v>0.1</v>
      </c>
      <c r="U80" s="284" t="str">
        <f t="shared" si="18"/>
        <v>CONFORME</v>
      </c>
      <c r="V80" s="281">
        <f t="shared" si="23"/>
        <v>0.2</v>
      </c>
      <c r="W80" s="282" t="str">
        <f t="shared" si="19"/>
        <v>CONFORME</v>
      </c>
      <c r="X80" s="283">
        <v>0.16</v>
      </c>
      <c r="Y80" s="284" t="str">
        <f t="shared" si="20"/>
        <v>CONFORME</v>
      </c>
      <c r="Z80" s="433">
        <v>6.9095231727163402E-3</v>
      </c>
    </row>
    <row r="81" spans="2:26">
      <c r="B81" s="92">
        <v>6</v>
      </c>
      <c r="C81" s="104">
        <v>-1.0000000000000001E-5</v>
      </c>
      <c r="D81" s="104">
        <v>8.9999999999999992E-5</v>
      </c>
      <c r="E81" s="93" t="s">
        <v>8</v>
      </c>
      <c r="F81" s="32" t="s">
        <v>179</v>
      </c>
      <c r="G81" s="32">
        <v>7.0000000000000007E-5</v>
      </c>
      <c r="H81" s="274">
        <f t="shared" si="12"/>
        <v>5.3000000000000001E-5</v>
      </c>
      <c r="I81" s="33" t="s">
        <v>287</v>
      </c>
      <c r="J81" s="109" t="str">
        <f t="shared" si="21"/>
        <v>16/34534562</v>
      </c>
      <c r="K81" s="110">
        <f t="shared" si="22"/>
        <v>42626</v>
      </c>
      <c r="L81" s="41">
        <v>3189</v>
      </c>
      <c r="M81" s="54">
        <f t="shared" si="13"/>
        <v>1.1666666666666668E-5</v>
      </c>
      <c r="N81" s="66">
        <f t="shared" si="14"/>
        <v>8.5959999999999995E-2</v>
      </c>
      <c r="O81" s="67">
        <f t="shared" si="15"/>
        <v>8.5959999999999997E-5</v>
      </c>
      <c r="P81" s="102">
        <v>1.1604600000000001E-4</v>
      </c>
      <c r="Q81" s="99" t="str">
        <f t="shared" si="16"/>
        <v>OK</v>
      </c>
      <c r="R81" s="281">
        <v>0.12</v>
      </c>
      <c r="S81" s="282" t="str">
        <f t="shared" si="17"/>
        <v>CONFORME</v>
      </c>
      <c r="T81" s="283">
        <v>0.1</v>
      </c>
      <c r="U81" s="284" t="str">
        <f t="shared" si="18"/>
        <v>CONFORME</v>
      </c>
      <c r="V81" s="281">
        <f t="shared" si="23"/>
        <v>0.2</v>
      </c>
      <c r="W81" s="282" t="str">
        <f t="shared" si="19"/>
        <v>CONFORME</v>
      </c>
      <c r="X81" s="283">
        <v>0.16</v>
      </c>
      <c r="Y81" s="284" t="str">
        <f t="shared" si="20"/>
        <v>CONFORME</v>
      </c>
      <c r="Z81" s="433">
        <v>6.9097640149573848E-3</v>
      </c>
    </row>
    <row r="82" spans="2:26">
      <c r="B82" s="92">
        <v>6.5</v>
      </c>
      <c r="C82" s="104">
        <v>1.0000000000000001E-5</v>
      </c>
      <c r="D82" s="104">
        <v>4.0000000000000003E-5</v>
      </c>
      <c r="E82" s="93" t="s">
        <v>8</v>
      </c>
      <c r="F82" s="32" t="s">
        <v>181</v>
      </c>
      <c r="G82" s="32">
        <v>8.0000000000000007E-5</v>
      </c>
      <c r="H82" s="274">
        <f t="shared" si="12"/>
        <v>5.325E-5</v>
      </c>
      <c r="I82" s="33" t="s">
        <v>287</v>
      </c>
      <c r="J82" s="109" t="str">
        <f t="shared" si="21"/>
        <v>16/34534562</v>
      </c>
      <c r="K82" s="110">
        <f t="shared" si="22"/>
        <v>42626</v>
      </c>
      <c r="L82" s="41">
        <v>3189</v>
      </c>
      <c r="M82" s="54">
        <f t="shared" si="13"/>
        <v>1.2307692307692308E-5</v>
      </c>
      <c r="N82" s="66">
        <f t="shared" si="14"/>
        <v>8.6540000000000006E-2</v>
      </c>
      <c r="O82" s="67">
        <f t="shared" si="15"/>
        <v>8.6540000000000008E-5</v>
      </c>
      <c r="P82" s="102">
        <v>1.1682900000000002E-4</v>
      </c>
      <c r="Q82" s="99" t="str">
        <f t="shared" si="16"/>
        <v>OK</v>
      </c>
      <c r="R82" s="281">
        <v>0.12</v>
      </c>
      <c r="S82" s="282" t="str">
        <f t="shared" si="17"/>
        <v>CONFORME</v>
      </c>
      <c r="T82" s="283">
        <v>0.1</v>
      </c>
      <c r="U82" s="284" t="str">
        <f t="shared" si="18"/>
        <v>CONFORME</v>
      </c>
      <c r="V82" s="281">
        <f t="shared" si="23"/>
        <v>0.2</v>
      </c>
      <c r="W82" s="282" t="str">
        <f t="shared" si="19"/>
        <v>CONFORME</v>
      </c>
      <c r="X82" s="283">
        <v>0.16</v>
      </c>
      <c r="Y82" s="284" t="str">
        <f t="shared" si="20"/>
        <v>CONFORME</v>
      </c>
      <c r="Z82" s="433">
        <v>6.9100068367314599E-3</v>
      </c>
    </row>
    <row r="83" spans="2:26">
      <c r="B83" s="92">
        <v>7</v>
      </c>
      <c r="C83" s="261">
        <v>0</v>
      </c>
      <c r="D83" s="261">
        <v>0</v>
      </c>
      <c r="E83" s="262"/>
      <c r="F83" s="263" t="s">
        <v>184</v>
      </c>
      <c r="G83" s="263">
        <v>0</v>
      </c>
      <c r="H83" s="275">
        <f t="shared" si="12"/>
        <v>5.3499999999999999E-5</v>
      </c>
      <c r="I83" s="264" t="s">
        <v>287</v>
      </c>
      <c r="J83" s="265" t="str">
        <f t="shared" si="21"/>
        <v>16/34534562</v>
      </c>
      <c r="K83" s="266">
        <f t="shared" si="22"/>
        <v>42626</v>
      </c>
      <c r="L83" s="267">
        <v>3189</v>
      </c>
      <c r="M83" s="268">
        <f t="shared" si="13"/>
        <v>0</v>
      </c>
      <c r="N83" s="269">
        <f t="shared" si="14"/>
        <v>8.7120000000000003E-2</v>
      </c>
      <c r="O83" s="270">
        <f t="shared" si="15"/>
        <v>8.7120000000000006E-5</v>
      </c>
      <c r="P83" s="271">
        <v>1.1761200000000001E-4</v>
      </c>
      <c r="Q83" s="272" t="str">
        <f t="shared" si="16"/>
        <v>OK</v>
      </c>
      <c r="R83" s="281">
        <v>0.12</v>
      </c>
      <c r="S83" s="282" t="str">
        <f t="shared" si="17"/>
        <v>CONFORME</v>
      </c>
      <c r="T83" s="283">
        <v>0.1</v>
      </c>
      <c r="U83" s="284" t="str">
        <f t="shared" si="18"/>
        <v>CONFORME</v>
      </c>
      <c r="V83" s="281">
        <f t="shared" si="23"/>
        <v>0.2</v>
      </c>
      <c r="W83" s="282" t="str">
        <f t="shared" si="19"/>
        <v>CONFORME</v>
      </c>
      <c r="X83" s="283">
        <v>0.16</v>
      </c>
      <c r="Y83" s="284" t="str">
        <f t="shared" si="20"/>
        <v>CONFORME</v>
      </c>
      <c r="Z83" s="434">
        <v>6.9102516378298853E-3</v>
      </c>
    </row>
    <row r="84" spans="2:26">
      <c r="B84" s="92">
        <v>7.5</v>
      </c>
      <c r="C84" s="104">
        <v>-5.0000000000000002E-5</v>
      </c>
      <c r="D84" s="104">
        <v>4.0000000000000003E-5</v>
      </c>
      <c r="E84" s="93" t="s">
        <v>8</v>
      </c>
      <c r="F84" s="32" t="s">
        <v>187</v>
      </c>
      <c r="G84" s="32">
        <v>8.0000000000000007E-5</v>
      </c>
      <c r="H84" s="274">
        <f t="shared" si="12"/>
        <v>5.3750000000000005E-5</v>
      </c>
      <c r="I84" s="33" t="s">
        <v>287</v>
      </c>
      <c r="J84" s="109" t="str">
        <f t="shared" si="21"/>
        <v>16/34534562</v>
      </c>
      <c r="K84" s="110">
        <f t="shared" si="22"/>
        <v>42626</v>
      </c>
      <c r="L84" s="41">
        <v>3189</v>
      </c>
      <c r="M84" s="54">
        <f t="shared" si="13"/>
        <v>1.0666666666666667E-5</v>
      </c>
      <c r="N84" s="66">
        <f t="shared" si="14"/>
        <v>8.77E-2</v>
      </c>
      <c r="O84" s="67">
        <f t="shared" si="15"/>
        <v>8.7700000000000004E-5</v>
      </c>
      <c r="P84" s="102">
        <v>1.1839500000000001E-4</v>
      </c>
      <c r="Q84" s="99" t="str">
        <f t="shared" si="16"/>
        <v>OK</v>
      </c>
      <c r="R84" s="281">
        <v>0.12</v>
      </c>
      <c r="S84" s="282" t="str">
        <f t="shared" si="17"/>
        <v>CONFORME</v>
      </c>
      <c r="T84" s="283">
        <v>0.1</v>
      </c>
      <c r="U84" s="284" t="str">
        <f t="shared" si="18"/>
        <v>CONFORME</v>
      </c>
      <c r="V84" s="281">
        <f t="shared" si="23"/>
        <v>0.2</v>
      </c>
      <c r="W84" s="282" t="str">
        <f t="shared" si="19"/>
        <v>CONFORME</v>
      </c>
      <c r="X84" s="283">
        <v>0.16</v>
      </c>
      <c r="Y84" s="284" t="str">
        <f t="shared" si="20"/>
        <v>CONFORME</v>
      </c>
      <c r="Z84" s="433">
        <v>6.9104984180423127E-3</v>
      </c>
    </row>
    <row r="85" spans="2:26">
      <c r="B85" s="92">
        <v>8</v>
      </c>
      <c r="C85" s="261">
        <v>0</v>
      </c>
      <c r="D85" s="261">
        <v>0</v>
      </c>
      <c r="E85" s="262"/>
      <c r="F85" s="263" t="s">
        <v>189</v>
      </c>
      <c r="G85" s="263">
        <v>0</v>
      </c>
      <c r="H85" s="275">
        <f t="shared" si="12"/>
        <v>5.4000000000000005E-5</v>
      </c>
      <c r="I85" s="264" t="s">
        <v>287</v>
      </c>
      <c r="J85" s="265" t="str">
        <f t="shared" si="21"/>
        <v>16/34534562</v>
      </c>
      <c r="K85" s="266">
        <f t="shared" si="22"/>
        <v>42626</v>
      </c>
      <c r="L85" s="267">
        <v>3189</v>
      </c>
      <c r="M85" s="268">
        <f t="shared" si="13"/>
        <v>0</v>
      </c>
      <c r="N85" s="269">
        <f t="shared" si="14"/>
        <v>8.8279999999999997E-2</v>
      </c>
      <c r="O85" s="270">
        <f t="shared" si="15"/>
        <v>8.8280000000000002E-5</v>
      </c>
      <c r="P85" s="271">
        <v>1.1917800000000002E-4</v>
      </c>
      <c r="Q85" s="272" t="str">
        <f t="shared" si="16"/>
        <v>OK</v>
      </c>
      <c r="R85" s="281">
        <v>0.12</v>
      </c>
      <c r="S85" s="282" t="str">
        <f t="shared" si="17"/>
        <v>CONFORME</v>
      </c>
      <c r="T85" s="283">
        <v>0.1</v>
      </c>
      <c r="U85" s="284" t="str">
        <f t="shared" si="18"/>
        <v>CONFORME</v>
      </c>
      <c r="V85" s="281">
        <f t="shared" si="23"/>
        <v>0.2</v>
      </c>
      <c r="W85" s="282" t="str">
        <f t="shared" si="19"/>
        <v>CONFORME</v>
      </c>
      <c r="X85" s="283">
        <v>0.16</v>
      </c>
      <c r="Y85" s="284" t="str">
        <f t="shared" si="20"/>
        <v>CONFORME</v>
      </c>
      <c r="Z85" s="434">
        <v>6.9107471771567217E-3</v>
      </c>
    </row>
    <row r="86" spans="2:26">
      <c r="B86" s="92">
        <v>8.5</v>
      </c>
      <c r="C86" s="104">
        <v>-5.0000000000000002E-5</v>
      </c>
      <c r="D86" s="104">
        <v>5.9999999999999995E-5</v>
      </c>
      <c r="E86" s="93" t="s">
        <v>8</v>
      </c>
      <c r="F86" s="32" t="s">
        <v>192</v>
      </c>
      <c r="G86" s="32">
        <v>8.0000000000000007E-5</v>
      </c>
      <c r="H86" s="274">
        <f t="shared" si="12"/>
        <v>5.4250000000000004E-5</v>
      </c>
      <c r="I86" s="33" t="s">
        <v>287</v>
      </c>
      <c r="J86" s="109" t="str">
        <f t="shared" si="21"/>
        <v>16/34534562</v>
      </c>
      <c r="K86" s="110">
        <f t="shared" si="22"/>
        <v>42626</v>
      </c>
      <c r="L86" s="41">
        <v>3189</v>
      </c>
      <c r="M86" s="54">
        <f t="shared" si="13"/>
        <v>9.4117647058823538E-6</v>
      </c>
      <c r="N86" s="66">
        <f t="shared" si="14"/>
        <v>8.8859999999999995E-2</v>
      </c>
      <c r="O86" s="67">
        <f t="shared" si="15"/>
        <v>8.886E-5</v>
      </c>
      <c r="P86" s="102">
        <v>1.1996100000000001E-4</v>
      </c>
      <c r="Q86" s="99" t="str">
        <f t="shared" si="16"/>
        <v>OK</v>
      </c>
      <c r="R86" s="281">
        <v>0.12</v>
      </c>
      <c r="S86" s="282" t="str">
        <f t="shared" si="17"/>
        <v>CONFORME</v>
      </c>
      <c r="T86" s="283">
        <v>0.1</v>
      </c>
      <c r="U86" s="284" t="str">
        <f t="shared" si="18"/>
        <v>CONFORME</v>
      </c>
      <c r="V86" s="281">
        <f t="shared" si="23"/>
        <v>0.2</v>
      </c>
      <c r="W86" s="282" t="str">
        <f t="shared" si="19"/>
        <v>CONFORME</v>
      </c>
      <c r="X86" s="283">
        <v>0.16</v>
      </c>
      <c r="Y86" s="284" t="str">
        <f t="shared" si="20"/>
        <v>CONFORME</v>
      </c>
      <c r="Z86" s="433">
        <v>6.910997914959421E-3</v>
      </c>
    </row>
    <row r="87" spans="2:26">
      <c r="B87" s="47">
        <v>9</v>
      </c>
      <c r="C87" s="104">
        <v>-1.4999999999999999E-4</v>
      </c>
      <c r="D87" s="104">
        <v>5.0000000000000002E-5</v>
      </c>
      <c r="E87" s="93" t="s">
        <v>8</v>
      </c>
      <c r="F87" s="32" t="s">
        <v>193</v>
      </c>
      <c r="G87" s="32">
        <v>8.0000000000000007E-5</v>
      </c>
      <c r="H87" s="274">
        <f t="shared" si="12"/>
        <v>5.4500000000000003E-5</v>
      </c>
      <c r="I87" s="33" t="s">
        <v>287</v>
      </c>
      <c r="J87" s="109" t="str">
        <f t="shared" si="21"/>
        <v>16/34534562</v>
      </c>
      <c r="K87" s="110">
        <f t="shared" si="22"/>
        <v>42626</v>
      </c>
      <c r="L87" s="41">
        <v>3189</v>
      </c>
      <c r="M87" s="54">
        <f t="shared" si="13"/>
        <v>8.88888888888889E-6</v>
      </c>
      <c r="N87" s="66">
        <f t="shared" si="14"/>
        <v>8.9440000000000006E-2</v>
      </c>
      <c r="O87" s="67">
        <f t="shared" si="15"/>
        <v>8.9440000000000011E-5</v>
      </c>
      <c r="P87" s="102">
        <v>1.2074400000000002E-4</v>
      </c>
      <c r="Q87" s="99" t="str">
        <f t="shared" si="16"/>
        <v>OK</v>
      </c>
      <c r="R87" s="281">
        <v>0.12</v>
      </c>
      <c r="S87" s="282" t="str">
        <f t="shared" si="17"/>
        <v>NO CONFORME</v>
      </c>
      <c r="T87" s="283">
        <v>0.1</v>
      </c>
      <c r="U87" s="284" t="str">
        <f t="shared" si="18"/>
        <v>CONFORME</v>
      </c>
      <c r="V87" s="281">
        <f t="shared" si="23"/>
        <v>0.2</v>
      </c>
      <c r="W87" s="282" t="str">
        <f t="shared" si="19"/>
        <v>CONFORME</v>
      </c>
      <c r="X87" s="283">
        <v>0.16</v>
      </c>
      <c r="Y87" s="284" t="str">
        <f t="shared" si="20"/>
        <v>CONFORME</v>
      </c>
      <c r="Z87" s="433">
        <v>6.9112506312350545E-3</v>
      </c>
    </row>
    <row r="88" spans="2:26">
      <c r="B88" s="47">
        <v>9.5</v>
      </c>
      <c r="C88" s="104">
        <v>-1.0000000000000001E-5</v>
      </c>
      <c r="D88" s="104">
        <v>4.0000000000000003E-5</v>
      </c>
      <c r="E88" s="93" t="s">
        <v>8</v>
      </c>
      <c r="F88" s="32" t="s">
        <v>196</v>
      </c>
      <c r="G88" s="32">
        <v>8.0000000000000007E-5</v>
      </c>
      <c r="H88" s="274">
        <f t="shared" si="12"/>
        <v>5.4750000000000003E-5</v>
      </c>
      <c r="I88" s="33" t="s">
        <v>287</v>
      </c>
      <c r="J88" s="109" t="str">
        <f t="shared" si="21"/>
        <v>16/34534562</v>
      </c>
      <c r="K88" s="110">
        <f t="shared" si="22"/>
        <v>42626</v>
      </c>
      <c r="L88" s="41">
        <v>3189</v>
      </c>
      <c r="M88" s="54">
        <f t="shared" si="13"/>
        <v>8.4210526315789482E-6</v>
      </c>
      <c r="N88" s="66">
        <f t="shared" si="14"/>
        <v>9.0020000000000003E-2</v>
      </c>
      <c r="O88" s="67">
        <f t="shared" si="15"/>
        <v>9.0020000000000009E-5</v>
      </c>
      <c r="P88" s="102">
        <v>1.2152700000000002E-4</v>
      </c>
      <c r="Q88" s="99" t="str">
        <f t="shared" si="16"/>
        <v>OK</v>
      </c>
      <c r="R88" s="281">
        <v>0.12</v>
      </c>
      <c r="S88" s="282" t="str">
        <f t="shared" si="17"/>
        <v>CONFORME</v>
      </c>
      <c r="T88" s="283">
        <v>0.1</v>
      </c>
      <c r="U88" s="284" t="str">
        <f t="shared" si="18"/>
        <v>CONFORME</v>
      </c>
      <c r="V88" s="281">
        <f t="shared" si="23"/>
        <v>0.2</v>
      </c>
      <c r="W88" s="282" t="str">
        <f t="shared" si="19"/>
        <v>CONFORME</v>
      </c>
      <c r="X88" s="283">
        <v>0.16</v>
      </c>
      <c r="Y88" s="284" t="str">
        <f t="shared" si="20"/>
        <v>CONFORME</v>
      </c>
      <c r="Z88" s="433">
        <v>6.9115053257665952E-3</v>
      </c>
    </row>
    <row r="89" spans="2:26">
      <c r="B89" s="47">
        <v>10</v>
      </c>
      <c r="C89" s="104">
        <v>-2.9999999999999997E-5</v>
      </c>
      <c r="D89" s="104">
        <v>7.0000000000000007E-5</v>
      </c>
      <c r="E89" s="93" t="s">
        <v>8</v>
      </c>
      <c r="F89" s="32" t="s">
        <v>198</v>
      </c>
      <c r="G89" s="32">
        <v>8.0000000000000007E-5</v>
      </c>
      <c r="H89" s="274">
        <f t="shared" si="12"/>
        <v>5.5000000000000002E-5</v>
      </c>
      <c r="I89" s="33" t="s">
        <v>287</v>
      </c>
      <c r="J89" s="109" t="str">
        <f t="shared" si="21"/>
        <v>16/34534562</v>
      </c>
      <c r="K89" s="110">
        <f t="shared" si="22"/>
        <v>42626</v>
      </c>
      <c r="L89" s="41">
        <v>3189</v>
      </c>
      <c r="M89" s="54">
        <f t="shared" si="13"/>
        <v>8.0000000000000013E-6</v>
      </c>
      <c r="N89" s="66">
        <f t="shared" si="14"/>
        <v>9.06E-2</v>
      </c>
      <c r="O89" s="67">
        <f t="shared" si="15"/>
        <v>9.0600000000000007E-5</v>
      </c>
      <c r="P89" s="102">
        <v>1.2231000000000001E-4</v>
      </c>
      <c r="Q89" s="99" t="str">
        <f t="shared" si="16"/>
        <v>OK</v>
      </c>
      <c r="R89" s="281">
        <v>0.12</v>
      </c>
      <c r="S89" s="282" t="str">
        <f t="shared" si="17"/>
        <v>CONFORME</v>
      </c>
      <c r="T89" s="283">
        <v>0.1</v>
      </c>
      <c r="U89" s="284" t="str">
        <f t="shared" si="18"/>
        <v>CONFORME</v>
      </c>
      <c r="V89" s="281">
        <f t="shared" si="23"/>
        <v>0.2</v>
      </c>
      <c r="W89" s="282" t="str">
        <f t="shared" si="19"/>
        <v>CONFORME</v>
      </c>
      <c r="X89" s="283">
        <v>0.16</v>
      </c>
      <c r="Y89" s="284" t="str">
        <f t="shared" si="20"/>
        <v>CONFORME</v>
      </c>
      <c r="Z89" s="433">
        <v>6.9117619983353491E-3</v>
      </c>
    </row>
    <row r="90" spans="2:26">
      <c r="B90" s="47">
        <v>10.5</v>
      </c>
      <c r="C90" s="104">
        <v>5.0000000000000002E-5</v>
      </c>
      <c r="D90" s="104">
        <v>7.0000000000000007E-5</v>
      </c>
      <c r="E90" s="93" t="s">
        <v>8</v>
      </c>
      <c r="F90" s="32" t="s">
        <v>199</v>
      </c>
      <c r="G90" s="32">
        <v>8.0000000000000007E-5</v>
      </c>
      <c r="H90" s="274">
        <f t="shared" si="12"/>
        <v>5.5250000000000001E-5</v>
      </c>
      <c r="I90" s="33" t="s">
        <v>287</v>
      </c>
      <c r="J90" s="109" t="str">
        <f t="shared" si="21"/>
        <v>16/34534562</v>
      </c>
      <c r="K90" s="110">
        <f t="shared" si="22"/>
        <v>42626</v>
      </c>
      <c r="L90" s="41">
        <v>3189</v>
      </c>
      <c r="M90" s="54">
        <f t="shared" si="13"/>
        <v>7.6190476190476196E-6</v>
      </c>
      <c r="N90" s="66">
        <f t="shared" si="14"/>
        <v>9.1179999999999997E-2</v>
      </c>
      <c r="O90" s="67">
        <f t="shared" si="15"/>
        <v>9.1179999999999991E-5</v>
      </c>
      <c r="P90" s="102">
        <v>1.2309300000000001E-4</v>
      </c>
      <c r="Q90" s="99" t="str">
        <f t="shared" si="16"/>
        <v>OK</v>
      </c>
      <c r="R90" s="281">
        <v>0.14000000000000001</v>
      </c>
      <c r="S90" s="282" t="str">
        <f t="shared" si="17"/>
        <v>CONFORME</v>
      </c>
      <c r="T90" s="283">
        <v>0.1</v>
      </c>
      <c r="U90" s="284" t="str">
        <f t="shared" si="18"/>
        <v>CONFORME</v>
      </c>
      <c r="V90" s="281">
        <v>0.3</v>
      </c>
      <c r="W90" s="282" t="str">
        <f t="shared" si="19"/>
        <v>CONFORME</v>
      </c>
      <c r="X90" s="283">
        <v>0.16</v>
      </c>
      <c r="Y90" s="284" t="str">
        <f t="shared" si="20"/>
        <v>CONFORME</v>
      </c>
      <c r="Z90" s="433">
        <v>6.9264730886898634E-3</v>
      </c>
    </row>
    <row r="91" spans="2:26">
      <c r="B91" s="47">
        <v>11</v>
      </c>
      <c r="C91" s="104">
        <v>-1.0000000000000001E-5</v>
      </c>
      <c r="D91" s="104">
        <v>7.0000000000000007E-5</v>
      </c>
      <c r="E91" s="93" t="s">
        <v>8</v>
      </c>
      <c r="F91" s="32" t="s">
        <v>201</v>
      </c>
      <c r="G91" s="32">
        <v>8.0000000000000007E-5</v>
      </c>
      <c r="H91" s="274">
        <f t="shared" si="12"/>
        <v>5.5500000000000001E-5</v>
      </c>
      <c r="I91" s="33" t="s">
        <v>287</v>
      </c>
      <c r="J91" s="109" t="str">
        <f t="shared" si="21"/>
        <v>16/34534562</v>
      </c>
      <c r="K91" s="110">
        <f t="shared" si="22"/>
        <v>42626</v>
      </c>
      <c r="L91" s="41">
        <v>3189</v>
      </c>
      <c r="M91" s="54">
        <f t="shared" si="13"/>
        <v>7.2727272727272732E-6</v>
      </c>
      <c r="N91" s="66">
        <f t="shared" si="14"/>
        <v>9.1760000000000008E-2</v>
      </c>
      <c r="O91" s="67">
        <f t="shared" si="15"/>
        <v>9.1760000000000002E-5</v>
      </c>
      <c r="P91" s="102">
        <v>1.23876E-4</v>
      </c>
      <c r="Q91" s="99" t="str">
        <f t="shared" si="16"/>
        <v>OK</v>
      </c>
      <c r="R91" s="281">
        <v>0.14000000000000001</v>
      </c>
      <c r="S91" s="282" t="str">
        <f t="shared" si="17"/>
        <v>CONFORME</v>
      </c>
      <c r="T91" s="283">
        <v>0.1</v>
      </c>
      <c r="U91" s="284" t="str">
        <f t="shared" si="18"/>
        <v>CONFORME</v>
      </c>
      <c r="V91" s="281">
        <v>0.3</v>
      </c>
      <c r="W91" s="282" t="str">
        <f t="shared" si="19"/>
        <v>CONFORME</v>
      </c>
      <c r="X91" s="283">
        <v>0.16</v>
      </c>
      <c r="Y91" s="284" t="str">
        <f t="shared" si="20"/>
        <v>CONFORME</v>
      </c>
      <c r="Z91" s="433">
        <v>6.9267331728771492E-3</v>
      </c>
    </row>
    <row r="92" spans="2:26">
      <c r="B92" s="47">
        <v>11.5</v>
      </c>
      <c r="C92" s="104">
        <v>-2.9999999999999997E-5</v>
      </c>
      <c r="D92" s="104">
        <v>4.0000000000000003E-5</v>
      </c>
      <c r="E92" s="93" t="s">
        <v>8</v>
      </c>
      <c r="F92" s="32" t="s">
        <v>202</v>
      </c>
      <c r="G92" s="32">
        <v>8.0000000000000007E-5</v>
      </c>
      <c r="H92" s="274">
        <f t="shared" si="12"/>
        <v>5.575E-5</v>
      </c>
      <c r="I92" s="33" t="s">
        <v>287</v>
      </c>
      <c r="J92" s="109" t="str">
        <f t="shared" si="21"/>
        <v>16/34534562</v>
      </c>
      <c r="K92" s="110">
        <f t="shared" si="22"/>
        <v>42626</v>
      </c>
      <c r="L92" s="41">
        <v>3189</v>
      </c>
      <c r="M92" s="54">
        <f t="shared" si="13"/>
        <v>6.956521739130435E-6</v>
      </c>
      <c r="N92" s="66">
        <f t="shared" si="14"/>
        <v>9.2340000000000005E-2</v>
      </c>
      <c r="O92" s="67">
        <f t="shared" si="15"/>
        <v>9.234E-5</v>
      </c>
      <c r="P92" s="102">
        <v>1.24659E-4</v>
      </c>
      <c r="Q92" s="99" t="str">
        <f t="shared" si="16"/>
        <v>OK</v>
      </c>
      <c r="R92" s="281">
        <v>0.14000000000000001</v>
      </c>
      <c r="S92" s="282" t="str">
        <f t="shared" si="17"/>
        <v>CONFORME</v>
      </c>
      <c r="T92" s="283">
        <v>0.1</v>
      </c>
      <c r="U92" s="284" t="str">
        <f t="shared" si="18"/>
        <v>CONFORME</v>
      </c>
      <c r="V92" s="281">
        <v>0.3</v>
      </c>
      <c r="W92" s="282" t="str">
        <f t="shared" si="19"/>
        <v>CONFORME</v>
      </c>
      <c r="X92" s="283">
        <v>0.16</v>
      </c>
      <c r="Y92" s="284" t="str">
        <f t="shared" si="20"/>
        <v>CONFORME</v>
      </c>
      <c r="Z92" s="433">
        <v>6.9269952303511921E-3</v>
      </c>
    </row>
    <row r="93" spans="2:26">
      <c r="B93" s="47">
        <v>12</v>
      </c>
      <c r="C93" s="104">
        <v>2.9999999999999997E-5</v>
      </c>
      <c r="D93" s="104">
        <v>5.0000000000000002E-5</v>
      </c>
      <c r="E93" s="93" t="s">
        <v>8</v>
      </c>
      <c r="F93" s="32" t="s">
        <v>204</v>
      </c>
      <c r="G93" s="32">
        <v>8.0000000000000007E-5</v>
      </c>
      <c r="H93" s="274">
        <f t="shared" si="12"/>
        <v>5.6000000000000006E-5</v>
      </c>
      <c r="I93" s="33" t="s">
        <v>287</v>
      </c>
      <c r="J93" s="109" t="str">
        <f t="shared" si="21"/>
        <v>16/34534562</v>
      </c>
      <c r="K93" s="110">
        <f t="shared" si="22"/>
        <v>42626</v>
      </c>
      <c r="L93" s="41">
        <v>3189</v>
      </c>
      <c r="M93" s="54">
        <f t="shared" si="13"/>
        <v>6.6666666666666675E-6</v>
      </c>
      <c r="N93" s="66">
        <f t="shared" si="14"/>
        <v>9.2920000000000003E-2</v>
      </c>
      <c r="O93" s="67">
        <f t="shared" si="15"/>
        <v>9.2919999999999998E-5</v>
      </c>
      <c r="P93" s="102">
        <v>1.25442E-4</v>
      </c>
      <c r="Q93" s="99" t="str">
        <f t="shared" si="16"/>
        <v>OK</v>
      </c>
      <c r="R93" s="281">
        <v>0.14000000000000001</v>
      </c>
      <c r="S93" s="282" t="str">
        <f t="shared" si="17"/>
        <v>CONFORME</v>
      </c>
      <c r="T93" s="283">
        <v>0.1</v>
      </c>
      <c r="U93" s="284" t="str">
        <f t="shared" si="18"/>
        <v>CONFORME</v>
      </c>
      <c r="V93" s="281">
        <v>0.3</v>
      </c>
      <c r="W93" s="282" t="str">
        <f t="shared" si="19"/>
        <v>CONFORME</v>
      </c>
      <c r="X93" s="283">
        <v>0.16</v>
      </c>
      <c r="Y93" s="284" t="str">
        <f t="shared" si="20"/>
        <v>CONFORME</v>
      </c>
      <c r="Z93" s="433">
        <v>6.9272592608880454E-3</v>
      </c>
    </row>
    <row r="94" spans="2:26">
      <c r="B94" s="47">
        <v>12.5</v>
      </c>
      <c r="C94" s="104">
        <v>-5.9999999999999995E-5</v>
      </c>
      <c r="D94" s="104">
        <v>5.0000000000000002E-5</v>
      </c>
      <c r="E94" s="93" t="s">
        <v>8</v>
      </c>
      <c r="F94" s="32" t="s">
        <v>205</v>
      </c>
      <c r="G94" s="32">
        <v>8.0000000000000007E-5</v>
      </c>
      <c r="H94" s="274">
        <f t="shared" si="12"/>
        <v>5.6249999999999998E-5</v>
      </c>
      <c r="I94" s="33" t="s">
        <v>287</v>
      </c>
      <c r="J94" s="109" t="str">
        <f t="shared" si="21"/>
        <v>16/34534562</v>
      </c>
      <c r="K94" s="110">
        <f t="shared" si="22"/>
        <v>42626</v>
      </c>
      <c r="L94" s="41">
        <v>3189</v>
      </c>
      <c r="M94" s="54">
        <f t="shared" si="13"/>
        <v>6.4000000000000006E-6</v>
      </c>
      <c r="N94" s="66">
        <f t="shared" si="14"/>
        <v>9.35E-2</v>
      </c>
      <c r="O94" s="67">
        <f t="shared" si="15"/>
        <v>9.3499999999999996E-5</v>
      </c>
      <c r="P94" s="102">
        <v>1.2622499999999999E-4</v>
      </c>
      <c r="Q94" s="99" t="str">
        <f t="shared" si="16"/>
        <v>OK</v>
      </c>
      <c r="R94" s="281">
        <v>0.14000000000000001</v>
      </c>
      <c r="S94" s="282" t="str">
        <f t="shared" si="17"/>
        <v>CONFORME</v>
      </c>
      <c r="T94" s="283">
        <v>0.1</v>
      </c>
      <c r="U94" s="284" t="str">
        <f t="shared" si="18"/>
        <v>CONFORME</v>
      </c>
      <c r="V94" s="281">
        <v>0.3</v>
      </c>
      <c r="W94" s="282" t="str">
        <f t="shared" si="19"/>
        <v>CONFORME</v>
      </c>
      <c r="X94" s="283">
        <v>0.16</v>
      </c>
      <c r="Y94" s="284" t="str">
        <f t="shared" si="20"/>
        <v>CONFORME</v>
      </c>
      <c r="Z94" s="433">
        <v>6.9275252642621082E-3</v>
      </c>
    </row>
    <row r="95" spans="2:26">
      <c r="B95" s="47">
        <v>13</v>
      </c>
      <c r="C95" s="104">
        <v>-2.0000000000000002E-5</v>
      </c>
      <c r="D95" s="104">
        <v>7.0000000000000007E-5</v>
      </c>
      <c r="E95" s="93" t="s">
        <v>8</v>
      </c>
      <c r="F95" s="32" t="s">
        <v>207</v>
      </c>
      <c r="G95" s="32">
        <v>8.0000000000000007E-5</v>
      </c>
      <c r="H95" s="274">
        <f t="shared" si="12"/>
        <v>5.6500000000000005E-5</v>
      </c>
      <c r="I95" s="33" t="s">
        <v>287</v>
      </c>
      <c r="J95" s="109" t="str">
        <f t="shared" si="21"/>
        <v>16/34534562</v>
      </c>
      <c r="K95" s="110">
        <f t="shared" si="22"/>
        <v>42626</v>
      </c>
      <c r="L95" s="41">
        <v>3189</v>
      </c>
      <c r="M95" s="54">
        <f t="shared" si="13"/>
        <v>6.153846153846154E-6</v>
      </c>
      <c r="N95" s="66">
        <f t="shared" si="14"/>
        <v>9.4079999999999997E-2</v>
      </c>
      <c r="O95" s="67">
        <f t="shared" si="15"/>
        <v>9.4079999999999994E-5</v>
      </c>
      <c r="P95" s="102">
        <v>1.2700799999999999E-4</v>
      </c>
      <c r="Q95" s="99" t="str">
        <f t="shared" si="16"/>
        <v>OK</v>
      </c>
      <c r="R95" s="281">
        <v>0.14000000000000001</v>
      </c>
      <c r="S95" s="282" t="str">
        <f t="shared" si="17"/>
        <v>CONFORME</v>
      </c>
      <c r="T95" s="283">
        <v>0.1</v>
      </c>
      <c r="U95" s="284" t="str">
        <f t="shared" si="18"/>
        <v>CONFORME</v>
      </c>
      <c r="V95" s="281">
        <v>0.3</v>
      </c>
      <c r="W95" s="282" t="str">
        <f t="shared" si="19"/>
        <v>CONFORME</v>
      </c>
      <c r="X95" s="283">
        <v>0.16</v>
      </c>
      <c r="Y95" s="284" t="str">
        <f t="shared" si="20"/>
        <v>CONFORME</v>
      </c>
      <c r="Z95" s="433">
        <v>6.9277932402461318E-3</v>
      </c>
    </row>
    <row r="96" spans="2:26">
      <c r="B96" s="47">
        <v>13.5</v>
      </c>
      <c r="C96" s="104">
        <v>-2.0000000000000002E-5</v>
      </c>
      <c r="D96" s="104">
        <v>8.0000000000000007E-5</v>
      </c>
      <c r="E96" s="93" t="s">
        <v>8</v>
      </c>
      <c r="F96" s="32" t="s">
        <v>209</v>
      </c>
      <c r="G96" s="32">
        <v>8.0000000000000007E-5</v>
      </c>
      <c r="H96" s="274">
        <f t="shared" si="12"/>
        <v>5.6750000000000004E-5</v>
      </c>
      <c r="I96" s="33" t="s">
        <v>287</v>
      </c>
      <c r="J96" s="109" t="str">
        <f t="shared" si="21"/>
        <v>16/34534562</v>
      </c>
      <c r="K96" s="110">
        <f t="shared" si="22"/>
        <v>42626</v>
      </c>
      <c r="L96" s="41">
        <v>3189</v>
      </c>
      <c r="M96" s="54">
        <f t="shared" si="13"/>
        <v>5.9259259259259267E-6</v>
      </c>
      <c r="N96" s="66">
        <f t="shared" si="14"/>
        <v>9.4659999999999994E-2</v>
      </c>
      <c r="O96" s="67">
        <f t="shared" si="15"/>
        <v>9.4659999999999992E-5</v>
      </c>
      <c r="P96" s="102">
        <v>1.2779100000000001E-4</v>
      </c>
      <c r="Q96" s="99" t="str">
        <f t="shared" si="16"/>
        <v>OK</v>
      </c>
      <c r="R96" s="281">
        <v>0.14000000000000001</v>
      </c>
      <c r="S96" s="282" t="str">
        <f t="shared" si="17"/>
        <v>CONFORME</v>
      </c>
      <c r="T96" s="283">
        <v>0.1</v>
      </c>
      <c r="U96" s="284" t="str">
        <f t="shared" si="18"/>
        <v>CONFORME</v>
      </c>
      <c r="V96" s="281">
        <v>0.3</v>
      </c>
      <c r="W96" s="282" t="str">
        <f t="shared" si="19"/>
        <v>CONFORME</v>
      </c>
      <c r="X96" s="283">
        <v>0.16</v>
      </c>
      <c r="Y96" s="284" t="str">
        <f t="shared" si="20"/>
        <v>CONFORME</v>
      </c>
      <c r="Z96" s="433">
        <v>6.9280631886112151E-3</v>
      </c>
    </row>
    <row r="97" spans="2:26">
      <c r="B97" s="47">
        <v>14</v>
      </c>
      <c r="C97" s="104">
        <v>-2.0000000000000002E-5</v>
      </c>
      <c r="D97" s="104">
        <v>1E-4</v>
      </c>
      <c r="E97" s="93" t="s">
        <v>8</v>
      </c>
      <c r="F97" s="32" t="s">
        <v>210</v>
      </c>
      <c r="G97" s="32">
        <v>8.0000000000000007E-5</v>
      </c>
      <c r="H97" s="274">
        <f t="shared" si="12"/>
        <v>5.7000000000000003E-5</v>
      </c>
      <c r="I97" s="33" t="s">
        <v>287</v>
      </c>
      <c r="J97" s="109" t="str">
        <f t="shared" si="21"/>
        <v>16/34534562</v>
      </c>
      <c r="K97" s="110">
        <f t="shared" si="22"/>
        <v>42626</v>
      </c>
      <c r="L97" s="41">
        <v>3189</v>
      </c>
      <c r="M97" s="54">
        <f t="shared" si="13"/>
        <v>5.7142857142857145E-6</v>
      </c>
      <c r="N97" s="66">
        <f t="shared" si="14"/>
        <v>9.5240000000000005E-2</v>
      </c>
      <c r="O97" s="67">
        <f t="shared" si="15"/>
        <v>9.5240000000000003E-5</v>
      </c>
      <c r="P97" s="102">
        <v>1.2857400000000001E-4</v>
      </c>
      <c r="Q97" s="99" t="str">
        <f t="shared" si="16"/>
        <v>OK</v>
      </c>
      <c r="R97" s="281">
        <v>0.14000000000000001</v>
      </c>
      <c r="S97" s="282" t="str">
        <f t="shared" si="17"/>
        <v>CONFORME</v>
      </c>
      <c r="T97" s="283">
        <v>0.1</v>
      </c>
      <c r="U97" s="284" t="str">
        <f t="shared" si="18"/>
        <v>CONFORME</v>
      </c>
      <c r="V97" s="281">
        <v>0.3</v>
      </c>
      <c r="W97" s="282" t="str">
        <f t="shared" si="19"/>
        <v>CONFORME</v>
      </c>
      <c r="X97" s="283">
        <v>0.16</v>
      </c>
      <c r="Y97" s="284" t="str">
        <f t="shared" si="20"/>
        <v>CONFORME</v>
      </c>
      <c r="Z97" s="433">
        <v>6.9283351091268082E-3</v>
      </c>
    </row>
    <row r="98" spans="2:26">
      <c r="B98" s="47">
        <v>14.5</v>
      </c>
      <c r="C98" s="104">
        <v>2.9999999999999997E-5</v>
      </c>
      <c r="D98" s="104">
        <v>7.0000000000000007E-5</v>
      </c>
      <c r="E98" s="93" t="s">
        <v>8</v>
      </c>
      <c r="F98" s="32" t="s">
        <v>212</v>
      </c>
      <c r="G98" s="32">
        <v>8.0000000000000007E-5</v>
      </c>
      <c r="H98" s="274">
        <f t="shared" si="12"/>
        <v>5.7250000000000002E-5</v>
      </c>
      <c r="I98" s="33" t="s">
        <v>287</v>
      </c>
      <c r="J98" s="109" t="str">
        <f t="shared" si="21"/>
        <v>16/34534562</v>
      </c>
      <c r="K98" s="110">
        <f t="shared" si="22"/>
        <v>42626</v>
      </c>
      <c r="L98" s="41">
        <v>3189</v>
      </c>
      <c r="M98" s="54">
        <f t="shared" si="13"/>
        <v>5.517241379310345E-6</v>
      </c>
      <c r="N98" s="66">
        <f t="shared" si="14"/>
        <v>9.5820000000000002E-2</v>
      </c>
      <c r="O98" s="67">
        <f t="shared" si="15"/>
        <v>9.5820000000000001E-5</v>
      </c>
      <c r="P98" s="102">
        <v>1.29357E-4</v>
      </c>
      <c r="Q98" s="99" t="str">
        <f t="shared" si="16"/>
        <v>OK</v>
      </c>
      <c r="R98" s="281">
        <v>0.14000000000000001</v>
      </c>
      <c r="S98" s="282" t="str">
        <f t="shared" si="17"/>
        <v>CONFORME</v>
      </c>
      <c r="T98" s="283">
        <v>0.1</v>
      </c>
      <c r="U98" s="284" t="str">
        <f t="shared" si="18"/>
        <v>CONFORME</v>
      </c>
      <c r="V98" s="281">
        <v>0.3</v>
      </c>
      <c r="W98" s="282" t="str">
        <f t="shared" si="19"/>
        <v>CONFORME</v>
      </c>
      <c r="X98" s="283">
        <v>0.16</v>
      </c>
      <c r="Y98" s="284" t="str">
        <f t="shared" si="20"/>
        <v>CONFORME</v>
      </c>
      <c r="Z98" s="433">
        <v>6.9286090015607147E-3</v>
      </c>
    </row>
    <row r="99" spans="2:26">
      <c r="B99" s="47">
        <v>15</v>
      </c>
      <c r="C99" s="104">
        <v>-8.9999999999999992E-5</v>
      </c>
      <c r="D99" s="104">
        <v>1.1E-4</v>
      </c>
      <c r="E99" s="93">
        <v>1</v>
      </c>
      <c r="F99" s="32" t="s">
        <v>213</v>
      </c>
      <c r="G99" s="32">
        <v>8.0000000000000007E-5</v>
      </c>
      <c r="H99" s="274">
        <f t="shared" si="12"/>
        <v>5.7500000000000002E-5</v>
      </c>
      <c r="I99" s="33" t="s">
        <v>287</v>
      </c>
      <c r="J99" s="109" t="str">
        <f t="shared" si="21"/>
        <v>16/34534562</v>
      </c>
      <c r="K99" s="110">
        <f t="shared" si="22"/>
        <v>42626</v>
      </c>
      <c r="L99" s="41">
        <v>3189</v>
      </c>
      <c r="M99" s="54">
        <f t="shared" si="13"/>
        <v>5.3333333333333337E-6</v>
      </c>
      <c r="N99" s="66">
        <f t="shared" si="14"/>
        <v>9.64E-2</v>
      </c>
      <c r="O99" s="67">
        <f t="shared" si="15"/>
        <v>9.6399999999999999E-5</v>
      </c>
      <c r="P99" s="102">
        <v>1.3014E-4</v>
      </c>
      <c r="Q99" s="99" t="str">
        <f t="shared" si="16"/>
        <v>OK</v>
      </c>
      <c r="R99" s="281">
        <v>0.14000000000000001</v>
      </c>
      <c r="S99" s="282" t="str">
        <f t="shared" si="17"/>
        <v>CONFORME</v>
      </c>
      <c r="T99" s="283">
        <v>0.1</v>
      </c>
      <c r="U99" s="284" t="str">
        <f t="shared" si="18"/>
        <v>NO CONFORME</v>
      </c>
      <c r="V99" s="281">
        <v>0.3</v>
      </c>
      <c r="W99" s="282" t="str">
        <f t="shared" si="19"/>
        <v>CONFORME</v>
      </c>
      <c r="X99" s="283">
        <v>0.16</v>
      </c>
      <c r="Y99" s="284" t="str">
        <f t="shared" si="20"/>
        <v>CONFORME</v>
      </c>
      <c r="Z99" s="433">
        <v>6.9288848656790898E-3</v>
      </c>
    </row>
    <row r="100" spans="2:26">
      <c r="B100" s="47">
        <v>15.5</v>
      </c>
      <c r="C100" s="104">
        <v>2.0000000000000002E-5</v>
      </c>
      <c r="D100" s="104">
        <v>5.0000000000000002E-5</v>
      </c>
      <c r="E100" s="93" t="s">
        <v>8</v>
      </c>
      <c r="F100" s="32" t="s">
        <v>215</v>
      </c>
      <c r="G100" s="32">
        <v>8.0000000000000007E-5</v>
      </c>
      <c r="H100" s="274">
        <f t="shared" si="12"/>
        <v>5.7750000000000001E-5</v>
      </c>
      <c r="I100" s="33" t="s">
        <v>287</v>
      </c>
      <c r="J100" s="109" t="str">
        <f t="shared" si="21"/>
        <v>16/34534562</v>
      </c>
      <c r="K100" s="110">
        <f t="shared" si="22"/>
        <v>42626</v>
      </c>
      <c r="L100" s="41">
        <v>3189</v>
      </c>
      <c r="M100" s="54">
        <f t="shared" si="13"/>
        <v>5.1612903225806456E-6</v>
      </c>
      <c r="N100" s="66">
        <f t="shared" si="14"/>
        <v>9.6979999999999997E-2</v>
      </c>
      <c r="O100" s="67">
        <f t="shared" si="15"/>
        <v>9.6979999999999996E-5</v>
      </c>
      <c r="P100" s="102">
        <v>1.3092299999999999E-4</v>
      </c>
      <c r="Q100" s="99" t="str">
        <f t="shared" si="16"/>
        <v>OK</v>
      </c>
      <c r="R100" s="281">
        <v>0.14000000000000001</v>
      </c>
      <c r="S100" s="282" t="str">
        <f t="shared" si="17"/>
        <v>CONFORME</v>
      </c>
      <c r="T100" s="283">
        <v>0.1</v>
      </c>
      <c r="U100" s="284" t="str">
        <f t="shared" si="18"/>
        <v>CONFORME</v>
      </c>
      <c r="V100" s="281">
        <v>0.3</v>
      </c>
      <c r="W100" s="282" t="str">
        <f t="shared" si="19"/>
        <v>CONFORME</v>
      </c>
      <c r="X100" s="283">
        <v>0.16</v>
      </c>
      <c r="Y100" s="284" t="str">
        <f t="shared" si="20"/>
        <v>CONFORME</v>
      </c>
      <c r="Z100" s="433">
        <v>6.9291627012464429E-3</v>
      </c>
    </row>
    <row r="101" spans="2:26">
      <c r="B101" s="47">
        <v>16</v>
      </c>
      <c r="C101" s="104">
        <v>-2.0000000000000002E-5</v>
      </c>
      <c r="D101" s="104">
        <v>5.0000000000000002E-5</v>
      </c>
      <c r="E101" s="93" t="s">
        <v>8</v>
      </c>
      <c r="F101" s="32" t="s">
        <v>216</v>
      </c>
      <c r="G101" s="32">
        <v>8.0000000000000007E-5</v>
      </c>
      <c r="H101" s="274">
        <f t="shared" si="12"/>
        <v>5.8E-5</v>
      </c>
      <c r="I101" s="33" t="s">
        <v>287</v>
      </c>
      <c r="J101" s="109" t="str">
        <f t="shared" si="21"/>
        <v>16/34534562</v>
      </c>
      <c r="K101" s="110">
        <f t="shared" si="22"/>
        <v>42626</v>
      </c>
      <c r="L101" s="41">
        <v>3189</v>
      </c>
      <c r="M101" s="54">
        <f t="shared" si="13"/>
        <v>5.0000000000000004E-6</v>
      </c>
      <c r="N101" s="66">
        <f t="shared" si="14"/>
        <v>9.7560000000000008E-2</v>
      </c>
      <c r="O101" s="67">
        <f t="shared" si="15"/>
        <v>9.7560000000000008E-5</v>
      </c>
      <c r="P101" s="102">
        <v>1.3170600000000002E-4</v>
      </c>
      <c r="Q101" s="99" t="str">
        <f t="shared" si="16"/>
        <v>OK</v>
      </c>
      <c r="R101" s="281">
        <v>0.14000000000000001</v>
      </c>
      <c r="S101" s="282" t="str">
        <f t="shared" si="17"/>
        <v>CONFORME</v>
      </c>
      <c r="T101" s="283">
        <v>0.1</v>
      </c>
      <c r="U101" s="284" t="str">
        <f t="shared" si="18"/>
        <v>CONFORME</v>
      </c>
      <c r="V101" s="281">
        <v>0.3</v>
      </c>
      <c r="W101" s="282" t="str">
        <f t="shared" si="19"/>
        <v>CONFORME</v>
      </c>
      <c r="X101" s="283">
        <v>0.16</v>
      </c>
      <c r="Y101" s="284" t="str">
        <f t="shared" si="20"/>
        <v>CONFORME</v>
      </c>
      <c r="Z101" s="433">
        <v>6.929442508025639E-3</v>
      </c>
    </row>
    <row r="102" spans="2:26">
      <c r="B102" s="47">
        <v>16.5</v>
      </c>
      <c r="C102" s="104">
        <v>0</v>
      </c>
      <c r="D102" s="104">
        <v>2.9999999999999997E-5</v>
      </c>
      <c r="E102" s="93" t="s">
        <v>8</v>
      </c>
      <c r="F102" s="32" t="s">
        <v>219</v>
      </c>
      <c r="G102" s="32">
        <v>8.0000000000000007E-5</v>
      </c>
      <c r="H102" s="274">
        <f t="shared" si="12"/>
        <v>5.825E-5</v>
      </c>
      <c r="I102" s="33" t="s">
        <v>287</v>
      </c>
      <c r="J102" s="109" t="str">
        <f t="shared" si="21"/>
        <v>16/34534562</v>
      </c>
      <c r="K102" s="110">
        <f t="shared" si="22"/>
        <v>42626</v>
      </c>
      <c r="L102" s="41">
        <v>3189</v>
      </c>
      <c r="M102" s="54">
        <f t="shared" si="13"/>
        <v>4.8484848484848488E-6</v>
      </c>
      <c r="N102" s="66">
        <f t="shared" si="14"/>
        <v>9.8140000000000005E-2</v>
      </c>
      <c r="O102" s="67">
        <f t="shared" si="15"/>
        <v>9.8140000000000006E-5</v>
      </c>
      <c r="P102" s="102">
        <v>1.3248900000000001E-4</v>
      </c>
      <c r="Q102" s="99" t="str">
        <f t="shared" si="16"/>
        <v>OK</v>
      </c>
      <c r="R102" s="281">
        <v>0.14000000000000001</v>
      </c>
      <c r="S102" s="282" t="str">
        <f t="shared" si="17"/>
        <v>CONFORME</v>
      </c>
      <c r="T102" s="283">
        <v>0.1</v>
      </c>
      <c r="U102" s="284" t="str">
        <f t="shared" si="18"/>
        <v>CONFORME</v>
      </c>
      <c r="V102" s="281">
        <v>0.3</v>
      </c>
      <c r="W102" s="282" t="str">
        <f t="shared" si="19"/>
        <v>CONFORME</v>
      </c>
      <c r="X102" s="283">
        <v>0.16</v>
      </c>
      <c r="Y102" s="284" t="str">
        <f t="shared" si="20"/>
        <v>CONFORME</v>
      </c>
      <c r="Z102" s="433">
        <v>6.9297242857778987E-3</v>
      </c>
    </row>
    <row r="103" spans="2:26">
      <c r="B103" s="47">
        <v>17</v>
      </c>
      <c r="C103" s="104">
        <v>1.1999999999999999E-4</v>
      </c>
      <c r="D103" s="104">
        <v>2.0000000000000002E-5</v>
      </c>
      <c r="E103" s="93" t="s">
        <v>8</v>
      </c>
      <c r="F103" s="32" t="s">
        <v>221</v>
      </c>
      <c r="G103" s="32">
        <v>8.0000000000000007E-5</v>
      </c>
      <c r="H103" s="274">
        <f t="shared" si="12"/>
        <v>5.8499999999999999E-5</v>
      </c>
      <c r="I103" s="33" t="s">
        <v>287</v>
      </c>
      <c r="J103" s="109" t="str">
        <f t="shared" si="21"/>
        <v>16/34534562</v>
      </c>
      <c r="K103" s="110">
        <f t="shared" si="22"/>
        <v>42626</v>
      </c>
      <c r="L103" s="41">
        <v>3189</v>
      </c>
      <c r="M103" s="54">
        <f t="shared" si="13"/>
        <v>4.7058823529411769E-6</v>
      </c>
      <c r="N103" s="66">
        <f t="shared" si="14"/>
        <v>9.8720000000000002E-2</v>
      </c>
      <c r="O103" s="67">
        <f t="shared" si="15"/>
        <v>9.8720000000000003E-5</v>
      </c>
      <c r="P103" s="102">
        <v>1.3327200000000001E-4</v>
      </c>
      <c r="Q103" s="99" t="str">
        <f t="shared" si="16"/>
        <v>OK</v>
      </c>
      <c r="R103" s="281">
        <v>0.14000000000000001</v>
      </c>
      <c r="S103" s="282" t="str">
        <f t="shared" si="17"/>
        <v>CONFORME</v>
      </c>
      <c r="T103" s="283">
        <v>0.1</v>
      </c>
      <c r="U103" s="284" t="str">
        <f t="shared" si="18"/>
        <v>CONFORME</v>
      </c>
      <c r="V103" s="281">
        <v>0.3</v>
      </c>
      <c r="W103" s="282" t="str">
        <f t="shared" si="19"/>
        <v>CONFORME</v>
      </c>
      <c r="X103" s="283">
        <v>0.16</v>
      </c>
      <c r="Y103" s="284" t="str">
        <f t="shared" si="20"/>
        <v>CONFORME</v>
      </c>
      <c r="Z103" s="433">
        <v>6.9300080342627988E-3</v>
      </c>
    </row>
    <row r="104" spans="2:26">
      <c r="B104" s="47">
        <v>17.5</v>
      </c>
      <c r="C104" s="104">
        <v>-5.9999999999999995E-5</v>
      </c>
      <c r="D104" s="104">
        <v>5.0000000000000002E-5</v>
      </c>
      <c r="E104" s="93" t="s">
        <v>8</v>
      </c>
      <c r="F104" s="32" t="s">
        <v>222</v>
      </c>
      <c r="G104" s="32">
        <v>8.0000000000000007E-5</v>
      </c>
      <c r="H104" s="274">
        <f t="shared" si="12"/>
        <v>5.8750000000000005E-5</v>
      </c>
      <c r="I104" s="33" t="s">
        <v>287</v>
      </c>
      <c r="J104" s="109" t="str">
        <f t="shared" si="21"/>
        <v>16/34534562</v>
      </c>
      <c r="K104" s="110">
        <f t="shared" si="22"/>
        <v>42626</v>
      </c>
      <c r="L104" s="41">
        <v>3189</v>
      </c>
      <c r="M104" s="54">
        <f t="shared" si="13"/>
        <v>4.5714285714285719E-6</v>
      </c>
      <c r="N104" s="66">
        <f t="shared" si="14"/>
        <v>9.9299999999999999E-2</v>
      </c>
      <c r="O104" s="67">
        <f t="shared" si="15"/>
        <v>9.9300000000000001E-5</v>
      </c>
      <c r="P104" s="102">
        <v>1.34055E-4</v>
      </c>
      <c r="Q104" s="99" t="str">
        <f t="shared" si="16"/>
        <v>OK</v>
      </c>
      <c r="R104" s="281">
        <v>0.14000000000000001</v>
      </c>
      <c r="S104" s="282" t="str">
        <f t="shared" si="17"/>
        <v>CONFORME</v>
      </c>
      <c r="T104" s="283">
        <v>0.1</v>
      </c>
      <c r="U104" s="284" t="str">
        <f t="shared" si="18"/>
        <v>CONFORME</v>
      </c>
      <c r="V104" s="281">
        <v>0.3</v>
      </c>
      <c r="W104" s="282" t="str">
        <f t="shared" si="19"/>
        <v>CONFORME</v>
      </c>
      <c r="X104" s="283">
        <v>0.16</v>
      </c>
      <c r="Y104" s="284" t="str">
        <f t="shared" si="20"/>
        <v>CONFORME</v>
      </c>
      <c r="Z104" s="433">
        <v>6.9302937532382761E-3</v>
      </c>
    </row>
    <row r="105" spans="2:26">
      <c r="B105" s="47">
        <v>18</v>
      </c>
      <c r="C105" s="104">
        <v>-1.0000000000000001E-5</v>
      </c>
      <c r="D105" s="104">
        <v>7.0000000000000007E-5</v>
      </c>
      <c r="E105" s="93" t="s">
        <v>8</v>
      </c>
      <c r="F105" s="32" t="s">
        <v>224</v>
      </c>
      <c r="G105" s="32">
        <v>8.0000000000000007E-5</v>
      </c>
      <c r="H105" s="274">
        <f t="shared" si="12"/>
        <v>5.9000000000000004E-5</v>
      </c>
      <c r="I105" s="33" t="s">
        <v>287</v>
      </c>
      <c r="J105" s="109" t="str">
        <f t="shared" si="21"/>
        <v>16/34534562</v>
      </c>
      <c r="K105" s="110">
        <f t="shared" si="22"/>
        <v>42626</v>
      </c>
      <c r="L105" s="41">
        <v>3189</v>
      </c>
      <c r="M105" s="54">
        <f t="shared" si="13"/>
        <v>4.444444444444445E-6</v>
      </c>
      <c r="N105" s="66">
        <f t="shared" si="14"/>
        <v>9.9879999999999997E-2</v>
      </c>
      <c r="O105" s="67">
        <f t="shared" si="15"/>
        <v>9.9879999999999999E-5</v>
      </c>
      <c r="P105" s="102">
        <v>1.34838E-4</v>
      </c>
      <c r="Q105" s="99" t="str">
        <f t="shared" si="16"/>
        <v>OK</v>
      </c>
      <c r="R105" s="281">
        <v>0.14000000000000001</v>
      </c>
      <c r="S105" s="282" t="str">
        <f t="shared" si="17"/>
        <v>CONFORME</v>
      </c>
      <c r="T105" s="283">
        <v>0.1</v>
      </c>
      <c r="U105" s="284" t="str">
        <f t="shared" si="18"/>
        <v>CONFORME</v>
      </c>
      <c r="V105" s="281">
        <v>0.3</v>
      </c>
      <c r="W105" s="282" t="str">
        <f t="shared" si="19"/>
        <v>CONFORME</v>
      </c>
      <c r="X105" s="283">
        <v>0.16</v>
      </c>
      <c r="Y105" s="284" t="str">
        <f t="shared" si="20"/>
        <v>CONFORME</v>
      </c>
      <c r="Z105" s="433">
        <v>6.9305814424606245E-3</v>
      </c>
    </row>
    <row r="106" spans="2:26">
      <c r="B106" s="47">
        <v>18.5</v>
      </c>
      <c r="C106" s="104">
        <v>8.0000000000000007E-5</v>
      </c>
      <c r="D106" s="104">
        <v>4.0000000000000003E-5</v>
      </c>
      <c r="E106" s="93" t="s">
        <v>8</v>
      </c>
      <c r="F106" s="32" t="s">
        <v>225</v>
      </c>
      <c r="G106" s="32">
        <v>8.0000000000000007E-5</v>
      </c>
      <c r="H106" s="274">
        <f t="shared" si="12"/>
        <v>5.9250000000000004E-5</v>
      </c>
      <c r="I106" s="33" t="s">
        <v>287</v>
      </c>
      <c r="J106" s="109" t="str">
        <f t="shared" si="21"/>
        <v>16/34534562</v>
      </c>
      <c r="K106" s="110">
        <f t="shared" si="22"/>
        <v>42626</v>
      </c>
      <c r="L106" s="41">
        <v>3189</v>
      </c>
      <c r="M106" s="54">
        <f t="shared" si="13"/>
        <v>4.3243243243243247E-6</v>
      </c>
      <c r="N106" s="66">
        <f t="shared" si="14"/>
        <v>0.10045999999999999</v>
      </c>
      <c r="O106" s="67">
        <f t="shared" si="15"/>
        <v>1.0046E-4</v>
      </c>
      <c r="P106" s="102">
        <v>1.3562099999999999E-4</v>
      </c>
      <c r="Q106" s="99" t="str">
        <f t="shared" si="16"/>
        <v>OK</v>
      </c>
      <c r="R106" s="281">
        <v>0.14000000000000001</v>
      </c>
      <c r="S106" s="282" t="str">
        <f t="shared" si="17"/>
        <v>CONFORME</v>
      </c>
      <c r="T106" s="283">
        <v>0.1</v>
      </c>
      <c r="U106" s="284" t="str">
        <f t="shared" si="18"/>
        <v>CONFORME</v>
      </c>
      <c r="V106" s="281">
        <v>0.3</v>
      </c>
      <c r="W106" s="282" t="str">
        <f t="shared" si="19"/>
        <v>CONFORME</v>
      </c>
      <c r="X106" s="283">
        <v>0.16</v>
      </c>
      <c r="Y106" s="284" t="str">
        <f t="shared" si="20"/>
        <v>CONFORME</v>
      </c>
      <c r="Z106" s="433">
        <v>6.9308711016844993E-3</v>
      </c>
    </row>
    <row r="107" spans="2:26">
      <c r="B107" s="47">
        <v>19</v>
      </c>
      <c r="C107" s="104">
        <v>4.0000000000000003E-5</v>
      </c>
      <c r="D107" s="104">
        <v>2.9999999999999997E-5</v>
      </c>
      <c r="E107" s="93" t="s">
        <v>8</v>
      </c>
      <c r="F107" s="32" t="s">
        <v>227</v>
      </c>
      <c r="G107" s="32">
        <v>8.9999999999999992E-5</v>
      </c>
      <c r="H107" s="274">
        <f t="shared" si="12"/>
        <v>5.9500000000000003E-5</v>
      </c>
      <c r="I107" s="33" t="s">
        <v>287</v>
      </c>
      <c r="J107" s="109" t="str">
        <f t="shared" si="21"/>
        <v>16/34534562</v>
      </c>
      <c r="K107" s="110">
        <f t="shared" si="22"/>
        <v>42626</v>
      </c>
      <c r="L107" s="41">
        <v>3189</v>
      </c>
      <c r="M107" s="54">
        <f t="shared" si="13"/>
        <v>4.7368421052631577E-6</v>
      </c>
      <c r="N107" s="66">
        <f t="shared" si="14"/>
        <v>0.10104</v>
      </c>
      <c r="O107" s="67">
        <f t="shared" si="15"/>
        <v>1.0104000000000001E-4</v>
      </c>
      <c r="P107" s="102">
        <v>1.3640400000000002E-4</v>
      </c>
      <c r="Q107" s="99" t="str">
        <f t="shared" si="16"/>
        <v>OK</v>
      </c>
      <c r="R107" s="281">
        <v>0.14000000000000001</v>
      </c>
      <c r="S107" s="282" t="str">
        <f t="shared" si="17"/>
        <v>CONFORME</v>
      </c>
      <c r="T107" s="283">
        <v>0.1</v>
      </c>
      <c r="U107" s="284" t="str">
        <f t="shared" si="18"/>
        <v>CONFORME</v>
      </c>
      <c r="V107" s="281">
        <v>0.3</v>
      </c>
      <c r="W107" s="282" t="str">
        <f t="shared" si="19"/>
        <v>CONFORME</v>
      </c>
      <c r="X107" s="283">
        <v>0.16</v>
      </c>
      <c r="Y107" s="284" t="str">
        <f t="shared" si="20"/>
        <v>CONFORME</v>
      </c>
      <c r="Z107" s="433">
        <v>6.9311627306629158E-3</v>
      </c>
    </row>
    <row r="108" spans="2:26">
      <c r="B108" s="47">
        <v>19.5</v>
      </c>
      <c r="C108" s="104">
        <v>5.0000000000000002E-5</v>
      </c>
      <c r="D108" s="104">
        <v>5.0000000000000002E-5</v>
      </c>
      <c r="E108" s="93" t="s">
        <v>8</v>
      </c>
      <c r="F108" s="32" t="s">
        <v>228</v>
      </c>
      <c r="G108" s="32">
        <v>8.9999999999999992E-5</v>
      </c>
      <c r="H108" s="274">
        <f t="shared" si="12"/>
        <v>5.9750000000000002E-5</v>
      </c>
      <c r="I108" s="33" t="s">
        <v>287</v>
      </c>
      <c r="J108" s="109" t="str">
        <f t="shared" si="21"/>
        <v>16/34534562</v>
      </c>
      <c r="K108" s="110">
        <f t="shared" si="22"/>
        <v>42626</v>
      </c>
      <c r="L108" s="41">
        <v>3189</v>
      </c>
      <c r="M108" s="54">
        <f t="shared" si="13"/>
        <v>4.6153846153846153E-6</v>
      </c>
      <c r="N108" s="66">
        <f t="shared" si="14"/>
        <v>0.10162</v>
      </c>
      <c r="O108" s="67">
        <f t="shared" si="15"/>
        <v>1.0162000000000001E-4</v>
      </c>
      <c r="P108" s="102">
        <v>1.3718700000000001E-4</v>
      </c>
      <c r="Q108" s="99" t="str">
        <f t="shared" si="16"/>
        <v>OK</v>
      </c>
      <c r="R108" s="281">
        <v>0.14000000000000001</v>
      </c>
      <c r="S108" s="282" t="str">
        <f t="shared" si="17"/>
        <v>CONFORME</v>
      </c>
      <c r="T108" s="283">
        <v>0.1</v>
      </c>
      <c r="U108" s="284" t="str">
        <f t="shared" si="18"/>
        <v>CONFORME</v>
      </c>
      <c r="V108" s="281">
        <v>0.3</v>
      </c>
      <c r="W108" s="282" t="str">
        <f t="shared" si="19"/>
        <v>CONFORME</v>
      </c>
      <c r="X108" s="283">
        <v>0.16</v>
      </c>
      <c r="Y108" s="284" t="str">
        <f t="shared" si="20"/>
        <v>CONFORME</v>
      </c>
      <c r="Z108" s="433">
        <v>6.9314563291472528E-3</v>
      </c>
    </row>
    <row r="109" spans="2:26">
      <c r="B109" s="47">
        <v>20</v>
      </c>
      <c r="C109" s="104">
        <v>7.0000000000000007E-5</v>
      </c>
      <c r="D109" s="104">
        <v>7.0000000000000007E-5</v>
      </c>
      <c r="E109" s="93" t="s">
        <v>8</v>
      </c>
      <c r="F109" s="32" t="s">
        <v>229</v>
      </c>
      <c r="G109" s="32">
        <v>9.0000000000000006E-5</v>
      </c>
      <c r="H109" s="274">
        <f t="shared" si="12"/>
        <v>6.0000000000000002E-5</v>
      </c>
      <c r="I109" s="33" t="s">
        <v>287</v>
      </c>
      <c r="J109" s="109" t="str">
        <f t="shared" si="21"/>
        <v>16/34534562</v>
      </c>
      <c r="K109" s="110">
        <f t="shared" si="22"/>
        <v>42626</v>
      </c>
      <c r="L109" s="41">
        <v>3189</v>
      </c>
      <c r="M109" s="54">
        <f t="shared" si="13"/>
        <v>4.5000000000000001E-6</v>
      </c>
      <c r="N109" s="66">
        <f t="shared" si="14"/>
        <v>0.1022</v>
      </c>
      <c r="O109" s="67">
        <f t="shared" si="15"/>
        <v>1.022E-4</v>
      </c>
      <c r="P109" s="102">
        <v>1.3797000000000001E-4</v>
      </c>
      <c r="Q109" s="99" t="str">
        <f t="shared" si="16"/>
        <v>OK</v>
      </c>
      <c r="R109" s="281">
        <v>0.14000000000000001</v>
      </c>
      <c r="S109" s="282" t="str">
        <f t="shared" si="17"/>
        <v>CONFORME</v>
      </c>
      <c r="T109" s="283">
        <v>0.1</v>
      </c>
      <c r="U109" s="284" t="str">
        <f t="shared" si="18"/>
        <v>CONFORME</v>
      </c>
      <c r="V109" s="281">
        <v>0.3</v>
      </c>
      <c r="W109" s="282" t="str">
        <f t="shared" si="19"/>
        <v>CONFORME</v>
      </c>
      <c r="X109" s="283">
        <v>0.16</v>
      </c>
      <c r="Y109" s="284" t="str">
        <f t="shared" si="20"/>
        <v>CONFORME</v>
      </c>
      <c r="Z109" s="433">
        <v>6.931751896887251E-3</v>
      </c>
    </row>
    <row r="110" spans="2:26">
      <c r="B110" s="47">
        <v>20.5</v>
      </c>
      <c r="C110" s="104">
        <v>8.0000000000000007E-5</v>
      </c>
      <c r="D110" s="104">
        <v>4.0000000000000003E-5</v>
      </c>
      <c r="E110" s="93" t="s">
        <v>8</v>
      </c>
      <c r="F110" s="32" t="s">
        <v>230</v>
      </c>
      <c r="G110" s="32">
        <v>8.9999999999999992E-5</v>
      </c>
      <c r="H110" s="274">
        <f t="shared" si="12"/>
        <v>6.0250000000000001E-5</v>
      </c>
      <c r="I110" s="33" t="s">
        <v>287</v>
      </c>
      <c r="J110" s="109" t="str">
        <f t="shared" si="21"/>
        <v>16/34534562</v>
      </c>
      <c r="K110" s="110">
        <f t="shared" si="22"/>
        <v>42626</v>
      </c>
      <c r="L110" s="41">
        <v>3189</v>
      </c>
      <c r="M110" s="54">
        <f t="shared" si="13"/>
        <v>4.3902439024390241E-6</v>
      </c>
      <c r="N110" s="66">
        <f t="shared" si="14"/>
        <v>0.10278</v>
      </c>
      <c r="O110" s="67">
        <f t="shared" si="15"/>
        <v>1.0278E-4</v>
      </c>
      <c r="P110" s="102">
        <v>1.38753E-4</v>
      </c>
      <c r="Q110" s="99" t="str">
        <f t="shared" si="16"/>
        <v>OK</v>
      </c>
      <c r="R110" s="281">
        <v>0.14000000000000001</v>
      </c>
      <c r="S110" s="282" t="str">
        <f t="shared" si="17"/>
        <v>CONFORME</v>
      </c>
      <c r="T110" s="283">
        <v>0.1</v>
      </c>
      <c r="U110" s="284" t="str">
        <f t="shared" si="18"/>
        <v>CONFORME</v>
      </c>
      <c r="V110" s="281">
        <v>0.3</v>
      </c>
      <c r="W110" s="282" t="str">
        <f t="shared" si="19"/>
        <v>CONFORME</v>
      </c>
      <c r="X110" s="283">
        <v>0.16</v>
      </c>
      <c r="Y110" s="284" t="str">
        <f t="shared" si="20"/>
        <v>CONFORME</v>
      </c>
      <c r="Z110" s="433">
        <v>6.9320494336310157E-3</v>
      </c>
    </row>
    <row r="111" spans="2:26">
      <c r="B111" s="47">
        <v>21</v>
      </c>
      <c r="C111" s="104">
        <v>7.0000000000000007E-5</v>
      </c>
      <c r="D111" s="104">
        <v>2.9999999999999997E-5</v>
      </c>
      <c r="E111" s="93" t="s">
        <v>8</v>
      </c>
      <c r="F111" s="32" t="s">
        <v>231</v>
      </c>
      <c r="G111" s="32">
        <v>8.9999999999999992E-5</v>
      </c>
      <c r="H111" s="274">
        <f t="shared" si="12"/>
        <v>6.05E-5</v>
      </c>
      <c r="I111" s="33" t="s">
        <v>287</v>
      </c>
      <c r="J111" s="109" t="str">
        <f t="shared" si="21"/>
        <v>16/34534562</v>
      </c>
      <c r="K111" s="110">
        <f t="shared" si="22"/>
        <v>42626</v>
      </c>
      <c r="L111" s="41">
        <v>3189</v>
      </c>
      <c r="M111" s="54">
        <f t="shared" si="13"/>
        <v>4.2857142857142855E-6</v>
      </c>
      <c r="N111" s="66">
        <f t="shared" si="14"/>
        <v>0.10336000000000001</v>
      </c>
      <c r="O111" s="67">
        <f t="shared" si="15"/>
        <v>1.0336000000000001E-4</v>
      </c>
      <c r="P111" s="102">
        <v>1.3953600000000003E-4</v>
      </c>
      <c r="Q111" s="99" t="str">
        <f t="shared" si="16"/>
        <v>OK</v>
      </c>
      <c r="R111" s="281">
        <v>0.14000000000000001</v>
      </c>
      <c r="S111" s="282" t="str">
        <f t="shared" si="17"/>
        <v>CONFORME</v>
      </c>
      <c r="T111" s="283">
        <v>0.1</v>
      </c>
      <c r="U111" s="284" t="str">
        <f t="shared" si="18"/>
        <v>CONFORME</v>
      </c>
      <c r="V111" s="281">
        <v>0.3</v>
      </c>
      <c r="W111" s="282" t="str">
        <f t="shared" si="19"/>
        <v>CONFORME</v>
      </c>
      <c r="X111" s="283">
        <v>0.16</v>
      </c>
      <c r="Y111" s="284" t="str">
        <f t="shared" si="20"/>
        <v>CONFORME</v>
      </c>
      <c r="Z111" s="433">
        <v>6.9323489391250178E-3</v>
      </c>
    </row>
    <row r="112" spans="2:26">
      <c r="B112" s="47">
        <v>21.5</v>
      </c>
      <c r="C112" s="104">
        <v>8.0000000000000007E-5</v>
      </c>
      <c r="D112" s="104">
        <v>4.0000000000000003E-5</v>
      </c>
      <c r="E112" s="93" t="s">
        <v>8</v>
      </c>
      <c r="F112" s="32" t="s">
        <v>232</v>
      </c>
      <c r="G112" s="32">
        <v>8.9999999999999992E-5</v>
      </c>
      <c r="H112" s="274">
        <f t="shared" si="12"/>
        <v>6.0749999999999999E-5</v>
      </c>
      <c r="I112" s="33" t="s">
        <v>287</v>
      </c>
      <c r="J112" s="109" t="str">
        <f t="shared" si="21"/>
        <v>16/34534562</v>
      </c>
      <c r="K112" s="110">
        <f t="shared" si="22"/>
        <v>42626</v>
      </c>
      <c r="L112" s="41">
        <v>3189</v>
      </c>
      <c r="M112" s="54">
        <f t="shared" si="13"/>
        <v>4.1860465116279065E-6</v>
      </c>
      <c r="N112" s="66">
        <f t="shared" si="14"/>
        <v>0.10394</v>
      </c>
      <c r="O112" s="67">
        <f t="shared" si="15"/>
        <v>1.0394000000000001E-4</v>
      </c>
      <c r="P112" s="102">
        <v>1.4031900000000002E-4</v>
      </c>
      <c r="Q112" s="99" t="str">
        <f t="shared" si="16"/>
        <v>OK</v>
      </c>
      <c r="R112" s="281">
        <v>0.14000000000000001</v>
      </c>
      <c r="S112" s="282" t="str">
        <f t="shared" si="17"/>
        <v>CONFORME</v>
      </c>
      <c r="T112" s="283">
        <v>0.1</v>
      </c>
      <c r="U112" s="284" t="str">
        <f t="shared" si="18"/>
        <v>CONFORME</v>
      </c>
      <c r="V112" s="281">
        <v>0.3</v>
      </c>
      <c r="W112" s="282" t="str">
        <f t="shared" si="19"/>
        <v>CONFORME</v>
      </c>
      <c r="X112" s="283">
        <v>0.16</v>
      </c>
      <c r="Y112" s="284" t="str">
        <f t="shared" si="20"/>
        <v>CONFORME</v>
      </c>
      <c r="Z112" s="433">
        <v>6.9326504131140944E-3</v>
      </c>
    </row>
    <row r="113" spans="2:26">
      <c r="B113" s="47">
        <v>22</v>
      </c>
      <c r="C113" s="104">
        <v>1.1999999999999999E-4</v>
      </c>
      <c r="D113" s="104">
        <v>5.0000000000000002E-5</v>
      </c>
      <c r="E113" s="93" t="s">
        <v>8</v>
      </c>
      <c r="F113" s="32" t="s">
        <v>233</v>
      </c>
      <c r="G113" s="32">
        <v>8.9999999999999992E-5</v>
      </c>
      <c r="H113" s="274">
        <f t="shared" si="12"/>
        <v>6.1000000000000005E-5</v>
      </c>
      <c r="I113" s="33" t="s">
        <v>287</v>
      </c>
      <c r="J113" s="109" t="str">
        <f t="shared" si="21"/>
        <v>16/34534562</v>
      </c>
      <c r="K113" s="110">
        <f t="shared" si="22"/>
        <v>42626</v>
      </c>
      <c r="L113" s="41">
        <v>3189</v>
      </c>
      <c r="M113" s="54">
        <f t="shared" si="13"/>
        <v>4.0909090909090906E-6</v>
      </c>
      <c r="N113" s="66">
        <f t="shared" si="14"/>
        <v>0.10452</v>
      </c>
      <c r="O113" s="67">
        <f t="shared" si="15"/>
        <v>1.0452E-4</v>
      </c>
      <c r="P113" s="102">
        <v>1.4110199999999999E-4</v>
      </c>
      <c r="Q113" s="99" t="str">
        <f t="shared" si="16"/>
        <v>OK</v>
      </c>
      <c r="R113" s="281">
        <v>0.14000000000000001</v>
      </c>
      <c r="S113" s="282" t="str">
        <f t="shared" si="17"/>
        <v>CONFORME</v>
      </c>
      <c r="T113" s="283">
        <v>0.1</v>
      </c>
      <c r="U113" s="284" t="str">
        <f t="shared" si="18"/>
        <v>CONFORME</v>
      </c>
      <c r="V113" s="281">
        <v>0.3</v>
      </c>
      <c r="W113" s="282" t="str">
        <f t="shared" si="19"/>
        <v>CONFORME</v>
      </c>
      <c r="X113" s="283">
        <v>0.16</v>
      </c>
      <c r="Y113" s="284" t="str">
        <f t="shared" si="20"/>
        <v>CONFORME</v>
      </c>
      <c r="Z113" s="433">
        <v>6.9329538553414508E-3</v>
      </c>
    </row>
    <row r="114" spans="2:26">
      <c r="B114" s="47">
        <v>22.5</v>
      </c>
      <c r="C114" s="104">
        <v>2.9999999999999997E-5</v>
      </c>
      <c r="D114" s="104">
        <v>1.1999999999999999E-4</v>
      </c>
      <c r="E114" s="93">
        <v>1</v>
      </c>
      <c r="F114" s="32" t="s">
        <v>234</v>
      </c>
      <c r="G114" s="32">
        <v>8.9999999999999992E-5</v>
      </c>
      <c r="H114" s="274">
        <f t="shared" si="12"/>
        <v>6.1249999999999998E-5</v>
      </c>
      <c r="I114" s="33" t="s">
        <v>287</v>
      </c>
      <c r="J114" s="109" t="str">
        <f t="shared" si="21"/>
        <v>16/34534562</v>
      </c>
      <c r="K114" s="110">
        <f t="shared" si="22"/>
        <v>42626</v>
      </c>
      <c r="L114" s="41">
        <v>3189</v>
      </c>
      <c r="M114" s="54">
        <f t="shared" si="13"/>
        <v>3.9999999999999998E-6</v>
      </c>
      <c r="N114" s="66">
        <f t="shared" si="14"/>
        <v>0.1051</v>
      </c>
      <c r="O114" s="67">
        <f t="shared" si="15"/>
        <v>1.0509999999999999E-4</v>
      </c>
      <c r="P114" s="102">
        <v>1.4188499999999999E-4</v>
      </c>
      <c r="Q114" s="99" t="str">
        <f t="shared" si="16"/>
        <v>OK</v>
      </c>
      <c r="R114" s="281">
        <v>0.14000000000000001</v>
      </c>
      <c r="S114" s="282" t="str">
        <f t="shared" si="17"/>
        <v>CONFORME</v>
      </c>
      <c r="T114" s="283">
        <v>0.1</v>
      </c>
      <c r="U114" s="284" t="str">
        <f t="shared" si="18"/>
        <v>NO CONFORME</v>
      </c>
      <c r="V114" s="281">
        <v>0.3</v>
      </c>
      <c r="W114" s="282" t="str">
        <f t="shared" si="19"/>
        <v>CONFORME</v>
      </c>
      <c r="X114" s="283">
        <v>0.16</v>
      </c>
      <c r="Y114" s="284" t="str">
        <f t="shared" si="20"/>
        <v>CONFORME</v>
      </c>
      <c r="Z114" s="433">
        <v>6.9332592655486592E-3</v>
      </c>
    </row>
    <row r="115" spans="2:26">
      <c r="B115" s="47">
        <v>23</v>
      </c>
      <c r="C115" s="104">
        <v>2.9999999999999997E-5</v>
      </c>
      <c r="D115" s="104">
        <v>5.9999999999999995E-5</v>
      </c>
      <c r="E115" s="93" t="s">
        <v>8</v>
      </c>
      <c r="F115" s="32" t="s">
        <v>236</v>
      </c>
      <c r="G115" s="32">
        <v>8.9999999999999992E-5</v>
      </c>
      <c r="H115" s="274">
        <f t="shared" si="12"/>
        <v>6.1500000000000004E-5</v>
      </c>
      <c r="I115" s="33" t="s">
        <v>287</v>
      </c>
      <c r="J115" s="109" t="str">
        <f t="shared" si="21"/>
        <v>16/34534562</v>
      </c>
      <c r="K115" s="110">
        <f t="shared" si="22"/>
        <v>42626</v>
      </c>
      <c r="L115" s="41">
        <v>3189</v>
      </c>
      <c r="M115" s="54">
        <f t="shared" si="13"/>
        <v>3.9130434782608692E-6</v>
      </c>
      <c r="N115" s="66">
        <f t="shared" si="14"/>
        <v>0.10568</v>
      </c>
      <c r="O115" s="67">
        <f t="shared" si="15"/>
        <v>1.0567999999999999E-4</v>
      </c>
      <c r="P115" s="102">
        <v>1.4266800000000001E-4</v>
      </c>
      <c r="Q115" s="99" t="str">
        <f t="shared" si="16"/>
        <v>OK</v>
      </c>
      <c r="R115" s="281">
        <v>0.14000000000000001</v>
      </c>
      <c r="S115" s="282" t="str">
        <f t="shared" si="17"/>
        <v>CONFORME</v>
      </c>
      <c r="T115" s="283">
        <v>0.1</v>
      </c>
      <c r="U115" s="284" t="str">
        <f t="shared" si="18"/>
        <v>CONFORME</v>
      </c>
      <c r="V115" s="281">
        <v>0.3</v>
      </c>
      <c r="W115" s="282" t="str">
        <f t="shared" si="19"/>
        <v>CONFORME</v>
      </c>
      <c r="X115" s="283">
        <v>0.16</v>
      </c>
      <c r="Y115" s="284" t="str">
        <f t="shared" si="20"/>
        <v>CONFORME</v>
      </c>
      <c r="Z115" s="433">
        <v>6.9335666434756629E-3</v>
      </c>
    </row>
    <row r="116" spans="2:26">
      <c r="B116" s="47">
        <v>23.5</v>
      </c>
      <c r="C116" s="104">
        <v>7.0000000000000007E-5</v>
      </c>
      <c r="D116" s="104">
        <v>5.9999999999999995E-5</v>
      </c>
      <c r="E116" s="93" t="s">
        <v>8</v>
      </c>
      <c r="F116" s="32" t="s">
        <v>237</v>
      </c>
      <c r="G116" s="32">
        <v>8.9999999999999992E-5</v>
      </c>
      <c r="H116" s="274">
        <f t="shared" si="12"/>
        <v>6.1749999999999997E-5</v>
      </c>
      <c r="I116" s="33" t="s">
        <v>287</v>
      </c>
      <c r="J116" s="109" t="str">
        <f t="shared" si="21"/>
        <v>16/34534562</v>
      </c>
      <c r="K116" s="110">
        <f t="shared" si="22"/>
        <v>42626</v>
      </c>
      <c r="L116" s="41">
        <v>3189</v>
      </c>
      <c r="M116" s="54">
        <f t="shared" si="13"/>
        <v>3.8297872340425526E-6</v>
      </c>
      <c r="N116" s="66">
        <f t="shared" si="14"/>
        <v>0.10625999999999999</v>
      </c>
      <c r="O116" s="67">
        <f t="shared" si="15"/>
        <v>1.0625999999999999E-4</v>
      </c>
      <c r="P116" s="102">
        <v>1.4345100000000001E-4</v>
      </c>
      <c r="Q116" s="99" t="str">
        <f t="shared" si="16"/>
        <v>OK</v>
      </c>
      <c r="R116" s="281">
        <v>0.14000000000000001</v>
      </c>
      <c r="S116" s="282" t="str">
        <f t="shared" si="17"/>
        <v>CONFORME</v>
      </c>
      <c r="T116" s="283">
        <v>0.1</v>
      </c>
      <c r="U116" s="284" t="str">
        <f t="shared" si="18"/>
        <v>CONFORME</v>
      </c>
      <c r="V116" s="281">
        <v>0.3</v>
      </c>
      <c r="W116" s="282" t="str">
        <f t="shared" si="19"/>
        <v>CONFORME</v>
      </c>
      <c r="X116" s="283">
        <v>0.16</v>
      </c>
      <c r="Y116" s="284" t="str">
        <f t="shared" si="20"/>
        <v>CONFORME</v>
      </c>
      <c r="Z116" s="433">
        <v>6.9338759888607753E-3</v>
      </c>
    </row>
    <row r="117" spans="2:26">
      <c r="B117" s="47">
        <v>24</v>
      </c>
      <c r="C117" s="104">
        <v>1.0000000000000001E-5</v>
      </c>
      <c r="D117" s="104">
        <v>5.0000000000000002E-5</v>
      </c>
      <c r="E117" s="93" t="s">
        <v>8</v>
      </c>
      <c r="F117" s="32" t="s">
        <v>238</v>
      </c>
      <c r="G117" s="32">
        <v>8.9999999999999992E-5</v>
      </c>
      <c r="H117" s="274">
        <f t="shared" si="12"/>
        <v>6.2000000000000003E-5</v>
      </c>
      <c r="I117" s="33" t="s">
        <v>287</v>
      </c>
      <c r="J117" s="109" t="str">
        <f t="shared" si="21"/>
        <v>16/34534562</v>
      </c>
      <c r="K117" s="110">
        <f t="shared" si="22"/>
        <v>42626</v>
      </c>
      <c r="L117" s="41">
        <v>3189</v>
      </c>
      <c r="M117" s="54">
        <f t="shared" si="13"/>
        <v>3.7499999999999997E-6</v>
      </c>
      <c r="N117" s="66">
        <f t="shared" si="14"/>
        <v>0.10684</v>
      </c>
      <c r="O117" s="67">
        <f t="shared" si="15"/>
        <v>1.0684E-4</v>
      </c>
      <c r="P117" s="102">
        <v>1.44234E-4</v>
      </c>
      <c r="Q117" s="99" t="str">
        <f t="shared" si="16"/>
        <v>OK</v>
      </c>
      <c r="R117" s="281">
        <v>0.14000000000000001</v>
      </c>
      <c r="S117" s="282" t="str">
        <f t="shared" si="17"/>
        <v>CONFORME</v>
      </c>
      <c r="T117" s="283">
        <v>0.1</v>
      </c>
      <c r="U117" s="284" t="str">
        <f t="shared" si="18"/>
        <v>CONFORME</v>
      </c>
      <c r="V117" s="281">
        <v>0.3</v>
      </c>
      <c r="W117" s="282" t="str">
        <f t="shared" si="19"/>
        <v>CONFORME</v>
      </c>
      <c r="X117" s="283">
        <v>0.16</v>
      </c>
      <c r="Y117" s="284" t="str">
        <f t="shared" si="20"/>
        <v>CONFORME</v>
      </c>
      <c r="Z117" s="433">
        <v>6.9341873014406837E-3</v>
      </c>
    </row>
    <row r="118" spans="2:26">
      <c r="B118" s="47">
        <v>24.5</v>
      </c>
      <c r="C118" s="104">
        <v>5.0000000000000002E-5</v>
      </c>
      <c r="D118" s="104">
        <v>4.0000000000000003E-5</v>
      </c>
      <c r="E118" s="93" t="s">
        <v>8</v>
      </c>
      <c r="F118" s="32" t="s">
        <v>239</v>
      </c>
      <c r="G118" s="32">
        <v>8.9999999999999992E-5</v>
      </c>
      <c r="H118" s="274">
        <f t="shared" si="12"/>
        <v>6.2249999999999995E-5</v>
      </c>
      <c r="I118" s="33" t="s">
        <v>287</v>
      </c>
      <c r="J118" s="109" t="str">
        <f t="shared" si="21"/>
        <v>16/34534562</v>
      </c>
      <c r="K118" s="110">
        <f t="shared" si="22"/>
        <v>42626</v>
      </c>
      <c r="L118" s="41">
        <v>3189</v>
      </c>
      <c r="M118" s="54">
        <f t="shared" si="13"/>
        <v>3.6734693877551016E-6</v>
      </c>
      <c r="N118" s="66">
        <f t="shared" si="14"/>
        <v>0.10742</v>
      </c>
      <c r="O118" s="67">
        <f t="shared" si="15"/>
        <v>1.0742E-4</v>
      </c>
      <c r="P118" s="102">
        <v>1.45017E-4</v>
      </c>
      <c r="Q118" s="99" t="str">
        <f t="shared" si="16"/>
        <v>OK</v>
      </c>
      <c r="R118" s="281">
        <v>0.14000000000000001</v>
      </c>
      <c r="S118" s="282" t="str">
        <f t="shared" si="17"/>
        <v>CONFORME</v>
      </c>
      <c r="T118" s="283">
        <v>0.1</v>
      </c>
      <c r="U118" s="284" t="str">
        <f t="shared" si="18"/>
        <v>CONFORME</v>
      </c>
      <c r="V118" s="281">
        <v>0.3</v>
      </c>
      <c r="W118" s="282" t="str">
        <f t="shared" si="19"/>
        <v>CONFORME</v>
      </c>
      <c r="X118" s="283">
        <v>0.16</v>
      </c>
      <c r="Y118" s="284" t="str">
        <f t="shared" si="20"/>
        <v>CONFORME</v>
      </c>
      <c r="Z118" s="433">
        <v>6.9345005809504437E-3</v>
      </c>
    </row>
    <row r="119" spans="2:26">
      <c r="B119" s="47">
        <v>25</v>
      </c>
      <c r="C119" s="104">
        <v>1.0000000000000001E-5</v>
      </c>
      <c r="D119" s="104">
        <v>8.0000000000000007E-5</v>
      </c>
      <c r="E119" s="93" t="s">
        <v>8</v>
      </c>
      <c r="F119" s="32" t="s">
        <v>240</v>
      </c>
      <c r="G119" s="32">
        <v>8.9999999999999992E-5</v>
      </c>
      <c r="H119" s="274">
        <f t="shared" si="12"/>
        <v>6.2500000000000001E-5</v>
      </c>
      <c r="I119" s="33" t="s">
        <v>287</v>
      </c>
      <c r="J119" s="109" t="str">
        <f t="shared" si="21"/>
        <v>16/34534562</v>
      </c>
      <c r="K119" s="110">
        <f t="shared" si="22"/>
        <v>42626</v>
      </c>
      <c r="L119" s="41">
        <v>3189</v>
      </c>
      <c r="M119" s="54">
        <f t="shared" si="13"/>
        <v>3.5999999999999998E-6</v>
      </c>
      <c r="N119" s="66">
        <f t="shared" si="14"/>
        <v>0.108</v>
      </c>
      <c r="O119" s="67">
        <f t="shared" si="15"/>
        <v>1.08E-4</v>
      </c>
      <c r="P119" s="102">
        <v>1.4579999999999999E-4</v>
      </c>
      <c r="Q119" s="99" t="str">
        <f t="shared" si="16"/>
        <v>OK</v>
      </c>
      <c r="R119" s="281">
        <v>0.14000000000000001</v>
      </c>
      <c r="S119" s="282" t="str">
        <f t="shared" si="17"/>
        <v>CONFORME</v>
      </c>
      <c r="T119" s="283">
        <v>0.1</v>
      </c>
      <c r="U119" s="284" t="str">
        <f t="shared" si="18"/>
        <v>CONFORME</v>
      </c>
      <c r="V119" s="281">
        <v>0.3</v>
      </c>
      <c r="W119" s="282" t="str">
        <f t="shared" si="19"/>
        <v>CONFORME</v>
      </c>
      <c r="X119" s="283">
        <v>0.16</v>
      </c>
      <c r="Y119" s="284" t="str">
        <f t="shared" si="20"/>
        <v>CONFORME</v>
      </c>
      <c r="Z119" s="433">
        <v>6.9348158271234899E-3</v>
      </c>
    </row>
    <row r="120" spans="2:26">
      <c r="B120" s="47">
        <v>30</v>
      </c>
      <c r="C120" s="104">
        <v>5.9999999999999995E-5</v>
      </c>
      <c r="D120" s="104">
        <v>2.0000000000000002E-5</v>
      </c>
      <c r="E120" s="93" t="s">
        <v>8</v>
      </c>
      <c r="F120" s="32" t="s">
        <v>242</v>
      </c>
      <c r="G120" s="32">
        <v>8.9999999999999992E-5</v>
      </c>
      <c r="H120" s="274">
        <f t="shared" si="12"/>
        <v>6.5000000000000008E-5</v>
      </c>
      <c r="I120" s="33" t="s">
        <v>287</v>
      </c>
      <c r="J120" s="109" t="str">
        <f t="shared" si="21"/>
        <v>16/34534562</v>
      </c>
      <c r="K120" s="110">
        <f t="shared" si="22"/>
        <v>42626</v>
      </c>
      <c r="L120" s="41">
        <v>3189</v>
      </c>
      <c r="M120" s="54">
        <f t="shared" si="13"/>
        <v>2.9999999999999997E-6</v>
      </c>
      <c r="N120" s="66">
        <f t="shared" si="14"/>
        <v>0.1138</v>
      </c>
      <c r="O120" s="67">
        <f t="shared" si="15"/>
        <v>1.138E-4</v>
      </c>
      <c r="P120" s="102">
        <v>1.5363E-4</v>
      </c>
      <c r="Q120" s="99" t="str">
        <f t="shared" si="16"/>
        <v>OK</v>
      </c>
      <c r="R120" s="281">
        <v>0.2</v>
      </c>
      <c r="S120" s="282" t="str">
        <f t="shared" si="17"/>
        <v>CONFORME</v>
      </c>
      <c r="T120" s="283">
        <v>0.1</v>
      </c>
      <c r="U120" s="284" t="str">
        <f t="shared" si="18"/>
        <v>CONFORME</v>
      </c>
      <c r="V120" s="281">
        <v>0.4</v>
      </c>
      <c r="W120" s="282" t="str">
        <f t="shared" si="19"/>
        <v>CONFORME</v>
      </c>
      <c r="X120" s="283">
        <v>0.18</v>
      </c>
      <c r="Y120" s="284" t="str">
        <f t="shared" si="20"/>
        <v>CONFORME</v>
      </c>
      <c r="Z120" s="433">
        <v>6.9582256409377874E-3</v>
      </c>
    </row>
    <row r="121" spans="2:26">
      <c r="B121" s="47">
        <v>40</v>
      </c>
      <c r="C121" s="104">
        <v>-2.9999999999999997E-5</v>
      </c>
      <c r="D121" s="104">
        <v>5.9999999999999995E-5</v>
      </c>
      <c r="E121" s="93" t="s">
        <v>8</v>
      </c>
      <c r="F121" s="32" t="s">
        <v>244</v>
      </c>
      <c r="G121" s="32">
        <v>1E-4</v>
      </c>
      <c r="H121" s="274">
        <f t="shared" si="12"/>
        <v>6.9999999999999994E-5</v>
      </c>
      <c r="I121" s="33" t="s">
        <v>287</v>
      </c>
      <c r="J121" s="109" t="str">
        <f t="shared" si="21"/>
        <v>16/34534562</v>
      </c>
      <c r="K121" s="110">
        <f t="shared" si="22"/>
        <v>42626</v>
      </c>
      <c r="L121" s="41">
        <v>3189</v>
      </c>
      <c r="M121" s="54">
        <f t="shared" si="13"/>
        <v>2.5000000000000002E-6</v>
      </c>
      <c r="N121" s="66">
        <f t="shared" si="14"/>
        <v>0.12540000000000001</v>
      </c>
      <c r="O121" s="67">
        <f t="shared" si="15"/>
        <v>1.2540000000000001E-4</v>
      </c>
      <c r="P121" s="102">
        <v>1.6929000000000003E-4</v>
      </c>
      <c r="Q121" s="99" t="str">
        <f t="shared" si="16"/>
        <v>OK</v>
      </c>
      <c r="R121" s="281">
        <v>0.2</v>
      </c>
      <c r="S121" s="282" t="str">
        <f t="shared" si="17"/>
        <v>CONFORME</v>
      </c>
      <c r="T121" s="283">
        <v>0.1</v>
      </c>
      <c r="U121" s="284" t="str">
        <f t="shared" si="18"/>
        <v>CONFORME</v>
      </c>
      <c r="V121" s="281">
        <v>0.4</v>
      </c>
      <c r="W121" s="282" t="str">
        <f t="shared" si="19"/>
        <v>CONFORME</v>
      </c>
      <c r="X121" s="283">
        <v>0.18</v>
      </c>
      <c r="Y121" s="284" t="str">
        <f t="shared" si="20"/>
        <v>CONFORME</v>
      </c>
      <c r="Z121" s="433">
        <v>6.9653150002167812E-3</v>
      </c>
    </row>
    <row r="122" spans="2:26">
      <c r="B122" s="47">
        <v>50</v>
      </c>
      <c r="C122" s="104">
        <v>-1.4000000000000001E-4</v>
      </c>
      <c r="D122" s="104">
        <v>8.0000000000000007E-5</v>
      </c>
      <c r="E122" s="93" t="s">
        <v>8</v>
      </c>
      <c r="F122" s="32" t="s">
        <v>247</v>
      </c>
      <c r="G122" s="32">
        <v>1.1E-4</v>
      </c>
      <c r="H122" s="274">
        <f t="shared" si="12"/>
        <v>7.5000000000000007E-5</v>
      </c>
      <c r="I122" s="33" t="s">
        <v>287</v>
      </c>
      <c r="J122" s="109" t="str">
        <f t="shared" si="21"/>
        <v>16/34534562</v>
      </c>
      <c r="K122" s="110">
        <f t="shared" si="22"/>
        <v>42626</v>
      </c>
      <c r="L122" s="41">
        <v>3189</v>
      </c>
      <c r="M122" s="54">
        <f t="shared" si="13"/>
        <v>2.2000000000000001E-6</v>
      </c>
      <c r="N122" s="66">
        <f t="shared" si="14"/>
        <v>0.13700000000000001</v>
      </c>
      <c r="O122" s="67">
        <f t="shared" si="15"/>
        <v>1.3700000000000002E-4</v>
      </c>
      <c r="P122" s="102">
        <v>1.8495000000000005E-4</v>
      </c>
      <c r="Q122" s="99" t="str">
        <f t="shared" si="16"/>
        <v>OK</v>
      </c>
      <c r="R122" s="281">
        <v>0.2</v>
      </c>
      <c r="S122" s="282" t="str">
        <f t="shared" si="17"/>
        <v>CONFORME</v>
      </c>
      <c r="T122" s="283">
        <v>0.1</v>
      </c>
      <c r="U122" s="284" t="str">
        <f t="shared" si="18"/>
        <v>CONFORME</v>
      </c>
      <c r="V122" s="281">
        <v>0.4</v>
      </c>
      <c r="W122" s="282" t="str">
        <f t="shared" si="19"/>
        <v>CONFORME</v>
      </c>
      <c r="X122" s="283">
        <v>0.18</v>
      </c>
      <c r="Y122" s="284" t="str">
        <f t="shared" si="20"/>
        <v>CONFORME</v>
      </c>
      <c r="Z122" s="433">
        <v>6.9731851621853873E-3</v>
      </c>
    </row>
    <row r="123" spans="2:26">
      <c r="B123" s="47">
        <v>60</v>
      </c>
      <c r="C123" s="104">
        <v>1.0000000000000001E-5</v>
      </c>
      <c r="D123" s="104">
        <v>4.0000000000000003E-5</v>
      </c>
      <c r="E123" s="93">
        <v>0</v>
      </c>
      <c r="F123" s="32" t="s">
        <v>250</v>
      </c>
      <c r="G123" s="32">
        <v>1.1999999999999999E-4</v>
      </c>
      <c r="H123" s="274">
        <f t="shared" si="12"/>
        <v>7.9999999999999993E-5</v>
      </c>
      <c r="I123" s="33" t="s">
        <v>287</v>
      </c>
      <c r="J123" s="109" t="str">
        <f t="shared" si="21"/>
        <v>16/34534562</v>
      </c>
      <c r="K123" s="110">
        <f t="shared" si="22"/>
        <v>42626</v>
      </c>
      <c r="L123" s="41">
        <v>3189</v>
      </c>
      <c r="M123" s="54">
        <f t="shared" si="13"/>
        <v>1.9999999999999999E-6</v>
      </c>
      <c r="N123" s="66">
        <f t="shared" si="14"/>
        <v>0.14860000000000001</v>
      </c>
      <c r="O123" s="67">
        <f t="shared" si="15"/>
        <v>1.4860000000000001E-4</v>
      </c>
      <c r="P123" s="102">
        <v>2.0061000000000002E-4</v>
      </c>
      <c r="Q123" s="99" t="str">
        <f t="shared" si="16"/>
        <v>OK</v>
      </c>
      <c r="R123" s="281">
        <v>0.25</v>
      </c>
      <c r="S123" s="282" t="str">
        <f t="shared" si="17"/>
        <v>CONFORME</v>
      </c>
      <c r="T123" s="283">
        <v>0.12</v>
      </c>
      <c r="U123" s="284" t="str">
        <f t="shared" si="18"/>
        <v>CONFORME</v>
      </c>
      <c r="V123" s="281">
        <v>0.5</v>
      </c>
      <c r="W123" s="282" t="str">
        <f t="shared" si="19"/>
        <v>CONFORME</v>
      </c>
      <c r="X123" s="283">
        <v>0.18</v>
      </c>
      <c r="Y123" s="284" t="str">
        <f t="shared" si="20"/>
        <v>CONFORME</v>
      </c>
      <c r="Z123" s="433">
        <v>7.0075672548921527E-3</v>
      </c>
    </row>
    <row r="124" spans="2:26">
      <c r="B124" s="47">
        <v>70</v>
      </c>
      <c r="C124" s="104">
        <v>5.0000000000000002E-5</v>
      </c>
      <c r="D124" s="104">
        <v>2.0000000000000002E-5</v>
      </c>
      <c r="E124" s="93" t="s">
        <v>8</v>
      </c>
      <c r="F124" s="32" t="s">
        <v>253</v>
      </c>
      <c r="G124" s="32">
        <v>1.3000000000000002E-4</v>
      </c>
      <c r="H124" s="274">
        <f t="shared" si="12"/>
        <v>8.5000000000000006E-5</v>
      </c>
      <c r="I124" s="33" t="s">
        <v>287</v>
      </c>
      <c r="J124" s="109" t="str">
        <f t="shared" si="21"/>
        <v>16/34534562</v>
      </c>
      <c r="K124" s="110">
        <f t="shared" si="22"/>
        <v>42626</v>
      </c>
      <c r="L124" s="41">
        <v>3189</v>
      </c>
      <c r="M124" s="54">
        <f t="shared" si="13"/>
        <v>1.8571428571428573E-6</v>
      </c>
      <c r="N124" s="66">
        <f t="shared" si="14"/>
        <v>0.16020000000000001</v>
      </c>
      <c r="O124" s="67">
        <f t="shared" si="15"/>
        <v>1.6020000000000002E-4</v>
      </c>
      <c r="P124" s="102">
        <v>2.1627000000000004E-4</v>
      </c>
      <c r="Q124" s="99" t="str">
        <f t="shared" si="16"/>
        <v>OK</v>
      </c>
      <c r="R124" s="281">
        <v>0.25</v>
      </c>
      <c r="S124" s="282" t="str">
        <f t="shared" si="17"/>
        <v>CONFORME</v>
      </c>
      <c r="T124" s="283">
        <v>0.12</v>
      </c>
      <c r="U124" s="284" t="str">
        <f t="shared" si="18"/>
        <v>CONFORME</v>
      </c>
      <c r="V124" s="281">
        <v>0.5</v>
      </c>
      <c r="W124" s="282" t="str">
        <f t="shared" si="19"/>
        <v>CONFORME</v>
      </c>
      <c r="X124" s="283">
        <v>0.18</v>
      </c>
      <c r="Y124" s="284" t="str">
        <f t="shared" si="20"/>
        <v>CONFORME</v>
      </c>
      <c r="Z124" s="433">
        <v>7.0169562938205447E-3</v>
      </c>
    </row>
    <row r="125" spans="2:26">
      <c r="B125" s="47">
        <v>75</v>
      </c>
      <c r="C125" s="104">
        <v>4.0000000000000003E-5</v>
      </c>
      <c r="D125" s="104">
        <v>7.0000000000000007E-5</v>
      </c>
      <c r="E125" s="93">
        <v>0</v>
      </c>
      <c r="F125" s="32" t="s">
        <v>256</v>
      </c>
      <c r="G125" s="32">
        <v>1.3000000000000002E-4</v>
      </c>
      <c r="H125" s="274">
        <f t="shared" si="12"/>
        <v>8.7499999999999999E-5</v>
      </c>
      <c r="I125" s="33" t="s">
        <v>287</v>
      </c>
      <c r="J125" s="109" t="str">
        <f t="shared" si="21"/>
        <v>16/34534562</v>
      </c>
      <c r="K125" s="110">
        <f t="shared" si="22"/>
        <v>42626</v>
      </c>
      <c r="L125" s="41">
        <v>3189</v>
      </c>
      <c r="M125" s="54">
        <f t="shared" si="13"/>
        <v>1.7333333333333336E-6</v>
      </c>
      <c r="N125" s="66">
        <f t="shared" si="14"/>
        <v>0.16599999999999998</v>
      </c>
      <c r="O125" s="67">
        <f t="shared" si="15"/>
        <v>1.6599999999999997E-4</v>
      </c>
      <c r="P125" s="102">
        <v>2.2409999999999997E-4</v>
      </c>
      <c r="Q125" s="99" t="str">
        <f t="shared" si="16"/>
        <v>OK</v>
      </c>
      <c r="R125" s="281">
        <v>0.25</v>
      </c>
      <c r="S125" s="282" t="str">
        <f t="shared" si="17"/>
        <v>CONFORME</v>
      </c>
      <c r="T125" s="283">
        <v>0.12</v>
      </c>
      <c r="U125" s="284" t="str">
        <f t="shared" si="18"/>
        <v>CONFORME</v>
      </c>
      <c r="V125" s="281">
        <v>0.5</v>
      </c>
      <c r="W125" s="282" t="str">
        <f t="shared" si="19"/>
        <v>CONFORME</v>
      </c>
      <c r="X125" s="283">
        <v>0.18</v>
      </c>
      <c r="Y125" s="284" t="str">
        <f t="shared" si="20"/>
        <v>CONFORME</v>
      </c>
      <c r="Z125" s="433">
        <v>7.021939547240637E-3</v>
      </c>
    </row>
    <row r="126" spans="2:26">
      <c r="B126" s="47">
        <v>80</v>
      </c>
      <c r="C126" s="104">
        <v>-5.9999999999999995E-5</v>
      </c>
      <c r="D126" s="104">
        <v>5.9999999999999995E-5</v>
      </c>
      <c r="E126" s="93" t="s">
        <v>8</v>
      </c>
      <c r="F126" s="32" t="s">
        <v>258</v>
      </c>
      <c r="G126" s="32">
        <v>1.3000000000000002E-4</v>
      </c>
      <c r="H126" s="274">
        <f t="shared" si="12"/>
        <v>8.9999999999999992E-5</v>
      </c>
      <c r="I126" s="33" t="s">
        <v>287</v>
      </c>
      <c r="J126" s="109" t="str">
        <f t="shared" si="21"/>
        <v>16/34534562</v>
      </c>
      <c r="K126" s="110">
        <f t="shared" si="22"/>
        <v>42626</v>
      </c>
      <c r="L126" s="41">
        <v>3189</v>
      </c>
      <c r="M126" s="54">
        <f t="shared" si="13"/>
        <v>1.6250000000000001E-6</v>
      </c>
      <c r="N126" s="66">
        <f t="shared" si="14"/>
        <v>0.17180000000000001</v>
      </c>
      <c r="O126" s="67">
        <f t="shared" si="15"/>
        <v>1.718E-4</v>
      </c>
      <c r="P126" s="102">
        <v>2.3193000000000001E-4</v>
      </c>
      <c r="Q126" s="99" t="str">
        <f t="shared" si="16"/>
        <v>OK</v>
      </c>
      <c r="R126" s="281">
        <v>0.3</v>
      </c>
      <c r="S126" s="282" t="str">
        <f t="shared" si="17"/>
        <v>CONFORME</v>
      </c>
      <c r="T126" s="283">
        <v>0.12</v>
      </c>
      <c r="U126" s="284" t="str">
        <f t="shared" si="18"/>
        <v>CONFORME</v>
      </c>
      <c r="V126" s="281">
        <v>0.6</v>
      </c>
      <c r="W126" s="282" t="str">
        <f t="shared" si="19"/>
        <v>CONFORME</v>
      </c>
      <c r="X126" s="283">
        <v>0.2</v>
      </c>
      <c r="Y126" s="284" t="str">
        <f t="shared" si="20"/>
        <v>CONFORME</v>
      </c>
      <c r="Z126" s="433">
        <v>7.0583526193280762E-3</v>
      </c>
    </row>
    <row r="127" spans="2:26">
      <c r="B127" s="92">
        <v>90</v>
      </c>
      <c r="C127" s="261">
        <v>0</v>
      </c>
      <c r="D127" s="261">
        <v>0</v>
      </c>
      <c r="E127" s="262"/>
      <c r="F127" s="263" t="s">
        <v>262</v>
      </c>
      <c r="G127" s="263">
        <v>0</v>
      </c>
      <c r="H127" s="275">
        <f t="shared" si="12"/>
        <v>9.5000000000000005E-5</v>
      </c>
      <c r="I127" s="264" t="s">
        <v>287</v>
      </c>
      <c r="J127" s="265" t="str">
        <f t="shared" si="21"/>
        <v>16/34534562</v>
      </c>
      <c r="K127" s="266">
        <f t="shared" si="22"/>
        <v>42626</v>
      </c>
      <c r="L127" s="267">
        <v>3189</v>
      </c>
      <c r="M127" s="268">
        <f t="shared" si="13"/>
        <v>0</v>
      </c>
      <c r="N127" s="269">
        <f t="shared" si="14"/>
        <v>0.18340000000000001</v>
      </c>
      <c r="O127" s="270">
        <f t="shared" si="15"/>
        <v>1.8340000000000001E-4</v>
      </c>
      <c r="P127" s="271">
        <v>2.4759000000000006E-4</v>
      </c>
      <c r="Q127" s="272" t="str">
        <f t="shared" si="16"/>
        <v>OK</v>
      </c>
      <c r="R127" s="281">
        <v>0.3</v>
      </c>
      <c r="S127" s="282" t="str">
        <f t="shared" si="17"/>
        <v>CONFORME</v>
      </c>
      <c r="T127" s="283">
        <v>0.12</v>
      </c>
      <c r="U127" s="284" t="str">
        <f t="shared" si="18"/>
        <v>CONFORME</v>
      </c>
      <c r="V127" s="281">
        <v>0.6</v>
      </c>
      <c r="W127" s="282" t="str">
        <f t="shared" si="19"/>
        <v>CONFORME</v>
      </c>
      <c r="X127" s="283">
        <v>0.2</v>
      </c>
      <c r="Y127" s="284" t="str">
        <f t="shared" si="20"/>
        <v>CONFORME</v>
      </c>
      <c r="Z127" s="434">
        <v>7.0692288858120863E-3</v>
      </c>
    </row>
    <row r="128" spans="2:26">
      <c r="B128" s="48">
        <v>100</v>
      </c>
      <c r="C128" s="105">
        <v>1E-4</v>
      </c>
      <c r="D128" s="105">
        <v>4.0000000000000003E-5</v>
      </c>
      <c r="E128" s="95" t="s">
        <v>8</v>
      </c>
      <c r="F128" s="42" t="s">
        <v>265</v>
      </c>
      <c r="G128" s="42">
        <v>1.4999999999999999E-4</v>
      </c>
      <c r="H128" s="276">
        <f t="shared" si="12"/>
        <v>9.9999999999999991E-5</v>
      </c>
      <c r="I128" s="43" t="s">
        <v>287</v>
      </c>
      <c r="J128" s="113" t="str">
        <f t="shared" si="21"/>
        <v>16/34534562</v>
      </c>
      <c r="K128" s="114">
        <f t="shared" si="22"/>
        <v>42626</v>
      </c>
      <c r="L128" s="46">
        <v>3189</v>
      </c>
      <c r="M128" s="71">
        <f t="shared" si="13"/>
        <v>1.4999999999999998E-6</v>
      </c>
      <c r="N128" s="72">
        <f t="shared" si="14"/>
        <v>0.19500000000000001</v>
      </c>
      <c r="O128" s="73">
        <f t="shared" si="15"/>
        <v>1.95E-4</v>
      </c>
      <c r="P128" s="103">
        <v>2.6325000000000003E-4</v>
      </c>
      <c r="Q128" s="100" t="str">
        <f t="shared" si="16"/>
        <v>OK</v>
      </c>
      <c r="R128" s="285">
        <v>0.3</v>
      </c>
      <c r="S128" s="286" t="str">
        <f t="shared" si="17"/>
        <v>CONFORME</v>
      </c>
      <c r="T128" s="287">
        <v>0.12</v>
      </c>
      <c r="U128" s="288" t="str">
        <f t="shared" si="18"/>
        <v>CONFORME</v>
      </c>
      <c r="V128" s="285">
        <v>0.6</v>
      </c>
      <c r="W128" s="286" t="str">
        <f t="shared" si="19"/>
        <v>CONFORME</v>
      </c>
      <c r="X128" s="287">
        <v>0.2</v>
      </c>
      <c r="Y128" s="288" t="str">
        <f t="shared" si="20"/>
        <v>CONFORME</v>
      </c>
      <c r="Z128" s="435">
        <v>7.0808644707451669E-3</v>
      </c>
    </row>
    <row r="129" spans="1:26">
      <c r="A129" s="52"/>
      <c r="B129" s="438">
        <v>0</v>
      </c>
      <c r="C129" s="438">
        <v>0</v>
      </c>
      <c r="D129" s="438">
        <v>0</v>
      </c>
      <c r="E129" s="438">
        <v>0</v>
      </c>
      <c r="F129" s="439">
        <v>0</v>
      </c>
      <c r="G129" s="439">
        <v>0</v>
      </c>
      <c r="H129" s="439">
        <v>0</v>
      </c>
      <c r="I129" s="440">
        <v>0</v>
      </c>
      <c r="J129" s="440">
        <v>0</v>
      </c>
      <c r="K129" s="440">
        <v>0</v>
      </c>
      <c r="L129" s="440">
        <v>0</v>
      </c>
      <c r="M129" s="440">
        <v>0</v>
      </c>
      <c r="N129" s="440">
        <f t="shared" si="14"/>
        <v>7.9000000000000001E-2</v>
      </c>
      <c r="O129" s="440">
        <f t="shared" si="15"/>
        <v>7.8999999999999996E-5</v>
      </c>
      <c r="P129" s="440">
        <v>0</v>
      </c>
      <c r="Q129" s="440">
        <v>0</v>
      </c>
      <c r="R129" s="440">
        <v>0</v>
      </c>
      <c r="S129" s="440">
        <v>0</v>
      </c>
      <c r="T129" s="440">
        <v>0</v>
      </c>
      <c r="U129" s="440">
        <v>0</v>
      </c>
      <c r="V129" s="440">
        <v>0</v>
      </c>
      <c r="W129" s="440">
        <v>0</v>
      </c>
      <c r="X129" s="440">
        <v>0</v>
      </c>
      <c r="Y129" s="440">
        <v>0</v>
      </c>
      <c r="Z129" s="440">
        <v>0</v>
      </c>
    </row>
    <row r="130" spans="1:26">
      <c r="A130" s="52"/>
      <c r="B130" s="57"/>
      <c r="C130" s="57"/>
      <c r="D130" s="57"/>
      <c r="E130" s="57"/>
    </row>
    <row r="131" spans="1:26" ht="12.75" customHeight="1">
      <c r="A131" s="52"/>
      <c r="B131" s="1088" t="s">
        <v>1686</v>
      </c>
      <c r="C131" s="1088" t="s">
        <v>1687</v>
      </c>
      <c r="D131" s="1088" t="s">
        <v>1688</v>
      </c>
      <c r="E131" s="1088" t="s">
        <v>1685</v>
      </c>
    </row>
    <row r="132" spans="1:26">
      <c r="A132" s="52"/>
      <c r="B132" s="1088"/>
      <c r="C132" s="1088"/>
      <c r="D132" s="1088"/>
      <c r="E132" s="1088"/>
    </row>
    <row r="133" spans="1:26">
      <c r="A133" s="52"/>
      <c r="B133" s="1088"/>
      <c r="C133" s="1088"/>
      <c r="D133" s="1088"/>
      <c r="E133" s="1088"/>
    </row>
    <row r="134" spans="1:26">
      <c r="A134" s="52"/>
      <c r="B134" s="58">
        <v>100</v>
      </c>
      <c r="C134" s="59">
        <f>G128</f>
        <v>1.4999999999999999E-4</v>
      </c>
      <c r="D134" s="60">
        <f>P128</f>
        <v>2.6325000000000003E-4</v>
      </c>
      <c r="E134" s="55" t="str">
        <f>IF(C134&lt;D134,"OK","NO OK")</f>
        <v>OK</v>
      </c>
    </row>
    <row r="135" spans="1:26">
      <c r="A135" s="52"/>
      <c r="B135" s="61">
        <v>150</v>
      </c>
      <c r="C135" s="53">
        <f>(G128+G122)</f>
        <v>2.5999999999999998E-4</v>
      </c>
      <c r="D135" s="62">
        <f>P128+P122</f>
        <v>4.4820000000000005E-4</v>
      </c>
      <c r="E135" s="55" t="str">
        <f t="shared" ref="E135:E136" si="24">IF(C135&lt;D135,"OK","NO OK")</f>
        <v>OK</v>
      </c>
    </row>
    <row r="136" spans="1:26">
      <c r="A136" s="52"/>
      <c r="B136" s="63">
        <v>200</v>
      </c>
      <c r="C136" s="64">
        <f>G128*2</f>
        <v>2.9999999999999997E-4</v>
      </c>
      <c r="D136" s="65">
        <f>P128+P128</f>
        <v>5.2650000000000006E-4</v>
      </c>
      <c r="E136" s="56" t="str">
        <f t="shared" si="24"/>
        <v>OK</v>
      </c>
    </row>
  </sheetData>
  <mergeCells count="32">
    <mergeCell ref="B131:B133"/>
    <mergeCell ref="C131:C133"/>
    <mergeCell ref="D131:D133"/>
    <mergeCell ref="E131:E133"/>
    <mergeCell ref="B4:B6"/>
    <mergeCell ref="C4:C6"/>
    <mergeCell ref="D4:D6"/>
    <mergeCell ref="E4:E6"/>
    <mergeCell ref="N4:N6"/>
    <mergeCell ref="O4:O6"/>
    <mergeCell ref="P4:P6"/>
    <mergeCell ref="F4:F6"/>
    <mergeCell ref="G4:G6"/>
    <mergeCell ref="H4:H6"/>
    <mergeCell ref="I4:I6"/>
    <mergeCell ref="J4:J6"/>
    <mergeCell ref="Z4:Z6"/>
    <mergeCell ref="B1:Z2"/>
    <mergeCell ref="R4:U4"/>
    <mergeCell ref="V4:Y4"/>
    <mergeCell ref="R5:R6"/>
    <mergeCell ref="S5:S6"/>
    <mergeCell ref="T5:T6"/>
    <mergeCell ref="U5:U6"/>
    <mergeCell ref="V5:V6"/>
    <mergeCell ref="W5:W6"/>
    <mergeCell ref="X5:X6"/>
    <mergeCell ref="Y5:Y6"/>
    <mergeCell ref="K4:K6"/>
    <mergeCell ref="Q4:Q6"/>
    <mergeCell ref="L4:L6"/>
    <mergeCell ref="M4:M6"/>
  </mergeCells>
  <conditionalFormatting sqref="E134:E136 Q7:Q128">
    <cfRule type="beginsWith" dxfId="20" priority="35" operator="beginsWith" text="NO">
      <formula>LEFT(E7,2)="NO"</formula>
    </cfRule>
    <cfRule type="beginsWith" dxfId="19" priority="36" operator="beginsWith" text="OK">
      <formula>LEFT(E7,2)="OK"</formula>
    </cfRule>
  </conditionalFormatting>
  <conditionalFormatting sqref="S7:S128 U7:U128 W7:W128 Y7:Y128">
    <cfRule type="containsText" dxfId="18" priority="14" operator="containsText" text="&quot;CONFORME&quot;">
      <formula>NOT(ISERROR(SEARCH("""CONFORME""",S7)))</formula>
    </cfRule>
  </conditionalFormatting>
  <conditionalFormatting sqref="S7:S128 U7:U128 W7:W128 Y7:Y128">
    <cfRule type="beginsWith" dxfId="17" priority="12" operator="beginsWith" text="NO">
      <formula>LEFT(S7,2)="NO"</formula>
    </cfRule>
    <cfRule type="beginsWith" dxfId="16" priority="13" operator="beginsWith" text="conforme">
      <formula>LEFT(S7,8)="conforme"</formula>
    </cfRule>
  </conditionalFormatting>
  <conditionalFormatting sqref="S7:S128 U7:U128 W7:W128 Y7:Y128">
    <cfRule type="beginsWith" dxfId="15" priority="10" operator="beginsWith" text="NO CONFORME">
      <formula>LEFT(S7,11)="NO CONFORME"</formula>
    </cfRule>
    <cfRule type="beginsWith" dxfId="14" priority="11" operator="beginsWith" text="CONFORME">
      <formula>LEFT(S7,8)="CONFORME"</formula>
    </cfRule>
  </conditionalFormatting>
  <conditionalFormatting sqref="S7:S128 U7:U128 W7:W128 Y7:Y128">
    <cfRule type="beginsWith" dxfId="13" priority="7" operator="beginsWith" text="NO">
      <formula>LEFT(S7,2)="NO"</formula>
    </cfRule>
    <cfRule type="beginsWith" dxfId="12" priority="8" operator="beginsWith" text="conforme">
      <formula>LEFT(S7,8)="conforme"</formula>
    </cfRule>
  </conditionalFormatting>
  <pageMargins left="0.25" right="0.25" top="0.75" bottom="0.75" header="0.3" footer="0.3"/>
  <pageSetup paperSize="9" orientation="portrait" horizontalDpi="300" verticalDpi="300" r:id="rId1"/>
  <headerFooter>
    <oddHeader xml:space="preserve">&amp;CHoja de Cálculo para estimación de la CMC en calibración de Pie de Rey </oddHeader>
    <oddFooter>&amp;RNT1 - PNT C 046 - ANEXO-I Ed.1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6" filterMode="1"/>
  <dimension ref="A1:AT8054"/>
  <sheetViews>
    <sheetView tabSelected="1" workbookViewId="0">
      <pane ySplit="4" topLeftCell="A5" activePane="bottomLeft" state="frozen"/>
      <selection pane="bottomLeft" activeCell="B1165" sqref="B1165:AT1165"/>
    </sheetView>
  </sheetViews>
  <sheetFormatPr baseColWidth="10" defaultColWidth="11.42578125" defaultRowHeight="12.75"/>
  <cols>
    <col min="1" max="1" width="5.85546875" style="115" customWidth="1"/>
    <col min="2" max="13" width="15.7109375" style="115" customWidth="1"/>
    <col min="14" max="16" width="38.28515625" style="115" customWidth="1"/>
    <col min="17" max="18" width="15.7109375" style="115" customWidth="1"/>
    <col min="19" max="22" width="11.42578125" style="115" customWidth="1"/>
    <col min="23" max="25" width="11.5703125" style="115" bestFit="1" customWidth="1"/>
    <col min="26" max="28" width="11.5703125" style="115" customWidth="1"/>
    <col min="29" max="34" width="11.5703125" style="115" bestFit="1" customWidth="1"/>
    <col min="35" max="35" width="14" style="115" customWidth="1"/>
    <col min="36" max="36" width="15" style="115" customWidth="1"/>
    <col min="37" max="38" width="11.42578125" style="115"/>
    <col min="39" max="39" width="24.85546875" style="115" customWidth="1"/>
    <col min="40" max="41" width="11.5703125" style="115" bestFit="1" customWidth="1"/>
    <col min="42" max="43" width="11.42578125" style="115"/>
    <col min="44" max="44" width="11.5703125" style="115" bestFit="1" customWidth="1"/>
    <col min="45" max="45" width="11.85546875" style="115" bestFit="1" customWidth="1"/>
    <col min="46" max="16384" width="11.42578125" style="115"/>
  </cols>
  <sheetData>
    <row r="1" spans="1:46">
      <c r="A1" s="213"/>
    </row>
    <row r="2" spans="1:46">
      <c r="B2" s="115">
        <v>1</v>
      </c>
      <c r="C2" s="115">
        <v>2</v>
      </c>
      <c r="D2" s="115">
        <v>3</v>
      </c>
      <c r="E2" s="115">
        <v>4</v>
      </c>
      <c r="F2" s="115">
        <v>5</v>
      </c>
      <c r="G2" s="115">
        <v>6</v>
      </c>
      <c r="H2" s="115">
        <v>7</v>
      </c>
      <c r="I2" s="115">
        <v>8</v>
      </c>
      <c r="J2" s="115">
        <v>9</v>
      </c>
      <c r="K2" s="115">
        <v>10</v>
      </c>
      <c r="L2" s="115">
        <v>11</v>
      </c>
      <c r="M2" s="115">
        <v>12</v>
      </c>
      <c r="N2" s="115">
        <v>13</v>
      </c>
      <c r="O2" s="115">
        <v>14</v>
      </c>
      <c r="P2" s="115">
        <v>15</v>
      </c>
      <c r="Q2" s="115">
        <v>16</v>
      </c>
      <c r="R2" s="115">
        <v>17</v>
      </c>
      <c r="S2" s="115">
        <v>18</v>
      </c>
      <c r="T2" s="115">
        <v>19</v>
      </c>
      <c r="U2" s="115">
        <v>20</v>
      </c>
      <c r="V2" s="115">
        <v>21</v>
      </c>
      <c r="W2" s="115">
        <v>22</v>
      </c>
      <c r="X2" s="115">
        <v>23</v>
      </c>
      <c r="Y2" s="115">
        <v>24</v>
      </c>
      <c r="Z2" s="115">
        <v>25</v>
      </c>
      <c r="AA2" s="115">
        <v>26</v>
      </c>
      <c r="AB2" s="115">
        <v>27</v>
      </c>
      <c r="AC2" s="115">
        <v>28</v>
      </c>
      <c r="AD2" s="115">
        <v>29</v>
      </c>
      <c r="AE2" s="115">
        <v>30</v>
      </c>
      <c r="AF2" s="115">
        <v>31</v>
      </c>
      <c r="AG2" s="115">
        <v>32</v>
      </c>
      <c r="AH2" s="115">
        <v>33</v>
      </c>
      <c r="AI2" s="115">
        <v>34</v>
      </c>
      <c r="AJ2" s="115">
        <v>35</v>
      </c>
      <c r="AK2" s="115">
        <v>36</v>
      </c>
      <c r="AL2" s="115">
        <v>37</v>
      </c>
      <c r="AM2" s="115">
        <v>38</v>
      </c>
      <c r="AN2" s="115">
        <v>39</v>
      </c>
      <c r="AO2" s="115">
        <v>40</v>
      </c>
      <c r="AP2" s="115">
        <v>41</v>
      </c>
      <c r="AQ2" s="115">
        <v>42</v>
      </c>
      <c r="AR2" s="115">
        <v>43</v>
      </c>
      <c r="AS2" s="115">
        <v>44</v>
      </c>
    </row>
    <row r="3" spans="1:46" ht="12.75" customHeight="1">
      <c r="B3" s="221" t="s">
        <v>1863</v>
      </c>
      <c r="C3" s="690" t="s">
        <v>1879</v>
      </c>
      <c r="D3" s="221" t="s">
        <v>1864</v>
      </c>
      <c r="E3" s="218">
        <f>VLOOKUP(C3,B5:AT1985,45,FALSE)</f>
        <v>1032</v>
      </c>
      <c r="S3" s="1100" t="s">
        <v>1472</v>
      </c>
      <c r="T3" s="1101"/>
      <c r="U3" s="1101"/>
      <c r="V3" s="1101"/>
      <c r="W3" s="1101"/>
      <c r="X3" s="1101"/>
      <c r="Y3" s="1101"/>
      <c r="Z3" s="116"/>
      <c r="AA3" s="116"/>
      <c r="AB3" s="116"/>
      <c r="AC3" s="1100" t="s">
        <v>1473</v>
      </c>
      <c r="AD3" s="1101"/>
      <c r="AE3" s="1101"/>
      <c r="AF3" s="1100" t="s">
        <v>1474</v>
      </c>
      <c r="AG3" s="1101"/>
      <c r="AH3" s="1102"/>
    </row>
    <row r="4" spans="1:46" ht="60">
      <c r="B4" s="149" t="s">
        <v>1773</v>
      </c>
      <c r="C4" s="150" t="s">
        <v>1476</v>
      </c>
      <c r="D4" s="1103" t="s">
        <v>1462</v>
      </c>
      <c r="E4" s="1104"/>
      <c r="F4" s="149" t="s">
        <v>292</v>
      </c>
      <c r="G4" s="149" t="s">
        <v>293</v>
      </c>
      <c r="H4" s="149" t="s">
        <v>1461</v>
      </c>
      <c r="I4" s="149" t="s">
        <v>294</v>
      </c>
      <c r="J4" s="149" t="s">
        <v>1695</v>
      </c>
      <c r="K4" s="151" t="s">
        <v>1475</v>
      </c>
      <c r="L4" s="149" t="s">
        <v>1696</v>
      </c>
      <c r="M4" s="149" t="s">
        <v>1776</v>
      </c>
      <c r="N4" s="149" t="s">
        <v>1478</v>
      </c>
      <c r="O4" s="149" t="s">
        <v>1778</v>
      </c>
      <c r="P4" s="149" t="s">
        <v>1779</v>
      </c>
      <c r="Q4" s="149" t="s">
        <v>1464</v>
      </c>
      <c r="R4" s="149" t="s">
        <v>1479</v>
      </c>
      <c r="S4" s="149" t="s">
        <v>1465</v>
      </c>
      <c r="T4" s="149" t="s">
        <v>1466</v>
      </c>
      <c r="U4" s="149" t="s">
        <v>1467</v>
      </c>
      <c r="V4" s="149" t="s">
        <v>1468</v>
      </c>
      <c r="W4" s="149" t="s">
        <v>1469</v>
      </c>
      <c r="X4" s="149" t="s">
        <v>1470</v>
      </c>
      <c r="Y4" s="149" t="s">
        <v>1471</v>
      </c>
      <c r="Z4" s="149" t="s">
        <v>1658</v>
      </c>
      <c r="AA4" s="149" t="s">
        <v>1659</v>
      </c>
      <c r="AB4" s="149" t="s">
        <v>1660</v>
      </c>
      <c r="AC4" s="149" t="s">
        <v>1465</v>
      </c>
      <c r="AD4" s="149" t="s">
        <v>1466</v>
      </c>
      <c r="AE4" s="149" t="s">
        <v>1467</v>
      </c>
      <c r="AF4" s="149" t="s">
        <v>1465</v>
      </c>
      <c r="AG4" s="149" t="s">
        <v>1466</v>
      </c>
      <c r="AH4" s="149" t="s">
        <v>1467</v>
      </c>
      <c r="AI4" s="1103" t="s">
        <v>1477</v>
      </c>
      <c r="AJ4" s="1104"/>
      <c r="AK4" s="1103" t="s">
        <v>1675</v>
      </c>
      <c r="AL4" s="1105"/>
      <c r="AM4" s="1104"/>
      <c r="AN4" s="149" t="s">
        <v>1776</v>
      </c>
      <c r="AO4" s="149" t="s">
        <v>1777</v>
      </c>
      <c r="AP4" s="149" t="s">
        <v>1775</v>
      </c>
      <c r="AQ4" s="149" t="s">
        <v>1480</v>
      </c>
      <c r="AR4" s="149" t="s">
        <v>1774</v>
      </c>
      <c r="AS4" s="149" t="s">
        <v>1662</v>
      </c>
    </row>
    <row r="5" spans="1:46" ht="15" hidden="1" customHeight="1">
      <c r="A5" s="115">
        <v>1</v>
      </c>
      <c r="B5" s="117" t="s">
        <v>308</v>
      </c>
      <c r="C5" s="539" t="s">
        <v>1678</v>
      </c>
      <c r="D5" s="117" t="s">
        <v>309</v>
      </c>
      <c r="E5" s="117" t="s">
        <v>310</v>
      </c>
      <c r="F5" s="117" t="s">
        <v>311</v>
      </c>
      <c r="G5" s="117" t="s">
        <v>297</v>
      </c>
      <c r="H5" s="119" t="s">
        <v>300</v>
      </c>
      <c r="I5" s="117" t="s">
        <v>749</v>
      </c>
      <c r="J5" s="117">
        <v>0.05</v>
      </c>
      <c r="K5" s="117"/>
      <c r="L5" s="118">
        <f>IF(J5&lt;0.03,0.01,0.03)</f>
        <v>0.03</v>
      </c>
      <c r="M5" s="162"/>
      <c r="N5" s="166" t="s">
        <v>1748</v>
      </c>
      <c r="O5" s="163" t="s">
        <v>1795</v>
      </c>
      <c r="P5" s="163" t="s">
        <v>1794</v>
      </c>
      <c r="Q5" s="118"/>
      <c r="R5" s="118"/>
      <c r="S5" s="121">
        <v>1.05</v>
      </c>
      <c r="T5" s="121">
        <v>10</v>
      </c>
      <c r="U5" s="121">
        <v>21.05</v>
      </c>
      <c r="V5" s="121">
        <v>41.1</v>
      </c>
      <c r="W5" s="121">
        <v>71.150000000000006</v>
      </c>
      <c r="X5" s="121">
        <v>81.150000000000006</v>
      </c>
      <c r="Y5" s="121">
        <v>100</v>
      </c>
      <c r="Z5" s="121">
        <v>121.05</v>
      </c>
      <c r="AA5" s="121">
        <v>140</v>
      </c>
      <c r="AB5" s="121">
        <v>150</v>
      </c>
      <c r="AC5" s="122">
        <v>11.05</v>
      </c>
      <c r="AD5" s="122">
        <v>71.099999999999994</v>
      </c>
      <c r="AE5" s="122">
        <v>150</v>
      </c>
      <c r="AF5" s="123">
        <v>5.15</v>
      </c>
      <c r="AG5" s="123">
        <v>60</v>
      </c>
      <c r="AH5" s="123">
        <v>150</v>
      </c>
      <c r="AI5" s="1106" t="s">
        <v>2571</v>
      </c>
      <c r="AJ5" s="1106"/>
      <c r="AK5" s="1106" t="s">
        <v>1676</v>
      </c>
      <c r="AL5" s="1106"/>
      <c r="AM5" s="1106"/>
      <c r="AN5" s="118"/>
      <c r="AO5" s="118">
        <f>AR5+J5</f>
        <v>0.25</v>
      </c>
      <c r="AP5" s="535" t="s">
        <v>287</v>
      </c>
      <c r="AQ5" s="535" t="s">
        <v>287</v>
      </c>
      <c r="AR5" s="118">
        <f t="shared" ref="AR5:AR66" si="0">4*J5</f>
        <v>0.2</v>
      </c>
      <c r="AS5" s="118">
        <v>8.3999999999999995E-3</v>
      </c>
      <c r="AT5" s="115">
        <v>1</v>
      </c>
    </row>
    <row r="6" spans="1:46" ht="15" hidden="1" customHeight="1">
      <c r="A6" s="115">
        <v>2</v>
      </c>
      <c r="B6" s="119" t="s">
        <v>312</v>
      </c>
      <c r="C6" s="125" t="s">
        <v>1678</v>
      </c>
      <c r="D6" s="119" t="s">
        <v>309</v>
      </c>
      <c r="E6" s="119" t="s">
        <v>310</v>
      </c>
      <c r="F6" s="119" t="s">
        <v>311</v>
      </c>
      <c r="G6" s="119" t="s">
        <v>297</v>
      </c>
      <c r="H6" s="119" t="s">
        <v>300</v>
      </c>
      <c r="I6" s="119" t="s">
        <v>749</v>
      </c>
      <c r="J6" s="119">
        <v>0.05</v>
      </c>
      <c r="K6" s="119"/>
      <c r="L6" s="120">
        <f t="shared" ref="L6:L67" si="1">IF(J6&lt;0.03,0.01,0.03)</f>
        <v>0.03</v>
      </c>
      <c r="M6" s="163"/>
      <c r="N6" s="141" t="s">
        <v>1748</v>
      </c>
      <c r="O6" s="163" t="s">
        <v>1795</v>
      </c>
      <c r="P6" s="163" t="s">
        <v>1794</v>
      </c>
      <c r="Q6" s="120"/>
      <c r="R6" s="120"/>
      <c r="S6" s="121">
        <v>1.05</v>
      </c>
      <c r="T6" s="121">
        <v>10</v>
      </c>
      <c r="U6" s="121">
        <v>21.05</v>
      </c>
      <c r="V6" s="121">
        <v>41.1</v>
      </c>
      <c r="W6" s="121">
        <v>71.150000000000006</v>
      </c>
      <c r="X6" s="121">
        <v>81.150000000000006</v>
      </c>
      <c r="Y6" s="121">
        <v>100</v>
      </c>
      <c r="Z6" s="121">
        <v>121.05</v>
      </c>
      <c r="AA6" s="121">
        <v>140</v>
      </c>
      <c r="AB6" s="121">
        <v>150</v>
      </c>
      <c r="AC6" s="122">
        <v>11.05</v>
      </c>
      <c r="AD6" s="122">
        <v>71.099999999999994</v>
      </c>
      <c r="AE6" s="122">
        <v>150</v>
      </c>
      <c r="AF6" s="123">
        <v>5.15</v>
      </c>
      <c r="AG6" s="123">
        <v>60</v>
      </c>
      <c r="AH6" s="123">
        <v>150</v>
      </c>
      <c r="AI6" s="1093" t="s">
        <v>2571</v>
      </c>
      <c r="AJ6" s="1093"/>
      <c r="AK6" s="1093" t="s">
        <v>1676</v>
      </c>
      <c r="AL6" s="1093"/>
      <c r="AM6" s="1093"/>
      <c r="AN6" s="120"/>
      <c r="AO6" s="118">
        <f t="shared" ref="AO6:AO67" si="2">AR6+J6</f>
        <v>0.25</v>
      </c>
      <c r="AP6" s="535" t="s">
        <v>287</v>
      </c>
      <c r="AQ6" s="535" t="s">
        <v>287</v>
      </c>
      <c r="AR6" s="144">
        <f t="shared" si="0"/>
        <v>0.2</v>
      </c>
      <c r="AS6" s="411">
        <v>8.3999999999999995E-3</v>
      </c>
      <c r="AT6" s="115">
        <v>2</v>
      </c>
    </row>
    <row r="7" spans="1:46" ht="15" hidden="1" customHeight="1">
      <c r="A7" s="115">
        <v>3</v>
      </c>
      <c r="B7" s="119" t="s">
        <v>313</v>
      </c>
      <c r="C7" s="119"/>
      <c r="D7" s="119" t="s">
        <v>309</v>
      </c>
      <c r="E7" s="119" t="s">
        <v>310</v>
      </c>
      <c r="F7" s="119" t="s">
        <v>311</v>
      </c>
      <c r="G7" s="119" t="s">
        <v>297</v>
      </c>
      <c r="H7" s="119" t="s">
        <v>300</v>
      </c>
      <c r="I7" s="119" t="s">
        <v>749</v>
      </c>
      <c r="J7" s="119"/>
      <c r="K7" s="119"/>
      <c r="L7" s="120">
        <f t="shared" si="1"/>
        <v>0.01</v>
      </c>
      <c r="M7" s="163"/>
      <c r="N7" s="141" t="s">
        <v>1748</v>
      </c>
      <c r="O7" s="163" t="s">
        <v>1795</v>
      </c>
      <c r="P7" s="163" t="s">
        <v>1794</v>
      </c>
      <c r="Q7" s="120"/>
      <c r="R7" s="120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2"/>
      <c r="AD7" s="122"/>
      <c r="AE7" s="122"/>
      <c r="AF7" s="123"/>
      <c r="AG7" s="123"/>
      <c r="AH7" s="123"/>
      <c r="AI7" s="1093" t="s">
        <v>2571</v>
      </c>
      <c r="AJ7" s="1093"/>
      <c r="AK7" s="1093" t="s">
        <v>1676</v>
      </c>
      <c r="AL7" s="1093"/>
      <c r="AM7" s="1093"/>
      <c r="AN7" s="120"/>
      <c r="AO7" s="118">
        <f t="shared" si="2"/>
        <v>0</v>
      </c>
      <c r="AP7" s="535" t="s">
        <v>287</v>
      </c>
      <c r="AQ7" s="535" t="s">
        <v>287</v>
      </c>
      <c r="AR7" s="144">
        <f t="shared" si="0"/>
        <v>0</v>
      </c>
      <c r="AS7" s="411">
        <v>8.3999999999999995E-3</v>
      </c>
      <c r="AT7" s="115">
        <v>3</v>
      </c>
    </row>
    <row r="8" spans="1:46" ht="15" hidden="1" customHeight="1">
      <c r="A8" s="115">
        <v>4</v>
      </c>
      <c r="B8" s="119" t="s">
        <v>314</v>
      </c>
      <c r="C8" s="125" t="s">
        <v>1678</v>
      </c>
      <c r="D8" s="119" t="s">
        <v>309</v>
      </c>
      <c r="E8" s="119" t="s">
        <v>310</v>
      </c>
      <c r="F8" s="119" t="s">
        <v>311</v>
      </c>
      <c r="G8" s="119" t="s">
        <v>297</v>
      </c>
      <c r="H8" s="119" t="s">
        <v>300</v>
      </c>
      <c r="I8" s="119" t="s">
        <v>749</v>
      </c>
      <c r="J8" s="119">
        <v>0.05</v>
      </c>
      <c r="K8" s="119"/>
      <c r="L8" s="120">
        <f t="shared" si="1"/>
        <v>0.03</v>
      </c>
      <c r="M8" s="163"/>
      <c r="N8" s="141" t="s">
        <v>1748</v>
      </c>
      <c r="O8" s="163" t="s">
        <v>1795</v>
      </c>
      <c r="P8" s="163" t="s">
        <v>1794</v>
      </c>
      <c r="Q8" s="120"/>
      <c r="R8" s="120"/>
      <c r="S8" s="121">
        <v>1.05</v>
      </c>
      <c r="T8" s="121">
        <v>10</v>
      </c>
      <c r="U8" s="121">
        <v>21.05</v>
      </c>
      <c r="V8" s="121">
        <v>41.1</v>
      </c>
      <c r="W8" s="121">
        <v>71.150000000000006</v>
      </c>
      <c r="X8" s="121">
        <v>81.150000000000006</v>
      </c>
      <c r="Y8" s="121">
        <v>100</v>
      </c>
      <c r="Z8" s="121">
        <v>121.05</v>
      </c>
      <c r="AA8" s="121">
        <v>140</v>
      </c>
      <c r="AB8" s="121">
        <v>150</v>
      </c>
      <c r="AC8" s="122">
        <v>11.05</v>
      </c>
      <c r="AD8" s="122">
        <v>71.099999999999994</v>
      </c>
      <c r="AE8" s="122">
        <v>150</v>
      </c>
      <c r="AF8" s="123">
        <v>5.15</v>
      </c>
      <c r="AG8" s="123">
        <v>60</v>
      </c>
      <c r="AH8" s="123">
        <v>150</v>
      </c>
      <c r="AI8" s="1093" t="s">
        <v>2571</v>
      </c>
      <c r="AJ8" s="1093"/>
      <c r="AK8" s="1093" t="s">
        <v>1676</v>
      </c>
      <c r="AL8" s="1093"/>
      <c r="AM8" s="1093"/>
      <c r="AN8" s="120"/>
      <c r="AO8" s="118">
        <f t="shared" si="2"/>
        <v>0.25</v>
      </c>
      <c r="AP8" s="535" t="s">
        <v>287</v>
      </c>
      <c r="AQ8" s="535" t="s">
        <v>287</v>
      </c>
      <c r="AR8" s="144">
        <f t="shared" si="0"/>
        <v>0.2</v>
      </c>
      <c r="AS8" s="411">
        <v>8.3999999999999995E-3</v>
      </c>
      <c r="AT8" s="115">
        <v>4</v>
      </c>
    </row>
    <row r="9" spans="1:46" ht="15" hidden="1" customHeight="1">
      <c r="A9" s="115">
        <v>5</v>
      </c>
      <c r="B9" s="119" t="s">
        <v>315</v>
      </c>
      <c r="C9" s="125" t="s">
        <v>1678</v>
      </c>
      <c r="D9" s="119" t="s">
        <v>309</v>
      </c>
      <c r="E9" s="119" t="s">
        <v>310</v>
      </c>
      <c r="F9" s="119" t="s">
        <v>311</v>
      </c>
      <c r="G9" s="119" t="s">
        <v>297</v>
      </c>
      <c r="H9" s="119" t="s">
        <v>300</v>
      </c>
      <c r="I9" s="119" t="s">
        <v>749</v>
      </c>
      <c r="J9" s="119">
        <v>0.05</v>
      </c>
      <c r="K9" s="119"/>
      <c r="L9" s="120">
        <f t="shared" si="1"/>
        <v>0.03</v>
      </c>
      <c r="M9" s="163"/>
      <c r="N9" s="141" t="s">
        <v>1748</v>
      </c>
      <c r="O9" s="163" t="s">
        <v>1795</v>
      </c>
      <c r="P9" s="163" t="s">
        <v>1794</v>
      </c>
      <c r="Q9" s="120"/>
      <c r="R9" s="120"/>
      <c r="S9" s="121">
        <v>1.05</v>
      </c>
      <c r="T9" s="121">
        <v>10</v>
      </c>
      <c r="U9" s="121">
        <v>21.05</v>
      </c>
      <c r="V9" s="121">
        <v>41.1</v>
      </c>
      <c r="W9" s="121">
        <v>71.150000000000006</v>
      </c>
      <c r="X9" s="121">
        <v>81.150000000000006</v>
      </c>
      <c r="Y9" s="121">
        <v>100</v>
      </c>
      <c r="Z9" s="121">
        <v>121.05</v>
      </c>
      <c r="AA9" s="121">
        <v>140</v>
      </c>
      <c r="AB9" s="121">
        <v>150</v>
      </c>
      <c r="AC9" s="122">
        <v>11.05</v>
      </c>
      <c r="AD9" s="122">
        <v>71.099999999999994</v>
      </c>
      <c r="AE9" s="122">
        <v>150</v>
      </c>
      <c r="AF9" s="123">
        <v>5.15</v>
      </c>
      <c r="AG9" s="123">
        <v>60</v>
      </c>
      <c r="AH9" s="123">
        <v>150</v>
      </c>
      <c r="AI9" s="1093" t="s">
        <v>2571</v>
      </c>
      <c r="AJ9" s="1093"/>
      <c r="AK9" s="1093" t="s">
        <v>1676</v>
      </c>
      <c r="AL9" s="1093"/>
      <c r="AM9" s="1093"/>
      <c r="AN9" s="120"/>
      <c r="AO9" s="118">
        <f t="shared" si="2"/>
        <v>0.25</v>
      </c>
      <c r="AP9" s="535">
        <v>0.2</v>
      </c>
      <c r="AQ9" s="535">
        <v>0.2</v>
      </c>
      <c r="AR9" s="144">
        <f t="shared" si="0"/>
        <v>0.2</v>
      </c>
      <c r="AS9" s="411">
        <v>8.3999999999999995E-3</v>
      </c>
      <c r="AT9" s="115">
        <v>5</v>
      </c>
    </row>
    <row r="10" spans="1:46" ht="15" hidden="1" customHeight="1">
      <c r="A10" s="115">
        <v>6</v>
      </c>
      <c r="B10" s="119" t="s">
        <v>317</v>
      </c>
      <c r="C10" s="125" t="s">
        <v>1678</v>
      </c>
      <c r="D10" s="119" t="s">
        <v>309</v>
      </c>
      <c r="E10" s="119" t="s">
        <v>310</v>
      </c>
      <c r="F10" s="119" t="s">
        <v>311</v>
      </c>
      <c r="G10" s="119" t="s">
        <v>297</v>
      </c>
      <c r="H10" s="119" t="s">
        <v>300</v>
      </c>
      <c r="I10" s="119" t="s">
        <v>749</v>
      </c>
      <c r="J10" s="119">
        <v>0.05</v>
      </c>
      <c r="K10" s="119"/>
      <c r="L10" s="441">
        <f t="shared" ref="L10" si="3">IF(J10&lt;0.03,0.01,0.03)</f>
        <v>0.03</v>
      </c>
      <c r="M10" s="163"/>
      <c r="N10" s="442" t="s">
        <v>1748</v>
      </c>
      <c r="O10" s="163" t="s">
        <v>1795</v>
      </c>
      <c r="P10" s="163" t="s">
        <v>1794</v>
      </c>
      <c r="Q10" s="441"/>
      <c r="R10" s="441"/>
      <c r="S10" s="121">
        <v>1.05</v>
      </c>
      <c r="T10" s="121">
        <v>10</v>
      </c>
      <c r="U10" s="121">
        <v>21.05</v>
      </c>
      <c r="V10" s="121">
        <v>41.1</v>
      </c>
      <c r="W10" s="121">
        <v>71.150000000000006</v>
      </c>
      <c r="X10" s="121">
        <v>81.150000000000006</v>
      </c>
      <c r="Y10" s="121">
        <v>100</v>
      </c>
      <c r="Z10" s="121">
        <v>121.05</v>
      </c>
      <c r="AA10" s="121">
        <v>140</v>
      </c>
      <c r="AB10" s="121">
        <v>150</v>
      </c>
      <c r="AC10" s="122">
        <v>11.05</v>
      </c>
      <c r="AD10" s="122">
        <v>71.099999999999994</v>
      </c>
      <c r="AE10" s="122">
        <v>150</v>
      </c>
      <c r="AF10" s="123">
        <v>5.15</v>
      </c>
      <c r="AG10" s="123">
        <v>60</v>
      </c>
      <c r="AH10" s="123">
        <v>150</v>
      </c>
      <c r="AI10" s="1093" t="s">
        <v>2571</v>
      </c>
      <c r="AJ10" s="1093"/>
      <c r="AK10" s="1093" t="s">
        <v>1676</v>
      </c>
      <c r="AL10" s="1093"/>
      <c r="AM10" s="1093"/>
      <c r="AN10" s="441"/>
      <c r="AO10" s="444">
        <f t="shared" ref="AO10" si="4">AR10+J10</f>
        <v>0.25</v>
      </c>
      <c r="AP10" s="441" t="s">
        <v>287</v>
      </c>
      <c r="AQ10" s="441" t="s">
        <v>287</v>
      </c>
      <c r="AR10" s="443">
        <f t="shared" ref="AR10" si="5">4*J10</f>
        <v>0.2</v>
      </c>
      <c r="AS10" s="444">
        <v>8.3999999999999995E-3</v>
      </c>
      <c r="AT10" s="115">
        <v>7</v>
      </c>
    </row>
    <row r="11" spans="1:46" ht="15" hidden="1" customHeight="1">
      <c r="A11" s="115">
        <v>7</v>
      </c>
      <c r="B11" s="119" t="s">
        <v>318</v>
      </c>
      <c r="C11" s="125" t="s">
        <v>1678</v>
      </c>
      <c r="D11" s="119" t="s">
        <v>309</v>
      </c>
      <c r="E11" s="119" t="s">
        <v>310</v>
      </c>
      <c r="F11" s="119" t="s">
        <v>311</v>
      </c>
      <c r="G11" s="119" t="s">
        <v>297</v>
      </c>
      <c r="H11" s="119" t="s">
        <v>300</v>
      </c>
      <c r="I11" s="119" t="s">
        <v>749</v>
      </c>
      <c r="J11" s="119">
        <v>0.05</v>
      </c>
      <c r="K11" s="119"/>
      <c r="L11" s="120">
        <f t="shared" si="1"/>
        <v>0.03</v>
      </c>
      <c r="M11" s="163"/>
      <c r="N11" s="141" t="s">
        <v>1748</v>
      </c>
      <c r="O11" s="163" t="s">
        <v>1795</v>
      </c>
      <c r="P11" s="163" t="s">
        <v>1794</v>
      </c>
      <c r="Q11" s="120"/>
      <c r="R11" s="120"/>
      <c r="S11" s="121">
        <v>1.05</v>
      </c>
      <c r="T11" s="121">
        <v>10</v>
      </c>
      <c r="U11" s="121">
        <v>21.05</v>
      </c>
      <c r="V11" s="121">
        <v>41.1</v>
      </c>
      <c r="W11" s="121">
        <v>71.150000000000006</v>
      </c>
      <c r="X11" s="121">
        <v>81.150000000000006</v>
      </c>
      <c r="Y11" s="121">
        <v>100</v>
      </c>
      <c r="Z11" s="121">
        <v>121.05</v>
      </c>
      <c r="AA11" s="121">
        <v>140</v>
      </c>
      <c r="AB11" s="121">
        <v>150</v>
      </c>
      <c r="AC11" s="122">
        <v>11.05</v>
      </c>
      <c r="AD11" s="122">
        <v>71.099999999999994</v>
      </c>
      <c r="AE11" s="122">
        <v>150</v>
      </c>
      <c r="AF11" s="123">
        <v>5.15</v>
      </c>
      <c r="AG11" s="123">
        <v>60</v>
      </c>
      <c r="AH11" s="123">
        <v>150</v>
      </c>
      <c r="AI11" s="1093" t="s">
        <v>2571</v>
      </c>
      <c r="AJ11" s="1093"/>
      <c r="AK11" s="1093" t="s">
        <v>1676</v>
      </c>
      <c r="AL11" s="1093"/>
      <c r="AM11" s="1093"/>
      <c r="AN11" s="120"/>
      <c r="AO11" s="118">
        <f t="shared" si="2"/>
        <v>0.25</v>
      </c>
      <c r="AP11" s="120"/>
      <c r="AQ11" s="120"/>
      <c r="AR11" s="144">
        <f t="shared" si="0"/>
        <v>0.2</v>
      </c>
      <c r="AS11" s="411">
        <v>8.3999999999999995E-3</v>
      </c>
      <c r="AT11" s="115">
        <v>8</v>
      </c>
    </row>
    <row r="12" spans="1:46" ht="15" hidden="1" customHeight="1">
      <c r="A12" s="115">
        <v>8</v>
      </c>
      <c r="B12" s="119" t="s">
        <v>319</v>
      </c>
      <c r="C12" s="119"/>
      <c r="D12" s="119" t="s">
        <v>309</v>
      </c>
      <c r="E12" s="119" t="s">
        <v>310</v>
      </c>
      <c r="F12" s="119" t="s">
        <v>311</v>
      </c>
      <c r="G12" s="119" t="s">
        <v>297</v>
      </c>
      <c r="H12" s="119" t="s">
        <v>300</v>
      </c>
      <c r="I12" s="119" t="s">
        <v>749</v>
      </c>
      <c r="J12" s="119"/>
      <c r="K12" s="119"/>
      <c r="L12" s="120">
        <f t="shared" si="1"/>
        <v>0.01</v>
      </c>
      <c r="M12" s="163"/>
      <c r="N12" s="141" t="s">
        <v>1748</v>
      </c>
      <c r="O12" s="163" t="s">
        <v>1795</v>
      </c>
      <c r="P12" s="163" t="s">
        <v>1794</v>
      </c>
      <c r="Q12" s="120"/>
      <c r="R12" s="120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2"/>
      <c r="AD12" s="122"/>
      <c r="AE12" s="122"/>
      <c r="AF12" s="123"/>
      <c r="AG12" s="123"/>
      <c r="AH12" s="123"/>
      <c r="AI12" s="1093" t="s">
        <v>2571</v>
      </c>
      <c r="AJ12" s="1093"/>
      <c r="AK12" s="1093" t="s">
        <v>1676</v>
      </c>
      <c r="AL12" s="1093"/>
      <c r="AM12" s="1093"/>
      <c r="AN12" s="120"/>
      <c r="AO12" s="118">
        <f t="shared" si="2"/>
        <v>0</v>
      </c>
      <c r="AP12" s="120"/>
      <c r="AQ12" s="120"/>
      <c r="AR12" s="144">
        <f t="shared" si="0"/>
        <v>0</v>
      </c>
      <c r="AS12" s="411">
        <v>8.3999999999999995E-3</v>
      </c>
      <c r="AT12" s="115">
        <v>9</v>
      </c>
    </row>
    <row r="13" spans="1:46" ht="15" hidden="1" customHeight="1">
      <c r="A13" s="115">
        <v>9</v>
      </c>
      <c r="B13" s="119" t="s">
        <v>320</v>
      </c>
      <c r="C13" s="125" t="s">
        <v>1678</v>
      </c>
      <c r="D13" s="119" t="s">
        <v>309</v>
      </c>
      <c r="E13" s="119" t="s">
        <v>310</v>
      </c>
      <c r="F13" s="119" t="s">
        <v>311</v>
      </c>
      <c r="G13" s="119" t="s">
        <v>297</v>
      </c>
      <c r="H13" s="119" t="s">
        <v>300</v>
      </c>
      <c r="I13" s="119" t="s">
        <v>749</v>
      </c>
      <c r="J13" s="119">
        <v>0.05</v>
      </c>
      <c r="K13" s="119"/>
      <c r="L13" s="120">
        <f t="shared" si="1"/>
        <v>0.03</v>
      </c>
      <c r="M13" s="163"/>
      <c r="N13" s="141" t="s">
        <v>1748</v>
      </c>
      <c r="O13" s="163" t="s">
        <v>1795</v>
      </c>
      <c r="P13" s="163" t="s">
        <v>1794</v>
      </c>
      <c r="Q13" s="120"/>
      <c r="R13" s="120"/>
      <c r="S13" s="121">
        <v>1.05</v>
      </c>
      <c r="T13" s="121">
        <v>10</v>
      </c>
      <c r="U13" s="121">
        <v>21.05</v>
      </c>
      <c r="V13" s="121">
        <v>41.1</v>
      </c>
      <c r="W13" s="121">
        <v>71.150000000000006</v>
      </c>
      <c r="X13" s="121">
        <v>81.150000000000006</v>
      </c>
      <c r="Y13" s="121">
        <v>100</v>
      </c>
      <c r="Z13" s="121">
        <v>121.05</v>
      </c>
      <c r="AA13" s="121">
        <v>140</v>
      </c>
      <c r="AB13" s="121">
        <v>150</v>
      </c>
      <c r="AC13" s="122">
        <v>11.05</v>
      </c>
      <c r="AD13" s="122">
        <v>71.099999999999994</v>
      </c>
      <c r="AE13" s="122">
        <v>150</v>
      </c>
      <c r="AF13" s="123">
        <v>5.15</v>
      </c>
      <c r="AG13" s="123">
        <v>60</v>
      </c>
      <c r="AH13" s="123">
        <v>150</v>
      </c>
      <c r="AI13" s="1093" t="s">
        <v>2571</v>
      </c>
      <c r="AJ13" s="1093"/>
      <c r="AK13" s="1093" t="s">
        <v>1676</v>
      </c>
      <c r="AL13" s="1093"/>
      <c r="AM13" s="1093"/>
      <c r="AN13" s="120"/>
      <c r="AO13" s="118">
        <f t="shared" si="2"/>
        <v>0.25</v>
      </c>
      <c r="AP13" s="120"/>
      <c r="AQ13" s="120"/>
      <c r="AR13" s="144">
        <f t="shared" si="0"/>
        <v>0.2</v>
      </c>
      <c r="AS13" s="411">
        <v>8.3999999999999995E-3</v>
      </c>
      <c r="AT13" s="115">
        <v>10</v>
      </c>
    </row>
    <row r="14" spans="1:46" ht="15" hidden="1" customHeight="1">
      <c r="A14" s="115">
        <v>10</v>
      </c>
      <c r="B14" s="119" t="s">
        <v>321</v>
      </c>
      <c r="C14" s="125" t="s">
        <v>1678</v>
      </c>
      <c r="D14" s="119" t="s">
        <v>309</v>
      </c>
      <c r="E14" s="119" t="s">
        <v>310</v>
      </c>
      <c r="F14" s="119" t="s">
        <v>311</v>
      </c>
      <c r="G14" s="119" t="s">
        <v>297</v>
      </c>
      <c r="H14" s="119" t="s">
        <v>300</v>
      </c>
      <c r="I14" s="119" t="s">
        <v>749</v>
      </c>
      <c r="J14" s="119">
        <v>0.05</v>
      </c>
      <c r="K14" s="119"/>
      <c r="L14" s="120">
        <f t="shared" si="1"/>
        <v>0.03</v>
      </c>
      <c r="M14" s="163"/>
      <c r="N14" s="141" t="s">
        <v>1748</v>
      </c>
      <c r="O14" s="163" t="s">
        <v>1795</v>
      </c>
      <c r="P14" s="163" t="s">
        <v>1794</v>
      </c>
      <c r="Q14" s="476"/>
      <c r="R14" s="476"/>
      <c r="S14" s="121">
        <v>1.05</v>
      </c>
      <c r="T14" s="121">
        <v>10</v>
      </c>
      <c r="U14" s="121">
        <v>21.05</v>
      </c>
      <c r="V14" s="121">
        <v>41.1</v>
      </c>
      <c r="W14" s="121">
        <v>71.150000000000006</v>
      </c>
      <c r="X14" s="121">
        <v>81.150000000000006</v>
      </c>
      <c r="Y14" s="121">
        <v>100</v>
      </c>
      <c r="Z14" s="121">
        <v>121.05</v>
      </c>
      <c r="AA14" s="121">
        <v>140</v>
      </c>
      <c r="AB14" s="121">
        <v>150</v>
      </c>
      <c r="AC14" s="122">
        <v>11.05</v>
      </c>
      <c r="AD14" s="122">
        <v>71.099999999999994</v>
      </c>
      <c r="AE14" s="122">
        <v>150</v>
      </c>
      <c r="AF14" s="123">
        <v>5.15</v>
      </c>
      <c r="AG14" s="123">
        <v>60</v>
      </c>
      <c r="AH14" s="123">
        <v>150</v>
      </c>
      <c r="AI14" s="1093" t="s">
        <v>2571</v>
      </c>
      <c r="AJ14" s="1093"/>
      <c r="AK14" s="1093" t="s">
        <v>1676</v>
      </c>
      <c r="AL14" s="1093"/>
      <c r="AM14" s="1093"/>
      <c r="AN14" s="476"/>
      <c r="AO14" s="479">
        <f t="shared" ref="AO14" si="6">AR14+J14</f>
        <v>0.25</v>
      </c>
      <c r="AP14" s="476"/>
      <c r="AQ14" s="476"/>
      <c r="AR14" s="477">
        <f t="shared" ref="AR14" si="7">4*J14</f>
        <v>0.2</v>
      </c>
      <c r="AS14" s="479">
        <v>8.3999999999999995E-3</v>
      </c>
      <c r="AT14" s="115">
        <v>11</v>
      </c>
    </row>
    <row r="15" spans="1:46" ht="15" hidden="1" customHeight="1">
      <c r="A15" s="115">
        <v>11</v>
      </c>
      <c r="B15" s="119" t="s">
        <v>322</v>
      </c>
      <c r="C15" s="119">
        <v>1302</v>
      </c>
      <c r="D15" s="119" t="s">
        <v>309</v>
      </c>
      <c r="E15" s="119" t="s">
        <v>310</v>
      </c>
      <c r="F15" s="119" t="s">
        <v>311</v>
      </c>
      <c r="G15" s="119" t="s">
        <v>297</v>
      </c>
      <c r="H15" s="119" t="s">
        <v>300</v>
      </c>
      <c r="I15" s="119" t="s">
        <v>749</v>
      </c>
      <c r="J15" s="119">
        <v>0.05</v>
      </c>
      <c r="K15" s="119"/>
      <c r="L15" s="120">
        <f t="shared" si="1"/>
        <v>0.03</v>
      </c>
      <c r="M15" s="163"/>
      <c r="N15" s="141" t="s">
        <v>1748</v>
      </c>
      <c r="O15" s="163" t="s">
        <v>1795</v>
      </c>
      <c r="P15" s="163" t="s">
        <v>1794</v>
      </c>
      <c r="Q15" s="120"/>
      <c r="R15" s="120"/>
      <c r="S15" s="121">
        <v>1.05</v>
      </c>
      <c r="T15" s="121">
        <v>10</v>
      </c>
      <c r="U15" s="121">
        <v>21.05</v>
      </c>
      <c r="V15" s="121">
        <v>41.1</v>
      </c>
      <c r="W15" s="121">
        <v>71.150000000000006</v>
      </c>
      <c r="X15" s="121">
        <v>81.150000000000006</v>
      </c>
      <c r="Y15" s="121">
        <v>100</v>
      </c>
      <c r="Z15" s="121">
        <v>121.05</v>
      </c>
      <c r="AA15" s="121">
        <v>140</v>
      </c>
      <c r="AB15" s="121">
        <v>150</v>
      </c>
      <c r="AC15" s="122">
        <v>11.05</v>
      </c>
      <c r="AD15" s="122">
        <v>71.099999999999994</v>
      </c>
      <c r="AE15" s="122">
        <v>150</v>
      </c>
      <c r="AF15" s="123">
        <v>5.15</v>
      </c>
      <c r="AG15" s="123">
        <v>60</v>
      </c>
      <c r="AH15" s="123">
        <v>150</v>
      </c>
      <c r="AI15" s="1093" t="s">
        <v>2571</v>
      </c>
      <c r="AJ15" s="1093"/>
      <c r="AK15" s="1093" t="s">
        <v>1676</v>
      </c>
      <c r="AL15" s="1093"/>
      <c r="AM15" s="1093"/>
      <c r="AN15" s="120"/>
      <c r="AO15" s="118">
        <f t="shared" si="2"/>
        <v>0.25</v>
      </c>
      <c r="AP15" s="120"/>
      <c r="AQ15" s="120"/>
      <c r="AR15" s="144">
        <f t="shared" si="0"/>
        <v>0.2</v>
      </c>
      <c r="AS15" s="411">
        <v>8.3999999999999995E-3</v>
      </c>
      <c r="AT15" s="115">
        <v>12</v>
      </c>
    </row>
    <row r="16" spans="1:46" ht="15" hidden="1" customHeight="1">
      <c r="A16" s="115">
        <v>12</v>
      </c>
      <c r="B16" s="119" t="s">
        <v>323</v>
      </c>
      <c r="C16" s="119"/>
      <c r="D16" s="119" t="s">
        <v>309</v>
      </c>
      <c r="E16" s="119" t="s">
        <v>310</v>
      </c>
      <c r="F16" s="119" t="s">
        <v>311</v>
      </c>
      <c r="G16" s="119" t="s">
        <v>297</v>
      </c>
      <c r="H16" s="119" t="s">
        <v>300</v>
      </c>
      <c r="I16" s="119" t="s">
        <v>749</v>
      </c>
      <c r="J16" s="119"/>
      <c r="K16" s="119"/>
      <c r="L16" s="120">
        <f t="shared" si="1"/>
        <v>0.01</v>
      </c>
      <c r="M16" s="163"/>
      <c r="N16" s="141" t="s">
        <v>1748</v>
      </c>
      <c r="O16" s="163" t="s">
        <v>1795</v>
      </c>
      <c r="P16" s="163" t="s">
        <v>1794</v>
      </c>
      <c r="Q16" s="120"/>
      <c r="R16" s="120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2"/>
      <c r="AD16" s="122"/>
      <c r="AE16" s="122"/>
      <c r="AF16" s="123"/>
      <c r="AG16" s="123"/>
      <c r="AH16" s="123"/>
      <c r="AI16" s="1093" t="s">
        <v>2571</v>
      </c>
      <c r="AJ16" s="1093"/>
      <c r="AK16" s="1093" t="s">
        <v>1676</v>
      </c>
      <c r="AL16" s="1093"/>
      <c r="AM16" s="1093"/>
      <c r="AN16" s="120"/>
      <c r="AO16" s="118">
        <f t="shared" si="2"/>
        <v>0</v>
      </c>
      <c r="AP16" s="120"/>
      <c r="AQ16" s="120"/>
      <c r="AR16" s="144">
        <f t="shared" si="0"/>
        <v>0</v>
      </c>
      <c r="AS16" s="411">
        <v>8.3999999999999995E-3</v>
      </c>
      <c r="AT16" s="115">
        <v>13</v>
      </c>
    </row>
    <row r="17" spans="1:46" ht="15" hidden="1" customHeight="1">
      <c r="A17" s="115">
        <v>13</v>
      </c>
      <c r="B17" s="119" t="s">
        <v>324</v>
      </c>
      <c r="C17" s="125" t="s">
        <v>1678</v>
      </c>
      <c r="D17" s="119" t="s">
        <v>309</v>
      </c>
      <c r="E17" s="119" t="s">
        <v>325</v>
      </c>
      <c r="F17" s="119" t="s">
        <v>326</v>
      </c>
      <c r="G17" s="119" t="s">
        <v>296</v>
      </c>
      <c r="H17" s="119" t="s">
        <v>300</v>
      </c>
      <c r="I17" s="125" t="s">
        <v>1751</v>
      </c>
      <c r="J17" s="119">
        <v>0.02</v>
      </c>
      <c r="K17" s="119"/>
      <c r="L17" s="120">
        <f t="shared" si="1"/>
        <v>0.01</v>
      </c>
      <c r="M17" s="163"/>
      <c r="N17" s="705" t="s">
        <v>2570</v>
      </c>
      <c r="O17" s="163" t="s">
        <v>1795</v>
      </c>
      <c r="P17" s="163" t="s">
        <v>1794</v>
      </c>
      <c r="Q17" s="120"/>
      <c r="R17" s="120"/>
      <c r="S17" s="121">
        <v>5.0599999999999996</v>
      </c>
      <c r="T17" s="121">
        <v>30</v>
      </c>
      <c r="U17" s="121">
        <v>50</v>
      </c>
      <c r="V17" s="121">
        <v>70</v>
      </c>
      <c r="W17" s="121">
        <v>90</v>
      </c>
      <c r="X17" s="121">
        <v>110</v>
      </c>
      <c r="Y17" s="121">
        <v>130</v>
      </c>
      <c r="Z17" s="121">
        <v>150</v>
      </c>
      <c r="AA17" s="121">
        <v>180</v>
      </c>
      <c r="AB17" s="121">
        <v>200</v>
      </c>
      <c r="AC17" s="122"/>
      <c r="AD17" s="122"/>
      <c r="AE17" s="122"/>
      <c r="AF17" s="123"/>
      <c r="AG17" s="123"/>
      <c r="AH17" s="123"/>
      <c r="AI17" s="1092" t="s">
        <v>2571</v>
      </c>
      <c r="AJ17" s="1093"/>
      <c r="AK17" s="1092" t="s">
        <v>2572</v>
      </c>
      <c r="AL17" s="1093"/>
      <c r="AM17" s="1093"/>
      <c r="AN17" s="120"/>
      <c r="AO17" s="170">
        <f t="shared" si="2"/>
        <v>0.1</v>
      </c>
      <c r="AP17" s="120">
        <v>0.08</v>
      </c>
      <c r="AQ17" s="706">
        <v>0.1</v>
      </c>
      <c r="AR17" s="703">
        <v>0.08</v>
      </c>
      <c r="AS17" s="411">
        <v>8.3999999999999995E-3</v>
      </c>
      <c r="AT17" s="115">
        <v>14</v>
      </c>
    </row>
    <row r="18" spans="1:46" ht="15" hidden="1" customHeight="1">
      <c r="A18" s="115">
        <v>14</v>
      </c>
      <c r="B18" s="119" t="s">
        <v>327</v>
      </c>
      <c r="C18" s="125" t="s">
        <v>1678</v>
      </c>
      <c r="D18" s="119" t="s">
        <v>309</v>
      </c>
      <c r="E18" s="119" t="s">
        <v>310</v>
      </c>
      <c r="F18" s="119" t="s">
        <v>749</v>
      </c>
      <c r="G18" s="119" t="s">
        <v>297</v>
      </c>
      <c r="H18" s="125" t="s">
        <v>300</v>
      </c>
      <c r="I18" s="119" t="s">
        <v>749</v>
      </c>
      <c r="J18" s="119">
        <v>0.05</v>
      </c>
      <c r="K18" s="119"/>
      <c r="L18" s="120">
        <f t="shared" si="1"/>
        <v>0.03</v>
      </c>
      <c r="M18" s="163"/>
      <c r="N18" s="141" t="s">
        <v>1748</v>
      </c>
      <c r="O18" s="163" t="s">
        <v>1795</v>
      </c>
      <c r="P18" s="163" t="s">
        <v>1794</v>
      </c>
      <c r="Q18" s="120"/>
      <c r="R18" s="120"/>
      <c r="S18" s="121">
        <v>1.05</v>
      </c>
      <c r="T18" s="121">
        <v>10</v>
      </c>
      <c r="U18" s="121">
        <v>21.05</v>
      </c>
      <c r="V18" s="121">
        <v>41.1</v>
      </c>
      <c r="W18" s="121">
        <v>71.150000000000006</v>
      </c>
      <c r="X18" s="121">
        <v>81.150000000000006</v>
      </c>
      <c r="Y18" s="121">
        <v>100</v>
      </c>
      <c r="Z18" s="121">
        <v>121.05</v>
      </c>
      <c r="AA18" s="121">
        <v>140</v>
      </c>
      <c r="AB18" s="121">
        <v>150</v>
      </c>
      <c r="AC18" s="122">
        <v>11.05</v>
      </c>
      <c r="AD18" s="122">
        <v>71.099999999999994</v>
      </c>
      <c r="AE18" s="122">
        <v>150</v>
      </c>
      <c r="AF18" s="123">
        <v>5.15</v>
      </c>
      <c r="AG18" s="123">
        <v>60</v>
      </c>
      <c r="AH18" s="123">
        <v>150</v>
      </c>
      <c r="AI18" s="1093" t="s">
        <v>2571</v>
      </c>
      <c r="AJ18" s="1093"/>
      <c r="AK18" s="1093" t="s">
        <v>1676</v>
      </c>
      <c r="AL18" s="1093"/>
      <c r="AM18" s="1093"/>
      <c r="AN18" s="120"/>
      <c r="AO18" s="118">
        <f t="shared" si="2"/>
        <v>0.25</v>
      </c>
      <c r="AP18" s="120"/>
      <c r="AQ18" s="120"/>
      <c r="AR18" s="144">
        <f t="shared" si="0"/>
        <v>0.2</v>
      </c>
      <c r="AS18" s="411">
        <v>8.3999999999999995E-3</v>
      </c>
      <c r="AT18" s="115">
        <v>15</v>
      </c>
    </row>
    <row r="19" spans="1:46" ht="15" hidden="1" customHeight="1">
      <c r="A19" s="115">
        <v>15</v>
      </c>
      <c r="B19" s="119" t="s">
        <v>329</v>
      </c>
      <c r="C19" s="119"/>
      <c r="D19" s="119" t="s">
        <v>309</v>
      </c>
      <c r="E19" s="119" t="s">
        <v>330</v>
      </c>
      <c r="F19" s="119" t="s">
        <v>331</v>
      </c>
      <c r="G19" s="119" t="s">
        <v>297</v>
      </c>
      <c r="H19" s="119" t="s">
        <v>300</v>
      </c>
      <c r="I19" s="119" t="s">
        <v>749</v>
      </c>
      <c r="J19" s="119"/>
      <c r="K19" s="119"/>
      <c r="L19" s="120">
        <f t="shared" si="1"/>
        <v>0.01</v>
      </c>
      <c r="M19" s="163"/>
      <c r="N19" s="141" t="s">
        <v>1748</v>
      </c>
      <c r="O19" s="163" t="s">
        <v>1795</v>
      </c>
      <c r="P19" s="163" t="s">
        <v>1794</v>
      </c>
      <c r="Q19" s="120"/>
      <c r="R19" s="120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2"/>
      <c r="AD19" s="122"/>
      <c r="AE19" s="122"/>
      <c r="AF19" s="123"/>
      <c r="AG19" s="123"/>
      <c r="AH19" s="123"/>
      <c r="AI19" s="1093" t="s">
        <v>2571</v>
      </c>
      <c r="AJ19" s="1093"/>
      <c r="AK19" s="1093" t="s">
        <v>1676</v>
      </c>
      <c r="AL19" s="1093"/>
      <c r="AM19" s="1093"/>
      <c r="AN19" s="120"/>
      <c r="AO19" s="118">
        <f t="shared" si="2"/>
        <v>0</v>
      </c>
      <c r="AP19" s="120"/>
      <c r="AQ19" s="120"/>
      <c r="AR19" s="144">
        <f t="shared" si="0"/>
        <v>0</v>
      </c>
      <c r="AS19" s="411">
        <v>8.3999999999999995E-3</v>
      </c>
      <c r="AT19" s="115">
        <v>16</v>
      </c>
    </row>
    <row r="20" spans="1:46" ht="15" hidden="1" customHeight="1">
      <c r="A20" s="115">
        <v>16</v>
      </c>
      <c r="B20" s="119" t="s">
        <v>332</v>
      </c>
      <c r="C20" s="119"/>
      <c r="D20" s="119" t="s">
        <v>309</v>
      </c>
      <c r="E20" s="119" t="s">
        <v>330</v>
      </c>
      <c r="F20" s="119" t="s">
        <v>331</v>
      </c>
      <c r="G20" s="119" t="s">
        <v>297</v>
      </c>
      <c r="H20" s="119" t="s">
        <v>300</v>
      </c>
      <c r="I20" s="119" t="s">
        <v>749</v>
      </c>
      <c r="J20" s="119"/>
      <c r="K20" s="119"/>
      <c r="L20" s="120">
        <f t="shared" si="1"/>
        <v>0.01</v>
      </c>
      <c r="M20" s="163"/>
      <c r="N20" s="141" t="s">
        <v>1748</v>
      </c>
      <c r="O20" s="163" t="s">
        <v>1795</v>
      </c>
      <c r="P20" s="163" t="s">
        <v>1794</v>
      </c>
      <c r="Q20" s="120"/>
      <c r="R20" s="120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2"/>
      <c r="AD20" s="122"/>
      <c r="AE20" s="122"/>
      <c r="AF20" s="123"/>
      <c r="AG20" s="123"/>
      <c r="AH20" s="123"/>
      <c r="AI20" s="1093" t="s">
        <v>2571</v>
      </c>
      <c r="AJ20" s="1093"/>
      <c r="AK20" s="1093" t="s">
        <v>1676</v>
      </c>
      <c r="AL20" s="1093"/>
      <c r="AM20" s="1093"/>
      <c r="AN20" s="120"/>
      <c r="AO20" s="118">
        <f t="shared" si="2"/>
        <v>0</v>
      </c>
      <c r="AP20" s="120"/>
      <c r="AQ20" s="120"/>
      <c r="AR20" s="144">
        <f t="shared" si="0"/>
        <v>0</v>
      </c>
      <c r="AS20" s="411">
        <v>8.3999999999999995E-3</v>
      </c>
      <c r="AT20" s="115">
        <v>17</v>
      </c>
    </row>
    <row r="21" spans="1:46" ht="15" hidden="1" customHeight="1">
      <c r="A21" s="115">
        <v>17</v>
      </c>
      <c r="B21" s="119" t="s">
        <v>333</v>
      </c>
      <c r="C21" s="119"/>
      <c r="D21" s="119" t="s">
        <v>309</v>
      </c>
      <c r="E21" s="119" t="s">
        <v>330</v>
      </c>
      <c r="F21" s="119" t="s">
        <v>331</v>
      </c>
      <c r="G21" s="119" t="s">
        <v>297</v>
      </c>
      <c r="H21" s="119" t="s">
        <v>300</v>
      </c>
      <c r="I21" s="119" t="s">
        <v>749</v>
      </c>
      <c r="J21" s="119"/>
      <c r="K21" s="119"/>
      <c r="L21" s="120">
        <f t="shared" si="1"/>
        <v>0.01</v>
      </c>
      <c r="M21" s="163"/>
      <c r="N21" s="141" t="s">
        <v>1748</v>
      </c>
      <c r="O21" s="163" t="s">
        <v>1795</v>
      </c>
      <c r="P21" s="163" t="s">
        <v>1794</v>
      </c>
      <c r="Q21" s="120"/>
      <c r="R21" s="120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2"/>
      <c r="AD21" s="122"/>
      <c r="AE21" s="122"/>
      <c r="AF21" s="123"/>
      <c r="AG21" s="123"/>
      <c r="AH21" s="123"/>
      <c r="AI21" s="1093" t="s">
        <v>2571</v>
      </c>
      <c r="AJ21" s="1093"/>
      <c r="AK21" s="1093" t="s">
        <v>1676</v>
      </c>
      <c r="AL21" s="1093"/>
      <c r="AM21" s="1093"/>
      <c r="AN21" s="120"/>
      <c r="AO21" s="118">
        <f t="shared" si="2"/>
        <v>0</v>
      </c>
      <c r="AP21" s="120"/>
      <c r="AQ21" s="120"/>
      <c r="AR21" s="144">
        <f t="shared" si="0"/>
        <v>0</v>
      </c>
      <c r="AS21" s="411">
        <v>8.3999999999999995E-3</v>
      </c>
      <c r="AT21" s="115">
        <v>18</v>
      </c>
    </row>
    <row r="22" spans="1:46" ht="15" hidden="1" customHeight="1">
      <c r="A22" s="115">
        <v>18</v>
      </c>
      <c r="B22" s="119" t="s">
        <v>334</v>
      </c>
      <c r="C22" s="119"/>
      <c r="D22" s="119" t="s">
        <v>309</v>
      </c>
      <c r="E22" s="119" t="s">
        <v>330</v>
      </c>
      <c r="F22" s="119" t="s">
        <v>331</v>
      </c>
      <c r="G22" s="119" t="s">
        <v>297</v>
      </c>
      <c r="H22" s="119" t="s">
        <v>300</v>
      </c>
      <c r="I22" s="119" t="s">
        <v>749</v>
      </c>
      <c r="J22" s="119"/>
      <c r="K22" s="119"/>
      <c r="L22" s="120">
        <f t="shared" si="1"/>
        <v>0.01</v>
      </c>
      <c r="M22" s="163"/>
      <c r="N22" s="141" t="s">
        <v>1748</v>
      </c>
      <c r="O22" s="163" t="s">
        <v>1795</v>
      </c>
      <c r="P22" s="163" t="s">
        <v>1794</v>
      </c>
      <c r="Q22" s="120"/>
      <c r="R22" s="120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2"/>
      <c r="AD22" s="122"/>
      <c r="AE22" s="122"/>
      <c r="AF22" s="123"/>
      <c r="AG22" s="123"/>
      <c r="AH22" s="123"/>
      <c r="AI22" s="1093" t="s">
        <v>2571</v>
      </c>
      <c r="AJ22" s="1093"/>
      <c r="AK22" s="1093" t="s">
        <v>1676</v>
      </c>
      <c r="AL22" s="1093"/>
      <c r="AM22" s="1093"/>
      <c r="AN22" s="120"/>
      <c r="AO22" s="118">
        <f t="shared" si="2"/>
        <v>0</v>
      </c>
      <c r="AP22" s="120"/>
      <c r="AQ22" s="120"/>
      <c r="AR22" s="144">
        <f t="shared" si="0"/>
        <v>0</v>
      </c>
      <c r="AS22" s="411">
        <v>8.3999999999999995E-3</v>
      </c>
      <c r="AT22" s="115">
        <v>19</v>
      </c>
    </row>
    <row r="23" spans="1:46" ht="15" hidden="1" customHeight="1">
      <c r="A23" s="115">
        <v>19</v>
      </c>
      <c r="B23" s="119" t="s">
        <v>335</v>
      </c>
      <c r="C23" s="119"/>
      <c r="D23" s="119" t="s">
        <v>309</v>
      </c>
      <c r="E23" s="119" t="s">
        <v>330</v>
      </c>
      <c r="F23" s="119" t="s">
        <v>331</v>
      </c>
      <c r="G23" s="119" t="s">
        <v>297</v>
      </c>
      <c r="H23" s="119" t="s">
        <v>300</v>
      </c>
      <c r="I23" s="119" t="s">
        <v>749</v>
      </c>
      <c r="J23" s="119"/>
      <c r="K23" s="119"/>
      <c r="L23" s="120">
        <f t="shared" si="1"/>
        <v>0.01</v>
      </c>
      <c r="M23" s="163"/>
      <c r="N23" s="141" t="s">
        <v>1748</v>
      </c>
      <c r="O23" s="163" t="s">
        <v>1795</v>
      </c>
      <c r="P23" s="163" t="s">
        <v>1794</v>
      </c>
      <c r="Q23" s="120"/>
      <c r="R23" s="120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2"/>
      <c r="AD23" s="122"/>
      <c r="AE23" s="122"/>
      <c r="AF23" s="123"/>
      <c r="AG23" s="123"/>
      <c r="AH23" s="123"/>
      <c r="AI23" s="1093" t="s">
        <v>2571</v>
      </c>
      <c r="AJ23" s="1093"/>
      <c r="AK23" s="1093" t="s">
        <v>1676</v>
      </c>
      <c r="AL23" s="1093"/>
      <c r="AM23" s="1093"/>
      <c r="AN23" s="120"/>
      <c r="AO23" s="118">
        <f t="shared" si="2"/>
        <v>0</v>
      </c>
      <c r="AP23" s="120"/>
      <c r="AQ23" s="120"/>
      <c r="AR23" s="144">
        <f t="shared" si="0"/>
        <v>0</v>
      </c>
      <c r="AS23" s="411">
        <v>8.3999999999999995E-3</v>
      </c>
      <c r="AT23" s="115">
        <v>20</v>
      </c>
    </row>
    <row r="24" spans="1:46" ht="15" hidden="1" customHeight="1">
      <c r="A24" s="115">
        <v>20</v>
      </c>
      <c r="B24" s="119" t="s">
        <v>336</v>
      </c>
      <c r="C24" s="119">
        <v>11174049</v>
      </c>
      <c r="D24" s="119" t="s">
        <v>309</v>
      </c>
      <c r="E24" s="119" t="s">
        <v>330</v>
      </c>
      <c r="F24" s="119" t="s">
        <v>331</v>
      </c>
      <c r="G24" s="119" t="s">
        <v>297</v>
      </c>
      <c r="H24" s="119" t="s">
        <v>300</v>
      </c>
      <c r="I24" s="119" t="s">
        <v>749</v>
      </c>
      <c r="J24" s="119">
        <v>0.01</v>
      </c>
      <c r="K24" s="119"/>
      <c r="L24" s="120">
        <f t="shared" si="1"/>
        <v>0.01</v>
      </c>
      <c r="M24" s="163"/>
      <c r="N24" s="141" t="s">
        <v>1748</v>
      </c>
      <c r="O24" s="163" t="s">
        <v>1795</v>
      </c>
      <c r="P24" s="163" t="s">
        <v>1794</v>
      </c>
      <c r="Q24" s="120"/>
      <c r="R24" s="120"/>
      <c r="S24" s="121">
        <v>1.05</v>
      </c>
      <c r="T24" s="121">
        <v>10</v>
      </c>
      <c r="U24" s="121">
        <v>21.05</v>
      </c>
      <c r="V24" s="121">
        <v>41.1</v>
      </c>
      <c r="W24" s="121">
        <v>71.150000000000006</v>
      </c>
      <c r="X24" s="121">
        <v>81.150000000000006</v>
      </c>
      <c r="Y24" s="121">
        <v>100</v>
      </c>
      <c r="Z24" s="121">
        <v>121.05</v>
      </c>
      <c r="AA24" s="121">
        <v>140</v>
      </c>
      <c r="AB24" s="121">
        <v>150</v>
      </c>
      <c r="AC24" s="122">
        <v>11.05</v>
      </c>
      <c r="AD24" s="122">
        <v>71.099999999999994</v>
      </c>
      <c r="AE24" s="122">
        <v>150</v>
      </c>
      <c r="AF24" s="123">
        <v>5.15</v>
      </c>
      <c r="AG24" s="123">
        <v>60</v>
      </c>
      <c r="AH24" s="123">
        <v>150</v>
      </c>
      <c r="AI24" s="1093" t="s">
        <v>2571</v>
      </c>
      <c r="AJ24" s="1093"/>
      <c r="AK24" s="1093" t="s">
        <v>1676</v>
      </c>
      <c r="AL24" s="1093"/>
      <c r="AM24" s="1093"/>
      <c r="AN24" s="120"/>
      <c r="AO24" s="118">
        <f t="shared" si="2"/>
        <v>0.05</v>
      </c>
      <c r="AP24" s="120" t="s">
        <v>287</v>
      </c>
      <c r="AQ24" s="120" t="s">
        <v>287</v>
      </c>
      <c r="AR24" s="144">
        <f t="shared" si="0"/>
        <v>0.04</v>
      </c>
      <c r="AS24" s="411">
        <v>8.3999999999999995E-3</v>
      </c>
      <c r="AT24" s="115">
        <v>21</v>
      </c>
    </row>
    <row r="25" spans="1:46" ht="15" hidden="1" customHeight="1">
      <c r="A25" s="115">
        <v>21</v>
      </c>
      <c r="B25" s="119" t="s">
        <v>337</v>
      </c>
      <c r="C25" s="119"/>
      <c r="D25" s="119" t="s">
        <v>309</v>
      </c>
      <c r="E25" s="119" t="s">
        <v>330</v>
      </c>
      <c r="F25" s="119" t="s">
        <v>331</v>
      </c>
      <c r="G25" s="119" t="s">
        <v>297</v>
      </c>
      <c r="H25" s="119" t="s">
        <v>300</v>
      </c>
      <c r="I25" s="119" t="s">
        <v>749</v>
      </c>
      <c r="J25" s="119"/>
      <c r="K25" s="119"/>
      <c r="L25" s="120">
        <f t="shared" si="1"/>
        <v>0.01</v>
      </c>
      <c r="M25" s="163"/>
      <c r="N25" s="141" t="s">
        <v>1748</v>
      </c>
      <c r="O25" s="163" t="s">
        <v>1795</v>
      </c>
      <c r="P25" s="163" t="s">
        <v>1794</v>
      </c>
      <c r="Q25" s="120"/>
      <c r="R25" s="120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2"/>
      <c r="AD25" s="122"/>
      <c r="AE25" s="122"/>
      <c r="AF25" s="123"/>
      <c r="AG25" s="123"/>
      <c r="AH25" s="123"/>
      <c r="AI25" s="1093" t="s">
        <v>2571</v>
      </c>
      <c r="AJ25" s="1093"/>
      <c r="AK25" s="1092" t="s">
        <v>2572</v>
      </c>
      <c r="AL25" s="1093"/>
      <c r="AM25" s="1093"/>
      <c r="AN25" s="120"/>
      <c r="AO25" s="118">
        <f t="shared" si="2"/>
        <v>0</v>
      </c>
      <c r="AP25" s="120"/>
      <c r="AQ25" s="120"/>
      <c r="AR25" s="144">
        <f t="shared" si="0"/>
        <v>0</v>
      </c>
      <c r="AS25" s="411">
        <v>8.3999999999999995E-3</v>
      </c>
      <c r="AT25" s="115">
        <v>22</v>
      </c>
    </row>
    <row r="26" spans="1:46" ht="15" hidden="1" customHeight="1">
      <c r="A26" s="115">
        <v>22</v>
      </c>
      <c r="B26" s="119" t="s">
        <v>338</v>
      </c>
      <c r="C26" s="119"/>
      <c r="D26" s="119" t="s">
        <v>309</v>
      </c>
      <c r="E26" s="119" t="s">
        <v>330</v>
      </c>
      <c r="F26" s="119" t="s">
        <v>331</v>
      </c>
      <c r="G26" s="119" t="s">
        <v>297</v>
      </c>
      <c r="H26" s="119" t="s">
        <v>300</v>
      </c>
      <c r="I26" s="119" t="s">
        <v>749</v>
      </c>
      <c r="J26" s="119"/>
      <c r="K26" s="119"/>
      <c r="L26" s="120">
        <f t="shared" si="1"/>
        <v>0.01</v>
      </c>
      <c r="M26" s="163"/>
      <c r="N26" s="141" t="s">
        <v>1748</v>
      </c>
      <c r="O26" s="163" t="s">
        <v>1795</v>
      </c>
      <c r="P26" s="163" t="s">
        <v>1794</v>
      </c>
      <c r="Q26" s="120"/>
      <c r="R26" s="120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2"/>
      <c r="AD26" s="122"/>
      <c r="AE26" s="122"/>
      <c r="AF26" s="123"/>
      <c r="AG26" s="123"/>
      <c r="AH26" s="123"/>
      <c r="AI26" s="1093" t="s">
        <v>2571</v>
      </c>
      <c r="AJ26" s="1093"/>
      <c r="AK26" s="1092" t="s">
        <v>2572</v>
      </c>
      <c r="AL26" s="1093"/>
      <c r="AM26" s="1093"/>
      <c r="AN26" s="120"/>
      <c r="AO26" s="118">
        <f t="shared" si="2"/>
        <v>0</v>
      </c>
      <c r="AP26" s="120"/>
      <c r="AQ26" s="120"/>
      <c r="AR26" s="144">
        <f t="shared" si="0"/>
        <v>0</v>
      </c>
      <c r="AS26" s="411">
        <v>8.3999999999999995E-3</v>
      </c>
      <c r="AT26" s="115">
        <v>23</v>
      </c>
    </row>
    <row r="27" spans="1:46" ht="15" hidden="1" customHeight="1">
      <c r="A27" s="115">
        <v>23</v>
      </c>
      <c r="B27" s="119" t="s">
        <v>339</v>
      </c>
      <c r="C27" s="119"/>
      <c r="D27" s="119" t="s">
        <v>309</v>
      </c>
      <c r="E27" s="119" t="s">
        <v>330</v>
      </c>
      <c r="F27" s="119" t="s">
        <v>331</v>
      </c>
      <c r="G27" s="119" t="s">
        <v>297</v>
      </c>
      <c r="H27" s="119" t="s">
        <v>300</v>
      </c>
      <c r="I27" s="119" t="s">
        <v>749</v>
      </c>
      <c r="J27" s="119"/>
      <c r="K27" s="119"/>
      <c r="L27" s="120">
        <f t="shared" si="1"/>
        <v>0.01</v>
      </c>
      <c r="M27" s="163"/>
      <c r="N27" s="141" t="s">
        <v>1748</v>
      </c>
      <c r="O27" s="163" t="s">
        <v>1795</v>
      </c>
      <c r="P27" s="163" t="s">
        <v>1794</v>
      </c>
      <c r="Q27" s="120"/>
      <c r="R27" s="120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2"/>
      <c r="AD27" s="122"/>
      <c r="AE27" s="122"/>
      <c r="AF27" s="123"/>
      <c r="AG27" s="123"/>
      <c r="AH27" s="123"/>
      <c r="AI27" s="1093" t="s">
        <v>2571</v>
      </c>
      <c r="AJ27" s="1093"/>
      <c r="AK27" s="1092" t="s">
        <v>2572</v>
      </c>
      <c r="AL27" s="1093"/>
      <c r="AM27" s="1093"/>
      <c r="AN27" s="120"/>
      <c r="AO27" s="118">
        <f t="shared" si="2"/>
        <v>0</v>
      </c>
      <c r="AP27" s="120"/>
      <c r="AQ27" s="120"/>
      <c r="AR27" s="144">
        <f t="shared" si="0"/>
        <v>0</v>
      </c>
      <c r="AS27" s="411">
        <v>8.3999999999999995E-3</v>
      </c>
      <c r="AT27" s="115">
        <v>24</v>
      </c>
    </row>
    <row r="28" spans="1:46" ht="15" hidden="1" customHeight="1">
      <c r="A28" s="115">
        <v>24</v>
      </c>
      <c r="B28" s="119" t="s">
        <v>340</v>
      </c>
      <c r="C28" s="119"/>
      <c r="D28" s="119" t="s">
        <v>309</v>
      </c>
      <c r="E28" s="119" t="s">
        <v>330</v>
      </c>
      <c r="F28" s="119" t="s">
        <v>331</v>
      </c>
      <c r="G28" s="119" t="s">
        <v>297</v>
      </c>
      <c r="H28" s="119" t="s">
        <v>300</v>
      </c>
      <c r="I28" s="119" t="s">
        <v>749</v>
      </c>
      <c r="J28" s="119"/>
      <c r="K28" s="119"/>
      <c r="L28" s="120">
        <f t="shared" si="1"/>
        <v>0.01</v>
      </c>
      <c r="M28" s="163"/>
      <c r="N28" s="141" t="s">
        <v>1748</v>
      </c>
      <c r="O28" s="163" t="s">
        <v>1795</v>
      </c>
      <c r="P28" s="163" t="s">
        <v>1794</v>
      </c>
      <c r="Q28" s="120"/>
      <c r="R28" s="120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2"/>
      <c r="AD28" s="122"/>
      <c r="AE28" s="122"/>
      <c r="AF28" s="123"/>
      <c r="AG28" s="123"/>
      <c r="AH28" s="123"/>
      <c r="AI28" s="1093" t="s">
        <v>2571</v>
      </c>
      <c r="AJ28" s="1093"/>
      <c r="AK28" s="1092" t="s">
        <v>2572</v>
      </c>
      <c r="AL28" s="1093"/>
      <c r="AM28" s="1093"/>
      <c r="AN28" s="120"/>
      <c r="AO28" s="118">
        <f t="shared" si="2"/>
        <v>0</v>
      </c>
      <c r="AP28" s="120"/>
      <c r="AQ28" s="120"/>
      <c r="AR28" s="144">
        <f t="shared" si="0"/>
        <v>0</v>
      </c>
      <c r="AS28" s="411">
        <v>8.3999999999999995E-3</v>
      </c>
      <c r="AT28" s="115">
        <v>25</v>
      </c>
    </row>
    <row r="29" spans="1:46" ht="15" hidden="1" customHeight="1">
      <c r="A29" s="115">
        <v>25</v>
      </c>
      <c r="B29" s="119" t="s">
        <v>341</v>
      </c>
      <c r="C29" s="119"/>
      <c r="D29" s="119" t="s">
        <v>309</v>
      </c>
      <c r="E29" s="119" t="s">
        <v>330</v>
      </c>
      <c r="F29" s="119" t="s">
        <v>342</v>
      </c>
      <c r="G29" s="119" t="s">
        <v>297</v>
      </c>
      <c r="H29" s="119" t="s">
        <v>300</v>
      </c>
      <c r="I29" s="119" t="s">
        <v>749</v>
      </c>
      <c r="J29" s="119"/>
      <c r="K29" s="119"/>
      <c r="L29" s="120">
        <f t="shared" si="1"/>
        <v>0.01</v>
      </c>
      <c r="M29" s="163"/>
      <c r="N29" s="141" t="s">
        <v>1748</v>
      </c>
      <c r="O29" s="163" t="s">
        <v>1795</v>
      </c>
      <c r="P29" s="163" t="s">
        <v>1794</v>
      </c>
      <c r="Q29" s="120"/>
      <c r="R29" s="120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2"/>
      <c r="AD29" s="122"/>
      <c r="AE29" s="122"/>
      <c r="AF29" s="123"/>
      <c r="AG29" s="123"/>
      <c r="AH29" s="123"/>
      <c r="AI29" s="1093" t="s">
        <v>2571</v>
      </c>
      <c r="AJ29" s="1093"/>
      <c r="AK29" s="1092" t="s">
        <v>2572</v>
      </c>
      <c r="AL29" s="1093"/>
      <c r="AM29" s="1093"/>
      <c r="AN29" s="120"/>
      <c r="AO29" s="118">
        <f t="shared" si="2"/>
        <v>0</v>
      </c>
      <c r="AP29" s="120"/>
      <c r="AQ29" s="120"/>
      <c r="AR29" s="144">
        <f t="shared" si="0"/>
        <v>0</v>
      </c>
      <c r="AS29" s="411">
        <v>8.3999999999999995E-3</v>
      </c>
      <c r="AT29" s="115">
        <v>26</v>
      </c>
    </row>
    <row r="30" spans="1:46" ht="15" hidden="1" customHeight="1">
      <c r="A30" s="115">
        <v>26</v>
      </c>
      <c r="B30" s="119" t="s">
        <v>343</v>
      </c>
      <c r="C30" s="119"/>
      <c r="D30" s="119" t="s">
        <v>309</v>
      </c>
      <c r="E30" s="119" t="s">
        <v>330</v>
      </c>
      <c r="F30" s="119" t="s">
        <v>342</v>
      </c>
      <c r="G30" s="119" t="s">
        <v>297</v>
      </c>
      <c r="H30" s="119" t="s">
        <v>300</v>
      </c>
      <c r="I30" s="119" t="s">
        <v>749</v>
      </c>
      <c r="J30" s="119"/>
      <c r="K30" s="119"/>
      <c r="L30" s="120">
        <f t="shared" si="1"/>
        <v>0.01</v>
      </c>
      <c r="M30" s="163"/>
      <c r="N30" s="141" t="s">
        <v>1748</v>
      </c>
      <c r="O30" s="163" t="s">
        <v>1795</v>
      </c>
      <c r="P30" s="163" t="s">
        <v>1794</v>
      </c>
      <c r="Q30" s="120"/>
      <c r="R30" s="120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2"/>
      <c r="AD30" s="122"/>
      <c r="AE30" s="122"/>
      <c r="AF30" s="123"/>
      <c r="AG30" s="123"/>
      <c r="AH30" s="123"/>
      <c r="AI30" s="1093" t="s">
        <v>2571</v>
      </c>
      <c r="AJ30" s="1093"/>
      <c r="AK30" s="1092" t="s">
        <v>2572</v>
      </c>
      <c r="AL30" s="1093"/>
      <c r="AM30" s="1093"/>
      <c r="AN30" s="120"/>
      <c r="AO30" s="118">
        <f t="shared" si="2"/>
        <v>0</v>
      </c>
      <c r="AP30" s="120"/>
      <c r="AQ30" s="120"/>
      <c r="AR30" s="144">
        <f t="shared" si="0"/>
        <v>0</v>
      </c>
      <c r="AS30" s="411">
        <v>8.3999999999999995E-3</v>
      </c>
      <c r="AT30" s="115">
        <v>27</v>
      </c>
    </row>
    <row r="31" spans="1:46" ht="15" hidden="1" customHeight="1">
      <c r="A31" s="115">
        <v>27</v>
      </c>
      <c r="B31" s="119" t="s">
        <v>344</v>
      </c>
      <c r="C31" s="119"/>
      <c r="D31" s="119" t="s">
        <v>309</v>
      </c>
      <c r="E31" s="119" t="s">
        <v>330</v>
      </c>
      <c r="F31" s="119" t="s">
        <v>342</v>
      </c>
      <c r="G31" s="119" t="s">
        <v>297</v>
      </c>
      <c r="H31" s="119" t="s">
        <v>300</v>
      </c>
      <c r="I31" s="119" t="s">
        <v>749</v>
      </c>
      <c r="J31" s="119"/>
      <c r="K31" s="119"/>
      <c r="L31" s="120">
        <f t="shared" si="1"/>
        <v>0.01</v>
      </c>
      <c r="M31" s="163"/>
      <c r="N31" s="141" t="s">
        <v>1748</v>
      </c>
      <c r="O31" s="163" t="s">
        <v>1795</v>
      </c>
      <c r="P31" s="163" t="s">
        <v>1794</v>
      </c>
      <c r="Q31" s="120"/>
      <c r="R31" s="120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2"/>
      <c r="AD31" s="122"/>
      <c r="AE31" s="122"/>
      <c r="AF31" s="123"/>
      <c r="AG31" s="123"/>
      <c r="AH31" s="123"/>
      <c r="AI31" s="1093" t="s">
        <v>2571</v>
      </c>
      <c r="AJ31" s="1093"/>
      <c r="AK31" s="1092" t="s">
        <v>2572</v>
      </c>
      <c r="AL31" s="1093"/>
      <c r="AM31" s="1093"/>
      <c r="AN31" s="120"/>
      <c r="AO31" s="118">
        <f t="shared" si="2"/>
        <v>0</v>
      </c>
      <c r="AP31" s="120"/>
      <c r="AQ31" s="120"/>
      <c r="AR31" s="144">
        <f t="shared" si="0"/>
        <v>0</v>
      </c>
      <c r="AS31" s="411">
        <v>8.3999999999999995E-3</v>
      </c>
      <c r="AT31" s="115">
        <v>28</v>
      </c>
    </row>
    <row r="32" spans="1:46" ht="15" hidden="1" customHeight="1">
      <c r="A32" s="115">
        <v>28</v>
      </c>
      <c r="B32" s="119" t="s">
        <v>345</v>
      </c>
      <c r="C32" s="119"/>
      <c r="D32" s="119" t="s">
        <v>309</v>
      </c>
      <c r="E32" s="119" t="s">
        <v>330</v>
      </c>
      <c r="F32" s="119" t="s">
        <v>342</v>
      </c>
      <c r="G32" s="119" t="s">
        <v>297</v>
      </c>
      <c r="H32" s="119" t="s">
        <v>300</v>
      </c>
      <c r="I32" s="119" t="s">
        <v>749</v>
      </c>
      <c r="J32" s="119"/>
      <c r="K32" s="119"/>
      <c r="L32" s="120">
        <f t="shared" si="1"/>
        <v>0.01</v>
      </c>
      <c r="M32" s="163"/>
      <c r="N32" s="141" t="s">
        <v>1748</v>
      </c>
      <c r="O32" s="163" t="s">
        <v>1795</v>
      </c>
      <c r="P32" s="163" t="s">
        <v>1794</v>
      </c>
      <c r="Q32" s="120"/>
      <c r="R32" s="120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2"/>
      <c r="AD32" s="122"/>
      <c r="AE32" s="122"/>
      <c r="AF32" s="123"/>
      <c r="AG32" s="123"/>
      <c r="AH32" s="123"/>
      <c r="AI32" s="1093" t="s">
        <v>2571</v>
      </c>
      <c r="AJ32" s="1093"/>
      <c r="AK32" s="1092" t="s">
        <v>2572</v>
      </c>
      <c r="AL32" s="1093"/>
      <c r="AM32" s="1093"/>
      <c r="AN32" s="120"/>
      <c r="AO32" s="118">
        <f t="shared" si="2"/>
        <v>0</v>
      </c>
      <c r="AP32" s="120"/>
      <c r="AQ32" s="120"/>
      <c r="AR32" s="144">
        <f t="shared" si="0"/>
        <v>0</v>
      </c>
      <c r="AS32" s="411">
        <v>8.3999999999999995E-3</v>
      </c>
      <c r="AT32" s="115">
        <v>29</v>
      </c>
    </row>
    <row r="33" spans="1:46" ht="15" hidden="1" customHeight="1">
      <c r="A33" s="115">
        <v>29</v>
      </c>
      <c r="B33" s="119" t="s">
        <v>346</v>
      </c>
      <c r="C33" s="119">
        <v>11356159</v>
      </c>
      <c r="D33" s="119" t="s">
        <v>309</v>
      </c>
      <c r="E33" s="119" t="s">
        <v>330</v>
      </c>
      <c r="F33" s="119" t="s">
        <v>342</v>
      </c>
      <c r="G33" s="119" t="s">
        <v>297</v>
      </c>
      <c r="H33" s="119" t="s">
        <v>300</v>
      </c>
      <c r="I33" s="119" t="s">
        <v>749</v>
      </c>
      <c r="J33" s="119">
        <v>0.01</v>
      </c>
      <c r="K33" s="119"/>
      <c r="L33" s="120">
        <f t="shared" si="1"/>
        <v>0.01</v>
      </c>
      <c r="M33" s="163"/>
      <c r="N33" s="141" t="s">
        <v>1748</v>
      </c>
      <c r="O33" s="163" t="s">
        <v>1795</v>
      </c>
      <c r="P33" s="163" t="s">
        <v>1794</v>
      </c>
      <c r="Q33" s="120"/>
      <c r="R33" s="120"/>
      <c r="S33" s="121">
        <v>1.05</v>
      </c>
      <c r="T33" s="121">
        <v>10</v>
      </c>
      <c r="U33" s="121">
        <v>21.05</v>
      </c>
      <c r="V33" s="121">
        <v>41.1</v>
      </c>
      <c r="W33" s="121">
        <v>71.150000000000006</v>
      </c>
      <c r="X33" s="121">
        <v>81.150000000000006</v>
      </c>
      <c r="Y33" s="121">
        <v>100</v>
      </c>
      <c r="Z33" s="121">
        <v>121.05</v>
      </c>
      <c r="AA33" s="121">
        <v>140</v>
      </c>
      <c r="AB33" s="121">
        <v>150</v>
      </c>
      <c r="AC33" s="122">
        <v>11.05</v>
      </c>
      <c r="AD33" s="122">
        <v>71.099999999999994</v>
      </c>
      <c r="AE33" s="122">
        <v>150</v>
      </c>
      <c r="AF33" s="123">
        <v>5.15</v>
      </c>
      <c r="AG33" s="123">
        <v>60</v>
      </c>
      <c r="AH33" s="123">
        <v>150</v>
      </c>
      <c r="AI33" s="1093" t="s">
        <v>2571</v>
      </c>
      <c r="AJ33" s="1093"/>
      <c r="AK33" s="1092" t="s">
        <v>2572</v>
      </c>
      <c r="AL33" s="1093"/>
      <c r="AM33" s="1093"/>
      <c r="AN33" s="120"/>
      <c r="AO33" s="118">
        <f t="shared" si="2"/>
        <v>0.05</v>
      </c>
      <c r="AP33" s="120"/>
      <c r="AQ33" s="120"/>
      <c r="AR33" s="144">
        <f t="shared" si="0"/>
        <v>0.04</v>
      </c>
      <c r="AS33" s="411">
        <v>8.3999999999999995E-3</v>
      </c>
      <c r="AT33" s="115">
        <v>30</v>
      </c>
    </row>
    <row r="34" spans="1:46" ht="15" hidden="1" customHeight="1">
      <c r="A34" s="115">
        <v>30</v>
      </c>
      <c r="B34" s="119" t="s">
        <v>347</v>
      </c>
      <c r="C34" s="119"/>
      <c r="D34" s="119" t="s">
        <v>309</v>
      </c>
      <c r="E34" s="119" t="s">
        <v>330</v>
      </c>
      <c r="F34" s="119" t="s">
        <v>342</v>
      </c>
      <c r="G34" s="119" t="s">
        <v>297</v>
      </c>
      <c r="H34" s="119" t="s">
        <v>300</v>
      </c>
      <c r="I34" s="119" t="s">
        <v>749</v>
      </c>
      <c r="J34" s="119"/>
      <c r="K34" s="119"/>
      <c r="L34" s="120">
        <f t="shared" si="1"/>
        <v>0.01</v>
      </c>
      <c r="M34" s="163"/>
      <c r="N34" s="141" t="s">
        <v>1748</v>
      </c>
      <c r="O34" s="163" t="s">
        <v>1795</v>
      </c>
      <c r="P34" s="163" t="s">
        <v>1794</v>
      </c>
      <c r="Q34" s="120"/>
      <c r="R34" s="120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2"/>
      <c r="AD34" s="122"/>
      <c r="AE34" s="122"/>
      <c r="AF34" s="123"/>
      <c r="AG34" s="123"/>
      <c r="AH34" s="123"/>
      <c r="AI34" s="1093" t="s">
        <v>2571</v>
      </c>
      <c r="AJ34" s="1093"/>
      <c r="AK34" s="1092" t="s">
        <v>2572</v>
      </c>
      <c r="AL34" s="1093"/>
      <c r="AM34" s="1093"/>
      <c r="AN34" s="120"/>
      <c r="AO34" s="118">
        <f t="shared" si="2"/>
        <v>0</v>
      </c>
      <c r="AP34" s="120"/>
      <c r="AQ34" s="120"/>
      <c r="AR34" s="144">
        <f t="shared" si="0"/>
        <v>0</v>
      </c>
      <c r="AS34" s="411">
        <v>8.3999999999999995E-3</v>
      </c>
      <c r="AT34" s="115">
        <v>31</v>
      </c>
    </row>
    <row r="35" spans="1:46" ht="15" hidden="1" customHeight="1">
      <c r="A35" s="115">
        <v>31</v>
      </c>
      <c r="B35" s="119" t="s">
        <v>348</v>
      </c>
      <c r="C35" s="119"/>
      <c r="D35" s="119" t="s">
        <v>309</v>
      </c>
      <c r="E35" s="119" t="s">
        <v>330</v>
      </c>
      <c r="F35" s="119" t="s">
        <v>342</v>
      </c>
      <c r="G35" s="119" t="s">
        <v>297</v>
      </c>
      <c r="H35" s="119" t="s">
        <v>300</v>
      </c>
      <c r="I35" s="119" t="s">
        <v>749</v>
      </c>
      <c r="J35" s="119"/>
      <c r="K35" s="119"/>
      <c r="L35" s="120">
        <f t="shared" si="1"/>
        <v>0.01</v>
      </c>
      <c r="M35" s="163"/>
      <c r="N35" s="141" t="s">
        <v>1748</v>
      </c>
      <c r="O35" s="163" t="s">
        <v>1795</v>
      </c>
      <c r="P35" s="163" t="s">
        <v>1794</v>
      </c>
      <c r="Q35" s="120"/>
      <c r="R35" s="120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2"/>
      <c r="AD35" s="122"/>
      <c r="AE35" s="122"/>
      <c r="AF35" s="123"/>
      <c r="AG35" s="123"/>
      <c r="AH35" s="123"/>
      <c r="AI35" s="1093" t="s">
        <v>2571</v>
      </c>
      <c r="AJ35" s="1093"/>
      <c r="AK35" s="1092" t="s">
        <v>2572</v>
      </c>
      <c r="AL35" s="1093"/>
      <c r="AM35" s="1093"/>
      <c r="AN35" s="120"/>
      <c r="AO35" s="118">
        <f t="shared" si="2"/>
        <v>0</v>
      </c>
      <c r="AP35" s="120"/>
      <c r="AQ35" s="120"/>
      <c r="AR35" s="144">
        <f t="shared" si="0"/>
        <v>0</v>
      </c>
      <c r="AS35" s="411">
        <v>8.3999999999999995E-3</v>
      </c>
      <c r="AT35" s="115">
        <v>32</v>
      </c>
    </row>
    <row r="36" spans="1:46" ht="15" hidden="1" customHeight="1">
      <c r="A36" s="115">
        <v>32</v>
      </c>
      <c r="B36" s="119" t="s">
        <v>349</v>
      </c>
      <c r="C36" s="119">
        <v>11356149</v>
      </c>
      <c r="D36" s="119" t="s">
        <v>309</v>
      </c>
      <c r="E36" s="119" t="s">
        <v>330</v>
      </c>
      <c r="F36" s="119" t="s">
        <v>342</v>
      </c>
      <c r="G36" s="119" t="s">
        <v>297</v>
      </c>
      <c r="H36" s="119" t="s">
        <v>300</v>
      </c>
      <c r="I36" s="119" t="s">
        <v>749</v>
      </c>
      <c r="J36" s="119">
        <v>0.01</v>
      </c>
      <c r="K36" s="119"/>
      <c r="L36" s="120">
        <f t="shared" si="1"/>
        <v>0.01</v>
      </c>
      <c r="M36" s="163"/>
      <c r="N36" s="141" t="s">
        <v>1748</v>
      </c>
      <c r="O36" s="163" t="s">
        <v>1795</v>
      </c>
      <c r="P36" s="163" t="s">
        <v>1794</v>
      </c>
      <c r="Q36" s="120"/>
      <c r="R36" s="120"/>
      <c r="S36" s="121">
        <v>1.05</v>
      </c>
      <c r="T36" s="121">
        <v>10</v>
      </c>
      <c r="U36" s="121">
        <v>21.05</v>
      </c>
      <c r="V36" s="121">
        <v>41.1</v>
      </c>
      <c r="W36" s="121">
        <v>71.150000000000006</v>
      </c>
      <c r="X36" s="121">
        <v>81.150000000000006</v>
      </c>
      <c r="Y36" s="121">
        <v>100</v>
      </c>
      <c r="Z36" s="121">
        <v>121.05</v>
      </c>
      <c r="AA36" s="121">
        <v>140</v>
      </c>
      <c r="AB36" s="121">
        <v>150</v>
      </c>
      <c r="AC36" s="122">
        <v>11.05</v>
      </c>
      <c r="AD36" s="122">
        <v>71.099999999999994</v>
      </c>
      <c r="AE36" s="122">
        <v>150</v>
      </c>
      <c r="AF36" s="123">
        <v>5.15</v>
      </c>
      <c r="AG36" s="123">
        <v>60</v>
      </c>
      <c r="AH36" s="123">
        <v>150</v>
      </c>
      <c r="AI36" s="1093" t="s">
        <v>2571</v>
      </c>
      <c r="AJ36" s="1093"/>
      <c r="AK36" s="1092" t="s">
        <v>2572</v>
      </c>
      <c r="AL36" s="1093"/>
      <c r="AM36" s="1093"/>
      <c r="AN36" s="120"/>
      <c r="AO36" s="118">
        <f t="shared" si="2"/>
        <v>0.05</v>
      </c>
      <c r="AP36" s="120"/>
      <c r="AQ36" s="120"/>
      <c r="AR36" s="144">
        <f t="shared" si="0"/>
        <v>0.04</v>
      </c>
      <c r="AS36" s="411">
        <v>8.3999999999999995E-3</v>
      </c>
      <c r="AT36" s="115">
        <v>33</v>
      </c>
    </row>
    <row r="37" spans="1:46" ht="15" hidden="1" customHeight="1">
      <c r="A37" s="115">
        <v>33</v>
      </c>
      <c r="B37" s="119" t="s">
        <v>350</v>
      </c>
      <c r="C37" s="119">
        <v>11358971</v>
      </c>
      <c r="D37" s="119" t="s">
        <v>309</v>
      </c>
      <c r="E37" s="119" t="s">
        <v>330</v>
      </c>
      <c r="F37" s="119" t="s">
        <v>342</v>
      </c>
      <c r="G37" s="119" t="s">
        <v>297</v>
      </c>
      <c r="H37" s="119" t="s">
        <v>300</v>
      </c>
      <c r="I37" s="119" t="s">
        <v>749</v>
      </c>
      <c r="J37" s="119">
        <v>0.01</v>
      </c>
      <c r="K37" s="119">
        <v>0</v>
      </c>
      <c r="L37" s="120">
        <f t="shared" si="1"/>
        <v>0.01</v>
      </c>
      <c r="M37" s="163"/>
      <c r="N37" s="141" t="s">
        <v>1748</v>
      </c>
      <c r="O37" s="163" t="s">
        <v>1795</v>
      </c>
      <c r="P37" s="163" t="s">
        <v>1794</v>
      </c>
      <c r="Q37" s="120">
        <v>30</v>
      </c>
      <c r="R37" s="120">
        <v>4</v>
      </c>
      <c r="S37" s="121">
        <v>1.05</v>
      </c>
      <c r="T37" s="121">
        <v>10</v>
      </c>
      <c r="U37" s="121">
        <v>21.05</v>
      </c>
      <c r="V37" s="121">
        <v>41.1</v>
      </c>
      <c r="W37" s="121">
        <v>71.150000000000006</v>
      </c>
      <c r="X37" s="121">
        <v>81.150000000000006</v>
      </c>
      <c r="Y37" s="121">
        <v>100</v>
      </c>
      <c r="Z37" s="121">
        <v>121.05</v>
      </c>
      <c r="AA37" s="121">
        <v>140</v>
      </c>
      <c r="AB37" s="121">
        <v>150</v>
      </c>
      <c r="AC37" s="122">
        <v>11.05</v>
      </c>
      <c r="AD37" s="122">
        <v>71.099999999999994</v>
      </c>
      <c r="AE37" s="122">
        <v>150</v>
      </c>
      <c r="AF37" s="123">
        <v>5.15</v>
      </c>
      <c r="AG37" s="123">
        <v>60</v>
      </c>
      <c r="AH37" s="123">
        <v>150</v>
      </c>
      <c r="AI37" s="1093" t="s">
        <v>2571</v>
      </c>
      <c r="AJ37" s="1093"/>
      <c r="AK37" s="1092" t="s">
        <v>2572</v>
      </c>
      <c r="AL37" s="1093"/>
      <c r="AM37" s="1093"/>
      <c r="AN37" s="120"/>
      <c r="AO37" s="118">
        <f t="shared" si="2"/>
        <v>0.05</v>
      </c>
      <c r="AP37" s="120"/>
      <c r="AQ37" s="120"/>
      <c r="AR37" s="144">
        <f t="shared" si="0"/>
        <v>0.04</v>
      </c>
      <c r="AS37" s="411">
        <v>8.3999999999999995E-3</v>
      </c>
      <c r="AT37" s="115">
        <v>34</v>
      </c>
    </row>
    <row r="38" spans="1:46" ht="15" hidden="1" customHeight="1">
      <c r="A38" s="115">
        <v>34</v>
      </c>
      <c r="B38" s="119" t="s">
        <v>351</v>
      </c>
      <c r="C38" s="119">
        <v>11356049</v>
      </c>
      <c r="D38" s="119" t="s">
        <v>309</v>
      </c>
      <c r="E38" s="119" t="s">
        <v>330</v>
      </c>
      <c r="F38" s="119" t="s">
        <v>342</v>
      </c>
      <c r="G38" s="119" t="s">
        <v>297</v>
      </c>
      <c r="H38" s="119" t="s">
        <v>300</v>
      </c>
      <c r="I38" s="119" t="s">
        <v>749</v>
      </c>
      <c r="J38" s="119">
        <v>0.01</v>
      </c>
      <c r="K38" s="119"/>
      <c r="L38" s="120">
        <f t="shared" si="1"/>
        <v>0.01</v>
      </c>
      <c r="M38" s="163"/>
      <c r="N38" s="141" t="s">
        <v>1748</v>
      </c>
      <c r="O38" s="163" t="s">
        <v>1795</v>
      </c>
      <c r="P38" s="163" t="s">
        <v>1794</v>
      </c>
      <c r="Q38" s="120"/>
      <c r="R38" s="120"/>
      <c r="S38" s="121">
        <v>1.05</v>
      </c>
      <c r="T38" s="121">
        <v>10</v>
      </c>
      <c r="U38" s="121">
        <v>21.05</v>
      </c>
      <c r="V38" s="121">
        <v>41.1</v>
      </c>
      <c r="W38" s="121">
        <v>71.150000000000006</v>
      </c>
      <c r="X38" s="121">
        <v>81.150000000000006</v>
      </c>
      <c r="Y38" s="121">
        <v>100</v>
      </c>
      <c r="Z38" s="121">
        <v>121.05</v>
      </c>
      <c r="AA38" s="121">
        <v>140</v>
      </c>
      <c r="AB38" s="121">
        <v>150</v>
      </c>
      <c r="AC38" s="122">
        <v>11.05</v>
      </c>
      <c r="AD38" s="122">
        <v>71.099999999999994</v>
      </c>
      <c r="AE38" s="122">
        <v>150</v>
      </c>
      <c r="AF38" s="123">
        <v>5.15</v>
      </c>
      <c r="AG38" s="123">
        <v>60</v>
      </c>
      <c r="AH38" s="123">
        <v>150</v>
      </c>
      <c r="AI38" s="1093" t="s">
        <v>2571</v>
      </c>
      <c r="AJ38" s="1093"/>
      <c r="AK38" s="1092" t="s">
        <v>2572</v>
      </c>
      <c r="AL38" s="1093"/>
      <c r="AM38" s="1093"/>
      <c r="AN38" s="120"/>
      <c r="AO38" s="118">
        <f t="shared" si="2"/>
        <v>0.05</v>
      </c>
      <c r="AP38" s="120"/>
      <c r="AQ38" s="120"/>
      <c r="AR38" s="144">
        <f t="shared" si="0"/>
        <v>0.04</v>
      </c>
      <c r="AS38" s="411">
        <v>8.3999999999999995E-3</v>
      </c>
      <c r="AT38" s="115">
        <v>35</v>
      </c>
    </row>
    <row r="39" spans="1:46" ht="15" hidden="1" customHeight="1">
      <c r="A39" s="115">
        <v>35</v>
      </c>
      <c r="B39" s="119" t="s">
        <v>352</v>
      </c>
      <c r="C39" s="119"/>
      <c r="D39" s="119" t="s">
        <v>309</v>
      </c>
      <c r="E39" s="119" t="s">
        <v>330</v>
      </c>
      <c r="F39" s="119" t="s">
        <v>342</v>
      </c>
      <c r="G39" s="119" t="s">
        <v>297</v>
      </c>
      <c r="H39" s="119" t="s">
        <v>300</v>
      </c>
      <c r="I39" s="119" t="s">
        <v>749</v>
      </c>
      <c r="J39" s="119"/>
      <c r="K39" s="119"/>
      <c r="L39" s="120">
        <f t="shared" si="1"/>
        <v>0.01</v>
      </c>
      <c r="M39" s="163"/>
      <c r="N39" s="141" t="s">
        <v>1748</v>
      </c>
      <c r="O39" s="163" t="s">
        <v>1795</v>
      </c>
      <c r="P39" s="163" t="s">
        <v>1794</v>
      </c>
      <c r="Q39" s="120"/>
      <c r="R39" s="120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2"/>
      <c r="AD39" s="122"/>
      <c r="AE39" s="122"/>
      <c r="AF39" s="123"/>
      <c r="AG39" s="123"/>
      <c r="AH39" s="123"/>
      <c r="AI39" s="1093" t="s">
        <v>2571</v>
      </c>
      <c r="AJ39" s="1093"/>
      <c r="AK39" s="1092" t="s">
        <v>2572</v>
      </c>
      <c r="AL39" s="1093"/>
      <c r="AM39" s="1093"/>
      <c r="AN39" s="120"/>
      <c r="AO39" s="118">
        <f t="shared" si="2"/>
        <v>0</v>
      </c>
      <c r="AP39" s="120"/>
      <c r="AQ39" s="120"/>
      <c r="AR39" s="144">
        <f t="shared" si="0"/>
        <v>0</v>
      </c>
      <c r="AS39" s="411">
        <v>8.3999999999999995E-3</v>
      </c>
      <c r="AT39" s="115">
        <v>36</v>
      </c>
    </row>
    <row r="40" spans="1:46" ht="15" hidden="1" customHeight="1">
      <c r="A40" s="115">
        <v>36</v>
      </c>
      <c r="B40" s="119" t="s">
        <v>353</v>
      </c>
      <c r="C40" s="119"/>
      <c r="D40" s="119" t="s">
        <v>309</v>
      </c>
      <c r="E40" s="119" t="s">
        <v>330</v>
      </c>
      <c r="F40" s="119" t="s">
        <v>342</v>
      </c>
      <c r="G40" s="119" t="s">
        <v>297</v>
      </c>
      <c r="H40" s="119" t="s">
        <v>300</v>
      </c>
      <c r="I40" s="119" t="s">
        <v>749</v>
      </c>
      <c r="J40" s="119"/>
      <c r="K40" s="119"/>
      <c r="L40" s="120">
        <f t="shared" si="1"/>
        <v>0.01</v>
      </c>
      <c r="M40" s="163"/>
      <c r="N40" s="141" t="s">
        <v>1748</v>
      </c>
      <c r="O40" s="163" t="s">
        <v>1795</v>
      </c>
      <c r="P40" s="163" t="s">
        <v>1794</v>
      </c>
      <c r="Q40" s="120"/>
      <c r="R40" s="120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2"/>
      <c r="AD40" s="122"/>
      <c r="AE40" s="122"/>
      <c r="AF40" s="123"/>
      <c r="AG40" s="123"/>
      <c r="AH40" s="123"/>
      <c r="AI40" s="1093" t="s">
        <v>2571</v>
      </c>
      <c r="AJ40" s="1093"/>
      <c r="AK40" s="1092" t="s">
        <v>2572</v>
      </c>
      <c r="AL40" s="1093"/>
      <c r="AM40" s="1093"/>
      <c r="AN40" s="120"/>
      <c r="AO40" s="118">
        <f t="shared" si="2"/>
        <v>0</v>
      </c>
      <c r="AP40" s="120"/>
      <c r="AQ40" s="120"/>
      <c r="AR40" s="144">
        <f t="shared" si="0"/>
        <v>0</v>
      </c>
      <c r="AS40" s="411">
        <v>8.3999999999999995E-3</v>
      </c>
      <c r="AT40" s="115">
        <v>37</v>
      </c>
    </row>
    <row r="41" spans="1:46" ht="15" hidden="1" customHeight="1">
      <c r="A41" s="115">
        <v>37</v>
      </c>
      <c r="B41" s="119" t="s">
        <v>354</v>
      </c>
      <c r="C41" s="119"/>
      <c r="D41" s="119" t="s">
        <v>309</v>
      </c>
      <c r="E41" s="119" t="s">
        <v>330</v>
      </c>
      <c r="F41" s="119" t="s">
        <v>342</v>
      </c>
      <c r="G41" s="119" t="s">
        <v>297</v>
      </c>
      <c r="H41" s="119" t="s">
        <v>300</v>
      </c>
      <c r="I41" s="119" t="s">
        <v>749</v>
      </c>
      <c r="J41" s="119"/>
      <c r="K41" s="119"/>
      <c r="L41" s="120">
        <f t="shared" si="1"/>
        <v>0.01</v>
      </c>
      <c r="M41" s="163"/>
      <c r="N41" s="141" t="s">
        <v>1748</v>
      </c>
      <c r="O41" s="163" t="s">
        <v>1795</v>
      </c>
      <c r="P41" s="163" t="s">
        <v>1794</v>
      </c>
      <c r="Q41" s="120"/>
      <c r="R41" s="120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2"/>
      <c r="AD41" s="122"/>
      <c r="AE41" s="122"/>
      <c r="AF41" s="123"/>
      <c r="AG41" s="123"/>
      <c r="AH41" s="123"/>
      <c r="AI41" s="1093" t="s">
        <v>2571</v>
      </c>
      <c r="AJ41" s="1093"/>
      <c r="AK41" s="1092" t="s">
        <v>2572</v>
      </c>
      <c r="AL41" s="1093"/>
      <c r="AM41" s="1093"/>
      <c r="AN41" s="120"/>
      <c r="AO41" s="118">
        <f t="shared" si="2"/>
        <v>0</v>
      </c>
      <c r="AP41" s="120"/>
      <c r="AQ41" s="120"/>
      <c r="AR41" s="144">
        <f t="shared" si="0"/>
        <v>0</v>
      </c>
      <c r="AS41" s="411">
        <v>8.3999999999999995E-3</v>
      </c>
      <c r="AT41" s="115">
        <v>38</v>
      </c>
    </row>
    <row r="42" spans="1:46" ht="15" hidden="1" customHeight="1">
      <c r="A42" s="115">
        <v>38</v>
      </c>
      <c r="B42" s="119" t="s">
        <v>355</v>
      </c>
      <c r="C42" s="119"/>
      <c r="D42" s="119" t="s">
        <v>309</v>
      </c>
      <c r="E42" s="119" t="s">
        <v>330</v>
      </c>
      <c r="F42" s="119" t="s">
        <v>342</v>
      </c>
      <c r="G42" s="119" t="s">
        <v>297</v>
      </c>
      <c r="H42" s="119" t="s">
        <v>300</v>
      </c>
      <c r="I42" s="119" t="s">
        <v>749</v>
      </c>
      <c r="J42" s="119"/>
      <c r="K42" s="119"/>
      <c r="L42" s="120">
        <f t="shared" si="1"/>
        <v>0.01</v>
      </c>
      <c r="M42" s="163"/>
      <c r="N42" s="141" t="s">
        <v>1748</v>
      </c>
      <c r="O42" s="163" t="s">
        <v>1795</v>
      </c>
      <c r="P42" s="163" t="s">
        <v>1794</v>
      </c>
      <c r="Q42" s="120"/>
      <c r="R42" s="120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2"/>
      <c r="AD42" s="122"/>
      <c r="AE42" s="122"/>
      <c r="AF42" s="123"/>
      <c r="AG42" s="123"/>
      <c r="AH42" s="123"/>
      <c r="AI42" s="1093" t="s">
        <v>2571</v>
      </c>
      <c r="AJ42" s="1093"/>
      <c r="AK42" s="1092" t="s">
        <v>2572</v>
      </c>
      <c r="AL42" s="1093"/>
      <c r="AM42" s="1093"/>
      <c r="AN42" s="120"/>
      <c r="AO42" s="118">
        <f t="shared" si="2"/>
        <v>0</v>
      </c>
      <c r="AP42" s="120"/>
      <c r="AQ42" s="120"/>
      <c r="AR42" s="144">
        <f t="shared" si="0"/>
        <v>0</v>
      </c>
      <c r="AS42" s="411">
        <v>8.3999999999999995E-3</v>
      </c>
      <c r="AT42" s="115">
        <v>39</v>
      </c>
    </row>
    <row r="43" spans="1:46" ht="15" hidden="1" customHeight="1">
      <c r="A43" s="115">
        <v>39</v>
      </c>
      <c r="B43" s="119" t="s">
        <v>357</v>
      </c>
      <c r="C43" s="119"/>
      <c r="D43" s="119" t="s">
        <v>309</v>
      </c>
      <c r="E43" s="119" t="s">
        <v>310</v>
      </c>
      <c r="F43" s="119" t="s">
        <v>311</v>
      </c>
      <c r="G43" s="119" t="s">
        <v>297</v>
      </c>
      <c r="H43" s="119" t="s">
        <v>300</v>
      </c>
      <c r="I43" s="119" t="s">
        <v>749</v>
      </c>
      <c r="J43" s="119"/>
      <c r="K43" s="119"/>
      <c r="L43" s="120">
        <f t="shared" si="1"/>
        <v>0.01</v>
      </c>
      <c r="M43" s="163"/>
      <c r="N43" s="141" t="s">
        <v>1748</v>
      </c>
      <c r="O43" s="163" t="s">
        <v>1795</v>
      </c>
      <c r="P43" s="163" t="s">
        <v>1794</v>
      </c>
      <c r="Q43" s="120"/>
      <c r="R43" s="120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2"/>
      <c r="AD43" s="122"/>
      <c r="AE43" s="122"/>
      <c r="AF43" s="123"/>
      <c r="AG43" s="123"/>
      <c r="AH43" s="123"/>
      <c r="AI43" s="1093" t="s">
        <v>2571</v>
      </c>
      <c r="AJ43" s="1093"/>
      <c r="AK43" s="1092" t="s">
        <v>2572</v>
      </c>
      <c r="AL43" s="1093"/>
      <c r="AM43" s="1093"/>
      <c r="AN43" s="120"/>
      <c r="AO43" s="118">
        <f t="shared" si="2"/>
        <v>0</v>
      </c>
      <c r="AP43" s="120"/>
      <c r="AQ43" s="120"/>
      <c r="AR43" s="144">
        <f t="shared" si="0"/>
        <v>0</v>
      </c>
      <c r="AS43" s="411">
        <v>8.3999999999999995E-3</v>
      </c>
      <c r="AT43" s="115">
        <v>41</v>
      </c>
    </row>
    <row r="44" spans="1:46" ht="15" hidden="1" customHeight="1">
      <c r="A44" s="115">
        <v>40</v>
      </c>
      <c r="B44" s="119" t="s">
        <v>358</v>
      </c>
      <c r="C44" s="119">
        <v>11143974</v>
      </c>
      <c r="D44" s="119" t="s">
        <v>309</v>
      </c>
      <c r="E44" s="119" t="s">
        <v>310</v>
      </c>
      <c r="F44" s="119" t="s">
        <v>311</v>
      </c>
      <c r="G44" s="119" t="s">
        <v>297</v>
      </c>
      <c r="H44" s="119" t="s">
        <v>300</v>
      </c>
      <c r="I44" s="119" t="s">
        <v>749</v>
      </c>
      <c r="J44" s="119">
        <v>0.05</v>
      </c>
      <c r="K44" s="119"/>
      <c r="L44" s="120">
        <f t="shared" si="1"/>
        <v>0.03</v>
      </c>
      <c r="M44" s="163"/>
      <c r="N44" s="141" t="s">
        <v>1748</v>
      </c>
      <c r="O44" s="163" t="s">
        <v>1795</v>
      </c>
      <c r="P44" s="163" t="s">
        <v>1794</v>
      </c>
      <c r="Q44" s="513"/>
      <c r="R44" s="513"/>
      <c r="S44" s="121">
        <v>1.05</v>
      </c>
      <c r="T44" s="121">
        <v>10</v>
      </c>
      <c r="U44" s="121">
        <v>21.05</v>
      </c>
      <c r="V44" s="121">
        <v>41.1</v>
      </c>
      <c r="W44" s="121">
        <v>71.150000000000006</v>
      </c>
      <c r="X44" s="121">
        <v>81.150000000000006</v>
      </c>
      <c r="Y44" s="121">
        <v>100</v>
      </c>
      <c r="Z44" s="121">
        <v>121.05</v>
      </c>
      <c r="AA44" s="121">
        <v>140</v>
      </c>
      <c r="AB44" s="121">
        <v>150</v>
      </c>
      <c r="AC44" s="122">
        <v>11.05</v>
      </c>
      <c r="AD44" s="122">
        <v>71.099999999999994</v>
      </c>
      <c r="AE44" s="122">
        <v>150</v>
      </c>
      <c r="AF44" s="123">
        <v>5.15</v>
      </c>
      <c r="AG44" s="123">
        <v>60</v>
      </c>
      <c r="AH44" s="123">
        <v>150</v>
      </c>
      <c r="AI44" s="1093" t="s">
        <v>2571</v>
      </c>
      <c r="AJ44" s="1093"/>
      <c r="AK44" s="1092" t="s">
        <v>2572</v>
      </c>
      <c r="AL44" s="1093"/>
      <c r="AM44" s="1093"/>
      <c r="AN44" s="513"/>
      <c r="AO44" s="516">
        <f t="shared" ref="AO44" si="8">AR44+J44</f>
        <v>0.25</v>
      </c>
      <c r="AP44" s="513" t="s">
        <v>287</v>
      </c>
      <c r="AQ44" s="513" t="s">
        <v>287</v>
      </c>
      <c r="AR44" s="514">
        <f t="shared" ref="AR44" si="9">4*J44</f>
        <v>0.2</v>
      </c>
      <c r="AS44" s="516">
        <v>8.3999999999999995E-3</v>
      </c>
      <c r="AT44" s="115">
        <v>42</v>
      </c>
    </row>
    <row r="45" spans="1:46" ht="15" hidden="1" customHeight="1">
      <c r="A45" s="115">
        <v>41</v>
      </c>
      <c r="B45" s="119" t="s">
        <v>359</v>
      </c>
      <c r="C45" s="119">
        <v>11143973</v>
      </c>
      <c r="D45" s="119" t="s">
        <v>309</v>
      </c>
      <c r="E45" s="119" t="s">
        <v>310</v>
      </c>
      <c r="F45" s="119" t="s">
        <v>311</v>
      </c>
      <c r="G45" s="119" t="s">
        <v>297</v>
      </c>
      <c r="H45" s="119" t="s">
        <v>300</v>
      </c>
      <c r="I45" s="119" t="s">
        <v>749</v>
      </c>
      <c r="J45" s="119">
        <v>0.05</v>
      </c>
      <c r="K45" s="119"/>
      <c r="L45" s="120">
        <f t="shared" si="1"/>
        <v>0.03</v>
      </c>
      <c r="M45" s="163"/>
      <c r="N45" s="141" t="s">
        <v>1748</v>
      </c>
      <c r="O45" s="163" t="s">
        <v>1795</v>
      </c>
      <c r="P45" s="163" t="s">
        <v>1794</v>
      </c>
      <c r="Q45" s="513"/>
      <c r="R45" s="513"/>
      <c r="S45" s="121">
        <v>1.05</v>
      </c>
      <c r="T45" s="121">
        <v>10</v>
      </c>
      <c r="U45" s="121">
        <v>21.05</v>
      </c>
      <c r="V45" s="121">
        <v>41.1</v>
      </c>
      <c r="W45" s="121">
        <v>71.150000000000006</v>
      </c>
      <c r="X45" s="121">
        <v>81.150000000000006</v>
      </c>
      <c r="Y45" s="121">
        <v>100</v>
      </c>
      <c r="Z45" s="121">
        <v>121.05</v>
      </c>
      <c r="AA45" s="121">
        <v>140</v>
      </c>
      <c r="AB45" s="121">
        <v>150</v>
      </c>
      <c r="AC45" s="122">
        <v>11.05</v>
      </c>
      <c r="AD45" s="122">
        <v>71.099999999999994</v>
      </c>
      <c r="AE45" s="122">
        <v>150</v>
      </c>
      <c r="AF45" s="123">
        <v>5.15</v>
      </c>
      <c r="AG45" s="123">
        <v>60</v>
      </c>
      <c r="AH45" s="123">
        <v>150</v>
      </c>
      <c r="AI45" s="1093" t="s">
        <v>2571</v>
      </c>
      <c r="AJ45" s="1093"/>
      <c r="AK45" s="1092" t="s">
        <v>2572</v>
      </c>
      <c r="AL45" s="1093"/>
      <c r="AM45" s="1093"/>
      <c r="AN45" s="513"/>
      <c r="AO45" s="516">
        <f t="shared" si="2"/>
        <v>0.25</v>
      </c>
      <c r="AP45" s="513" t="s">
        <v>287</v>
      </c>
      <c r="AQ45" s="513" t="s">
        <v>287</v>
      </c>
      <c r="AR45" s="514">
        <f t="shared" si="0"/>
        <v>0.2</v>
      </c>
      <c r="AS45" s="516">
        <v>8.3999999999999995E-3</v>
      </c>
      <c r="AT45" s="115">
        <v>43</v>
      </c>
    </row>
    <row r="46" spans="1:46" ht="15" hidden="1" customHeight="1">
      <c r="A46" s="115">
        <v>42</v>
      </c>
      <c r="B46" s="119" t="s">
        <v>360</v>
      </c>
      <c r="C46" s="125">
        <v>11143984</v>
      </c>
      <c r="D46" s="119" t="s">
        <v>309</v>
      </c>
      <c r="E46" s="119" t="s">
        <v>310</v>
      </c>
      <c r="F46" s="119" t="s">
        <v>311</v>
      </c>
      <c r="G46" s="119" t="s">
        <v>297</v>
      </c>
      <c r="H46" s="119" t="s">
        <v>300</v>
      </c>
      <c r="I46" s="119" t="s">
        <v>749</v>
      </c>
      <c r="J46" s="119">
        <v>0.05</v>
      </c>
      <c r="K46" s="119"/>
      <c r="L46" s="120">
        <f t="shared" si="1"/>
        <v>0.03</v>
      </c>
      <c r="M46" s="163"/>
      <c r="N46" s="141" t="s">
        <v>1748</v>
      </c>
      <c r="O46" s="163" t="s">
        <v>1795</v>
      </c>
      <c r="P46" s="163" t="s">
        <v>1794</v>
      </c>
      <c r="Q46" s="120"/>
      <c r="R46" s="120"/>
      <c r="S46" s="121">
        <v>1.05</v>
      </c>
      <c r="T46" s="121">
        <v>10</v>
      </c>
      <c r="U46" s="121">
        <v>21.05</v>
      </c>
      <c r="V46" s="121">
        <v>41.1</v>
      </c>
      <c r="W46" s="121">
        <v>71.150000000000006</v>
      </c>
      <c r="X46" s="121">
        <v>81.150000000000006</v>
      </c>
      <c r="Y46" s="121">
        <v>100</v>
      </c>
      <c r="Z46" s="121">
        <v>121.05</v>
      </c>
      <c r="AA46" s="121">
        <v>140</v>
      </c>
      <c r="AB46" s="121">
        <v>150</v>
      </c>
      <c r="AC46" s="122">
        <v>11.05</v>
      </c>
      <c r="AD46" s="122">
        <v>71.099999999999994</v>
      </c>
      <c r="AE46" s="122">
        <v>150</v>
      </c>
      <c r="AF46" s="123">
        <v>5.15</v>
      </c>
      <c r="AG46" s="123">
        <v>60</v>
      </c>
      <c r="AH46" s="123">
        <v>150</v>
      </c>
      <c r="AI46" s="1093" t="s">
        <v>2571</v>
      </c>
      <c r="AJ46" s="1093"/>
      <c r="AK46" s="1092" t="s">
        <v>2572</v>
      </c>
      <c r="AL46" s="1093"/>
      <c r="AM46" s="1093"/>
      <c r="AN46" s="120"/>
      <c r="AO46" s="118">
        <f t="shared" si="2"/>
        <v>0.25</v>
      </c>
      <c r="AP46" s="535" t="s">
        <v>287</v>
      </c>
      <c r="AQ46" s="535" t="s">
        <v>287</v>
      </c>
      <c r="AR46" s="144">
        <f t="shared" si="0"/>
        <v>0.2</v>
      </c>
      <c r="AS46" s="411">
        <v>8.3999999999999995E-3</v>
      </c>
      <c r="AT46" s="115">
        <v>44</v>
      </c>
    </row>
    <row r="47" spans="1:46" ht="15" hidden="1" customHeight="1">
      <c r="A47" s="115">
        <v>43</v>
      </c>
      <c r="B47" s="119" t="s">
        <v>361</v>
      </c>
      <c r="C47" s="119">
        <v>11131046</v>
      </c>
      <c r="D47" s="119" t="s">
        <v>309</v>
      </c>
      <c r="E47" s="119" t="s">
        <v>310</v>
      </c>
      <c r="F47" s="119" t="s">
        <v>311</v>
      </c>
      <c r="G47" s="119" t="s">
        <v>297</v>
      </c>
      <c r="H47" s="119" t="s">
        <v>300</v>
      </c>
      <c r="I47" s="119" t="s">
        <v>749</v>
      </c>
      <c r="J47" s="119">
        <v>0.05</v>
      </c>
      <c r="K47" s="119"/>
      <c r="L47" s="120">
        <f t="shared" si="1"/>
        <v>0.03</v>
      </c>
      <c r="M47" s="163"/>
      <c r="N47" s="141" t="s">
        <v>1748</v>
      </c>
      <c r="O47" s="163" t="s">
        <v>1795</v>
      </c>
      <c r="P47" s="163" t="s">
        <v>1794</v>
      </c>
      <c r="Q47" s="513"/>
      <c r="R47" s="513"/>
      <c r="S47" s="121">
        <v>1.05</v>
      </c>
      <c r="T47" s="121">
        <v>10</v>
      </c>
      <c r="U47" s="121">
        <v>21.05</v>
      </c>
      <c r="V47" s="121">
        <v>41.1</v>
      </c>
      <c r="W47" s="121">
        <v>71.150000000000006</v>
      </c>
      <c r="X47" s="121">
        <v>81.150000000000006</v>
      </c>
      <c r="Y47" s="121">
        <v>100</v>
      </c>
      <c r="Z47" s="121">
        <v>121.05</v>
      </c>
      <c r="AA47" s="121">
        <v>140</v>
      </c>
      <c r="AB47" s="121">
        <v>150</v>
      </c>
      <c r="AC47" s="122">
        <v>11.05</v>
      </c>
      <c r="AD47" s="122">
        <v>71.099999999999994</v>
      </c>
      <c r="AE47" s="122">
        <v>150</v>
      </c>
      <c r="AF47" s="123">
        <v>5.15</v>
      </c>
      <c r="AG47" s="123">
        <v>60</v>
      </c>
      <c r="AH47" s="123">
        <v>150</v>
      </c>
      <c r="AI47" s="1093" t="s">
        <v>2571</v>
      </c>
      <c r="AJ47" s="1093"/>
      <c r="AK47" s="1092" t="s">
        <v>2572</v>
      </c>
      <c r="AL47" s="1093"/>
      <c r="AM47" s="1093"/>
      <c r="AN47" s="513"/>
      <c r="AO47" s="516">
        <f t="shared" si="2"/>
        <v>0.25</v>
      </c>
      <c r="AP47" s="513" t="s">
        <v>287</v>
      </c>
      <c r="AQ47" s="513" t="s">
        <v>287</v>
      </c>
      <c r="AR47" s="514">
        <f t="shared" si="0"/>
        <v>0.2</v>
      </c>
      <c r="AS47" s="516">
        <v>8.3999999999999995E-3</v>
      </c>
      <c r="AT47" s="115">
        <v>45</v>
      </c>
    </row>
    <row r="48" spans="1:46" ht="15" hidden="1" customHeight="1">
      <c r="A48" s="115">
        <v>44</v>
      </c>
      <c r="B48" s="119" t="s">
        <v>362</v>
      </c>
      <c r="C48" s="125">
        <v>11143985</v>
      </c>
      <c r="D48" s="119" t="s">
        <v>309</v>
      </c>
      <c r="E48" s="119" t="s">
        <v>310</v>
      </c>
      <c r="F48" s="119" t="s">
        <v>311</v>
      </c>
      <c r="G48" s="119" t="s">
        <v>297</v>
      </c>
      <c r="H48" s="119" t="s">
        <v>300</v>
      </c>
      <c r="I48" s="119" t="s">
        <v>749</v>
      </c>
      <c r="J48" s="119">
        <v>0.05</v>
      </c>
      <c r="K48" s="119"/>
      <c r="L48" s="120">
        <f t="shared" si="1"/>
        <v>0.03</v>
      </c>
      <c r="M48" s="163"/>
      <c r="N48" s="141" t="s">
        <v>1748</v>
      </c>
      <c r="O48" s="163" t="s">
        <v>1795</v>
      </c>
      <c r="P48" s="163" t="s">
        <v>1794</v>
      </c>
      <c r="Q48" s="120"/>
      <c r="R48" s="120"/>
      <c r="S48" s="121">
        <v>1.05</v>
      </c>
      <c r="T48" s="121">
        <v>10</v>
      </c>
      <c r="U48" s="121">
        <v>21.05</v>
      </c>
      <c r="V48" s="121">
        <v>41.1</v>
      </c>
      <c r="W48" s="121">
        <v>71.150000000000006</v>
      </c>
      <c r="X48" s="121">
        <v>81.150000000000006</v>
      </c>
      <c r="Y48" s="121">
        <v>100</v>
      </c>
      <c r="Z48" s="121">
        <v>121.05</v>
      </c>
      <c r="AA48" s="121">
        <v>140</v>
      </c>
      <c r="AB48" s="121">
        <v>150</v>
      </c>
      <c r="AC48" s="122">
        <v>11.05</v>
      </c>
      <c r="AD48" s="122">
        <v>71.099999999999994</v>
      </c>
      <c r="AE48" s="122">
        <v>150</v>
      </c>
      <c r="AF48" s="123">
        <v>5.15</v>
      </c>
      <c r="AG48" s="123">
        <v>60</v>
      </c>
      <c r="AH48" s="123">
        <v>150</v>
      </c>
      <c r="AI48" s="1093" t="s">
        <v>2571</v>
      </c>
      <c r="AJ48" s="1093"/>
      <c r="AK48" s="1092" t="s">
        <v>2572</v>
      </c>
      <c r="AL48" s="1093"/>
      <c r="AM48" s="1093"/>
      <c r="AN48" s="120"/>
      <c r="AO48" s="118">
        <f t="shared" si="2"/>
        <v>0.25</v>
      </c>
      <c r="AP48" s="120"/>
      <c r="AQ48" s="120"/>
      <c r="AR48" s="144">
        <f t="shared" si="0"/>
        <v>0.2</v>
      </c>
      <c r="AS48" s="411">
        <v>8.3999999999999995E-3</v>
      </c>
      <c r="AT48" s="115">
        <v>46</v>
      </c>
    </row>
    <row r="49" spans="1:46" ht="15" hidden="1" customHeight="1">
      <c r="A49" s="115">
        <v>45</v>
      </c>
      <c r="B49" s="119" t="s">
        <v>363</v>
      </c>
      <c r="C49" s="119">
        <v>11139053</v>
      </c>
      <c r="D49" s="119" t="s">
        <v>309</v>
      </c>
      <c r="E49" s="119" t="s">
        <v>310</v>
      </c>
      <c r="F49" s="119" t="s">
        <v>311</v>
      </c>
      <c r="G49" s="119" t="s">
        <v>297</v>
      </c>
      <c r="H49" s="119" t="s">
        <v>300</v>
      </c>
      <c r="I49" s="119" t="s">
        <v>749</v>
      </c>
      <c r="J49" s="119">
        <v>0.05</v>
      </c>
      <c r="K49" s="119"/>
      <c r="L49" s="120">
        <f t="shared" si="1"/>
        <v>0.03</v>
      </c>
      <c r="M49" s="163"/>
      <c r="N49" s="141" t="s">
        <v>1748</v>
      </c>
      <c r="O49" s="163" t="s">
        <v>1795</v>
      </c>
      <c r="P49" s="163" t="s">
        <v>1794</v>
      </c>
      <c r="Q49" s="120"/>
      <c r="R49" s="120"/>
      <c r="S49" s="121">
        <v>1.05</v>
      </c>
      <c r="T49" s="121">
        <v>10</v>
      </c>
      <c r="U49" s="121">
        <v>21.05</v>
      </c>
      <c r="V49" s="121">
        <v>41.1</v>
      </c>
      <c r="W49" s="121">
        <v>71.150000000000006</v>
      </c>
      <c r="X49" s="121">
        <v>81.150000000000006</v>
      </c>
      <c r="Y49" s="121">
        <v>100</v>
      </c>
      <c r="Z49" s="121">
        <v>121.05</v>
      </c>
      <c r="AA49" s="121">
        <v>140</v>
      </c>
      <c r="AB49" s="121">
        <v>150</v>
      </c>
      <c r="AC49" s="122">
        <v>11.05</v>
      </c>
      <c r="AD49" s="122">
        <v>71.099999999999994</v>
      </c>
      <c r="AE49" s="122">
        <v>150</v>
      </c>
      <c r="AF49" s="123">
        <v>5.15</v>
      </c>
      <c r="AG49" s="123">
        <v>60</v>
      </c>
      <c r="AH49" s="123">
        <v>150</v>
      </c>
      <c r="AI49" s="1093" t="s">
        <v>2571</v>
      </c>
      <c r="AJ49" s="1093"/>
      <c r="AK49" s="1092" t="s">
        <v>2572</v>
      </c>
      <c r="AL49" s="1093"/>
      <c r="AM49" s="1093"/>
      <c r="AN49" s="120"/>
      <c r="AO49" s="118">
        <f t="shared" si="2"/>
        <v>0.25</v>
      </c>
      <c r="AP49" s="534" t="s">
        <v>287</v>
      </c>
      <c r="AQ49" s="534" t="s">
        <v>287</v>
      </c>
      <c r="AR49" s="144">
        <f t="shared" si="0"/>
        <v>0.2</v>
      </c>
      <c r="AS49" s="411">
        <v>8.3999999999999995E-3</v>
      </c>
      <c r="AT49" s="115">
        <v>47</v>
      </c>
    </row>
    <row r="50" spans="1:46" ht="15" hidden="1" customHeight="1">
      <c r="A50" s="115">
        <v>46</v>
      </c>
      <c r="B50" s="119" t="s">
        <v>365</v>
      </c>
      <c r="C50" s="125">
        <v>11468214</v>
      </c>
      <c r="D50" s="119" t="s">
        <v>309</v>
      </c>
      <c r="E50" s="119" t="s">
        <v>330</v>
      </c>
      <c r="F50" s="119" t="s">
        <v>366</v>
      </c>
      <c r="G50" s="119" t="s">
        <v>297</v>
      </c>
      <c r="H50" s="119" t="s">
        <v>300</v>
      </c>
      <c r="I50" s="119" t="s">
        <v>749</v>
      </c>
      <c r="J50" s="119">
        <v>0.01</v>
      </c>
      <c r="K50" s="119"/>
      <c r="L50" s="120">
        <f t="shared" si="1"/>
        <v>0.01</v>
      </c>
      <c r="M50" s="163"/>
      <c r="N50" s="141" t="s">
        <v>1748</v>
      </c>
      <c r="O50" s="169" t="s">
        <v>1795</v>
      </c>
      <c r="P50" s="169" t="s">
        <v>1794</v>
      </c>
      <c r="Q50" s="120"/>
      <c r="R50" s="120"/>
      <c r="S50" s="121">
        <v>1.05</v>
      </c>
      <c r="T50" s="121">
        <v>10</v>
      </c>
      <c r="U50" s="121">
        <v>21.05</v>
      </c>
      <c r="V50" s="121">
        <v>41.1</v>
      </c>
      <c r="W50" s="121">
        <v>71.150000000000006</v>
      </c>
      <c r="X50" s="121">
        <v>81.150000000000006</v>
      </c>
      <c r="Y50" s="121">
        <v>100</v>
      </c>
      <c r="Z50" s="121">
        <v>121.05</v>
      </c>
      <c r="AA50" s="121">
        <v>140</v>
      </c>
      <c r="AB50" s="121">
        <v>150</v>
      </c>
      <c r="AC50" s="122">
        <v>11.05</v>
      </c>
      <c r="AD50" s="122">
        <v>71.099999999999994</v>
      </c>
      <c r="AE50" s="122">
        <v>150</v>
      </c>
      <c r="AF50" s="123">
        <v>5.15</v>
      </c>
      <c r="AG50" s="123">
        <v>60</v>
      </c>
      <c r="AH50" s="123">
        <v>150</v>
      </c>
      <c r="AI50" s="1093" t="s">
        <v>2571</v>
      </c>
      <c r="AJ50" s="1093"/>
      <c r="AK50" s="1092" t="s">
        <v>2572</v>
      </c>
      <c r="AL50" s="1093"/>
      <c r="AM50" s="1093"/>
      <c r="AN50" s="120"/>
      <c r="AO50" s="118">
        <f t="shared" si="2"/>
        <v>0.05</v>
      </c>
      <c r="AP50" s="523" t="s">
        <v>287</v>
      </c>
      <c r="AQ50" s="523" t="s">
        <v>287</v>
      </c>
      <c r="AR50" s="144">
        <f t="shared" si="0"/>
        <v>0.04</v>
      </c>
      <c r="AS50" s="411">
        <v>8.3999999999999995E-3</v>
      </c>
      <c r="AT50" s="115">
        <v>48</v>
      </c>
    </row>
    <row r="51" spans="1:46" ht="15" hidden="1" customHeight="1">
      <c r="A51" s="115">
        <v>47</v>
      </c>
      <c r="B51" s="119" t="s">
        <v>367</v>
      </c>
      <c r="C51" s="125">
        <v>11468228</v>
      </c>
      <c r="D51" s="119" t="s">
        <v>309</v>
      </c>
      <c r="E51" s="119" t="s">
        <v>330</v>
      </c>
      <c r="F51" s="119" t="s">
        <v>366</v>
      </c>
      <c r="G51" s="119" t="s">
        <v>297</v>
      </c>
      <c r="H51" s="119" t="s">
        <v>300</v>
      </c>
      <c r="I51" s="119" t="s">
        <v>749</v>
      </c>
      <c r="J51" s="119">
        <v>0.01</v>
      </c>
      <c r="K51" s="119"/>
      <c r="L51" s="120">
        <f t="shared" si="1"/>
        <v>0.01</v>
      </c>
      <c r="M51" s="163"/>
      <c r="N51" s="141" t="s">
        <v>1748</v>
      </c>
      <c r="O51" s="163" t="s">
        <v>1795</v>
      </c>
      <c r="P51" s="163" t="s">
        <v>1794</v>
      </c>
      <c r="Q51" s="120"/>
      <c r="R51" s="120"/>
      <c r="S51" s="121">
        <v>1.05</v>
      </c>
      <c r="T51" s="121">
        <v>10</v>
      </c>
      <c r="U51" s="121">
        <v>21.05</v>
      </c>
      <c r="V51" s="121">
        <v>41.1</v>
      </c>
      <c r="W51" s="121">
        <v>71.150000000000006</v>
      </c>
      <c r="X51" s="121">
        <v>81.150000000000006</v>
      </c>
      <c r="Y51" s="121">
        <v>100</v>
      </c>
      <c r="Z51" s="121">
        <v>121.05</v>
      </c>
      <c r="AA51" s="121">
        <v>140</v>
      </c>
      <c r="AB51" s="121">
        <v>150</v>
      </c>
      <c r="AC51" s="122">
        <v>11.05</v>
      </c>
      <c r="AD51" s="122">
        <v>71.099999999999994</v>
      </c>
      <c r="AE51" s="122">
        <v>150</v>
      </c>
      <c r="AF51" s="123">
        <v>5.15</v>
      </c>
      <c r="AG51" s="123">
        <v>60</v>
      </c>
      <c r="AH51" s="123">
        <v>150</v>
      </c>
      <c r="AI51" s="1093" t="s">
        <v>2571</v>
      </c>
      <c r="AJ51" s="1093"/>
      <c r="AK51" s="1092" t="s">
        <v>2572</v>
      </c>
      <c r="AL51" s="1093"/>
      <c r="AM51" s="1093"/>
      <c r="AN51" s="120"/>
      <c r="AO51" s="118">
        <f t="shared" si="2"/>
        <v>0.05</v>
      </c>
      <c r="AP51" s="523" t="s">
        <v>287</v>
      </c>
      <c r="AQ51" s="523" t="s">
        <v>287</v>
      </c>
      <c r="AR51" s="144">
        <f t="shared" si="0"/>
        <v>0.04</v>
      </c>
      <c r="AS51" s="411">
        <v>8.3999999999999995E-3</v>
      </c>
      <c r="AT51" s="115">
        <v>49</v>
      </c>
    </row>
    <row r="52" spans="1:46" ht="15" hidden="1" customHeight="1">
      <c r="A52" s="115">
        <v>48</v>
      </c>
      <c r="B52" s="119" t="s">
        <v>368</v>
      </c>
      <c r="C52" s="124" t="s">
        <v>1760</v>
      </c>
      <c r="D52" s="119" t="s">
        <v>309</v>
      </c>
      <c r="E52" s="119" t="s">
        <v>330</v>
      </c>
      <c r="F52" s="119" t="s">
        <v>369</v>
      </c>
      <c r="G52" s="119" t="s">
        <v>297</v>
      </c>
      <c r="H52" s="119" t="s">
        <v>300</v>
      </c>
      <c r="I52" s="119">
        <v>200</v>
      </c>
      <c r="J52" s="119">
        <v>0.01</v>
      </c>
      <c r="K52" s="119"/>
      <c r="L52" s="120">
        <f t="shared" si="1"/>
        <v>0.01</v>
      </c>
      <c r="M52" s="163"/>
      <c r="N52" s="141" t="s">
        <v>1748</v>
      </c>
      <c r="O52" s="163"/>
      <c r="P52" s="163"/>
      <c r="Q52" s="120"/>
      <c r="R52" s="120"/>
      <c r="S52" s="121">
        <v>10</v>
      </c>
      <c r="T52" s="121">
        <v>21.5</v>
      </c>
      <c r="U52" s="121">
        <v>41.1</v>
      </c>
      <c r="V52" s="121">
        <v>71.150000000000006</v>
      </c>
      <c r="W52" s="121">
        <v>81.150000000000006</v>
      </c>
      <c r="X52" s="121">
        <v>100</v>
      </c>
      <c r="Y52" s="121">
        <v>121.05</v>
      </c>
      <c r="Z52" s="121">
        <v>150</v>
      </c>
      <c r="AA52" s="121">
        <v>170</v>
      </c>
      <c r="AB52" s="121">
        <v>200</v>
      </c>
      <c r="AC52" s="122"/>
      <c r="AD52" s="122"/>
      <c r="AE52" s="122"/>
      <c r="AF52" s="123"/>
      <c r="AG52" s="123"/>
      <c r="AH52" s="123"/>
      <c r="AI52" s="1093" t="s">
        <v>2571</v>
      </c>
      <c r="AJ52" s="1093"/>
      <c r="AK52" s="1092" t="s">
        <v>2572</v>
      </c>
      <c r="AL52" s="1093"/>
      <c r="AM52" s="1093"/>
      <c r="AN52" s="120"/>
      <c r="AO52" s="118">
        <f t="shared" si="2"/>
        <v>0.05</v>
      </c>
      <c r="AP52" s="120"/>
      <c r="AQ52" s="120"/>
      <c r="AR52" s="144">
        <f t="shared" si="0"/>
        <v>0.04</v>
      </c>
      <c r="AS52" s="411">
        <v>8.3999999999999995E-3</v>
      </c>
      <c r="AT52" s="115">
        <v>50</v>
      </c>
    </row>
    <row r="53" spans="1:46" ht="15" hidden="1" customHeight="1">
      <c r="A53" s="115">
        <v>49</v>
      </c>
      <c r="B53" s="119" t="s">
        <v>371</v>
      </c>
      <c r="C53" s="124" t="s">
        <v>1859</v>
      </c>
      <c r="D53" s="119" t="s">
        <v>309</v>
      </c>
      <c r="E53" s="119" t="s">
        <v>330</v>
      </c>
      <c r="F53" s="119" t="s">
        <v>369</v>
      </c>
      <c r="G53" s="119" t="s">
        <v>297</v>
      </c>
      <c r="H53" s="119" t="s">
        <v>300</v>
      </c>
      <c r="I53" s="119">
        <v>200</v>
      </c>
      <c r="J53" s="119">
        <v>0.01</v>
      </c>
      <c r="K53" s="119"/>
      <c r="L53" s="120">
        <f t="shared" si="1"/>
        <v>0.01</v>
      </c>
      <c r="M53" s="163"/>
      <c r="N53" s="141" t="s">
        <v>1748</v>
      </c>
      <c r="O53" s="169" t="s">
        <v>1795</v>
      </c>
      <c r="P53" s="169" t="s">
        <v>1794</v>
      </c>
      <c r="Q53" s="120"/>
      <c r="R53" s="120"/>
      <c r="S53" s="121">
        <v>10</v>
      </c>
      <c r="T53" s="121">
        <v>21.5</v>
      </c>
      <c r="U53" s="121">
        <v>41.1</v>
      </c>
      <c r="V53" s="121">
        <v>71.150000000000006</v>
      </c>
      <c r="W53" s="121">
        <v>81.150000000000006</v>
      </c>
      <c r="X53" s="121">
        <v>100</v>
      </c>
      <c r="Y53" s="121">
        <v>121.05</v>
      </c>
      <c r="Z53" s="121">
        <v>150</v>
      </c>
      <c r="AA53" s="121">
        <v>170</v>
      </c>
      <c r="AB53" s="121">
        <v>200</v>
      </c>
      <c r="AC53" s="122"/>
      <c r="AD53" s="122"/>
      <c r="AE53" s="122"/>
      <c r="AF53" s="123"/>
      <c r="AG53" s="123"/>
      <c r="AH53" s="123"/>
      <c r="AI53" s="1093" t="s">
        <v>2571</v>
      </c>
      <c r="AJ53" s="1093"/>
      <c r="AK53" s="1092" t="s">
        <v>2572</v>
      </c>
      <c r="AL53" s="1093"/>
      <c r="AM53" s="1093"/>
      <c r="AN53" s="120"/>
      <c r="AO53" s="118">
        <f t="shared" si="2"/>
        <v>0.05</v>
      </c>
      <c r="AP53" s="120"/>
      <c r="AQ53" s="120"/>
      <c r="AR53" s="144">
        <f t="shared" si="0"/>
        <v>0.04</v>
      </c>
      <c r="AS53" s="411">
        <v>8.3999999999999995E-3</v>
      </c>
      <c r="AT53" s="115">
        <v>51</v>
      </c>
    </row>
    <row r="54" spans="1:46" ht="15" hidden="1" customHeight="1">
      <c r="A54" s="115">
        <v>50</v>
      </c>
      <c r="B54" s="119" t="s">
        <v>372</v>
      </c>
      <c r="C54" s="119">
        <v>1195</v>
      </c>
      <c r="D54" s="119" t="s">
        <v>309</v>
      </c>
      <c r="E54" s="119" t="s">
        <v>310</v>
      </c>
      <c r="F54" s="125" t="s">
        <v>1732</v>
      </c>
      <c r="G54" s="119" t="s">
        <v>297</v>
      </c>
      <c r="H54" s="125" t="s">
        <v>300</v>
      </c>
      <c r="I54" s="119" t="s">
        <v>749</v>
      </c>
      <c r="J54" s="119">
        <v>0.05</v>
      </c>
      <c r="K54" s="119"/>
      <c r="L54" s="120">
        <f t="shared" si="1"/>
        <v>0.03</v>
      </c>
      <c r="M54" s="163"/>
      <c r="N54" s="141" t="s">
        <v>1748</v>
      </c>
      <c r="O54" s="163" t="s">
        <v>1795</v>
      </c>
      <c r="P54" s="163" t="s">
        <v>1794</v>
      </c>
      <c r="Q54" s="120"/>
      <c r="R54" s="120"/>
      <c r="S54" s="121">
        <v>1.05</v>
      </c>
      <c r="T54" s="121">
        <v>10</v>
      </c>
      <c r="U54" s="121">
        <v>21.05</v>
      </c>
      <c r="V54" s="121">
        <v>41.1</v>
      </c>
      <c r="W54" s="121">
        <v>71.150000000000006</v>
      </c>
      <c r="X54" s="121">
        <v>81.150000000000006</v>
      </c>
      <c r="Y54" s="121">
        <v>100</v>
      </c>
      <c r="Z54" s="121">
        <v>121.05</v>
      </c>
      <c r="AA54" s="121">
        <v>140</v>
      </c>
      <c r="AB54" s="121">
        <v>150</v>
      </c>
      <c r="AC54" s="122">
        <v>11.05</v>
      </c>
      <c r="AD54" s="122">
        <v>71.099999999999994</v>
      </c>
      <c r="AE54" s="122">
        <v>150</v>
      </c>
      <c r="AF54" s="123">
        <v>5.15</v>
      </c>
      <c r="AG54" s="123">
        <v>60</v>
      </c>
      <c r="AH54" s="123">
        <v>150</v>
      </c>
      <c r="AI54" s="1093" t="s">
        <v>2571</v>
      </c>
      <c r="AJ54" s="1093"/>
      <c r="AK54" s="1092" t="s">
        <v>2572</v>
      </c>
      <c r="AL54" s="1093"/>
      <c r="AM54" s="1093"/>
      <c r="AN54" s="120"/>
      <c r="AO54" s="118">
        <f t="shared" si="2"/>
        <v>0.25</v>
      </c>
      <c r="AP54" s="579" t="s">
        <v>287</v>
      </c>
      <c r="AQ54" s="579" t="s">
        <v>287</v>
      </c>
      <c r="AR54" s="144">
        <f t="shared" ref="AR54" si="10">4*J54</f>
        <v>0.2</v>
      </c>
      <c r="AS54" s="411">
        <v>8.3999999999999995E-3</v>
      </c>
      <c r="AT54" s="115">
        <v>52</v>
      </c>
    </row>
    <row r="55" spans="1:46" ht="15" hidden="1" customHeight="1">
      <c r="A55" s="115">
        <v>51</v>
      </c>
      <c r="B55" s="119" t="s">
        <v>373</v>
      </c>
      <c r="C55" s="119"/>
      <c r="D55" s="119" t="s">
        <v>309</v>
      </c>
      <c r="E55" s="119" t="s">
        <v>325</v>
      </c>
      <c r="F55" s="119" t="s">
        <v>374</v>
      </c>
      <c r="G55" s="119" t="s">
        <v>375</v>
      </c>
      <c r="H55" s="119" t="s">
        <v>300</v>
      </c>
      <c r="I55" s="119" t="s">
        <v>376</v>
      </c>
      <c r="J55" s="119"/>
      <c r="K55" s="119"/>
      <c r="L55" s="120">
        <f t="shared" si="1"/>
        <v>0.01</v>
      </c>
      <c r="M55" s="163"/>
      <c r="N55" s="141" t="s">
        <v>1748</v>
      </c>
      <c r="O55" s="163"/>
      <c r="P55" s="163"/>
      <c r="Q55" s="120"/>
      <c r="R55" s="120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2"/>
      <c r="AD55" s="122"/>
      <c r="AE55" s="122"/>
      <c r="AF55" s="123"/>
      <c r="AG55" s="123"/>
      <c r="AH55" s="123"/>
      <c r="AI55" s="1093" t="s">
        <v>2571</v>
      </c>
      <c r="AJ55" s="1093"/>
      <c r="AK55" s="1092" t="s">
        <v>2572</v>
      </c>
      <c r="AL55" s="1093"/>
      <c r="AM55" s="1093"/>
      <c r="AN55" s="120"/>
      <c r="AO55" s="118">
        <f t="shared" si="2"/>
        <v>0</v>
      </c>
      <c r="AP55" s="120"/>
      <c r="AQ55" s="120"/>
      <c r="AR55" s="144">
        <f t="shared" si="0"/>
        <v>0</v>
      </c>
      <c r="AS55" s="411">
        <v>8.3999999999999995E-3</v>
      </c>
      <c r="AT55" s="115">
        <v>53</v>
      </c>
    </row>
    <row r="56" spans="1:46" ht="15" hidden="1" customHeight="1">
      <c r="A56" s="115">
        <v>52</v>
      </c>
      <c r="B56" s="119" t="s">
        <v>377</v>
      </c>
      <c r="C56" s="119">
        <v>12010544</v>
      </c>
      <c r="D56" s="119" t="s">
        <v>309</v>
      </c>
      <c r="E56" s="119" t="s">
        <v>325</v>
      </c>
      <c r="F56" s="119" t="s">
        <v>374</v>
      </c>
      <c r="G56" s="119" t="s">
        <v>375</v>
      </c>
      <c r="H56" s="119" t="s">
        <v>300</v>
      </c>
      <c r="I56" s="119" t="s">
        <v>376</v>
      </c>
      <c r="J56" s="119">
        <v>0.01</v>
      </c>
      <c r="K56" s="119"/>
      <c r="L56" s="120">
        <f t="shared" si="1"/>
        <v>0.01</v>
      </c>
      <c r="M56" s="163"/>
      <c r="N56" s="141" t="s">
        <v>1748</v>
      </c>
      <c r="O56" s="169" t="s">
        <v>1795</v>
      </c>
      <c r="P56" s="169" t="s">
        <v>1794</v>
      </c>
      <c r="Q56" s="120"/>
      <c r="R56" s="120"/>
      <c r="S56" s="121">
        <v>5.05</v>
      </c>
      <c r="T56" s="121">
        <v>20</v>
      </c>
      <c r="U56" s="121">
        <v>30</v>
      </c>
      <c r="V56" s="121">
        <v>40</v>
      </c>
      <c r="W56" s="121">
        <v>50</v>
      </c>
      <c r="X56" s="121">
        <v>60</v>
      </c>
      <c r="Y56" s="121">
        <v>70</v>
      </c>
      <c r="Z56" s="121">
        <v>80</v>
      </c>
      <c r="AA56" s="121">
        <v>90</v>
      </c>
      <c r="AB56" s="121">
        <v>95</v>
      </c>
      <c r="AC56" s="122"/>
      <c r="AD56" s="122"/>
      <c r="AE56" s="122"/>
      <c r="AF56" s="123"/>
      <c r="AG56" s="123"/>
      <c r="AH56" s="123"/>
      <c r="AI56" s="1093" t="s">
        <v>2571</v>
      </c>
      <c r="AJ56" s="1093"/>
      <c r="AK56" s="1092" t="s">
        <v>2572</v>
      </c>
      <c r="AL56" s="1093"/>
      <c r="AM56" s="1093"/>
      <c r="AN56" s="120"/>
      <c r="AO56" s="118">
        <f t="shared" si="2"/>
        <v>0.05</v>
      </c>
      <c r="AP56" s="120" t="s">
        <v>287</v>
      </c>
      <c r="AQ56" s="120" t="s">
        <v>287</v>
      </c>
      <c r="AR56" s="144">
        <f t="shared" si="0"/>
        <v>0.04</v>
      </c>
      <c r="AS56" s="411">
        <v>8.3999999999999995E-3</v>
      </c>
      <c r="AT56" s="115">
        <v>54</v>
      </c>
    </row>
    <row r="57" spans="1:46" ht="15" hidden="1" customHeight="1">
      <c r="A57" s="115">
        <v>53</v>
      </c>
      <c r="B57" s="119" t="s">
        <v>379</v>
      </c>
      <c r="C57" s="119"/>
      <c r="D57" s="119" t="s">
        <v>309</v>
      </c>
      <c r="E57" s="119" t="s">
        <v>330</v>
      </c>
      <c r="F57" s="119" t="s">
        <v>380</v>
      </c>
      <c r="G57" s="119" t="s">
        <v>297</v>
      </c>
      <c r="H57" s="119" t="s">
        <v>300</v>
      </c>
      <c r="I57" s="119" t="s">
        <v>381</v>
      </c>
      <c r="J57" s="119"/>
      <c r="K57" s="119"/>
      <c r="L57" s="120">
        <f t="shared" si="1"/>
        <v>0.01</v>
      </c>
      <c r="M57" s="163"/>
      <c r="N57" s="141" t="s">
        <v>1748</v>
      </c>
      <c r="O57" s="163"/>
      <c r="P57" s="163"/>
      <c r="Q57" s="120"/>
      <c r="R57" s="120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2"/>
      <c r="AD57" s="122"/>
      <c r="AE57" s="122"/>
      <c r="AF57" s="123"/>
      <c r="AG57" s="123"/>
      <c r="AH57" s="123"/>
      <c r="AI57" s="1093" t="s">
        <v>2571</v>
      </c>
      <c r="AJ57" s="1093"/>
      <c r="AK57" s="1092" t="s">
        <v>2572</v>
      </c>
      <c r="AL57" s="1093"/>
      <c r="AM57" s="1093"/>
      <c r="AN57" s="120"/>
      <c r="AO57" s="118">
        <f t="shared" si="2"/>
        <v>0</v>
      </c>
      <c r="AP57" s="120" t="s">
        <v>287</v>
      </c>
      <c r="AQ57" s="120" t="s">
        <v>287</v>
      </c>
      <c r="AR57" s="144">
        <f t="shared" si="0"/>
        <v>0</v>
      </c>
      <c r="AS57" s="411">
        <v>8.3999999999999995E-3</v>
      </c>
      <c r="AT57" s="115">
        <v>55</v>
      </c>
    </row>
    <row r="58" spans="1:46" ht="15" hidden="1" customHeight="1">
      <c r="A58" s="115">
        <v>54</v>
      </c>
      <c r="B58" s="119" t="s">
        <v>384</v>
      </c>
      <c r="C58" s="119">
        <v>12002209</v>
      </c>
      <c r="D58" s="119" t="s">
        <v>309</v>
      </c>
      <c r="E58" s="119" t="s">
        <v>330</v>
      </c>
      <c r="F58" s="119" t="s">
        <v>366</v>
      </c>
      <c r="G58" s="119" t="s">
        <v>297</v>
      </c>
      <c r="H58" s="119" t="s">
        <v>300</v>
      </c>
      <c r="I58" s="119" t="s">
        <v>749</v>
      </c>
      <c r="J58" s="119">
        <v>0.01</v>
      </c>
      <c r="K58" s="119"/>
      <c r="L58" s="120">
        <f t="shared" si="1"/>
        <v>0.01</v>
      </c>
      <c r="M58" s="163"/>
      <c r="N58" s="141" t="s">
        <v>1748</v>
      </c>
      <c r="O58" s="163"/>
      <c r="P58" s="163"/>
      <c r="Q58" s="120"/>
      <c r="R58" s="120"/>
      <c r="S58" s="121">
        <v>1.05</v>
      </c>
      <c r="T58" s="121">
        <v>10</v>
      </c>
      <c r="U58" s="121">
        <v>21.05</v>
      </c>
      <c r="V58" s="121">
        <v>41.1</v>
      </c>
      <c r="W58" s="121">
        <v>71.150000000000006</v>
      </c>
      <c r="X58" s="121">
        <v>81.150000000000006</v>
      </c>
      <c r="Y58" s="121">
        <v>100</v>
      </c>
      <c r="Z58" s="121">
        <v>121.05</v>
      </c>
      <c r="AA58" s="121">
        <v>140</v>
      </c>
      <c r="AB58" s="121">
        <v>150</v>
      </c>
      <c r="AC58" s="122">
        <v>11.05</v>
      </c>
      <c r="AD58" s="122">
        <v>71.099999999999994</v>
      </c>
      <c r="AE58" s="122">
        <v>150</v>
      </c>
      <c r="AF58" s="123">
        <v>5.15</v>
      </c>
      <c r="AG58" s="123">
        <v>60</v>
      </c>
      <c r="AH58" s="123">
        <v>150</v>
      </c>
      <c r="AI58" s="1093" t="s">
        <v>2571</v>
      </c>
      <c r="AJ58" s="1093"/>
      <c r="AK58" s="1092" t="s">
        <v>2572</v>
      </c>
      <c r="AL58" s="1093"/>
      <c r="AM58" s="1093"/>
      <c r="AN58" s="120"/>
      <c r="AO58" s="118">
        <f t="shared" si="2"/>
        <v>0.05</v>
      </c>
      <c r="AP58" s="120" t="s">
        <v>287</v>
      </c>
      <c r="AQ58" s="120" t="s">
        <v>287</v>
      </c>
      <c r="AR58" s="144">
        <f t="shared" si="0"/>
        <v>0.04</v>
      </c>
      <c r="AS58" s="411">
        <v>8.3999999999999995E-3</v>
      </c>
      <c r="AT58" s="115">
        <v>56</v>
      </c>
    </row>
    <row r="59" spans="1:46" ht="15" hidden="1" customHeight="1">
      <c r="A59" s="115">
        <v>55</v>
      </c>
      <c r="B59" s="119" t="s">
        <v>385</v>
      </c>
      <c r="C59" s="119">
        <v>12002220</v>
      </c>
      <c r="D59" s="119" t="s">
        <v>309</v>
      </c>
      <c r="E59" s="119" t="s">
        <v>330</v>
      </c>
      <c r="F59" s="119" t="s">
        <v>366</v>
      </c>
      <c r="G59" s="119" t="s">
        <v>297</v>
      </c>
      <c r="H59" s="119" t="s">
        <v>300</v>
      </c>
      <c r="I59" s="119" t="s">
        <v>749</v>
      </c>
      <c r="J59" s="119">
        <v>0.01</v>
      </c>
      <c r="K59" s="119"/>
      <c r="L59" s="120">
        <f t="shared" si="1"/>
        <v>0.01</v>
      </c>
      <c r="M59" s="163"/>
      <c r="N59" s="141" t="s">
        <v>1748</v>
      </c>
      <c r="O59" s="169" t="s">
        <v>1795</v>
      </c>
      <c r="P59" s="169" t="s">
        <v>1794</v>
      </c>
      <c r="Q59" s="120"/>
      <c r="R59" s="120"/>
      <c r="S59" s="121">
        <v>1.05</v>
      </c>
      <c r="T59" s="121">
        <v>10</v>
      </c>
      <c r="U59" s="121">
        <v>21.05</v>
      </c>
      <c r="V59" s="121">
        <v>41.1</v>
      </c>
      <c r="W59" s="121">
        <v>71.150000000000006</v>
      </c>
      <c r="X59" s="121">
        <v>81.150000000000006</v>
      </c>
      <c r="Y59" s="121">
        <v>100</v>
      </c>
      <c r="Z59" s="121">
        <v>121.05</v>
      </c>
      <c r="AA59" s="121">
        <v>140</v>
      </c>
      <c r="AB59" s="121">
        <v>150</v>
      </c>
      <c r="AC59" s="122">
        <v>11.05</v>
      </c>
      <c r="AD59" s="122">
        <v>71.099999999999994</v>
      </c>
      <c r="AE59" s="122">
        <v>150</v>
      </c>
      <c r="AF59" s="123">
        <v>5.15</v>
      </c>
      <c r="AG59" s="123">
        <v>60</v>
      </c>
      <c r="AH59" s="123">
        <v>150</v>
      </c>
      <c r="AI59" s="1093" t="s">
        <v>2571</v>
      </c>
      <c r="AJ59" s="1093"/>
      <c r="AK59" s="1092" t="s">
        <v>2572</v>
      </c>
      <c r="AL59" s="1093"/>
      <c r="AM59" s="1093"/>
      <c r="AN59" s="120"/>
      <c r="AO59" s="118">
        <f t="shared" si="2"/>
        <v>0.05</v>
      </c>
      <c r="AP59" s="120" t="s">
        <v>287</v>
      </c>
      <c r="AQ59" s="120" t="s">
        <v>287</v>
      </c>
      <c r="AR59" s="144">
        <f t="shared" si="0"/>
        <v>0.04</v>
      </c>
      <c r="AS59" s="411">
        <v>8.3999999999999995E-3</v>
      </c>
      <c r="AT59" s="115">
        <v>57</v>
      </c>
    </row>
    <row r="60" spans="1:46" ht="15" hidden="1" customHeight="1">
      <c r="A60" s="115">
        <v>56</v>
      </c>
      <c r="B60" s="119" t="s">
        <v>386</v>
      </c>
      <c r="C60" s="119">
        <v>12002215</v>
      </c>
      <c r="D60" s="119" t="s">
        <v>309</v>
      </c>
      <c r="E60" s="119" t="s">
        <v>330</v>
      </c>
      <c r="F60" s="119" t="s">
        <v>366</v>
      </c>
      <c r="G60" s="119" t="s">
        <v>297</v>
      </c>
      <c r="H60" s="119" t="s">
        <v>300</v>
      </c>
      <c r="I60" s="119" t="s">
        <v>749</v>
      </c>
      <c r="J60" s="119">
        <v>0.01</v>
      </c>
      <c r="K60" s="119"/>
      <c r="L60" s="120">
        <f t="shared" si="1"/>
        <v>0.01</v>
      </c>
      <c r="M60" s="163"/>
      <c r="N60" s="141" t="s">
        <v>1748</v>
      </c>
      <c r="O60" s="163"/>
      <c r="P60" s="163"/>
      <c r="Q60" s="120"/>
      <c r="R60" s="120"/>
      <c r="S60" s="121">
        <v>1.05</v>
      </c>
      <c r="T60" s="121">
        <v>10</v>
      </c>
      <c r="U60" s="121">
        <v>21.05</v>
      </c>
      <c r="V60" s="121">
        <v>41.1</v>
      </c>
      <c r="W60" s="121">
        <v>71.150000000000006</v>
      </c>
      <c r="X60" s="121">
        <v>81.150000000000006</v>
      </c>
      <c r="Y60" s="121">
        <v>100</v>
      </c>
      <c r="Z60" s="121">
        <v>121.05</v>
      </c>
      <c r="AA60" s="121">
        <v>140</v>
      </c>
      <c r="AB60" s="121">
        <v>150</v>
      </c>
      <c r="AC60" s="122">
        <v>11.05</v>
      </c>
      <c r="AD60" s="122">
        <v>71.099999999999994</v>
      </c>
      <c r="AE60" s="122">
        <v>150</v>
      </c>
      <c r="AF60" s="123">
        <v>5.15</v>
      </c>
      <c r="AG60" s="123">
        <v>60</v>
      </c>
      <c r="AH60" s="123">
        <v>150</v>
      </c>
      <c r="AI60" s="1093" t="s">
        <v>2571</v>
      </c>
      <c r="AJ60" s="1093"/>
      <c r="AK60" s="1092" t="s">
        <v>2572</v>
      </c>
      <c r="AL60" s="1093"/>
      <c r="AM60" s="1093"/>
      <c r="AN60" s="120"/>
      <c r="AO60" s="118">
        <f t="shared" si="2"/>
        <v>0.05</v>
      </c>
      <c r="AP60" s="120" t="s">
        <v>287</v>
      </c>
      <c r="AQ60" s="120" t="s">
        <v>287</v>
      </c>
      <c r="AR60" s="144">
        <f t="shared" si="0"/>
        <v>0.04</v>
      </c>
      <c r="AS60" s="411">
        <v>8.3999999999999995E-3</v>
      </c>
      <c r="AT60" s="115">
        <v>58</v>
      </c>
    </row>
    <row r="61" spans="1:46" ht="15" hidden="1" customHeight="1">
      <c r="A61" s="115">
        <v>57</v>
      </c>
      <c r="B61" s="119" t="s">
        <v>387</v>
      </c>
      <c r="C61" s="119">
        <v>12002214</v>
      </c>
      <c r="D61" s="119" t="s">
        <v>309</v>
      </c>
      <c r="E61" s="119" t="s">
        <v>330</v>
      </c>
      <c r="F61" s="119" t="s">
        <v>366</v>
      </c>
      <c r="G61" s="119" t="s">
        <v>297</v>
      </c>
      <c r="H61" s="119" t="s">
        <v>300</v>
      </c>
      <c r="I61" s="119" t="s">
        <v>749</v>
      </c>
      <c r="J61" s="119">
        <v>0.01</v>
      </c>
      <c r="K61" s="119"/>
      <c r="L61" s="120">
        <f t="shared" si="1"/>
        <v>0.01</v>
      </c>
      <c r="M61" s="163"/>
      <c r="N61" s="141" t="s">
        <v>1748</v>
      </c>
      <c r="O61" s="163"/>
      <c r="P61" s="163"/>
      <c r="Q61" s="120"/>
      <c r="R61" s="120"/>
      <c r="S61" s="121">
        <v>1.05</v>
      </c>
      <c r="T61" s="121">
        <v>10</v>
      </c>
      <c r="U61" s="121">
        <v>21.05</v>
      </c>
      <c r="V61" s="121">
        <v>41.1</v>
      </c>
      <c r="W61" s="121">
        <v>71.150000000000006</v>
      </c>
      <c r="X61" s="121">
        <v>81.150000000000006</v>
      </c>
      <c r="Y61" s="121">
        <v>100</v>
      </c>
      <c r="Z61" s="121">
        <v>121.05</v>
      </c>
      <c r="AA61" s="121">
        <v>140</v>
      </c>
      <c r="AB61" s="121">
        <v>150</v>
      </c>
      <c r="AC61" s="122">
        <v>11.05</v>
      </c>
      <c r="AD61" s="122">
        <v>71.099999999999994</v>
      </c>
      <c r="AE61" s="122">
        <v>150</v>
      </c>
      <c r="AF61" s="123">
        <v>5.15</v>
      </c>
      <c r="AG61" s="123">
        <v>60</v>
      </c>
      <c r="AH61" s="123">
        <v>150</v>
      </c>
      <c r="AI61" s="1093" t="s">
        <v>2571</v>
      </c>
      <c r="AJ61" s="1093"/>
      <c r="AK61" s="1092" t="s">
        <v>2572</v>
      </c>
      <c r="AL61" s="1093"/>
      <c r="AM61" s="1093"/>
      <c r="AN61" s="120"/>
      <c r="AO61" s="118">
        <f t="shared" si="2"/>
        <v>0.05</v>
      </c>
      <c r="AP61" s="120" t="s">
        <v>287</v>
      </c>
      <c r="AQ61" s="120" t="s">
        <v>287</v>
      </c>
      <c r="AR61" s="144">
        <f t="shared" si="0"/>
        <v>0.04</v>
      </c>
      <c r="AS61" s="411">
        <v>8.3999999999999995E-3</v>
      </c>
      <c r="AT61" s="115">
        <v>59</v>
      </c>
    </row>
    <row r="62" spans="1:46" ht="15" hidden="1" customHeight="1">
      <c r="A62" s="115">
        <v>58</v>
      </c>
      <c r="B62" s="119" t="s">
        <v>388</v>
      </c>
      <c r="C62" s="119">
        <v>12002225</v>
      </c>
      <c r="D62" s="119" t="s">
        <v>309</v>
      </c>
      <c r="E62" s="119" t="s">
        <v>330</v>
      </c>
      <c r="F62" s="119" t="s">
        <v>366</v>
      </c>
      <c r="G62" s="119" t="s">
        <v>297</v>
      </c>
      <c r="H62" s="119" t="s">
        <v>300</v>
      </c>
      <c r="I62" s="119" t="s">
        <v>749</v>
      </c>
      <c r="J62" s="119">
        <v>0.01</v>
      </c>
      <c r="K62" s="119"/>
      <c r="L62" s="120">
        <f t="shared" si="1"/>
        <v>0.01</v>
      </c>
      <c r="M62" s="163"/>
      <c r="N62" s="141" t="s">
        <v>1748</v>
      </c>
      <c r="O62" s="163"/>
      <c r="P62" s="163"/>
      <c r="Q62" s="120"/>
      <c r="R62" s="120"/>
      <c r="S62" s="121">
        <v>1.05</v>
      </c>
      <c r="T62" s="121">
        <v>10</v>
      </c>
      <c r="U62" s="121">
        <v>21.05</v>
      </c>
      <c r="V62" s="121">
        <v>41.1</v>
      </c>
      <c r="W62" s="121">
        <v>71.150000000000006</v>
      </c>
      <c r="X62" s="121">
        <v>81.150000000000006</v>
      </c>
      <c r="Y62" s="121">
        <v>100</v>
      </c>
      <c r="Z62" s="121">
        <v>121.05</v>
      </c>
      <c r="AA62" s="121">
        <v>140</v>
      </c>
      <c r="AB62" s="121">
        <v>150</v>
      </c>
      <c r="AC62" s="122">
        <v>11.05</v>
      </c>
      <c r="AD62" s="122">
        <v>71.099999999999994</v>
      </c>
      <c r="AE62" s="122">
        <v>150</v>
      </c>
      <c r="AF62" s="123">
        <v>5.15</v>
      </c>
      <c r="AG62" s="123">
        <v>60</v>
      </c>
      <c r="AH62" s="123">
        <v>150</v>
      </c>
      <c r="AI62" s="1093" t="s">
        <v>2571</v>
      </c>
      <c r="AJ62" s="1093"/>
      <c r="AK62" s="1092" t="s">
        <v>2572</v>
      </c>
      <c r="AL62" s="1093"/>
      <c r="AM62" s="1093"/>
      <c r="AN62" s="120"/>
      <c r="AO62" s="118">
        <f t="shared" si="2"/>
        <v>0.05</v>
      </c>
      <c r="AP62" s="120" t="s">
        <v>287</v>
      </c>
      <c r="AQ62" s="120" t="s">
        <v>287</v>
      </c>
      <c r="AR62" s="144">
        <f t="shared" si="0"/>
        <v>0.04</v>
      </c>
      <c r="AS62" s="411">
        <v>8.3999999999999995E-3</v>
      </c>
      <c r="AT62" s="115">
        <v>60</v>
      </c>
    </row>
    <row r="63" spans="1:46" ht="15" hidden="1" customHeight="1">
      <c r="A63" s="115">
        <v>59</v>
      </c>
      <c r="B63" s="119" t="s">
        <v>389</v>
      </c>
      <c r="C63" s="119">
        <v>12002218</v>
      </c>
      <c r="D63" s="119" t="s">
        <v>309</v>
      </c>
      <c r="E63" s="119" t="s">
        <v>330</v>
      </c>
      <c r="F63" s="119" t="s">
        <v>366</v>
      </c>
      <c r="G63" s="119" t="s">
        <v>297</v>
      </c>
      <c r="H63" s="119" t="s">
        <v>300</v>
      </c>
      <c r="I63" s="119" t="s">
        <v>749</v>
      </c>
      <c r="J63" s="119">
        <v>0.01</v>
      </c>
      <c r="K63" s="119"/>
      <c r="L63" s="120">
        <f t="shared" si="1"/>
        <v>0.01</v>
      </c>
      <c r="M63" s="163"/>
      <c r="N63" s="141" t="s">
        <v>1748</v>
      </c>
      <c r="O63" s="163"/>
      <c r="P63" s="163"/>
      <c r="Q63" s="120"/>
      <c r="R63" s="120"/>
      <c r="S63" s="121">
        <v>1.05</v>
      </c>
      <c r="T63" s="121">
        <v>10</v>
      </c>
      <c r="U63" s="121">
        <v>21.05</v>
      </c>
      <c r="V63" s="121">
        <v>41.1</v>
      </c>
      <c r="W63" s="121">
        <v>71.150000000000006</v>
      </c>
      <c r="X63" s="121">
        <v>81.150000000000006</v>
      </c>
      <c r="Y63" s="121">
        <v>100</v>
      </c>
      <c r="Z63" s="121">
        <v>121.05</v>
      </c>
      <c r="AA63" s="121">
        <v>140</v>
      </c>
      <c r="AB63" s="121">
        <v>150</v>
      </c>
      <c r="AC63" s="122">
        <v>11.05</v>
      </c>
      <c r="AD63" s="122">
        <v>71.099999999999994</v>
      </c>
      <c r="AE63" s="122">
        <v>150</v>
      </c>
      <c r="AF63" s="123">
        <v>5.15</v>
      </c>
      <c r="AG63" s="123">
        <v>60</v>
      </c>
      <c r="AH63" s="123">
        <v>150</v>
      </c>
      <c r="AI63" s="1093" t="s">
        <v>2571</v>
      </c>
      <c r="AJ63" s="1093"/>
      <c r="AK63" s="1092" t="s">
        <v>2572</v>
      </c>
      <c r="AL63" s="1093"/>
      <c r="AM63" s="1093"/>
      <c r="AN63" s="120"/>
      <c r="AO63" s="118">
        <f t="shared" si="2"/>
        <v>0.05</v>
      </c>
      <c r="AP63" s="120" t="s">
        <v>287</v>
      </c>
      <c r="AQ63" s="120" t="s">
        <v>287</v>
      </c>
      <c r="AR63" s="144">
        <f t="shared" si="0"/>
        <v>0.04</v>
      </c>
      <c r="AS63" s="411">
        <v>8.3999999999999995E-3</v>
      </c>
      <c r="AT63" s="115">
        <v>61</v>
      </c>
    </row>
    <row r="64" spans="1:46" ht="15" hidden="1" customHeight="1">
      <c r="A64" s="115">
        <v>60</v>
      </c>
      <c r="B64" s="119" t="s">
        <v>390</v>
      </c>
      <c r="C64" s="119">
        <v>12002232</v>
      </c>
      <c r="D64" s="119" t="s">
        <v>309</v>
      </c>
      <c r="E64" s="119" t="s">
        <v>330</v>
      </c>
      <c r="F64" s="119" t="s">
        <v>366</v>
      </c>
      <c r="G64" s="119" t="s">
        <v>297</v>
      </c>
      <c r="H64" s="119" t="s">
        <v>300</v>
      </c>
      <c r="I64" s="119" t="s">
        <v>749</v>
      </c>
      <c r="J64" s="119">
        <v>0.01</v>
      </c>
      <c r="K64" s="119"/>
      <c r="L64" s="120">
        <f t="shared" si="1"/>
        <v>0.01</v>
      </c>
      <c r="M64" s="163"/>
      <c r="N64" s="141" t="s">
        <v>1748</v>
      </c>
      <c r="O64" s="163"/>
      <c r="P64" s="163"/>
      <c r="Q64" s="120"/>
      <c r="R64" s="120"/>
      <c r="S64" s="121">
        <v>1.05</v>
      </c>
      <c r="T64" s="121">
        <v>10</v>
      </c>
      <c r="U64" s="121">
        <v>21.05</v>
      </c>
      <c r="V64" s="121">
        <v>41.1</v>
      </c>
      <c r="W64" s="121">
        <v>71.150000000000006</v>
      </c>
      <c r="X64" s="121">
        <v>81.150000000000006</v>
      </c>
      <c r="Y64" s="121">
        <v>100</v>
      </c>
      <c r="Z64" s="121">
        <v>121.05</v>
      </c>
      <c r="AA64" s="121">
        <v>140</v>
      </c>
      <c r="AB64" s="121">
        <v>150</v>
      </c>
      <c r="AC64" s="122">
        <v>11.05</v>
      </c>
      <c r="AD64" s="122">
        <v>71.099999999999994</v>
      </c>
      <c r="AE64" s="122">
        <v>150</v>
      </c>
      <c r="AF64" s="123">
        <v>5.15</v>
      </c>
      <c r="AG64" s="123">
        <v>60</v>
      </c>
      <c r="AH64" s="123">
        <v>150</v>
      </c>
      <c r="AI64" s="1093" t="s">
        <v>2571</v>
      </c>
      <c r="AJ64" s="1093"/>
      <c r="AK64" s="1092" t="s">
        <v>2572</v>
      </c>
      <c r="AL64" s="1093"/>
      <c r="AM64" s="1093"/>
      <c r="AN64" s="120"/>
      <c r="AO64" s="118">
        <f t="shared" si="2"/>
        <v>0.05</v>
      </c>
      <c r="AP64" s="120" t="s">
        <v>287</v>
      </c>
      <c r="AQ64" s="120" t="s">
        <v>287</v>
      </c>
      <c r="AR64" s="144">
        <f t="shared" si="0"/>
        <v>0.04</v>
      </c>
      <c r="AS64" s="411">
        <v>8.3999999999999995E-3</v>
      </c>
      <c r="AT64" s="115">
        <v>62</v>
      </c>
    </row>
    <row r="65" spans="1:46" ht="15" hidden="1" customHeight="1">
      <c r="A65" s="115">
        <v>61</v>
      </c>
      <c r="B65" s="119" t="s">
        <v>391</v>
      </c>
      <c r="C65" s="119">
        <v>12002231</v>
      </c>
      <c r="D65" s="119" t="s">
        <v>309</v>
      </c>
      <c r="E65" s="119" t="s">
        <v>330</v>
      </c>
      <c r="F65" s="119" t="s">
        <v>366</v>
      </c>
      <c r="G65" s="119" t="s">
        <v>297</v>
      </c>
      <c r="H65" s="119" t="s">
        <v>300</v>
      </c>
      <c r="I65" s="119" t="s">
        <v>749</v>
      </c>
      <c r="J65" s="119">
        <v>0.01</v>
      </c>
      <c r="K65" s="119"/>
      <c r="L65" s="120">
        <f t="shared" si="1"/>
        <v>0.01</v>
      </c>
      <c r="M65" s="163"/>
      <c r="N65" s="141" t="s">
        <v>1748</v>
      </c>
      <c r="O65" s="169" t="s">
        <v>1795</v>
      </c>
      <c r="P65" s="169" t="s">
        <v>1794</v>
      </c>
      <c r="Q65" s="120"/>
      <c r="R65" s="120"/>
      <c r="S65" s="121">
        <v>1.05</v>
      </c>
      <c r="T65" s="121">
        <v>10</v>
      </c>
      <c r="U65" s="121">
        <v>21.05</v>
      </c>
      <c r="V65" s="121">
        <v>41.1</v>
      </c>
      <c r="W65" s="121">
        <v>71.150000000000006</v>
      </c>
      <c r="X65" s="121">
        <v>81.150000000000006</v>
      </c>
      <c r="Y65" s="121">
        <v>100</v>
      </c>
      <c r="Z65" s="121">
        <v>121.05</v>
      </c>
      <c r="AA65" s="121">
        <v>140</v>
      </c>
      <c r="AB65" s="121">
        <v>150</v>
      </c>
      <c r="AC65" s="122">
        <v>11.05</v>
      </c>
      <c r="AD65" s="122">
        <v>71.099999999999994</v>
      </c>
      <c r="AE65" s="122">
        <v>150</v>
      </c>
      <c r="AF65" s="123">
        <v>5.15</v>
      </c>
      <c r="AG65" s="123">
        <v>60</v>
      </c>
      <c r="AH65" s="123">
        <v>150</v>
      </c>
      <c r="AI65" s="1093" t="s">
        <v>2571</v>
      </c>
      <c r="AJ65" s="1093"/>
      <c r="AK65" s="1092" t="s">
        <v>2572</v>
      </c>
      <c r="AL65" s="1093"/>
      <c r="AM65" s="1093"/>
      <c r="AN65" s="120"/>
      <c r="AO65" s="118">
        <f t="shared" si="2"/>
        <v>0.05</v>
      </c>
      <c r="AP65" s="120" t="s">
        <v>287</v>
      </c>
      <c r="AQ65" s="120" t="s">
        <v>287</v>
      </c>
      <c r="AR65" s="144">
        <f t="shared" si="0"/>
        <v>0.04</v>
      </c>
      <c r="AS65" s="411">
        <v>8.3999999999999995E-3</v>
      </c>
      <c r="AT65" s="115">
        <v>63</v>
      </c>
    </row>
    <row r="66" spans="1:46" ht="15" hidden="1" customHeight="1">
      <c r="A66" s="115">
        <v>62</v>
      </c>
      <c r="B66" s="119" t="s">
        <v>392</v>
      </c>
      <c r="C66" s="119">
        <v>12002208</v>
      </c>
      <c r="D66" s="119" t="s">
        <v>309</v>
      </c>
      <c r="E66" s="119" t="s">
        <v>330</v>
      </c>
      <c r="F66" s="119" t="s">
        <v>366</v>
      </c>
      <c r="G66" s="119" t="s">
        <v>297</v>
      </c>
      <c r="H66" s="119" t="s">
        <v>300</v>
      </c>
      <c r="I66" s="119" t="s">
        <v>749</v>
      </c>
      <c r="J66" s="119">
        <v>0.01</v>
      </c>
      <c r="K66" s="119"/>
      <c r="L66" s="120">
        <f t="shared" si="1"/>
        <v>0.01</v>
      </c>
      <c r="M66" s="163"/>
      <c r="N66" s="141" t="s">
        <v>1748</v>
      </c>
      <c r="O66" s="163"/>
      <c r="P66" s="163"/>
      <c r="Q66" s="120"/>
      <c r="R66" s="120"/>
      <c r="S66" s="121">
        <v>1.05</v>
      </c>
      <c r="T66" s="121">
        <v>10</v>
      </c>
      <c r="U66" s="121">
        <v>21.05</v>
      </c>
      <c r="V66" s="121">
        <v>41.1</v>
      </c>
      <c r="W66" s="121">
        <v>71.150000000000006</v>
      </c>
      <c r="X66" s="121">
        <v>81.150000000000006</v>
      </c>
      <c r="Y66" s="121">
        <v>100</v>
      </c>
      <c r="Z66" s="121">
        <v>121.05</v>
      </c>
      <c r="AA66" s="121">
        <v>140</v>
      </c>
      <c r="AB66" s="121">
        <v>150</v>
      </c>
      <c r="AC66" s="122">
        <v>11.05</v>
      </c>
      <c r="AD66" s="122">
        <v>71.099999999999994</v>
      </c>
      <c r="AE66" s="122">
        <v>150</v>
      </c>
      <c r="AF66" s="123">
        <v>5.15</v>
      </c>
      <c r="AG66" s="123">
        <v>60</v>
      </c>
      <c r="AH66" s="123">
        <v>150</v>
      </c>
      <c r="AI66" s="1093" t="s">
        <v>2571</v>
      </c>
      <c r="AJ66" s="1093"/>
      <c r="AK66" s="1092" t="s">
        <v>2572</v>
      </c>
      <c r="AL66" s="1093"/>
      <c r="AM66" s="1093"/>
      <c r="AN66" s="120"/>
      <c r="AO66" s="118">
        <f t="shared" si="2"/>
        <v>0.05</v>
      </c>
      <c r="AP66" s="120" t="s">
        <v>287</v>
      </c>
      <c r="AQ66" s="120" t="s">
        <v>287</v>
      </c>
      <c r="AR66" s="144">
        <f t="shared" si="0"/>
        <v>0.04</v>
      </c>
      <c r="AS66" s="411">
        <v>8.3999999999999995E-3</v>
      </c>
      <c r="AT66" s="115">
        <v>64</v>
      </c>
    </row>
    <row r="67" spans="1:46" ht="15" hidden="1" customHeight="1">
      <c r="A67" s="115">
        <v>63</v>
      </c>
      <c r="B67" s="119" t="s">
        <v>393</v>
      </c>
      <c r="C67" s="119">
        <v>12002195</v>
      </c>
      <c r="D67" s="119" t="s">
        <v>309</v>
      </c>
      <c r="E67" s="119" t="s">
        <v>330</v>
      </c>
      <c r="F67" s="119" t="s">
        <v>366</v>
      </c>
      <c r="G67" s="119" t="s">
        <v>297</v>
      </c>
      <c r="H67" s="119" t="s">
        <v>300</v>
      </c>
      <c r="I67" s="119" t="s">
        <v>749</v>
      </c>
      <c r="J67" s="119">
        <v>0.01</v>
      </c>
      <c r="K67" s="119"/>
      <c r="L67" s="120">
        <f t="shared" si="1"/>
        <v>0.01</v>
      </c>
      <c r="M67" s="163"/>
      <c r="N67" s="141" t="s">
        <v>1748</v>
      </c>
      <c r="O67" s="163"/>
      <c r="P67" s="163"/>
      <c r="Q67" s="120"/>
      <c r="R67" s="120"/>
      <c r="S67" s="121">
        <v>1.05</v>
      </c>
      <c r="T67" s="121">
        <v>10</v>
      </c>
      <c r="U67" s="121">
        <v>21.05</v>
      </c>
      <c r="V67" s="121">
        <v>41.1</v>
      </c>
      <c r="W67" s="121">
        <v>71.150000000000006</v>
      </c>
      <c r="X67" s="121">
        <v>81.150000000000006</v>
      </c>
      <c r="Y67" s="121">
        <v>100</v>
      </c>
      <c r="Z67" s="121">
        <v>121.05</v>
      </c>
      <c r="AA67" s="121">
        <v>140</v>
      </c>
      <c r="AB67" s="121">
        <v>150</v>
      </c>
      <c r="AC67" s="122">
        <v>11.05</v>
      </c>
      <c r="AD67" s="122">
        <v>71.099999999999994</v>
      </c>
      <c r="AE67" s="122">
        <v>150</v>
      </c>
      <c r="AF67" s="123">
        <v>5.15</v>
      </c>
      <c r="AG67" s="123">
        <v>60</v>
      </c>
      <c r="AH67" s="123">
        <v>150</v>
      </c>
      <c r="AI67" s="1093" t="s">
        <v>2571</v>
      </c>
      <c r="AJ67" s="1093"/>
      <c r="AK67" s="1092" t="s">
        <v>2572</v>
      </c>
      <c r="AL67" s="1093"/>
      <c r="AM67" s="1093"/>
      <c r="AN67" s="120"/>
      <c r="AO67" s="118">
        <f t="shared" si="2"/>
        <v>0.05</v>
      </c>
      <c r="AP67" s="120" t="s">
        <v>287</v>
      </c>
      <c r="AQ67" s="120" t="s">
        <v>287</v>
      </c>
      <c r="AR67" s="144">
        <f t="shared" ref="AR67:AR128" si="11">4*J67</f>
        <v>0.04</v>
      </c>
      <c r="AS67" s="411">
        <v>8.3999999999999995E-3</v>
      </c>
      <c r="AT67" s="115">
        <v>65</v>
      </c>
    </row>
    <row r="68" spans="1:46" ht="15" hidden="1" customHeight="1">
      <c r="A68" s="115">
        <v>64</v>
      </c>
      <c r="B68" s="119" t="s">
        <v>394</v>
      </c>
      <c r="C68" s="125" t="s">
        <v>2122</v>
      </c>
      <c r="D68" s="119" t="s">
        <v>309</v>
      </c>
      <c r="E68" s="119" t="s">
        <v>330</v>
      </c>
      <c r="F68" s="119" t="s">
        <v>395</v>
      </c>
      <c r="G68" s="119" t="s">
        <v>306</v>
      </c>
      <c r="H68" s="119" t="s">
        <v>300</v>
      </c>
      <c r="I68" s="119" t="s">
        <v>749</v>
      </c>
      <c r="J68" s="119">
        <v>0.01</v>
      </c>
      <c r="K68" s="119"/>
      <c r="L68" s="120">
        <f t="shared" ref="L68:L129" si="12">IF(J68&lt;0.03,0.01,0.03)</f>
        <v>0.01</v>
      </c>
      <c r="M68" s="163"/>
      <c r="N68" s="831" t="s">
        <v>2570</v>
      </c>
      <c r="O68" s="169" t="s">
        <v>1795</v>
      </c>
      <c r="P68" s="169" t="s">
        <v>1794</v>
      </c>
      <c r="Q68" s="120"/>
      <c r="R68" s="120"/>
      <c r="S68" s="121">
        <v>1.05</v>
      </c>
      <c r="T68" s="121">
        <v>10</v>
      </c>
      <c r="U68" s="121">
        <v>21.05</v>
      </c>
      <c r="V68" s="121">
        <v>41.1</v>
      </c>
      <c r="W68" s="121">
        <v>71.150000000000006</v>
      </c>
      <c r="X68" s="121">
        <v>81.150000000000006</v>
      </c>
      <c r="Y68" s="121">
        <v>100</v>
      </c>
      <c r="Z68" s="121">
        <v>121.05</v>
      </c>
      <c r="AA68" s="121">
        <v>140</v>
      </c>
      <c r="AB68" s="121">
        <v>150</v>
      </c>
      <c r="AC68" s="122">
        <v>11.05</v>
      </c>
      <c r="AD68" s="122">
        <v>71.099999999999994</v>
      </c>
      <c r="AE68" s="122">
        <v>150</v>
      </c>
      <c r="AF68" s="123">
        <v>5.15</v>
      </c>
      <c r="AG68" s="123">
        <v>60</v>
      </c>
      <c r="AH68" s="123">
        <v>150</v>
      </c>
      <c r="AI68" s="1093" t="s">
        <v>2571</v>
      </c>
      <c r="AJ68" s="1093"/>
      <c r="AK68" s="1092" t="s">
        <v>2572</v>
      </c>
      <c r="AL68" s="1093"/>
      <c r="AM68" s="1093"/>
      <c r="AN68" s="120"/>
      <c r="AO68" s="118">
        <f t="shared" ref="AO68:AO129" si="13">AR68+J68</f>
        <v>0.05</v>
      </c>
      <c r="AP68" s="120" t="s">
        <v>287</v>
      </c>
      <c r="AQ68" s="120" t="s">
        <v>287</v>
      </c>
      <c r="AR68" s="144">
        <f t="shared" si="11"/>
        <v>0.04</v>
      </c>
      <c r="AS68" s="411">
        <v>8.3999999999999995E-3</v>
      </c>
      <c r="AT68" s="115">
        <v>66</v>
      </c>
    </row>
    <row r="69" spans="1:46" ht="15" hidden="1" customHeight="1">
      <c r="A69" s="115">
        <v>65</v>
      </c>
      <c r="B69" s="119" t="s">
        <v>396</v>
      </c>
      <c r="C69" s="119"/>
      <c r="D69" s="119" t="s">
        <v>309</v>
      </c>
      <c r="E69" s="119" t="s">
        <v>330</v>
      </c>
      <c r="F69" s="119" t="s">
        <v>395</v>
      </c>
      <c r="G69" s="119" t="s">
        <v>306</v>
      </c>
      <c r="H69" s="119" t="s">
        <v>300</v>
      </c>
      <c r="I69" s="119" t="s">
        <v>749</v>
      </c>
      <c r="J69" s="119"/>
      <c r="K69" s="119"/>
      <c r="L69" s="120">
        <f t="shared" si="12"/>
        <v>0.01</v>
      </c>
      <c r="M69" s="163"/>
      <c r="N69" s="141" t="s">
        <v>1748</v>
      </c>
      <c r="O69" s="163"/>
      <c r="P69" s="163"/>
      <c r="Q69" s="120"/>
      <c r="R69" s="120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2"/>
      <c r="AD69" s="122"/>
      <c r="AE69" s="122"/>
      <c r="AF69" s="123"/>
      <c r="AG69" s="123"/>
      <c r="AH69" s="123"/>
      <c r="AI69" s="1093" t="s">
        <v>2571</v>
      </c>
      <c r="AJ69" s="1093"/>
      <c r="AK69" s="1092" t="s">
        <v>2572</v>
      </c>
      <c r="AL69" s="1093"/>
      <c r="AM69" s="1093"/>
      <c r="AN69" s="120"/>
      <c r="AO69" s="118">
        <f t="shared" si="13"/>
        <v>0</v>
      </c>
      <c r="AP69" s="120" t="s">
        <v>287</v>
      </c>
      <c r="AQ69" s="120" t="s">
        <v>287</v>
      </c>
      <c r="AR69" s="144">
        <f t="shared" si="11"/>
        <v>0</v>
      </c>
      <c r="AS69" s="411">
        <v>8.3999999999999995E-3</v>
      </c>
      <c r="AT69" s="115">
        <v>67</v>
      </c>
    </row>
    <row r="70" spans="1:46" ht="15" hidden="1" customHeight="1">
      <c r="A70" s="115">
        <v>66</v>
      </c>
      <c r="B70" s="119" t="s">
        <v>397</v>
      </c>
      <c r="C70" s="119"/>
      <c r="D70" s="119" t="s">
        <v>309</v>
      </c>
      <c r="E70" s="119" t="s">
        <v>330</v>
      </c>
      <c r="F70" s="119" t="s">
        <v>395</v>
      </c>
      <c r="G70" s="119" t="s">
        <v>306</v>
      </c>
      <c r="H70" s="119" t="s">
        <v>300</v>
      </c>
      <c r="I70" s="119" t="s">
        <v>749</v>
      </c>
      <c r="J70" s="119"/>
      <c r="K70" s="119"/>
      <c r="L70" s="120">
        <f t="shared" si="12"/>
        <v>0.01</v>
      </c>
      <c r="M70" s="163"/>
      <c r="N70" s="141" t="s">
        <v>1748</v>
      </c>
      <c r="O70" s="163"/>
      <c r="P70" s="163"/>
      <c r="Q70" s="120"/>
      <c r="R70" s="120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2"/>
      <c r="AD70" s="122"/>
      <c r="AE70" s="122"/>
      <c r="AF70" s="123"/>
      <c r="AG70" s="123"/>
      <c r="AH70" s="123"/>
      <c r="AI70" s="1093" t="s">
        <v>2571</v>
      </c>
      <c r="AJ70" s="1093"/>
      <c r="AK70" s="1092" t="s">
        <v>2572</v>
      </c>
      <c r="AL70" s="1093"/>
      <c r="AM70" s="1093"/>
      <c r="AN70" s="120"/>
      <c r="AO70" s="118">
        <f t="shared" si="13"/>
        <v>0</v>
      </c>
      <c r="AP70" s="120" t="s">
        <v>287</v>
      </c>
      <c r="AQ70" s="120" t="s">
        <v>287</v>
      </c>
      <c r="AR70" s="144">
        <f t="shared" si="11"/>
        <v>0</v>
      </c>
      <c r="AS70" s="411">
        <v>8.3999999999999995E-3</v>
      </c>
      <c r="AT70" s="115">
        <v>68</v>
      </c>
    </row>
    <row r="71" spans="1:46" ht="15" hidden="1" customHeight="1">
      <c r="A71" s="115">
        <v>67</v>
      </c>
      <c r="B71" s="119" t="s">
        <v>398</v>
      </c>
      <c r="C71" s="119"/>
      <c r="D71" s="119" t="s">
        <v>309</v>
      </c>
      <c r="E71" s="119" t="s">
        <v>330</v>
      </c>
      <c r="F71" s="119" t="s">
        <v>395</v>
      </c>
      <c r="G71" s="119" t="s">
        <v>306</v>
      </c>
      <c r="H71" s="119" t="s">
        <v>300</v>
      </c>
      <c r="I71" s="119" t="s">
        <v>749</v>
      </c>
      <c r="J71" s="119"/>
      <c r="K71" s="119"/>
      <c r="L71" s="120">
        <f t="shared" si="12"/>
        <v>0.01</v>
      </c>
      <c r="M71" s="163"/>
      <c r="N71" s="141" t="s">
        <v>1748</v>
      </c>
      <c r="O71" s="163"/>
      <c r="P71" s="163"/>
      <c r="Q71" s="120"/>
      <c r="R71" s="120"/>
      <c r="S71" s="121"/>
      <c r="T71" s="121"/>
      <c r="U71" s="121"/>
      <c r="V71" s="121"/>
      <c r="W71" s="121"/>
      <c r="X71" s="121"/>
      <c r="Y71" s="121"/>
      <c r="Z71" s="121"/>
      <c r="AA71" s="121"/>
      <c r="AB71" s="121"/>
      <c r="AC71" s="122"/>
      <c r="AD71" s="122"/>
      <c r="AE71" s="122"/>
      <c r="AF71" s="123"/>
      <c r="AG71" s="123"/>
      <c r="AH71" s="123"/>
      <c r="AI71" s="1093" t="s">
        <v>2571</v>
      </c>
      <c r="AJ71" s="1093"/>
      <c r="AK71" s="1092" t="s">
        <v>2572</v>
      </c>
      <c r="AL71" s="1093"/>
      <c r="AM71" s="1093"/>
      <c r="AN71" s="120"/>
      <c r="AO71" s="118">
        <f t="shared" si="13"/>
        <v>0</v>
      </c>
      <c r="AP71" s="120" t="s">
        <v>287</v>
      </c>
      <c r="AQ71" s="120" t="s">
        <v>287</v>
      </c>
      <c r="AR71" s="144">
        <f t="shared" si="11"/>
        <v>0</v>
      </c>
      <c r="AS71" s="411">
        <v>8.3999999999999995E-3</v>
      </c>
      <c r="AT71" s="115">
        <v>69</v>
      </c>
    </row>
    <row r="72" spans="1:46" ht="15" hidden="1" customHeight="1">
      <c r="A72" s="115">
        <v>69</v>
      </c>
      <c r="B72" s="119" t="s">
        <v>400</v>
      </c>
      <c r="C72" s="119"/>
      <c r="D72" s="119" t="s">
        <v>309</v>
      </c>
      <c r="E72" s="119" t="s">
        <v>330</v>
      </c>
      <c r="F72" s="119" t="s">
        <v>395</v>
      </c>
      <c r="G72" s="119" t="s">
        <v>306</v>
      </c>
      <c r="H72" s="119" t="s">
        <v>300</v>
      </c>
      <c r="I72" s="119" t="s">
        <v>749</v>
      </c>
      <c r="J72" s="119"/>
      <c r="K72" s="119"/>
      <c r="L72" s="120">
        <f t="shared" si="12"/>
        <v>0.01</v>
      </c>
      <c r="M72" s="163"/>
      <c r="N72" s="141" t="s">
        <v>1748</v>
      </c>
      <c r="O72" s="163"/>
      <c r="P72" s="163"/>
      <c r="Q72" s="120"/>
      <c r="R72" s="120"/>
      <c r="S72" s="121"/>
      <c r="T72" s="121"/>
      <c r="U72" s="121"/>
      <c r="V72" s="121"/>
      <c r="W72" s="121"/>
      <c r="X72" s="121"/>
      <c r="Y72" s="121"/>
      <c r="Z72" s="121"/>
      <c r="AA72" s="121"/>
      <c r="AB72" s="121"/>
      <c r="AC72" s="122"/>
      <c r="AD72" s="122"/>
      <c r="AE72" s="122"/>
      <c r="AF72" s="123"/>
      <c r="AG72" s="123"/>
      <c r="AH72" s="123"/>
      <c r="AI72" s="1093" t="s">
        <v>2571</v>
      </c>
      <c r="AJ72" s="1093"/>
      <c r="AK72" s="1092" t="s">
        <v>2572</v>
      </c>
      <c r="AL72" s="1093"/>
      <c r="AM72" s="1093"/>
      <c r="AN72" s="120"/>
      <c r="AO72" s="118">
        <f t="shared" si="13"/>
        <v>0</v>
      </c>
      <c r="AP72" s="120" t="s">
        <v>287</v>
      </c>
      <c r="AQ72" s="120" t="s">
        <v>287</v>
      </c>
      <c r="AR72" s="144">
        <f t="shared" si="11"/>
        <v>0</v>
      </c>
      <c r="AS72" s="411">
        <v>8.3999999999999995E-3</v>
      </c>
      <c r="AT72" s="115">
        <v>71</v>
      </c>
    </row>
    <row r="73" spans="1:46" ht="15" hidden="1" customHeight="1">
      <c r="A73" s="115">
        <v>70</v>
      </c>
      <c r="B73" s="119" t="s">
        <v>401</v>
      </c>
      <c r="C73" s="125" t="s">
        <v>1732</v>
      </c>
      <c r="D73" s="119" t="s">
        <v>309</v>
      </c>
      <c r="E73" s="119" t="s">
        <v>330</v>
      </c>
      <c r="F73" s="119" t="s">
        <v>395</v>
      </c>
      <c r="G73" s="119" t="s">
        <v>306</v>
      </c>
      <c r="H73" s="119" t="s">
        <v>300</v>
      </c>
      <c r="I73" s="119" t="s">
        <v>749</v>
      </c>
      <c r="J73" s="119">
        <v>0.01</v>
      </c>
      <c r="K73" s="119"/>
      <c r="L73" s="120">
        <f t="shared" si="12"/>
        <v>0.01</v>
      </c>
      <c r="M73" s="163"/>
      <c r="N73" s="141" t="s">
        <v>1748</v>
      </c>
      <c r="O73" s="169" t="s">
        <v>1795</v>
      </c>
      <c r="P73" s="169" t="s">
        <v>1794</v>
      </c>
      <c r="Q73" s="120"/>
      <c r="R73" s="120"/>
      <c r="S73" s="121">
        <v>1.05</v>
      </c>
      <c r="T73" s="121">
        <v>10</v>
      </c>
      <c r="U73" s="121">
        <v>21.05</v>
      </c>
      <c r="V73" s="121">
        <v>41.1</v>
      </c>
      <c r="W73" s="121">
        <v>71.150000000000006</v>
      </c>
      <c r="X73" s="121">
        <v>81.150000000000006</v>
      </c>
      <c r="Y73" s="121">
        <v>100</v>
      </c>
      <c r="Z73" s="121">
        <v>121.05</v>
      </c>
      <c r="AA73" s="121">
        <v>140</v>
      </c>
      <c r="AB73" s="121">
        <v>150</v>
      </c>
      <c r="AC73" s="122">
        <v>11.05</v>
      </c>
      <c r="AD73" s="122">
        <v>71.099999999999994</v>
      </c>
      <c r="AE73" s="122">
        <v>150</v>
      </c>
      <c r="AF73" s="123">
        <v>5.15</v>
      </c>
      <c r="AG73" s="123">
        <v>60</v>
      </c>
      <c r="AH73" s="123">
        <v>150</v>
      </c>
      <c r="AI73" s="1093" t="s">
        <v>2571</v>
      </c>
      <c r="AJ73" s="1093"/>
      <c r="AK73" s="1092" t="s">
        <v>2572</v>
      </c>
      <c r="AL73" s="1093"/>
      <c r="AM73" s="1093"/>
      <c r="AN73" s="120"/>
      <c r="AO73" s="118">
        <f t="shared" si="13"/>
        <v>0.05</v>
      </c>
      <c r="AP73" s="120" t="s">
        <v>287</v>
      </c>
      <c r="AQ73" s="120" t="s">
        <v>287</v>
      </c>
      <c r="AR73" s="144">
        <f t="shared" si="11"/>
        <v>0.04</v>
      </c>
      <c r="AS73" s="411">
        <v>8.3999999999999995E-3</v>
      </c>
      <c r="AT73" s="115">
        <v>72</v>
      </c>
    </row>
    <row r="74" spans="1:46" ht="15" hidden="1" customHeight="1">
      <c r="A74" s="115">
        <v>71</v>
      </c>
      <c r="B74" s="119" t="s">
        <v>402</v>
      </c>
      <c r="C74" s="119"/>
      <c r="D74" s="119" t="s">
        <v>309</v>
      </c>
      <c r="E74" s="119" t="s">
        <v>330</v>
      </c>
      <c r="F74" s="119" t="s">
        <v>395</v>
      </c>
      <c r="G74" s="119" t="s">
        <v>306</v>
      </c>
      <c r="H74" s="119" t="s">
        <v>300</v>
      </c>
      <c r="I74" s="119" t="s">
        <v>749</v>
      </c>
      <c r="J74" s="119"/>
      <c r="K74" s="119"/>
      <c r="L74" s="120">
        <f t="shared" si="12"/>
        <v>0.01</v>
      </c>
      <c r="M74" s="163"/>
      <c r="N74" s="141" t="s">
        <v>1748</v>
      </c>
      <c r="O74" s="163"/>
      <c r="P74" s="163"/>
      <c r="Q74" s="120"/>
      <c r="R74" s="120"/>
      <c r="S74" s="121"/>
      <c r="T74" s="121"/>
      <c r="U74" s="121"/>
      <c r="V74" s="121"/>
      <c r="W74" s="121"/>
      <c r="X74" s="121"/>
      <c r="Y74" s="121"/>
      <c r="Z74" s="121"/>
      <c r="AA74" s="121"/>
      <c r="AB74" s="121"/>
      <c r="AC74" s="122"/>
      <c r="AD74" s="122"/>
      <c r="AE74" s="122"/>
      <c r="AF74" s="123"/>
      <c r="AG74" s="123"/>
      <c r="AH74" s="123"/>
      <c r="AI74" s="1093" t="s">
        <v>2571</v>
      </c>
      <c r="AJ74" s="1093"/>
      <c r="AK74" s="1092" t="s">
        <v>2572</v>
      </c>
      <c r="AL74" s="1093"/>
      <c r="AM74" s="1093"/>
      <c r="AN74" s="120"/>
      <c r="AO74" s="118">
        <f t="shared" si="13"/>
        <v>0</v>
      </c>
      <c r="AP74" s="120" t="s">
        <v>287</v>
      </c>
      <c r="AQ74" s="120" t="s">
        <v>287</v>
      </c>
      <c r="AR74" s="144">
        <f t="shared" si="11"/>
        <v>0</v>
      </c>
      <c r="AS74" s="411">
        <v>8.3999999999999995E-3</v>
      </c>
      <c r="AT74" s="115">
        <v>73</v>
      </c>
    </row>
    <row r="75" spans="1:46" ht="15" hidden="1" customHeight="1">
      <c r="A75" s="115">
        <v>72</v>
      </c>
      <c r="B75" s="119" t="s">
        <v>403</v>
      </c>
      <c r="C75" s="125" t="s">
        <v>1809</v>
      </c>
      <c r="D75" s="119" t="s">
        <v>309</v>
      </c>
      <c r="E75" s="119" t="s">
        <v>330</v>
      </c>
      <c r="F75" s="119" t="s">
        <v>395</v>
      </c>
      <c r="G75" s="119" t="s">
        <v>306</v>
      </c>
      <c r="H75" s="119" t="s">
        <v>300</v>
      </c>
      <c r="I75" s="119" t="s">
        <v>749</v>
      </c>
      <c r="J75" s="119">
        <v>0.01</v>
      </c>
      <c r="K75" s="119"/>
      <c r="L75" s="120">
        <f t="shared" si="12"/>
        <v>0.01</v>
      </c>
      <c r="M75" s="163"/>
      <c r="N75" s="141" t="s">
        <v>1748</v>
      </c>
      <c r="O75" s="163"/>
      <c r="P75" s="163"/>
      <c r="Q75" s="120"/>
      <c r="R75" s="120"/>
      <c r="S75" s="121">
        <v>1.05</v>
      </c>
      <c r="T75" s="121">
        <v>10</v>
      </c>
      <c r="U75" s="121">
        <v>21.05</v>
      </c>
      <c r="V75" s="121">
        <v>41.1</v>
      </c>
      <c r="W75" s="121">
        <v>71.150000000000006</v>
      </c>
      <c r="X75" s="121">
        <v>81.150000000000006</v>
      </c>
      <c r="Y75" s="121">
        <v>100</v>
      </c>
      <c r="Z75" s="121">
        <v>121.05</v>
      </c>
      <c r="AA75" s="121">
        <v>140</v>
      </c>
      <c r="AB75" s="121">
        <v>150</v>
      </c>
      <c r="AC75" s="122">
        <v>11.05</v>
      </c>
      <c r="AD75" s="122">
        <v>71.099999999999994</v>
      </c>
      <c r="AE75" s="122">
        <v>150</v>
      </c>
      <c r="AF75" s="123">
        <v>5.15</v>
      </c>
      <c r="AG75" s="123">
        <v>60</v>
      </c>
      <c r="AH75" s="123">
        <v>150</v>
      </c>
      <c r="AI75" s="1093" t="s">
        <v>2571</v>
      </c>
      <c r="AJ75" s="1093"/>
      <c r="AK75" s="1092" t="s">
        <v>2572</v>
      </c>
      <c r="AL75" s="1093"/>
      <c r="AM75" s="1093"/>
      <c r="AN75" s="120"/>
      <c r="AO75" s="118">
        <f t="shared" si="13"/>
        <v>0.05</v>
      </c>
      <c r="AP75" s="120" t="s">
        <v>287</v>
      </c>
      <c r="AQ75" s="120" t="s">
        <v>287</v>
      </c>
      <c r="AR75" s="144">
        <f t="shared" si="11"/>
        <v>0.04</v>
      </c>
      <c r="AS75" s="411">
        <v>8.3999999999999995E-3</v>
      </c>
      <c r="AT75" s="115">
        <v>74</v>
      </c>
    </row>
    <row r="76" spans="1:46" ht="15" hidden="1" customHeight="1">
      <c r="A76" s="115">
        <v>73</v>
      </c>
      <c r="B76" s="119" t="s">
        <v>404</v>
      </c>
      <c r="C76" s="125" t="s">
        <v>2084</v>
      </c>
      <c r="D76" s="119" t="s">
        <v>309</v>
      </c>
      <c r="E76" s="119" t="s">
        <v>330</v>
      </c>
      <c r="F76" s="119" t="s">
        <v>395</v>
      </c>
      <c r="G76" s="119" t="s">
        <v>306</v>
      </c>
      <c r="H76" s="119" t="s">
        <v>300</v>
      </c>
      <c r="I76" s="119" t="s">
        <v>749</v>
      </c>
      <c r="J76" s="119">
        <v>0.01</v>
      </c>
      <c r="K76" s="119"/>
      <c r="L76" s="120">
        <f t="shared" si="12"/>
        <v>0.01</v>
      </c>
      <c r="M76" s="163"/>
      <c r="N76" s="753" t="s">
        <v>2570</v>
      </c>
      <c r="O76" s="163" t="s">
        <v>1795</v>
      </c>
      <c r="P76" s="163" t="s">
        <v>1794</v>
      </c>
      <c r="Q76" s="120"/>
      <c r="R76" s="120"/>
      <c r="S76" s="121">
        <v>1.05</v>
      </c>
      <c r="T76" s="121">
        <v>10</v>
      </c>
      <c r="U76" s="121">
        <v>21.05</v>
      </c>
      <c r="V76" s="121">
        <v>41.1</v>
      </c>
      <c r="W76" s="121">
        <v>71.150000000000006</v>
      </c>
      <c r="X76" s="121">
        <v>81.150000000000006</v>
      </c>
      <c r="Y76" s="121">
        <v>100</v>
      </c>
      <c r="Z76" s="121">
        <v>121.05</v>
      </c>
      <c r="AA76" s="121">
        <v>140</v>
      </c>
      <c r="AB76" s="121">
        <v>150</v>
      </c>
      <c r="AC76" s="122">
        <v>11.05</v>
      </c>
      <c r="AD76" s="122">
        <v>71.099999999999994</v>
      </c>
      <c r="AE76" s="122">
        <v>150</v>
      </c>
      <c r="AF76" s="123">
        <v>5.15</v>
      </c>
      <c r="AG76" s="123">
        <v>60</v>
      </c>
      <c r="AH76" s="123">
        <v>150</v>
      </c>
      <c r="AI76" s="1092" t="s">
        <v>2571</v>
      </c>
      <c r="AJ76" s="1093"/>
      <c r="AK76" s="1092" t="s">
        <v>2572</v>
      </c>
      <c r="AL76" s="1093"/>
      <c r="AM76" s="1093"/>
      <c r="AN76" s="120"/>
      <c r="AO76" s="118">
        <f t="shared" si="13"/>
        <v>0.05</v>
      </c>
      <c r="AP76" s="120" t="s">
        <v>287</v>
      </c>
      <c r="AQ76" s="120" t="s">
        <v>287</v>
      </c>
      <c r="AR76" s="144">
        <f t="shared" si="11"/>
        <v>0.04</v>
      </c>
      <c r="AS76" s="411">
        <v>8.3999999999999995E-3</v>
      </c>
      <c r="AT76" s="115">
        <v>75</v>
      </c>
    </row>
    <row r="77" spans="1:46" ht="15" hidden="1" customHeight="1">
      <c r="A77" s="115">
        <v>74</v>
      </c>
      <c r="B77" s="119" t="s">
        <v>405</v>
      </c>
      <c r="C77" s="125" t="s">
        <v>1732</v>
      </c>
      <c r="D77" s="119" t="s">
        <v>309</v>
      </c>
      <c r="E77" s="119" t="s">
        <v>330</v>
      </c>
      <c r="F77" s="119" t="s">
        <v>395</v>
      </c>
      <c r="G77" s="119" t="s">
        <v>297</v>
      </c>
      <c r="H77" s="119" t="s">
        <v>300</v>
      </c>
      <c r="I77" s="119" t="s">
        <v>749</v>
      </c>
      <c r="J77" s="119">
        <v>0.01</v>
      </c>
      <c r="K77" s="119"/>
      <c r="L77" s="120">
        <f t="shared" si="12"/>
        <v>0.01</v>
      </c>
      <c r="M77" s="163"/>
      <c r="N77" s="141" t="s">
        <v>1748</v>
      </c>
      <c r="O77" s="169" t="s">
        <v>1795</v>
      </c>
      <c r="P77" s="169" t="s">
        <v>1794</v>
      </c>
      <c r="Q77" s="120"/>
      <c r="R77" s="120"/>
      <c r="S77" s="121">
        <v>1.05</v>
      </c>
      <c r="T77" s="121">
        <v>10</v>
      </c>
      <c r="U77" s="121">
        <v>21.05</v>
      </c>
      <c r="V77" s="121">
        <v>41.1</v>
      </c>
      <c r="W77" s="121">
        <v>71.150000000000006</v>
      </c>
      <c r="X77" s="121">
        <v>81.150000000000006</v>
      </c>
      <c r="Y77" s="121">
        <v>100</v>
      </c>
      <c r="Z77" s="121">
        <v>121.05</v>
      </c>
      <c r="AA77" s="121">
        <v>140</v>
      </c>
      <c r="AB77" s="121">
        <v>150</v>
      </c>
      <c r="AC77" s="122">
        <v>11.05</v>
      </c>
      <c r="AD77" s="122">
        <v>71.099999999999994</v>
      </c>
      <c r="AE77" s="122">
        <v>150</v>
      </c>
      <c r="AF77" s="123">
        <v>5.15</v>
      </c>
      <c r="AG77" s="123">
        <v>60</v>
      </c>
      <c r="AH77" s="123">
        <v>150</v>
      </c>
      <c r="AI77" s="1093" t="s">
        <v>2571</v>
      </c>
      <c r="AJ77" s="1093"/>
      <c r="AK77" s="1092" t="s">
        <v>2572</v>
      </c>
      <c r="AL77" s="1093"/>
      <c r="AM77" s="1093"/>
      <c r="AN77" s="120"/>
      <c r="AO77" s="118">
        <f t="shared" si="13"/>
        <v>0.05</v>
      </c>
      <c r="AP77" s="120" t="s">
        <v>287</v>
      </c>
      <c r="AQ77" s="120" t="s">
        <v>287</v>
      </c>
      <c r="AR77" s="144">
        <f t="shared" si="11"/>
        <v>0.04</v>
      </c>
      <c r="AS77" s="411">
        <v>8.3999999999999995E-3</v>
      </c>
      <c r="AT77" s="115">
        <v>76</v>
      </c>
    </row>
    <row r="78" spans="1:46" ht="15" hidden="1" customHeight="1">
      <c r="A78" s="115">
        <v>75</v>
      </c>
      <c r="B78" s="119" t="s">
        <v>406</v>
      </c>
      <c r="C78" s="125" t="s">
        <v>1813</v>
      </c>
      <c r="D78" s="119" t="s">
        <v>309</v>
      </c>
      <c r="E78" s="119" t="s">
        <v>330</v>
      </c>
      <c r="F78" s="119" t="s">
        <v>395</v>
      </c>
      <c r="G78" s="119" t="s">
        <v>306</v>
      </c>
      <c r="H78" s="119" t="s">
        <v>300</v>
      </c>
      <c r="I78" s="119" t="s">
        <v>749</v>
      </c>
      <c r="J78" s="119">
        <v>0.01</v>
      </c>
      <c r="K78" s="119"/>
      <c r="L78" s="120">
        <f t="shared" si="12"/>
        <v>0.01</v>
      </c>
      <c r="M78" s="163"/>
      <c r="N78" s="141" t="s">
        <v>1748</v>
      </c>
      <c r="O78" s="163"/>
      <c r="P78" s="163"/>
      <c r="Q78" s="120"/>
      <c r="R78" s="120"/>
      <c r="S78" s="121">
        <v>1.05</v>
      </c>
      <c r="T78" s="121">
        <v>10</v>
      </c>
      <c r="U78" s="121">
        <v>21.05</v>
      </c>
      <c r="V78" s="121">
        <v>41.1</v>
      </c>
      <c r="W78" s="121">
        <v>71.150000000000006</v>
      </c>
      <c r="X78" s="121">
        <v>81.150000000000006</v>
      </c>
      <c r="Y78" s="121">
        <v>100</v>
      </c>
      <c r="Z78" s="121">
        <v>121.05</v>
      </c>
      <c r="AA78" s="121">
        <v>140</v>
      </c>
      <c r="AB78" s="121">
        <v>150</v>
      </c>
      <c r="AC78" s="122">
        <v>11.05</v>
      </c>
      <c r="AD78" s="122">
        <v>71.099999999999994</v>
      </c>
      <c r="AE78" s="122">
        <v>150</v>
      </c>
      <c r="AF78" s="123">
        <v>5.15</v>
      </c>
      <c r="AG78" s="123">
        <v>60</v>
      </c>
      <c r="AH78" s="123">
        <v>150</v>
      </c>
      <c r="AI78" s="1093" t="s">
        <v>2571</v>
      </c>
      <c r="AJ78" s="1093"/>
      <c r="AK78" s="1092" t="s">
        <v>2572</v>
      </c>
      <c r="AL78" s="1093"/>
      <c r="AM78" s="1093"/>
      <c r="AN78" s="120"/>
      <c r="AO78" s="118">
        <f t="shared" si="13"/>
        <v>0.05</v>
      </c>
      <c r="AP78" s="120" t="s">
        <v>287</v>
      </c>
      <c r="AQ78" s="120" t="s">
        <v>287</v>
      </c>
      <c r="AR78" s="144">
        <f t="shared" si="11"/>
        <v>0.04</v>
      </c>
      <c r="AS78" s="411">
        <v>8.3999999999999995E-3</v>
      </c>
      <c r="AT78" s="115">
        <v>77</v>
      </c>
    </row>
    <row r="79" spans="1:46" ht="15" hidden="1" customHeight="1">
      <c r="A79" s="115">
        <v>76</v>
      </c>
      <c r="B79" s="119" t="s">
        <v>407</v>
      </c>
      <c r="C79" s="125" t="s">
        <v>1810</v>
      </c>
      <c r="D79" s="119" t="s">
        <v>309</v>
      </c>
      <c r="E79" s="119" t="s">
        <v>330</v>
      </c>
      <c r="F79" s="119" t="s">
        <v>395</v>
      </c>
      <c r="G79" s="119" t="s">
        <v>306</v>
      </c>
      <c r="H79" s="119" t="s">
        <v>300</v>
      </c>
      <c r="I79" s="119" t="s">
        <v>749</v>
      </c>
      <c r="J79" s="119">
        <v>0.01</v>
      </c>
      <c r="K79" s="119"/>
      <c r="L79" s="120">
        <f t="shared" si="12"/>
        <v>0.01</v>
      </c>
      <c r="M79" s="163"/>
      <c r="N79" s="141" t="s">
        <v>1748</v>
      </c>
      <c r="O79" s="163"/>
      <c r="P79" s="163"/>
      <c r="Q79" s="120"/>
      <c r="R79" s="120"/>
      <c r="S79" s="121">
        <v>1.05</v>
      </c>
      <c r="T79" s="121">
        <v>10</v>
      </c>
      <c r="U79" s="121">
        <v>21.05</v>
      </c>
      <c r="V79" s="121">
        <v>41.1</v>
      </c>
      <c r="W79" s="121">
        <v>71.150000000000006</v>
      </c>
      <c r="X79" s="121">
        <v>81.150000000000006</v>
      </c>
      <c r="Y79" s="121">
        <v>100</v>
      </c>
      <c r="Z79" s="121">
        <v>121.05</v>
      </c>
      <c r="AA79" s="121">
        <v>140</v>
      </c>
      <c r="AB79" s="121">
        <v>150</v>
      </c>
      <c r="AC79" s="122">
        <v>11.05</v>
      </c>
      <c r="AD79" s="122">
        <v>71.099999999999994</v>
      </c>
      <c r="AE79" s="122">
        <v>150</v>
      </c>
      <c r="AF79" s="123">
        <v>5.15</v>
      </c>
      <c r="AG79" s="123">
        <v>60</v>
      </c>
      <c r="AH79" s="123">
        <v>150</v>
      </c>
      <c r="AI79" s="1093" t="s">
        <v>2571</v>
      </c>
      <c r="AJ79" s="1093"/>
      <c r="AK79" s="1092" t="s">
        <v>2572</v>
      </c>
      <c r="AL79" s="1093"/>
      <c r="AM79" s="1093"/>
      <c r="AN79" s="120"/>
      <c r="AO79" s="118">
        <f t="shared" si="13"/>
        <v>0.05</v>
      </c>
      <c r="AP79" s="120" t="s">
        <v>287</v>
      </c>
      <c r="AQ79" s="120" t="s">
        <v>287</v>
      </c>
      <c r="AR79" s="144">
        <f t="shared" si="11"/>
        <v>0.04</v>
      </c>
      <c r="AS79" s="411">
        <v>8.3999999999999995E-3</v>
      </c>
      <c r="AT79" s="115">
        <v>78</v>
      </c>
    </row>
    <row r="80" spans="1:46" ht="15" hidden="1" customHeight="1">
      <c r="A80" s="115">
        <v>77</v>
      </c>
      <c r="B80" s="119" t="s">
        <v>408</v>
      </c>
      <c r="C80" s="125" t="s">
        <v>1811</v>
      </c>
      <c r="D80" s="119" t="s">
        <v>309</v>
      </c>
      <c r="E80" s="119" t="s">
        <v>330</v>
      </c>
      <c r="F80" s="119" t="s">
        <v>395</v>
      </c>
      <c r="G80" s="119" t="s">
        <v>306</v>
      </c>
      <c r="H80" s="119" t="s">
        <v>300</v>
      </c>
      <c r="I80" s="119" t="s">
        <v>749</v>
      </c>
      <c r="J80" s="119">
        <v>0.01</v>
      </c>
      <c r="K80" s="119"/>
      <c r="L80" s="120">
        <f t="shared" si="12"/>
        <v>0.01</v>
      </c>
      <c r="M80" s="163"/>
      <c r="N80" s="141" t="s">
        <v>1748</v>
      </c>
      <c r="O80" s="163"/>
      <c r="P80" s="163"/>
      <c r="Q80" s="120"/>
      <c r="R80" s="120"/>
      <c r="S80" s="121">
        <v>1.05</v>
      </c>
      <c r="T80" s="121">
        <v>10</v>
      </c>
      <c r="U80" s="121">
        <v>21.05</v>
      </c>
      <c r="V80" s="121">
        <v>41.1</v>
      </c>
      <c r="W80" s="121">
        <v>71.150000000000006</v>
      </c>
      <c r="X80" s="121">
        <v>81.150000000000006</v>
      </c>
      <c r="Y80" s="121">
        <v>100</v>
      </c>
      <c r="Z80" s="121">
        <v>121.05</v>
      </c>
      <c r="AA80" s="121">
        <v>140</v>
      </c>
      <c r="AB80" s="121">
        <v>150</v>
      </c>
      <c r="AC80" s="122">
        <v>11.05</v>
      </c>
      <c r="AD80" s="122">
        <v>71.099999999999994</v>
      </c>
      <c r="AE80" s="122">
        <v>150</v>
      </c>
      <c r="AF80" s="123">
        <v>5.15</v>
      </c>
      <c r="AG80" s="123">
        <v>60</v>
      </c>
      <c r="AH80" s="123">
        <v>150</v>
      </c>
      <c r="AI80" s="1093" t="s">
        <v>2571</v>
      </c>
      <c r="AJ80" s="1093"/>
      <c r="AK80" s="1092" t="s">
        <v>2572</v>
      </c>
      <c r="AL80" s="1093"/>
      <c r="AM80" s="1093"/>
      <c r="AN80" s="120"/>
      <c r="AO80" s="118">
        <f t="shared" si="13"/>
        <v>0.05</v>
      </c>
      <c r="AP80" s="120" t="s">
        <v>287</v>
      </c>
      <c r="AQ80" s="120" t="s">
        <v>287</v>
      </c>
      <c r="AR80" s="144">
        <f t="shared" si="11"/>
        <v>0.04</v>
      </c>
      <c r="AS80" s="411">
        <v>8.3999999999999995E-3</v>
      </c>
      <c r="AT80" s="115">
        <v>79</v>
      </c>
    </row>
    <row r="81" spans="1:46" ht="15" hidden="1" customHeight="1">
      <c r="A81" s="115">
        <v>78</v>
      </c>
      <c r="B81" s="119" t="s">
        <v>409</v>
      </c>
      <c r="C81" s="125" t="s">
        <v>1732</v>
      </c>
      <c r="D81" s="119" t="s">
        <v>309</v>
      </c>
      <c r="E81" s="119" t="s">
        <v>330</v>
      </c>
      <c r="F81" s="119" t="s">
        <v>395</v>
      </c>
      <c r="G81" s="119" t="s">
        <v>306</v>
      </c>
      <c r="H81" s="119" t="s">
        <v>300</v>
      </c>
      <c r="I81" s="119" t="s">
        <v>749</v>
      </c>
      <c r="J81" s="119">
        <v>0.01</v>
      </c>
      <c r="K81" s="119"/>
      <c r="L81" s="120">
        <f t="shared" si="12"/>
        <v>0.01</v>
      </c>
      <c r="M81" s="163"/>
      <c r="N81" s="141" t="s">
        <v>1748</v>
      </c>
      <c r="O81" s="169" t="s">
        <v>1795</v>
      </c>
      <c r="P81" s="169" t="s">
        <v>1794</v>
      </c>
      <c r="Q81" s="120"/>
      <c r="R81" s="120"/>
      <c r="S81" s="121">
        <v>1.05</v>
      </c>
      <c r="T81" s="121">
        <v>10</v>
      </c>
      <c r="U81" s="121">
        <v>21.05</v>
      </c>
      <c r="V81" s="121">
        <v>41.1</v>
      </c>
      <c r="W81" s="121">
        <v>71.150000000000006</v>
      </c>
      <c r="X81" s="121">
        <v>81.150000000000006</v>
      </c>
      <c r="Y81" s="121">
        <v>100</v>
      </c>
      <c r="Z81" s="121">
        <v>121.05</v>
      </c>
      <c r="AA81" s="121">
        <v>140</v>
      </c>
      <c r="AB81" s="121">
        <v>150</v>
      </c>
      <c r="AC81" s="122">
        <v>11.05</v>
      </c>
      <c r="AD81" s="122">
        <v>71.099999999999994</v>
      </c>
      <c r="AE81" s="122">
        <v>150</v>
      </c>
      <c r="AF81" s="123">
        <v>5.15</v>
      </c>
      <c r="AG81" s="123">
        <v>60</v>
      </c>
      <c r="AH81" s="123">
        <v>150</v>
      </c>
      <c r="AI81" s="1093" t="s">
        <v>2571</v>
      </c>
      <c r="AJ81" s="1093"/>
      <c r="AK81" s="1092" t="s">
        <v>2572</v>
      </c>
      <c r="AL81" s="1093"/>
      <c r="AM81" s="1093"/>
      <c r="AN81" s="120"/>
      <c r="AO81" s="118">
        <f t="shared" si="13"/>
        <v>0.05</v>
      </c>
      <c r="AP81" s="120" t="s">
        <v>287</v>
      </c>
      <c r="AQ81" s="120" t="s">
        <v>287</v>
      </c>
      <c r="AR81" s="144">
        <f t="shared" si="11"/>
        <v>0.04</v>
      </c>
      <c r="AS81" s="411">
        <v>8.3999999999999995E-3</v>
      </c>
      <c r="AT81" s="115">
        <v>80</v>
      </c>
    </row>
    <row r="82" spans="1:46" ht="15" hidden="1" customHeight="1">
      <c r="A82" s="115">
        <v>79</v>
      </c>
      <c r="B82" s="119" t="s">
        <v>410</v>
      </c>
      <c r="C82" s="125" t="s">
        <v>1812</v>
      </c>
      <c r="D82" s="119" t="s">
        <v>309</v>
      </c>
      <c r="E82" s="119" t="s">
        <v>330</v>
      </c>
      <c r="F82" s="119" t="s">
        <v>395</v>
      </c>
      <c r="G82" s="119" t="s">
        <v>306</v>
      </c>
      <c r="H82" s="119" t="s">
        <v>300</v>
      </c>
      <c r="I82" s="119" t="s">
        <v>749</v>
      </c>
      <c r="J82" s="119">
        <v>0.01</v>
      </c>
      <c r="K82" s="119"/>
      <c r="L82" s="120">
        <f t="shared" si="12"/>
        <v>0.01</v>
      </c>
      <c r="M82" s="163"/>
      <c r="N82" s="141" t="s">
        <v>1748</v>
      </c>
      <c r="O82" s="163"/>
      <c r="P82" s="163"/>
      <c r="Q82" s="120"/>
      <c r="R82" s="120"/>
      <c r="S82" s="121">
        <v>1.05</v>
      </c>
      <c r="T82" s="121">
        <v>10</v>
      </c>
      <c r="U82" s="121">
        <v>21.05</v>
      </c>
      <c r="V82" s="121">
        <v>41.1</v>
      </c>
      <c r="W82" s="121">
        <v>71.150000000000006</v>
      </c>
      <c r="X82" s="121">
        <v>81.150000000000006</v>
      </c>
      <c r="Y82" s="121">
        <v>100</v>
      </c>
      <c r="Z82" s="121">
        <v>121.05</v>
      </c>
      <c r="AA82" s="121">
        <v>140</v>
      </c>
      <c r="AB82" s="121">
        <v>150</v>
      </c>
      <c r="AC82" s="122">
        <v>11.05</v>
      </c>
      <c r="AD82" s="122">
        <v>71.099999999999994</v>
      </c>
      <c r="AE82" s="122">
        <v>150</v>
      </c>
      <c r="AF82" s="123">
        <v>5.15</v>
      </c>
      <c r="AG82" s="123">
        <v>60</v>
      </c>
      <c r="AH82" s="123">
        <v>150</v>
      </c>
      <c r="AI82" s="1093" t="s">
        <v>2571</v>
      </c>
      <c r="AJ82" s="1093"/>
      <c r="AK82" s="1092" t="s">
        <v>2572</v>
      </c>
      <c r="AL82" s="1093"/>
      <c r="AM82" s="1093"/>
      <c r="AN82" s="120"/>
      <c r="AO82" s="118">
        <f t="shared" si="13"/>
        <v>0.05</v>
      </c>
      <c r="AP82" s="120" t="s">
        <v>287</v>
      </c>
      <c r="AQ82" s="120" t="s">
        <v>287</v>
      </c>
      <c r="AR82" s="144">
        <f t="shared" si="11"/>
        <v>0.04</v>
      </c>
      <c r="AS82" s="411">
        <v>8.3999999999999995E-3</v>
      </c>
      <c r="AT82" s="115">
        <v>81</v>
      </c>
    </row>
    <row r="83" spans="1:46" ht="15" hidden="1" customHeight="1">
      <c r="A83" s="115">
        <v>80</v>
      </c>
      <c r="B83" s="119" t="s">
        <v>411</v>
      </c>
      <c r="C83" s="125" t="s">
        <v>1823</v>
      </c>
      <c r="D83" s="119" t="s">
        <v>309</v>
      </c>
      <c r="E83" s="119" t="s">
        <v>330</v>
      </c>
      <c r="F83" s="119" t="s">
        <v>395</v>
      </c>
      <c r="G83" s="119" t="s">
        <v>306</v>
      </c>
      <c r="H83" s="119" t="s">
        <v>300</v>
      </c>
      <c r="I83" s="119" t="s">
        <v>749</v>
      </c>
      <c r="J83" s="119">
        <v>0.01</v>
      </c>
      <c r="K83" s="119"/>
      <c r="L83" s="120">
        <f t="shared" si="12"/>
        <v>0.01</v>
      </c>
      <c r="M83" s="163"/>
      <c r="N83" s="141" t="s">
        <v>1748</v>
      </c>
      <c r="O83" s="169" t="s">
        <v>1795</v>
      </c>
      <c r="P83" s="169" t="s">
        <v>1794</v>
      </c>
      <c r="Q83" s="120"/>
      <c r="R83" s="120"/>
      <c r="S83" s="121">
        <v>1.05</v>
      </c>
      <c r="T83" s="121">
        <v>10</v>
      </c>
      <c r="U83" s="121">
        <v>21.05</v>
      </c>
      <c r="V83" s="121">
        <v>41.1</v>
      </c>
      <c r="W83" s="121">
        <v>71.150000000000006</v>
      </c>
      <c r="X83" s="121">
        <v>81.150000000000006</v>
      </c>
      <c r="Y83" s="121">
        <v>100</v>
      </c>
      <c r="Z83" s="121">
        <v>121.05</v>
      </c>
      <c r="AA83" s="121">
        <v>140</v>
      </c>
      <c r="AB83" s="121">
        <v>150</v>
      </c>
      <c r="AC83" s="122">
        <v>11.05</v>
      </c>
      <c r="AD83" s="122">
        <v>71.099999999999994</v>
      </c>
      <c r="AE83" s="122">
        <v>150</v>
      </c>
      <c r="AF83" s="123">
        <v>5.15</v>
      </c>
      <c r="AG83" s="123">
        <v>60</v>
      </c>
      <c r="AH83" s="123">
        <v>150</v>
      </c>
      <c r="AI83" s="1093" t="s">
        <v>2571</v>
      </c>
      <c r="AJ83" s="1093"/>
      <c r="AK83" s="1092" t="s">
        <v>2572</v>
      </c>
      <c r="AL83" s="1093"/>
      <c r="AM83" s="1093"/>
      <c r="AN83" s="120"/>
      <c r="AO83" s="118">
        <f t="shared" si="13"/>
        <v>0.05</v>
      </c>
      <c r="AP83" s="120" t="s">
        <v>287</v>
      </c>
      <c r="AQ83" s="120" t="s">
        <v>287</v>
      </c>
      <c r="AR83" s="144">
        <f t="shared" si="11"/>
        <v>0.04</v>
      </c>
      <c r="AS83" s="411">
        <v>8.3999999999999995E-3</v>
      </c>
      <c r="AT83" s="115">
        <v>82</v>
      </c>
    </row>
    <row r="84" spans="1:46" ht="15" hidden="1" customHeight="1">
      <c r="A84" s="115">
        <v>81</v>
      </c>
      <c r="B84" s="119" t="s">
        <v>412</v>
      </c>
      <c r="C84" s="125" t="s">
        <v>1732</v>
      </c>
      <c r="D84" s="119" t="s">
        <v>309</v>
      </c>
      <c r="E84" s="119" t="s">
        <v>330</v>
      </c>
      <c r="F84" s="119" t="s">
        <v>395</v>
      </c>
      <c r="G84" s="119" t="s">
        <v>306</v>
      </c>
      <c r="H84" s="119" t="s">
        <v>300</v>
      </c>
      <c r="I84" s="119" t="s">
        <v>749</v>
      </c>
      <c r="J84" s="119">
        <v>0.01</v>
      </c>
      <c r="K84" s="119"/>
      <c r="L84" s="120">
        <f t="shared" si="12"/>
        <v>0.01</v>
      </c>
      <c r="M84" s="163"/>
      <c r="N84" s="141" t="s">
        <v>1748</v>
      </c>
      <c r="O84" s="169" t="s">
        <v>1795</v>
      </c>
      <c r="P84" s="169" t="s">
        <v>1794</v>
      </c>
      <c r="Q84" s="120"/>
      <c r="R84" s="120"/>
      <c r="S84" s="121">
        <v>1.05</v>
      </c>
      <c r="T84" s="121">
        <v>10</v>
      </c>
      <c r="U84" s="121">
        <v>21.05</v>
      </c>
      <c r="V84" s="121">
        <v>41.1</v>
      </c>
      <c r="W84" s="121">
        <v>71.150000000000006</v>
      </c>
      <c r="X84" s="121">
        <v>81.150000000000006</v>
      </c>
      <c r="Y84" s="121">
        <v>100</v>
      </c>
      <c r="Z84" s="121">
        <v>121.05</v>
      </c>
      <c r="AA84" s="121">
        <v>140</v>
      </c>
      <c r="AB84" s="121">
        <v>150</v>
      </c>
      <c r="AC84" s="122">
        <v>11.05</v>
      </c>
      <c r="AD84" s="122">
        <v>71.099999999999994</v>
      </c>
      <c r="AE84" s="122">
        <v>150</v>
      </c>
      <c r="AF84" s="123">
        <v>5.15</v>
      </c>
      <c r="AG84" s="123">
        <v>60</v>
      </c>
      <c r="AH84" s="123">
        <v>150</v>
      </c>
      <c r="AI84" s="1092" t="s">
        <v>2571</v>
      </c>
      <c r="AJ84" s="1093"/>
      <c r="AK84" s="1092" t="s">
        <v>2572</v>
      </c>
      <c r="AL84" s="1093"/>
      <c r="AM84" s="1093"/>
      <c r="AN84" s="120"/>
      <c r="AO84" s="118">
        <f t="shared" si="13"/>
        <v>0.05</v>
      </c>
      <c r="AP84" s="120" t="s">
        <v>287</v>
      </c>
      <c r="AQ84" s="120" t="s">
        <v>287</v>
      </c>
      <c r="AR84" s="144">
        <f t="shared" si="11"/>
        <v>0.04</v>
      </c>
      <c r="AS84" s="411">
        <v>8.3999999999999995E-3</v>
      </c>
      <c r="AT84" s="115">
        <v>83</v>
      </c>
    </row>
    <row r="85" spans="1:46" ht="15" hidden="1" customHeight="1">
      <c r="A85" s="115">
        <v>82</v>
      </c>
      <c r="B85" s="119" t="s">
        <v>413</v>
      </c>
      <c r="C85" s="119"/>
      <c r="D85" s="119" t="s">
        <v>309</v>
      </c>
      <c r="E85" s="119" t="s">
        <v>325</v>
      </c>
      <c r="F85" s="119" t="s">
        <v>382</v>
      </c>
      <c r="G85" s="119" t="s">
        <v>296</v>
      </c>
      <c r="H85" s="119" t="s">
        <v>300</v>
      </c>
      <c r="I85" s="119" t="s">
        <v>287</v>
      </c>
      <c r="J85" s="119"/>
      <c r="K85" s="119"/>
      <c r="L85" s="120">
        <f t="shared" si="12"/>
        <v>0.01</v>
      </c>
      <c r="M85" s="163"/>
      <c r="N85" s="141" t="s">
        <v>1748</v>
      </c>
      <c r="O85" s="163"/>
      <c r="P85" s="163"/>
      <c r="Q85" s="120"/>
      <c r="R85" s="120"/>
      <c r="S85" s="121"/>
      <c r="T85" s="121"/>
      <c r="U85" s="121"/>
      <c r="V85" s="121"/>
      <c r="W85" s="121"/>
      <c r="X85" s="121"/>
      <c r="Y85" s="121"/>
      <c r="Z85" s="121"/>
      <c r="AA85" s="121"/>
      <c r="AB85" s="121"/>
      <c r="AC85" s="122"/>
      <c r="AD85" s="122"/>
      <c r="AE85" s="122"/>
      <c r="AF85" s="123"/>
      <c r="AG85" s="123"/>
      <c r="AH85" s="123"/>
      <c r="AI85" s="1092" t="s">
        <v>2571</v>
      </c>
      <c r="AJ85" s="1093"/>
      <c r="AK85" s="1092" t="s">
        <v>2572</v>
      </c>
      <c r="AL85" s="1093"/>
      <c r="AM85" s="1093"/>
      <c r="AN85" s="120"/>
      <c r="AO85" s="118">
        <f t="shared" si="13"/>
        <v>0</v>
      </c>
      <c r="AP85" s="120" t="s">
        <v>287</v>
      </c>
      <c r="AQ85" s="120" t="s">
        <v>287</v>
      </c>
      <c r="AR85" s="144">
        <f t="shared" si="11"/>
        <v>0</v>
      </c>
      <c r="AS85" s="411">
        <v>8.3999999999999995E-3</v>
      </c>
      <c r="AT85" s="115">
        <v>84</v>
      </c>
    </row>
    <row r="86" spans="1:46" ht="15" hidden="1" customHeight="1">
      <c r="A86" s="115">
        <v>83</v>
      </c>
      <c r="B86" s="119" t="s">
        <v>414</v>
      </c>
      <c r="C86" s="119">
        <v>12002196</v>
      </c>
      <c r="D86" s="119" t="s">
        <v>309</v>
      </c>
      <c r="E86" s="119" t="s">
        <v>330</v>
      </c>
      <c r="F86" s="119" t="s">
        <v>366</v>
      </c>
      <c r="G86" s="119" t="s">
        <v>297</v>
      </c>
      <c r="H86" s="119" t="s">
        <v>300</v>
      </c>
      <c r="I86" s="119" t="s">
        <v>749</v>
      </c>
      <c r="J86" s="119">
        <v>0.01</v>
      </c>
      <c r="K86" s="119"/>
      <c r="L86" s="120">
        <f t="shared" si="12"/>
        <v>0.01</v>
      </c>
      <c r="M86" s="163"/>
      <c r="N86" s="141" t="s">
        <v>1748</v>
      </c>
      <c r="O86" s="169" t="s">
        <v>1795</v>
      </c>
      <c r="P86" s="169" t="s">
        <v>1794</v>
      </c>
      <c r="Q86" s="120"/>
      <c r="R86" s="120"/>
      <c r="S86" s="121">
        <v>1.05</v>
      </c>
      <c r="T86" s="121">
        <v>10</v>
      </c>
      <c r="U86" s="121">
        <v>21.05</v>
      </c>
      <c r="V86" s="121">
        <v>41.1</v>
      </c>
      <c r="W86" s="121">
        <v>71.150000000000006</v>
      </c>
      <c r="X86" s="121">
        <v>81.150000000000006</v>
      </c>
      <c r="Y86" s="121">
        <v>100</v>
      </c>
      <c r="Z86" s="121">
        <v>121.05</v>
      </c>
      <c r="AA86" s="121">
        <v>140</v>
      </c>
      <c r="AB86" s="121">
        <v>150</v>
      </c>
      <c r="AC86" s="122">
        <v>11.05</v>
      </c>
      <c r="AD86" s="122">
        <v>71.099999999999994</v>
      </c>
      <c r="AE86" s="122">
        <v>150</v>
      </c>
      <c r="AF86" s="123">
        <v>5.15</v>
      </c>
      <c r="AG86" s="123">
        <v>60</v>
      </c>
      <c r="AH86" s="123">
        <v>150</v>
      </c>
      <c r="AI86" s="1092" t="s">
        <v>2571</v>
      </c>
      <c r="AJ86" s="1093"/>
      <c r="AK86" s="1092" t="s">
        <v>2572</v>
      </c>
      <c r="AL86" s="1093"/>
      <c r="AM86" s="1093"/>
      <c r="AN86" s="120"/>
      <c r="AO86" s="118">
        <f t="shared" si="13"/>
        <v>0.05</v>
      </c>
      <c r="AP86" s="120" t="s">
        <v>287</v>
      </c>
      <c r="AQ86" s="120" t="s">
        <v>287</v>
      </c>
      <c r="AR86" s="144">
        <f t="shared" si="11"/>
        <v>0.04</v>
      </c>
      <c r="AS86" s="411">
        <v>8.3999999999999995E-3</v>
      </c>
      <c r="AT86" s="115">
        <v>85</v>
      </c>
    </row>
    <row r="87" spans="1:46" ht="15" hidden="1" customHeight="1">
      <c r="A87" s="115">
        <v>84</v>
      </c>
      <c r="B87" s="119" t="s">
        <v>415</v>
      </c>
      <c r="C87" s="119"/>
      <c r="D87" s="119" t="s">
        <v>309</v>
      </c>
      <c r="E87" s="119" t="s">
        <v>330</v>
      </c>
      <c r="F87" s="119" t="s">
        <v>366</v>
      </c>
      <c r="G87" s="119" t="s">
        <v>297</v>
      </c>
      <c r="H87" s="119" t="s">
        <v>300</v>
      </c>
      <c r="I87" s="119" t="s">
        <v>749</v>
      </c>
      <c r="J87" s="119"/>
      <c r="K87" s="119"/>
      <c r="L87" s="120">
        <f t="shared" si="12"/>
        <v>0.01</v>
      </c>
      <c r="M87" s="163"/>
      <c r="N87" s="141" t="s">
        <v>1748</v>
      </c>
      <c r="O87" s="163"/>
      <c r="P87" s="163"/>
      <c r="Q87" s="120"/>
      <c r="R87" s="120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2"/>
      <c r="AD87" s="122"/>
      <c r="AE87" s="122"/>
      <c r="AF87" s="123"/>
      <c r="AG87" s="123"/>
      <c r="AH87" s="123"/>
      <c r="AI87" s="1092" t="s">
        <v>2571</v>
      </c>
      <c r="AJ87" s="1093"/>
      <c r="AK87" s="1092" t="s">
        <v>2572</v>
      </c>
      <c r="AL87" s="1093"/>
      <c r="AM87" s="1093"/>
      <c r="AN87" s="120"/>
      <c r="AO87" s="118">
        <f t="shared" si="13"/>
        <v>0</v>
      </c>
      <c r="AP87" s="120" t="s">
        <v>287</v>
      </c>
      <c r="AQ87" s="120" t="s">
        <v>287</v>
      </c>
      <c r="AR87" s="144">
        <f t="shared" si="11"/>
        <v>0</v>
      </c>
      <c r="AS87" s="411">
        <v>8.3999999999999995E-3</v>
      </c>
      <c r="AT87" s="115">
        <v>86</v>
      </c>
    </row>
    <row r="88" spans="1:46" ht="15" hidden="1" customHeight="1">
      <c r="A88" s="115">
        <v>85</v>
      </c>
      <c r="B88" s="119" t="s">
        <v>416</v>
      </c>
      <c r="C88" s="119"/>
      <c r="D88" s="119" t="s">
        <v>309</v>
      </c>
      <c r="E88" s="119" t="s">
        <v>330</v>
      </c>
      <c r="F88" s="119" t="s">
        <v>366</v>
      </c>
      <c r="G88" s="119" t="s">
        <v>297</v>
      </c>
      <c r="H88" s="119" t="s">
        <v>300</v>
      </c>
      <c r="I88" s="119" t="s">
        <v>749</v>
      </c>
      <c r="J88" s="119"/>
      <c r="K88" s="119"/>
      <c r="L88" s="120">
        <f t="shared" si="12"/>
        <v>0.01</v>
      </c>
      <c r="M88" s="163"/>
      <c r="N88" s="141" t="s">
        <v>1748</v>
      </c>
      <c r="O88" s="163"/>
      <c r="P88" s="163"/>
      <c r="Q88" s="120"/>
      <c r="R88" s="120"/>
      <c r="S88" s="121"/>
      <c r="T88" s="121"/>
      <c r="U88" s="121"/>
      <c r="V88" s="121"/>
      <c r="W88" s="121"/>
      <c r="X88" s="121"/>
      <c r="Y88" s="121"/>
      <c r="Z88" s="121"/>
      <c r="AA88" s="121"/>
      <c r="AB88" s="121"/>
      <c r="AC88" s="122"/>
      <c r="AD88" s="122"/>
      <c r="AE88" s="122"/>
      <c r="AF88" s="123"/>
      <c r="AG88" s="123"/>
      <c r="AH88" s="123"/>
      <c r="AI88" s="1092" t="s">
        <v>2571</v>
      </c>
      <c r="AJ88" s="1093"/>
      <c r="AK88" s="1092" t="s">
        <v>2572</v>
      </c>
      <c r="AL88" s="1093"/>
      <c r="AM88" s="1093"/>
      <c r="AN88" s="120"/>
      <c r="AO88" s="118">
        <f t="shared" si="13"/>
        <v>0</v>
      </c>
      <c r="AP88" s="120" t="s">
        <v>287</v>
      </c>
      <c r="AQ88" s="120" t="s">
        <v>287</v>
      </c>
      <c r="AR88" s="144">
        <f t="shared" si="11"/>
        <v>0</v>
      </c>
      <c r="AS88" s="411">
        <v>8.3999999999999995E-3</v>
      </c>
      <c r="AT88" s="115">
        <v>87</v>
      </c>
    </row>
    <row r="89" spans="1:46" ht="15" hidden="1" customHeight="1">
      <c r="A89" s="115">
        <v>86</v>
      </c>
      <c r="B89" s="119" t="s">
        <v>417</v>
      </c>
      <c r="C89" s="119">
        <v>12193207</v>
      </c>
      <c r="D89" s="119" t="s">
        <v>309</v>
      </c>
      <c r="E89" s="119" t="s">
        <v>330</v>
      </c>
      <c r="F89" s="119" t="s">
        <v>366</v>
      </c>
      <c r="G89" s="119" t="s">
        <v>297</v>
      </c>
      <c r="H89" s="119" t="s">
        <v>300</v>
      </c>
      <c r="I89" s="119" t="s">
        <v>749</v>
      </c>
      <c r="J89" s="119">
        <v>0.01</v>
      </c>
      <c r="K89" s="119"/>
      <c r="L89" s="120">
        <f t="shared" si="12"/>
        <v>0.01</v>
      </c>
      <c r="M89" s="163"/>
      <c r="N89" s="141" t="s">
        <v>1748</v>
      </c>
      <c r="O89" s="169" t="s">
        <v>1795</v>
      </c>
      <c r="P89" s="169" t="s">
        <v>1794</v>
      </c>
      <c r="Q89" s="120"/>
      <c r="R89" s="120"/>
      <c r="S89" s="121">
        <v>1.05</v>
      </c>
      <c r="T89" s="121">
        <v>10</v>
      </c>
      <c r="U89" s="121">
        <v>21.05</v>
      </c>
      <c r="V89" s="121">
        <v>41.1</v>
      </c>
      <c r="W89" s="121">
        <v>71.150000000000006</v>
      </c>
      <c r="X89" s="121">
        <v>81.150000000000006</v>
      </c>
      <c r="Y89" s="121">
        <v>100</v>
      </c>
      <c r="Z89" s="121">
        <v>121.05</v>
      </c>
      <c r="AA89" s="121">
        <v>140</v>
      </c>
      <c r="AB89" s="121">
        <v>150</v>
      </c>
      <c r="AC89" s="122">
        <v>11.05</v>
      </c>
      <c r="AD89" s="122">
        <v>71.099999999999994</v>
      </c>
      <c r="AE89" s="122">
        <v>150</v>
      </c>
      <c r="AF89" s="123">
        <v>5.15</v>
      </c>
      <c r="AG89" s="123">
        <v>60</v>
      </c>
      <c r="AH89" s="123">
        <v>150</v>
      </c>
      <c r="AI89" s="1092" t="s">
        <v>2571</v>
      </c>
      <c r="AJ89" s="1093"/>
      <c r="AK89" s="1092" t="s">
        <v>2572</v>
      </c>
      <c r="AL89" s="1093"/>
      <c r="AM89" s="1093"/>
      <c r="AN89" s="120"/>
      <c r="AO89" s="118">
        <f t="shared" si="13"/>
        <v>0.05</v>
      </c>
      <c r="AP89" s="120" t="s">
        <v>287</v>
      </c>
      <c r="AQ89" s="120" t="s">
        <v>287</v>
      </c>
      <c r="AR89" s="144">
        <f t="shared" si="11"/>
        <v>0.04</v>
      </c>
      <c r="AS89" s="411">
        <v>8.3999999999999995E-3</v>
      </c>
      <c r="AT89" s="115">
        <v>88</v>
      </c>
    </row>
    <row r="90" spans="1:46" ht="15" hidden="1" customHeight="1">
      <c r="A90" s="115">
        <v>87</v>
      </c>
      <c r="B90" s="119" t="s">
        <v>418</v>
      </c>
      <c r="C90" s="119">
        <v>12002235</v>
      </c>
      <c r="D90" s="119" t="s">
        <v>309</v>
      </c>
      <c r="E90" s="119" t="s">
        <v>330</v>
      </c>
      <c r="F90" s="119" t="s">
        <v>366</v>
      </c>
      <c r="G90" s="119" t="s">
        <v>297</v>
      </c>
      <c r="H90" s="119" t="s">
        <v>300</v>
      </c>
      <c r="I90" s="119" t="s">
        <v>749</v>
      </c>
      <c r="J90" s="119">
        <v>0.01</v>
      </c>
      <c r="K90" s="119"/>
      <c r="L90" s="120">
        <f t="shared" si="12"/>
        <v>0.01</v>
      </c>
      <c r="M90" s="163"/>
      <c r="N90" s="141" t="s">
        <v>1748</v>
      </c>
      <c r="O90" s="169" t="s">
        <v>1795</v>
      </c>
      <c r="P90" s="169" t="s">
        <v>1794</v>
      </c>
      <c r="Q90" s="120"/>
      <c r="R90" s="120"/>
      <c r="S90" s="121">
        <v>1.05</v>
      </c>
      <c r="T90" s="121">
        <v>10</v>
      </c>
      <c r="U90" s="121">
        <v>21.05</v>
      </c>
      <c r="V90" s="121">
        <v>41.1</v>
      </c>
      <c r="W90" s="121">
        <v>71.150000000000006</v>
      </c>
      <c r="X90" s="121">
        <v>81.150000000000006</v>
      </c>
      <c r="Y90" s="121">
        <v>100</v>
      </c>
      <c r="Z90" s="121">
        <v>121.05</v>
      </c>
      <c r="AA90" s="121">
        <v>140</v>
      </c>
      <c r="AB90" s="121">
        <v>150</v>
      </c>
      <c r="AC90" s="122">
        <v>11.05</v>
      </c>
      <c r="AD90" s="122">
        <v>71.099999999999994</v>
      </c>
      <c r="AE90" s="122">
        <v>150</v>
      </c>
      <c r="AF90" s="123">
        <v>5.15</v>
      </c>
      <c r="AG90" s="123">
        <v>60</v>
      </c>
      <c r="AH90" s="123">
        <v>150</v>
      </c>
      <c r="AI90" s="1092" t="s">
        <v>2571</v>
      </c>
      <c r="AJ90" s="1093"/>
      <c r="AK90" s="1092" t="s">
        <v>2572</v>
      </c>
      <c r="AL90" s="1093"/>
      <c r="AM90" s="1093"/>
      <c r="AN90" s="120"/>
      <c r="AO90" s="118">
        <f t="shared" si="13"/>
        <v>0.05</v>
      </c>
      <c r="AP90" s="120" t="s">
        <v>287</v>
      </c>
      <c r="AQ90" s="120" t="s">
        <v>287</v>
      </c>
      <c r="AR90" s="144">
        <f t="shared" si="11"/>
        <v>0.04</v>
      </c>
      <c r="AS90" s="411">
        <v>8.3999999999999995E-3</v>
      </c>
      <c r="AT90" s="115">
        <v>89</v>
      </c>
    </row>
    <row r="91" spans="1:46" ht="15" hidden="1" customHeight="1">
      <c r="A91" s="115">
        <v>88</v>
      </c>
      <c r="B91" s="119" t="s">
        <v>419</v>
      </c>
      <c r="C91" s="119"/>
      <c r="D91" s="119" t="s">
        <v>309</v>
      </c>
      <c r="E91" s="119" t="s">
        <v>330</v>
      </c>
      <c r="F91" s="119" t="s">
        <v>395</v>
      </c>
      <c r="G91" s="119" t="s">
        <v>304</v>
      </c>
      <c r="H91" s="119" t="s">
        <v>300</v>
      </c>
      <c r="I91" s="119" t="s">
        <v>749</v>
      </c>
      <c r="J91" s="119"/>
      <c r="K91" s="119"/>
      <c r="L91" s="120">
        <f t="shared" si="12"/>
        <v>0.01</v>
      </c>
      <c r="M91" s="163"/>
      <c r="N91" s="141" t="s">
        <v>1748</v>
      </c>
      <c r="O91" s="163"/>
      <c r="P91" s="163"/>
      <c r="Q91" s="120"/>
      <c r="R91" s="120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2"/>
      <c r="AD91" s="122"/>
      <c r="AE91" s="122"/>
      <c r="AF91" s="123"/>
      <c r="AG91" s="123"/>
      <c r="AH91" s="123"/>
      <c r="AI91" s="1092" t="s">
        <v>2571</v>
      </c>
      <c r="AJ91" s="1093"/>
      <c r="AK91" s="1092" t="s">
        <v>2572</v>
      </c>
      <c r="AL91" s="1093"/>
      <c r="AM91" s="1093"/>
      <c r="AN91" s="120"/>
      <c r="AO91" s="118">
        <f t="shared" si="13"/>
        <v>0</v>
      </c>
      <c r="AP91" s="120" t="s">
        <v>287</v>
      </c>
      <c r="AQ91" s="120" t="s">
        <v>287</v>
      </c>
      <c r="AR91" s="144">
        <f t="shared" si="11"/>
        <v>0</v>
      </c>
      <c r="AS91" s="411">
        <v>8.3999999999999995E-3</v>
      </c>
      <c r="AT91" s="115">
        <v>90</v>
      </c>
    </row>
    <row r="92" spans="1:46" ht="15" hidden="1" customHeight="1">
      <c r="A92" s="115">
        <v>89</v>
      </c>
      <c r="B92" s="119" t="s">
        <v>420</v>
      </c>
      <c r="C92" s="119"/>
      <c r="D92" s="119" t="s">
        <v>309</v>
      </c>
      <c r="E92" s="119" t="s">
        <v>330</v>
      </c>
      <c r="F92" s="119" t="s">
        <v>369</v>
      </c>
      <c r="G92" s="119" t="s">
        <v>297</v>
      </c>
      <c r="H92" s="119" t="s">
        <v>300</v>
      </c>
      <c r="I92" s="119" t="s">
        <v>370</v>
      </c>
      <c r="J92" s="119"/>
      <c r="K92" s="119"/>
      <c r="L92" s="120">
        <f t="shared" si="12"/>
        <v>0.01</v>
      </c>
      <c r="M92" s="163"/>
      <c r="N92" s="141" t="s">
        <v>1748</v>
      </c>
      <c r="O92" s="163"/>
      <c r="P92" s="163"/>
      <c r="Q92" s="120"/>
      <c r="R92" s="120"/>
      <c r="S92" s="121"/>
      <c r="T92" s="121"/>
      <c r="U92" s="121"/>
      <c r="V92" s="121"/>
      <c r="W92" s="121"/>
      <c r="X92" s="121"/>
      <c r="Y92" s="121"/>
      <c r="Z92" s="121"/>
      <c r="AA92" s="121"/>
      <c r="AB92" s="121"/>
      <c r="AC92" s="122"/>
      <c r="AD92" s="122"/>
      <c r="AE92" s="122"/>
      <c r="AF92" s="123"/>
      <c r="AG92" s="123"/>
      <c r="AH92" s="123"/>
      <c r="AI92" s="1092" t="s">
        <v>2571</v>
      </c>
      <c r="AJ92" s="1093"/>
      <c r="AK92" s="1092" t="s">
        <v>2572</v>
      </c>
      <c r="AL92" s="1093"/>
      <c r="AM92" s="1093"/>
      <c r="AN92" s="120"/>
      <c r="AO92" s="118">
        <f t="shared" si="13"/>
        <v>0</v>
      </c>
      <c r="AP92" s="120" t="s">
        <v>287</v>
      </c>
      <c r="AQ92" s="120" t="s">
        <v>287</v>
      </c>
      <c r="AR92" s="144">
        <f t="shared" si="11"/>
        <v>0</v>
      </c>
      <c r="AS92" s="411">
        <v>8.3999999999999995E-3</v>
      </c>
      <c r="AT92" s="115">
        <v>91</v>
      </c>
    </row>
    <row r="93" spans="1:46" ht="15" hidden="1" customHeight="1">
      <c r="A93" s="115">
        <v>90</v>
      </c>
      <c r="B93" s="119" t="s">
        <v>421</v>
      </c>
      <c r="C93" s="119"/>
      <c r="D93" s="119" t="s">
        <v>309</v>
      </c>
      <c r="E93" s="119" t="s">
        <v>330</v>
      </c>
      <c r="F93" s="119" t="s">
        <v>369</v>
      </c>
      <c r="G93" s="119" t="s">
        <v>297</v>
      </c>
      <c r="H93" s="119" t="s">
        <v>300</v>
      </c>
      <c r="I93" s="119" t="s">
        <v>370</v>
      </c>
      <c r="J93" s="119"/>
      <c r="K93" s="119"/>
      <c r="L93" s="120">
        <f t="shared" si="12"/>
        <v>0.01</v>
      </c>
      <c r="M93" s="163"/>
      <c r="N93" s="141" t="s">
        <v>1748</v>
      </c>
      <c r="O93" s="163"/>
      <c r="P93" s="163"/>
      <c r="Q93" s="120"/>
      <c r="R93" s="120"/>
      <c r="S93" s="121"/>
      <c r="T93" s="121"/>
      <c r="U93" s="121"/>
      <c r="V93" s="121"/>
      <c r="W93" s="121"/>
      <c r="X93" s="121"/>
      <c r="Y93" s="121"/>
      <c r="Z93" s="121"/>
      <c r="AA93" s="121"/>
      <c r="AB93" s="121"/>
      <c r="AC93" s="122"/>
      <c r="AD93" s="122"/>
      <c r="AE93" s="122"/>
      <c r="AF93" s="123"/>
      <c r="AG93" s="123"/>
      <c r="AH93" s="123"/>
      <c r="AI93" s="1092" t="s">
        <v>2571</v>
      </c>
      <c r="AJ93" s="1093"/>
      <c r="AK93" s="1092" t="s">
        <v>2572</v>
      </c>
      <c r="AL93" s="1093"/>
      <c r="AM93" s="1093"/>
      <c r="AN93" s="120"/>
      <c r="AO93" s="118">
        <f t="shared" si="13"/>
        <v>0</v>
      </c>
      <c r="AP93" s="120" t="s">
        <v>287</v>
      </c>
      <c r="AQ93" s="120" t="s">
        <v>287</v>
      </c>
      <c r="AR93" s="144">
        <f t="shared" si="11"/>
        <v>0</v>
      </c>
      <c r="AS93" s="411">
        <v>8.3999999999999995E-3</v>
      </c>
      <c r="AT93" s="115">
        <v>92</v>
      </c>
    </row>
    <row r="94" spans="1:46" ht="15" hidden="1" customHeight="1">
      <c r="A94" s="115">
        <v>91</v>
      </c>
      <c r="B94" s="119" t="s">
        <v>422</v>
      </c>
      <c r="C94" s="124" t="s">
        <v>1857</v>
      </c>
      <c r="D94" s="119" t="s">
        <v>309</v>
      </c>
      <c r="E94" s="119" t="s">
        <v>330</v>
      </c>
      <c r="F94" s="119" t="s">
        <v>369</v>
      </c>
      <c r="G94" s="119" t="s">
        <v>297</v>
      </c>
      <c r="H94" s="119" t="s">
        <v>300</v>
      </c>
      <c r="I94" s="125" t="s">
        <v>1751</v>
      </c>
      <c r="J94" s="119">
        <v>0.01</v>
      </c>
      <c r="K94" s="119"/>
      <c r="L94" s="120">
        <f t="shared" si="12"/>
        <v>0.01</v>
      </c>
      <c r="M94" s="163"/>
      <c r="N94" s="141" t="s">
        <v>1748</v>
      </c>
      <c r="O94" s="169" t="s">
        <v>1795</v>
      </c>
      <c r="P94" s="169" t="s">
        <v>1794</v>
      </c>
      <c r="Q94" s="120"/>
      <c r="R94" s="120"/>
      <c r="S94" s="121">
        <v>11.05</v>
      </c>
      <c r="T94" s="121">
        <v>21.05</v>
      </c>
      <c r="U94" s="121">
        <v>41.1</v>
      </c>
      <c r="V94" s="121">
        <v>71.150000000000006</v>
      </c>
      <c r="W94" s="121">
        <v>81.150000000000006</v>
      </c>
      <c r="X94" s="121">
        <v>100</v>
      </c>
      <c r="Y94" s="121">
        <v>121.05</v>
      </c>
      <c r="Z94" s="121">
        <v>150</v>
      </c>
      <c r="AA94" s="121">
        <v>171.15</v>
      </c>
      <c r="AB94" s="121">
        <v>200</v>
      </c>
      <c r="AC94" s="122"/>
      <c r="AD94" s="122"/>
      <c r="AE94" s="122"/>
      <c r="AF94" s="123"/>
      <c r="AG94" s="123"/>
      <c r="AH94" s="123"/>
      <c r="AI94" s="1092" t="s">
        <v>2571</v>
      </c>
      <c r="AJ94" s="1093"/>
      <c r="AK94" s="1092" t="s">
        <v>2572</v>
      </c>
      <c r="AL94" s="1093"/>
      <c r="AM94" s="1093"/>
      <c r="AN94" s="120"/>
      <c r="AO94" s="118">
        <f t="shared" si="13"/>
        <v>0.05</v>
      </c>
      <c r="AP94" s="120" t="s">
        <v>287</v>
      </c>
      <c r="AQ94" s="120" t="s">
        <v>287</v>
      </c>
      <c r="AR94" s="144">
        <f t="shared" si="11"/>
        <v>0.04</v>
      </c>
      <c r="AS94" s="411">
        <v>8.3999999999999995E-3</v>
      </c>
      <c r="AT94" s="115">
        <v>93</v>
      </c>
    </row>
    <row r="95" spans="1:46" ht="15" hidden="1" customHeight="1">
      <c r="A95" s="115">
        <v>92</v>
      </c>
      <c r="B95" s="119" t="s">
        <v>423</v>
      </c>
      <c r="C95" s="119"/>
      <c r="D95" s="119" t="s">
        <v>309</v>
      </c>
      <c r="E95" s="119" t="s">
        <v>325</v>
      </c>
      <c r="F95" s="119" t="s">
        <v>382</v>
      </c>
      <c r="G95" s="119" t="s">
        <v>296</v>
      </c>
      <c r="H95" s="119" t="s">
        <v>300</v>
      </c>
      <c r="I95" s="119" t="s">
        <v>287</v>
      </c>
      <c r="J95" s="119"/>
      <c r="K95" s="119"/>
      <c r="L95" s="120">
        <f t="shared" si="12"/>
        <v>0.01</v>
      </c>
      <c r="M95" s="163"/>
      <c r="N95" s="141" t="s">
        <v>1748</v>
      </c>
      <c r="O95" s="163"/>
      <c r="P95" s="163"/>
      <c r="Q95" s="120"/>
      <c r="R95" s="163" t="s">
        <v>1781</v>
      </c>
      <c r="S95" s="163" t="s">
        <v>1780</v>
      </c>
      <c r="T95" s="121"/>
      <c r="U95" s="121"/>
      <c r="V95" s="121"/>
      <c r="W95" s="121"/>
      <c r="X95" s="121"/>
      <c r="Y95" s="121"/>
      <c r="Z95" s="121"/>
      <c r="AA95" s="121"/>
      <c r="AB95" s="121"/>
      <c r="AC95" s="122"/>
      <c r="AD95" s="122"/>
      <c r="AE95" s="122"/>
      <c r="AF95" s="123"/>
      <c r="AG95" s="123"/>
      <c r="AH95" s="123"/>
      <c r="AI95" s="1092" t="s">
        <v>2571</v>
      </c>
      <c r="AJ95" s="1093"/>
      <c r="AK95" s="1092" t="s">
        <v>2572</v>
      </c>
      <c r="AL95" s="1093"/>
      <c r="AM95" s="1093"/>
      <c r="AN95" s="120"/>
      <c r="AO95" s="118">
        <f t="shared" si="13"/>
        <v>0</v>
      </c>
      <c r="AP95" s="120" t="s">
        <v>287</v>
      </c>
      <c r="AQ95" s="120" t="s">
        <v>287</v>
      </c>
      <c r="AR95" s="144">
        <f t="shared" si="11"/>
        <v>0</v>
      </c>
      <c r="AS95" s="411">
        <v>8.3999999999999995E-3</v>
      </c>
      <c r="AT95" s="115">
        <v>94</v>
      </c>
    </row>
    <row r="96" spans="1:46" ht="15" hidden="1" customHeight="1">
      <c r="A96" s="115">
        <v>93</v>
      </c>
      <c r="B96" s="119" t="s">
        <v>424</v>
      </c>
      <c r="C96" s="125" t="s">
        <v>1890</v>
      </c>
      <c r="D96" s="119" t="s">
        <v>309</v>
      </c>
      <c r="E96" s="119" t="s">
        <v>330</v>
      </c>
      <c r="F96" s="119" t="s">
        <v>395</v>
      </c>
      <c r="G96" s="119" t="s">
        <v>304</v>
      </c>
      <c r="H96" s="119" t="s">
        <v>300</v>
      </c>
      <c r="I96" s="119" t="s">
        <v>749</v>
      </c>
      <c r="J96" s="119">
        <v>0.01</v>
      </c>
      <c r="K96" s="119"/>
      <c r="L96" s="120">
        <f t="shared" si="12"/>
        <v>0.01</v>
      </c>
      <c r="M96" s="163"/>
      <c r="N96" s="141" t="s">
        <v>1748</v>
      </c>
      <c r="O96" s="169" t="s">
        <v>1795</v>
      </c>
      <c r="P96" s="169" t="s">
        <v>1794</v>
      </c>
      <c r="Q96" s="120"/>
      <c r="R96" s="120"/>
      <c r="S96" s="121">
        <v>1.05</v>
      </c>
      <c r="T96" s="121">
        <v>10</v>
      </c>
      <c r="U96" s="121">
        <v>21.05</v>
      </c>
      <c r="V96" s="121">
        <v>41.1</v>
      </c>
      <c r="W96" s="121">
        <v>71.150000000000006</v>
      </c>
      <c r="X96" s="121">
        <v>81.150000000000006</v>
      </c>
      <c r="Y96" s="121">
        <v>100</v>
      </c>
      <c r="Z96" s="121">
        <v>121.05</v>
      </c>
      <c r="AA96" s="121">
        <v>140</v>
      </c>
      <c r="AB96" s="121">
        <v>150</v>
      </c>
      <c r="AC96" s="122">
        <v>11.05</v>
      </c>
      <c r="AD96" s="122">
        <v>71.099999999999994</v>
      </c>
      <c r="AE96" s="122">
        <v>150</v>
      </c>
      <c r="AF96" s="123">
        <v>5.15</v>
      </c>
      <c r="AG96" s="123">
        <v>60</v>
      </c>
      <c r="AH96" s="123">
        <v>150</v>
      </c>
      <c r="AI96" s="1092" t="s">
        <v>2571</v>
      </c>
      <c r="AJ96" s="1093"/>
      <c r="AK96" s="1092" t="s">
        <v>2572</v>
      </c>
      <c r="AL96" s="1093"/>
      <c r="AM96" s="1093"/>
      <c r="AN96" s="120"/>
      <c r="AO96" s="118">
        <f t="shared" si="13"/>
        <v>0.05</v>
      </c>
      <c r="AP96" s="120" t="s">
        <v>287</v>
      </c>
      <c r="AQ96" s="120" t="s">
        <v>287</v>
      </c>
      <c r="AR96" s="144">
        <f t="shared" si="11"/>
        <v>0.04</v>
      </c>
      <c r="AS96" s="411">
        <v>8.3999999999999995E-3</v>
      </c>
      <c r="AT96" s="115">
        <v>95</v>
      </c>
    </row>
    <row r="97" spans="1:46" ht="15" hidden="1" customHeight="1">
      <c r="A97" s="115">
        <v>94</v>
      </c>
      <c r="B97" s="119" t="s">
        <v>425</v>
      </c>
      <c r="C97" s="119"/>
      <c r="D97" s="119" t="s">
        <v>309</v>
      </c>
      <c r="E97" s="119" t="s">
        <v>330</v>
      </c>
      <c r="F97" s="119" t="s">
        <v>395</v>
      </c>
      <c r="G97" s="119" t="s">
        <v>304</v>
      </c>
      <c r="H97" s="119" t="s">
        <v>300</v>
      </c>
      <c r="I97" s="119" t="s">
        <v>749</v>
      </c>
      <c r="J97" s="119"/>
      <c r="K97" s="119"/>
      <c r="L97" s="120">
        <f t="shared" si="12"/>
        <v>0.01</v>
      </c>
      <c r="M97" s="163"/>
      <c r="N97" s="141" t="s">
        <v>1748</v>
      </c>
      <c r="O97" s="163"/>
      <c r="P97" s="163"/>
      <c r="Q97" s="120"/>
      <c r="R97" s="120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2"/>
      <c r="AD97" s="122"/>
      <c r="AE97" s="122"/>
      <c r="AF97" s="123"/>
      <c r="AG97" s="123"/>
      <c r="AH97" s="123"/>
      <c r="AI97" s="1092" t="s">
        <v>2571</v>
      </c>
      <c r="AJ97" s="1093"/>
      <c r="AK97" s="1092" t="s">
        <v>2572</v>
      </c>
      <c r="AL97" s="1093"/>
      <c r="AM97" s="1093"/>
      <c r="AN97" s="120"/>
      <c r="AO97" s="118">
        <f t="shared" si="13"/>
        <v>0</v>
      </c>
      <c r="AP97" s="120" t="s">
        <v>287</v>
      </c>
      <c r="AQ97" s="120" t="s">
        <v>287</v>
      </c>
      <c r="AR97" s="144">
        <f t="shared" si="11"/>
        <v>0</v>
      </c>
      <c r="AS97" s="411">
        <v>8.3999999999999995E-3</v>
      </c>
      <c r="AT97" s="115">
        <v>96</v>
      </c>
    </row>
    <row r="98" spans="1:46" ht="15" hidden="1" customHeight="1">
      <c r="A98" s="115">
        <v>95</v>
      </c>
      <c r="B98" s="119" t="s">
        <v>426</v>
      </c>
      <c r="C98" s="119"/>
      <c r="D98" s="119" t="s">
        <v>309</v>
      </c>
      <c r="E98" s="119" t="s">
        <v>330</v>
      </c>
      <c r="F98" s="119" t="s">
        <v>395</v>
      </c>
      <c r="G98" s="119" t="s">
        <v>304</v>
      </c>
      <c r="H98" s="119" t="s">
        <v>300</v>
      </c>
      <c r="I98" s="119" t="s">
        <v>749</v>
      </c>
      <c r="J98" s="119"/>
      <c r="K98" s="119"/>
      <c r="L98" s="120">
        <f t="shared" si="12"/>
        <v>0.01</v>
      </c>
      <c r="M98" s="163"/>
      <c r="N98" s="141" t="s">
        <v>1748</v>
      </c>
      <c r="O98" s="163"/>
      <c r="P98" s="163"/>
      <c r="Q98" s="120"/>
      <c r="R98" s="120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2"/>
      <c r="AD98" s="122"/>
      <c r="AE98" s="122"/>
      <c r="AF98" s="123"/>
      <c r="AG98" s="123"/>
      <c r="AH98" s="123"/>
      <c r="AI98" s="1092" t="s">
        <v>2571</v>
      </c>
      <c r="AJ98" s="1093"/>
      <c r="AK98" s="1092" t="s">
        <v>2572</v>
      </c>
      <c r="AL98" s="1093"/>
      <c r="AM98" s="1093"/>
      <c r="AN98" s="120"/>
      <c r="AO98" s="118">
        <f t="shared" si="13"/>
        <v>0</v>
      </c>
      <c r="AP98" s="120" t="s">
        <v>287</v>
      </c>
      <c r="AQ98" s="120" t="s">
        <v>287</v>
      </c>
      <c r="AR98" s="144">
        <f t="shared" si="11"/>
        <v>0</v>
      </c>
      <c r="AS98" s="411">
        <v>8.3999999999999995E-3</v>
      </c>
      <c r="AT98" s="115">
        <v>97</v>
      </c>
    </row>
    <row r="99" spans="1:46" ht="15" hidden="1" customHeight="1">
      <c r="A99" s="115">
        <v>96</v>
      </c>
      <c r="B99" s="119" t="s">
        <v>427</v>
      </c>
      <c r="C99" s="125" t="s">
        <v>1920</v>
      </c>
      <c r="D99" s="119" t="s">
        <v>309</v>
      </c>
      <c r="E99" s="119" t="s">
        <v>330</v>
      </c>
      <c r="F99" s="119" t="s">
        <v>395</v>
      </c>
      <c r="G99" s="119" t="s">
        <v>306</v>
      </c>
      <c r="H99" s="119" t="s">
        <v>300</v>
      </c>
      <c r="I99" s="119" t="s">
        <v>749</v>
      </c>
      <c r="J99" s="119">
        <v>0.01</v>
      </c>
      <c r="K99" s="119"/>
      <c r="L99" s="120">
        <f t="shared" si="12"/>
        <v>0.01</v>
      </c>
      <c r="M99" s="163"/>
      <c r="N99" s="141" t="s">
        <v>1748</v>
      </c>
      <c r="O99" s="169" t="s">
        <v>1795</v>
      </c>
      <c r="P99" s="169" t="s">
        <v>1794</v>
      </c>
      <c r="Q99" s="120"/>
      <c r="R99" s="120"/>
      <c r="S99" s="121">
        <v>1.05</v>
      </c>
      <c r="T99" s="121">
        <v>10</v>
      </c>
      <c r="U99" s="121">
        <v>21.05</v>
      </c>
      <c r="V99" s="121">
        <v>41.1</v>
      </c>
      <c r="W99" s="121">
        <v>71.150000000000006</v>
      </c>
      <c r="X99" s="121">
        <v>81.150000000000006</v>
      </c>
      <c r="Y99" s="121">
        <v>100</v>
      </c>
      <c r="Z99" s="121">
        <v>121.05</v>
      </c>
      <c r="AA99" s="121">
        <v>140</v>
      </c>
      <c r="AB99" s="121">
        <v>150</v>
      </c>
      <c r="AC99" s="122">
        <v>11.05</v>
      </c>
      <c r="AD99" s="122">
        <v>71.099999999999994</v>
      </c>
      <c r="AE99" s="122">
        <v>150</v>
      </c>
      <c r="AF99" s="123">
        <v>5.15</v>
      </c>
      <c r="AG99" s="123">
        <v>60</v>
      </c>
      <c r="AH99" s="123">
        <v>150</v>
      </c>
      <c r="AI99" s="1092" t="s">
        <v>2571</v>
      </c>
      <c r="AJ99" s="1093"/>
      <c r="AK99" s="1092" t="s">
        <v>2572</v>
      </c>
      <c r="AL99" s="1093"/>
      <c r="AM99" s="1093"/>
      <c r="AN99" s="120"/>
      <c r="AO99" s="118">
        <f t="shared" si="13"/>
        <v>0.05</v>
      </c>
      <c r="AP99" s="120" t="s">
        <v>287</v>
      </c>
      <c r="AQ99" s="120" t="s">
        <v>287</v>
      </c>
      <c r="AR99" s="144">
        <f t="shared" si="11"/>
        <v>0.04</v>
      </c>
      <c r="AS99" s="411">
        <v>8.3999999999999995E-3</v>
      </c>
      <c r="AT99" s="115">
        <v>98</v>
      </c>
    </row>
    <row r="100" spans="1:46" ht="15" hidden="1" customHeight="1">
      <c r="A100" s="115">
        <v>97</v>
      </c>
      <c r="B100" s="119" t="s">
        <v>428</v>
      </c>
      <c r="C100" s="119"/>
      <c r="D100" s="119" t="s">
        <v>309</v>
      </c>
      <c r="E100" s="119" t="s">
        <v>330</v>
      </c>
      <c r="F100" s="119" t="s">
        <v>395</v>
      </c>
      <c r="G100" s="119" t="s">
        <v>304</v>
      </c>
      <c r="H100" s="119" t="s">
        <v>300</v>
      </c>
      <c r="I100" s="119" t="s">
        <v>749</v>
      </c>
      <c r="J100" s="119"/>
      <c r="K100" s="119"/>
      <c r="L100" s="120">
        <f t="shared" si="12"/>
        <v>0.01</v>
      </c>
      <c r="M100" s="163"/>
      <c r="N100" s="141" t="s">
        <v>1748</v>
      </c>
      <c r="O100" s="163"/>
      <c r="P100" s="163"/>
      <c r="Q100" s="120"/>
      <c r="R100" s="120"/>
      <c r="S100" s="121"/>
      <c r="T100" s="121"/>
      <c r="U100" s="121"/>
      <c r="V100" s="121"/>
      <c r="W100" s="121"/>
      <c r="X100" s="121"/>
      <c r="Y100" s="121"/>
      <c r="Z100" s="121"/>
      <c r="AA100" s="121"/>
      <c r="AB100" s="121"/>
      <c r="AC100" s="122"/>
      <c r="AD100" s="122"/>
      <c r="AE100" s="122"/>
      <c r="AF100" s="123"/>
      <c r="AG100" s="123"/>
      <c r="AH100" s="123"/>
      <c r="AI100" s="1092" t="s">
        <v>2571</v>
      </c>
      <c r="AJ100" s="1093"/>
      <c r="AK100" s="1092" t="s">
        <v>2572</v>
      </c>
      <c r="AL100" s="1093"/>
      <c r="AM100" s="1093"/>
      <c r="AN100" s="120"/>
      <c r="AO100" s="118">
        <f t="shared" si="13"/>
        <v>0</v>
      </c>
      <c r="AP100" s="120" t="s">
        <v>287</v>
      </c>
      <c r="AQ100" s="120" t="s">
        <v>287</v>
      </c>
      <c r="AR100" s="144">
        <f t="shared" si="11"/>
        <v>0</v>
      </c>
      <c r="AS100" s="411">
        <v>8.3999999999999995E-3</v>
      </c>
      <c r="AT100" s="115">
        <v>99</v>
      </c>
    </row>
    <row r="101" spans="1:46" ht="15" hidden="1" customHeight="1">
      <c r="A101" s="115">
        <v>98</v>
      </c>
      <c r="B101" s="119" t="s">
        <v>429</v>
      </c>
      <c r="C101" s="119"/>
      <c r="D101" s="119" t="s">
        <v>309</v>
      </c>
      <c r="E101" s="119" t="s">
        <v>330</v>
      </c>
      <c r="F101" s="119" t="s">
        <v>395</v>
      </c>
      <c r="G101" s="119" t="s">
        <v>304</v>
      </c>
      <c r="H101" s="119" t="s">
        <v>300</v>
      </c>
      <c r="I101" s="119" t="s">
        <v>749</v>
      </c>
      <c r="J101" s="119"/>
      <c r="K101" s="119"/>
      <c r="L101" s="120">
        <f t="shared" si="12"/>
        <v>0.01</v>
      </c>
      <c r="M101" s="163"/>
      <c r="N101" s="141" t="s">
        <v>1748</v>
      </c>
      <c r="O101" s="163"/>
      <c r="P101" s="163"/>
      <c r="Q101" s="120"/>
      <c r="R101" s="120"/>
      <c r="S101" s="121"/>
      <c r="T101" s="121"/>
      <c r="U101" s="121"/>
      <c r="V101" s="121"/>
      <c r="W101" s="121"/>
      <c r="X101" s="121"/>
      <c r="Y101" s="121"/>
      <c r="Z101" s="121"/>
      <c r="AA101" s="121"/>
      <c r="AB101" s="121"/>
      <c r="AC101" s="122"/>
      <c r="AD101" s="122"/>
      <c r="AE101" s="122"/>
      <c r="AF101" s="123"/>
      <c r="AG101" s="123"/>
      <c r="AH101" s="123"/>
      <c r="AI101" s="1092" t="s">
        <v>2571</v>
      </c>
      <c r="AJ101" s="1093"/>
      <c r="AK101" s="1092" t="s">
        <v>2572</v>
      </c>
      <c r="AL101" s="1093"/>
      <c r="AM101" s="1093"/>
      <c r="AN101" s="120"/>
      <c r="AO101" s="118">
        <f t="shared" si="13"/>
        <v>0</v>
      </c>
      <c r="AP101" s="120" t="s">
        <v>287</v>
      </c>
      <c r="AQ101" s="120" t="s">
        <v>287</v>
      </c>
      <c r="AR101" s="144">
        <f t="shared" si="11"/>
        <v>0</v>
      </c>
      <c r="AS101" s="411">
        <v>8.3999999999999995E-3</v>
      </c>
      <c r="AT101" s="115">
        <v>100</v>
      </c>
    </row>
    <row r="102" spans="1:46" ht="15" hidden="1" customHeight="1">
      <c r="A102" s="115">
        <v>99</v>
      </c>
      <c r="B102" s="119" t="s">
        <v>430</v>
      </c>
      <c r="C102" s="125" t="s">
        <v>1895</v>
      </c>
      <c r="D102" s="119" t="s">
        <v>309</v>
      </c>
      <c r="E102" s="119" t="s">
        <v>330</v>
      </c>
      <c r="F102" s="119" t="s">
        <v>395</v>
      </c>
      <c r="G102" s="119" t="s">
        <v>304</v>
      </c>
      <c r="H102" s="119" t="s">
        <v>300</v>
      </c>
      <c r="I102" s="119" t="s">
        <v>749</v>
      </c>
      <c r="J102" s="119">
        <v>0.01</v>
      </c>
      <c r="K102" s="119"/>
      <c r="L102" s="120">
        <f t="shared" si="12"/>
        <v>0.01</v>
      </c>
      <c r="M102" s="163"/>
      <c r="N102" s="141" t="s">
        <v>1748</v>
      </c>
      <c r="O102" s="169" t="s">
        <v>1795</v>
      </c>
      <c r="P102" s="169" t="s">
        <v>1794</v>
      </c>
      <c r="Q102" s="120"/>
      <c r="R102" s="120"/>
      <c r="S102" s="121">
        <v>1.05</v>
      </c>
      <c r="T102" s="121">
        <v>10</v>
      </c>
      <c r="U102" s="121">
        <v>21.05</v>
      </c>
      <c r="V102" s="121">
        <v>41.1</v>
      </c>
      <c r="W102" s="121">
        <v>71.150000000000006</v>
      </c>
      <c r="X102" s="121">
        <v>81.150000000000006</v>
      </c>
      <c r="Y102" s="121">
        <v>100</v>
      </c>
      <c r="Z102" s="121">
        <v>121.05</v>
      </c>
      <c r="AA102" s="121">
        <v>140</v>
      </c>
      <c r="AB102" s="121">
        <v>150</v>
      </c>
      <c r="AC102" s="122">
        <v>11.05</v>
      </c>
      <c r="AD102" s="122">
        <v>71.099999999999994</v>
      </c>
      <c r="AE102" s="122">
        <v>150</v>
      </c>
      <c r="AF102" s="123">
        <v>5.15</v>
      </c>
      <c r="AG102" s="123">
        <v>60</v>
      </c>
      <c r="AH102" s="123">
        <v>150</v>
      </c>
      <c r="AI102" s="1092" t="s">
        <v>2571</v>
      </c>
      <c r="AJ102" s="1093"/>
      <c r="AK102" s="1092" t="s">
        <v>2572</v>
      </c>
      <c r="AL102" s="1093"/>
      <c r="AM102" s="1093"/>
      <c r="AN102" s="120"/>
      <c r="AO102" s="118">
        <f t="shared" si="13"/>
        <v>0.05</v>
      </c>
      <c r="AP102" s="120" t="s">
        <v>287</v>
      </c>
      <c r="AQ102" s="120" t="s">
        <v>287</v>
      </c>
      <c r="AR102" s="144">
        <f t="shared" si="11"/>
        <v>0.04</v>
      </c>
      <c r="AS102" s="411">
        <v>8.3999999999999995E-3</v>
      </c>
      <c r="AT102" s="115">
        <v>101</v>
      </c>
    </row>
    <row r="103" spans="1:46" ht="15" hidden="1" customHeight="1">
      <c r="A103" s="115">
        <v>100</v>
      </c>
      <c r="B103" s="119" t="s">
        <v>431</v>
      </c>
      <c r="C103" s="125" t="s">
        <v>1899</v>
      </c>
      <c r="D103" s="119" t="s">
        <v>309</v>
      </c>
      <c r="E103" s="119" t="s">
        <v>330</v>
      </c>
      <c r="F103" s="119" t="s">
        <v>395</v>
      </c>
      <c r="G103" s="119" t="s">
        <v>304</v>
      </c>
      <c r="H103" s="119" t="s">
        <v>300</v>
      </c>
      <c r="I103" s="119" t="s">
        <v>749</v>
      </c>
      <c r="J103" s="119">
        <v>0.01</v>
      </c>
      <c r="K103" s="119"/>
      <c r="L103" s="120">
        <f t="shared" si="12"/>
        <v>0.01</v>
      </c>
      <c r="M103" s="163"/>
      <c r="N103" s="141" t="s">
        <v>1748</v>
      </c>
      <c r="O103" s="169" t="s">
        <v>1795</v>
      </c>
      <c r="P103" s="169" t="s">
        <v>1794</v>
      </c>
      <c r="Q103" s="120"/>
      <c r="R103" s="120"/>
      <c r="S103" s="121">
        <v>1.05</v>
      </c>
      <c r="T103" s="121">
        <v>10</v>
      </c>
      <c r="U103" s="121">
        <v>21.05</v>
      </c>
      <c r="V103" s="121">
        <v>41.1</v>
      </c>
      <c r="W103" s="121">
        <v>71.150000000000006</v>
      </c>
      <c r="X103" s="121">
        <v>81.150000000000006</v>
      </c>
      <c r="Y103" s="121">
        <v>100</v>
      </c>
      <c r="Z103" s="121">
        <v>121.05</v>
      </c>
      <c r="AA103" s="121">
        <v>140</v>
      </c>
      <c r="AB103" s="121">
        <v>150</v>
      </c>
      <c r="AC103" s="122">
        <v>11.05</v>
      </c>
      <c r="AD103" s="122">
        <v>71.099999999999994</v>
      </c>
      <c r="AE103" s="122">
        <v>150</v>
      </c>
      <c r="AF103" s="123">
        <v>5.15</v>
      </c>
      <c r="AG103" s="123">
        <v>60</v>
      </c>
      <c r="AH103" s="123">
        <v>150</v>
      </c>
      <c r="AI103" s="1092" t="s">
        <v>2571</v>
      </c>
      <c r="AJ103" s="1093"/>
      <c r="AK103" s="1092" t="s">
        <v>2572</v>
      </c>
      <c r="AL103" s="1093"/>
      <c r="AM103" s="1093"/>
      <c r="AN103" s="120"/>
      <c r="AO103" s="118">
        <f t="shared" si="13"/>
        <v>0.05</v>
      </c>
      <c r="AP103" s="120" t="s">
        <v>287</v>
      </c>
      <c r="AQ103" s="120" t="s">
        <v>287</v>
      </c>
      <c r="AR103" s="144">
        <f t="shared" si="11"/>
        <v>0.04</v>
      </c>
      <c r="AS103" s="411">
        <v>8.3999999999999995E-3</v>
      </c>
      <c r="AT103" s="115">
        <v>102</v>
      </c>
    </row>
    <row r="104" spans="1:46" ht="15" hidden="1" customHeight="1">
      <c r="A104" s="115">
        <v>101</v>
      </c>
      <c r="B104" s="119" t="s">
        <v>432</v>
      </c>
      <c r="C104" s="125" t="s">
        <v>1891</v>
      </c>
      <c r="D104" s="119" t="s">
        <v>309</v>
      </c>
      <c r="E104" s="119" t="s">
        <v>330</v>
      </c>
      <c r="F104" s="119" t="s">
        <v>395</v>
      </c>
      <c r="G104" s="119" t="s">
        <v>304</v>
      </c>
      <c r="H104" s="119" t="s">
        <v>300</v>
      </c>
      <c r="I104" s="119" t="s">
        <v>749</v>
      </c>
      <c r="J104" s="119">
        <v>0.01</v>
      </c>
      <c r="K104" s="119"/>
      <c r="L104" s="120">
        <f t="shared" si="12"/>
        <v>0.01</v>
      </c>
      <c r="M104" s="163"/>
      <c r="N104" s="141" t="s">
        <v>1748</v>
      </c>
      <c r="O104" s="169" t="s">
        <v>1795</v>
      </c>
      <c r="P104" s="169" t="s">
        <v>1794</v>
      </c>
      <c r="Q104" s="120"/>
      <c r="R104" s="120"/>
      <c r="S104" s="121">
        <v>1.05</v>
      </c>
      <c r="T104" s="121">
        <v>10</v>
      </c>
      <c r="U104" s="121">
        <v>21.05</v>
      </c>
      <c r="V104" s="121">
        <v>41.1</v>
      </c>
      <c r="W104" s="121">
        <v>71.150000000000006</v>
      </c>
      <c r="X104" s="121">
        <v>81.150000000000006</v>
      </c>
      <c r="Y104" s="121">
        <v>100</v>
      </c>
      <c r="Z104" s="121">
        <v>121.05</v>
      </c>
      <c r="AA104" s="121">
        <v>140</v>
      </c>
      <c r="AB104" s="121">
        <v>150</v>
      </c>
      <c r="AC104" s="122">
        <v>11.05</v>
      </c>
      <c r="AD104" s="122">
        <v>71.099999999999994</v>
      </c>
      <c r="AE104" s="122">
        <v>150</v>
      </c>
      <c r="AF104" s="123">
        <v>5.15</v>
      </c>
      <c r="AG104" s="123">
        <v>60</v>
      </c>
      <c r="AH104" s="123">
        <v>150</v>
      </c>
      <c r="AI104" s="1092" t="s">
        <v>2571</v>
      </c>
      <c r="AJ104" s="1093"/>
      <c r="AK104" s="1092" t="s">
        <v>2572</v>
      </c>
      <c r="AL104" s="1093"/>
      <c r="AM104" s="1093"/>
      <c r="AN104" s="120"/>
      <c r="AO104" s="118">
        <f t="shared" si="13"/>
        <v>0.05</v>
      </c>
      <c r="AP104" s="120" t="s">
        <v>287</v>
      </c>
      <c r="AQ104" s="120" t="s">
        <v>287</v>
      </c>
      <c r="AR104" s="144">
        <f t="shared" si="11"/>
        <v>0.04</v>
      </c>
      <c r="AS104" s="411">
        <v>8.3999999999999995E-3</v>
      </c>
      <c r="AT104" s="115">
        <v>103</v>
      </c>
    </row>
    <row r="105" spans="1:46" ht="15" hidden="1" customHeight="1">
      <c r="A105" s="115">
        <v>102</v>
      </c>
      <c r="B105" s="119" t="s">
        <v>433</v>
      </c>
      <c r="C105" s="125" t="s">
        <v>2028</v>
      </c>
      <c r="D105" s="119" t="s">
        <v>309</v>
      </c>
      <c r="E105" s="119" t="s">
        <v>330</v>
      </c>
      <c r="F105" s="119" t="s">
        <v>395</v>
      </c>
      <c r="G105" s="119" t="s">
        <v>304</v>
      </c>
      <c r="H105" s="119" t="s">
        <v>300</v>
      </c>
      <c r="I105" s="119" t="s">
        <v>749</v>
      </c>
      <c r="J105" s="119">
        <v>0.01</v>
      </c>
      <c r="K105" s="119"/>
      <c r="L105" s="120">
        <f t="shared" si="12"/>
        <v>0.01</v>
      </c>
      <c r="M105" s="163"/>
      <c r="N105" s="141" t="s">
        <v>1748</v>
      </c>
      <c r="O105" s="169" t="s">
        <v>1795</v>
      </c>
      <c r="P105" s="169" t="s">
        <v>1794</v>
      </c>
      <c r="Q105" s="120"/>
      <c r="R105" s="120"/>
      <c r="S105" s="121">
        <v>1.05</v>
      </c>
      <c r="T105" s="121">
        <v>10</v>
      </c>
      <c r="U105" s="121">
        <v>21.05</v>
      </c>
      <c r="V105" s="121">
        <v>41.1</v>
      </c>
      <c r="W105" s="121">
        <v>71.150000000000006</v>
      </c>
      <c r="X105" s="121">
        <v>81.150000000000006</v>
      </c>
      <c r="Y105" s="121">
        <v>100</v>
      </c>
      <c r="Z105" s="121">
        <v>121.05</v>
      </c>
      <c r="AA105" s="121">
        <v>140</v>
      </c>
      <c r="AB105" s="121">
        <v>150</v>
      </c>
      <c r="AC105" s="122">
        <v>11.05</v>
      </c>
      <c r="AD105" s="122">
        <v>71.099999999999994</v>
      </c>
      <c r="AE105" s="122">
        <v>150</v>
      </c>
      <c r="AF105" s="123">
        <v>5.15</v>
      </c>
      <c r="AG105" s="123">
        <v>60</v>
      </c>
      <c r="AH105" s="123">
        <v>150</v>
      </c>
      <c r="AI105" s="1092" t="s">
        <v>2571</v>
      </c>
      <c r="AJ105" s="1093"/>
      <c r="AK105" s="1092" t="s">
        <v>2572</v>
      </c>
      <c r="AL105" s="1093"/>
      <c r="AM105" s="1093"/>
      <c r="AN105" s="120"/>
      <c r="AO105" s="118">
        <f t="shared" si="13"/>
        <v>0.05</v>
      </c>
      <c r="AP105" s="120" t="s">
        <v>287</v>
      </c>
      <c r="AQ105" s="120" t="s">
        <v>287</v>
      </c>
      <c r="AR105" s="144">
        <f t="shared" si="11"/>
        <v>0.04</v>
      </c>
      <c r="AS105" s="411">
        <v>8.3999999999999995E-3</v>
      </c>
      <c r="AT105" s="115">
        <v>104</v>
      </c>
    </row>
    <row r="106" spans="1:46" ht="15" hidden="1" customHeight="1">
      <c r="A106" s="115">
        <v>103</v>
      </c>
      <c r="B106" s="119" t="s">
        <v>434</v>
      </c>
      <c r="C106" s="125" t="s">
        <v>1900</v>
      </c>
      <c r="D106" s="119" t="s">
        <v>309</v>
      </c>
      <c r="E106" s="119" t="s">
        <v>330</v>
      </c>
      <c r="F106" s="119" t="s">
        <v>395</v>
      </c>
      <c r="G106" s="119" t="s">
        <v>304</v>
      </c>
      <c r="H106" s="119" t="s">
        <v>300</v>
      </c>
      <c r="I106" s="119" t="s">
        <v>749</v>
      </c>
      <c r="J106" s="119">
        <v>0.01</v>
      </c>
      <c r="K106" s="119"/>
      <c r="L106" s="120">
        <f t="shared" si="12"/>
        <v>0.01</v>
      </c>
      <c r="M106" s="163"/>
      <c r="N106" s="141" t="s">
        <v>1748</v>
      </c>
      <c r="O106" s="169" t="s">
        <v>1795</v>
      </c>
      <c r="P106" s="169" t="s">
        <v>1794</v>
      </c>
      <c r="Q106" s="120"/>
      <c r="R106" s="120"/>
      <c r="S106" s="121">
        <v>1.05</v>
      </c>
      <c r="T106" s="121">
        <v>10</v>
      </c>
      <c r="U106" s="121">
        <v>21.05</v>
      </c>
      <c r="V106" s="121">
        <v>41.1</v>
      </c>
      <c r="W106" s="121">
        <v>71.150000000000006</v>
      </c>
      <c r="X106" s="121">
        <v>81.150000000000006</v>
      </c>
      <c r="Y106" s="121">
        <v>100</v>
      </c>
      <c r="Z106" s="121">
        <v>121.05</v>
      </c>
      <c r="AA106" s="121">
        <v>140</v>
      </c>
      <c r="AB106" s="121">
        <v>150</v>
      </c>
      <c r="AC106" s="122">
        <v>11.05</v>
      </c>
      <c r="AD106" s="122">
        <v>71.099999999999994</v>
      </c>
      <c r="AE106" s="122">
        <v>150</v>
      </c>
      <c r="AF106" s="123">
        <v>5.15</v>
      </c>
      <c r="AG106" s="123">
        <v>60</v>
      </c>
      <c r="AH106" s="123">
        <v>150</v>
      </c>
      <c r="AI106" s="1092" t="s">
        <v>2571</v>
      </c>
      <c r="AJ106" s="1093"/>
      <c r="AK106" s="1092" t="s">
        <v>2572</v>
      </c>
      <c r="AL106" s="1093"/>
      <c r="AM106" s="1093"/>
      <c r="AN106" s="120"/>
      <c r="AO106" s="118">
        <f t="shared" si="13"/>
        <v>0.05</v>
      </c>
      <c r="AP106" s="120" t="s">
        <v>287</v>
      </c>
      <c r="AQ106" s="120" t="s">
        <v>287</v>
      </c>
      <c r="AR106" s="144">
        <f t="shared" si="11"/>
        <v>0.04</v>
      </c>
      <c r="AS106" s="411">
        <v>8.3999999999999995E-3</v>
      </c>
      <c r="AT106" s="115">
        <v>105</v>
      </c>
    </row>
    <row r="107" spans="1:46" ht="15" hidden="1" customHeight="1">
      <c r="A107" s="115">
        <v>104</v>
      </c>
      <c r="B107" s="119" t="s">
        <v>435</v>
      </c>
      <c r="C107" s="125" t="s">
        <v>1894</v>
      </c>
      <c r="D107" s="119" t="s">
        <v>309</v>
      </c>
      <c r="E107" s="119" t="s">
        <v>330</v>
      </c>
      <c r="F107" s="119" t="s">
        <v>395</v>
      </c>
      <c r="G107" s="119" t="s">
        <v>304</v>
      </c>
      <c r="H107" s="119" t="s">
        <v>300</v>
      </c>
      <c r="I107" s="119" t="s">
        <v>749</v>
      </c>
      <c r="J107" s="119">
        <v>0.01</v>
      </c>
      <c r="K107" s="119"/>
      <c r="L107" s="120">
        <f t="shared" si="12"/>
        <v>0.01</v>
      </c>
      <c r="M107" s="163"/>
      <c r="N107" s="141" t="s">
        <v>1748</v>
      </c>
      <c r="O107" s="169" t="s">
        <v>1795</v>
      </c>
      <c r="P107" s="169" t="s">
        <v>1794</v>
      </c>
      <c r="Q107" s="120"/>
      <c r="R107" s="120"/>
      <c r="S107" s="121">
        <v>1.05</v>
      </c>
      <c r="T107" s="121">
        <v>10</v>
      </c>
      <c r="U107" s="121">
        <v>21.05</v>
      </c>
      <c r="V107" s="121">
        <v>41.1</v>
      </c>
      <c r="W107" s="121">
        <v>71.150000000000006</v>
      </c>
      <c r="X107" s="121">
        <v>81.150000000000006</v>
      </c>
      <c r="Y107" s="121">
        <v>100</v>
      </c>
      <c r="Z107" s="121">
        <v>121.05</v>
      </c>
      <c r="AA107" s="121">
        <v>140</v>
      </c>
      <c r="AB107" s="121">
        <v>150</v>
      </c>
      <c r="AC107" s="122">
        <v>11.05</v>
      </c>
      <c r="AD107" s="122">
        <v>71.099999999999994</v>
      </c>
      <c r="AE107" s="122">
        <v>150</v>
      </c>
      <c r="AF107" s="123">
        <v>5.15</v>
      </c>
      <c r="AG107" s="123">
        <v>60</v>
      </c>
      <c r="AH107" s="123">
        <v>150</v>
      </c>
      <c r="AI107" s="1092" t="s">
        <v>2571</v>
      </c>
      <c r="AJ107" s="1093"/>
      <c r="AK107" s="1092" t="s">
        <v>2572</v>
      </c>
      <c r="AL107" s="1093"/>
      <c r="AM107" s="1093"/>
      <c r="AN107" s="120"/>
      <c r="AO107" s="118">
        <f t="shared" si="13"/>
        <v>0.05</v>
      </c>
      <c r="AP107" s="120" t="s">
        <v>287</v>
      </c>
      <c r="AQ107" s="120" t="s">
        <v>287</v>
      </c>
      <c r="AR107" s="144">
        <f t="shared" si="11"/>
        <v>0.04</v>
      </c>
      <c r="AS107" s="411">
        <v>8.3999999999999995E-3</v>
      </c>
      <c r="AT107" s="115">
        <v>106</v>
      </c>
    </row>
    <row r="108" spans="1:46" ht="15" hidden="1" customHeight="1">
      <c r="A108" s="115">
        <v>105</v>
      </c>
      <c r="B108" s="119" t="s">
        <v>436</v>
      </c>
      <c r="C108" s="125" t="s">
        <v>1889</v>
      </c>
      <c r="D108" s="119" t="s">
        <v>309</v>
      </c>
      <c r="E108" s="119" t="s">
        <v>330</v>
      </c>
      <c r="F108" s="119" t="s">
        <v>395</v>
      </c>
      <c r="G108" s="119" t="s">
        <v>304</v>
      </c>
      <c r="H108" s="119" t="s">
        <v>300</v>
      </c>
      <c r="I108" s="119" t="s">
        <v>749</v>
      </c>
      <c r="J108" s="119">
        <v>0.01</v>
      </c>
      <c r="K108" s="119"/>
      <c r="L108" s="120">
        <f t="shared" si="12"/>
        <v>0.01</v>
      </c>
      <c r="M108" s="163"/>
      <c r="N108" s="141" t="s">
        <v>1748</v>
      </c>
      <c r="O108" s="169" t="s">
        <v>1795</v>
      </c>
      <c r="P108" s="169" t="s">
        <v>1794</v>
      </c>
      <c r="Q108" s="120"/>
      <c r="R108" s="120"/>
      <c r="S108" s="121">
        <v>1.05</v>
      </c>
      <c r="T108" s="121">
        <v>10</v>
      </c>
      <c r="U108" s="121">
        <v>21.05</v>
      </c>
      <c r="V108" s="121">
        <v>41.1</v>
      </c>
      <c r="W108" s="121">
        <v>71.150000000000006</v>
      </c>
      <c r="X108" s="121">
        <v>81.150000000000006</v>
      </c>
      <c r="Y108" s="121">
        <v>100</v>
      </c>
      <c r="Z108" s="121">
        <v>121.05</v>
      </c>
      <c r="AA108" s="121">
        <v>140</v>
      </c>
      <c r="AB108" s="121">
        <v>150</v>
      </c>
      <c r="AC108" s="122">
        <v>11.05</v>
      </c>
      <c r="AD108" s="122">
        <v>71.099999999999994</v>
      </c>
      <c r="AE108" s="122">
        <v>150</v>
      </c>
      <c r="AF108" s="123">
        <v>5.15</v>
      </c>
      <c r="AG108" s="123">
        <v>60</v>
      </c>
      <c r="AH108" s="123">
        <v>150</v>
      </c>
      <c r="AI108" s="1092" t="s">
        <v>2571</v>
      </c>
      <c r="AJ108" s="1093"/>
      <c r="AK108" s="1092" t="s">
        <v>2572</v>
      </c>
      <c r="AL108" s="1093"/>
      <c r="AM108" s="1093"/>
      <c r="AN108" s="120"/>
      <c r="AO108" s="118">
        <f t="shared" si="13"/>
        <v>0.05</v>
      </c>
      <c r="AP108" s="120" t="s">
        <v>287</v>
      </c>
      <c r="AQ108" s="120" t="s">
        <v>287</v>
      </c>
      <c r="AR108" s="144">
        <f t="shared" si="11"/>
        <v>0.04</v>
      </c>
      <c r="AS108" s="411">
        <v>8.3999999999999995E-3</v>
      </c>
      <c r="AT108" s="115">
        <v>107</v>
      </c>
    </row>
    <row r="109" spans="1:46" ht="15" hidden="1" customHeight="1">
      <c r="A109" s="115">
        <v>106</v>
      </c>
      <c r="B109" s="119" t="s">
        <v>437</v>
      </c>
      <c r="C109" s="119"/>
      <c r="D109" s="119" t="s">
        <v>309</v>
      </c>
      <c r="E109" s="119" t="s">
        <v>330</v>
      </c>
      <c r="F109" s="119" t="s">
        <v>395</v>
      </c>
      <c r="G109" s="119" t="s">
        <v>304</v>
      </c>
      <c r="H109" s="119" t="s">
        <v>300</v>
      </c>
      <c r="I109" s="119" t="s">
        <v>749</v>
      </c>
      <c r="J109" s="119"/>
      <c r="K109" s="119"/>
      <c r="L109" s="120">
        <f t="shared" si="12"/>
        <v>0.01</v>
      </c>
      <c r="M109" s="163"/>
      <c r="N109" s="141" t="s">
        <v>1748</v>
      </c>
      <c r="O109" s="163"/>
      <c r="P109" s="163"/>
      <c r="Q109" s="120"/>
      <c r="R109" s="120"/>
      <c r="S109" s="121"/>
      <c r="T109" s="121"/>
      <c r="U109" s="121"/>
      <c r="V109" s="121"/>
      <c r="W109" s="121"/>
      <c r="X109" s="121"/>
      <c r="Y109" s="121"/>
      <c r="Z109" s="121"/>
      <c r="AA109" s="121"/>
      <c r="AB109" s="121"/>
      <c r="AC109" s="122"/>
      <c r="AD109" s="122"/>
      <c r="AE109" s="122"/>
      <c r="AF109" s="123"/>
      <c r="AG109" s="123"/>
      <c r="AH109" s="123"/>
      <c r="AI109" s="1092" t="s">
        <v>2571</v>
      </c>
      <c r="AJ109" s="1093"/>
      <c r="AK109" s="1092" t="s">
        <v>2572</v>
      </c>
      <c r="AL109" s="1093"/>
      <c r="AM109" s="1093"/>
      <c r="AN109" s="120"/>
      <c r="AO109" s="118">
        <f t="shared" si="13"/>
        <v>0</v>
      </c>
      <c r="AP109" s="120" t="s">
        <v>287</v>
      </c>
      <c r="AQ109" s="120" t="s">
        <v>287</v>
      </c>
      <c r="AR109" s="144">
        <f t="shared" si="11"/>
        <v>0</v>
      </c>
      <c r="AS109" s="411">
        <v>8.3999999999999995E-3</v>
      </c>
      <c r="AT109" s="115">
        <v>108</v>
      </c>
    </row>
    <row r="110" spans="1:46" ht="15" hidden="1" customHeight="1">
      <c r="A110" s="115">
        <v>107</v>
      </c>
      <c r="B110" s="119" t="s">
        <v>438</v>
      </c>
      <c r="C110" s="119"/>
      <c r="D110" s="119" t="s">
        <v>309</v>
      </c>
      <c r="E110" s="119" t="s">
        <v>330</v>
      </c>
      <c r="F110" s="119" t="s">
        <v>395</v>
      </c>
      <c r="G110" s="119" t="s">
        <v>304</v>
      </c>
      <c r="H110" s="119" t="s">
        <v>300</v>
      </c>
      <c r="I110" s="119" t="s">
        <v>749</v>
      </c>
      <c r="J110" s="119"/>
      <c r="K110" s="119"/>
      <c r="L110" s="120">
        <f t="shared" si="12"/>
        <v>0.01</v>
      </c>
      <c r="M110" s="163"/>
      <c r="N110" s="141" t="s">
        <v>1748</v>
      </c>
      <c r="O110" s="163"/>
      <c r="P110" s="163"/>
      <c r="Q110" s="120"/>
      <c r="R110" s="120"/>
      <c r="S110" s="121"/>
      <c r="T110" s="121"/>
      <c r="U110" s="121"/>
      <c r="V110" s="121"/>
      <c r="W110" s="121"/>
      <c r="X110" s="121"/>
      <c r="Y110" s="121"/>
      <c r="Z110" s="121"/>
      <c r="AA110" s="121"/>
      <c r="AB110" s="121"/>
      <c r="AC110" s="122"/>
      <c r="AD110" s="122"/>
      <c r="AE110" s="122"/>
      <c r="AF110" s="123"/>
      <c r="AG110" s="123"/>
      <c r="AH110" s="123"/>
      <c r="AI110" s="1092" t="s">
        <v>2571</v>
      </c>
      <c r="AJ110" s="1093"/>
      <c r="AK110" s="1092" t="s">
        <v>2572</v>
      </c>
      <c r="AL110" s="1093"/>
      <c r="AM110" s="1093"/>
      <c r="AN110" s="120"/>
      <c r="AO110" s="118">
        <f t="shared" si="13"/>
        <v>0</v>
      </c>
      <c r="AP110" s="120" t="s">
        <v>287</v>
      </c>
      <c r="AQ110" s="120" t="s">
        <v>287</v>
      </c>
      <c r="AR110" s="144">
        <f t="shared" si="11"/>
        <v>0</v>
      </c>
      <c r="AS110" s="411">
        <v>8.3999999999999995E-3</v>
      </c>
      <c r="AT110" s="115">
        <v>109</v>
      </c>
    </row>
    <row r="111" spans="1:46" ht="15" hidden="1" customHeight="1">
      <c r="A111" s="115">
        <v>108</v>
      </c>
      <c r="B111" s="119" t="s">
        <v>439</v>
      </c>
      <c r="C111" s="125" t="s">
        <v>1893</v>
      </c>
      <c r="D111" s="119" t="s">
        <v>309</v>
      </c>
      <c r="E111" s="119" t="s">
        <v>330</v>
      </c>
      <c r="F111" s="119" t="s">
        <v>395</v>
      </c>
      <c r="G111" s="119" t="s">
        <v>304</v>
      </c>
      <c r="H111" s="119" t="s">
        <v>300</v>
      </c>
      <c r="I111" s="119" t="s">
        <v>749</v>
      </c>
      <c r="J111" s="119">
        <v>0.01</v>
      </c>
      <c r="K111" s="119"/>
      <c r="L111" s="120">
        <f t="shared" si="12"/>
        <v>0.01</v>
      </c>
      <c r="M111" s="163"/>
      <c r="N111" s="141" t="s">
        <v>1748</v>
      </c>
      <c r="O111" s="169" t="s">
        <v>1795</v>
      </c>
      <c r="P111" s="169" t="s">
        <v>1794</v>
      </c>
      <c r="Q111" s="120"/>
      <c r="R111" s="120"/>
      <c r="S111" s="121">
        <v>1.05</v>
      </c>
      <c r="T111" s="121">
        <v>10</v>
      </c>
      <c r="U111" s="121">
        <v>21.05</v>
      </c>
      <c r="V111" s="121">
        <v>41.1</v>
      </c>
      <c r="W111" s="121">
        <v>71.150000000000006</v>
      </c>
      <c r="X111" s="121">
        <v>81.150000000000006</v>
      </c>
      <c r="Y111" s="121">
        <v>100</v>
      </c>
      <c r="Z111" s="121">
        <v>121.05</v>
      </c>
      <c r="AA111" s="121">
        <v>140</v>
      </c>
      <c r="AB111" s="121">
        <v>150</v>
      </c>
      <c r="AC111" s="122">
        <v>11.05</v>
      </c>
      <c r="AD111" s="122">
        <v>71.099999999999994</v>
      </c>
      <c r="AE111" s="122">
        <v>150</v>
      </c>
      <c r="AF111" s="123">
        <v>5.15</v>
      </c>
      <c r="AG111" s="123">
        <v>60</v>
      </c>
      <c r="AH111" s="123">
        <v>150</v>
      </c>
      <c r="AI111" s="1092" t="s">
        <v>2571</v>
      </c>
      <c r="AJ111" s="1093"/>
      <c r="AK111" s="1092" t="s">
        <v>2572</v>
      </c>
      <c r="AL111" s="1093"/>
      <c r="AM111" s="1093"/>
      <c r="AN111" s="120"/>
      <c r="AO111" s="118">
        <f t="shared" si="13"/>
        <v>0.05</v>
      </c>
      <c r="AP111" s="120" t="s">
        <v>287</v>
      </c>
      <c r="AQ111" s="120" t="s">
        <v>287</v>
      </c>
      <c r="AR111" s="144">
        <f t="shared" si="11"/>
        <v>0.04</v>
      </c>
      <c r="AS111" s="411">
        <v>8.3999999999999995E-3</v>
      </c>
      <c r="AT111" s="115">
        <v>110</v>
      </c>
    </row>
    <row r="112" spans="1:46" ht="15" hidden="1" customHeight="1">
      <c r="A112" s="115">
        <v>109</v>
      </c>
      <c r="B112" s="119" t="s">
        <v>440</v>
      </c>
      <c r="C112" s="125" t="s">
        <v>1892</v>
      </c>
      <c r="D112" s="119" t="s">
        <v>309</v>
      </c>
      <c r="E112" s="119" t="s">
        <v>330</v>
      </c>
      <c r="F112" s="119" t="s">
        <v>395</v>
      </c>
      <c r="G112" s="119" t="s">
        <v>304</v>
      </c>
      <c r="H112" s="119" t="s">
        <v>300</v>
      </c>
      <c r="I112" s="119" t="s">
        <v>749</v>
      </c>
      <c r="J112" s="119">
        <v>0.01</v>
      </c>
      <c r="K112" s="119"/>
      <c r="L112" s="120">
        <f t="shared" si="12"/>
        <v>0.01</v>
      </c>
      <c r="M112" s="163"/>
      <c r="N112" s="141" t="s">
        <v>1748</v>
      </c>
      <c r="O112" s="169" t="s">
        <v>1795</v>
      </c>
      <c r="P112" s="169" t="s">
        <v>1794</v>
      </c>
      <c r="Q112" s="120"/>
      <c r="R112" s="120"/>
      <c r="S112" s="121">
        <v>1.05</v>
      </c>
      <c r="T112" s="121">
        <v>10</v>
      </c>
      <c r="U112" s="121">
        <v>21.05</v>
      </c>
      <c r="V112" s="121">
        <v>41.1</v>
      </c>
      <c r="W112" s="121">
        <v>71.150000000000006</v>
      </c>
      <c r="X112" s="121">
        <v>81.150000000000006</v>
      </c>
      <c r="Y112" s="121">
        <v>100</v>
      </c>
      <c r="Z112" s="121">
        <v>121.05</v>
      </c>
      <c r="AA112" s="121">
        <v>140</v>
      </c>
      <c r="AB112" s="121">
        <v>150</v>
      </c>
      <c r="AC112" s="122">
        <v>11.05</v>
      </c>
      <c r="AD112" s="122">
        <v>71.099999999999994</v>
      </c>
      <c r="AE112" s="122">
        <v>150</v>
      </c>
      <c r="AF112" s="123">
        <v>5.15</v>
      </c>
      <c r="AG112" s="123">
        <v>60</v>
      </c>
      <c r="AH112" s="123">
        <v>150</v>
      </c>
      <c r="AI112" s="1092" t="s">
        <v>2571</v>
      </c>
      <c r="AJ112" s="1093"/>
      <c r="AK112" s="1092" t="s">
        <v>2572</v>
      </c>
      <c r="AL112" s="1093"/>
      <c r="AM112" s="1093"/>
      <c r="AN112" s="120"/>
      <c r="AO112" s="118">
        <f t="shared" si="13"/>
        <v>0.05</v>
      </c>
      <c r="AP112" s="120" t="s">
        <v>287</v>
      </c>
      <c r="AQ112" s="120" t="s">
        <v>287</v>
      </c>
      <c r="AR112" s="144">
        <f t="shared" si="11"/>
        <v>0.04</v>
      </c>
      <c r="AS112" s="411">
        <v>8.3999999999999995E-3</v>
      </c>
      <c r="AT112" s="115">
        <v>111</v>
      </c>
    </row>
    <row r="113" spans="1:46" ht="15" hidden="1" customHeight="1">
      <c r="A113" s="115">
        <v>110</v>
      </c>
      <c r="B113" s="119" t="s">
        <v>441</v>
      </c>
      <c r="C113" s="125" t="s">
        <v>1897</v>
      </c>
      <c r="D113" s="119" t="s">
        <v>309</v>
      </c>
      <c r="E113" s="119" t="s">
        <v>330</v>
      </c>
      <c r="F113" s="119" t="s">
        <v>395</v>
      </c>
      <c r="G113" s="119" t="s">
        <v>304</v>
      </c>
      <c r="H113" s="119" t="s">
        <v>300</v>
      </c>
      <c r="I113" s="119" t="s">
        <v>749</v>
      </c>
      <c r="J113" s="119">
        <v>0.01</v>
      </c>
      <c r="K113" s="119"/>
      <c r="L113" s="120">
        <f t="shared" si="12"/>
        <v>0.01</v>
      </c>
      <c r="M113" s="163"/>
      <c r="N113" s="141" t="s">
        <v>1748</v>
      </c>
      <c r="O113" s="169" t="s">
        <v>1795</v>
      </c>
      <c r="P113" s="169" t="s">
        <v>1794</v>
      </c>
      <c r="Q113" s="120"/>
      <c r="R113" s="120"/>
      <c r="S113" s="121">
        <v>1.05</v>
      </c>
      <c r="T113" s="121">
        <v>10</v>
      </c>
      <c r="U113" s="121">
        <v>21.05</v>
      </c>
      <c r="V113" s="121">
        <v>41.1</v>
      </c>
      <c r="W113" s="121">
        <v>71.150000000000006</v>
      </c>
      <c r="X113" s="121">
        <v>81.150000000000006</v>
      </c>
      <c r="Y113" s="121">
        <v>100</v>
      </c>
      <c r="Z113" s="121">
        <v>121.05</v>
      </c>
      <c r="AA113" s="121">
        <v>140</v>
      </c>
      <c r="AB113" s="121">
        <v>150</v>
      </c>
      <c r="AC113" s="122">
        <v>11.05</v>
      </c>
      <c r="AD113" s="122">
        <v>71.099999999999994</v>
      </c>
      <c r="AE113" s="122">
        <v>150</v>
      </c>
      <c r="AF113" s="123">
        <v>5.15</v>
      </c>
      <c r="AG113" s="123">
        <v>60</v>
      </c>
      <c r="AH113" s="123">
        <v>150</v>
      </c>
      <c r="AI113" s="1092" t="s">
        <v>2571</v>
      </c>
      <c r="AJ113" s="1093"/>
      <c r="AK113" s="1092" t="s">
        <v>2572</v>
      </c>
      <c r="AL113" s="1093"/>
      <c r="AM113" s="1093"/>
      <c r="AN113" s="120"/>
      <c r="AO113" s="118">
        <f t="shared" si="13"/>
        <v>0.05</v>
      </c>
      <c r="AP113" s="120" t="s">
        <v>287</v>
      </c>
      <c r="AQ113" s="120" t="s">
        <v>287</v>
      </c>
      <c r="AR113" s="144">
        <f t="shared" si="11"/>
        <v>0.04</v>
      </c>
      <c r="AS113" s="411">
        <v>8.3999999999999995E-3</v>
      </c>
      <c r="AT113" s="115">
        <v>112</v>
      </c>
    </row>
    <row r="114" spans="1:46" ht="15" hidden="1" customHeight="1">
      <c r="A114" s="115">
        <v>111</v>
      </c>
      <c r="B114" s="119" t="s">
        <v>442</v>
      </c>
      <c r="C114" s="125" t="s">
        <v>1896</v>
      </c>
      <c r="D114" s="119" t="s">
        <v>309</v>
      </c>
      <c r="E114" s="119" t="s">
        <v>330</v>
      </c>
      <c r="F114" s="119" t="s">
        <v>395</v>
      </c>
      <c r="G114" s="119" t="s">
        <v>304</v>
      </c>
      <c r="H114" s="119" t="s">
        <v>300</v>
      </c>
      <c r="I114" s="119" t="s">
        <v>749</v>
      </c>
      <c r="J114" s="119">
        <v>0.01</v>
      </c>
      <c r="K114" s="119"/>
      <c r="L114" s="120">
        <f t="shared" si="12"/>
        <v>0.01</v>
      </c>
      <c r="M114" s="163"/>
      <c r="N114" s="141" t="s">
        <v>1748</v>
      </c>
      <c r="O114" s="169" t="s">
        <v>1795</v>
      </c>
      <c r="P114" s="169" t="s">
        <v>1794</v>
      </c>
      <c r="Q114" s="120"/>
      <c r="R114" s="120"/>
      <c r="S114" s="121">
        <v>1.05</v>
      </c>
      <c r="T114" s="121">
        <v>10</v>
      </c>
      <c r="U114" s="121">
        <v>21.05</v>
      </c>
      <c r="V114" s="121">
        <v>41.1</v>
      </c>
      <c r="W114" s="121">
        <v>71.150000000000006</v>
      </c>
      <c r="X114" s="121">
        <v>81.150000000000006</v>
      </c>
      <c r="Y114" s="121">
        <v>100</v>
      </c>
      <c r="Z114" s="121">
        <v>121.05</v>
      </c>
      <c r="AA114" s="121">
        <v>140</v>
      </c>
      <c r="AB114" s="121">
        <v>150</v>
      </c>
      <c r="AC114" s="122">
        <v>11.05</v>
      </c>
      <c r="AD114" s="122">
        <v>71.099999999999994</v>
      </c>
      <c r="AE114" s="122">
        <v>150</v>
      </c>
      <c r="AF114" s="123">
        <v>5.15</v>
      </c>
      <c r="AG114" s="123">
        <v>60</v>
      </c>
      <c r="AH114" s="123">
        <v>150</v>
      </c>
      <c r="AI114" s="1092" t="s">
        <v>2571</v>
      </c>
      <c r="AJ114" s="1093"/>
      <c r="AK114" s="1092" t="s">
        <v>2572</v>
      </c>
      <c r="AL114" s="1093"/>
      <c r="AM114" s="1093"/>
      <c r="AN114" s="120"/>
      <c r="AO114" s="118">
        <f t="shared" si="13"/>
        <v>0.05</v>
      </c>
      <c r="AP114" s="120" t="s">
        <v>287</v>
      </c>
      <c r="AQ114" s="120" t="s">
        <v>287</v>
      </c>
      <c r="AR114" s="144">
        <f t="shared" si="11"/>
        <v>0.04</v>
      </c>
      <c r="AS114" s="411">
        <v>8.3999999999999995E-3</v>
      </c>
      <c r="AT114" s="115">
        <v>113</v>
      </c>
    </row>
    <row r="115" spans="1:46" ht="15" hidden="1" customHeight="1">
      <c r="A115" s="115">
        <v>112</v>
      </c>
      <c r="B115" s="119" t="s">
        <v>443</v>
      </c>
      <c r="C115" s="125" t="s">
        <v>1678</v>
      </c>
      <c r="D115" s="119" t="s">
        <v>309</v>
      </c>
      <c r="E115" s="119" t="s">
        <v>330</v>
      </c>
      <c r="F115" s="119" t="s">
        <v>395</v>
      </c>
      <c r="G115" s="119" t="s">
        <v>304</v>
      </c>
      <c r="H115" s="119" t="s">
        <v>300</v>
      </c>
      <c r="I115" s="119" t="s">
        <v>749</v>
      </c>
      <c r="J115" s="119">
        <v>0.01</v>
      </c>
      <c r="K115" s="119"/>
      <c r="L115" s="120">
        <f t="shared" si="12"/>
        <v>0.01</v>
      </c>
      <c r="M115" s="163"/>
      <c r="N115" s="141" t="s">
        <v>1748</v>
      </c>
      <c r="O115" s="169" t="s">
        <v>1795</v>
      </c>
      <c r="P115" s="169" t="s">
        <v>1794</v>
      </c>
      <c r="Q115" s="120"/>
      <c r="R115" s="120"/>
      <c r="S115" s="121">
        <v>1.05</v>
      </c>
      <c r="T115" s="121">
        <v>10</v>
      </c>
      <c r="U115" s="121">
        <v>21.05</v>
      </c>
      <c r="V115" s="121">
        <v>41.1</v>
      </c>
      <c r="W115" s="121">
        <v>71.150000000000006</v>
      </c>
      <c r="X115" s="121">
        <v>81.150000000000006</v>
      </c>
      <c r="Y115" s="121">
        <v>100</v>
      </c>
      <c r="Z115" s="121">
        <v>121.05</v>
      </c>
      <c r="AA115" s="121">
        <v>140</v>
      </c>
      <c r="AB115" s="121">
        <v>150</v>
      </c>
      <c r="AC115" s="122">
        <v>11.05</v>
      </c>
      <c r="AD115" s="122">
        <v>71.099999999999994</v>
      </c>
      <c r="AE115" s="122">
        <v>150</v>
      </c>
      <c r="AF115" s="123">
        <v>5.15</v>
      </c>
      <c r="AG115" s="123">
        <v>60</v>
      </c>
      <c r="AH115" s="123">
        <v>150</v>
      </c>
      <c r="AI115" s="1092" t="s">
        <v>2571</v>
      </c>
      <c r="AJ115" s="1093"/>
      <c r="AK115" s="1092" t="s">
        <v>2572</v>
      </c>
      <c r="AL115" s="1093"/>
      <c r="AM115" s="1093"/>
      <c r="AN115" s="120"/>
      <c r="AO115" s="118">
        <f t="shared" si="13"/>
        <v>0.05</v>
      </c>
      <c r="AP115" s="120" t="s">
        <v>287</v>
      </c>
      <c r="AQ115" s="120" t="s">
        <v>287</v>
      </c>
      <c r="AR115" s="144">
        <f t="shared" si="11"/>
        <v>0.04</v>
      </c>
      <c r="AS115" s="411">
        <v>8.3999999999999995E-3</v>
      </c>
      <c r="AT115" s="115">
        <v>114</v>
      </c>
    </row>
    <row r="116" spans="1:46" ht="15" hidden="1" customHeight="1">
      <c r="A116" s="115">
        <v>113</v>
      </c>
      <c r="B116" s="119" t="s">
        <v>444</v>
      </c>
      <c r="C116" s="119"/>
      <c r="D116" s="119" t="s">
        <v>309</v>
      </c>
      <c r="E116" s="119" t="s">
        <v>330</v>
      </c>
      <c r="F116" s="119" t="s">
        <v>395</v>
      </c>
      <c r="G116" s="119" t="s">
        <v>304</v>
      </c>
      <c r="H116" s="119" t="s">
        <v>300</v>
      </c>
      <c r="I116" s="119" t="s">
        <v>749</v>
      </c>
      <c r="J116" s="119"/>
      <c r="K116" s="119"/>
      <c r="L116" s="120">
        <f t="shared" si="12"/>
        <v>0.01</v>
      </c>
      <c r="M116" s="163"/>
      <c r="N116" s="141" t="s">
        <v>1748</v>
      </c>
      <c r="O116" s="163"/>
      <c r="P116" s="163"/>
      <c r="Q116" s="120"/>
      <c r="R116" s="120"/>
      <c r="S116" s="121"/>
      <c r="T116" s="121"/>
      <c r="U116" s="121"/>
      <c r="V116" s="121"/>
      <c r="W116" s="121"/>
      <c r="X116" s="121"/>
      <c r="Y116" s="121"/>
      <c r="Z116" s="121"/>
      <c r="AA116" s="121"/>
      <c r="AB116" s="121"/>
      <c r="AC116" s="122"/>
      <c r="AD116" s="122"/>
      <c r="AE116" s="122"/>
      <c r="AF116" s="123"/>
      <c r="AG116" s="123"/>
      <c r="AH116" s="123"/>
      <c r="AI116" s="1092" t="s">
        <v>2571</v>
      </c>
      <c r="AJ116" s="1093"/>
      <c r="AK116" s="1092" t="s">
        <v>2572</v>
      </c>
      <c r="AL116" s="1093"/>
      <c r="AM116" s="1093"/>
      <c r="AN116" s="120"/>
      <c r="AO116" s="118">
        <f t="shared" si="13"/>
        <v>0</v>
      </c>
      <c r="AP116" s="120" t="s">
        <v>287</v>
      </c>
      <c r="AQ116" s="120" t="s">
        <v>287</v>
      </c>
      <c r="AR116" s="144">
        <f t="shared" si="11"/>
        <v>0</v>
      </c>
      <c r="AS116" s="411">
        <v>8.3999999999999995E-3</v>
      </c>
      <c r="AT116" s="115">
        <v>115</v>
      </c>
    </row>
    <row r="117" spans="1:46" ht="15" hidden="1" customHeight="1">
      <c r="A117" s="115">
        <v>114</v>
      </c>
      <c r="B117" s="119" t="s">
        <v>446</v>
      </c>
      <c r="C117" s="119"/>
      <c r="D117" s="119" t="s">
        <v>309</v>
      </c>
      <c r="E117" s="119" t="s">
        <v>330</v>
      </c>
      <c r="F117" s="119" t="s">
        <v>395</v>
      </c>
      <c r="G117" s="119" t="s">
        <v>304</v>
      </c>
      <c r="H117" s="119" t="s">
        <v>300</v>
      </c>
      <c r="I117" s="119" t="s">
        <v>749</v>
      </c>
      <c r="J117" s="119"/>
      <c r="K117" s="119"/>
      <c r="L117" s="120">
        <f t="shared" si="12"/>
        <v>0.01</v>
      </c>
      <c r="M117" s="163"/>
      <c r="N117" s="141" t="s">
        <v>1748</v>
      </c>
      <c r="O117" s="163"/>
      <c r="P117" s="163"/>
      <c r="Q117" s="120"/>
      <c r="R117" s="120"/>
      <c r="S117" s="121"/>
      <c r="T117" s="121"/>
      <c r="U117" s="121"/>
      <c r="V117" s="121"/>
      <c r="W117" s="121"/>
      <c r="X117" s="121"/>
      <c r="Y117" s="121"/>
      <c r="Z117" s="121"/>
      <c r="AA117" s="121"/>
      <c r="AB117" s="121"/>
      <c r="AC117" s="122"/>
      <c r="AD117" s="122"/>
      <c r="AE117" s="122"/>
      <c r="AF117" s="123"/>
      <c r="AG117" s="123"/>
      <c r="AH117" s="123"/>
      <c r="AI117" s="1092" t="s">
        <v>2571</v>
      </c>
      <c r="AJ117" s="1093"/>
      <c r="AK117" s="1092" t="s">
        <v>2572</v>
      </c>
      <c r="AL117" s="1093"/>
      <c r="AM117" s="1093"/>
      <c r="AN117" s="120"/>
      <c r="AO117" s="118">
        <f t="shared" si="13"/>
        <v>0</v>
      </c>
      <c r="AP117" s="120" t="s">
        <v>287</v>
      </c>
      <c r="AQ117" s="120" t="s">
        <v>287</v>
      </c>
      <c r="AR117" s="144">
        <f t="shared" si="11"/>
        <v>0</v>
      </c>
      <c r="AS117" s="411">
        <v>8.3999999999999995E-3</v>
      </c>
      <c r="AT117" s="115">
        <v>117</v>
      </c>
    </row>
    <row r="118" spans="1:46" ht="15" hidden="1" customHeight="1">
      <c r="A118" s="115">
        <v>115</v>
      </c>
      <c r="B118" s="119" t="s">
        <v>447</v>
      </c>
      <c r="C118" s="119"/>
      <c r="D118" s="119" t="s">
        <v>309</v>
      </c>
      <c r="E118" s="119" t="s">
        <v>330</v>
      </c>
      <c r="F118" s="119" t="s">
        <v>395</v>
      </c>
      <c r="G118" s="119" t="s">
        <v>304</v>
      </c>
      <c r="H118" s="119" t="s">
        <v>300</v>
      </c>
      <c r="I118" s="119" t="s">
        <v>749</v>
      </c>
      <c r="J118" s="119"/>
      <c r="K118" s="119"/>
      <c r="L118" s="120">
        <f t="shared" si="12"/>
        <v>0.01</v>
      </c>
      <c r="M118" s="163"/>
      <c r="N118" s="141" t="s">
        <v>1748</v>
      </c>
      <c r="O118" s="163"/>
      <c r="P118" s="163"/>
      <c r="Q118" s="120"/>
      <c r="R118" s="120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2"/>
      <c r="AD118" s="122"/>
      <c r="AE118" s="122"/>
      <c r="AF118" s="123"/>
      <c r="AG118" s="123"/>
      <c r="AH118" s="123"/>
      <c r="AI118" s="1092" t="s">
        <v>2571</v>
      </c>
      <c r="AJ118" s="1093"/>
      <c r="AK118" s="1092" t="s">
        <v>2572</v>
      </c>
      <c r="AL118" s="1093"/>
      <c r="AM118" s="1093"/>
      <c r="AN118" s="120"/>
      <c r="AO118" s="118">
        <f t="shared" si="13"/>
        <v>0</v>
      </c>
      <c r="AP118" s="120" t="s">
        <v>287</v>
      </c>
      <c r="AQ118" s="120" t="s">
        <v>287</v>
      </c>
      <c r="AR118" s="144">
        <f t="shared" si="11"/>
        <v>0</v>
      </c>
      <c r="AS118" s="411">
        <v>8.3999999999999995E-3</v>
      </c>
      <c r="AT118" s="115">
        <v>118</v>
      </c>
    </row>
    <row r="119" spans="1:46" ht="15" hidden="1" customHeight="1">
      <c r="A119" s="115">
        <v>116</v>
      </c>
      <c r="B119" s="119" t="s">
        <v>448</v>
      </c>
      <c r="C119" s="125" t="s">
        <v>2059</v>
      </c>
      <c r="D119" s="119" t="s">
        <v>309</v>
      </c>
      <c r="E119" s="119" t="s">
        <v>330</v>
      </c>
      <c r="F119" s="119" t="s">
        <v>395</v>
      </c>
      <c r="G119" s="119" t="s">
        <v>306</v>
      </c>
      <c r="H119" s="119" t="s">
        <v>300</v>
      </c>
      <c r="I119" s="119" t="s">
        <v>749</v>
      </c>
      <c r="J119" s="119">
        <v>0.01</v>
      </c>
      <c r="K119" s="119"/>
      <c r="L119" s="120">
        <f t="shared" si="12"/>
        <v>0.01</v>
      </c>
      <c r="M119" s="163"/>
      <c r="N119" s="733" t="s">
        <v>2570</v>
      </c>
      <c r="O119" s="163" t="s">
        <v>1795</v>
      </c>
      <c r="P119" s="163" t="s">
        <v>1794</v>
      </c>
      <c r="Q119" s="120"/>
      <c r="R119" s="120"/>
      <c r="S119" s="121">
        <v>1.05</v>
      </c>
      <c r="T119" s="121">
        <v>10</v>
      </c>
      <c r="U119" s="121">
        <v>21.05</v>
      </c>
      <c r="V119" s="121">
        <v>41.1</v>
      </c>
      <c r="W119" s="121">
        <v>71.150000000000006</v>
      </c>
      <c r="X119" s="121">
        <v>81.150000000000006</v>
      </c>
      <c r="Y119" s="121">
        <v>100</v>
      </c>
      <c r="Z119" s="121">
        <v>121.05</v>
      </c>
      <c r="AA119" s="121">
        <v>140</v>
      </c>
      <c r="AB119" s="121">
        <v>150</v>
      </c>
      <c r="AC119" s="122">
        <v>11.05</v>
      </c>
      <c r="AD119" s="122">
        <v>71.099999999999994</v>
      </c>
      <c r="AE119" s="122">
        <v>150</v>
      </c>
      <c r="AF119" s="123">
        <v>5.15</v>
      </c>
      <c r="AG119" s="123">
        <v>60</v>
      </c>
      <c r="AH119" s="123">
        <v>150</v>
      </c>
      <c r="AI119" s="1092" t="s">
        <v>2571</v>
      </c>
      <c r="AJ119" s="1093"/>
      <c r="AK119" s="1092" t="s">
        <v>2572</v>
      </c>
      <c r="AL119" s="1093"/>
      <c r="AM119" s="1093"/>
      <c r="AN119" s="120"/>
      <c r="AO119" s="118">
        <f t="shared" si="13"/>
        <v>0.05</v>
      </c>
      <c r="AP119" s="120" t="s">
        <v>287</v>
      </c>
      <c r="AQ119" s="120" t="s">
        <v>287</v>
      </c>
      <c r="AR119" s="144">
        <f t="shared" si="11"/>
        <v>0.04</v>
      </c>
      <c r="AS119" s="411">
        <v>8.3999999999999995E-3</v>
      </c>
      <c r="AT119" s="115">
        <v>119</v>
      </c>
    </row>
    <row r="120" spans="1:46" ht="15" hidden="1" customHeight="1">
      <c r="A120" s="115">
        <v>117</v>
      </c>
      <c r="B120" s="119" t="s">
        <v>449</v>
      </c>
      <c r="C120" s="125" t="s">
        <v>2058</v>
      </c>
      <c r="D120" s="119" t="s">
        <v>309</v>
      </c>
      <c r="E120" s="119" t="s">
        <v>330</v>
      </c>
      <c r="F120" s="119" t="s">
        <v>395</v>
      </c>
      <c r="G120" s="119" t="s">
        <v>306</v>
      </c>
      <c r="H120" s="119" t="s">
        <v>300</v>
      </c>
      <c r="I120" s="119" t="s">
        <v>749</v>
      </c>
      <c r="J120" s="119">
        <v>0.01</v>
      </c>
      <c r="K120" s="119"/>
      <c r="L120" s="120">
        <f t="shared" si="12"/>
        <v>0.01</v>
      </c>
      <c r="M120" s="163"/>
      <c r="N120" s="733" t="s">
        <v>2570</v>
      </c>
      <c r="O120" s="163" t="s">
        <v>1795</v>
      </c>
      <c r="P120" s="163" t="s">
        <v>1794</v>
      </c>
      <c r="Q120" s="120"/>
      <c r="R120" s="120"/>
      <c r="S120" s="121">
        <v>1.05</v>
      </c>
      <c r="T120" s="121">
        <v>10</v>
      </c>
      <c r="U120" s="121">
        <v>21.05</v>
      </c>
      <c r="V120" s="121">
        <v>41.1</v>
      </c>
      <c r="W120" s="121">
        <v>71.150000000000006</v>
      </c>
      <c r="X120" s="121">
        <v>81.150000000000006</v>
      </c>
      <c r="Y120" s="121">
        <v>100</v>
      </c>
      <c r="Z120" s="121">
        <v>121.05</v>
      </c>
      <c r="AA120" s="121">
        <v>140</v>
      </c>
      <c r="AB120" s="121">
        <v>150</v>
      </c>
      <c r="AC120" s="122">
        <v>11.05</v>
      </c>
      <c r="AD120" s="122">
        <v>71.099999999999994</v>
      </c>
      <c r="AE120" s="122">
        <v>150</v>
      </c>
      <c r="AF120" s="123">
        <v>5.15</v>
      </c>
      <c r="AG120" s="123">
        <v>60</v>
      </c>
      <c r="AH120" s="123">
        <v>150</v>
      </c>
      <c r="AI120" s="1092" t="s">
        <v>2571</v>
      </c>
      <c r="AJ120" s="1093"/>
      <c r="AK120" s="1092" t="s">
        <v>2572</v>
      </c>
      <c r="AL120" s="1093"/>
      <c r="AM120" s="1093"/>
      <c r="AN120" s="120"/>
      <c r="AO120" s="118">
        <f t="shared" si="13"/>
        <v>0.05</v>
      </c>
      <c r="AP120" s="120" t="s">
        <v>287</v>
      </c>
      <c r="AQ120" s="120" t="s">
        <v>287</v>
      </c>
      <c r="AR120" s="144">
        <f t="shared" si="11"/>
        <v>0.04</v>
      </c>
      <c r="AS120" s="411">
        <v>8.3999999999999995E-3</v>
      </c>
      <c r="AT120" s="115">
        <v>120</v>
      </c>
    </row>
    <row r="121" spans="1:46" ht="15" hidden="1" customHeight="1">
      <c r="A121" s="115">
        <v>118</v>
      </c>
      <c r="B121" s="119" t="s">
        <v>450</v>
      </c>
      <c r="C121" s="119"/>
      <c r="D121" s="119" t="s">
        <v>309</v>
      </c>
      <c r="E121" s="119" t="s">
        <v>330</v>
      </c>
      <c r="F121" s="119" t="s">
        <v>395</v>
      </c>
      <c r="G121" s="119" t="s">
        <v>306</v>
      </c>
      <c r="H121" s="119" t="s">
        <v>300</v>
      </c>
      <c r="I121" s="119" t="s">
        <v>749</v>
      </c>
      <c r="J121" s="119"/>
      <c r="K121" s="119"/>
      <c r="L121" s="120">
        <f t="shared" si="12"/>
        <v>0.01</v>
      </c>
      <c r="M121" s="163"/>
      <c r="N121" s="141" t="s">
        <v>1748</v>
      </c>
      <c r="O121" s="163"/>
      <c r="P121" s="163"/>
      <c r="Q121" s="120"/>
      <c r="R121" s="120"/>
      <c r="S121" s="121"/>
      <c r="T121" s="121"/>
      <c r="U121" s="121"/>
      <c r="V121" s="121"/>
      <c r="W121" s="121"/>
      <c r="X121" s="121"/>
      <c r="Y121" s="121"/>
      <c r="Z121" s="121"/>
      <c r="AA121" s="121"/>
      <c r="AB121" s="121"/>
      <c r="AC121" s="122"/>
      <c r="AD121" s="122"/>
      <c r="AE121" s="122"/>
      <c r="AF121" s="123"/>
      <c r="AG121" s="123"/>
      <c r="AH121" s="123"/>
      <c r="AI121" s="1093" t="s">
        <v>2571</v>
      </c>
      <c r="AJ121" s="1093"/>
      <c r="AK121" s="1093" t="s">
        <v>1676</v>
      </c>
      <c r="AL121" s="1093"/>
      <c r="AM121" s="1093"/>
      <c r="AN121" s="120"/>
      <c r="AO121" s="118">
        <f t="shared" si="13"/>
        <v>0</v>
      </c>
      <c r="AP121" s="120" t="s">
        <v>287</v>
      </c>
      <c r="AQ121" s="120" t="s">
        <v>287</v>
      </c>
      <c r="AR121" s="144">
        <f t="shared" si="11"/>
        <v>0</v>
      </c>
      <c r="AS121" s="411">
        <v>8.3999999999999995E-3</v>
      </c>
      <c r="AT121" s="115">
        <v>121</v>
      </c>
    </row>
    <row r="122" spans="1:46" ht="15" hidden="1" customHeight="1">
      <c r="A122" s="115">
        <v>119</v>
      </c>
      <c r="B122" s="119" t="s">
        <v>451</v>
      </c>
      <c r="C122" s="125" t="s">
        <v>1678</v>
      </c>
      <c r="D122" s="119" t="s">
        <v>309</v>
      </c>
      <c r="E122" s="119" t="s">
        <v>330</v>
      </c>
      <c r="F122" s="119" t="s">
        <v>395</v>
      </c>
      <c r="G122" s="119" t="s">
        <v>306</v>
      </c>
      <c r="H122" s="119" t="s">
        <v>300</v>
      </c>
      <c r="I122" s="119" t="s">
        <v>749</v>
      </c>
      <c r="J122" s="119">
        <v>0.01</v>
      </c>
      <c r="K122" s="119"/>
      <c r="L122" s="120">
        <f t="shared" si="12"/>
        <v>0.01</v>
      </c>
      <c r="M122" s="163"/>
      <c r="N122" s="141" t="s">
        <v>1748</v>
      </c>
      <c r="O122" s="169" t="s">
        <v>1795</v>
      </c>
      <c r="P122" s="169" t="s">
        <v>1794</v>
      </c>
      <c r="Q122" s="120"/>
      <c r="R122" s="120"/>
      <c r="S122" s="121">
        <v>1.05</v>
      </c>
      <c r="T122" s="121">
        <v>10</v>
      </c>
      <c r="U122" s="121">
        <v>21.05</v>
      </c>
      <c r="V122" s="121">
        <v>41.1</v>
      </c>
      <c r="W122" s="121">
        <v>71.150000000000006</v>
      </c>
      <c r="X122" s="121">
        <v>81.150000000000006</v>
      </c>
      <c r="Y122" s="121">
        <v>100</v>
      </c>
      <c r="Z122" s="121">
        <v>121.05</v>
      </c>
      <c r="AA122" s="121">
        <v>140</v>
      </c>
      <c r="AB122" s="121">
        <v>150</v>
      </c>
      <c r="AC122" s="122">
        <v>11.05</v>
      </c>
      <c r="AD122" s="122">
        <v>71.099999999999994</v>
      </c>
      <c r="AE122" s="122">
        <v>150</v>
      </c>
      <c r="AF122" s="123">
        <v>5.15</v>
      </c>
      <c r="AG122" s="123">
        <v>60</v>
      </c>
      <c r="AH122" s="123">
        <v>150</v>
      </c>
      <c r="AI122" s="1093" t="s">
        <v>2571</v>
      </c>
      <c r="AJ122" s="1093"/>
      <c r="AK122" s="1093" t="s">
        <v>1676</v>
      </c>
      <c r="AL122" s="1093"/>
      <c r="AM122" s="1093"/>
      <c r="AN122" s="120"/>
      <c r="AO122" s="118">
        <f t="shared" si="13"/>
        <v>0.05</v>
      </c>
      <c r="AP122" s="120" t="s">
        <v>287</v>
      </c>
      <c r="AQ122" s="120" t="s">
        <v>287</v>
      </c>
      <c r="AR122" s="144">
        <f t="shared" si="11"/>
        <v>0.04</v>
      </c>
      <c r="AS122" s="411">
        <v>8.3999999999999995E-3</v>
      </c>
      <c r="AT122" s="115">
        <v>122</v>
      </c>
    </row>
    <row r="123" spans="1:46" ht="15" hidden="1" customHeight="1">
      <c r="A123" s="115">
        <v>120</v>
      </c>
      <c r="B123" s="119" t="s">
        <v>452</v>
      </c>
      <c r="C123" s="125" t="s">
        <v>1678</v>
      </c>
      <c r="D123" s="119" t="s">
        <v>309</v>
      </c>
      <c r="E123" s="119" t="s">
        <v>330</v>
      </c>
      <c r="F123" s="119" t="s">
        <v>395</v>
      </c>
      <c r="G123" s="119" t="s">
        <v>306</v>
      </c>
      <c r="H123" s="119" t="s">
        <v>300</v>
      </c>
      <c r="I123" s="119" t="s">
        <v>749</v>
      </c>
      <c r="J123" s="119">
        <v>0.01</v>
      </c>
      <c r="K123" s="119"/>
      <c r="L123" s="120">
        <f t="shared" si="12"/>
        <v>0.01</v>
      </c>
      <c r="M123" s="163"/>
      <c r="N123" s="141" t="s">
        <v>1748</v>
      </c>
      <c r="O123" s="169" t="s">
        <v>1795</v>
      </c>
      <c r="P123" s="169" t="s">
        <v>1794</v>
      </c>
      <c r="Q123" s="120"/>
      <c r="R123" s="120"/>
      <c r="S123" s="121">
        <v>1.05</v>
      </c>
      <c r="T123" s="121">
        <v>10</v>
      </c>
      <c r="U123" s="121">
        <v>21.05</v>
      </c>
      <c r="V123" s="121">
        <v>41.1</v>
      </c>
      <c r="W123" s="121">
        <v>71.150000000000006</v>
      </c>
      <c r="X123" s="121">
        <v>81.150000000000006</v>
      </c>
      <c r="Y123" s="121">
        <v>100</v>
      </c>
      <c r="Z123" s="121">
        <v>121.05</v>
      </c>
      <c r="AA123" s="121">
        <v>140</v>
      </c>
      <c r="AB123" s="121">
        <v>150</v>
      </c>
      <c r="AC123" s="122">
        <v>11.05</v>
      </c>
      <c r="AD123" s="122">
        <v>71.099999999999994</v>
      </c>
      <c r="AE123" s="122">
        <v>150</v>
      </c>
      <c r="AF123" s="123">
        <v>5.15</v>
      </c>
      <c r="AG123" s="123">
        <v>60</v>
      </c>
      <c r="AH123" s="123">
        <v>150</v>
      </c>
      <c r="AI123" s="1093" t="s">
        <v>2571</v>
      </c>
      <c r="AJ123" s="1093"/>
      <c r="AK123" s="1093" t="s">
        <v>1676</v>
      </c>
      <c r="AL123" s="1093"/>
      <c r="AM123" s="1093"/>
      <c r="AN123" s="120"/>
      <c r="AO123" s="118">
        <f t="shared" si="13"/>
        <v>0.05</v>
      </c>
      <c r="AP123" s="120" t="s">
        <v>287</v>
      </c>
      <c r="AQ123" s="120" t="s">
        <v>287</v>
      </c>
      <c r="AR123" s="144">
        <f t="shared" si="11"/>
        <v>0.04</v>
      </c>
      <c r="AS123" s="411">
        <v>8.3999999999999995E-3</v>
      </c>
      <c r="AT123" s="115">
        <v>123</v>
      </c>
    </row>
    <row r="124" spans="1:46" ht="15" hidden="1" customHeight="1">
      <c r="A124" s="115">
        <v>121</v>
      </c>
      <c r="B124" s="119" t="s">
        <v>453</v>
      </c>
      <c r="C124" s="119"/>
      <c r="D124" s="119" t="s">
        <v>309</v>
      </c>
      <c r="E124" s="119" t="s">
        <v>330</v>
      </c>
      <c r="F124" s="119" t="s">
        <v>395</v>
      </c>
      <c r="G124" s="119" t="s">
        <v>306</v>
      </c>
      <c r="H124" s="119" t="s">
        <v>300</v>
      </c>
      <c r="I124" s="119" t="s">
        <v>749</v>
      </c>
      <c r="J124" s="119"/>
      <c r="K124" s="119"/>
      <c r="L124" s="120">
        <f t="shared" si="12"/>
        <v>0.01</v>
      </c>
      <c r="M124" s="163"/>
      <c r="N124" s="141" t="s">
        <v>1748</v>
      </c>
      <c r="O124" s="163"/>
      <c r="P124" s="163"/>
      <c r="Q124" s="120"/>
      <c r="R124" s="120"/>
      <c r="S124" s="121"/>
      <c r="T124" s="121"/>
      <c r="U124" s="121"/>
      <c r="V124" s="121"/>
      <c r="W124" s="121"/>
      <c r="X124" s="121"/>
      <c r="Y124" s="121"/>
      <c r="Z124" s="121"/>
      <c r="AA124" s="121"/>
      <c r="AB124" s="121"/>
      <c r="AC124" s="122"/>
      <c r="AD124" s="122"/>
      <c r="AE124" s="122"/>
      <c r="AF124" s="123"/>
      <c r="AG124" s="123"/>
      <c r="AH124" s="123"/>
      <c r="AI124" s="1093" t="s">
        <v>2571</v>
      </c>
      <c r="AJ124" s="1093"/>
      <c r="AK124" s="1093" t="s">
        <v>1676</v>
      </c>
      <c r="AL124" s="1093"/>
      <c r="AM124" s="1093"/>
      <c r="AN124" s="120"/>
      <c r="AO124" s="118">
        <f t="shared" si="13"/>
        <v>0</v>
      </c>
      <c r="AP124" s="120" t="s">
        <v>287</v>
      </c>
      <c r="AQ124" s="120" t="s">
        <v>287</v>
      </c>
      <c r="AR124" s="144">
        <f t="shared" si="11"/>
        <v>0</v>
      </c>
      <c r="AS124" s="411">
        <v>8.3999999999999995E-3</v>
      </c>
      <c r="AT124" s="115">
        <v>124</v>
      </c>
    </row>
    <row r="125" spans="1:46" ht="15" hidden="1" customHeight="1">
      <c r="A125" s="115">
        <v>122</v>
      </c>
      <c r="B125" s="119" t="s">
        <v>454</v>
      </c>
      <c r="C125" s="125" t="s">
        <v>2069</v>
      </c>
      <c r="D125" s="119" t="s">
        <v>309</v>
      </c>
      <c r="E125" s="119" t="s">
        <v>330</v>
      </c>
      <c r="F125" s="119" t="s">
        <v>395</v>
      </c>
      <c r="G125" s="119" t="s">
        <v>306</v>
      </c>
      <c r="H125" s="119" t="s">
        <v>300</v>
      </c>
      <c r="I125" s="119" t="s">
        <v>749</v>
      </c>
      <c r="J125" s="119">
        <v>0.01</v>
      </c>
      <c r="K125" s="119"/>
      <c r="L125" s="120">
        <f t="shared" si="12"/>
        <v>0.01</v>
      </c>
      <c r="M125" s="163"/>
      <c r="N125" s="141" t="s">
        <v>1748</v>
      </c>
      <c r="O125" s="169" t="s">
        <v>1795</v>
      </c>
      <c r="P125" s="169" t="s">
        <v>1794</v>
      </c>
      <c r="Q125" s="120"/>
      <c r="R125" s="120"/>
      <c r="S125" s="121">
        <v>1.05</v>
      </c>
      <c r="T125" s="121">
        <v>10</v>
      </c>
      <c r="U125" s="121">
        <v>21.05</v>
      </c>
      <c r="V125" s="121">
        <v>41.1</v>
      </c>
      <c r="W125" s="121">
        <v>71.150000000000006</v>
      </c>
      <c r="X125" s="121">
        <v>81.150000000000006</v>
      </c>
      <c r="Y125" s="121">
        <v>100</v>
      </c>
      <c r="Z125" s="121">
        <v>121.05</v>
      </c>
      <c r="AA125" s="121">
        <v>140</v>
      </c>
      <c r="AB125" s="121">
        <v>150</v>
      </c>
      <c r="AC125" s="122">
        <v>11.05</v>
      </c>
      <c r="AD125" s="122">
        <v>71.099999999999994</v>
      </c>
      <c r="AE125" s="122">
        <v>150</v>
      </c>
      <c r="AF125" s="123">
        <v>5.15</v>
      </c>
      <c r="AG125" s="123">
        <v>60</v>
      </c>
      <c r="AH125" s="123">
        <v>150</v>
      </c>
      <c r="AI125" s="1093" t="s">
        <v>2571</v>
      </c>
      <c r="AJ125" s="1093"/>
      <c r="AK125" s="1093" t="s">
        <v>1676</v>
      </c>
      <c r="AL125" s="1093"/>
      <c r="AM125" s="1093"/>
      <c r="AN125" s="120"/>
      <c r="AO125" s="118">
        <f t="shared" si="13"/>
        <v>0.05</v>
      </c>
      <c r="AP125" s="120" t="s">
        <v>287</v>
      </c>
      <c r="AQ125" s="120" t="s">
        <v>287</v>
      </c>
      <c r="AR125" s="144">
        <f t="shared" si="11"/>
        <v>0.04</v>
      </c>
      <c r="AS125" s="411">
        <v>8.3999999999999995E-3</v>
      </c>
      <c r="AT125" s="115">
        <v>125</v>
      </c>
    </row>
    <row r="126" spans="1:46" ht="15" hidden="1" customHeight="1">
      <c r="A126" s="115">
        <v>123</v>
      </c>
      <c r="B126" s="119" t="s">
        <v>455</v>
      </c>
      <c r="C126" s="125" t="s">
        <v>2029</v>
      </c>
      <c r="D126" s="119" t="s">
        <v>309</v>
      </c>
      <c r="E126" s="119" t="s">
        <v>330</v>
      </c>
      <c r="F126" s="119" t="s">
        <v>395</v>
      </c>
      <c r="G126" s="119" t="s">
        <v>306</v>
      </c>
      <c r="H126" s="119" t="s">
        <v>300</v>
      </c>
      <c r="I126" s="119" t="s">
        <v>749</v>
      </c>
      <c r="J126" s="119">
        <v>0.01</v>
      </c>
      <c r="K126" s="119"/>
      <c r="L126" s="120">
        <f t="shared" si="12"/>
        <v>0.01</v>
      </c>
      <c r="M126" s="163"/>
      <c r="N126" s="141" t="s">
        <v>1748</v>
      </c>
      <c r="O126" s="169" t="s">
        <v>1795</v>
      </c>
      <c r="P126" s="169" t="s">
        <v>1794</v>
      </c>
      <c r="Q126" s="120"/>
      <c r="R126" s="120"/>
      <c r="S126" s="121">
        <v>1.05</v>
      </c>
      <c r="T126" s="121">
        <v>10</v>
      </c>
      <c r="U126" s="121">
        <v>21.05</v>
      </c>
      <c r="V126" s="121">
        <v>41.1</v>
      </c>
      <c r="W126" s="121">
        <v>71.150000000000006</v>
      </c>
      <c r="X126" s="121">
        <v>81.150000000000006</v>
      </c>
      <c r="Y126" s="121">
        <v>100</v>
      </c>
      <c r="Z126" s="121">
        <v>121.05</v>
      </c>
      <c r="AA126" s="121">
        <v>140</v>
      </c>
      <c r="AB126" s="121">
        <v>150</v>
      </c>
      <c r="AC126" s="122">
        <v>11.05</v>
      </c>
      <c r="AD126" s="122">
        <v>71.099999999999994</v>
      </c>
      <c r="AE126" s="122">
        <v>150</v>
      </c>
      <c r="AF126" s="123">
        <v>5.15</v>
      </c>
      <c r="AG126" s="123">
        <v>60</v>
      </c>
      <c r="AH126" s="123">
        <v>150</v>
      </c>
      <c r="AI126" s="1093" t="s">
        <v>2571</v>
      </c>
      <c r="AJ126" s="1093"/>
      <c r="AK126" s="1093" t="s">
        <v>1676</v>
      </c>
      <c r="AL126" s="1093"/>
      <c r="AM126" s="1093"/>
      <c r="AN126" s="120"/>
      <c r="AO126" s="118">
        <f t="shared" si="13"/>
        <v>0.05</v>
      </c>
      <c r="AP126" s="120" t="s">
        <v>287</v>
      </c>
      <c r="AQ126" s="120" t="s">
        <v>287</v>
      </c>
      <c r="AR126" s="144">
        <f t="shared" si="11"/>
        <v>0.04</v>
      </c>
      <c r="AS126" s="411">
        <v>8.3999999999999995E-3</v>
      </c>
      <c r="AT126" s="115">
        <v>126</v>
      </c>
    </row>
    <row r="127" spans="1:46" ht="15" hidden="1" customHeight="1">
      <c r="A127" s="115">
        <v>124</v>
      </c>
      <c r="B127" s="119" t="s">
        <v>456</v>
      </c>
      <c r="C127" s="119"/>
      <c r="D127" s="119" t="s">
        <v>309</v>
      </c>
      <c r="E127" s="119" t="s">
        <v>330</v>
      </c>
      <c r="F127" s="119" t="s">
        <v>395</v>
      </c>
      <c r="G127" s="119" t="s">
        <v>306</v>
      </c>
      <c r="H127" s="119" t="s">
        <v>300</v>
      </c>
      <c r="I127" s="119" t="s">
        <v>749</v>
      </c>
      <c r="J127" s="119"/>
      <c r="K127" s="119"/>
      <c r="L127" s="120">
        <f t="shared" si="12"/>
        <v>0.01</v>
      </c>
      <c r="M127" s="163"/>
      <c r="N127" s="141" t="s">
        <v>1748</v>
      </c>
      <c r="O127" s="163"/>
      <c r="P127" s="163"/>
      <c r="Q127" s="120"/>
      <c r="R127" s="120"/>
      <c r="S127" s="121"/>
      <c r="T127" s="121"/>
      <c r="U127" s="121"/>
      <c r="V127" s="121"/>
      <c r="W127" s="121"/>
      <c r="X127" s="121"/>
      <c r="Y127" s="121"/>
      <c r="Z127" s="121"/>
      <c r="AA127" s="121"/>
      <c r="AB127" s="121"/>
      <c r="AC127" s="122"/>
      <c r="AD127" s="122"/>
      <c r="AE127" s="122"/>
      <c r="AF127" s="123"/>
      <c r="AG127" s="123"/>
      <c r="AH127" s="123"/>
      <c r="AI127" s="1093" t="s">
        <v>2571</v>
      </c>
      <c r="AJ127" s="1093"/>
      <c r="AK127" s="1093" t="s">
        <v>1676</v>
      </c>
      <c r="AL127" s="1093"/>
      <c r="AM127" s="1093"/>
      <c r="AN127" s="120"/>
      <c r="AO127" s="118">
        <f t="shared" si="13"/>
        <v>0</v>
      </c>
      <c r="AP127" s="120" t="s">
        <v>287</v>
      </c>
      <c r="AQ127" s="120" t="s">
        <v>287</v>
      </c>
      <c r="AR127" s="144">
        <f t="shared" si="11"/>
        <v>0</v>
      </c>
      <c r="AS127" s="411">
        <v>8.3999999999999995E-3</v>
      </c>
      <c r="AT127" s="115">
        <v>127</v>
      </c>
    </row>
    <row r="128" spans="1:46" ht="15" hidden="1" customHeight="1">
      <c r="A128" s="115">
        <v>125</v>
      </c>
      <c r="B128" s="119" t="s">
        <v>457</v>
      </c>
      <c r="C128" s="125" t="s">
        <v>1723</v>
      </c>
      <c r="D128" s="119" t="s">
        <v>309</v>
      </c>
      <c r="E128" s="119" t="s">
        <v>330</v>
      </c>
      <c r="F128" s="119" t="s">
        <v>395</v>
      </c>
      <c r="G128" s="119" t="s">
        <v>306</v>
      </c>
      <c r="H128" s="119" t="s">
        <v>300</v>
      </c>
      <c r="I128" s="119" t="s">
        <v>749</v>
      </c>
      <c r="J128" s="119">
        <v>0.01</v>
      </c>
      <c r="K128" s="119"/>
      <c r="L128" s="120">
        <f t="shared" si="12"/>
        <v>0.01</v>
      </c>
      <c r="M128" s="163"/>
      <c r="N128" s="141" t="s">
        <v>1748</v>
      </c>
      <c r="O128" s="163"/>
      <c r="P128" s="163"/>
      <c r="Q128" s="120"/>
      <c r="R128" s="120"/>
      <c r="S128" s="121">
        <v>1.05</v>
      </c>
      <c r="T128" s="121">
        <v>10</v>
      </c>
      <c r="U128" s="121">
        <v>21.05</v>
      </c>
      <c r="V128" s="121">
        <v>41.1</v>
      </c>
      <c r="W128" s="121">
        <v>71.150000000000006</v>
      </c>
      <c r="X128" s="121">
        <v>81.150000000000006</v>
      </c>
      <c r="Y128" s="121">
        <v>100</v>
      </c>
      <c r="Z128" s="121">
        <v>121.05</v>
      </c>
      <c r="AA128" s="121">
        <v>140</v>
      </c>
      <c r="AB128" s="121">
        <v>150</v>
      </c>
      <c r="AC128" s="122">
        <v>11.05</v>
      </c>
      <c r="AD128" s="122">
        <v>71.099999999999994</v>
      </c>
      <c r="AE128" s="122">
        <v>150</v>
      </c>
      <c r="AF128" s="123">
        <v>5.15</v>
      </c>
      <c r="AG128" s="123">
        <v>60</v>
      </c>
      <c r="AH128" s="123">
        <v>150</v>
      </c>
      <c r="AI128" s="1093" t="s">
        <v>2571</v>
      </c>
      <c r="AJ128" s="1093"/>
      <c r="AK128" s="1093" t="s">
        <v>1676</v>
      </c>
      <c r="AL128" s="1093"/>
      <c r="AM128" s="1093"/>
      <c r="AN128" s="120"/>
      <c r="AO128" s="118">
        <f t="shared" si="13"/>
        <v>0.05</v>
      </c>
      <c r="AP128" s="120" t="s">
        <v>287</v>
      </c>
      <c r="AQ128" s="120" t="s">
        <v>287</v>
      </c>
      <c r="AR128" s="144">
        <f t="shared" si="11"/>
        <v>0.04</v>
      </c>
      <c r="AS128" s="411">
        <v>8.3999999999999995E-3</v>
      </c>
      <c r="AT128" s="115">
        <v>128</v>
      </c>
    </row>
    <row r="129" spans="1:46" ht="15" hidden="1" customHeight="1">
      <c r="A129" s="115">
        <v>126</v>
      </c>
      <c r="B129" s="119" t="s">
        <v>458</v>
      </c>
      <c r="C129" s="125" t="s">
        <v>1678</v>
      </c>
      <c r="D129" s="119" t="s">
        <v>309</v>
      </c>
      <c r="E129" s="119" t="s">
        <v>330</v>
      </c>
      <c r="F129" s="119" t="s">
        <v>395</v>
      </c>
      <c r="G129" s="119" t="s">
        <v>306</v>
      </c>
      <c r="H129" s="119" t="s">
        <v>300</v>
      </c>
      <c r="I129" s="119" t="s">
        <v>749</v>
      </c>
      <c r="J129" s="119">
        <v>0.01</v>
      </c>
      <c r="K129" s="119"/>
      <c r="L129" s="120">
        <f t="shared" si="12"/>
        <v>0.01</v>
      </c>
      <c r="M129" s="163"/>
      <c r="N129" s="141" t="s">
        <v>1748</v>
      </c>
      <c r="O129" s="169" t="s">
        <v>1795</v>
      </c>
      <c r="P129" s="169" t="s">
        <v>1794</v>
      </c>
      <c r="Q129" s="120"/>
      <c r="R129" s="120"/>
      <c r="S129" s="121">
        <v>1.05</v>
      </c>
      <c r="T129" s="121">
        <v>10</v>
      </c>
      <c r="U129" s="121">
        <v>21.05</v>
      </c>
      <c r="V129" s="121">
        <v>41.1</v>
      </c>
      <c r="W129" s="121">
        <v>71.150000000000006</v>
      </c>
      <c r="X129" s="121">
        <v>81.150000000000006</v>
      </c>
      <c r="Y129" s="121">
        <v>100</v>
      </c>
      <c r="Z129" s="121">
        <v>121.05</v>
      </c>
      <c r="AA129" s="121">
        <v>140</v>
      </c>
      <c r="AB129" s="121">
        <v>150</v>
      </c>
      <c r="AC129" s="122">
        <v>11.05</v>
      </c>
      <c r="AD129" s="122">
        <v>71.099999999999994</v>
      </c>
      <c r="AE129" s="122">
        <v>150</v>
      </c>
      <c r="AF129" s="123">
        <v>5.15</v>
      </c>
      <c r="AG129" s="123">
        <v>60</v>
      </c>
      <c r="AH129" s="123">
        <v>150</v>
      </c>
      <c r="AI129" s="1093" t="s">
        <v>2571</v>
      </c>
      <c r="AJ129" s="1093"/>
      <c r="AK129" s="1093" t="s">
        <v>1676</v>
      </c>
      <c r="AL129" s="1093"/>
      <c r="AM129" s="1093"/>
      <c r="AN129" s="120"/>
      <c r="AO129" s="118">
        <f t="shared" si="13"/>
        <v>0.05</v>
      </c>
      <c r="AP129" s="120" t="s">
        <v>287</v>
      </c>
      <c r="AQ129" s="120" t="s">
        <v>287</v>
      </c>
      <c r="AR129" s="144">
        <f t="shared" ref="AR129:AR192" si="14">4*J129</f>
        <v>0.04</v>
      </c>
      <c r="AS129" s="411">
        <v>8.3999999999999995E-3</v>
      </c>
      <c r="AT129" s="115">
        <v>129</v>
      </c>
    </row>
    <row r="130" spans="1:46" ht="15" hidden="1" customHeight="1">
      <c r="A130" s="115">
        <v>127</v>
      </c>
      <c r="B130" s="119" t="s">
        <v>459</v>
      </c>
      <c r="C130" s="119"/>
      <c r="D130" s="119" t="s">
        <v>309</v>
      </c>
      <c r="E130" s="119" t="s">
        <v>330</v>
      </c>
      <c r="F130" s="119" t="s">
        <v>395</v>
      </c>
      <c r="G130" s="119" t="s">
        <v>306</v>
      </c>
      <c r="H130" s="119" t="s">
        <v>300</v>
      </c>
      <c r="I130" s="119" t="s">
        <v>749</v>
      </c>
      <c r="J130" s="119"/>
      <c r="K130" s="119"/>
      <c r="L130" s="120">
        <f t="shared" ref="L130:L193" si="15">IF(J130&lt;0.03,0.01,0.03)</f>
        <v>0.01</v>
      </c>
      <c r="M130" s="163"/>
      <c r="N130" s="141" t="s">
        <v>1748</v>
      </c>
      <c r="O130" s="163"/>
      <c r="P130" s="163"/>
      <c r="Q130" s="120"/>
      <c r="R130" s="120"/>
      <c r="S130" s="121"/>
      <c r="T130" s="121"/>
      <c r="U130" s="121"/>
      <c r="V130" s="121"/>
      <c r="W130" s="121"/>
      <c r="X130" s="121"/>
      <c r="Y130" s="121"/>
      <c r="Z130" s="121"/>
      <c r="AA130" s="121"/>
      <c r="AB130" s="121"/>
      <c r="AC130" s="122"/>
      <c r="AD130" s="122"/>
      <c r="AE130" s="122"/>
      <c r="AF130" s="123"/>
      <c r="AG130" s="123"/>
      <c r="AH130" s="123"/>
      <c r="AI130" s="1093" t="s">
        <v>2571</v>
      </c>
      <c r="AJ130" s="1093"/>
      <c r="AK130" s="1093" t="s">
        <v>1676</v>
      </c>
      <c r="AL130" s="1093"/>
      <c r="AM130" s="1093"/>
      <c r="AN130" s="120"/>
      <c r="AO130" s="118">
        <f t="shared" ref="AO130:AO193" si="16">AR130+J130</f>
        <v>0</v>
      </c>
      <c r="AP130" s="120" t="s">
        <v>287</v>
      </c>
      <c r="AQ130" s="120" t="s">
        <v>287</v>
      </c>
      <c r="AR130" s="144">
        <f t="shared" si="14"/>
        <v>0</v>
      </c>
      <c r="AS130" s="411">
        <v>8.3999999999999995E-3</v>
      </c>
      <c r="AT130" s="115">
        <v>130</v>
      </c>
    </row>
    <row r="131" spans="1:46" ht="15" hidden="1" customHeight="1">
      <c r="A131" s="115">
        <v>128</v>
      </c>
      <c r="B131" s="119" t="s">
        <v>460</v>
      </c>
      <c r="C131" s="119"/>
      <c r="D131" s="119" t="s">
        <v>309</v>
      </c>
      <c r="E131" s="119" t="s">
        <v>330</v>
      </c>
      <c r="F131" s="119" t="s">
        <v>395</v>
      </c>
      <c r="G131" s="119" t="s">
        <v>306</v>
      </c>
      <c r="H131" s="119" t="s">
        <v>300</v>
      </c>
      <c r="I131" s="119" t="s">
        <v>749</v>
      </c>
      <c r="J131" s="119"/>
      <c r="K131" s="119"/>
      <c r="L131" s="120">
        <f t="shared" si="15"/>
        <v>0.01</v>
      </c>
      <c r="M131" s="163"/>
      <c r="N131" s="141" t="s">
        <v>1748</v>
      </c>
      <c r="O131" s="163"/>
      <c r="P131" s="163"/>
      <c r="Q131" s="120"/>
      <c r="R131" s="120"/>
      <c r="S131" s="121"/>
      <c r="T131" s="121"/>
      <c r="U131" s="121"/>
      <c r="V131" s="121"/>
      <c r="W131" s="121"/>
      <c r="X131" s="121"/>
      <c r="Y131" s="121"/>
      <c r="Z131" s="121"/>
      <c r="AA131" s="121"/>
      <c r="AB131" s="121"/>
      <c r="AC131" s="122"/>
      <c r="AD131" s="122"/>
      <c r="AE131" s="122"/>
      <c r="AF131" s="123"/>
      <c r="AG131" s="123"/>
      <c r="AH131" s="123"/>
      <c r="AI131" s="1093" t="s">
        <v>2571</v>
      </c>
      <c r="AJ131" s="1093"/>
      <c r="AK131" s="1093" t="s">
        <v>1676</v>
      </c>
      <c r="AL131" s="1093"/>
      <c r="AM131" s="1093"/>
      <c r="AN131" s="120"/>
      <c r="AO131" s="118">
        <f t="shared" si="16"/>
        <v>0</v>
      </c>
      <c r="AP131" s="120" t="s">
        <v>287</v>
      </c>
      <c r="AQ131" s="120" t="s">
        <v>287</v>
      </c>
      <c r="AR131" s="144">
        <f t="shared" si="14"/>
        <v>0</v>
      </c>
      <c r="AS131" s="411">
        <v>8.3999999999999995E-3</v>
      </c>
      <c r="AT131" s="115">
        <v>131</v>
      </c>
    </row>
    <row r="132" spans="1:46" ht="15" hidden="1" customHeight="1">
      <c r="A132" s="115">
        <v>129</v>
      </c>
      <c r="B132" s="119" t="s">
        <v>461</v>
      </c>
      <c r="C132" s="119"/>
      <c r="D132" s="119" t="s">
        <v>309</v>
      </c>
      <c r="E132" s="119" t="s">
        <v>330</v>
      </c>
      <c r="F132" s="119" t="s">
        <v>395</v>
      </c>
      <c r="G132" s="119" t="s">
        <v>306</v>
      </c>
      <c r="H132" s="119" t="s">
        <v>300</v>
      </c>
      <c r="I132" s="119" t="s">
        <v>749</v>
      </c>
      <c r="J132" s="119"/>
      <c r="K132" s="119"/>
      <c r="L132" s="120">
        <f t="shared" si="15"/>
        <v>0.01</v>
      </c>
      <c r="M132" s="163"/>
      <c r="N132" s="141" t="s">
        <v>1748</v>
      </c>
      <c r="O132" s="163"/>
      <c r="P132" s="163"/>
      <c r="Q132" s="120"/>
      <c r="R132" s="120"/>
      <c r="S132" s="121"/>
      <c r="T132" s="121"/>
      <c r="U132" s="121"/>
      <c r="V132" s="121"/>
      <c r="W132" s="121"/>
      <c r="X132" s="121"/>
      <c r="Y132" s="121"/>
      <c r="Z132" s="121"/>
      <c r="AA132" s="121"/>
      <c r="AB132" s="121"/>
      <c r="AC132" s="122"/>
      <c r="AD132" s="122"/>
      <c r="AE132" s="122"/>
      <c r="AF132" s="123"/>
      <c r="AG132" s="123"/>
      <c r="AH132" s="123"/>
      <c r="AI132" s="1093" t="s">
        <v>2571</v>
      </c>
      <c r="AJ132" s="1093"/>
      <c r="AK132" s="1093" t="s">
        <v>1676</v>
      </c>
      <c r="AL132" s="1093"/>
      <c r="AM132" s="1093"/>
      <c r="AN132" s="120"/>
      <c r="AO132" s="118">
        <f t="shared" si="16"/>
        <v>0</v>
      </c>
      <c r="AP132" s="120" t="s">
        <v>287</v>
      </c>
      <c r="AQ132" s="120" t="s">
        <v>287</v>
      </c>
      <c r="AR132" s="144">
        <f t="shared" si="14"/>
        <v>0</v>
      </c>
      <c r="AS132" s="411">
        <v>8.3999999999999995E-3</v>
      </c>
      <c r="AT132" s="115">
        <v>132</v>
      </c>
    </row>
    <row r="133" spans="1:46" ht="15" hidden="1" customHeight="1">
      <c r="A133" s="115">
        <v>130</v>
      </c>
      <c r="B133" s="119" t="s">
        <v>462</v>
      </c>
      <c r="C133" s="119"/>
      <c r="D133" s="119" t="s">
        <v>309</v>
      </c>
      <c r="E133" s="119" t="s">
        <v>330</v>
      </c>
      <c r="F133" s="119" t="s">
        <v>395</v>
      </c>
      <c r="G133" s="119" t="s">
        <v>306</v>
      </c>
      <c r="H133" s="119" t="s">
        <v>300</v>
      </c>
      <c r="I133" s="119" t="s">
        <v>749</v>
      </c>
      <c r="J133" s="119"/>
      <c r="K133" s="119"/>
      <c r="L133" s="120">
        <f t="shared" si="15"/>
        <v>0.01</v>
      </c>
      <c r="M133" s="163"/>
      <c r="N133" s="141" t="s">
        <v>1748</v>
      </c>
      <c r="O133" s="163"/>
      <c r="P133" s="163"/>
      <c r="Q133" s="120"/>
      <c r="R133" s="120"/>
      <c r="S133" s="121"/>
      <c r="T133" s="121"/>
      <c r="U133" s="121"/>
      <c r="V133" s="121"/>
      <c r="W133" s="121"/>
      <c r="X133" s="121"/>
      <c r="Y133" s="121"/>
      <c r="Z133" s="121"/>
      <c r="AA133" s="121"/>
      <c r="AB133" s="121"/>
      <c r="AC133" s="122"/>
      <c r="AD133" s="122"/>
      <c r="AE133" s="122"/>
      <c r="AF133" s="123"/>
      <c r="AG133" s="123"/>
      <c r="AH133" s="123"/>
      <c r="AI133" s="1093" t="s">
        <v>2571</v>
      </c>
      <c r="AJ133" s="1093"/>
      <c r="AK133" s="1093" t="s">
        <v>1676</v>
      </c>
      <c r="AL133" s="1093"/>
      <c r="AM133" s="1093"/>
      <c r="AN133" s="120"/>
      <c r="AO133" s="118">
        <f t="shared" si="16"/>
        <v>0</v>
      </c>
      <c r="AP133" s="120" t="s">
        <v>287</v>
      </c>
      <c r="AQ133" s="120" t="s">
        <v>287</v>
      </c>
      <c r="AR133" s="144">
        <f t="shared" si="14"/>
        <v>0</v>
      </c>
      <c r="AS133" s="411">
        <v>8.3999999999999995E-3</v>
      </c>
      <c r="AT133" s="115">
        <v>133</v>
      </c>
    </row>
    <row r="134" spans="1:46" ht="15" hidden="1" customHeight="1">
      <c r="A134" s="115">
        <v>131</v>
      </c>
      <c r="B134" s="119" t="s">
        <v>463</v>
      </c>
      <c r="C134" s="125" t="s">
        <v>1851</v>
      </c>
      <c r="D134" s="119" t="s">
        <v>309</v>
      </c>
      <c r="E134" s="119" t="s">
        <v>330</v>
      </c>
      <c r="F134" s="119" t="s">
        <v>395</v>
      </c>
      <c r="G134" s="119" t="s">
        <v>306</v>
      </c>
      <c r="H134" s="119" t="s">
        <v>300</v>
      </c>
      <c r="I134" s="119" t="s">
        <v>749</v>
      </c>
      <c r="J134" s="119">
        <v>0.01</v>
      </c>
      <c r="K134" s="119"/>
      <c r="L134" s="120">
        <f t="shared" si="15"/>
        <v>0.01</v>
      </c>
      <c r="M134" s="163"/>
      <c r="N134" s="141" t="s">
        <v>1748</v>
      </c>
      <c r="O134" s="169" t="s">
        <v>1795</v>
      </c>
      <c r="P134" s="169" t="s">
        <v>1794</v>
      </c>
      <c r="Q134" s="120"/>
      <c r="R134" s="120"/>
      <c r="S134" s="121">
        <v>1.05</v>
      </c>
      <c r="T134" s="121">
        <v>10</v>
      </c>
      <c r="U134" s="121">
        <v>21.05</v>
      </c>
      <c r="V134" s="121">
        <v>41.1</v>
      </c>
      <c r="W134" s="121">
        <v>71.150000000000006</v>
      </c>
      <c r="X134" s="121">
        <v>81.150000000000006</v>
      </c>
      <c r="Y134" s="121">
        <v>100</v>
      </c>
      <c r="Z134" s="121">
        <v>121.05</v>
      </c>
      <c r="AA134" s="121">
        <v>140</v>
      </c>
      <c r="AB134" s="121">
        <v>150</v>
      </c>
      <c r="AC134" s="122">
        <v>11.05</v>
      </c>
      <c r="AD134" s="122">
        <v>71.099999999999994</v>
      </c>
      <c r="AE134" s="122">
        <v>150</v>
      </c>
      <c r="AF134" s="123">
        <v>5.15</v>
      </c>
      <c r="AG134" s="123">
        <v>60</v>
      </c>
      <c r="AH134" s="123">
        <v>150</v>
      </c>
      <c r="AI134" s="1093" t="s">
        <v>2571</v>
      </c>
      <c r="AJ134" s="1093"/>
      <c r="AK134" s="1093" t="s">
        <v>1676</v>
      </c>
      <c r="AL134" s="1093"/>
      <c r="AM134" s="1093"/>
      <c r="AN134" s="120"/>
      <c r="AO134" s="118">
        <f t="shared" si="16"/>
        <v>0.05</v>
      </c>
      <c r="AP134" s="120" t="s">
        <v>287</v>
      </c>
      <c r="AQ134" s="120" t="s">
        <v>287</v>
      </c>
      <c r="AR134" s="144">
        <f t="shared" si="14"/>
        <v>0.04</v>
      </c>
      <c r="AS134" s="411">
        <v>8.3999999999999995E-3</v>
      </c>
      <c r="AT134" s="115">
        <v>134</v>
      </c>
    </row>
    <row r="135" spans="1:46" ht="15" hidden="1" customHeight="1">
      <c r="A135" s="115">
        <v>132</v>
      </c>
      <c r="B135" s="119" t="s">
        <v>464</v>
      </c>
      <c r="C135" s="125" t="s">
        <v>2070</v>
      </c>
      <c r="D135" s="119" t="s">
        <v>309</v>
      </c>
      <c r="E135" s="119" t="s">
        <v>330</v>
      </c>
      <c r="F135" s="119" t="s">
        <v>395</v>
      </c>
      <c r="G135" s="119" t="s">
        <v>306</v>
      </c>
      <c r="H135" s="119" t="s">
        <v>300</v>
      </c>
      <c r="I135" s="119" t="s">
        <v>749</v>
      </c>
      <c r="J135" s="119">
        <v>0.01</v>
      </c>
      <c r="K135" s="119"/>
      <c r="L135" s="120">
        <f t="shared" si="15"/>
        <v>0.01</v>
      </c>
      <c r="M135" s="163"/>
      <c r="N135" s="141" t="s">
        <v>1748</v>
      </c>
      <c r="O135" s="169" t="s">
        <v>1795</v>
      </c>
      <c r="P135" s="169" t="s">
        <v>1794</v>
      </c>
      <c r="Q135" s="120"/>
      <c r="R135" s="120"/>
      <c r="S135" s="121">
        <v>1.05</v>
      </c>
      <c r="T135" s="121">
        <v>10</v>
      </c>
      <c r="U135" s="121">
        <v>21.05</v>
      </c>
      <c r="V135" s="121">
        <v>41.1</v>
      </c>
      <c r="W135" s="121">
        <v>71.150000000000006</v>
      </c>
      <c r="X135" s="121">
        <v>81.150000000000006</v>
      </c>
      <c r="Y135" s="121">
        <v>100</v>
      </c>
      <c r="Z135" s="121">
        <v>121.05</v>
      </c>
      <c r="AA135" s="121">
        <v>140</v>
      </c>
      <c r="AB135" s="121">
        <v>150</v>
      </c>
      <c r="AC135" s="122">
        <v>11.05</v>
      </c>
      <c r="AD135" s="122">
        <v>71.099999999999994</v>
      </c>
      <c r="AE135" s="122">
        <v>150</v>
      </c>
      <c r="AF135" s="123">
        <v>5.15</v>
      </c>
      <c r="AG135" s="123">
        <v>60</v>
      </c>
      <c r="AH135" s="123">
        <v>150</v>
      </c>
      <c r="AI135" s="1093" t="s">
        <v>2571</v>
      </c>
      <c r="AJ135" s="1093"/>
      <c r="AK135" s="1093" t="s">
        <v>1676</v>
      </c>
      <c r="AL135" s="1093"/>
      <c r="AM135" s="1093"/>
      <c r="AN135" s="120"/>
      <c r="AO135" s="118">
        <f t="shared" si="16"/>
        <v>0.05</v>
      </c>
      <c r="AP135" s="120" t="s">
        <v>287</v>
      </c>
      <c r="AQ135" s="120" t="s">
        <v>287</v>
      </c>
      <c r="AR135" s="144">
        <f t="shared" si="14"/>
        <v>0.04</v>
      </c>
      <c r="AS135" s="411">
        <v>8.3999999999999995E-3</v>
      </c>
      <c r="AT135" s="115">
        <v>135</v>
      </c>
    </row>
    <row r="136" spans="1:46" ht="15" hidden="1" customHeight="1">
      <c r="A136" s="115">
        <v>133</v>
      </c>
      <c r="B136" s="119" t="s">
        <v>465</v>
      </c>
      <c r="C136" s="119"/>
      <c r="D136" s="119" t="s">
        <v>309</v>
      </c>
      <c r="E136" s="119" t="s">
        <v>330</v>
      </c>
      <c r="F136" s="119" t="s">
        <v>395</v>
      </c>
      <c r="G136" s="119" t="s">
        <v>306</v>
      </c>
      <c r="H136" s="119" t="s">
        <v>300</v>
      </c>
      <c r="I136" s="119" t="s">
        <v>749</v>
      </c>
      <c r="J136" s="119"/>
      <c r="K136" s="119"/>
      <c r="L136" s="120">
        <f t="shared" si="15"/>
        <v>0.01</v>
      </c>
      <c r="M136" s="163"/>
      <c r="N136" s="141" t="s">
        <v>1748</v>
      </c>
      <c r="O136" s="163"/>
      <c r="P136" s="163"/>
      <c r="Q136" s="120"/>
      <c r="R136" s="120"/>
      <c r="S136" s="121"/>
      <c r="T136" s="121"/>
      <c r="U136" s="121"/>
      <c r="V136" s="121"/>
      <c r="W136" s="121"/>
      <c r="X136" s="121"/>
      <c r="Y136" s="121"/>
      <c r="Z136" s="121"/>
      <c r="AA136" s="121"/>
      <c r="AB136" s="121"/>
      <c r="AC136" s="122"/>
      <c r="AD136" s="122"/>
      <c r="AE136" s="122"/>
      <c r="AF136" s="123"/>
      <c r="AG136" s="123"/>
      <c r="AH136" s="123"/>
      <c r="AI136" s="1093" t="s">
        <v>2571</v>
      </c>
      <c r="AJ136" s="1093"/>
      <c r="AK136" s="1093" t="s">
        <v>1676</v>
      </c>
      <c r="AL136" s="1093"/>
      <c r="AM136" s="1093"/>
      <c r="AN136" s="120"/>
      <c r="AO136" s="118">
        <f t="shared" si="16"/>
        <v>0</v>
      </c>
      <c r="AP136" s="120" t="s">
        <v>287</v>
      </c>
      <c r="AQ136" s="120" t="s">
        <v>287</v>
      </c>
      <c r="AR136" s="144">
        <f t="shared" si="14"/>
        <v>0</v>
      </c>
      <c r="AS136" s="411">
        <v>8.3999999999999995E-3</v>
      </c>
      <c r="AT136" s="115">
        <v>136</v>
      </c>
    </row>
    <row r="137" spans="1:46" ht="15" hidden="1" customHeight="1">
      <c r="A137" s="115">
        <v>134</v>
      </c>
      <c r="B137" s="119" t="s">
        <v>466</v>
      </c>
      <c r="C137" s="125" t="s">
        <v>1898</v>
      </c>
      <c r="D137" s="119" t="s">
        <v>309</v>
      </c>
      <c r="E137" s="119" t="s">
        <v>330</v>
      </c>
      <c r="F137" s="119" t="s">
        <v>395</v>
      </c>
      <c r="G137" s="119" t="s">
        <v>306</v>
      </c>
      <c r="H137" s="119" t="s">
        <v>300</v>
      </c>
      <c r="I137" s="119" t="s">
        <v>749</v>
      </c>
      <c r="J137" s="119">
        <v>0.01</v>
      </c>
      <c r="K137" s="119"/>
      <c r="L137" s="120">
        <f t="shared" si="15"/>
        <v>0.01</v>
      </c>
      <c r="M137" s="163"/>
      <c r="N137" s="141" t="s">
        <v>1748</v>
      </c>
      <c r="O137" s="169" t="s">
        <v>1795</v>
      </c>
      <c r="P137" s="169" t="s">
        <v>1794</v>
      </c>
      <c r="Q137" s="120"/>
      <c r="R137" s="120"/>
      <c r="S137" s="121">
        <v>1.05</v>
      </c>
      <c r="T137" s="121">
        <v>10</v>
      </c>
      <c r="U137" s="121">
        <v>21.05</v>
      </c>
      <c r="V137" s="121">
        <v>41.1</v>
      </c>
      <c r="W137" s="121">
        <v>71.150000000000006</v>
      </c>
      <c r="X137" s="121">
        <v>81.150000000000006</v>
      </c>
      <c r="Y137" s="121">
        <v>100</v>
      </c>
      <c r="Z137" s="121">
        <v>121.05</v>
      </c>
      <c r="AA137" s="121">
        <v>140</v>
      </c>
      <c r="AB137" s="121">
        <v>150</v>
      </c>
      <c r="AC137" s="122">
        <v>11.05</v>
      </c>
      <c r="AD137" s="122">
        <v>71.099999999999994</v>
      </c>
      <c r="AE137" s="122">
        <v>150</v>
      </c>
      <c r="AF137" s="123">
        <v>5.15</v>
      </c>
      <c r="AG137" s="123">
        <v>60</v>
      </c>
      <c r="AH137" s="123">
        <v>150</v>
      </c>
      <c r="AI137" s="1093" t="s">
        <v>2571</v>
      </c>
      <c r="AJ137" s="1093"/>
      <c r="AK137" s="1093" t="s">
        <v>1676</v>
      </c>
      <c r="AL137" s="1093"/>
      <c r="AM137" s="1093"/>
      <c r="AN137" s="120"/>
      <c r="AO137" s="118">
        <f t="shared" si="16"/>
        <v>0.05</v>
      </c>
      <c r="AP137" s="120" t="s">
        <v>287</v>
      </c>
      <c r="AQ137" s="120" t="s">
        <v>287</v>
      </c>
      <c r="AR137" s="144">
        <f t="shared" si="14"/>
        <v>0.04</v>
      </c>
      <c r="AS137" s="411">
        <v>8.3999999999999995E-3</v>
      </c>
      <c r="AT137" s="115">
        <v>137</v>
      </c>
    </row>
    <row r="138" spans="1:46" ht="15" hidden="1" customHeight="1">
      <c r="A138" s="115">
        <v>135</v>
      </c>
      <c r="B138" s="119" t="s">
        <v>467</v>
      </c>
      <c r="C138" s="119"/>
      <c r="D138" s="119" t="s">
        <v>309</v>
      </c>
      <c r="E138" s="119" t="s">
        <v>330</v>
      </c>
      <c r="F138" s="119" t="s">
        <v>395</v>
      </c>
      <c r="G138" s="119" t="s">
        <v>306</v>
      </c>
      <c r="H138" s="119" t="s">
        <v>300</v>
      </c>
      <c r="I138" s="119" t="s">
        <v>749</v>
      </c>
      <c r="J138" s="119"/>
      <c r="K138" s="119"/>
      <c r="L138" s="120">
        <f t="shared" si="15"/>
        <v>0.01</v>
      </c>
      <c r="M138" s="163"/>
      <c r="N138" s="141" t="s">
        <v>1748</v>
      </c>
      <c r="O138" s="163"/>
      <c r="P138" s="163"/>
      <c r="Q138" s="120"/>
      <c r="R138" s="120"/>
      <c r="S138" s="121"/>
      <c r="T138" s="121"/>
      <c r="U138" s="121"/>
      <c r="V138" s="121"/>
      <c r="W138" s="121"/>
      <c r="X138" s="121"/>
      <c r="Y138" s="121"/>
      <c r="Z138" s="121"/>
      <c r="AA138" s="121"/>
      <c r="AB138" s="121"/>
      <c r="AC138" s="122"/>
      <c r="AD138" s="122"/>
      <c r="AE138" s="122"/>
      <c r="AF138" s="123"/>
      <c r="AG138" s="123"/>
      <c r="AH138" s="123"/>
      <c r="AI138" s="1093" t="s">
        <v>2571</v>
      </c>
      <c r="AJ138" s="1093"/>
      <c r="AK138" s="1093" t="s">
        <v>1676</v>
      </c>
      <c r="AL138" s="1093"/>
      <c r="AM138" s="1093"/>
      <c r="AN138" s="120"/>
      <c r="AO138" s="118">
        <f t="shared" si="16"/>
        <v>0</v>
      </c>
      <c r="AP138" s="120" t="s">
        <v>287</v>
      </c>
      <c r="AQ138" s="120" t="s">
        <v>287</v>
      </c>
      <c r="AR138" s="144">
        <f t="shared" si="14"/>
        <v>0</v>
      </c>
      <c r="AS138" s="411">
        <v>8.3999999999999995E-3</v>
      </c>
      <c r="AT138" s="115">
        <v>138</v>
      </c>
    </row>
    <row r="139" spans="1:46" ht="15" hidden="1" customHeight="1">
      <c r="A139" s="115">
        <v>136</v>
      </c>
      <c r="B139" s="119" t="s">
        <v>468</v>
      </c>
      <c r="C139" s="119"/>
      <c r="D139" s="119" t="s">
        <v>309</v>
      </c>
      <c r="E139" s="119" t="s">
        <v>330</v>
      </c>
      <c r="F139" s="119" t="s">
        <v>395</v>
      </c>
      <c r="G139" s="119" t="s">
        <v>306</v>
      </c>
      <c r="H139" s="119" t="s">
        <v>300</v>
      </c>
      <c r="I139" s="119" t="s">
        <v>749</v>
      </c>
      <c r="J139" s="119"/>
      <c r="K139" s="119"/>
      <c r="L139" s="120">
        <f t="shared" si="15"/>
        <v>0.01</v>
      </c>
      <c r="M139" s="163"/>
      <c r="N139" s="141" t="s">
        <v>1748</v>
      </c>
      <c r="O139" s="163"/>
      <c r="P139" s="163"/>
      <c r="Q139" s="120"/>
      <c r="R139" s="120"/>
      <c r="S139" s="121"/>
      <c r="T139" s="121"/>
      <c r="U139" s="121"/>
      <c r="V139" s="121"/>
      <c r="W139" s="121"/>
      <c r="X139" s="121"/>
      <c r="Y139" s="121"/>
      <c r="Z139" s="121"/>
      <c r="AA139" s="121"/>
      <c r="AB139" s="121"/>
      <c r="AC139" s="122"/>
      <c r="AD139" s="122"/>
      <c r="AE139" s="122"/>
      <c r="AF139" s="123"/>
      <c r="AG139" s="123"/>
      <c r="AH139" s="123"/>
      <c r="AI139" s="1093" t="s">
        <v>2571</v>
      </c>
      <c r="AJ139" s="1093"/>
      <c r="AK139" s="1093" t="s">
        <v>1676</v>
      </c>
      <c r="AL139" s="1093"/>
      <c r="AM139" s="1093"/>
      <c r="AN139" s="120"/>
      <c r="AO139" s="118">
        <f t="shared" si="16"/>
        <v>0</v>
      </c>
      <c r="AP139" s="120" t="s">
        <v>287</v>
      </c>
      <c r="AQ139" s="120" t="s">
        <v>287</v>
      </c>
      <c r="AR139" s="144">
        <f t="shared" si="14"/>
        <v>0</v>
      </c>
      <c r="AS139" s="411">
        <v>8.3999999999999995E-3</v>
      </c>
      <c r="AT139" s="115">
        <v>139</v>
      </c>
    </row>
    <row r="140" spans="1:46" ht="15" hidden="1" customHeight="1">
      <c r="A140" s="115">
        <v>137</v>
      </c>
      <c r="B140" s="119" t="s">
        <v>469</v>
      </c>
      <c r="C140" s="125" t="s">
        <v>2060</v>
      </c>
      <c r="D140" s="119" t="s">
        <v>309</v>
      </c>
      <c r="E140" s="119" t="s">
        <v>330</v>
      </c>
      <c r="F140" s="119" t="s">
        <v>395</v>
      </c>
      <c r="G140" s="119" t="s">
        <v>306</v>
      </c>
      <c r="H140" s="119" t="s">
        <v>300</v>
      </c>
      <c r="I140" s="119" t="s">
        <v>749</v>
      </c>
      <c r="J140" s="119">
        <v>0.01</v>
      </c>
      <c r="K140" s="119"/>
      <c r="L140" s="120">
        <f t="shared" si="15"/>
        <v>0.01</v>
      </c>
      <c r="M140" s="163"/>
      <c r="N140" s="141" t="s">
        <v>1748</v>
      </c>
      <c r="O140" s="169" t="s">
        <v>1795</v>
      </c>
      <c r="P140" s="169" t="s">
        <v>1794</v>
      </c>
      <c r="Q140" s="120"/>
      <c r="R140" s="120"/>
      <c r="S140" s="121">
        <v>1.05</v>
      </c>
      <c r="T140" s="121">
        <v>10</v>
      </c>
      <c r="U140" s="121">
        <v>21.05</v>
      </c>
      <c r="V140" s="121">
        <v>41.1</v>
      </c>
      <c r="W140" s="121">
        <v>71.150000000000006</v>
      </c>
      <c r="X140" s="121">
        <v>81.150000000000006</v>
      </c>
      <c r="Y140" s="121">
        <v>100</v>
      </c>
      <c r="Z140" s="121">
        <v>121.05</v>
      </c>
      <c r="AA140" s="121">
        <v>140</v>
      </c>
      <c r="AB140" s="121">
        <v>150</v>
      </c>
      <c r="AC140" s="122">
        <v>11.05</v>
      </c>
      <c r="AD140" s="122">
        <v>71.099999999999994</v>
      </c>
      <c r="AE140" s="122">
        <v>150</v>
      </c>
      <c r="AF140" s="123">
        <v>5.15</v>
      </c>
      <c r="AG140" s="123">
        <v>60</v>
      </c>
      <c r="AH140" s="123">
        <v>150</v>
      </c>
      <c r="AI140" s="1093" t="s">
        <v>2571</v>
      </c>
      <c r="AJ140" s="1093"/>
      <c r="AK140" s="1093" t="s">
        <v>1676</v>
      </c>
      <c r="AL140" s="1093"/>
      <c r="AM140" s="1093"/>
      <c r="AN140" s="120"/>
      <c r="AO140" s="118">
        <f t="shared" si="16"/>
        <v>0.05</v>
      </c>
      <c r="AP140" s="120" t="s">
        <v>287</v>
      </c>
      <c r="AQ140" s="120" t="s">
        <v>287</v>
      </c>
      <c r="AR140" s="144">
        <f t="shared" si="14"/>
        <v>0.04</v>
      </c>
      <c r="AS140" s="411">
        <v>8.3999999999999995E-3</v>
      </c>
      <c r="AT140" s="115">
        <v>140</v>
      </c>
    </row>
    <row r="141" spans="1:46" ht="15" hidden="1" customHeight="1">
      <c r="A141" s="115">
        <v>138</v>
      </c>
      <c r="B141" s="119" t="s">
        <v>470</v>
      </c>
      <c r="C141" s="119"/>
      <c r="D141" s="119" t="s">
        <v>309</v>
      </c>
      <c r="E141" s="119" t="s">
        <v>330</v>
      </c>
      <c r="F141" s="119" t="s">
        <v>395</v>
      </c>
      <c r="G141" s="119" t="s">
        <v>306</v>
      </c>
      <c r="H141" s="119" t="s">
        <v>300</v>
      </c>
      <c r="I141" s="119" t="s">
        <v>749</v>
      </c>
      <c r="J141" s="119"/>
      <c r="K141" s="119"/>
      <c r="L141" s="120">
        <f t="shared" si="15"/>
        <v>0.01</v>
      </c>
      <c r="M141" s="163"/>
      <c r="N141" s="141" t="s">
        <v>1748</v>
      </c>
      <c r="O141" s="163"/>
      <c r="P141" s="163"/>
      <c r="Q141" s="120"/>
      <c r="R141" s="120"/>
      <c r="S141" s="121"/>
      <c r="T141" s="121"/>
      <c r="U141" s="121"/>
      <c r="V141" s="121"/>
      <c r="W141" s="121"/>
      <c r="X141" s="121"/>
      <c r="Y141" s="121"/>
      <c r="Z141" s="121"/>
      <c r="AA141" s="121"/>
      <c r="AB141" s="121"/>
      <c r="AC141" s="122"/>
      <c r="AD141" s="122"/>
      <c r="AE141" s="122"/>
      <c r="AF141" s="123"/>
      <c r="AG141" s="123"/>
      <c r="AH141" s="123"/>
      <c r="AI141" s="1093" t="s">
        <v>2571</v>
      </c>
      <c r="AJ141" s="1093"/>
      <c r="AK141" s="1093" t="s">
        <v>1676</v>
      </c>
      <c r="AL141" s="1093"/>
      <c r="AM141" s="1093"/>
      <c r="AN141" s="120"/>
      <c r="AO141" s="118">
        <f t="shared" si="16"/>
        <v>0</v>
      </c>
      <c r="AP141" s="120" t="s">
        <v>287</v>
      </c>
      <c r="AQ141" s="120" t="s">
        <v>287</v>
      </c>
      <c r="AR141" s="144">
        <f t="shared" si="14"/>
        <v>0</v>
      </c>
      <c r="AS141" s="411">
        <v>8.3999999999999995E-3</v>
      </c>
      <c r="AT141" s="115">
        <v>141</v>
      </c>
    </row>
    <row r="142" spans="1:46" ht="15" hidden="1" customHeight="1">
      <c r="A142" s="115">
        <v>139</v>
      </c>
      <c r="B142" s="119" t="s">
        <v>471</v>
      </c>
      <c r="C142" s="125" t="s">
        <v>2061</v>
      </c>
      <c r="D142" s="119" t="s">
        <v>309</v>
      </c>
      <c r="E142" s="119" t="s">
        <v>330</v>
      </c>
      <c r="F142" s="119" t="s">
        <v>395</v>
      </c>
      <c r="G142" s="119" t="s">
        <v>306</v>
      </c>
      <c r="H142" s="119" t="s">
        <v>300</v>
      </c>
      <c r="I142" s="119" t="s">
        <v>749</v>
      </c>
      <c r="J142" s="119">
        <v>0.01</v>
      </c>
      <c r="K142" s="119"/>
      <c r="L142" s="120">
        <f t="shared" si="15"/>
        <v>0.01</v>
      </c>
      <c r="M142" s="163"/>
      <c r="N142" s="141" t="s">
        <v>1748</v>
      </c>
      <c r="O142" s="169" t="s">
        <v>1795</v>
      </c>
      <c r="P142" s="169" t="s">
        <v>1794</v>
      </c>
      <c r="Q142" s="120"/>
      <c r="R142" s="120"/>
      <c r="S142" s="121">
        <v>1.05</v>
      </c>
      <c r="T142" s="121">
        <v>10</v>
      </c>
      <c r="U142" s="121">
        <v>21.05</v>
      </c>
      <c r="V142" s="121">
        <v>41.1</v>
      </c>
      <c r="W142" s="121">
        <v>71.150000000000006</v>
      </c>
      <c r="X142" s="121">
        <v>81.150000000000006</v>
      </c>
      <c r="Y142" s="121">
        <v>100</v>
      </c>
      <c r="Z142" s="121">
        <v>121.05</v>
      </c>
      <c r="AA142" s="121">
        <v>140</v>
      </c>
      <c r="AB142" s="121">
        <v>150</v>
      </c>
      <c r="AC142" s="122">
        <v>11.05</v>
      </c>
      <c r="AD142" s="122">
        <v>71.099999999999994</v>
      </c>
      <c r="AE142" s="122">
        <v>150</v>
      </c>
      <c r="AF142" s="123">
        <v>5.15</v>
      </c>
      <c r="AG142" s="123">
        <v>60</v>
      </c>
      <c r="AH142" s="123">
        <v>150</v>
      </c>
      <c r="AI142" s="1093" t="s">
        <v>2571</v>
      </c>
      <c r="AJ142" s="1093"/>
      <c r="AK142" s="1093" t="s">
        <v>1676</v>
      </c>
      <c r="AL142" s="1093"/>
      <c r="AM142" s="1093"/>
      <c r="AN142" s="120"/>
      <c r="AO142" s="118">
        <f t="shared" si="16"/>
        <v>0.05</v>
      </c>
      <c r="AP142" s="120" t="s">
        <v>287</v>
      </c>
      <c r="AQ142" s="120" t="s">
        <v>287</v>
      </c>
      <c r="AR142" s="144">
        <f t="shared" si="14"/>
        <v>0.04</v>
      </c>
      <c r="AS142" s="411">
        <v>8.3999999999999995E-3</v>
      </c>
      <c r="AT142" s="115">
        <v>142</v>
      </c>
    </row>
    <row r="143" spans="1:46" ht="15" hidden="1" customHeight="1">
      <c r="A143" s="115">
        <v>140</v>
      </c>
      <c r="B143" s="119" t="s">
        <v>472</v>
      </c>
      <c r="C143" s="119"/>
      <c r="D143" s="119" t="s">
        <v>309</v>
      </c>
      <c r="E143" s="119" t="s">
        <v>310</v>
      </c>
      <c r="F143" s="119" t="s">
        <v>473</v>
      </c>
      <c r="G143" s="119" t="s">
        <v>307</v>
      </c>
      <c r="H143" s="119" t="s">
        <v>299</v>
      </c>
      <c r="I143" s="119" t="s">
        <v>749</v>
      </c>
      <c r="J143" s="119"/>
      <c r="K143" s="119"/>
      <c r="L143" s="120">
        <f t="shared" si="15"/>
        <v>0.01</v>
      </c>
      <c r="M143" s="163"/>
      <c r="N143" s="141" t="s">
        <v>1748</v>
      </c>
      <c r="O143" s="163"/>
      <c r="P143" s="163"/>
      <c r="Q143" s="120"/>
      <c r="R143" s="120"/>
      <c r="S143" s="121"/>
      <c r="T143" s="121"/>
      <c r="U143" s="121"/>
      <c r="V143" s="121"/>
      <c r="W143" s="121"/>
      <c r="X143" s="121"/>
      <c r="Y143" s="121"/>
      <c r="Z143" s="121"/>
      <c r="AA143" s="121"/>
      <c r="AB143" s="121"/>
      <c r="AC143" s="122"/>
      <c r="AD143" s="122"/>
      <c r="AE143" s="122"/>
      <c r="AF143" s="123"/>
      <c r="AG143" s="123"/>
      <c r="AH143" s="123"/>
      <c r="AI143" s="1093" t="s">
        <v>2571</v>
      </c>
      <c r="AJ143" s="1093"/>
      <c r="AK143" s="1093" t="s">
        <v>1676</v>
      </c>
      <c r="AL143" s="1093"/>
      <c r="AM143" s="1093"/>
      <c r="AN143" s="120"/>
      <c r="AO143" s="118">
        <f t="shared" si="16"/>
        <v>0</v>
      </c>
      <c r="AP143" s="120" t="s">
        <v>287</v>
      </c>
      <c r="AQ143" s="120" t="s">
        <v>287</v>
      </c>
      <c r="AR143" s="144">
        <f t="shared" si="14"/>
        <v>0</v>
      </c>
      <c r="AS143" s="411">
        <v>8.3999999999999995E-3</v>
      </c>
      <c r="AT143" s="115">
        <v>143</v>
      </c>
    </row>
    <row r="144" spans="1:46" ht="15" hidden="1" customHeight="1">
      <c r="A144" s="115">
        <v>141</v>
      </c>
      <c r="B144" s="119" t="s">
        <v>474</v>
      </c>
      <c r="C144" s="119"/>
      <c r="D144" s="119" t="s">
        <v>309</v>
      </c>
      <c r="E144" s="119" t="s">
        <v>330</v>
      </c>
      <c r="F144" s="119" t="s">
        <v>475</v>
      </c>
      <c r="G144" s="119" t="s">
        <v>297</v>
      </c>
      <c r="H144" s="119" t="s">
        <v>300</v>
      </c>
      <c r="I144" s="119" t="s">
        <v>749</v>
      </c>
      <c r="J144" s="119"/>
      <c r="K144" s="119"/>
      <c r="L144" s="120">
        <f t="shared" si="15"/>
        <v>0.01</v>
      </c>
      <c r="M144" s="163"/>
      <c r="N144" s="141" t="s">
        <v>1748</v>
      </c>
      <c r="O144" s="163"/>
      <c r="P144" s="163"/>
      <c r="Q144" s="120"/>
      <c r="R144" s="120"/>
      <c r="S144" s="121"/>
      <c r="T144" s="121"/>
      <c r="U144" s="121"/>
      <c r="V144" s="121"/>
      <c r="W144" s="121"/>
      <c r="X144" s="121"/>
      <c r="Y144" s="121"/>
      <c r="Z144" s="121"/>
      <c r="AA144" s="121"/>
      <c r="AB144" s="121"/>
      <c r="AC144" s="122"/>
      <c r="AD144" s="122"/>
      <c r="AE144" s="122"/>
      <c r="AF144" s="123"/>
      <c r="AG144" s="123"/>
      <c r="AH144" s="123"/>
      <c r="AI144" s="1093" t="s">
        <v>2571</v>
      </c>
      <c r="AJ144" s="1093"/>
      <c r="AK144" s="1093" t="s">
        <v>1676</v>
      </c>
      <c r="AL144" s="1093"/>
      <c r="AM144" s="1093"/>
      <c r="AN144" s="120"/>
      <c r="AO144" s="118">
        <f t="shared" si="16"/>
        <v>0</v>
      </c>
      <c r="AP144" s="120" t="s">
        <v>287</v>
      </c>
      <c r="AQ144" s="120" t="s">
        <v>287</v>
      </c>
      <c r="AR144" s="144">
        <f t="shared" si="14"/>
        <v>0</v>
      </c>
      <c r="AS144" s="411">
        <v>8.3999999999999995E-3</v>
      </c>
      <c r="AT144" s="115">
        <v>144</v>
      </c>
    </row>
    <row r="145" spans="1:46" ht="15" hidden="1" customHeight="1">
      <c r="A145" s="115">
        <v>142</v>
      </c>
      <c r="B145" s="119" t="s">
        <v>476</v>
      </c>
      <c r="C145" s="119"/>
      <c r="D145" s="119" t="s">
        <v>309</v>
      </c>
      <c r="E145" s="119" t="s">
        <v>330</v>
      </c>
      <c r="F145" s="119" t="s">
        <v>475</v>
      </c>
      <c r="G145" s="119" t="s">
        <v>297</v>
      </c>
      <c r="H145" s="119" t="s">
        <v>300</v>
      </c>
      <c r="I145" s="119" t="s">
        <v>749</v>
      </c>
      <c r="J145" s="119"/>
      <c r="K145" s="119"/>
      <c r="L145" s="120">
        <f t="shared" si="15"/>
        <v>0.01</v>
      </c>
      <c r="M145" s="163"/>
      <c r="N145" s="141" t="s">
        <v>1748</v>
      </c>
      <c r="O145" s="163"/>
      <c r="P145" s="163"/>
      <c r="Q145" s="120"/>
      <c r="R145" s="120"/>
      <c r="S145" s="121"/>
      <c r="T145" s="121"/>
      <c r="U145" s="121"/>
      <c r="V145" s="121"/>
      <c r="W145" s="121"/>
      <c r="X145" s="121"/>
      <c r="Y145" s="121"/>
      <c r="Z145" s="121"/>
      <c r="AA145" s="121"/>
      <c r="AB145" s="121"/>
      <c r="AC145" s="122"/>
      <c r="AD145" s="122"/>
      <c r="AE145" s="122"/>
      <c r="AF145" s="123"/>
      <c r="AG145" s="123"/>
      <c r="AH145" s="123"/>
      <c r="AI145" s="1093" t="s">
        <v>2571</v>
      </c>
      <c r="AJ145" s="1093"/>
      <c r="AK145" s="1093" t="s">
        <v>1676</v>
      </c>
      <c r="AL145" s="1093"/>
      <c r="AM145" s="1093"/>
      <c r="AN145" s="120"/>
      <c r="AO145" s="118">
        <f t="shared" si="16"/>
        <v>0</v>
      </c>
      <c r="AP145" s="120" t="s">
        <v>287</v>
      </c>
      <c r="AQ145" s="120" t="s">
        <v>287</v>
      </c>
      <c r="AR145" s="144">
        <f t="shared" si="14"/>
        <v>0</v>
      </c>
      <c r="AS145" s="411">
        <v>8.3999999999999995E-3</v>
      </c>
      <c r="AT145" s="115">
        <v>145</v>
      </c>
    </row>
    <row r="146" spans="1:46" ht="15" hidden="1" customHeight="1">
      <c r="A146" s="115">
        <v>143</v>
      </c>
      <c r="B146" s="119" t="s">
        <v>477</v>
      </c>
      <c r="C146" s="119"/>
      <c r="D146" s="119" t="s">
        <v>309</v>
      </c>
      <c r="E146" s="119" t="s">
        <v>310</v>
      </c>
      <c r="F146" s="119" t="s">
        <v>301</v>
      </c>
      <c r="G146" s="119" t="s">
        <v>306</v>
      </c>
      <c r="H146" s="119" t="s">
        <v>300</v>
      </c>
      <c r="I146" s="119" t="s">
        <v>478</v>
      </c>
      <c r="J146" s="119"/>
      <c r="K146" s="119"/>
      <c r="L146" s="120">
        <f t="shared" si="15"/>
        <v>0.01</v>
      </c>
      <c r="M146" s="163"/>
      <c r="N146" s="141" t="s">
        <v>1748</v>
      </c>
      <c r="O146" s="163"/>
      <c r="P146" s="163"/>
      <c r="Q146" s="120"/>
      <c r="R146" s="120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2"/>
      <c r="AD146" s="122"/>
      <c r="AE146" s="122"/>
      <c r="AF146" s="123"/>
      <c r="AG146" s="123"/>
      <c r="AH146" s="123"/>
      <c r="AI146" s="1093" t="s">
        <v>2571</v>
      </c>
      <c r="AJ146" s="1093"/>
      <c r="AK146" s="1093" t="s">
        <v>1676</v>
      </c>
      <c r="AL146" s="1093"/>
      <c r="AM146" s="1093"/>
      <c r="AN146" s="120"/>
      <c r="AO146" s="118">
        <f t="shared" si="16"/>
        <v>0</v>
      </c>
      <c r="AP146" s="120" t="s">
        <v>287</v>
      </c>
      <c r="AQ146" s="120" t="s">
        <v>287</v>
      </c>
      <c r="AR146" s="144">
        <f t="shared" si="14"/>
        <v>0</v>
      </c>
      <c r="AS146" s="411">
        <v>8.3999999999999995E-3</v>
      </c>
      <c r="AT146" s="115">
        <v>146</v>
      </c>
    </row>
    <row r="147" spans="1:46" ht="15" hidden="1" customHeight="1">
      <c r="A147" s="115">
        <v>144</v>
      </c>
      <c r="B147" s="119" t="s">
        <v>479</v>
      </c>
      <c r="C147" s="119"/>
      <c r="D147" s="119" t="s">
        <v>309</v>
      </c>
      <c r="E147" s="119" t="s">
        <v>330</v>
      </c>
      <c r="F147" s="119" t="s">
        <v>480</v>
      </c>
      <c r="G147" s="119" t="s">
        <v>306</v>
      </c>
      <c r="H147" s="119" t="s">
        <v>300</v>
      </c>
      <c r="I147" s="119" t="s">
        <v>749</v>
      </c>
      <c r="J147" s="119"/>
      <c r="K147" s="119"/>
      <c r="L147" s="120">
        <f t="shared" si="15"/>
        <v>0.01</v>
      </c>
      <c r="M147" s="163"/>
      <c r="N147" s="141" t="s">
        <v>1748</v>
      </c>
      <c r="O147" s="163"/>
      <c r="P147" s="163"/>
      <c r="Q147" s="120"/>
      <c r="R147" s="120"/>
      <c r="S147" s="121"/>
      <c r="T147" s="121"/>
      <c r="U147" s="121"/>
      <c r="V147" s="121"/>
      <c r="W147" s="121"/>
      <c r="X147" s="121"/>
      <c r="Y147" s="121"/>
      <c r="Z147" s="121"/>
      <c r="AA147" s="121"/>
      <c r="AB147" s="121"/>
      <c r="AC147" s="122"/>
      <c r="AD147" s="122"/>
      <c r="AE147" s="122"/>
      <c r="AF147" s="123"/>
      <c r="AG147" s="123"/>
      <c r="AH147" s="123"/>
      <c r="AI147" s="1093" t="s">
        <v>2571</v>
      </c>
      <c r="AJ147" s="1093"/>
      <c r="AK147" s="1093" t="s">
        <v>1676</v>
      </c>
      <c r="AL147" s="1093"/>
      <c r="AM147" s="1093"/>
      <c r="AN147" s="120"/>
      <c r="AO147" s="118">
        <f t="shared" si="16"/>
        <v>0</v>
      </c>
      <c r="AP147" s="120" t="s">
        <v>287</v>
      </c>
      <c r="AQ147" s="120" t="s">
        <v>287</v>
      </c>
      <c r="AR147" s="144">
        <f t="shared" si="14"/>
        <v>0</v>
      </c>
      <c r="AS147" s="411">
        <v>8.3999999999999995E-3</v>
      </c>
      <c r="AT147" s="115">
        <v>147</v>
      </c>
    </row>
    <row r="148" spans="1:46" ht="15" hidden="1" customHeight="1">
      <c r="A148" s="115">
        <v>145</v>
      </c>
      <c r="B148" s="119" t="s">
        <v>481</v>
      </c>
      <c r="C148" s="125" t="s">
        <v>1678</v>
      </c>
      <c r="D148" s="119" t="s">
        <v>309</v>
      </c>
      <c r="E148" s="119" t="s">
        <v>330</v>
      </c>
      <c r="F148" s="119" t="s">
        <v>480</v>
      </c>
      <c r="G148" s="119" t="s">
        <v>306</v>
      </c>
      <c r="H148" s="119" t="s">
        <v>300</v>
      </c>
      <c r="I148" s="119" t="s">
        <v>749</v>
      </c>
      <c r="J148" s="119">
        <v>0.01</v>
      </c>
      <c r="K148" s="119"/>
      <c r="L148" s="120">
        <f t="shared" si="15"/>
        <v>0.01</v>
      </c>
      <c r="M148" s="163"/>
      <c r="N148" s="141" t="s">
        <v>1748</v>
      </c>
      <c r="O148" s="169" t="s">
        <v>1795</v>
      </c>
      <c r="P148" s="169" t="s">
        <v>1794</v>
      </c>
      <c r="Q148" s="905"/>
      <c r="R148" s="905"/>
      <c r="S148" s="121">
        <v>1.05</v>
      </c>
      <c r="T148" s="121">
        <v>10</v>
      </c>
      <c r="U148" s="121">
        <v>21.05</v>
      </c>
      <c r="V148" s="121">
        <v>41.1</v>
      </c>
      <c r="W148" s="121">
        <v>71.150000000000006</v>
      </c>
      <c r="X148" s="121">
        <v>81.150000000000006</v>
      </c>
      <c r="Y148" s="121">
        <v>100</v>
      </c>
      <c r="Z148" s="121">
        <v>121.05</v>
      </c>
      <c r="AA148" s="121">
        <v>140</v>
      </c>
      <c r="AB148" s="121">
        <v>150</v>
      </c>
      <c r="AC148" s="122">
        <v>11.05</v>
      </c>
      <c r="AD148" s="122">
        <v>71.099999999999994</v>
      </c>
      <c r="AE148" s="122">
        <v>150</v>
      </c>
      <c r="AF148" s="123">
        <v>5.15</v>
      </c>
      <c r="AG148" s="123">
        <v>60</v>
      </c>
      <c r="AH148" s="123">
        <v>150</v>
      </c>
      <c r="AI148" s="1093" t="s">
        <v>2571</v>
      </c>
      <c r="AJ148" s="1093"/>
      <c r="AK148" s="1093" t="s">
        <v>1676</v>
      </c>
      <c r="AL148" s="1093"/>
      <c r="AM148" s="1093"/>
      <c r="AN148" s="905"/>
      <c r="AO148" s="907">
        <f t="shared" ref="AO148" si="17">AR148+J148</f>
        <v>0.05</v>
      </c>
      <c r="AP148" s="905" t="s">
        <v>287</v>
      </c>
      <c r="AQ148" s="905" t="s">
        <v>287</v>
      </c>
      <c r="AR148" s="906">
        <f t="shared" ref="AR148" si="18">4*J148</f>
        <v>0.04</v>
      </c>
      <c r="AS148" s="907">
        <v>8.3999999999999995E-3</v>
      </c>
      <c r="AT148" s="115">
        <v>142</v>
      </c>
    </row>
    <row r="149" spans="1:46" ht="15" hidden="1" customHeight="1">
      <c r="A149" s="115">
        <v>146</v>
      </c>
      <c r="B149" s="119" t="s">
        <v>482</v>
      </c>
      <c r="C149" s="119"/>
      <c r="D149" s="119" t="s">
        <v>309</v>
      </c>
      <c r="E149" s="119" t="s">
        <v>330</v>
      </c>
      <c r="F149" s="119" t="s">
        <v>395</v>
      </c>
      <c r="G149" s="119" t="s">
        <v>306</v>
      </c>
      <c r="H149" s="119" t="s">
        <v>300</v>
      </c>
      <c r="I149" s="119" t="s">
        <v>749</v>
      </c>
      <c r="J149" s="119"/>
      <c r="K149" s="119"/>
      <c r="L149" s="120">
        <f t="shared" si="15"/>
        <v>0.01</v>
      </c>
      <c r="M149" s="163"/>
      <c r="N149" s="141" t="s">
        <v>1748</v>
      </c>
      <c r="O149" s="163"/>
      <c r="P149" s="163"/>
      <c r="Q149" s="120"/>
      <c r="R149" s="120"/>
      <c r="S149" s="121"/>
      <c r="T149" s="121"/>
      <c r="U149" s="121"/>
      <c r="V149" s="121"/>
      <c r="W149" s="121"/>
      <c r="X149" s="121"/>
      <c r="Y149" s="121"/>
      <c r="Z149" s="121"/>
      <c r="AA149" s="121"/>
      <c r="AB149" s="121"/>
      <c r="AC149" s="122"/>
      <c r="AD149" s="122"/>
      <c r="AE149" s="122"/>
      <c r="AF149" s="123"/>
      <c r="AG149" s="123"/>
      <c r="AH149" s="123"/>
      <c r="AI149" s="1093" t="s">
        <v>2571</v>
      </c>
      <c r="AJ149" s="1093"/>
      <c r="AK149" s="1093" t="s">
        <v>1676</v>
      </c>
      <c r="AL149" s="1093"/>
      <c r="AM149" s="1093"/>
      <c r="AN149" s="120"/>
      <c r="AO149" s="118">
        <f t="shared" si="16"/>
        <v>0</v>
      </c>
      <c r="AP149" s="120" t="s">
        <v>287</v>
      </c>
      <c r="AQ149" s="120" t="s">
        <v>287</v>
      </c>
      <c r="AR149" s="144">
        <f t="shared" si="14"/>
        <v>0</v>
      </c>
      <c r="AS149" s="411">
        <v>8.3999999999999995E-3</v>
      </c>
      <c r="AT149" s="115">
        <v>149</v>
      </c>
    </row>
    <row r="150" spans="1:46" ht="15" hidden="1" customHeight="1">
      <c r="A150" s="115">
        <v>147</v>
      </c>
      <c r="B150" s="119" t="s">
        <v>483</v>
      </c>
      <c r="C150" s="119"/>
      <c r="D150" s="119" t="s">
        <v>309</v>
      </c>
      <c r="E150" s="119" t="s">
        <v>330</v>
      </c>
      <c r="F150" s="119" t="s">
        <v>395</v>
      </c>
      <c r="G150" s="119" t="s">
        <v>306</v>
      </c>
      <c r="H150" s="119" t="s">
        <v>300</v>
      </c>
      <c r="I150" s="119" t="s">
        <v>749</v>
      </c>
      <c r="J150" s="119"/>
      <c r="K150" s="119"/>
      <c r="L150" s="120">
        <f t="shared" si="15"/>
        <v>0.01</v>
      </c>
      <c r="M150" s="163"/>
      <c r="N150" s="141" t="s">
        <v>1748</v>
      </c>
      <c r="O150" s="163"/>
      <c r="P150" s="163"/>
      <c r="Q150" s="120"/>
      <c r="R150" s="120"/>
      <c r="S150" s="121"/>
      <c r="T150" s="121"/>
      <c r="U150" s="121"/>
      <c r="V150" s="121"/>
      <c r="W150" s="121"/>
      <c r="X150" s="121"/>
      <c r="Y150" s="121"/>
      <c r="Z150" s="121"/>
      <c r="AA150" s="121"/>
      <c r="AB150" s="121"/>
      <c r="AC150" s="122"/>
      <c r="AD150" s="122"/>
      <c r="AE150" s="122"/>
      <c r="AF150" s="123"/>
      <c r="AG150" s="123"/>
      <c r="AH150" s="123"/>
      <c r="AI150" s="1093" t="s">
        <v>2571</v>
      </c>
      <c r="AJ150" s="1093"/>
      <c r="AK150" s="1093" t="s">
        <v>1676</v>
      </c>
      <c r="AL150" s="1093"/>
      <c r="AM150" s="1093"/>
      <c r="AN150" s="120"/>
      <c r="AO150" s="118">
        <f t="shared" si="16"/>
        <v>0</v>
      </c>
      <c r="AP150" s="120" t="s">
        <v>287</v>
      </c>
      <c r="AQ150" s="120" t="s">
        <v>287</v>
      </c>
      <c r="AR150" s="144">
        <f t="shared" si="14"/>
        <v>0</v>
      </c>
      <c r="AS150" s="411">
        <v>8.3999999999999995E-3</v>
      </c>
      <c r="AT150" s="115">
        <v>150</v>
      </c>
    </row>
    <row r="151" spans="1:46" ht="15" hidden="1" customHeight="1">
      <c r="A151" s="115">
        <v>148</v>
      </c>
      <c r="B151" s="119" t="s">
        <v>484</v>
      </c>
      <c r="C151" s="119"/>
      <c r="D151" s="119" t="s">
        <v>309</v>
      </c>
      <c r="E151" s="119" t="s">
        <v>330</v>
      </c>
      <c r="F151" s="119" t="s">
        <v>395</v>
      </c>
      <c r="G151" s="119" t="s">
        <v>306</v>
      </c>
      <c r="H151" s="119" t="s">
        <v>300</v>
      </c>
      <c r="I151" s="119" t="s">
        <v>749</v>
      </c>
      <c r="J151" s="119"/>
      <c r="K151" s="119"/>
      <c r="L151" s="120">
        <f t="shared" si="15"/>
        <v>0.01</v>
      </c>
      <c r="M151" s="163"/>
      <c r="N151" s="141" t="s">
        <v>1748</v>
      </c>
      <c r="O151" s="163"/>
      <c r="P151" s="163"/>
      <c r="Q151" s="120"/>
      <c r="R151" s="120"/>
      <c r="S151" s="121"/>
      <c r="T151" s="121"/>
      <c r="U151" s="121"/>
      <c r="V151" s="121"/>
      <c r="W151" s="121"/>
      <c r="X151" s="121"/>
      <c r="Y151" s="121"/>
      <c r="Z151" s="121"/>
      <c r="AA151" s="121"/>
      <c r="AB151" s="121"/>
      <c r="AC151" s="122"/>
      <c r="AD151" s="122"/>
      <c r="AE151" s="122"/>
      <c r="AF151" s="123"/>
      <c r="AG151" s="123"/>
      <c r="AH151" s="123"/>
      <c r="AI151" s="1093" t="s">
        <v>2571</v>
      </c>
      <c r="AJ151" s="1093"/>
      <c r="AK151" s="1093" t="s">
        <v>1676</v>
      </c>
      <c r="AL151" s="1093"/>
      <c r="AM151" s="1093"/>
      <c r="AN151" s="120"/>
      <c r="AO151" s="118">
        <f t="shared" si="16"/>
        <v>0</v>
      </c>
      <c r="AP151" s="120" t="s">
        <v>287</v>
      </c>
      <c r="AQ151" s="120" t="s">
        <v>287</v>
      </c>
      <c r="AR151" s="144">
        <f t="shared" si="14"/>
        <v>0</v>
      </c>
      <c r="AS151" s="411">
        <v>8.3999999999999995E-3</v>
      </c>
      <c r="AT151" s="115">
        <v>151</v>
      </c>
    </row>
    <row r="152" spans="1:46" ht="15" hidden="1" customHeight="1">
      <c r="A152" s="115">
        <v>149</v>
      </c>
      <c r="B152" s="119" t="s">
        <v>485</v>
      </c>
      <c r="C152" s="119"/>
      <c r="D152" s="119" t="s">
        <v>309</v>
      </c>
      <c r="E152" s="119" t="s">
        <v>330</v>
      </c>
      <c r="F152" s="119" t="s">
        <v>395</v>
      </c>
      <c r="G152" s="119" t="s">
        <v>306</v>
      </c>
      <c r="H152" s="119" t="s">
        <v>300</v>
      </c>
      <c r="I152" s="119" t="s">
        <v>749</v>
      </c>
      <c r="J152" s="119"/>
      <c r="K152" s="119"/>
      <c r="L152" s="120">
        <f t="shared" si="15"/>
        <v>0.01</v>
      </c>
      <c r="M152" s="163"/>
      <c r="N152" s="141" t="s">
        <v>1748</v>
      </c>
      <c r="O152" s="163"/>
      <c r="P152" s="163"/>
      <c r="Q152" s="120"/>
      <c r="R152" s="120"/>
      <c r="S152" s="121"/>
      <c r="T152" s="121"/>
      <c r="U152" s="121"/>
      <c r="V152" s="121"/>
      <c r="W152" s="121"/>
      <c r="X152" s="121"/>
      <c r="Y152" s="121"/>
      <c r="Z152" s="121"/>
      <c r="AA152" s="121"/>
      <c r="AB152" s="121"/>
      <c r="AC152" s="122"/>
      <c r="AD152" s="122"/>
      <c r="AE152" s="122"/>
      <c r="AF152" s="123"/>
      <c r="AG152" s="123"/>
      <c r="AH152" s="123"/>
      <c r="AI152" s="1093" t="s">
        <v>2571</v>
      </c>
      <c r="AJ152" s="1093"/>
      <c r="AK152" s="1093" t="s">
        <v>1676</v>
      </c>
      <c r="AL152" s="1093"/>
      <c r="AM152" s="1093"/>
      <c r="AN152" s="120"/>
      <c r="AO152" s="118">
        <f t="shared" si="16"/>
        <v>0</v>
      </c>
      <c r="AP152" s="120" t="s">
        <v>287</v>
      </c>
      <c r="AQ152" s="120" t="s">
        <v>287</v>
      </c>
      <c r="AR152" s="144">
        <f t="shared" si="14"/>
        <v>0</v>
      </c>
      <c r="AS152" s="411">
        <v>8.3999999999999995E-3</v>
      </c>
      <c r="AT152" s="115">
        <v>152</v>
      </c>
    </row>
    <row r="153" spans="1:46" ht="15" hidden="1" customHeight="1">
      <c r="A153" s="115">
        <v>150</v>
      </c>
      <c r="B153" s="119" t="s">
        <v>486</v>
      </c>
      <c r="C153" s="119"/>
      <c r="D153" s="119" t="s">
        <v>309</v>
      </c>
      <c r="E153" s="119" t="s">
        <v>330</v>
      </c>
      <c r="F153" s="119" t="s">
        <v>395</v>
      </c>
      <c r="G153" s="119" t="s">
        <v>306</v>
      </c>
      <c r="H153" s="119" t="s">
        <v>300</v>
      </c>
      <c r="I153" s="119" t="s">
        <v>749</v>
      </c>
      <c r="J153" s="119"/>
      <c r="K153" s="119"/>
      <c r="L153" s="120">
        <f t="shared" si="15"/>
        <v>0.01</v>
      </c>
      <c r="M153" s="163"/>
      <c r="N153" s="141" t="s">
        <v>1748</v>
      </c>
      <c r="O153" s="163"/>
      <c r="P153" s="163"/>
      <c r="Q153" s="120"/>
      <c r="R153" s="120"/>
      <c r="S153" s="121"/>
      <c r="T153" s="121"/>
      <c r="U153" s="121"/>
      <c r="V153" s="121"/>
      <c r="W153" s="121"/>
      <c r="X153" s="121"/>
      <c r="Y153" s="121"/>
      <c r="Z153" s="121"/>
      <c r="AA153" s="121"/>
      <c r="AB153" s="121"/>
      <c r="AC153" s="122"/>
      <c r="AD153" s="122"/>
      <c r="AE153" s="122"/>
      <c r="AF153" s="123"/>
      <c r="AG153" s="123"/>
      <c r="AH153" s="123"/>
      <c r="AI153" s="1093" t="s">
        <v>2571</v>
      </c>
      <c r="AJ153" s="1093"/>
      <c r="AK153" s="1093" t="s">
        <v>1676</v>
      </c>
      <c r="AL153" s="1093"/>
      <c r="AM153" s="1093"/>
      <c r="AN153" s="120"/>
      <c r="AO153" s="118">
        <f t="shared" si="16"/>
        <v>0</v>
      </c>
      <c r="AP153" s="120" t="s">
        <v>287</v>
      </c>
      <c r="AQ153" s="120" t="s">
        <v>287</v>
      </c>
      <c r="AR153" s="144">
        <f t="shared" si="14"/>
        <v>0</v>
      </c>
      <c r="AS153" s="411">
        <v>8.3999999999999995E-3</v>
      </c>
      <c r="AT153" s="115">
        <v>153</v>
      </c>
    </row>
    <row r="154" spans="1:46" ht="15" hidden="1" customHeight="1">
      <c r="A154" s="115">
        <v>151</v>
      </c>
      <c r="B154" s="119" t="s">
        <v>487</v>
      </c>
      <c r="C154" s="119"/>
      <c r="D154" s="119" t="s">
        <v>309</v>
      </c>
      <c r="E154" s="119" t="s">
        <v>330</v>
      </c>
      <c r="F154" s="119" t="s">
        <v>395</v>
      </c>
      <c r="G154" s="119" t="s">
        <v>306</v>
      </c>
      <c r="H154" s="119" t="s">
        <v>300</v>
      </c>
      <c r="I154" s="119" t="s">
        <v>749</v>
      </c>
      <c r="J154" s="119"/>
      <c r="K154" s="119"/>
      <c r="L154" s="120">
        <f t="shared" si="15"/>
        <v>0.01</v>
      </c>
      <c r="M154" s="163"/>
      <c r="N154" s="141" t="s">
        <v>1748</v>
      </c>
      <c r="O154" s="163"/>
      <c r="P154" s="163"/>
      <c r="Q154" s="120"/>
      <c r="R154" s="120"/>
      <c r="S154" s="121"/>
      <c r="T154" s="121"/>
      <c r="U154" s="121"/>
      <c r="V154" s="121"/>
      <c r="W154" s="121"/>
      <c r="X154" s="121"/>
      <c r="Y154" s="121"/>
      <c r="Z154" s="121"/>
      <c r="AA154" s="121"/>
      <c r="AB154" s="121"/>
      <c r="AC154" s="122"/>
      <c r="AD154" s="122"/>
      <c r="AE154" s="122"/>
      <c r="AF154" s="123"/>
      <c r="AG154" s="123"/>
      <c r="AH154" s="123"/>
      <c r="AI154" s="1093" t="s">
        <v>2571</v>
      </c>
      <c r="AJ154" s="1093"/>
      <c r="AK154" s="1093" t="s">
        <v>1676</v>
      </c>
      <c r="AL154" s="1093"/>
      <c r="AM154" s="1093"/>
      <c r="AN154" s="120"/>
      <c r="AO154" s="118">
        <f t="shared" si="16"/>
        <v>0</v>
      </c>
      <c r="AP154" s="120" t="s">
        <v>287</v>
      </c>
      <c r="AQ154" s="120" t="s">
        <v>287</v>
      </c>
      <c r="AR154" s="144">
        <f t="shared" si="14"/>
        <v>0</v>
      </c>
      <c r="AS154" s="411">
        <v>8.3999999999999995E-3</v>
      </c>
      <c r="AT154" s="115">
        <v>154</v>
      </c>
    </row>
    <row r="155" spans="1:46" ht="15" hidden="1" customHeight="1">
      <c r="A155" s="115">
        <v>152</v>
      </c>
      <c r="B155" s="119" t="s">
        <v>488</v>
      </c>
      <c r="C155" s="119"/>
      <c r="D155" s="119" t="s">
        <v>309</v>
      </c>
      <c r="E155" s="119" t="s">
        <v>330</v>
      </c>
      <c r="F155" s="119" t="s">
        <v>395</v>
      </c>
      <c r="G155" s="119" t="s">
        <v>306</v>
      </c>
      <c r="H155" s="119" t="s">
        <v>300</v>
      </c>
      <c r="I155" s="119" t="s">
        <v>749</v>
      </c>
      <c r="J155" s="119"/>
      <c r="K155" s="119"/>
      <c r="L155" s="120">
        <f t="shared" si="15"/>
        <v>0.01</v>
      </c>
      <c r="M155" s="163"/>
      <c r="N155" s="141" t="s">
        <v>1748</v>
      </c>
      <c r="O155" s="163"/>
      <c r="P155" s="163"/>
      <c r="Q155" s="120"/>
      <c r="R155" s="120"/>
      <c r="S155" s="121"/>
      <c r="T155" s="121"/>
      <c r="U155" s="121"/>
      <c r="V155" s="121"/>
      <c r="W155" s="121"/>
      <c r="X155" s="121"/>
      <c r="Y155" s="121"/>
      <c r="Z155" s="121"/>
      <c r="AA155" s="121"/>
      <c r="AB155" s="121"/>
      <c r="AC155" s="122"/>
      <c r="AD155" s="122"/>
      <c r="AE155" s="122"/>
      <c r="AF155" s="123"/>
      <c r="AG155" s="123"/>
      <c r="AH155" s="123"/>
      <c r="AI155" s="1093" t="s">
        <v>2571</v>
      </c>
      <c r="AJ155" s="1093"/>
      <c r="AK155" s="1093" t="s">
        <v>1676</v>
      </c>
      <c r="AL155" s="1093"/>
      <c r="AM155" s="1093"/>
      <c r="AN155" s="120"/>
      <c r="AO155" s="118">
        <f t="shared" si="16"/>
        <v>0</v>
      </c>
      <c r="AP155" s="120" t="s">
        <v>287</v>
      </c>
      <c r="AQ155" s="120" t="s">
        <v>287</v>
      </c>
      <c r="AR155" s="144">
        <f t="shared" si="14"/>
        <v>0</v>
      </c>
      <c r="AS155" s="411">
        <v>8.3999999999999995E-3</v>
      </c>
      <c r="AT155" s="115">
        <v>155</v>
      </c>
    </row>
    <row r="156" spans="1:46" ht="15" hidden="1" customHeight="1">
      <c r="A156" s="115">
        <v>153</v>
      </c>
      <c r="B156" s="119" t="s">
        <v>489</v>
      </c>
      <c r="C156" s="119"/>
      <c r="D156" s="119" t="s">
        <v>309</v>
      </c>
      <c r="E156" s="119" t="s">
        <v>330</v>
      </c>
      <c r="F156" s="119" t="s">
        <v>395</v>
      </c>
      <c r="G156" s="119" t="s">
        <v>306</v>
      </c>
      <c r="H156" s="119" t="s">
        <v>300</v>
      </c>
      <c r="I156" s="119" t="s">
        <v>749</v>
      </c>
      <c r="J156" s="119"/>
      <c r="K156" s="119"/>
      <c r="L156" s="120">
        <f t="shared" si="15"/>
        <v>0.01</v>
      </c>
      <c r="M156" s="163"/>
      <c r="N156" s="141" t="s">
        <v>1748</v>
      </c>
      <c r="O156" s="163"/>
      <c r="P156" s="163"/>
      <c r="Q156" s="120"/>
      <c r="R156" s="120"/>
      <c r="S156" s="121"/>
      <c r="T156" s="121"/>
      <c r="U156" s="121"/>
      <c r="V156" s="121"/>
      <c r="W156" s="121"/>
      <c r="X156" s="121"/>
      <c r="Y156" s="121"/>
      <c r="Z156" s="121"/>
      <c r="AA156" s="121"/>
      <c r="AB156" s="121"/>
      <c r="AC156" s="122"/>
      <c r="AD156" s="122"/>
      <c r="AE156" s="122"/>
      <c r="AF156" s="123"/>
      <c r="AG156" s="123"/>
      <c r="AH156" s="123"/>
      <c r="AI156" s="1093" t="s">
        <v>2571</v>
      </c>
      <c r="AJ156" s="1093"/>
      <c r="AK156" s="1093" t="s">
        <v>1676</v>
      </c>
      <c r="AL156" s="1093"/>
      <c r="AM156" s="1093"/>
      <c r="AN156" s="120"/>
      <c r="AO156" s="118">
        <f t="shared" si="16"/>
        <v>0</v>
      </c>
      <c r="AP156" s="120" t="s">
        <v>287</v>
      </c>
      <c r="AQ156" s="120" t="s">
        <v>287</v>
      </c>
      <c r="AR156" s="144">
        <f t="shared" si="14"/>
        <v>0</v>
      </c>
      <c r="AS156" s="411">
        <v>8.3999999999999995E-3</v>
      </c>
      <c r="AT156" s="115">
        <v>156</v>
      </c>
    </row>
    <row r="157" spans="1:46" ht="15" hidden="1" customHeight="1">
      <c r="A157" s="115">
        <v>154</v>
      </c>
      <c r="B157" s="119" t="s">
        <v>490</v>
      </c>
      <c r="C157" s="125" t="s">
        <v>1732</v>
      </c>
      <c r="D157" s="119" t="s">
        <v>309</v>
      </c>
      <c r="E157" s="119" t="s">
        <v>330</v>
      </c>
      <c r="F157" s="119" t="s">
        <v>395</v>
      </c>
      <c r="G157" s="119" t="s">
        <v>306</v>
      </c>
      <c r="H157" s="119" t="s">
        <v>300</v>
      </c>
      <c r="I157" s="119" t="s">
        <v>749</v>
      </c>
      <c r="J157" s="119">
        <v>0.01</v>
      </c>
      <c r="K157" s="119"/>
      <c r="L157" s="120">
        <f t="shared" si="15"/>
        <v>0.01</v>
      </c>
      <c r="M157" s="163"/>
      <c r="N157" s="141" t="s">
        <v>1748</v>
      </c>
      <c r="O157" s="169" t="s">
        <v>1795</v>
      </c>
      <c r="P157" s="169" t="s">
        <v>1794</v>
      </c>
      <c r="Q157" s="120"/>
      <c r="R157" s="120"/>
      <c r="S157" s="121">
        <v>1.05</v>
      </c>
      <c r="T157" s="121">
        <v>10</v>
      </c>
      <c r="U157" s="121">
        <v>21.05</v>
      </c>
      <c r="V157" s="121">
        <v>41.1</v>
      </c>
      <c r="W157" s="121">
        <v>71.150000000000006</v>
      </c>
      <c r="X157" s="121">
        <v>81.150000000000006</v>
      </c>
      <c r="Y157" s="121">
        <v>100</v>
      </c>
      <c r="Z157" s="121">
        <v>121.05</v>
      </c>
      <c r="AA157" s="121">
        <v>140</v>
      </c>
      <c r="AB157" s="121">
        <v>150</v>
      </c>
      <c r="AC157" s="122">
        <v>11.05</v>
      </c>
      <c r="AD157" s="122">
        <v>71.099999999999994</v>
      </c>
      <c r="AE157" s="122">
        <v>150</v>
      </c>
      <c r="AF157" s="123">
        <v>5.15</v>
      </c>
      <c r="AG157" s="123">
        <v>60</v>
      </c>
      <c r="AH157" s="123">
        <v>150</v>
      </c>
      <c r="AI157" s="1093" t="s">
        <v>2571</v>
      </c>
      <c r="AJ157" s="1093"/>
      <c r="AK157" s="1093" t="s">
        <v>1676</v>
      </c>
      <c r="AL157" s="1093"/>
      <c r="AM157" s="1093"/>
      <c r="AN157" s="120"/>
      <c r="AO157" s="118">
        <f t="shared" si="16"/>
        <v>0.05</v>
      </c>
      <c r="AP157" s="120" t="s">
        <v>287</v>
      </c>
      <c r="AQ157" s="120" t="s">
        <v>287</v>
      </c>
      <c r="AR157" s="144">
        <f t="shared" si="14"/>
        <v>0.04</v>
      </c>
      <c r="AS157" s="411">
        <v>8.3999999999999995E-3</v>
      </c>
      <c r="AT157" s="115">
        <v>157</v>
      </c>
    </row>
    <row r="158" spans="1:46" ht="15" hidden="1" customHeight="1">
      <c r="A158" s="115">
        <v>155</v>
      </c>
      <c r="B158" s="119" t="s">
        <v>491</v>
      </c>
      <c r="C158" s="119"/>
      <c r="D158" s="119" t="s">
        <v>309</v>
      </c>
      <c r="E158" s="119" t="s">
        <v>330</v>
      </c>
      <c r="F158" s="119" t="s">
        <v>395</v>
      </c>
      <c r="G158" s="119" t="s">
        <v>306</v>
      </c>
      <c r="H158" s="119" t="s">
        <v>300</v>
      </c>
      <c r="I158" s="119" t="s">
        <v>749</v>
      </c>
      <c r="J158" s="119"/>
      <c r="K158" s="119"/>
      <c r="L158" s="120">
        <f t="shared" si="15"/>
        <v>0.01</v>
      </c>
      <c r="M158" s="163"/>
      <c r="N158" s="141" t="s">
        <v>1748</v>
      </c>
      <c r="O158" s="163"/>
      <c r="P158" s="163"/>
      <c r="Q158" s="120"/>
      <c r="R158" s="120"/>
      <c r="S158" s="121"/>
      <c r="T158" s="121"/>
      <c r="U158" s="121"/>
      <c r="V158" s="121"/>
      <c r="W158" s="121"/>
      <c r="X158" s="121"/>
      <c r="Y158" s="121"/>
      <c r="Z158" s="121"/>
      <c r="AA158" s="121"/>
      <c r="AB158" s="121"/>
      <c r="AC158" s="122"/>
      <c r="AD158" s="122"/>
      <c r="AE158" s="122"/>
      <c r="AF158" s="123"/>
      <c r="AG158" s="123"/>
      <c r="AH158" s="123"/>
      <c r="AI158" s="1093" t="s">
        <v>2571</v>
      </c>
      <c r="AJ158" s="1093"/>
      <c r="AK158" s="1093" t="s">
        <v>1676</v>
      </c>
      <c r="AL158" s="1093"/>
      <c r="AM158" s="1093"/>
      <c r="AN158" s="120"/>
      <c r="AO158" s="118">
        <f t="shared" si="16"/>
        <v>0</v>
      </c>
      <c r="AP158" s="120" t="s">
        <v>287</v>
      </c>
      <c r="AQ158" s="120" t="s">
        <v>287</v>
      </c>
      <c r="AR158" s="144">
        <f t="shared" si="14"/>
        <v>0</v>
      </c>
      <c r="AS158" s="411">
        <v>8.3999999999999995E-3</v>
      </c>
      <c r="AT158" s="115">
        <v>158</v>
      </c>
    </row>
    <row r="159" spans="1:46" ht="15" hidden="1" customHeight="1">
      <c r="A159" s="115">
        <v>156</v>
      </c>
      <c r="B159" s="119" t="s">
        <v>492</v>
      </c>
      <c r="C159" s="119"/>
      <c r="D159" s="119" t="s">
        <v>309</v>
      </c>
      <c r="E159" s="119" t="s">
        <v>330</v>
      </c>
      <c r="F159" s="119" t="s">
        <v>475</v>
      </c>
      <c r="G159" s="119" t="s">
        <v>493</v>
      </c>
      <c r="H159" s="119" t="s">
        <v>300</v>
      </c>
      <c r="I159" s="119" t="s">
        <v>749</v>
      </c>
      <c r="J159" s="119"/>
      <c r="K159" s="119"/>
      <c r="L159" s="120">
        <f t="shared" si="15"/>
        <v>0.01</v>
      </c>
      <c r="M159" s="163"/>
      <c r="N159" s="141" t="s">
        <v>1748</v>
      </c>
      <c r="O159" s="163"/>
      <c r="P159" s="163"/>
      <c r="Q159" s="120"/>
      <c r="R159" s="120"/>
      <c r="S159" s="121"/>
      <c r="T159" s="121"/>
      <c r="U159" s="121"/>
      <c r="V159" s="121"/>
      <c r="W159" s="121"/>
      <c r="X159" s="121"/>
      <c r="Y159" s="121"/>
      <c r="Z159" s="121"/>
      <c r="AA159" s="121"/>
      <c r="AB159" s="121"/>
      <c r="AC159" s="122"/>
      <c r="AD159" s="122"/>
      <c r="AE159" s="122"/>
      <c r="AF159" s="123"/>
      <c r="AG159" s="123"/>
      <c r="AH159" s="123"/>
      <c r="AI159" s="1093" t="s">
        <v>2571</v>
      </c>
      <c r="AJ159" s="1093"/>
      <c r="AK159" s="1093" t="s">
        <v>1676</v>
      </c>
      <c r="AL159" s="1093"/>
      <c r="AM159" s="1093"/>
      <c r="AN159" s="120"/>
      <c r="AO159" s="118">
        <f t="shared" si="16"/>
        <v>0</v>
      </c>
      <c r="AP159" s="120" t="s">
        <v>287</v>
      </c>
      <c r="AQ159" s="120" t="s">
        <v>287</v>
      </c>
      <c r="AR159" s="144">
        <f t="shared" si="14"/>
        <v>0</v>
      </c>
      <c r="AS159" s="411">
        <v>8.3999999999999995E-3</v>
      </c>
      <c r="AT159" s="115">
        <v>159</v>
      </c>
    </row>
    <row r="160" spans="1:46" ht="15" hidden="1" customHeight="1">
      <c r="A160" s="115">
        <v>157</v>
      </c>
      <c r="B160" s="119" t="s">
        <v>494</v>
      </c>
      <c r="C160" s="119"/>
      <c r="D160" s="119" t="s">
        <v>309</v>
      </c>
      <c r="E160" s="119" t="s">
        <v>330</v>
      </c>
      <c r="F160" s="119" t="s">
        <v>475</v>
      </c>
      <c r="G160" s="119" t="s">
        <v>493</v>
      </c>
      <c r="H160" s="119" t="s">
        <v>300</v>
      </c>
      <c r="I160" s="119" t="s">
        <v>749</v>
      </c>
      <c r="J160" s="119"/>
      <c r="K160" s="119"/>
      <c r="L160" s="120">
        <f t="shared" si="15"/>
        <v>0.01</v>
      </c>
      <c r="M160" s="163"/>
      <c r="N160" s="141" t="s">
        <v>1748</v>
      </c>
      <c r="O160" s="163"/>
      <c r="P160" s="163"/>
      <c r="Q160" s="120"/>
      <c r="R160" s="120"/>
      <c r="S160" s="121"/>
      <c r="T160" s="121"/>
      <c r="U160" s="121"/>
      <c r="V160" s="121"/>
      <c r="W160" s="121"/>
      <c r="X160" s="121"/>
      <c r="Y160" s="121"/>
      <c r="Z160" s="121"/>
      <c r="AA160" s="121"/>
      <c r="AB160" s="121"/>
      <c r="AC160" s="122"/>
      <c r="AD160" s="122"/>
      <c r="AE160" s="122"/>
      <c r="AF160" s="123"/>
      <c r="AG160" s="123"/>
      <c r="AH160" s="123"/>
      <c r="AI160" s="1093" t="s">
        <v>2571</v>
      </c>
      <c r="AJ160" s="1093"/>
      <c r="AK160" s="1093" t="s">
        <v>1676</v>
      </c>
      <c r="AL160" s="1093"/>
      <c r="AM160" s="1093"/>
      <c r="AN160" s="120"/>
      <c r="AO160" s="118">
        <f t="shared" si="16"/>
        <v>0</v>
      </c>
      <c r="AP160" s="120" t="s">
        <v>287</v>
      </c>
      <c r="AQ160" s="120" t="s">
        <v>287</v>
      </c>
      <c r="AR160" s="144">
        <f t="shared" si="14"/>
        <v>0</v>
      </c>
      <c r="AS160" s="411">
        <v>8.3999999999999995E-3</v>
      </c>
      <c r="AT160" s="115">
        <v>160</v>
      </c>
    </row>
    <row r="161" spans="1:46" ht="15" hidden="1" customHeight="1">
      <c r="A161" s="115">
        <v>158</v>
      </c>
      <c r="B161" s="119" t="s">
        <v>495</v>
      </c>
      <c r="C161" s="119"/>
      <c r="D161" s="119" t="s">
        <v>309</v>
      </c>
      <c r="E161" s="119" t="s">
        <v>330</v>
      </c>
      <c r="F161" s="119" t="s">
        <v>496</v>
      </c>
      <c r="G161" s="119" t="s">
        <v>297</v>
      </c>
      <c r="H161" s="119" t="s">
        <v>300</v>
      </c>
      <c r="I161" s="119" t="s">
        <v>749</v>
      </c>
      <c r="J161" s="119"/>
      <c r="K161" s="119"/>
      <c r="L161" s="120">
        <f t="shared" si="15"/>
        <v>0.01</v>
      </c>
      <c r="M161" s="163"/>
      <c r="N161" s="141" t="s">
        <v>1748</v>
      </c>
      <c r="O161" s="163"/>
      <c r="P161" s="163"/>
      <c r="Q161" s="120"/>
      <c r="R161" s="120"/>
      <c r="S161" s="121"/>
      <c r="T161" s="121"/>
      <c r="U161" s="121"/>
      <c r="V161" s="121"/>
      <c r="W161" s="121"/>
      <c r="X161" s="121"/>
      <c r="Y161" s="121"/>
      <c r="Z161" s="121"/>
      <c r="AA161" s="121"/>
      <c r="AB161" s="121"/>
      <c r="AC161" s="122"/>
      <c r="AD161" s="122"/>
      <c r="AE161" s="122"/>
      <c r="AF161" s="123"/>
      <c r="AG161" s="123"/>
      <c r="AH161" s="123"/>
      <c r="AI161" s="1093" t="s">
        <v>2571</v>
      </c>
      <c r="AJ161" s="1093"/>
      <c r="AK161" s="1093" t="s">
        <v>1676</v>
      </c>
      <c r="AL161" s="1093"/>
      <c r="AM161" s="1093"/>
      <c r="AN161" s="120"/>
      <c r="AO161" s="118">
        <f t="shared" si="16"/>
        <v>0</v>
      </c>
      <c r="AP161" s="120" t="s">
        <v>287</v>
      </c>
      <c r="AQ161" s="120" t="s">
        <v>287</v>
      </c>
      <c r="AR161" s="144">
        <f t="shared" si="14"/>
        <v>0</v>
      </c>
      <c r="AS161" s="411">
        <v>8.3999999999999995E-3</v>
      </c>
      <c r="AT161" s="115">
        <v>161</v>
      </c>
    </row>
    <row r="162" spans="1:46" ht="15" hidden="1" customHeight="1">
      <c r="A162" s="115">
        <v>159</v>
      </c>
      <c r="B162" s="119" t="s">
        <v>497</v>
      </c>
      <c r="C162" s="119"/>
      <c r="D162" s="119" t="s">
        <v>309</v>
      </c>
      <c r="E162" s="119" t="s">
        <v>330</v>
      </c>
      <c r="F162" s="119" t="s">
        <v>496</v>
      </c>
      <c r="G162" s="119" t="s">
        <v>297</v>
      </c>
      <c r="H162" s="119" t="s">
        <v>300</v>
      </c>
      <c r="I162" s="119" t="s">
        <v>749</v>
      </c>
      <c r="J162" s="119"/>
      <c r="K162" s="119"/>
      <c r="L162" s="120">
        <f t="shared" si="15"/>
        <v>0.01</v>
      </c>
      <c r="M162" s="163"/>
      <c r="N162" s="141" t="s">
        <v>1748</v>
      </c>
      <c r="O162" s="163"/>
      <c r="P162" s="163"/>
      <c r="Q162" s="120"/>
      <c r="R162" s="120"/>
      <c r="S162" s="121"/>
      <c r="T162" s="121"/>
      <c r="U162" s="121"/>
      <c r="V162" s="121"/>
      <c r="W162" s="121"/>
      <c r="X162" s="121"/>
      <c r="Y162" s="121"/>
      <c r="Z162" s="121"/>
      <c r="AA162" s="121"/>
      <c r="AB162" s="121"/>
      <c r="AC162" s="122"/>
      <c r="AD162" s="122"/>
      <c r="AE162" s="122"/>
      <c r="AF162" s="123"/>
      <c r="AG162" s="123"/>
      <c r="AH162" s="123"/>
      <c r="AI162" s="1093" t="s">
        <v>2571</v>
      </c>
      <c r="AJ162" s="1093"/>
      <c r="AK162" s="1093" t="s">
        <v>1676</v>
      </c>
      <c r="AL162" s="1093"/>
      <c r="AM162" s="1093"/>
      <c r="AN162" s="120"/>
      <c r="AO162" s="118">
        <f t="shared" si="16"/>
        <v>0</v>
      </c>
      <c r="AP162" s="120" t="s">
        <v>287</v>
      </c>
      <c r="AQ162" s="120" t="s">
        <v>287</v>
      </c>
      <c r="AR162" s="144">
        <f t="shared" si="14"/>
        <v>0</v>
      </c>
      <c r="AS162" s="411">
        <v>8.3999999999999995E-3</v>
      </c>
      <c r="AT162" s="115">
        <v>162</v>
      </c>
    </row>
    <row r="163" spans="1:46" ht="15" hidden="1" customHeight="1">
      <c r="A163" s="115">
        <v>160</v>
      </c>
      <c r="B163" s="119" t="s">
        <v>498</v>
      </c>
      <c r="C163" s="119"/>
      <c r="D163" s="119" t="s">
        <v>309</v>
      </c>
      <c r="E163" s="119" t="s">
        <v>330</v>
      </c>
      <c r="F163" s="119" t="s">
        <v>496</v>
      </c>
      <c r="G163" s="119" t="s">
        <v>297</v>
      </c>
      <c r="H163" s="119" t="s">
        <v>300</v>
      </c>
      <c r="I163" s="119" t="s">
        <v>749</v>
      </c>
      <c r="J163" s="119"/>
      <c r="K163" s="119"/>
      <c r="L163" s="120">
        <f t="shared" si="15"/>
        <v>0.01</v>
      </c>
      <c r="M163" s="163"/>
      <c r="N163" s="141" t="s">
        <v>1748</v>
      </c>
      <c r="O163" s="163"/>
      <c r="P163" s="163"/>
      <c r="Q163" s="120"/>
      <c r="R163" s="120"/>
      <c r="S163" s="121"/>
      <c r="T163" s="121"/>
      <c r="U163" s="121"/>
      <c r="V163" s="121"/>
      <c r="W163" s="121"/>
      <c r="X163" s="121"/>
      <c r="Y163" s="121"/>
      <c r="Z163" s="121"/>
      <c r="AA163" s="121"/>
      <c r="AB163" s="121"/>
      <c r="AC163" s="122"/>
      <c r="AD163" s="122"/>
      <c r="AE163" s="122"/>
      <c r="AF163" s="123"/>
      <c r="AG163" s="123"/>
      <c r="AH163" s="123"/>
      <c r="AI163" s="1093" t="s">
        <v>2571</v>
      </c>
      <c r="AJ163" s="1093"/>
      <c r="AK163" s="1093" t="s">
        <v>1676</v>
      </c>
      <c r="AL163" s="1093"/>
      <c r="AM163" s="1093"/>
      <c r="AN163" s="120"/>
      <c r="AO163" s="118">
        <f t="shared" si="16"/>
        <v>0</v>
      </c>
      <c r="AP163" s="120" t="s">
        <v>287</v>
      </c>
      <c r="AQ163" s="120" t="s">
        <v>287</v>
      </c>
      <c r="AR163" s="144">
        <f t="shared" si="14"/>
        <v>0</v>
      </c>
      <c r="AS163" s="411">
        <v>8.3999999999999995E-3</v>
      </c>
      <c r="AT163" s="115">
        <v>163</v>
      </c>
    </row>
    <row r="164" spans="1:46" ht="15" hidden="1" customHeight="1">
      <c r="A164" s="115">
        <v>161</v>
      </c>
      <c r="B164" s="119" t="s">
        <v>499</v>
      </c>
      <c r="C164" s="119"/>
      <c r="D164" s="119" t="s">
        <v>309</v>
      </c>
      <c r="E164" s="119" t="s">
        <v>330</v>
      </c>
      <c r="F164" s="119" t="s">
        <v>496</v>
      </c>
      <c r="G164" s="119" t="s">
        <v>297</v>
      </c>
      <c r="H164" s="119" t="s">
        <v>300</v>
      </c>
      <c r="I164" s="119" t="s">
        <v>749</v>
      </c>
      <c r="J164" s="119"/>
      <c r="K164" s="119"/>
      <c r="L164" s="120">
        <f t="shared" si="15"/>
        <v>0.01</v>
      </c>
      <c r="M164" s="163"/>
      <c r="N164" s="141" t="s">
        <v>1748</v>
      </c>
      <c r="O164" s="163"/>
      <c r="P164" s="163"/>
      <c r="Q164" s="120"/>
      <c r="R164" s="120"/>
      <c r="S164" s="121"/>
      <c r="T164" s="121"/>
      <c r="U164" s="121"/>
      <c r="V164" s="121"/>
      <c r="W164" s="121"/>
      <c r="X164" s="121"/>
      <c r="Y164" s="121"/>
      <c r="Z164" s="121"/>
      <c r="AA164" s="121"/>
      <c r="AB164" s="121"/>
      <c r="AC164" s="122"/>
      <c r="AD164" s="122"/>
      <c r="AE164" s="122"/>
      <c r="AF164" s="123"/>
      <c r="AG164" s="123"/>
      <c r="AH164" s="123"/>
      <c r="AI164" s="1093" t="s">
        <v>2571</v>
      </c>
      <c r="AJ164" s="1093"/>
      <c r="AK164" s="1093" t="s">
        <v>1676</v>
      </c>
      <c r="AL164" s="1093"/>
      <c r="AM164" s="1093"/>
      <c r="AN164" s="120"/>
      <c r="AO164" s="118">
        <f t="shared" si="16"/>
        <v>0</v>
      </c>
      <c r="AP164" s="120" t="s">
        <v>287</v>
      </c>
      <c r="AQ164" s="120" t="s">
        <v>287</v>
      </c>
      <c r="AR164" s="144">
        <f t="shared" si="14"/>
        <v>0</v>
      </c>
      <c r="AS164" s="411">
        <v>8.3999999999999995E-3</v>
      </c>
      <c r="AT164" s="115">
        <v>164</v>
      </c>
    </row>
    <row r="165" spans="1:46" ht="15" hidden="1" customHeight="1">
      <c r="A165" s="115">
        <v>162</v>
      </c>
      <c r="B165" s="119" t="s">
        <v>500</v>
      </c>
      <c r="C165" s="119"/>
      <c r="D165" s="119" t="s">
        <v>309</v>
      </c>
      <c r="E165" s="119" t="s">
        <v>330</v>
      </c>
      <c r="F165" s="119" t="s">
        <v>395</v>
      </c>
      <c r="G165" s="119" t="s">
        <v>306</v>
      </c>
      <c r="H165" s="119" t="s">
        <v>300</v>
      </c>
      <c r="I165" s="119" t="s">
        <v>749</v>
      </c>
      <c r="J165" s="119"/>
      <c r="K165" s="119"/>
      <c r="L165" s="120">
        <f t="shared" si="15"/>
        <v>0.01</v>
      </c>
      <c r="M165" s="163"/>
      <c r="N165" s="141" t="s">
        <v>1748</v>
      </c>
      <c r="O165" s="163"/>
      <c r="P165" s="163"/>
      <c r="Q165" s="120"/>
      <c r="R165" s="120"/>
      <c r="S165" s="121"/>
      <c r="T165" s="121"/>
      <c r="U165" s="121"/>
      <c r="V165" s="121"/>
      <c r="W165" s="121"/>
      <c r="X165" s="121"/>
      <c r="Y165" s="121"/>
      <c r="Z165" s="121"/>
      <c r="AA165" s="121"/>
      <c r="AB165" s="121"/>
      <c r="AC165" s="122"/>
      <c r="AD165" s="122"/>
      <c r="AE165" s="122"/>
      <c r="AF165" s="123"/>
      <c r="AG165" s="123"/>
      <c r="AH165" s="123"/>
      <c r="AI165" s="1093" t="s">
        <v>2571</v>
      </c>
      <c r="AJ165" s="1093"/>
      <c r="AK165" s="1093" t="s">
        <v>1676</v>
      </c>
      <c r="AL165" s="1093"/>
      <c r="AM165" s="1093"/>
      <c r="AN165" s="120"/>
      <c r="AO165" s="118">
        <f t="shared" si="16"/>
        <v>0</v>
      </c>
      <c r="AP165" s="120" t="s">
        <v>287</v>
      </c>
      <c r="AQ165" s="120" t="s">
        <v>287</v>
      </c>
      <c r="AR165" s="144">
        <f t="shared" si="14"/>
        <v>0</v>
      </c>
      <c r="AS165" s="411">
        <v>8.3999999999999995E-3</v>
      </c>
      <c r="AT165" s="115">
        <v>165</v>
      </c>
    </row>
    <row r="166" spans="1:46" ht="15" hidden="1" customHeight="1">
      <c r="A166" s="115">
        <v>163</v>
      </c>
      <c r="B166" s="119" t="s">
        <v>501</v>
      </c>
      <c r="C166" s="119"/>
      <c r="D166" s="119" t="s">
        <v>309</v>
      </c>
      <c r="E166" s="119" t="s">
        <v>330</v>
      </c>
      <c r="F166" s="119" t="s">
        <v>395</v>
      </c>
      <c r="G166" s="119" t="s">
        <v>306</v>
      </c>
      <c r="H166" s="119" t="s">
        <v>300</v>
      </c>
      <c r="I166" s="119" t="s">
        <v>749</v>
      </c>
      <c r="J166" s="119"/>
      <c r="K166" s="119"/>
      <c r="L166" s="120">
        <f t="shared" si="15"/>
        <v>0.01</v>
      </c>
      <c r="M166" s="163"/>
      <c r="N166" s="141" t="s">
        <v>1748</v>
      </c>
      <c r="O166" s="163"/>
      <c r="P166" s="163"/>
      <c r="Q166" s="120"/>
      <c r="R166" s="120"/>
      <c r="S166" s="121"/>
      <c r="T166" s="121"/>
      <c r="U166" s="121"/>
      <c r="V166" s="121"/>
      <c r="W166" s="121"/>
      <c r="X166" s="121"/>
      <c r="Y166" s="121"/>
      <c r="Z166" s="121"/>
      <c r="AA166" s="121"/>
      <c r="AB166" s="121"/>
      <c r="AC166" s="122"/>
      <c r="AD166" s="122"/>
      <c r="AE166" s="122"/>
      <c r="AF166" s="123"/>
      <c r="AG166" s="123"/>
      <c r="AH166" s="123"/>
      <c r="AI166" s="1093" t="s">
        <v>2571</v>
      </c>
      <c r="AJ166" s="1093"/>
      <c r="AK166" s="1093" t="s">
        <v>1676</v>
      </c>
      <c r="AL166" s="1093"/>
      <c r="AM166" s="1093"/>
      <c r="AN166" s="120"/>
      <c r="AO166" s="118">
        <f t="shared" si="16"/>
        <v>0</v>
      </c>
      <c r="AP166" s="120" t="s">
        <v>287</v>
      </c>
      <c r="AQ166" s="120" t="s">
        <v>287</v>
      </c>
      <c r="AR166" s="144">
        <f t="shared" si="14"/>
        <v>0</v>
      </c>
      <c r="AS166" s="411">
        <v>8.3999999999999995E-3</v>
      </c>
      <c r="AT166" s="115">
        <v>166</v>
      </c>
    </row>
    <row r="167" spans="1:46" ht="15" hidden="1" customHeight="1">
      <c r="A167" s="115">
        <v>164</v>
      </c>
      <c r="B167" s="119" t="s">
        <v>502</v>
      </c>
      <c r="C167" s="119"/>
      <c r="D167" s="119" t="s">
        <v>309</v>
      </c>
      <c r="E167" s="119" t="s">
        <v>330</v>
      </c>
      <c r="F167" s="119" t="s">
        <v>395</v>
      </c>
      <c r="G167" s="119" t="s">
        <v>306</v>
      </c>
      <c r="H167" s="119" t="s">
        <v>300</v>
      </c>
      <c r="I167" s="119" t="s">
        <v>749</v>
      </c>
      <c r="J167" s="119"/>
      <c r="K167" s="119"/>
      <c r="L167" s="120">
        <f t="shared" si="15"/>
        <v>0.01</v>
      </c>
      <c r="M167" s="163"/>
      <c r="N167" s="141" t="s">
        <v>1748</v>
      </c>
      <c r="O167" s="163"/>
      <c r="P167" s="163"/>
      <c r="Q167" s="120"/>
      <c r="R167" s="120"/>
      <c r="S167" s="121"/>
      <c r="T167" s="121"/>
      <c r="U167" s="121"/>
      <c r="V167" s="121"/>
      <c r="W167" s="121"/>
      <c r="X167" s="121"/>
      <c r="Y167" s="121"/>
      <c r="Z167" s="121"/>
      <c r="AA167" s="121"/>
      <c r="AB167" s="121"/>
      <c r="AC167" s="122"/>
      <c r="AD167" s="122"/>
      <c r="AE167" s="122"/>
      <c r="AF167" s="123"/>
      <c r="AG167" s="123"/>
      <c r="AH167" s="123"/>
      <c r="AI167" s="1093" t="s">
        <v>2571</v>
      </c>
      <c r="AJ167" s="1093"/>
      <c r="AK167" s="1093" t="s">
        <v>1676</v>
      </c>
      <c r="AL167" s="1093"/>
      <c r="AM167" s="1093"/>
      <c r="AN167" s="120"/>
      <c r="AO167" s="118">
        <f t="shared" si="16"/>
        <v>0</v>
      </c>
      <c r="AP167" s="120" t="s">
        <v>287</v>
      </c>
      <c r="AQ167" s="120" t="s">
        <v>287</v>
      </c>
      <c r="AR167" s="144">
        <f t="shared" si="14"/>
        <v>0</v>
      </c>
      <c r="AS167" s="411">
        <v>8.3999999999999995E-3</v>
      </c>
      <c r="AT167" s="115">
        <v>167</v>
      </c>
    </row>
    <row r="168" spans="1:46" ht="15" hidden="1" customHeight="1">
      <c r="A168" s="115">
        <v>165</v>
      </c>
      <c r="B168" s="119" t="s">
        <v>503</v>
      </c>
      <c r="C168" s="119"/>
      <c r="D168" s="119" t="s">
        <v>309</v>
      </c>
      <c r="E168" s="119" t="s">
        <v>330</v>
      </c>
      <c r="F168" s="119" t="s">
        <v>395</v>
      </c>
      <c r="G168" s="119" t="s">
        <v>306</v>
      </c>
      <c r="H168" s="119" t="s">
        <v>300</v>
      </c>
      <c r="I168" s="119" t="s">
        <v>749</v>
      </c>
      <c r="J168" s="119"/>
      <c r="K168" s="119"/>
      <c r="L168" s="120">
        <f t="shared" si="15"/>
        <v>0.01</v>
      </c>
      <c r="M168" s="163"/>
      <c r="N168" s="141" t="s">
        <v>1748</v>
      </c>
      <c r="O168" s="163"/>
      <c r="P168" s="163"/>
      <c r="Q168" s="120"/>
      <c r="R168" s="120"/>
      <c r="S168" s="121"/>
      <c r="T168" s="121"/>
      <c r="U168" s="121"/>
      <c r="V168" s="121"/>
      <c r="W168" s="121"/>
      <c r="X168" s="121"/>
      <c r="Y168" s="121"/>
      <c r="Z168" s="121"/>
      <c r="AA168" s="121"/>
      <c r="AB168" s="121"/>
      <c r="AC168" s="122"/>
      <c r="AD168" s="122"/>
      <c r="AE168" s="122"/>
      <c r="AF168" s="123"/>
      <c r="AG168" s="123"/>
      <c r="AH168" s="123"/>
      <c r="AI168" s="1093" t="s">
        <v>2571</v>
      </c>
      <c r="AJ168" s="1093"/>
      <c r="AK168" s="1093" t="s">
        <v>1676</v>
      </c>
      <c r="AL168" s="1093"/>
      <c r="AM168" s="1093"/>
      <c r="AN168" s="120"/>
      <c r="AO168" s="118">
        <f t="shared" si="16"/>
        <v>0</v>
      </c>
      <c r="AP168" s="120" t="s">
        <v>287</v>
      </c>
      <c r="AQ168" s="120" t="s">
        <v>287</v>
      </c>
      <c r="AR168" s="144">
        <f t="shared" si="14"/>
        <v>0</v>
      </c>
      <c r="AS168" s="411">
        <v>8.3999999999999995E-3</v>
      </c>
      <c r="AT168" s="115">
        <v>168</v>
      </c>
    </row>
    <row r="169" spans="1:46" ht="15" hidden="1" customHeight="1">
      <c r="A169" s="115">
        <v>166</v>
      </c>
      <c r="B169" s="119" t="s">
        <v>504</v>
      </c>
      <c r="C169" s="119"/>
      <c r="D169" s="119" t="s">
        <v>309</v>
      </c>
      <c r="E169" s="119" t="s">
        <v>330</v>
      </c>
      <c r="F169" s="119" t="s">
        <v>395</v>
      </c>
      <c r="G169" s="119" t="s">
        <v>306</v>
      </c>
      <c r="H169" s="119" t="s">
        <v>300</v>
      </c>
      <c r="I169" s="119" t="s">
        <v>749</v>
      </c>
      <c r="J169" s="119"/>
      <c r="K169" s="119"/>
      <c r="L169" s="120">
        <f t="shared" si="15"/>
        <v>0.01</v>
      </c>
      <c r="M169" s="163"/>
      <c r="N169" s="141" t="s">
        <v>1748</v>
      </c>
      <c r="O169" s="163"/>
      <c r="P169" s="163"/>
      <c r="Q169" s="120"/>
      <c r="R169" s="120"/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2"/>
      <c r="AD169" s="122"/>
      <c r="AE169" s="122"/>
      <c r="AF169" s="123"/>
      <c r="AG169" s="123"/>
      <c r="AH169" s="123"/>
      <c r="AI169" s="1093" t="s">
        <v>2571</v>
      </c>
      <c r="AJ169" s="1093"/>
      <c r="AK169" s="1093" t="s">
        <v>1676</v>
      </c>
      <c r="AL169" s="1093"/>
      <c r="AM169" s="1093"/>
      <c r="AN169" s="120"/>
      <c r="AO169" s="118">
        <f t="shared" si="16"/>
        <v>0</v>
      </c>
      <c r="AP169" s="120" t="s">
        <v>287</v>
      </c>
      <c r="AQ169" s="120" t="s">
        <v>287</v>
      </c>
      <c r="AR169" s="144">
        <f t="shared" si="14"/>
        <v>0</v>
      </c>
      <c r="AS169" s="411">
        <v>8.3999999999999995E-3</v>
      </c>
      <c r="AT169" s="115">
        <v>169</v>
      </c>
    </row>
    <row r="170" spans="1:46" ht="15" hidden="1" customHeight="1">
      <c r="A170" s="115">
        <v>167</v>
      </c>
      <c r="B170" s="119" t="s">
        <v>505</v>
      </c>
      <c r="C170" s="119"/>
      <c r="D170" s="119" t="s">
        <v>309</v>
      </c>
      <c r="E170" s="119" t="s">
        <v>330</v>
      </c>
      <c r="F170" s="119" t="s">
        <v>395</v>
      </c>
      <c r="G170" s="119" t="s">
        <v>306</v>
      </c>
      <c r="H170" s="119" t="s">
        <v>300</v>
      </c>
      <c r="I170" s="119" t="s">
        <v>749</v>
      </c>
      <c r="J170" s="119"/>
      <c r="K170" s="119"/>
      <c r="L170" s="120">
        <f t="shared" si="15"/>
        <v>0.01</v>
      </c>
      <c r="M170" s="163"/>
      <c r="N170" s="141" t="s">
        <v>1748</v>
      </c>
      <c r="O170" s="163"/>
      <c r="P170" s="163"/>
      <c r="Q170" s="120"/>
      <c r="R170" s="120"/>
      <c r="S170" s="121"/>
      <c r="T170" s="121"/>
      <c r="U170" s="121"/>
      <c r="V170" s="121"/>
      <c r="W170" s="121"/>
      <c r="X170" s="121"/>
      <c r="Y170" s="121"/>
      <c r="Z170" s="121"/>
      <c r="AA170" s="121"/>
      <c r="AB170" s="121"/>
      <c r="AC170" s="122"/>
      <c r="AD170" s="122"/>
      <c r="AE170" s="122"/>
      <c r="AF170" s="123"/>
      <c r="AG170" s="123"/>
      <c r="AH170" s="123"/>
      <c r="AI170" s="1093" t="s">
        <v>2571</v>
      </c>
      <c r="AJ170" s="1093"/>
      <c r="AK170" s="1093" t="s">
        <v>1676</v>
      </c>
      <c r="AL170" s="1093"/>
      <c r="AM170" s="1093"/>
      <c r="AN170" s="120"/>
      <c r="AO170" s="118">
        <f t="shared" si="16"/>
        <v>0</v>
      </c>
      <c r="AP170" s="120" t="s">
        <v>287</v>
      </c>
      <c r="AQ170" s="120" t="s">
        <v>287</v>
      </c>
      <c r="AR170" s="144">
        <f t="shared" si="14"/>
        <v>0</v>
      </c>
      <c r="AS170" s="411">
        <v>8.3999999999999995E-3</v>
      </c>
      <c r="AT170" s="115">
        <v>170</v>
      </c>
    </row>
    <row r="171" spans="1:46" ht="15" hidden="1" customHeight="1">
      <c r="A171" s="115">
        <v>168</v>
      </c>
      <c r="B171" s="119" t="s">
        <v>506</v>
      </c>
      <c r="C171" s="119"/>
      <c r="D171" s="119" t="s">
        <v>309</v>
      </c>
      <c r="E171" s="119" t="s">
        <v>330</v>
      </c>
      <c r="F171" s="119" t="s">
        <v>395</v>
      </c>
      <c r="G171" s="119" t="s">
        <v>306</v>
      </c>
      <c r="H171" s="119" t="s">
        <v>300</v>
      </c>
      <c r="I171" s="119" t="s">
        <v>749</v>
      </c>
      <c r="J171" s="119"/>
      <c r="K171" s="119"/>
      <c r="L171" s="120">
        <f t="shared" si="15"/>
        <v>0.01</v>
      </c>
      <c r="M171" s="163"/>
      <c r="N171" s="141" t="s">
        <v>1748</v>
      </c>
      <c r="O171" s="163"/>
      <c r="P171" s="163"/>
      <c r="Q171" s="120"/>
      <c r="R171" s="120"/>
      <c r="S171" s="121"/>
      <c r="T171" s="121"/>
      <c r="U171" s="121"/>
      <c r="V171" s="121"/>
      <c r="W171" s="121"/>
      <c r="X171" s="121"/>
      <c r="Y171" s="121"/>
      <c r="Z171" s="121"/>
      <c r="AA171" s="121"/>
      <c r="AB171" s="121"/>
      <c r="AC171" s="122"/>
      <c r="AD171" s="122"/>
      <c r="AE171" s="122"/>
      <c r="AF171" s="123"/>
      <c r="AG171" s="123"/>
      <c r="AH171" s="123"/>
      <c r="AI171" s="1093" t="s">
        <v>2571</v>
      </c>
      <c r="AJ171" s="1093"/>
      <c r="AK171" s="1093" t="s">
        <v>1676</v>
      </c>
      <c r="AL171" s="1093"/>
      <c r="AM171" s="1093"/>
      <c r="AN171" s="120"/>
      <c r="AO171" s="118">
        <f t="shared" si="16"/>
        <v>0</v>
      </c>
      <c r="AP171" s="120" t="s">
        <v>287</v>
      </c>
      <c r="AQ171" s="120" t="s">
        <v>287</v>
      </c>
      <c r="AR171" s="144">
        <f t="shared" si="14"/>
        <v>0</v>
      </c>
      <c r="AS171" s="411">
        <v>8.3999999999999995E-3</v>
      </c>
      <c r="AT171" s="115">
        <v>171</v>
      </c>
    </row>
    <row r="172" spans="1:46" ht="15" hidden="1" customHeight="1">
      <c r="A172" s="115">
        <v>169</v>
      </c>
      <c r="B172" s="119" t="s">
        <v>507</v>
      </c>
      <c r="C172" s="119"/>
      <c r="D172" s="119" t="s">
        <v>309</v>
      </c>
      <c r="E172" s="119" t="s">
        <v>330</v>
      </c>
      <c r="F172" s="119" t="s">
        <v>395</v>
      </c>
      <c r="G172" s="119" t="s">
        <v>306</v>
      </c>
      <c r="H172" s="119" t="s">
        <v>300</v>
      </c>
      <c r="I172" s="119" t="s">
        <v>749</v>
      </c>
      <c r="J172" s="119"/>
      <c r="K172" s="119"/>
      <c r="L172" s="120">
        <f t="shared" si="15"/>
        <v>0.01</v>
      </c>
      <c r="M172" s="163"/>
      <c r="N172" s="141" t="s">
        <v>1748</v>
      </c>
      <c r="O172" s="163"/>
      <c r="P172" s="163"/>
      <c r="Q172" s="120"/>
      <c r="R172" s="120"/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2"/>
      <c r="AD172" s="122"/>
      <c r="AE172" s="122"/>
      <c r="AF172" s="123"/>
      <c r="AG172" s="123"/>
      <c r="AH172" s="123"/>
      <c r="AI172" s="1093" t="s">
        <v>2571</v>
      </c>
      <c r="AJ172" s="1093"/>
      <c r="AK172" s="1093" t="s">
        <v>1676</v>
      </c>
      <c r="AL172" s="1093"/>
      <c r="AM172" s="1093"/>
      <c r="AN172" s="120"/>
      <c r="AO172" s="118">
        <f t="shared" si="16"/>
        <v>0</v>
      </c>
      <c r="AP172" s="120" t="s">
        <v>287</v>
      </c>
      <c r="AQ172" s="120" t="s">
        <v>287</v>
      </c>
      <c r="AR172" s="144">
        <f t="shared" si="14"/>
        <v>0</v>
      </c>
      <c r="AS172" s="411">
        <v>8.3999999999999995E-3</v>
      </c>
      <c r="AT172" s="115">
        <v>172</v>
      </c>
    </row>
    <row r="173" spans="1:46" ht="15" hidden="1" customHeight="1">
      <c r="A173" s="115">
        <v>170</v>
      </c>
      <c r="B173" s="119" t="s">
        <v>508</v>
      </c>
      <c r="C173" s="119"/>
      <c r="D173" s="119" t="s">
        <v>309</v>
      </c>
      <c r="E173" s="119" t="s">
        <v>330</v>
      </c>
      <c r="F173" s="119" t="s">
        <v>395</v>
      </c>
      <c r="G173" s="119" t="s">
        <v>306</v>
      </c>
      <c r="H173" s="119" t="s">
        <v>300</v>
      </c>
      <c r="I173" s="119" t="s">
        <v>749</v>
      </c>
      <c r="J173" s="119"/>
      <c r="K173" s="119"/>
      <c r="L173" s="120">
        <f t="shared" si="15"/>
        <v>0.01</v>
      </c>
      <c r="M173" s="163"/>
      <c r="N173" s="141" t="s">
        <v>1748</v>
      </c>
      <c r="O173" s="163"/>
      <c r="P173" s="163"/>
      <c r="Q173" s="120"/>
      <c r="R173" s="120"/>
      <c r="S173" s="121"/>
      <c r="T173" s="121"/>
      <c r="U173" s="121"/>
      <c r="V173" s="121"/>
      <c r="W173" s="121"/>
      <c r="X173" s="121"/>
      <c r="Y173" s="121"/>
      <c r="Z173" s="121"/>
      <c r="AA173" s="121"/>
      <c r="AB173" s="121"/>
      <c r="AC173" s="122"/>
      <c r="AD173" s="122"/>
      <c r="AE173" s="122"/>
      <c r="AF173" s="123"/>
      <c r="AG173" s="123"/>
      <c r="AH173" s="123"/>
      <c r="AI173" s="1093" t="s">
        <v>2571</v>
      </c>
      <c r="AJ173" s="1093"/>
      <c r="AK173" s="1093" t="s">
        <v>1676</v>
      </c>
      <c r="AL173" s="1093"/>
      <c r="AM173" s="1093"/>
      <c r="AN173" s="120"/>
      <c r="AO173" s="118">
        <f t="shared" si="16"/>
        <v>0</v>
      </c>
      <c r="AP173" s="120" t="s">
        <v>287</v>
      </c>
      <c r="AQ173" s="120" t="s">
        <v>287</v>
      </c>
      <c r="AR173" s="144">
        <f t="shared" si="14"/>
        <v>0</v>
      </c>
      <c r="AS173" s="411">
        <v>8.3999999999999995E-3</v>
      </c>
      <c r="AT173" s="115">
        <v>173</v>
      </c>
    </row>
    <row r="174" spans="1:46" ht="15" hidden="1" customHeight="1">
      <c r="A174" s="115">
        <v>171</v>
      </c>
      <c r="B174" s="119" t="s">
        <v>509</v>
      </c>
      <c r="C174" s="119"/>
      <c r="D174" s="119" t="s">
        <v>309</v>
      </c>
      <c r="E174" s="119" t="s">
        <v>330</v>
      </c>
      <c r="F174" s="119" t="s">
        <v>395</v>
      </c>
      <c r="G174" s="119" t="s">
        <v>306</v>
      </c>
      <c r="H174" s="119" t="s">
        <v>300</v>
      </c>
      <c r="I174" s="119" t="s">
        <v>749</v>
      </c>
      <c r="J174" s="119"/>
      <c r="K174" s="119"/>
      <c r="L174" s="120">
        <f t="shared" si="15"/>
        <v>0.01</v>
      </c>
      <c r="M174" s="163"/>
      <c r="N174" s="141" t="s">
        <v>1748</v>
      </c>
      <c r="O174" s="163"/>
      <c r="P174" s="163"/>
      <c r="Q174" s="120"/>
      <c r="R174" s="120"/>
      <c r="S174" s="121"/>
      <c r="T174" s="121"/>
      <c r="U174" s="121"/>
      <c r="V174" s="121"/>
      <c r="W174" s="121"/>
      <c r="X174" s="121"/>
      <c r="Y174" s="121"/>
      <c r="Z174" s="121"/>
      <c r="AA174" s="121"/>
      <c r="AB174" s="121"/>
      <c r="AC174" s="122"/>
      <c r="AD174" s="122"/>
      <c r="AE174" s="122"/>
      <c r="AF174" s="123"/>
      <c r="AG174" s="123"/>
      <c r="AH174" s="123"/>
      <c r="AI174" s="1093" t="s">
        <v>2571</v>
      </c>
      <c r="AJ174" s="1093"/>
      <c r="AK174" s="1093" t="s">
        <v>1676</v>
      </c>
      <c r="AL174" s="1093"/>
      <c r="AM174" s="1093"/>
      <c r="AN174" s="120"/>
      <c r="AO174" s="118">
        <f t="shared" si="16"/>
        <v>0</v>
      </c>
      <c r="AP174" s="120" t="s">
        <v>287</v>
      </c>
      <c r="AQ174" s="120" t="s">
        <v>287</v>
      </c>
      <c r="AR174" s="144">
        <f t="shared" si="14"/>
        <v>0</v>
      </c>
      <c r="AS174" s="411">
        <v>8.3999999999999995E-3</v>
      </c>
      <c r="AT174" s="115">
        <v>174</v>
      </c>
    </row>
    <row r="175" spans="1:46" ht="15" hidden="1" customHeight="1">
      <c r="A175" s="115">
        <v>172</v>
      </c>
      <c r="B175" s="119" t="s">
        <v>510</v>
      </c>
      <c r="C175" s="119"/>
      <c r="D175" s="119" t="s">
        <v>309</v>
      </c>
      <c r="E175" s="119" t="s">
        <v>330</v>
      </c>
      <c r="F175" s="119" t="s">
        <v>395</v>
      </c>
      <c r="G175" s="119" t="s">
        <v>306</v>
      </c>
      <c r="H175" s="119" t="s">
        <v>300</v>
      </c>
      <c r="I175" s="119" t="s">
        <v>749</v>
      </c>
      <c r="J175" s="119"/>
      <c r="K175" s="119"/>
      <c r="L175" s="120">
        <f t="shared" si="15"/>
        <v>0.01</v>
      </c>
      <c r="M175" s="163"/>
      <c r="N175" s="141" t="s">
        <v>1748</v>
      </c>
      <c r="O175" s="163"/>
      <c r="P175" s="163"/>
      <c r="Q175" s="120"/>
      <c r="R175" s="120"/>
      <c r="S175" s="121"/>
      <c r="T175" s="121"/>
      <c r="U175" s="121"/>
      <c r="V175" s="121"/>
      <c r="W175" s="121"/>
      <c r="X175" s="121"/>
      <c r="Y175" s="121"/>
      <c r="Z175" s="121"/>
      <c r="AA175" s="121"/>
      <c r="AB175" s="121"/>
      <c r="AC175" s="122"/>
      <c r="AD175" s="122"/>
      <c r="AE175" s="122"/>
      <c r="AF175" s="123"/>
      <c r="AG175" s="123"/>
      <c r="AH175" s="123"/>
      <c r="AI175" s="1093" t="s">
        <v>2571</v>
      </c>
      <c r="AJ175" s="1093"/>
      <c r="AK175" s="1093" t="s">
        <v>1676</v>
      </c>
      <c r="AL175" s="1093"/>
      <c r="AM175" s="1093"/>
      <c r="AN175" s="120"/>
      <c r="AO175" s="118">
        <f t="shared" si="16"/>
        <v>0</v>
      </c>
      <c r="AP175" s="120" t="s">
        <v>287</v>
      </c>
      <c r="AQ175" s="120" t="s">
        <v>287</v>
      </c>
      <c r="AR175" s="144">
        <f t="shared" si="14"/>
        <v>0</v>
      </c>
      <c r="AS175" s="411">
        <v>8.3999999999999995E-3</v>
      </c>
      <c r="AT175" s="115">
        <v>175</v>
      </c>
    </row>
    <row r="176" spans="1:46" ht="15" hidden="1" customHeight="1">
      <c r="A176" s="115">
        <v>173</v>
      </c>
      <c r="B176" s="119" t="s">
        <v>511</v>
      </c>
      <c r="C176" s="119"/>
      <c r="D176" s="119" t="s">
        <v>309</v>
      </c>
      <c r="E176" s="119" t="s">
        <v>330</v>
      </c>
      <c r="F176" s="119" t="s">
        <v>395</v>
      </c>
      <c r="G176" s="119" t="s">
        <v>306</v>
      </c>
      <c r="H176" s="119" t="s">
        <v>300</v>
      </c>
      <c r="I176" s="119" t="s">
        <v>749</v>
      </c>
      <c r="J176" s="119"/>
      <c r="K176" s="119"/>
      <c r="L176" s="120">
        <f t="shared" si="15"/>
        <v>0.01</v>
      </c>
      <c r="M176" s="163"/>
      <c r="N176" s="141" t="s">
        <v>1748</v>
      </c>
      <c r="O176" s="163"/>
      <c r="P176" s="163"/>
      <c r="Q176" s="120"/>
      <c r="R176" s="120"/>
      <c r="S176" s="121"/>
      <c r="T176" s="121"/>
      <c r="U176" s="121"/>
      <c r="V176" s="121"/>
      <c r="W176" s="121"/>
      <c r="X176" s="121"/>
      <c r="Y176" s="121"/>
      <c r="Z176" s="121"/>
      <c r="AA176" s="121"/>
      <c r="AB176" s="121"/>
      <c r="AC176" s="122"/>
      <c r="AD176" s="122"/>
      <c r="AE176" s="122"/>
      <c r="AF176" s="123"/>
      <c r="AG176" s="123"/>
      <c r="AH176" s="123"/>
      <c r="AI176" s="1093" t="s">
        <v>2571</v>
      </c>
      <c r="AJ176" s="1093"/>
      <c r="AK176" s="1093" t="s">
        <v>1676</v>
      </c>
      <c r="AL176" s="1093"/>
      <c r="AM176" s="1093"/>
      <c r="AN176" s="120"/>
      <c r="AO176" s="118">
        <f t="shared" si="16"/>
        <v>0</v>
      </c>
      <c r="AP176" s="120" t="s">
        <v>287</v>
      </c>
      <c r="AQ176" s="120" t="s">
        <v>287</v>
      </c>
      <c r="AR176" s="144">
        <f t="shared" si="14"/>
        <v>0</v>
      </c>
      <c r="AS176" s="411">
        <v>8.3999999999999995E-3</v>
      </c>
      <c r="AT176" s="115">
        <v>176</v>
      </c>
    </row>
    <row r="177" spans="1:46" ht="15" hidden="1" customHeight="1">
      <c r="A177" s="115">
        <v>174</v>
      </c>
      <c r="B177" s="119" t="s">
        <v>512</v>
      </c>
      <c r="C177" s="119"/>
      <c r="D177" s="119" t="s">
        <v>309</v>
      </c>
      <c r="E177" s="119" t="s">
        <v>330</v>
      </c>
      <c r="F177" s="119" t="s">
        <v>395</v>
      </c>
      <c r="G177" s="119" t="s">
        <v>306</v>
      </c>
      <c r="H177" s="119" t="s">
        <v>300</v>
      </c>
      <c r="I177" s="119" t="s">
        <v>749</v>
      </c>
      <c r="J177" s="119"/>
      <c r="K177" s="119"/>
      <c r="L177" s="120">
        <f t="shared" si="15"/>
        <v>0.01</v>
      </c>
      <c r="M177" s="163"/>
      <c r="N177" s="141" t="s">
        <v>1748</v>
      </c>
      <c r="O177" s="163"/>
      <c r="P177" s="163"/>
      <c r="Q177" s="120"/>
      <c r="R177" s="120"/>
      <c r="S177" s="121"/>
      <c r="T177" s="121"/>
      <c r="U177" s="121"/>
      <c r="V177" s="121"/>
      <c r="W177" s="121"/>
      <c r="X177" s="121"/>
      <c r="Y177" s="121"/>
      <c r="Z177" s="121"/>
      <c r="AA177" s="121"/>
      <c r="AB177" s="121"/>
      <c r="AC177" s="122"/>
      <c r="AD177" s="122"/>
      <c r="AE177" s="122"/>
      <c r="AF177" s="123"/>
      <c r="AG177" s="123"/>
      <c r="AH177" s="123"/>
      <c r="AI177" s="1093" t="s">
        <v>2571</v>
      </c>
      <c r="AJ177" s="1093"/>
      <c r="AK177" s="1093" t="s">
        <v>1676</v>
      </c>
      <c r="AL177" s="1093"/>
      <c r="AM177" s="1093"/>
      <c r="AN177" s="120"/>
      <c r="AO177" s="118">
        <f t="shared" si="16"/>
        <v>0</v>
      </c>
      <c r="AP177" s="120" t="s">
        <v>287</v>
      </c>
      <c r="AQ177" s="120" t="s">
        <v>287</v>
      </c>
      <c r="AR177" s="144">
        <f t="shared" si="14"/>
        <v>0</v>
      </c>
      <c r="AS177" s="411">
        <v>8.3999999999999995E-3</v>
      </c>
      <c r="AT177" s="115">
        <v>177</v>
      </c>
    </row>
    <row r="178" spans="1:46" ht="15" hidden="1" customHeight="1">
      <c r="A178" s="115">
        <v>175</v>
      </c>
      <c r="B178" s="119" t="s">
        <v>513</v>
      </c>
      <c r="C178" s="119"/>
      <c r="D178" s="119" t="s">
        <v>309</v>
      </c>
      <c r="E178" s="119" t="s">
        <v>330</v>
      </c>
      <c r="F178" s="119" t="s">
        <v>514</v>
      </c>
      <c r="G178" s="119" t="s">
        <v>297</v>
      </c>
      <c r="H178" s="119" t="s">
        <v>300</v>
      </c>
      <c r="I178" s="119" t="s">
        <v>749</v>
      </c>
      <c r="J178" s="119"/>
      <c r="K178" s="119"/>
      <c r="L178" s="120">
        <f t="shared" si="15"/>
        <v>0.01</v>
      </c>
      <c r="M178" s="163"/>
      <c r="N178" s="141" t="s">
        <v>1748</v>
      </c>
      <c r="O178" s="163"/>
      <c r="P178" s="163"/>
      <c r="Q178" s="120"/>
      <c r="R178" s="120"/>
      <c r="S178" s="121"/>
      <c r="T178" s="121"/>
      <c r="U178" s="121"/>
      <c r="V178" s="121"/>
      <c r="W178" s="121"/>
      <c r="X178" s="121"/>
      <c r="Y178" s="121"/>
      <c r="Z178" s="121"/>
      <c r="AA178" s="121"/>
      <c r="AB178" s="121"/>
      <c r="AC178" s="122"/>
      <c r="AD178" s="122"/>
      <c r="AE178" s="122"/>
      <c r="AF178" s="123"/>
      <c r="AG178" s="123"/>
      <c r="AH178" s="123"/>
      <c r="AI178" s="1093" t="s">
        <v>2571</v>
      </c>
      <c r="AJ178" s="1093"/>
      <c r="AK178" s="1093" t="s">
        <v>1676</v>
      </c>
      <c r="AL178" s="1093"/>
      <c r="AM178" s="1093"/>
      <c r="AN178" s="120"/>
      <c r="AO178" s="118">
        <f t="shared" si="16"/>
        <v>0</v>
      </c>
      <c r="AP178" s="120" t="s">
        <v>287</v>
      </c>
      <c r="AQ178" s="120" t="s">
        <v>287</v>
      </c>
      <c r="AR178" s="144">
        <f t="shared" si="14"/>
        <v>0</v>
      </c>
      <c r="AS178" s="411">
        <v>8.3999999999999995E-3</v>
      </c>
      <c r="AT178" s="115">
        <v>178</v>
      </c>
    </row>
    <row r="179" spans="1:46" ht="15" hidden="1" customHeight="1">
      <c r="A179" s="115">
        <v>176</v>
      </c>
      <c r="B179" s="119" t="s">
        <v>515</v>
      </c>
      <c r="C179" s="119"/>
      <c r="D179" s="119" t="s">
        <v>309</v>
      </c>
      <c r="E179" s="119" t="s">
        <v>330</v>
      </c>
      <c r="F179" s="119" t="s">
        <v>514</v>
      </c>
      <c r="G179" s="119" t="s">
        <v>297</v>
      </c>
      <c r="H179" s="119" t="s">
        <v>300</v>
      </c>
      <c r="I179" s="119" t="s">
        <v>749</v>
      </c>
      <c r="J179" s="119"/>
      <c r="K179" s="119"/>
      <c r="L179" s="120">
        <f t="shared" si="15"/>
        <v>0.01</v>
      </c>
      <c r="M179" s="163"/>
      <c r="N179" s="141" t="s">
        <v>1748</v>
      </c>
      <c r="O179" s="163"/>
      <c r="P179" s="163"/>
      <c r="Q179" s="120"/>
      <c r="R179" s="120"/>
      <c r="S179" s="121"/>
      <c r="T179" s="121"/>
      <c r="U179" s="121"/>
      <c r="V179" s="121"/>
      <c r="W179" s="121"/>
      <c r="X179" s="121"/>
      <c r="Y179" s="121"/>
      <c r="Z179" s="121"/>
      <c r="AA179" s="121"/>
      <c r="AB179" s="121"/>
      <c r="AC179" s="122"/>
      <c r="AD179" s="122"/>
      <c r="AE179" s="122"/>
      <c r="AF179" s="123"/>
      <c r="AG179" s="123"/>
      <c r="AH179" s="123"/>
      <c r="AI179" s="1093" t="s">
        <v>2571</v>
      </c>
      <c r="AJ179" s="1093"/>
      <c r="AK179" s="1093" t="s">
        <v>1676</v>
      </c>
      <c r="AL179" s="1093"/>
      <c r="AM179" s="1093"/>
      <c r="AN179" s="120"/>
      <c r="AO179" s="118">
        <f t="shared" si="16"/>
        <v>0</v>
      </c>
      <c r="AP179" s="120" t="s">
        <v>287</v>
      </c>
      <c r="AQ179" s="120" t="s">
        <v>287</v>
      </c>
      <c r="AR179" s="144">
        <f t="shared" si="14"/>
        <v>0</v>
      </c>
      <c r="AS179" s="411">
        <v>8.3999999999999995E-3</v>
      </c>
      <c r="AT179" s="115">
        <v>179</v>
      </c>
    </row>
    <row r="180" spans="1:46" ht="15" hidden="1" customHeight="1">
      <c r="A180" s="115">
        <v>177</v>
      </c>
      <c r="B180" s="119" t="s">
        <v>516</v>
      </c>
      <c r="C180" s="119"/>
      <c r="D180" s="119" t="s">
        <v>309</v>
      </c>
      <c r="E180" s="119" t="s">
        <v>330</v>
      </c>
      <c r="F180" s="119" t="s">
        <v>380</v>
      </c>
      <c r="G180" s="119" t="s">
        <v>297</v>
      </c>
      <c r="H180" s="119" t="s">
        <v>300</v>
      </c>
      <c r="I180" s="119" t="s">
        <v>381</v>
      </c>
      <c r="J180" s="119"/>
      <c r="K180" s="119"/>
      <c r="L180" s="120">
        <f t="shared" si="15"/>
        <v>0.01</v>
      </c>
      <c r="M180" s="163"/>
      <c r="N180" s="141" t="s">
        <v>1748</v>
      </c>
      <c r="O180" s="163"/>
      <c r="P180" s="163"/>
      <c r="Q180" s="120"/>
      <c r="R180" s="120"/>
      <c r="S180" s="121"/>
      <c r="T180" s="121"/>
      <c r="U180" s="121"/>
      <c r="V180" s="121"/>
      <c r="W180" s="121"/>
      <c r="X180" s="121"/>
      <c r="Y180" s="121"/>
      <c r="Z180" s="121"/>
      <c r="AA180" s="121"/>
      <c r="AB180" s="121"/>
      <c r="AC180" s="122"/>
      <c r="AD180" s="122"/>
      <c r="AE180" s="122"/>
      <c r="AF180" s="123"/>
      <c r="AG180" s="123"/>
      <c r="AH180" s="123"/>
      <c r="AI180" s="1093" t="s">
        <v>2571</v>
      </c>
      <c r="AJ180" s="1093"/>
      <c r="AK180" s="1093" t="s">
        <v>1676</v>
      </c>
      <c r="AL180" s="1093"/>
      <c r="AM180" s="1093"/>
      <c r="AN180" s="120"/>
      <c r="AO180" s="118">
        <f t="shared" si="16"/>
        <v>0</v>
      </c>
      <c r="AP180" s="120" t="s">
        <v>287</v>
      </c>
      <c r="AQ180" s="120" t="s">
        <v>287</v>
      </c>
      <c r="AR180" s="144">
        <f t="shared" si="14"/>
        <v>0</v>
      </c>
      <c r="AS180" s="411">
        <v>8.3999999999999995E-3</v>
      </c>
      <c r="AT180" s="115">
        <v>180</v>
      </c>
    </row>
    <row r="181" spans="1:46" ht="15" hidden="1" customHeight="1">
      <c r="A181" s="115">
        <v>178</v>
      </c>
      <c r="B181" s="119" t="s">
        <v>517</v>
      </c>
      <c r="C181" s="119"/>
      <c r="D181" s="119" t="s">
        <v>309</v>
      </c>
      <c r="E181" s="119" t="s">
        <v>330</v>
      </c>
      <c r="F181" s="119" t="s">
        <v>380</v>
      </c>
      <c r="G181" s="119" t="s">
        <v>297</v>
      </c>
      <c r="H181" s="119" t="s">
        <v>300</v>
      </c>
      <c r="I181" s="119" t="s">
        <v>381</v>
      </c>
      <c r="J181" s="119"/>
      <c r="K181" s="119"/>
      <c r="L181" s="120">
        <f t="shared" si="15"/>
        <v>0.01</v>
      </c>
      <c r="M181" s="163"/>
      <c r="N181" s="141" t="s">
        <v>1748</v>
      </c>
      <c r="O181" s="163"/>
      <c r="P181" s="163"/>
      <c r="Q181" s="120"/>
      <c r="R181" s="120"/>
      <c r="S181" s="121"/>
      <c r="T181" s="121"/>
      <c r="U181" s="121"/>
      <c r="V181" s="121"/>
      <c r="W181" s="121"/>
      <c r="X181" s="121"/>
      <c r="Y181" s="121"/>
      <c r="Z181" s="121"/>
      <c r="AA181" s="121"/>
      <c r="AB181" s="121"/>
      <c r="AC181" s="122"/>
      <c r="AD181" s="122"/>
      <c r="AE181" s="122"/>
      <c r="AF181" s="123"/>
      <c r="AG181" s="123"/>
      <c r="AH181" s="123"/>
      <c r="AI181" s="1093" t="s">
        <v>2571</v>
      </c>
      <c r="AJ181" s="1093"/>
      <c r="AK181" s="1093" t="s">
        <v>1676</v>
      </c>
      <c r="AL181" s="1093"/>
      <c r="AM181" s="1093"/>
      <c r="AN181" s="120"/>
      <c r="AO181" s="118">
        <f t="shared" si="16"/>
        <v>0</v>
      </c>
      <c r="AP181" s="120" t="s">
        <v>287</v>
      </c>
      <c r="AQ181" s="120" t="s">
        <v>287</v>
      </c>
      <c r="AR181" s="144">
        <f t="shared" si="14"/>
        <v>0</v>
      </c>
      <c r="AS181" s="411">
        <v>8.3999999999999995E-3</v>
      </c>
      <c r="AT181" s="115">
        <v>181</v>
      </c>
    </row>
    <row r="182" spans="1:46" ht="15" hidden="1" customHeight="1">
      <c r="A182" s="115">
        <v>179</v>
      </c>
      <c r="B182" s="119" t="s">
        <v>518</v>
      </c>
      <c r="C182" s="119"/>
      <c r="D182" s="119" t="s">
        <v>309</v>
      </c>
      <c r="E182" s="119" t="s">
        <v>330</v>
      </c>
      <c r="F182" s="119" t="s">
        <v>380</v>
      </c>
      <c r="G182" s="119" t="s">
        <v>297</v>
      </c>
      <c r="H182" s="119" t="s">
        <v>300</v>
      </c>
      <c r="I182" s="119" t="s">
        <v>381</v>
      </c>
      <c r="J182" s="119"/>
      <c r="K182" s="119"/>
      <c r="L182" s="120">
        <f t="shared" si="15"/>
        <v>0.01</v>
      </c>
      <c r="M182" s="163"/>
      <c r="N182" s="141" t="s">
        <v>1748</v>
      </c>
      <c r="O182" s="163"/>
      <c r="P182" s="163"/>
      <c r="Q182" s="120"/>
      <c r="R182" s="120"/>
      <c r="S182" s="121"/>
      <c r="T182" s="121"/>
      <c r="U182" s="121"/>
      <c r="V182" s="121"/>
      <c r="W182" s="121"/>
      <c r="X182" s="121"/>
      <c r="Y182" s="121"/>
      <c r="Z182" s="121"/>
      <c r="AA182" s="121"/>
      <c r="AB182" s="121"/>
      <c r="AC182" s="122"/>
      <c r="AD182" s="122"/>
      <c r="AE182" s="122"/>
      <c r="AF182" s="123"/>
      <c r="AG182" s="123"/>
      <c r="AH182" s="123"/>
      <c r="AI182" s="1093" t="s">
        <v>2571</v>
      </c>
      <c r="AJ182" s="1093"/>
      <c r="AK182" s="1093" t="s">
        <v>1676</v>
      </c>
      <c r="AL182" s="1093"/>
      <c r="AM182" s="1093"/>
      <c r="AN182" s="120"/>
      <c r="AO182" s="118">
        <f t="shared" si="16"/>
        <v>0</v>
      </c>
      <c r="AP182" s="120" t="s">
        <v>287</v>
      </c>
      <c r="AQ182" s="120" t="s">
        <v>287</v>
      </c>
      <c r="AR182" s="144">
        <f t="shared" si="14"/>
        <v>0</v>
      </c>
      <c r="AS182" s="411">
        <v>8.3999999999999995E-3</v>
      </c>
      <c r="AT182" s="115">
        <v>182</v>
      </c>
    </row>
    <row r="183" spans="1:46" ht="15" hidden="1" customHeight="1">
      <c r="A183" s="115">
        <v>180</v>
      </c>
      <c r="B183" s="119" t="s">
        <v>519</v>
      </c>
      <c r="C183" s="119"/>
      <c r="D183" s="119" t="s">
        <v>309</v>
      </c>
      <c r="E183" s="119" t="s">
        <v>325</v>
      </c>
      <c r="F183" s="119" t="s">
        <v>520</v>
      </c>
      <c r="G183" s="119" t="s">
        <v>297</v>
      </c>
      <c r="H183" s="119" t="s">
        <v>300</v>
      </c>
      <c r="I183" s="119" t="s">
        <v>749</v>
      </c>
      <c r="J183" s="119"/>
      <c r="K183" s="119"/>
      <c r="L183" s="120">
        <f t="shared" si="15"/>
        <v>0.01</v>
      </c>
      <c r="M183" s="163"/>
      <c r="N183" s="141" t="s">
        <v>1748</v>
      </c>
      <c r="O183" s="163"/>
      <c r="P183" s="163"/>
      <c r="Q183" s="120"/>
      <c r="R183" s="120"/>
      <c r="S183" s="121"/>
      <c r="T183" s="121"/>
      <c r="U183" s="121"/>
      <c r="V183" s="121"/>
      <c r="W183" s="121"/>
      <c r="X183" s="121"/>
      <c r="Y183" s="121"/>
      <c r="Z183" s="121"/>
      <c r="AA183" s="121"/>
      <c r="AB183" s="121"/>
      <c r="AC183" s="122"/>
      <c r="AD183" s="122"/>
      <c r="AE183" s="122"/>
      <c r="AF183" s="123"/>
      <c r="AG183" s="123"/>
      <c r="AH183" s="123"/>
      <c r="AI183" s="1093" t="s">
        <v>2571</v>
      </c>
      <c r="AJ183" s="1093"/>
      <c r="AK183" s="1093" t="s">
        <v>1676</v>
      </c>
      <c r="AL183" s="1093"/>
      <c r="AM183" s="1093"/>
      <c r="AN183" s="120"/>
      <c r="AO183" s="118">
        <f t="shared" si="16"/>
        <v>0</v>
      </c>
      <c r="AP183" s="120" t="s">
        <v>287</v>
      </c>
      <c r="AQ183" s="120" t="s">
        <v>287</v>
      </c>
      <c r="AR183" s="144">
        <f t="shared" si="14"/>
        <v>0</v>
      </c>
      <c r="AS183" s="411">
        <v>8.3999999999999995E-3</v>
      </c>
      <c r="AT183" s="115">
        <v>183</v>
      </c>
    </row>
    <row r="184" spans="1:46" ht="15" hidden="1" customHeight="1">
      <c r="A184" s="115">
        <v>181</v>
      </c>
      <c r="B184" s="119" t="s">
        <v>521</v>
      </c>
      <c r="C184" s="119"/>
      <c r="D184" s="119" t="s">
        <v>309</v>
      </c>
      <c r="E184" s="119" t="s">
        <v>325</v>
      </c>
      <c r="F184" s="119" t="s">
        <v>520</v>
      </c>
      <c r="G184" s="119" t="s">
        <v>297</v>
      </c>
      <c r="H184" s="119" t="s">
        <v>300</v>
      </c>
      <c r="I184" s="119" t="s">
        <v>749</v>
      </c>
      <c r="J184" s="119"/>
      <c r="K184" s="119"/>
      <c r="L184" s="120">
        <f t="shared" si="15"/>
        <v>0.01</v>
      </c>
      <c r="M184" s="163"/>
      <c r="N184" s="141" t="s">
        <v>1748</v>
      </c>
      <c r="O184" s="163"/>
      <c r="P184" s="163"/>
      <c r="Q184" s="120"/>
      <c r="R184" s="120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2"/>
      <c r="AD184" s="122"/>
      <c r="AE184" s="122"/>
      <c r="AF184" s="123"/>
      <c r="AG184" s="123"/>
      <c r="AH184" s="123"/>
      <c r="AI184" s="1093" t="s">
        <v>2571</v>
      </c>
      <c r="AJ184" s="1093"/>
      <c r="AK184" s="1093" t="s">
        <v>1676</v>
      </c>
      <c r="AL184" s="1093"/>
      <c r="AM184" s="1093"/>
      <c r="AN184" s="120"/>
      <c r="AO184" s="118">
        <f t="shared" si="16"/>
        <v>0</v>
      </c>
      <c r="AP184" s="120" t="s">
        <v>287</v>
      </c>
      <c r="AQ184" s="120" t="s">
        <v>287</v>
      </c>
      <c r="AR184" s="144">
        <f t="shared" si="14"/>
        <v>0</v>
      </c>
      <c r="AS184" s="411">
        <v>8.3999999999999995E-3</v>
      </c>
      <c r="AT184" s="115">
        <v>184</v>
      </c>
    </row>
    <row r="185" spans="1:46" ht="15" hidden="1" customHeight="1">
      <c r="A185" s="115">
        <v>182</v>
      </c>
      <c r="B185" s="119" t="s">
        <v>522</v>
      </c>
      <c r="C185" s="119"/>
      <c r="D185" s="119" t="s">
        <v>309</v>
      </c>
      <c r="E185" s="119" t="s">
        <v>330</v>
      </c>
      <c r="F185" s="119" t="s">
        <v>395</v>
      </c>
      <c r="G185" s="119" t="s">
        <v>297</v>
      </c>
      <c r="H185" s="119" t="s">
        <v>300</v>
      </c>
      <c r="I185" s="119" t="s">
        <v>749</v>
      </c>
      <c r="J185" s="119"/>
      <c r="K185" s="119"/>
      <c r="L185" s="120">
        <f t="shared" si="15"/>
        <v>0.01</v>
      </c>
      <c r="M185" s="163"/>
      <c r="N185" s="141" t="s">
        <v>1748</v>
      </c>
      <c r="O185" s="163"/>
      <c r="P185" s="163"/>
      <c r="Q185" s="120"/>
      <c r="R185" s="120"/>
      <c r="S185" s="121"/>
      <c r="T185" s="121"/>
      <c r="U185" s="121"/>
      <c r="V185" s="121"/>
      <c r="W185" s="121"/>
      <c r="X185" s="121"/>
      <c r="Y185" s="121"/>
      <c r="Z185" s="121"/>
      <c r="AA185" s="121"/>
      <c r="AB185" s="121"/>
      <c r="AC185" s="122"/>
      <c r="AD185" s="122"/>
      <c r="AE185" s="122"/>
      <c r="AF185" s="123"/>
      <c r="AG185" s="123"/>
      <c r="AH185" s="123"/>
      <c r="AI185" s="1093" t="s">
        <v>2571</v>
      </c>
      <c r="AJ185" s="1093"/>
      <c r="AK185" s="1093" t="s">
        <v>1676</v>
      </c>
      <c r="AL185" s="1093"/>
      <c r="AM185" s="1093"/>
      <c r="AN185" s="120"/>
      <c r="AO185" s="118">
        <f t="shared" si="16"/>
        <v>0</v>
      </c>
      <c r="AP185" s="120" t="s">
        <v>287</v>
      </c>
      <c r="AQ185" s="120" t="s">
        <v>287</v>
      </c>
      <c r="AR185" s="144">
        <f t="shared" si="14"/>
        <v>0</v>
      </c>
      <c r="AS185" s="411">
        <v>8.3999999999999995E-3</v>
      </c>
      <c r="AT185" s="115">
        <v>185</v>
      </c>
    </row>
    <row r="186" spans="1:46" ht="15" hidden="1" customHeight="1">
      <c r="A186" s="115">
        <v>183</v>
      </c>
      <c r="B186" s="119" t="s">
        <v>523</v>
      </c>
      <c r="C186" s="119"/>
      <c r="D186" s="119" t="s">
        <v>309</v>
      </c>
      <c r="E186" s="119" t="s">
        <v>330</v>
      </c>
      <c r="F186" s="119" t="s">
        <v>395</v>
      </c>
      <c r="G186" s="119" t="s">
        <v>297</v>
      </c>
      <c r="H186" s="119" t="s">
        <v>300</v>
      </c>
      <c r="I186" s="119" t="s">
        <v>749</v>
      </c>
      <c r="J186" s="119"/>
      <c r="K186" s="119"/>
      <c r="L186" s="120">
        <f t="shared" si="15"/>
        <v>0.01</v>
      </c>
      <c r="M186" s="163"/>
      <c r="N186" s="141" t="s">
        <v>1748</v>
      </c>
      <c r="O186" s="163"/>
      <c r="P186" s="163"/>
      <c r="Q186" s="120"/>
      <c r="R186" s="120"/>
      <c r="S186" s="121"/>
      <c r="T186" s="121"/>
      <c r="U186" s="121"/>
      <c r="V186" s="121"/>
      <c r="W186" s="121"/>
      <c r="X186" s="121"/>
      <c r="Y186" s="121"/>
      <c r="Z186" s="121"/>
      <c r="AA186" s="121"/>
      <c r="AB186" s="121"/>
      <c r="AC186" s="122"/>
      <c r="AD186" s="122"/>
      <c r="AE186" s="122"/>
      <c r="AF186" s="123"/>
      <c r="AG186" s="123"/>
      <c r="AH186" s="123"/>
      <c r="AI186" s="1093" t="s">
        <v>2571</v>
      </c>
      <c r="AJ186" s="1093"/>
      <c r="AK186" s="1093" t="s">
        <v>1676</v>
      </c>
      <c r="AL186" s="1093"/>
      <c r="AM186" s="1093"/>
      <c r="AN186" s="120"/>
      <c r="AO186" s="118">
        <f t="shared" si="16"/>
        <v>0</v>
      </c>
      <c r="AP186" s="120" t="s">
        <v>287</v>
      </c>
      <c r="AQ186" s="120" t="s">
        <v>287</v>
      </c>
      <c r="AR186" s="144">
        <f t="shared" si="14"/>
        <v>0</v>
      </c>
      <c r="AS186" s="411">
        <v>8.3999999999999995E-3</v>
      </c>
      <c r="AT186" s="115">
        <v>186</v>
      </c>
    </row>
    <row r="187" spans="1:46" ht="15" hidden="1" customHeight="1">
      <c r="A187" s="115">
        <v>184</v>
      </c>
      <c r="B187" s="119" t="s">
        <v>524</v>
      </c>
      <c r="C187" s="119"/>
      <c r="D187" s="119" t="s">
        <v>309</v>
      </c>
      <c r="E187" s="119" t="s">
        <v>325</v>
      </c>
      <c r="F187" s="119" t="s">
        <v>525</v>
      </c>
      <c r="G187" s="119" t="s">
        <v>375</v>
      </c>
      <c r="H187" s="119" t="s">
        <v>300</v>
      </c>
      <c r="I187" s="119" t="s">
        <v>749</v>
      </c>
      <c r="J187" s="119"/>
      <c r="K187" s="119"/>
      <c r="L187" s="120">
        <f t="shared" si="15"/>
        <v>0.01</v>
      </c>
      <c r="M187" s="163"/>
      <c r="N187" s="141" t="s">
        <v>1748</v>
      </c>
      <c r="O187" s="163"/>
      <c r="P187" s="163"/>
      <c r="Q187" s="120"/>
      <c r="R187" s="120"/>
      <c r="S187" s="121"/>
      <c r="T187" s="121"/>
      <c r="U187" s="121"/>
      <c r="V187" s="121"/>
      <c r="W187" s="121"/>
      <c r="X187" s="121"/>
      <c r="Y187" s="121"/>
      <c r="Z187" s="121"/>
      <c r="AA187" s="121"/>
      <c r="AB187" s="121"/>
      <c r="AC187" s="122"/>
      <c r="AD187" s="122"/>
      <c r="AE187" s="122"/>
      <c r="AF187" s="123"/>
      <c r="AG187" s="123"/>
      <c r="AH187" s="123"/>
      <c r="AI187" s="1093" t="s">
        <v>2571</v>
      </c>
      <c r="AJ187" s="1093"/>
      <c r="AK187" s="1093" t="s">
        <v>1676</v>
      </c>
      <c r="AL187" s="1093"/>
      <c r="AM187" s="1093"/>
      <c r="AN187" s="120"/>
      <c r="AO187" s="118">
        <f t="shared" si="16"/>
        <v>0</v>
      </c>
      <c r="AP187" s="120" t="s">
        <v>287</v>
      </c>
      <c r="AQ187" s="120" t="s">
        <v>287</v>
      </c>
      <c r="AR187" s="144">
        <f t="shared" si="14"/>
        <v>0</v>
      </c>
      <c r="AS187" s="411">
        <v>8.3999999999999995E-3</v>
      </c>
      <c r="AT187" s="115">
        <v>187</v>
      </c>
    </row>
    <row r="188" spans="1:46" ht="15" hidden="1" customHeight="1">
      <c r="A188" s="115">
        <v>185</v>
      </c>
      <c r="B188" s="119" t="s">
        <v>526</v>
      </c>
      <c r="C188" s="119"/>
      <c r="D188" s="119" t="s">
        <v>309</v>
      </c>
      <c r="E188" s="119" t="s">
        <v>325</v>
      </c>
      <c r="F188" s="119" t="s">
        <v>525</v>
      </c>
      <c r="G188" s="119" t="s">
        <v>375</v>
      </c>
      <c r="H188" s="119" t="s">
        <v>300</v>
      </c>
      <c r="I188" s="119" t="s">
        <v>749</v>
      </c>
      <c r="J188" s="119"/>
      <c r="K188" s="119"/>
      <c r="L188" s="120">
        <f t="shared" si="15"/>
        <v>0.01</v>
      </c>
      <c r="M188" s="163"/>
      <c r="N188" s="141" t="s">
        <v>1748</v>
      </c>
      <c r="O188" s="163"/>
      <c r="P188" s="163"/>
      <c r="Q188" s="120"/>
      <c r="R188" s="120"/>
      <c r="S188" s="121"/>
      <c r="T188" s="121"/>
      <c r="U188" s="121"/>
      <c r="V188" s="121"/>
      <c r="W188" s="121"/>
      <c r="X188" s="121"/>
      <c r="Y188" s="121"/>
      <c r="Z188" s="121"/>
      <c r="AA188" s="121"/>
      <c r="AB188" s="121"/>
      <c r="AC188" s="122"/>
      <c r="AD188" s="122"/>
      <c r="AE188" s="122"/>
      <c r="AF188" s="123"/>
      <c r="AG188" s="123"/>
      <c r="AH188" s="123"/>
      <c r="AI188" s="1093" t="s">
        <v>2571</v>
      </c>
      <c r="AJ188" s="1093"/>
      <c r="AK188" s="1093" t="s">
        <v>1676</v>
      </c>
      <c r="AL188" s="1093"/>
      <c r="AM188" s="1093"/>
      <c r="AN188" s="120"/>
      <c r="AO188" s="118">
        <f t="shared" si="16"/>
        <v>0</v>
      </c>
      <c r="AP188" s="120" t="s">
        <v>287</v>
      </c>
      <c r="AQ188" s="120" t="s">
        <v>287</v>
      </c>
      <c r="AR188" s="144">
        <f t="shared" si="14"/>
        <v>0</v>
      </c>
      <c r="AS188" s="411">
        <v>8.3999999999999995E-3</v>
      </c>
      <c r="AT188" s="115">
        <v>188</v>
      </c>
    </row>
    <row r="189" spans="1:46" ht="15" hidden="1" customHeight="1">
      <c r="A189" s="115">
        <v>186</v>
      </c>
      <c r="B189" s="119" t="s">
        <v>527</v>
      </c>
      <c r="C189" s="119"/>
      <c r="D189" s="119" t="s">
        <v>309</v>
      </c>
      <c r="E189" s="119" t="s">
        <v>325</v>
      </c>
      <c r="F189" s="119" t="s">
        <v>525</v>
      </c>
      <c r="G189" s="119" t="s">
        <v>375</v>
      </c>
      <c r="H189" s="119" t="s">
        <v>300</v>
      </c>
      <c r="I189" s="119" t="s">
        <v>749</v>
      </c>
      <c r="J189" s="119"/>
      <c r="K189" s="119"/>
      <c r="L189" s="120">
        <f t="shared" si="15"/>
        <v>0.01</v>
      </c>
      <c r="M189" s="163"/>
      <c r="N189" s="141" t="s">
        <v>1748</v>
      </c>
      <c r="O189" s="163"/>
      <c r="P189" s="163"/>
      <c r="Q189" s="120"/>
      <c r="R189" s="120"/>
      <c r="S189" s="121"/>
      <c r="T189" s="121"/>
      <c r="U189" s="121"/>
      <c r="V189" s="121"/>
      <c r="W189" s="121"/>
      <c r="X189" s="121"/>
      <c r="Y189" s="121"/>
      <c r="Z189" s="121"/>
      <c r="AA189" s="121"/>
      <c r="AB189" s="121"/>
      <c r="AC189" s="122"/>
      <c r="AD189" s="122"/>
      <c r="AE189" s="122"/>
      <c r="AF189" s="123"/>
      <c r="AG189" s="123"/>
      <c r="AH189" s="123"/>
      <c r="AI189" s="1093" t="s">
        <v>2571</v>
      </c>
      <c r="AJ189" s="1093"/>
      <c r="AK189" s="1093" t="s">
        <v>1676</v>
      </c>
      <c r="AL189" s="1093"/>
      <c r="AM189" s="1093"/>
      <c r="AN189" s="120"/>
      <c r="AO189" s="118">
        <f t="shared" si="16"/>
        <v>0</v>
      </c>
      <c r="AP189" s="120" t="s">
        <v>287</v>
      </c>
      <c r="AQ189" s="120" t="s">
        <v>287</v>
      </c>
      <c r="AR189" s="144">
        <f t="shared" si="14"/>
        <v>0</v>
      </c>
      <c r="AS189" s="411">
        <v>8.3999999999999995E-3</v>
      </c>
      <c r="AT189" s="115">
        <v>189</v>
      </c>
    </row>
    <row r="190" spans="1:46" ht="15" hidden="1" customHeight="1">
      <c r="A190" s="115">
        <v>187</v>
      </c>
      <c r="B190" s="119" t="s">
        <v>528</v>
      </c>
      <c r="C190" s="119"/>
      <c r="D190" s="119" t="s">
        <v>309</v>
      </c>
      <c r="E190" s="119" t="s">
        <v>325</v>
      </c>
      <c r="F190" s="119" t="s">
        <v>525</v>
      </c>
      <c r="G190" s="119" t="s">
        <v>375</v>
      </c>
      <c r="H190" s="119" t="s">
        <v>300</v>
      </c>
      <c r="I190" s="119" t="s">
        <v>749</v>
      </c>
      <c r="J190" s="119"/>
      <c r="K190" s="119"/>
      <c r="L190" s="120">
        <f t="shared" si="15"/>
        <v>0.01</v>
      </c>
      <c r="M190" s="163"/>
      <c r="N190" s="141" t="s">
        <v>1748</v>
      </c>
      <c r="O190" s="163"/>
      <c r="P190" s="163"/>
      <c r="Q190" s="120"/>
      <c r="R190" s="120"/>
      <c r="S190" s="121"/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2"/>
      <c r="AD190" s="122"/>
      <c r="AE190" s="122"/>
      <c r="AF190" s="123"/>
      <c r="AG190" s="123"/>
      <c r="AH190" s="123"/>
      <c r="AI190" s="1093" t="s">
        <v>2571</v>
      </c>
      <c r="AJ190" s="1093"/>
      <c r="AK190" s="1093" t="s">
        <v>1676</v>
      </c>
      <c r="AL190" s="1093"/>
      <c r="AM190" s="1093"/>
      <c r="AN190" s="120"/>
      <c r="AO190" s="118">
        <f t="shared" si="16"/>
        <v>0</v>
      </c>
      <c r="AP190" s="120" t="s">
        <v>287</v>
      </c>
      <c r="AQ190" s="120" t="s">
        <v>287</v>
      </c>
      <c r="AR190" s="144">
        <f t="shared" si="14"/>
        <v>0</v>
      </c>
      <c r="AS190" s="411">
        <v>8.3999999999999995E-3</v>
      </c>
      <c r="AT190" s="115">
        <v>190</v>
      </c>
    </row>
    <row r="191" spans="1:46" ht="15" hidden="1" customHeight="1">
      <c r="A191" s="115">
        <v>188</v>
      </c>
      <c r="B191" s="119" t="s">
        <v>529</v>
      </c>
      <c r="C191" s="119"/>
      <c r="D191" s="119" t="s">
        <v>309</v>
      </c>
      <c r="E191" s="119" t="s">
        <v>330</v>
      </c>
      <c r="F191" s="119" t="s">
        <v>342</v>
      </c>
      <c r="G191" s="119" t="s">
        <v>297</v>
      </c>
      <c r="H191" s="119" t="s">
        <v>300</v>
      </c>
      <c r="I191" s="119" t="s">
        <v>749</v>
      </c>
      <c r="J191" s="119"/>
      <c r="K191" s="119"/>
      <c r="L191" s="120">
        <f t="shared" si="15"/>
        <v>0.01</v>
      </c>
      <c r="M191" s="163"/>
      <c r="N191" s="141" t="s">
        <v>1748</v>
      </c>
      <c r="O191" s="163"/>
      <c r="P191" s="163"/>
      <c r="Q191" s="120"/>
      <c r="R191" s="120"/>
      <c r="S191" s="121"/>
      <c r="T191" s="121"/>
      <c r="U191" s="121"/>
      <c r="V191" s="121"/>
      <c r="W191" s="121"/>
      <c r="X191" s="121"/>
      <c r="Y191" s="121"/>
      <c r="Z191" s="121"/>
      <c r="AA191" s="121"/>
      <c r="AB191" s="121"/>
      <c r="AC191" s="122"/>
      <c r="AD191" s="122"/>
      <c r="AE191" s="122"/>
      <c r="AF191" s="123"/>
      <c r="AG191" s="123"/>
      <c r="AH191" s="123"/>
      <c r="AI191" s="1093" t="s">
        <v>2571</v>
      </c>
      <c r="AJ191" s="1093"/>
      <c r="AK191" s="1093" t="s">
        <v>1676</v>
      </c>
      <c r="AL191" s="1093"/>
      <c r="AM191" s="1093"/>
      <c r="AN191" s="120"/>
      <c r="AO191" s="118">
        <f t="shared" si="16"/>
        <v>0</v>
      </c>
      <c r="AP191" s="120" t="s">
        <v>287</v>
      </c>
      <c r="AQ191" s="120" t="s">
        <v>287</v>
      </c>
      <c r="AR191" s="144">
        <f t="shared" si="14"/>
        <v>0</v>
      </c>
      <c r="AS191" s="411">
        <v>8.3999999999999995E-3</v>
      </c>
      <c r="AT191" s="115">
        <v>191</v>
      </c>
    </row>
    <row r="192" spans="1:46" ht="15" hidden="1" customHeight="1">
      <c r="A192" s="115">
        <v>189</v>
      </c>
      <c r="B192" s="119" t="s">
        <v>530</v>
      </c>
      <c r="C192" s="119"/>
      <c r="D192" s="119" t="s">
        <v>309</v>
      </c>
      <c r="E192" s="119" t="s">
        <v>330</v>
      </c>
      <c r="F192" s="119" t="s">
        <v>342</v>
      </c>
      <c r="G192" s="119" t="s">
        <v>297</v>
      </c>
      <c r="H192" s="119" t="s">
        <v>300</v>
      </c>
      <c r="I192" s="119" t="s">
        <v>749</v>
      </c>
      <c r="J192" s="119"/>
      <c r="K192" s="119"/>
      <c r="L192" s="120">
        <f t="shared" si="15"/>
        <v>0.01</v>
      </c>
      <c r="M192" s="163"/>
      <c r="N192" s="141" t="s">
        <v>1748</v>
      </c>
      <c r="O192" s="163"/>
      <c r="P192" s="163"/>
      <c r="Q192" s="120"/>
      <c r="R192" s="120"/>
      <c r="S192" s="121"/>
      <c r="T192" s="121"/>
      <c r="U192" s="121"/>
      <c r="V192" s="121"/>
      <c r="W192" s="121"/>
      <c r="X192" s="121"/>
      <c r="Y192" s="121"/>
      <c r="Z192" s="121"/>
      <c r="AA192" s="121"/>
      <c r="AB192" s="121"/>
      <c r="AC192" s="122"/>
      <c r="AD192" s="122"/>
      <c r="AE192" s="122"/>
      <c r="AF192" s="123"/>
      <c r="AG192" s="123"/>
      <c r="AH192" s="123"/>
      <c r="AI192" s="1093" t="s">
        <v>2571</v>
      </c>
      <c r="AJ192" s="1093"/>
      <c r="AK192" s="1093" t="s">
        <v>1676</v>
      </c>
      <c r="AL192" s="1093"/>
      <c r="AM192" s="1093"/>
      <c r="AN192" s="120"/>
      <c r="AO192" s="118">
        <f t="shared" si="16"/>
        <v>0</v>
      </c>
      <c r="AP192" s="120" t="s">
        <v>287</v>
      </c>
      <c r="AQ192" s="120" t="s">
        <v>287</v>
      </c>
      <c r="AR192" s="144">
        <f t="shared" si="14"/>
        <v>0</v>
      </c>
      <c r="AS192" s="411">
        <v>8.3999999999999995E-3</v>
      </c>
      <c r="AT192" s="115">
        <v>192</v>
      </c>
    </row>
    <row r="193" spans="1:46" ht="15" hidden="1" customHeight="1">
      <c r="A193" s="115">
        <v>190</v>
      </c>
      <c r="B193" s="119" t="s">
        <v>531</v>
      </c>
      <c r="C193" s="119"/>
      <c r="D193" s="119" t="s">
        <v>309</v>
      </c>
      <c r="E193" s="119" t="s">
        <v>330</v>
      </c>
      <c r="F193" s="119" t="s">
        <v>532</v>
      </c>
      <c r="G193" s="119" t="s">
        <v>296</v>
      </c>
      <c r="H193" s="119" t="s">
        <v>533</v>
      </c>
      <c r="I193" s="119" t="s">
        <v>534</v>
      </c>
      <c r="J193" s="119"/>
      <c r="K193" s="119"/>
      <c r="L193" s="120">
        <f t="shared" si="15"/>
        <v>0.01</v>
      </c>
      <c r="M193" s="163"/>
      <c r="N193" s="141" t="s">
        <v>1748</v>
      </c>
      <c r="O193" s="163"/>
      <c r="P193" s="163"/>
      <c r="Q193" s="120"/>
      <c r="R193" s="120"/>
      <c r="S193" s="121"/>
      <c r="T193" s="121"/>
      <c r="U193" s="121"/>
      <c r="V193" s="121"/>
      <c r="W193" s="121"/>
      <c r="X193" s="121"/>
      <c r="Y193" s="121"/>
      <c r="Z193" s="121"/>
      <c r="AA193" s="121"/>
      <c r="AB193" s="121"/>
      <c r="AC193" s="122"/>
      <c r="AD193" s="122"/>
      <c r="AE193" s="122"/>
      <c r="AF193" s="123"/>
      <c r="AG193" s="123"/>
      <c r="AH193" s="123"/>
      <c r="AI193" s="1093" t="s">
        <v>2571</v>
      </c>
      <c r="AJ193" s="1093"/>
      <c r="AK193" s="1093" t="s">
        <v>1676</v>
      </c>
      <c r="AL193" s="1093"/>
      <c r="AM193" s="1093"/>
      <c r="AN193" s="120"/>
      <c r="AO193" s="118">
        <f t="shared" si="16"/>
        <v>0</v>
      </c>
      <c r="AP193" s="120" t="s">
        <v>287</v>
      </c>
      <c r="AQ193" s="120" t="s">
        <v>287</v>
      </c>
      <c r="AR193" s="144">
        <f t="shared" ref="AR193:AR254" si="19">4*J193</f>
        <v>0</v>
      </c>
      <c r="AS193" s="411">
        <v>8.3999999999999995E-3</v>
      </c>
      <c r="AT193" s="115">
        <v>193</v>
      </c>
    </row>
    <row r="194" spans="1:46" ht="15" hidden="1" customHeight="1">
      <c r="A194" s="115">
        <v>191</v>
      </c>
      <c r="B194" s="119" t="s">
        <v>535</v>
      </c>
      <c r="C194" s="119"/>
      <c r="D194" s="119" t="s">
        <v>309</v>
      </c>
      <c r="E194" s="119" t="s">
        <v>330</v>
      </c>
      <c r="F194" s="119" t="s">
        <v>532</v>
      </c>
      <c r="G194" s="119" t="s">
        <v>306</v>
      </c>
      <c r="H194" s="119" t="s">
        <v>299</v>
      </c>
      <c r="I194" s="119" t="s">
        <v>749</v>
      </c>
      <c r="J194" s="119"/>
      <c r="K194" s="119"/>
      <c r="L194" s="120">
        <f t="shared" ref="L194:L257" si="20">IF(J194&lt;0.03,0.01,0.03)</f>
        <v>0.01</v>
      </c>
      <c r="M194" s="163"/>
      <c r="N194" s="141" t="s">
        <v>1748</v>
      </c>
      <c r="O194" s="163"/>
      <c r="P194" s="163"/>
      <c r="Q194" s="120"/>
      <c r="R194" s="120"/>
      <c r="S194" s="121"/>
      <c r="T194" s="121"/>
      <c r="U194" s="121"/>
      <c r="V194" s="121"/>
      <c r="W194" s="121"/>
      <c r="X194" s="121"/>
      <c r="Y194" s="121"/>
      <c r="Z194" s="121"/>
      <c r="AA194" s="121"/>
      <c r="AB194" s="121"/>
      <c r="AC194" s="122"/>
      <c r="AD194" s="122"/>
      <c r="AE194" s="122"/>
      <c r="AF194" s="123"/>
      <c r="AG194" s="123"/>
      <c r="AH194" s="123"/>
      <c r="AI194" s="1093" t="s">
        <v>2571</v>
      </c>
      <c r="AJ194" s="1093"/>
      <c r="AK194" s="1093" t="s">
        <v>1676</v>
      </c>
      <c r="AL194" s="1093"/>
      <c r="AM194" s="1093"/>
      <c r="AN194" s="120"/>
      <c r="AO194" s="118">
        <f t="shared" ref="AO194:AO257" si="21">AR194+J194</f>
        <v>0</v>
      </c>
      <c r="AP194" s="120" t="s">
        <v>287</v>
      </c>
      <c r="AQ194" s="120" t="s">
        <v>287</v>
      </c>
      <c r="AR194" s="144">
        <f t="shared" si="19"/>
        <v>0</v>
      </c>
      <c r="AS194" s="411">
        <v>8.3999999999999995E-3</v>
      </c>
      <c r="AT194" s="115">
        <v>194</v>
      </c>
    </row>
    <row r="195" spans="1:46" ht="15" hidden="1" customHeight="1">
      <c r="A195" s="115">
        <v>192</v>
      </c>
      <c r="B195" s="119" t="s">
        <v>536</v>
      </c>
      <c r="C195" s="119"/>
      <c r="D195" s="119" t="s">
        <v>309</v>
      </c>
      <c r="E195" s="119" t="s">
        <v>330</v>
      </c>
      <c r="F195" s="119" t="s">
        <v>395</v>
      </c>
      <c r="G195" s="119" t="s">
        <v>304</v>
      </c>
      <c r="H195" s="119" t="s">
        <v>300</v>
      </c>
      <c r="I195" s="119" t="s">
        <v>749</v>
      </c>
      <c r="J195" s="119"/>
      <c r="K195" s="119"/>
      <c r="L195" s="120">
        <f t="shared" si="20"/>
        <v>0.01</v>
      </c>
      <c r="M195" s="163"/>
      <c r="N195" s="141" t="s">
        <v>1748</v>
      </c>
      <c r="O195" s="163"/>
      <c r="P195" s="163"/>
      <c r="Q195" s="120"/>
      <c r="R195" s="120"/>
      <c r="S195" s="121"/>
      <c r="T195" s="121"/>
      <c r="U195" s="121"/>
      <c r="V195" s="121"/>
      <c r="W195" s="121"/>
      <c r="X195" s="121"/>
      <c r="Y195" s="121"/>
      <c r="Z195" s="121"/>
      <c r="AA195" s="121"/>
      <c r="AB195" s="121"/>
      <c r="AC195" s="122"/>
      <c r="AD195" s="122"/>
      <c r="AE195" s="122"/>
      <c r="AF195" s="123"/>
      <c r="AG195" s="123"/>
      <c r="AH195" s="123"/>
      <c r="AI195" s="1093" t="s">
        <v>2571</v>
      </c>
      <c r="AJ195" s="1093"/>
      <c r="AK195" s="1093" t="s">
        <v>1676</v>
      </c>
      <c r="AL195" s="1093"/>
      <c r="AM195" s="1093"/>
      <c r="AN195" s="120"/>
      <c r="AO195" s="118">
        <f t="shared" si="21"/>
        <v>0</v>
      </c>
      <c r="AP195" s="120" t="s">
        <v>287</v>
      </c>
      <c r="AQ195" s="120" t="s">
        <v>287</v>
      </c>
      <c r="AR195" s="144">
        <f t="shared" si="19"/>
        <v>0</v>
      </c>
      <c r="AS195" s="411">
        <v>8.3999999999999995E-3</v>
      </c>
      <c r="AT195" s="115">
        <v>195</v>
      </c>
    </row>
    <row r="196" spans="1:46" ht="15" hidden="1" customHeight="1">
      <c r="A196" s="115">
        <v>193</v>
      </c>
      <c r="B196" s="119" t="s">
        <v>537</v>
      </c>
      <c r="C196" s="119" t="s">
        <v>2252</v>
      </c>
      <c r="D196" s="119" t="s">
        <v>309</v>
      </c>
      <c r="E196" s="119" t="s">
        <v>330</v>
      </c>
      <c r="F196" s="119" t="s">
        <v>395</v>
      </c>
      <c r="G196" s="119" t="s">
        <v>304</v>
      </c>
      <c r="H196" s="119" t="s">
        <v>300</v>
      </c>
      <c r="I196" s="119" t="s">
        <v>749</v>
      </c>
      <c r="J196" s="119">
        <v>0.01</v>
      </c>
      <c r="K196" s="119"/>
      <c r="L196" s="120">
        <f t="shared" si="20"/>
        <v>0.01</v>
      </c>
      <c r="M196" s="163"/>
      <c r="N196" s="141" t="s">
        <v>1748</v>
      </c>
      <c r="O196" s="169" t="s">
        <v>1795</v>
      </c>
      <c r="P196" s="169" t="s">
        <v>1794</v>
      </c>
      <c r="Q196" s="120"/>
      <c r="R196" s="120"/>
      <c r="S196" s="121">
        <v>1.05</v>
      </c>
      <c r="T196" s="121">
        <v>10</v>
      </c>
      <c r="U196" s="121">
        <v>21.05</v>
      </c>
      <c r="V196" s="121">
        <v>41.1</v>
      </c>
      <c r="W196" s="121">
        <v>71.150000000000006</v>
      </c>
      <c r="X196" s="121">
        <v>81.150000000000006</v>
      </c>
      <c r="Y196" s="121">
        <v>100</v>
      </c>
      <c r="Z196" s="121">
        <v>121.05</v>
      </c>
      <c r="AA196" s="121">
        <v>140</v>
      </c>
      <c r="AB196" s="121">
        <v>150</v>
      </c>
      <c r="AC196" s="122">
        <v>11.05</v>
      </c>
      <c r="AD196" s="122">
        <v>71.099999999999994</v>
      </c>
      <c r="AE196" s="122">
        <v>150</v>
      </c>
      <c r="AF196" s="123">
        <v>5.15</v>
      </c>
      <c r="AG196" s="123">
        <v>60</v>
      </c>
      <c r="AH196" s="123">
        <v>150</v>
      </c>
      <c r="AI196" s="1093" t="s">
        <v>2571</v>
      </c>
      <c r="AJ196" s="1093"/>
      <c r="AK196" s="1093" t="s">
        <v>1676</v>
      </c>
      <c r="AL196" s="1093"/>
      <c r="AM196" s="1093"/>
      <c r="AN196" s="120"/>
      <c r="AO196" s="118">
        <f t="shared" si="21"/>
        <v>0.05</v>
      </c>
      <c r="AP196" s="120" t="s">
        <v>287</v>
      </c>
      <c r="AQ196" s="120" t="s">
        <v>287</v>
      </c>
      <c r="AR196" s="144">
        <f t="shared" si="19"/>
        <v>0.04</v>
      </c>
      <c r="AS196" s="411">
        <v>8.3999999999999995E-3</v>
      </c>
      <c r="AT196" s="115">
        <v>196</v>
      </c>
    </row>
    <row r="197" spans="1:46" ht="15" hidden="1" customHeight="1">
      <c r="A197" s="115">
        <v>194</v>
      </c>
      <c r="B197" s="119" t="s">
        <v>538</v>
      </c>
      <c r="C197" s="119"/>
      <c r="D197" s="119" t="s">
        <v>309</v>
      </c>
      <c r="E197" s="119" t="s">
        <v>330</v>
      </c>
      <c r="F197" s="119" t="s">
        <v>539</v>
      </c>
      <c r="G197" s="119" t="s">
        <v>297</v>
      </c>
      <c r="H197" s="119" t="s">
        <v>300</v>
      </c>
      <c r="I197" s="119" t="s">
        <v>540</v>
      </c>
      <c r="J197" s="119"/>
      <c r="K197" s="119"/>
      <c r="L197" s="120">
        <f t="shared" si="20"/>
        <v>0.01</v>
      </c>
      <c r="M197" s="163"/>
      <c r="N197" s="141" t="s">
        <v>1748</v>
      </c>
      <c r="O197" s="163"/>
      <c r="P197" s="163"/>
      <c r="Q197" s="120"/>
      <c r="R197" s="120"/>
      <c r="S197" s="121"/>
      <c r="T197" s="121"/>
      <c r="U197" s="121"/>
      <c r="V197" s="121"/>
      <c r="W197" s="121"/>
      <c r="X197" s="121"/>
      <c r="Y197" s="121"/>
      <c r="Z197" s="121"/>
      <c r="AA197" s="121"/>
      <c r="AB197" s="121"/>
      <c r="AC197" s="122"/>
      <c r="AD197" s="122"/>
      <c r="AE197" s="122"/>
      <c r="AF197" s="123"/>
      <c r="AG197" s="123"/>
      <c r="AH197" s="123"/>
      <c r="AI197" s="1093" t="s">
        <v>2571</v>
      </c>
      <c r="AJ197" s="1093"/>
      <c r="AK197" s="1093" t="s">
        <v>1676</v>
      </c>
      <c r="AL197" s="1093"/>
      <c r="AM197" s="1093"/>
      <c r="AN197" s="120"/>
      <c r="AO197" s="118">
        <f t="shared" si="21"/>
        <v>0</v>
      </c>
      <c r="AP197" s="120" t="s">
        <v>287</v>
      </c>
      <c r="AQ197" s="120" t="s">
        <v>287</v>
      </c>
      <c r="AR197" s="144">
        <f t="shared" si="19"/>
        <v>0</v>
      </c>
      <c r="AS197" s="411">
        <v>8.3999999999999995E-3</v>
      </c>
      <c r="AT197" s="115">
        <v>197</v>
      </c>
    </row>
    <row r="198" spans="1:46" ht="15" hidden="1" customHeight="1">
      <c r="A198" s="115">
        <v>195</v>
      </c>
      <c r="B198" s="119" t="s">
        <v>541</v>
      </c>
      <c r="C198" s="119"/>
      <c r="D198" s="119" t="s">
        <v>309</v>
      </c>
      <c r="E198" s="119" t="s">
        <v>325</v>
      </c>
      <c r="F198" s="119" t="s">
        <v>374</v>
      </c>
      <c r="G198" s="119" t="s">
        <v>375</v>
      </c>
      <c r="H198" s="119" t="s">
        <v>300</v>
      </c>
      <c r="I198" s="119" t="s">
        <v>376</v>
      </c>
      <c r="J198" s="119"/>
      <c r="K198" s="119"/>
      <c r="L198" s="120">
        <f t="shared" si="20"/>
        <v>0.01</v>
      </c>
      <c r="M198" s="163"/>
      <c r="N198" s="141" t="s">
        <v>1748</v>
      </c>
      <c r="O198" s="163"/>
      <c r="P198" s="163"/>
      <c r="Q198" s="120"/>
      <c r="R198" s="120"/>
      <c r="S198" s="121"/>
      <c r="T198" s="121"/>
      <c r="U198" s="121"/>
      <c r="V198" s="121"/>
      <c r="W198" s="121"/>
      <c r="X198" s="121"/>
      <c r="Y198" s="121"/>
      <c r="Z198" s="121"/>
      <c r="AA198" s="121"/>
      <c r="AB198" s="121"/>
      <c r="AC198" s="122"/>
      <c r="AD198" s="122"/>
      <c r="AE198" s="122"/>
      <c r="AF198" s="123"/>
      <c r="AG198" s="123"/>
      <c r="AH198" s="123"/>
      <c r="AI198" s="1093" t="s">
        <v>2571</v>
      </c>
      <c r="AJ198" s="1093"/>
      <c r="AK198" s="1093" t="s">
        <v>1676</v>
      </c>
      <c r="AL198" s="1093"/>
      <c r="AM198" s="1093"/>
      <c r="AN198" s="120"/>
      <c r="AO198" s="118">
        <f t="shared" si="21"/>
        <v>0</v>
      </c>
      <c r="AP198" s="120" t="s">
        <v>287</v>
      </c>
      <c r="AQ198" s="120" t="s">
        <v>287</v>
      </c>
      <c r="AR198" s="144">
        <f t="shared" si="19"/>
        <v>0</v>
      </c>
      <c r="AS198" s="411">
        <v>8.3999999999999995E-3</v>
      </c>
      <c r="AT198" s="115">
        <v>198</v>
      </c>
    </row>
    <row r="199" spans="1:46" ht="15" hidden="1" customHeight="1">
      <c r="A199" s="115">
        <v>196</v>
      </c>
      <c r="B199" s="119" t="s">
        <v>542</v>
      </c>
      <c r="C199" s="119"/>
      <c r="D199" s="119" t="s">
        <v>309</v>
      </c>
      <c r="E199" s="119" t="s">
        <v>325</v>
      </c>
      <c r="F199" s="119" t="s">
        <v>374</v>
      </c>
      <c r="G199" s="119" t="s">
        <v>375</v>
      </c>
      <c r="H199" s="119" t="s">
        <v>300</v>
      </c>
      <c r="I199" s="119" t="s">
        <v>376</v>
      </c>
      <c r="J199" s="119"/>
      <c r="K199" s="119"/>
      <c r="L199" s="120">
        <f t="shared" si="20"/>
        <v>0.01</v>
      </c>
      <c r="M199" s="163"/>
      <c r="N199" s="141" t="s">
        <v>1748</v>
      </c>
      <c r="O199" s="163"/>
      <c r="P199" s="163"/>
      <c r="Q199" s="120"/>
      <c r="R199" s="120"/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2"/>
      <c r="AD199" s="122"/>
      <c r="AE199" s="122"/>
      <c r="AF199" s="123"/>
      <c r="AG199" s="123"/>
      <c r="AH199" s="123"/>
      <c r="AI199" s="1093" t="s">
        <v>2571</v>
      </c>
      <c r="AJ199" s="1093"/>
      <c r="AK199" s="1093" t="s">
        <v>1676</v>
      </c>
      <c r="AL199" s="1093"/>
      <c r="AM199" s="1093"/>
      <c r="AN199" s="120"/>
      <c r="AO199" s="118">
        <f t="shared" si="21"/>
        <v>0</v>
      </c>
      <c r="AP199" s="120" t="s">
        <v>287</v>
      </c>
      <c r="AQ199" s="120" t="s">
        <v>287</v>
      </c>
      <c r="AR199" s="144">
        <f t="shared" si="19"/>
        <v>0</v>
      </c>
      <c r="AS199" s="411">
        <v>8.3999999999999995E-3</v>
      </c>
      <c r="AT199" s="115">
        <v>199</v>
      </c>
    </row>
    <row r="200" spans="1:46" ht="15" hidden="1" customHeight="1">
      <c r="A200" s="115">
        <v>197</v>
      </c>
      <c r="B200" s="119" t="s">
        <v>543</v>
      </c>
      <c r="C200" s="119"/>
      <c r="D200" s="119" t="s">
        <v>309</v>
      </c>
      <c r="E200" s="119" t="s">
        <v>325</v>
      </c>
      <c r="F200" s="119" t="s">
        <v>374</v>
      </c>
      <c r="G200" s="119" t="s">
        <v>375</v>
      </c>
      <c r="H200" s="119" t="s">
        <v>300</v>
      </c>
      <c r="I200" s="119" t="s">
        <v>376</v>
      </c>
      <c r="J200" s="119"/>
      <c r="K200" s="119"/>
      <c r="L200" s="120">
        <f t="shared" si="20"/>
        <v>0.01</v>
      </c>
      <c r="M200" s="163"/>
      <c r="N200" s="141" t="s">
        <v>1748</v>
      </c>
      <c r="O200" s="163"/>
      <c r="P200" s="163"/>
      <c r="Q200" s="120"/>
      <c r="R200" s="120"/>
      <c r="S200" s="121"/>
      <c r="T200" s="121"/>
      <c r="U200" s="121"/>
      <c r="V200" s="121"/>
      <c r="W200" s="121"/>
      <c r="X200" s="121"/>
      <c r="Y200" s="121"/>
      <c r="Z200" s="121"/>
      <c r="AA200" s="121"/>
      <c r="AB200" s="121"/>
      <c r="AC200" s="122"/>
      <c r="AD200" s="122"/>
      <c r="AE200" s="122"/>
      <c r="AF200" s="123"/>
      <c r="AG200" s="123"/>
      <c r="AH200" s="123"/>
      <c r="AI200" s="1093" t="s">
        <v>2571</v>
      </c>
      <c r="AJ200" s="1093"/>
      <c r="AK200" s="1093" t="s">
        <v>1676</v>
      </c>
      <c r="AL200" s="1093"/>
      <c r="AM200" s="1093"/>
      <c r="AN200" s="120"/>
      <c r="AO200" s="118">
        <f t="shared" si="21"/>
        <v>0</v>
      </c>
      <c r="AP200" s="120" t="s">
        <v>287</v>
      </c>
      <c r="AQ200" s="120" t="s">
        <v>287</v>
      </c>
      <c r="AR200" s="144">
        <f t="shared" si="19"/>
        <v>0</v>
      </c>
      <c r="AS200" s="411">
        <v>8.3999999999999995E-3</v>
      </c>
      <c r="AT200" s="115">
        <v>200</v>
      </c>
    </row>
    <row r="201" spans="1:46" ht="15" hidden="1" customHeight="1">
      <c r="A201" s="115">
        <v>198</v>
      </c>
      <c r="B201" s="119" t="s">
        <v>544</v>
      </c>
      <c r="C201" s="119"/>
      <c r="D201" s="119" t="s">
        <v>309</v>
      </c>
      <c r="E201" s="119" t="s">
        <v>310</v>
      </c>
      <c r="F201" s="119" t="s">
        <v>545</v>
      </c>
      <c r="G201" s="119" t="s">
        <v>297</v>
      </c>
      <c r="H201" s="119" t="s">
        <v>328</v>
      </c>
      <c r="I201" s="119" t="s">
        <v>749</v>
      </c>
      <c r="J201" s="119"/>
      <c r="K201" s="119"/>
      <c r="L201" s="120">
        <f t="shared" si="20"/>
        <v>0.01</v>
      </c>
      <c r="M201" s="163"/>
      <c r="N201" s="141" t="s">
        <v>1748</v>
      </c>
      <c r="O201" s="163"/>
      <c r="P201" s="163"/>
      <c r="Q201" s="120"/>
      <c r="R201" s="120"/>
      <c r="S201" s="121"/>
      <c r="T201" s="121"/>
      <c r="U201" s="121"/>
      <c r="V201" s="121"/>
      <c r="W201" s="121"/>
      <c r="X201" s="121"/>
      <c r="Y201" s="121"/>
      <c r="Z201" s="121"/>
      <c r="AA201" s="121"/>
      <c r="AB201" s="121"/>
      <c r="AC201" s="122"/>
      <c r="AD201" s="122"/>
      <c r="AE201" s="122"/>
      <c r="AF201" s="123"/>
      <c r="AG201" s="123"/>
      <c r="AH201" s="123"/>
      <c r="AI201" s="1093" t="s">
        <v>2571</v>
      </c>
      <c r="AJ201" s="1093"/>
      <c r="AK201" s="1093" t="s">
        <v>1676</v>
      </c>
      <c r="AL201" s="1093"/>
      <c r="AM201" s="1093"/>
      <c r="AN201" s="120"/>
      <c r="AO201" s="118">
        <f t="shared" si="21"/>
        <v>0</v>
      </c>
      <c r="AP201" s="120" t="s">
        <v>287</v>
      </c>
      <c r="AQ201" s="120" t="s">
        <v>287</v>
      </c>
      <c r="AR201" s="144">
        <f t="shared" si="19"/>
        <v>0</v>
      </c>
      <c r="AS201" s="411">
        <v>8.3999999999999995E-3</v>
      </c>
      <c r="AT201" s="115">
        <v>201</v>
      </c>
    </row>
    <row r="202" spans="1:46" ht="15" hidden="1" customHeight="1">
      <c r="A202" s="115">
        <v>199</v>
      </c>
      <c r="B202" s="119" t="s">
        <v>546</v>
      </c>
      <c r="C202" s="125" t="s">
        <v>1678</v>
      </c>
      <c r="D202" s="119" t="s">
        <v>309</v>
      </c>
      <c r="E202" s="119" t="s">
        <v>330</v>
      </c>
      <c r="F202" s="119" t="s">
        <v>395</v>
      </c>
      <c r="G202" s="119" t="s">
        <v>306</v>
      </c>
      <c r="H202" s="119" t="s">
        <v>300</v>
      </c>
      <c r="I202" s="119" t="s">
        <v>749</v>
      </c>
      <c r="J202" s="119">
        <v>0.01</v>
      </c>
      <c r="K202" s="119"/>
      <c r="L202" s="120">
        <f t="shared" si="20"/>
        <v>0.01</v>
      </c>
      <c r="M202" s="163"/>
      <c r="N202" s="141" t="s">
        <v>1748</v>
      </c>
      <c r="O202" s="169" t="s">
        <v>1795</v>
      </c>
      <c r="P202" s="169" t="s">
        <v>1794</v>
      </c>
      <c r="Q202" s="120"/>
      <c r="R202" s="120"/>
      <c r="S202" s="121">
        <v>1.05</v>
      </c>
      <c r="T202" s="121">
        <v>10</v>
      </c>
      <c r="U202" s="121">
        <v>21.05</v>
      </c>
      <c r="V202" s="121">
        <v>41.1</v>
      </c>
      <c r="W202" s="121">
        <v>71.150000000000006</v>
      </c>
      <c r="X202" s="121">
        <v>81.150000000000006</v>
      </c>
      <c r="Y202" s="121">
        <v>100</v>
      </c>
      <c r="Z202" s="121">
        <v>121.05</v>
      </c>
      <c r="AA202" s="121">
        <v>140</v>
      </c>
      <c r="AB202" s="121">
        <v>150</v>
      </c>
      <c r="AC202" s="122">
        <v>11.05</v>
      </c>
      <c r="AD202" s="122">
        <v>71.099999999999994</v>
      </c>
      <c r="AE202" s="122">
        <v>150</v>
      </c>
      <c r="AF202" s="123">
        <v>5.15</v>
      </c>
      <c r="AG202" s="123">
        <v>60</v>
      </c>
      <c r="AH202" s="123">
        <v>150</v>
      </c>
      <c r="AI202" s="1093" t="s">
        <v>2571</v>
      </c>
      <c r="AJ202" s="1093"/>
      <c r="AK202" s="1093" t="s">
        <v>1676</v>
      </c>
      <c r="AL202" s="1093"/>
      <c r="AM202" s="1093"/>
      <c r="AN202" s="120"/>
      <c r="AO202" s="118">
        <f t="shared" si="21"/>
        <v>0.05</v>
      </c>
      <c r="AP202" s="120" t="s">
        <v>287</v>
      </c>
      <c r="AQ202" s="120" t="s">
        <v>287</v>
      </c>
      <c r="AR202" s="144">
        <f t="shared" si="19"/>
        <v>0.04</v>
      </c>
      <c r="AS202" s="411">
        <v>8.3999999999999995E-3</v>
      </c>
      <c r="AT202" s="115">
        <v>202</v>
      </c>
    </row>
    <row r="203" spans="1:46" ht="15" hidden="1" customHeight="1">
      <c r="A203" s="115">
        <v>200</v>
      </c>
      <c r="B203" s="119" t="s">
        <v>547</v>
      </c>
      <c r="C203" s="119"/>
      <c r="D203" s="119" t="s">
        <v>309</v>
      </c>
      <c r="E203" s="119" t="s">
        <v>330</v>
      </c>
      <c r="F203" s="119" t="s">
        <v>395</v>
      </c>
      <c r="G203" s="119" t="s">
        <v>306</v>
      </c>
      <c r="H203" s="119" t="s">
        <v>300</v>
      </c>
      <c r="I203" s="119" t="s">
        <v>749</v>
      </c>
      <c r="J203" s="119"/>
      <c r="K203" s="119"/>
      <c r="L203" s="120">
        <f t="shared" si="20"/>
        <v>0.01</v>
      </c>
      <c r="M203" s="163"/>
      <c r="N203" s="141" t="s">
        <v>1748</v>
      </c>
      <c r="O203" s="163"/>
      <c r="P203" s="163"/>
      <c r="Q203" s="120"/>
      <c r="R203" s="120"/>
      <c r="S203" s="121"/>
      <c r="T203" s="121"/>
      <c r="U203" s="121"/>
      <c r="V203" s="121"/>
      <c r="W203" s="121"/>
      <c r="X203" s="121"/>
      <c r="Y203" s="121"/>
      <c r="Z203" s="121"/>
      <c r="AA203" s="121"/>
      <c r="AB203" s="121"/>
      <c r="AC203" s="122"/>
      <c r="AD203" s="122"/>
      <c r="AE203" s="122"/>
      <c r="AF203" s="123"/>
      <c r="AG203" s="123"/>
      <c r="AH203" s="123"/>
      <c r="AI203" s="1093" t="s">
        <v>2571</v>
      </c>
      <c r="AJ203" s="1093"/>
      <c r="AK203" s="1093" t="s">
        <v>1676</v>
      </c>
      <c r="AL203" s="1093"/>
      <c r="AM203" s="1093"/>
      <c r="AN203" s="120"/>
      <c r="AO203" s="118">
        <f t="shared" si="21"/>
        <v>0</v>
      </c>
      <c r="AP203" s="120" t="s">
        <v>287</v>
      </c>
      <c r="AQ203" s="120" t="s">
        <v>287</v>
      </c>
      <c r="AR203" s="144">
        <f t="shared" si="19"/>
        <v>0</v>
      </c>
      <c r="AS203" s="411">
        <v>8.3999999999999995E-3</v>
      </c>
      <c r="AT203" s="115">
        <v>203</v>
      </c>
    </row>
    <row r="204" spans="1:46" ht="15" hidden="1" customHeight="1">
      <c r="A204" s="115">
        <v>201</v>
      </c>
      <c r="B204" s="119" t="s">
        <v>548</v>
      </c>
      <c r="C204" s="125" t="s">
        <v>1678</v>
      </c>
      <c r="D204" s="119" t="s">
        <v>309</v>
      </c>
      <c r="E204" s="119" t="s">
        <v>330</v>
      </c>
      <c r="F204" s="119" t="s">
        <v>395</v>
      </c>
      <c r="G204" s="119" t="s">
        <v>306</v>
      </c>
      <c r="H204" s="119" t="s">
        <v>300</v>
      </c>
      <c r="I204" s="119" t="s">
        <v>749</v>
      </c>
      <c r="J204" s="119">
        <v>0.01</v>
      </c>
      <c r="K204" s="119"/>
      <c r="L204" s="120">
        <f t="shared" si="20"/>
        <v>0.01</v>
      </c>
      <c r="M204" s="163"/>
      <c r="N204" s="141" t="s">
        <v>1748</v>
      </c>
      <c r="O204" s="169" t="s">
        <v>1795</v>
      </c>
      <c r="P204" s="169" t="s">
        <v>1794</v>
      </c>
      <c r="Q204" s="120"/>
      <c r="R204" s="120"/>
      <c r="S204" s="121">
        <v>1.05</v>
      </c>
      <c r="T204" s="121">
        <v>10</v>
      </c>
      <c r="U204" s="121">
        <v>21.05</v>
      </c>
      <c r="V204" s="121">
        <v>41.1</v>
      </c>
      <c r="W204" s="121">
        <v>71.150000000000006</v>
      </c>
      <c r="X204" s="121">
        <v>81.150000000000006</v>
      </c>
      <c r="Y204" s="121">
        <v>100</v>
      </c>
      <c r="Z204" s="121">
        <v>121.05</v>
      </c>
      <c r="AA204" s="121">
        <v>140</v>
      </c>
      <c r="AB204" s="121">
        <v>150</v>
      </c>
      <c r="AC204" s="122">
        <v>11.05</v>
      </c>
      <c r="AD204" s="122">
        <v>71.099999999999994</v>
      </c>
      <c r="AE204" s="122">
        <v>150</v>
      </c>
      <c r="AF204" s="123">
        <v>5.15</v>
      </c>
      <c r="AG204" s="123">
        <v>60</v>
      </c>
      <c r="AH204" s="123">
        <v>150</v>
      </c>
      <c r="AI204" s="1093" t="s">
        <v>2571</v>
      </c>
      <c r="AJ204" s="1093"/>
      <c r="AK204" s="1093" t="s">
        <v>1676</v>
      </c>
      <c r="AL204" s="1093"/>
      <c r="AM204" s="1093"/>
      <c r="AN204" s="120"/>
      <c r="AO204" s="118">
        <f t="shared" si="21"/>
        <v>0.05</v>
      </c>
      <c r="AP204" s="120" t="s">
        <v>287</v>
      </c>
      <c r="AQ204" s="120" t="s">
        <v>287</v>
      </c>
      <c r="AR204" s="144">
        <f t="shared" si="19"/>
        <v>0.04</v>
      </c>
      <c r="AS204" s="411">
        <v>8.3999999999999995E-3</v>
      </c>
      <c r="AT204" s="115">
        <v>204</v>
      </c>
    </row>
    <row r="205" spans="1:46" ht="15" hidden="1" customHeight="1">
      <c r="A205" s="115">
        <v>202</v>
      </c>
      <c r="B205" s="119" t="s">
        <v>549</v>
      </c>
      <c r="C205" s="119"/>
      <c r="D205" s="119" t="s">
        <v>309</v>
      </c>
      <c r="E205" s="119" t="s">
        <v>330</v>
      </c>
      <c r="F205" s="119" t="s">
        <v>395</v>
      </c>
      <c r="G205" s="119" t="s">
        <v>306</v>
      </c>
      <c r="H205" s="119" t="s">
        <v>300</v>
      </c>
      <c r="I205" s="119" t="s">
        <v>749</v>
      </c>
      <c r="J205" s="119"/>
      <c r="K205" s="119"/>
      <c r="L205" s="120">
        <f t="shared" si="20"/>
        <v>0.01</v>
      </c>
      <c r="M205" s="163"/>
      <c r="N205" s="141" t="s">
        <v>1748</v>
      </c>
      <c r="O205" s="163"/>
      <c r="P205" s="163"/>
      <c r="Q205" s="120"/>
      <c r="R205" s="120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2"/>
      <c r="AD205" s="122"/>
      <c r="AE205" s="122"/>
      <c r="AF205" s="123"/>
      <c r="AG205" s="123"/>
      <c r="AH205" s="123"/>
      <c r="AI205" s="1093" t="s">
        <v>2571</v>
      </c>
      <c r="AJ205" s="1093"/>
      <c r="AK205" s="1093" t="s">
        <v>1676</v>
      </c>
      <c r="AL205" s="1093"/>
      <c r="AM205" s="1093"/>
      <c r="AN205" s="120"/>
      <c r="AO205" s="118">
        <f t="shared" si="21"/>
        <v>0</v>
      </c>
      <c r="AP205" s="120" t="s">
        <v>287</v>
      </c>
      <c r="AQ205" s="120" t="s">
        <v>287</v>
      </c>
      <c r="AR205" s="144">
        <f t="shared" si="19"/>
        <v>0</v>
      </c>
      <c r="AS205" s="411">
        <v>8.3999999999999995E-3</v>
      </c>
      <c r="AT205" s="115">
        <v>205</v>
      </c>
    </row>
    <row r="206" spans="1:46" ht="15" hidden="1" customHeight="1">
      <c r="A206" s="115">
        <v>203</v>
      </c>
      <c r="B206" s="119" t="s">
        <v>550</v>
      </c>
      <c r="C206" s="125" t="s">
        <v>1678</v>
      </c>
      <c r="D206" s="119" t="s">
        <v>309</v>
      </c>
      <c r="E206" s="119" t="s">
        <v>330</v>
      </c>
      <c r="F206" s="119" t="s">
        <v>395</v>
      </c>
      <c r="G206" s="119" t="s">
        <v>306</v>
      </c>
      <c r="H206" s="119" t="s">
        <v>300</v>
      </c>
      <c r="I206" s="119" t="s">
        <v>749</v>
      </c>
      <c r="J206" s="119">
        <v>0.01</v>
      </c>
      <c r="K206" s="119"/>
      <c r="L206" s="120">
        <f t="shared" si="20"/>
        <v>0.01</v>
      </c>
      <c r="M206" s="163"/>
      <c r="N206" s="141" t="s">
        <v>1748</v>
      </c>
      <c r="O206" s="169" t="s">
        <v>1795</v>
      </c>
      <c r="P206" s="169" t="s">
        <v>1794</v>
      </c>
      <c r="Q206" s="120"/>
      <c r="R206" s="120"/>
      <c r="S206" s="121">
        <v>1.05</v>
      </c>
      <c r="T206" s="121">
        <v>10</v>
      </c>
      <c r="U206" s="121">
        <v>21.05</v>
      </c>
      <c r="V206" s="121">
        <v>41.1</v>
      </c>
      <c r="W206" s="121">
        <v>71.150000000000006</v>
      </c>
      <c r="X206" s="121">
        <v>81.150000000000006</v>
      </c>
      <c r="Y206" s="121">
        <v>100</v>
      </c>
      <c r="Z206" s="121">
        <v>121.05</v>
      </c>
      <c r="AA206" s="121">
        <v>140</v>
      </c>
      <c r="AB206" s="121">
        <v>150</v>
      </c>
      <c r="AC206" s="122">
        <v>11.05</v>
      </c>
      <c r="AD206" s="122">
        <v>71.099999999999994</v>
      </c>
      <c r="AE206" s="122">
        <v>150</v>
      </c>
      <c r="AF206" s="123">
        <v>5.15</v>
      </c>
      <c r="AG206" s="123">
        <v>60</v>
      </c>
      <c r="AH206" s="123">
        <v>150</v>
      </c>
      <c r="AI206" s="1093" t="s">
        <v>2571</v>
      </c>
      <c r="AJ206" s="1093"/>
      <c r="AK206" s="1093" t="s">
        <v>1676</v>
      </c>
      <c r="AL206" s="1093"/>
      <c r="AM206" s="1093"/>
      <c r="AN206" s="120"/>
      <c r="AO206" s="118">
        <f t="shared" si="21"/>
        <v>0.05</v>
      </c>
      <c r="AP206" s="120" t="s">
        <v>287</v>
      </c>
      <c r="AQ206" s="120" t="s">
        <v>287</v>
      </c>
      <c r="AR206" s="144">
        <f t="shared" si="19"/>
        <v>0.04</v>
      </c>
      <c r="AS206" s="411">
        <v>8.3999999999999995E-3</v>
      </c>
      <c r="AT206" s="115">
        <v>206</v>
      </c>
    </row>
    <row r="207" spans="1:46" ht="15" hidden="1" customHeight="1">
      <c r="A207" s="115">
        <v>204</v>
      </c>
      <c r="B207" s="119" t="s">
        <v>551</v>
      </c>
      <c r="C207" s="119"/>
      <c r="D207" s="119" t="s">
        <v>309</v>
      </c>
      <c r="E207" s="119" t="s">
        <v>330</v>
      </c>
      <c r="F207" s="119" t="s">
        <v>395</v>
      </c>
      <c r="G207" s="119" t="s">
        <v>306</v>
      </c>
      <c r="H207" s="119" t="s">
        <v>300</v>
      </c>
      <c r="I207" s="119" t="s">
        <v>749</v>
      </c>
      <c r="J207" s="119"/>
      <c r="K207" s="119"/>
      <c r="L207" s="120">
        <f t="shared" si="20"/>
        <v>0.01</v>
      </c>
      <c r="M207" s="163"/>
      <c r="N207" s="141" t="s">
        <v>1748</v>
      </c>
      <c r="O207" s="163"/>
      <c r="P207" s="163"/>
      <c r="Q207" s="120"/>
      <c r="R207" s="120"/>
      <c r="S207" s="121"/>
      <c r="T207" s="121"/>
      <c r="U207" s="121"/>
      <c r="V207" s="121"/>
      <c r="W207" s="121"/>
      <c r="X207" s="121"/>
      <c r="Y207" s="121"/>
      <c r="Z207" s="121"/>
      <c r="AA207" s="121"/>
      <c r="AB207" s="121"/>
      <c r="AC207" s="122"/>
      <c r="AD207" s="122"/>
      <c r="AE207" s="122"/>
      <c r="AF207" s="123"/>
      <c r="AG207" s="123"/>
      <c r="AH207" s="123"/>
      <c r="AI207" s="1093" t="s">
        <v>2571</v>
      </c>
      <c r="AJ207" s="1093"/>
      <c r="AK207" s="1093" t="s">
        <v>1676</v>
      </c>
      <c r="AL207" s="1093"/>
      <c r="AM207" s="1093"/>
      <c r="AN207" s="120"/>
      <c r="AO207" s="118">
        <f t="shared" si="21"/>
        <v>0</v>
      </c>
      <c r="AP207" s="120" t="s">
        <v>287</v>
      </c>
      <c r="AQ207" s="120" t="s">
        <v>287</v>
      </c>
      <c r="AR207" s="144">
        <f t="shared" si="19"/>
        <v>0</v>
      </c>
      <c r="AS207" s="411">
        <v>8.3999999999999995E-3</v>
      </c>
      <c r="AT207" s="115">
        <v>207</v>
      </c>
    </row>
    <row r="208" spans="1:46" ht="15" hidden="1" customHeight="1">
      <c r="A208" s="115">
        <v>205</v>
      </c>
      <c r="B208" s="119" t="s">
        <v>552</v>
      </c>
      <c r="C208" s="125" t="s">
        <v>1678</v>
      </c>
      <c r="D208" s="119" t="s">
        <v>309</v>
      </c>
      <c r="E208" s="119" t="s">
        <v>330</v>
      </c>
      <c r="F208" s="119" t="s">
        <v>395</v>
      </c>
      <c r="G208" s="119" t="s">
        <v>306</v>
      </c>
      <c r="H208" s="119" t="s">
        <v>300</v>
      </c>
      <c r="I208" s="119" t="s">
        <v>749</v>
      </c>
      <c r="J208" s="119">
        <v>0.01</v>
      </c>
      <c r="K208" s="119"/>
      <c r="L208" s="120">
        <f t="shared" si="20"/>
        <v>0.01</v>
      </c>
      <c r="M208" s="163"/>
      <c r="N208" s="141" t="s">
        <v>1748</v>
      </c>
      <c r="O208" s="169" t="s">
        <v>1795</v>
      </c>
      <c r="P208" s="169" t="s">
        <v>1794</v>
      </c>
      <c r="Q208" s="120"/>
      <c r="R208" s="120"/>
      <c r="S208" s="121">
        <v>1.05</v>
      </c>
      <c r="T208" s="121">
        <v>10</v>
      </c>
      <c r="U208" s="121">
        <v>21.05</v>
      </c>
      <c r="V208" s="121">
        <v>41.1</v>
      </c>
      <c r="W208" s="121">
        <v>71.150000000000006</v>
      </c>
      <c r="X208" s="121">
        <v>81.150000000000006</v>
      </c>
      <c r="Y208" s="121">
        <v>100</v>
      </c>
      <c r="Z208" s="121">
        <v>121.05</v>
      </c>
      <c r="AA208" s="121">
        <v>140</v>
      </c>
      <c r="AB208" s="121">
        <v>150</v>
      </c>
      <c r="AC208" s="122">
        <v>11.05</v>
      </c>
      <c r="AD208" s="122">
        <v>71.099999999999994</v>
      </c>
      <c r="AE208" s="122">
        <v>150</v>
      </c>
      <c r="AF208" s="123">
        <v>5.15</v>
      </c>
      <c r="AG208" s="123">
        <v>60</v>
      </c>
      <c r="AH208" s="123">
        <v>150</v>
      </c>
      <c r="AI208" s="1093" t="s">
        <v>2571</v>
      </c>
      <c r="AJ208" s="1093"/>
      <c r="AK208" s="1093" t="s">
        <v>1676</v>
      </c>
      <c r="AL208" s="1093"/>
      <c r="AM208" s="1093"/>
      <c r="AN208" s="120"/>
      <c r="AO208" s="118">
        <f t="shared" si="21"/>
        <v>0.05</v>
      </c>
      <c r="AP208" s="120" t="s">
        <v>287</v>
      </c>
      <c r="AQ208" s="120" t="s">
        <v>287</v>
      </c>
      <c r="AR208" s="144">
        <f t="shared" si="19"/>
        <v>0.04</v>
      </c>
      <c r="AS208" s="411">
        <v>8.3999999999999995E-3</v>
      </c>
      <c r="AT208" s="115">
        <v>208</v>
      </c>
    </row>
    <row r="209" spans="1:46" ht="15" hidden="1" customHeight="1">
      <c r="A209" s="115">
        <v>206</v>
      </c>
      <c r="B209" s="119" t="s">
        <v>553</v>
      </c>
      <c r="C209" s="125" t="s">
        <v>1678</v>
      </c>
      <c r="D209" s="119" t="s">
        <v>309</v>
      </c>
      <c r="E209" s="119" t="s">
        <v>330</v>
      </c>
      <c r="F209" s="119" t="s">
        <v>395</v>
      </c>
      <c r="G209" s="119" t="s">
        <v>306</v>
      </c>
      <c r="H209" s="119" t="s">
        <v>300</v>
      </c>
      <c r="I209" s="119" t="s">
        <v>749</v>
      </c>
      <c r="J209" s="119">
        <v>0.01</v>
      </c>
      <c r="K209" s="119"/>
      <c r="L209" s="120">
        <f t="shared" si="20"/>
        <v>0.01</v>
      </c>
      <c r="M209" s="163"/>
      <c r="N209" s="141" t="s">
        <v>1748</v>
      </c>
      <c r="O209" s="169" t="s">
        <v>1795</v>
      </c>
      <c r="P209" s="169" t="s">
        <v>1794</v>
      </c>
      <c r="Q209" s="120"/>
      <c r="R209" s="120"/>
      <c r="S209" s="121">
        <v>1.05</v>
      </c>
      <c r="T209" s="121">
        <v>10</v>
      </c>
      <c r="U209" s="121">
        <v>21.05</v>
      </c>
      <c r="V209" s="121">
        <v>41.1</v>
      </c>
      <c r="W209" s="121">
        <v>71.150000000000006</v>
      </c>
      <c r="X209" s="121">
        <v>81.150000000000006</v>
      </c>
      <c r="Y209" s="121">
        <v>100</v>
      </c>
      <c r="Z209" s="121">
        <v>121.05</v>
      </c>
      <c r="AA209" s="121">
        <v>140</v>
      </c>
      <c r="AB209" s="121">
        <v>150</v>
      </c>
      <c r="AC209" s="122">
        <v>11.05</v>
      </c>
      <c r="AD209" s="122">
        <v>71.099999999999994</v>
      </c>
      <c r="AE209" s="122">
        <v>150</v>
      </c>
      <c r="AF209" s="123">
        <v>5.15</v>
      </c>
      <c r="AG209" s="123">
        <v>60</v>
      </c>
      <c r="AH209" s="123">
        <v>150</v>
      </c>
      <c r="AI209" s="1093" t="s">
        <v>2571</v>
      </c>
      <c r="AJ209" s="1093"/>
      <c r="AK209" s="1093" t="s">
        <v>1676</v>
      </c>
      <c r="AL209" s="1093"/>
      <c r="AM209" s="1093"/>
      <c r="AN209" s="120"/>
      <c r="AO209" s="118">
        <f t="shared" si="21"/>
        <v>0.05</v>
      </c>
      <c r="AP209" s="120" t="s">
        <v>287</v>
      </c>
      <c r="AQ209" s="120" t="s">
        <v>287</v>
      </c>
      <c r="AR209" s="144">
        <f t="shared" si="19"/>
        <v>0.04</v>
      </c>
      <c r="AS209" s="411">
        <v>8.3999999999999995E-3</v>
      </c>
      <c r="AT209" s="115">
        <v>209</v>
      </c>
    </row>
    <row r="210" spans="1:46" ht="15" hidden="1" customHeight="1">
      <c r="A210" s="115">
        <v>207</v>
      </c>
      <c r="B210" s="119" t="s">
        <v>554</v>
      </c>
      <c r="C210" s="119"/>
      <c r="D210" s="119" t="s">
        <v>309</v>
      </c>
      <c r="E210" s="119" t="s">
        <v>325</v>
      </c>
      <c r="F210" s="119" t="s">
        <v>555</v>
      </c>
      <c r="G210" s="119" t="s">
        <v>296</v>
      </c>
      <c r="H210" s="119" t="s">
        <v>300</v>
      </c>
      <c r="I210" s="119" t="s">
        <v>287</v>
      </c>
      <c r="J210" s="119"/>
      <c r="K210" s="119"/>
      <c r="L210" s="120">
        <f t="shared" si="20"/>
        <v>0.01</v>
      </c>
      <c r="M210" s="163"/>
      <c r="N210" s="141" t="s">
        <v>1748</v>
      </c>
      <c r="O210" s="163"/>
      <c r="P210" s="163"/>
      <c r="Q210" s="120"/>
      <c r="R210" s="120"/>
      <c r="S210" s="121"/>
      <c r="T210" s="121"/>
      <c r="U210" s="121"/>
      <c r="V210" s="121"/>
      <c r="W210" s="121"/>
      <c r="X210" s="121"/>
      <c r="Y210" s="121"/>
      <c r="Z210" s="121"/>
      <c r="AA210" s="121"/>
      <c r="AB210" s="121"/>
      <c r="AC210" s="122"/>
      <c r="AD210" s="122"/>
      <c r="AE210" s="122"/>
      <c r="AF210" s="123"/>
      <c r="AG210" s="123"/>
      <c r="AH210" s="123"/>
      <c r="AI210" s="1093" t="s">
        <v>2571</v>
      </c>
      <c r="AJ210" s="1093"/>
      <c r="AK210" s="1093" t="s">
        <v>1676</v>
      </c>
      <c r="AL210" s="1093"/>
      <c r="AM210" s="1093"/>
      <c r="AN210" s="120"/>
      <c r="AO210" s="118">
        <f t="shared" si="21"/>
        <v>0</v>
      </c>
      <c r="AP210" s="120" t="s">
        <v>287</v>
      </c>
      <c r="AQ210" s="120" t="s">
        <v>287</v>
      </c>
      <c r="AR210" s="144">
        <f t="shared" si="19"/>
        <v>0</v>
      </c>
      <c r="AS210" s="411">
        <v>8.3999999999999995E-3</v>
      </c>
      <c r="AT210" s="115">
        <v>210</v>
      </c>
    </row>
    <row r="211" spans="1:46" ht="15" hidden="1" customHeight="1">
      <c r="A211" s="115">
        <v>208</v>
      </c>
      <c r="B211" s="119" t="s">
        <v>556</v>
      </c>
      <c r="C211" s="119">
        <v>13048660</v>
      </c>
      <c r="D211" s="119" t="s">
        <v>309</v>
      </c>
      <c r="E211" s="119" t="s">
        <v>310</v>
      </c>
      <c r="F211" s="119" t="s">
        <v>311</v>
      </c>
      <c r="G211" s="119" t="s">
        <v>297</v>
      </c>
      <c r="H211" s="119" t="s">
        <v>300</v>
      </c>
      <c r="I211" s="119" t="s">
        <v>749</v>
      </c>
      <c r="J211" s="119">
        <v>0.05</v>
      </c>
      <c r="K211" s="119"/>
      <c r="L211" s="120">
        <f t="shared" si="20"/>
        <v>0.03</v>
      </c>
      <c r="M211" s="163"/>
      <c r="N211" s="141" t="s">
        <v>1748</v>
      </c>
      <c r="O211" s="169" t="s">
        <v>1795</v>
      </c>
      <c r="P211" s="169" t="s">
        <v>1794</v>
      </c>
      <c r="Q211" s="120"/>
      <c r="R211" s="120"/>
      <c r="S211" s="121">
        <v>1.05</v>
      </c>
      <c r="T211" s="121">
        <v>10</v>
      </c>
      <c r="U211" s="121">
        <v>21.05</v>
      </c>
      <c r="V211" s="121">
        <v>41.1</v>
      </c>
      <c r="W211" s="121">
        <v>71.150000000000006</v>
      </c>
      <c r="X211" s="121">
        <v>81.150000000000006</v>
      </c>
      <c r="Y211" s="121">
        <v>100</v>
      </c>
      <c r="Z211" s="121">
        <v>121.05</v>
      </c>
      <c r="AA211" s="121">
        <v>140</v>
      </c>
      <c r="AB211" s="121">
        <v>150</v>
      </c>
      <c r="AC211" s="122">
        <v>11.05</v>
      </c>
      <c r="AD211" s="122">
        <v>71.099999999999994</v>
      </c>
      <c r="AE211" s="122">
        <v>150</v>
      </c>
      <c r="AF211" s="123">
        <v>5.15</v>
      </c>
      <c r="AG211" s="123">
        <v>60</v>
      </c>
      <c r="AH211" s="123">
        <v>150</v>
      </c>
      <c r="AI211" s="1093" t="s">
        <v>2571</v>
      </c>
      <c r="AJ211" s="1093"/>
      <c r="AK211" s="1093" t="s">
        <v>1676</v>
      </c>
      <c r="AL211" s="1093"/>
      <c r="AM211" s="1093"/>
      <c r="AN211" s="120"/>
      <c r="AO211" s="118">
        <f t="shared" si="21"/>
        <v>0.25</v>
      </c>
      <c r="AP211" s="120" t="s">
        <v>287</v>
      </c>
      <c r="AQ211" s="120" t="s">
        <v>287</v>
      </c>
      <c r="AR211" s="144">
        <f t="shared" si="19"/>
        <v>0.2</v>
      </c>
      <c r="AS211" s="411">
        <v>8.3999999999999995E-3</v>
      </c>
      <c r="AT211" s="115">
        <v>211</v>
      </c>
    </row>
    <row r="212" spans="1:46" ht="15" hidden="1" customHeight="1">
      <c r="A212" s="115">
        <v>209</v>
      </c>
      <c r="B212" s="119" t="s">
        <v>557</v>
      </c>
      <c r="C212" s="119">
        <v>13048661</v>
      </c>
      <c r="D212" s="119" t="s">
        <v>309</v>
      </c>
      <c r="E212" s="119" t="s">
        <v>310</v>
      </c>
      <c r="F212" s="119" t="s">
        <v>311</v>
      </c>
      <c r="G212" s="119" t="s">
        <v>297</v>
      </c>
      <c r="H212" s="119" t="s">
        <v>300</v>
      </c>
      <c r="I212" s="119" t="s">
        <v>749</v>
      </c>
      <c r="J212" s="119">
        <v>0.05</v>
      </c>
      <c r="K212" s="119"/>
      <c r="L212" s="120">
        <f t="shared" si="20"/>
        <v>0.03</v>
      </c>
      <c r="M212" s="163"/>
      <c r="N212" s="141" t="s">
        <v>1748</v>
      </c>
      <c r="O212" s="169" t="s">
        <v>1795</v>
      </c>
      <c r="P212" s="169" t="s">
        <v>1794</v>
      </c>
      <c r="Q212" s="120"/>
      <c r="R212" s="120"/>
      <c r="S212" s="121">
        <v>1.05</v>
      </c>
      <c r="T212" s="121">
        <v>10</v>
      </c>
      <c r="U212" s="121">
        <v>21.05</v>
      </c>
      <c r="V212" s="121">
        <v>41.1</v>
      </c>
      <c r="W212" s="121">
        <v>71.150000000000006</v>
      </c>
      <c r="X212" s="121">
        <v>81.150000000000006</v>
      </c>
      <c r="Y212" s="121">
        <v>100</v>
      </c>
      <c r="Z212" s="121">
        <v>121.05</v>
      </c>
      <c r="AA212" s="121">
        <v>140</v>
      </c>
      <c r="AB212" s="121">
        <v>150</v>
      </c>
      <c r="AC212" s="122">
        <v>11.05</v>
      </c>
      <c r="AD212" s="122">
        <v>71.099999999999994</v>
      </c>
      <c r="AE212" s="122">
        <v>150</v>
      </c>
      <c r="AF212" s="123">
        <v>5.15</v>
      </c>
      <c r="AG212" s="123">
        <v>60</v>
      </c>
      <c r="AH212" s="123">
        <v>150</v>
      </c>
      <c r="AI212" s="1093" t="s">
        <v>2571</v>
      </c>
      <c r="AJ212" s="1093"/>
      <c r="AK212" s="1093" t="s">
        <v>1676</v>
      </c>
      <c r="AL212" s="1093"/>
      <c r="AM212" s="1093"/>
      <c r="AN212" s="120"/>
      <c r="AO212" s="118">
        <f t="shared" si="21"/>
        <v>0.25</v>
      </c>
      <c r="AP212" s="120" t="s">
        <v>287</v>
      </c>
      <c r="AQ212" s="120" t="s">
        <v>287</v>
      </c>
      <c r="AR212" s="144">
        <f t="shared" si="19"/>
        <v>0.2</v>
      </c>
      <c r="AS212" s="411">
        <v>8.3999999999999995E-3</v>
      </c>
      <c r="AT212" s="115">
        <v>212</v>
      </c>
    </row>
    <row r="213" spans="1:46" ht="15" hidden="1" customHeight="1">
      <c r="A213" s="115">
        <v>210</v>
      </c>
      <c r="B213" s="119" t="s">
        <v>558</v>
      </c>
      <c r="C213" s="119"/>
      <c r="D213" s="119" t="s">
        <v>309</v>
      </c>
      <c r="E213" s="119" t="s">
        <v>330</v>
      </c>
      <c r="F213" s="119" t="s">
        <v>395</v>
      </c>
      <c r="G213" s="119" t="s">
        <v>306</v>
      </c>
      <c r="H213" s="119" t="s">
        <v>300</v>
      </c>
      <c r="I213" s="119" t="s">
        <v>749</v>
      </c>
      <c r="J213" s="119"/>
      <c r="K213" s="119"/>
      <c r="L213" s="120">
        <f t="shared" si="20"/>
        <v>0.01</v>
      </c>
      <c r="M213" s="163"/>
      <c r="N213" s="141" t="s">
        <v>1748</v>
      </c>
      <c r="O213" s="163"/>
      <c r="P213" s="163"/>
      <c r="Q213" s="120"/>
      <c r="R213" s="120"/>
      <c r="S213" s="121"/>
      <c r="T213" s="121"/>
      <c r="U213" s="121"/>
      <c r="V213" s="121"/>
      <c r="W213" s="121"/>
      <c r="X213" s="121"/>
      <c r="Y213" s="121"/>
      <c r="Z213" s="121"/>
      <c r="AA213" s="121"/>
      <c r="AB213" s="121"/>
      <c r="AC213" s="122"/>
      <c r="AD213" s="122"/>
      <c r="AE213" s="122"/>
      <c r="AF213" s="123"/>
      <c r="AG213" s="123"/>
      <c r="AH213" s="123"/>
      <c r="AI213" s="1093" t="s">
        <v>2571</v>
      </c>
      <c r="AJ213" s="1093"/>
      <c r="AK213" s="1093" t="s">
        <v>1676</v>
      </c>
      <c r="AL213" s="1093"/>
      <c r="AM213" s="1093"/>
      <c r="AN213" s="120"/>
      <c r="AO213" s="118">
        <f t="shared" si="21"/>
        <v>0</v>
      </c>
      <c r="AP213" s="120" t="s">
        <v>287</v>
      </c>
      <c r="AQ213" s="120" t="s">
        <v>287</v>
      </c>
      <c r="AR213" s="144">
        <f t="shared" si="19"/>
        <v>0</v>
      </c>
      <c r="AS213" s="411">
        <v>8.3999999999999995E-3</v>
      </c>
      <c r="AT213" s="115">
        <v>213</v>
      </c>
    </row>
    <row r="214" spans="1:46" ht="15" hidden="1" customHeight="1">
      <c r="A214" s="115">
        <v>211</v>
      </c>
      <c r="B214" s="119" t="s">
        <v>559</v>
      </c>
      <c r="C214" s="119"/>
      <c r="D214" s="119" t="s">
        <v>309</v>
      </c>
      <c r="E214" s="119" t="s">
        <v>330</v>
      </c>
      <c r="F214" s="119" t="s">
        <v>395</v>
      </c>
      <c r="G214" s="119" t="s">
        <v>306</v>
      </c>
      <c r="H214" s="119" t="s">
        <v>300</v>
      </c>
      <c r="I214" s="119" t="s">
        <v>749</v>
      </c>
      <c r="J214" s="119"/>
      <c r="K214" s="119"/>
      <c r="L214" s="120">
        <f t="shared" si="20"/>
        <v>0.01</v>
      </c>
      <c r="M214" s="163"/>
      <c r="N214" s="141" t="s">
        <v>1748</v>
      </c>
      <c r="O214" s="163"/>
      <c r="P214" s="163"/>
      <c r="Q214" s="120"/>
      <c r="R214" s="120"/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2"/>
      <c r="AD214" s="122"/>
      <c r="AE214" s="122"/>
      <c r="AF214" s="123"/>
      <c r="AG214" s="123"/>
      <c r="AH214" s="123"/>
      <c r="AI214" s="1093" t="s">
        <v>2571</v>
      </c>
      <c r="AJ214" s="1093"/>
      <c r="AK214" s="1093" t="s">
        <v>1676</v>
      </c>
      <c r="AL214" s="1093"/>
      <c r="AM214" s="1093"/>
      <c r="AN214" s="120"/>
      <c r="AO214" s="118">
        <f t="shared" si="21"/>
        <v>0</v>
      </c>
      <c r="AP214" s="120" t="s">
        <v>287</v>
      </c>
      <c r="AQ214" s="120" t="s">
        <v>287</v>
      </c>
      <c r="AR214" s="144">
        <f t="shared" si="19"/>
        <v>0</v>
      </c>
      <c r="AS214" s="411">
        <v>8.3999999999999995E-3</v>
      </c>
      <c r="AT214" s="115">
        <v>214</v>
      </c>
    </row>
    <row r="215" spans="1:46" ht="15" hidden="1" customHeight="1">
      <c r="A215" s="115">
        <v>212</v>
      </c>
      <c r="B215" s="119" t="s">
        <v>560</v>
      </c>
      <c r="C215" s="125" t="s">
        <v>1732</v>
      </c>
      <c r="D215" s="119" t="s">
        <v>309</v>
      </c>
      <c r="E215" s="119" t="s">
        <v>330</v>
      </c>
      <c r="F215" s="119" t="s">
        <v>395</v>
      </c>
      <c r="G215" s="119" t="s">
        <v>306</v>
      </c>
      <c r="H215" s="119" t="s">
        <v>300</v>
      </c>
      <c r="I215" s="119" t="s">
        <v>749</v>
      </c>
      <c r="J215" s="119">
        <v>0.01</v>
      </c>
      <c r="K215" s="119"/>
      <c r="L215" s="120">
        <f t="shared" si="20"/>
        <v>0.01</v>
      </c>
      <c r="M215" s="163"/>
      <c r="N215" s="141" t="s">
        <v>1748</v>
      </c>
      <c r="O215" s="169" t="s">
        <v>1795</v>
      </c>
      <c r="P215" s="169" t="s">
        <v>1794</v>
      </c>
      <c r="Q215" s="120"/>
      <c r="R215" s="120"/>
      <c r="S215" s="121">
        <v>1.05</v>
      </c>
      <c r="T215" s="121">
        <v>10</v>
      </c>
      <c r="U215" s="121">
        <v>21.05</v>
      </c>
      <c r="V215" s="121">
        <v>41.1</v>
      </c>
      <c r="W215" s="121">
        <v>71.150000000000006</v>
      </c>
      <c r="X215" s="121">
        <v>81.150000000000006</v>
      </c>
      <c r="Y215" s="121">
        <v>100</v>
      </c>
      <c r="Z215" s="121">
        <v>121.05</v>
      </c>
      <c r="AA215" s="121">
        <v>140</v>
      </c>
      <c r="AB215" s="121">
        <v>150</v>
      </c>
      <c r="AC215" s="122">
        <v>11.05</v>
      </c>
      <c r="AD215" s="122">
        <v>71.099999999999994</v>
      </c>
      <c r="AE215" s="122">
        <v>150</v>
      </c>
      <c r="AF215" s="123">
        <v>5.15</v>
      </c>
      <c r="AG215" s="123">
        <v>60</v>
      </c>
      <c r="AH215" s="123">
        <v>150</v>
      </c>
      <c r="AI215" s="1093" t="s">
        <v>2571</v>
      </c>
      <c r="AJ215" s="1093"/>
      <c r="AK215" s="1093" t="s">
        <v>1676</v>
      </c>
      <c r="AL215" s="1093"/>
      <c r="AM215" s="1093"/>
      <c r="AN215" s="120"/>
      <c r="AO215" s="118">
        <f t="shared" si="21"/>
        <v>0.05</v>
      </c>
      <c r="AP215" s="120" t="s">
        <v>287</v>
      </c>
      <c r="AQ215" s="120" t="s">
        <v>287</v>
      </c>
      <c r="AR215" s="144">
        <f t="shared" si="19"/>
        <v>0.04</v>
      </c>
      <c r="AS215" s="411">
        <v>8.3999999999999995E-3</v>
      </c>
      <c r="AT215" s="115">
        <v>215</v>
      </c>
    </row>
    <row r="216" spans="1:46" ht="15" hidden="1" customHeight="1">
      <c r="A216" s="115">
        <v>213</v>
      </c>
      <c r="B216" s="119" t="s">
        <v>561</v>
      </c>
      <c r="C216" s="119"/>
      <c r="D216" s="119" t="s">
        <v>309</v>
      </c>
      <c r="E216" s="119" t="s">
        <v>330</v>
      </c>
      <c r="F216" s="119" t="s">
        <v>395</v>
      </c>
      <c r="G216" s="119" t="s">
        <v>306</v>
      </c>
      <c r="H216" s="119" t="s">
        <v>300</v>
      </c>
      <c r="I216" s="119" t="s">
        <v>749</v>
      </c>
      <c r="J216" s="119"/>
      <c r="K216" s="119"/>
      <c r="L216" s="120">
        <f t="shared" si="20"/>
        <v>0.01</v>
      </c>
      <c r="M216" s="163"/>
      <c r="N216" s="141" t="s">
        <v>1748</v>
      </c>
      <c r="O216" s="163"/>
      <c r="P216" s="163"/>
      <c r="Q216" s="120"/>
      <c r="R216" s="120"/>
      <c r="S216" s="121"/>
      <c r="T216" s="121"/>
      <c r="U216" s="121"/>
      <c r="V216" s="121"/>
      <c r="W216" s="121"/>
      <c r="X216" s="121"/>
      <c r="Y216" s="121"/>
      <c r="Z216" s="121"/>
      <c r="AA216" s="121"/>
      <c r="AB216" s="121"/>
      <c r="AC216" s="122"/>
      <c r="AD216" s="122"/>
      <c r="AE216" s="122"/>
      <c r="AF216" s="123"/>
      <c r="AG216" s="123"/>
      <c r="AH216" s="123"/>
      <c r="AI216" s="1093" t="s">
        <v>2571</v>
      </c>
      <c r="AJ216" s="1093"/>
      <c r="AK216" s="1093" t="s">
        <v>1676</v>
      </c>
      <c r="AL216" s="1093"/>
      <c r="AM216" s="1093"/>
      <c r="AN216" s="120"/>
      <c r="AO216" s="118">
        <f t="shared" si="21"/>
        <v>0</v>
      </c>
      <c r="AP216" s="120" t="s">
        <v>287</v>
      </c>
      <c r="AQ216" s="120" t="s">
        <v>287</v>
      </c>
      <c r="AR216" s="144">
        <f t="shared" si="19"/>
        <v>0</v>
      </c>
      <c r="AS216" s="411">
        <v>8.3999999999999995E-3</v>
      </c>
      <c r="AT216" s="115">
        <v>216</v>
      </c>
    </row>
    <row r="217" spans="1:46" ht="15" hidden="1" customHeight="1">
      <c r="A217" s="115">
        <v>214</v>
      </c>
      <c r="B217" s="119" t="s">
        <v>562</v>
      </c>
      <c r="C217" s="119"/>
      <c r="D217" s="119" t="s">
        <v>309</v>
      </c>
      <c r="E217" s="119" t="s">
        <v>330</v>
      </c>
      <c r="F217" s="119" t="s">
        <v>395</v>
      </c>
      <c r="G217" s="119" t="s">
        <v>306</v>
      </c>
      <c r="H217" s="119" t="s">
        <v>300</v>
      </c>
      <c r="I217" s="119" t="s">
        <v>749</v>
      </c>
      <c r="J217" s="119"/>
      <c r="K217" s="119"/>
      <c r="L217" s="120">
        <f t="shared" si="20"/>
        <v>0.01</v>
      </c>
      <c r="M217" s="163"/>
      <c r="N217" s="141" t="s">
        <v>1748</v>
      </c>
      <c r="O217" s="163"/>
      <c r="P217" s="163"/>
      <c r="Q217" s="120"/>
      <c r="R217" s="120"/>
      <c r="S217" s="121"/>
      <c r="T217" s="121"/>
      <c r="U217" s="121"/>
      <c r="V217" s="121"/>
      <c r="W217" s="121"/>
      <c r="X217" s="121"/>
      <c r="Y217" s="121"/>
      <c r="Z217" s="121"/>
      <c r="AA217" s="121"/>
      <c r="AB217" s="121"/>
      <c r="AC217" s="122"/>
      <c r="AD217" s="122"/>
      <c r="AE217" s="122"/>
      <c r="AF217" s="123"/>
      <c r="AG217" s="123"/>
      <c r="AH217" s="123"/>
      <c r="AI217" s="1093" t="s">
        <v>2571</v>
      </c>
      <c r="AJ217" s="1093"/>
      <c r="AK217" s="1093" t="s">
        <v>1676</v>
      </c>
      <c r="AL217" s="1093"/>
      <c r="AM217" s="1093"/>
      <c r="AN217" s="120"/>
      <c r="AO217" s="118">
        <f t="shared" si="21"/>
        <v>0</v>
      </c>
      <c r="AP217" s="120" t="s">
        <v>287</v>
      </c>
      <c r="AQ217" s="120" t="s">
        <v>287</v>
      </c>
      <c r="AR217" s="144">
        <f t="shared" si="19"/>
        <v>0</v>
      </c>
      <c r="AS217" s="411">
        <v>8.3999999999999995E-3</v>
      </c>
      <c r="AT217" s="115">
        <v>217</v>
      </c>
    </row>
    <row r="218" spans="1:46" ht="15" hidden="1" customHeight="1">
      <c r="A218" s="115">
        <v>215</v>
      </c>
      <c r="B218" s="119" t="s">
        <v>563</v>
      </c>
      <c r="C218" s="119"/>
      <c r="D218" s="119" t="s">
        <v>309</v>
      </c>
      <c r="E218" s="119" t="s">
        <v>330</v>
      </c>
      <c r="F218" s="119" t="s">
        <v>395</v>
      </c>
      <c r="G218" s="119" t="s">
        <v>306</v>
      </c>
      <c r="H218" s="119" t="s">
        <v>300</v>
      </c>
      <c r="I218" s="119" t="s">
        <v>749</v>
      </c>
      <c r="J218" s="119"/>
      <c r="K218" s="119"/>
      <c r="L218" s="120">
        <f t="shared" si="20"/>
        <v>0.01</v>
      </c>
      <c r="M218" s="163"/>
      <c r="N218" s="141" t="s">
        <v>1748</v>
      </c>
      <c r="O218" s="163"/>
      <c r="P218" s="163"/>
      <c r="Q218" s="120"/>
      <c r="R218" s="120"/>
      <c r="S218" s="121"/>
      <c r="T218" s="121"/>
      <c r="U218" s="121"/>
      <c r="V218" s="121"/>
      <c r="W218" s="121"/>
      <c r="X218" s="121"/>
      <c r="Y218" s="121"/>
      <c r="Z218" s="121"/>
      <c r="AA218" s="121"/>
      <c r="AB218" s="121"/>
      <c r="AC218" s="122"/>
      <c r="AD218" s="122"/>
      <c r="AE218" s="122"/>
      <c r="AF218" s="123"/>
      <c r="AG218" s="123"/>
      <c r="AH218" s="123"/>
      <c r="AI218" s="1093" t="s">
        <v>2571</v>
      </c>
      <c r="AJ218" s="1093"/>
      <c r="AK218" s="1093" t="s">
        <v>1676</v>
      </c>
      <c r="AL218" s="1093"/>
      <c r="AM218" s="1093"/>
      <c r="AN218" s="120"/>
      <c r="AO218" s="118">
        <f t="shared" si="21"/>
        <v>0</v>
      </c>
      <c r="AP218" s="120" t="s">
        <v>287</v>
      </c>
      <c r="AQ218" s="120" t="s">
        <v>287</v>
      </c>
      <c r="AR218" s="144">
        <f t="shared" si="19"/>
        <v>0</v>
      </c>
      <c r="AS218" s="411">
        <v>8.3999999999999995E-3</v>
      </c>
      <c r="AT218" s="115">
        <v>218</v>
      </c>
    </row>
    <row r="219" spans="1:46" ht="15" hidden="1" customHeight="1">
      <c r="A219" s="115">
        <v>216</v>
      </c>
      <c r="B219" s="119" t="s">
        <v>564</v>
      </c>
      <c r="C219" s="119"/>
      <c r="D219" s="119" t="s">
        <v>309</v>
      </c>
      <c r="E219" s="119" t="s">
        <v>330</v>
      </c>
      <c r="F219" s="119" t="s">
        <v>395</v>
      </c>
      <c r="G219" s="119" t="s">
        <v>306</v>
      </c>
      <c r="H219" s="119" t="s">
        <v>300</v>
      </c>
      <c r="I219" s="119" t="s">
        <v>749</v>
      </c>
      <c r="J219" s="119"/>
      <c r="K219" s="119"/>
      <c r="L219" s="120">
        <f t="shared" si="20"/>
        <v>0.01</v>
      </c>
      <c r="M219" s="163"/>
      <c r="N219" s="141" t="s">
        <v>1748</v>
      </c>
      <c r="O219" s="163"/>
      <c r="P219" s="163"/>
      <c r="Q219" s="120"/>
      <c r="R219" s="120"/>
      <c r="S219" s="121"/>
      <c r="T219" s="121"/>
      <c r="U219" s="121"/>
      <c r="V219" s="121"/>
      <c r="W219" s="121"/>
      <c r="X219" s="121"/>
      <c r="Y219" s="121"/>
      <c r="Z219" s="121"/>
      <c r="AA219" s="121"/>
      <c r="AB219" s="121"/>
      <c r="AC219" s="122"/>
      <c r="AD219" s="122"/>
      <c r="AE219" s="122"/>
      <c r="AF219" s="123"/>
      <c r="AG219" s="123"/>
      <c r="AH219" s="123"/>
      <c r="AI219" s="1093" t="s">
        <v>2571</v>
      </c>
      <c r="AJ219" s="1093"/>
      <c r="AK219" s="1093" t="s">
        <v>1676</v>
      </c>
      <c r="AL219" s="1093"/>
      <c r="AM219" s="1093"/>
      <c r="AN219" s="120"/>
      <c r="AO219" s="118">
        <f t="shared" si="21"/>
        <v>0</v>
      </c>
      <c r="AP219" s="120" t="s">
        <v>287</v>
      </c>
      <c r="AQ219" s="120" t="s">
        <v>287</v>
      </c>
      <c r="AR219" s="144">
        <f t="shared" si="19"/>
        <v>0</v>
      </c>
      <c r="AS219" s="411">
        <v>8.3999999999999995E-3</v>
      </c>
      <c r="AT219" s="115">
        <v>219</v>
      </c>
    </row>
    <row r="220" spans="1:46" ht="15" hidden="1" customHeight="1">
      <c r="A220" s="115">
        <v>217</v>
      </c>
      <c r="B220" s="119" t="s">
        <v>565</v>
      </c>
      <c r="C220" s="119"/>
      <c r="D220" s="119" t="s">
        <v>309</v>
      </c>
      <c r="E220" s="119" t="s">
        <v>330</v>
      </c>
      <c r="F220" s="119" t="s">
        <v>395</v>
      </c>
      <c r="G220" s="119" t="s">
        <v>306</v>
      </c>
      <c r="H220" s="119" t="s">
        <v>300</v>
      </c>
      <c r="I220" s="119" t="s">
        <v>749</v>
      </c>
      <c r="J220" s="119"/>
      <c r="K220" s="119"/>
      <c r="L220" s="120">
        <f t="shared" si="20"/>
        <v>0.01</v>
      </c>
      <c r="M220" s="163"/>
      <c r="N220" s="141" t="s">
        <v>1748</v>
      </c>
      <c r="O220" s="163"/>
      <c r="P220" s="163"/>
      <c r="Q220" s="120"/>
      <c r="R220" s="120"/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2"/>
      <c r="AD220" s="122"/>
      <c r="AE220" s="122"/>
      <c r="AF220" s="123"/>
      <c r="AG220" s="123"/>
      <c r="AH220" s="123"/>
      <c r="AI220" s="1093" t="s">
        <v>2571</v>
      </c>
      <c r="AJ220" s="1093"/>
      <c r="AK220" s="1093" t="s">
        <v>1676</v>
      </c>
      <c r="AL220" s="1093"/>
      <c r="AM220" s="1093"/>
      <c r="AN220" s="120"/>
      <c r="AO220" s="118">
        <f t="shared" si="21"/>
        <v>0</v>
      </c>
      <c r="AP220" s="120" t="s">
        <v>287</v>
      </c>
      <c r="AQ220" s="120" t="s">
        <v>287</v>
      </c>
      <c r="AR220" s="144">
        <f t="shared" si="19"/>
        <v>0</v>
      </c>
      <c r="AS220" s="411">
        <v>8.3999999999999995E-3</v>
      </c>
      <c r="AT220" s="115">
        <v>220</v>
      </c>
    </row>
    <row r="221" spans="1:46" ht="15" hidden="1" customHeight="1">
      <c r="A221" s="115">
        <v>218</v>
      </c>
      <c r="B221" s="119" t="s">
        <v>566</v>
      </c>
      <c r="C221" s="125" t="s">
        <v>1678</v>
      </c>
      <c r="D221" s="119" t="s">
        <v>309</v>
      </c>
      <c r="E221" s="119" t="s">
        <v>330</v>
      </c>
      <c r="F221" s="119" t="s">
        <v>395</v>
      </c>
      <c r="G221" s="119" t="s">
        <v>306</v>
      </c>
      <c r="H221" s="119" t="s">
        <v>300</v>
      </c>
      <c r="I221" s="119" t="s">
        <v>749</v>
      </c>
      <c r="J221" s="119">
        <v>0.01</v>
      </c>
      <c r="K221" s="119"/>
      <c r="L221" s="120">
        <f t="shared" si="20"/>
        <v>0.01</v>
      </c>
      <c r="M221" s="163"/>
      <c r="N221" s="141" t="s">
        <v>1748</v>
      </c>
      <c r="O221" s="169" t="s">
        <v>1795</v>
      </c>
      <c r="P221" s="169" t="s">
        <v>1794</v>
      </c>
      <c r="Q221" s="120"/>
      <c r="R221" s="120"/>
      <c r="S221" s="121">
        <v>1.05</v>
      </c>
      <c r="T221" s="121">
        <v>10</v>
      </c>
      <c r="U221" s="121">
        <v>21.05</v>
      </c>
      <c r="V221" s="121">
        <v>41.1</v>
      </c>
      <c r="W221" s="121">
        <v>71.150000000000006</v>
      </c>
      <c r="X221" s="121">
        <v>81.150000000000006</v>
      </c>
      <c r="Y221" s="121">
        <v>100</v>
      </c>
      <c r="Z221" s="121">
        <v>121.05</v>
      </c>
      <c r="AA221" s="121">
        <v>140</v>
      </c>
      <c r="AB221" s="121">
        <v>150</v>
      </c>
      <c r="AC221" s="122">
        <v>11.05</v>
      </c>
      <c r="AD221" s="122">
        <v>71.099999999999994</v>
      </c>
      <c r="AE221" s="122">
        <v>150</v>
      </c>
      <c r="AF221" s="123">
        <v>5.15</v>
      </c>
      <c r="AG221" s="123">
        <v>60</v>
      </c>
      <c r="AH221" s="123">
        <v>150</v>
      </c>
      <c r="AI221" s="1093" t="s">
        <v>2571</v>
      </c>
      <c r="AJ221" s="1093"/>
      <c r="AK221" s="1093" t="s">
        <v>1676</v>
      </c>
      <c r="AL221" s="1093"/>
      <c r="AM221" s="1093"/>
      <c r="AN221" s="120"/>
      <c r="AO221" s="118">
        <f t="shared" si="21"/>
        <v>0.05</v>
      </c>
      <c r="AP221" s="120" t="s">
        <v>287</v>
      </c>
      <c r="AQ221" s="120" t="s">
        <v>287</v>
      </c>
      <c r="AR221" s="144">
        <f t="shared" si="19"/>
        <v>0.04</v>
      </c>
      <c r="AS221" s="411">
        <v>8.3999999999999995E-3</v>
      </c>
      <c r="AT221" s="115">
        <v>221</v>
      </c>
    </row>
    <row r="222" spans="1:46" ht="15" hidden="1" customHeight="1">
      <c r="A222" s="115">
        <v>219</v>
      </c>
      <c r="B222" s="119" t="s">
        <v>567</v>
      </c>
      <c r="C222" s="119"/>
      <c r="D222" s="119" t="s">
        <v>309</v>
      </c>
      <c r="E222" s="119" t="s">
        <v>330</v>
      </c>
      <c r="F222" s="119" t="s">
        <v>395</v>
      </c>
      <c r="G222" s="119" t="s">
        <v>306</v>
      </c>
      <c r="H222" s="119" t="s">
        <v>300</v>
      </c>
      <c r="I222" s="119" t="s">
        <v>749</v>
      </c>
      <c r="J222" s="119"/>
      <c r="K222" s="119"/>
      <c r="L222" s="120">
        <f t="shared" si="20"/>
        <v>0.01</v>
      </c>
      <c r="M222" s="163"/>
      <c r="N222" s="141" t="s">
        <v>1748</v>
      </c>
      <c r="O222" s="163"/>
      <c r="P222" s="163"/>
      <c r="Q222" s="120"/>
      <c r="R222" s="120"/>
      <c r="S222" s="121"/>
      <c r="T222" s="121"/>
      <c r="U222" s="121"/>
      <c r="V222" s="121"/>
      <c r="W222" s="121"/>
      <c r="X222" s="121"/>
      <c r="Y222" s="121"/>
      <c r="Z222" s="121"/>
      <c r="AA222" s="121"/>
      <c r="AB222" s="121"/>
      <c r="AC222" s="122"/>
      <c r="AD222" s="122"/>
      <c r="AE222" s="122"/>
      <c r="AF222" s="123"/>
      <c r="AG222" s="123"/>
      <c r="AH222" s="123"/>
      <c r="AI222" s="1093" t="s">
        <v>2571</v>
      </c>
      <c r="AJ222" s="1093"/>
      <c r="AK222" s="1093" t="s">
        <v>1676</v>
      </c>
      <c r="AL222" s="1093"/>
      <c r="AM222" s="1093"/>
      <c r="AN222" s="120"/>
      <c r="AO222" s="118">
        <f t="shared" si="21"/>
        <v>0</v>
      </c>
      <c r="AP222" s="120" t="s">
        <v>287</v>
      </c>
      <c r="AQ222" s="120" t="s">
        <v>287</v>
      </c>
      <c r="AR222" s="144">
        <f t="shared" si="19"/>
        <v>0</v>
      </c>
      <c r="AS222" s="411">
        <v>8.3999999999999995E-3</v>
      </c>
      <c r="AT222" s="115">
        <v>222</v>
      </c>
    </row>
    <row r="223" spans="1:46" ht="15" hidden="1" customHeight="1">
      <c r="A223" s="115">
        <v>220</v>
      </c>
      <c r="B223" s="119" t="s">
        <v>568</v>
      </c>
      <c r="C223" s="119"/>
      <c r="D223" s="119" t="s">
        <v>309</v>
      </c>
      <c r="E223" s="119" t="s">
        <v>330</v>
      </c>
      <c r="F223" s="119" t="s">
        <v>395</v>
      </c>
      <c r="G223" s="119" t="s">
        <v>306</v>
      </c>
      <c r="H223" s="119" t="s">
        <v>300</v>
      </c>
      <c r="I223" s="119" t="s">
        <v>749</v>
      </c>
      <c r="J223" s="119"/>
      <c r="K223" s="119"/>
      <c r="L223" s="120">
        <f t="shared" si="20"/>
        <v>0.01</v>
      </c>
      <c r="M223" s="163"/>
      <c r="N223" s="141" t="s">
        <v>1748</v>
      </c>
      <c r="O223" s="163"/>
      <c r="P223" s="163"/>
      <c r="Q223" s="120"/>
      <c r="R223" s="120"/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2"/>
      <c r="AD223" s="122"/>
      <c r="AE223" s="122"/>
      <c r="AF223" s="123"/>
      <c r="AG223" s="123"/>
      <c r="AH223" s="123"/>
      <c r="AI223" s="1093" t="s">
        <v>2571</v>
      </c>
      <c r="AJ223" s="1093"/>
      <c r="AK223" s="1093" t="s">
        <v>1676</v>
      </c>
      <c r="AL223" s="1093"/>
      <c r="AM223" s="1093"/>
      <c r="AN223" s="120"/>
      <c r="AO223" s="118">
        <f t="shared" si="21"/>
        <v>0</v>
      </c>
      <c r="AP223" s="120" t="s">
        <v>287</v>
      </c>
      <c r="AQ223" s="120" t="s">
        <v>287</v>
      </c>
      <c r="AR223" s="144">
        <f t="shared" si="19"/>
        <v>0</v>
      </c>
      <c r="AS223" s="411">
        <v>8.3999999999999995E-3</v>
      </c>
      <c r="AT223" s="115">
        <v>223</v>
      </c>
    </row>
    <row r="224" spans="1:46" ht="15" hidden="1" customHeight="1">
      <c r="A224" s="115">
        <v>221</v>
      </c>
      <c r="B224" s="119" t="s">
        <v>569</v>
      </c>
      <c r="C224" s="119"/>
      <c r="D224" s="119" t="s">
        <v>309</v>
      </c>
      <c r="E224" s="119" t="s">
        <v>330</v>
      </c>
      <c r="F224" s="119" t="s">
        <v>395</v>
      </c>
      <c r="G224" s="119" t="s">
        <v>306</v>
      </c>
      <c r="H224" s="119" t="s">
        <v>300</v>
      </c>
      <c r="I224" s="119" t="s">
        <v>749</v>
      </c>
      <c r="J224" s="119"/>
      <c r="K224" s="119"/>
      <c r="L224" s="120">
        <f t="shared" si="20"/>
        <v>0.01</v>
      </c>
      <c r="M224" s="163"/>
      <c r="N224" s="141" t="s">
        <v>1748</v>
      </c>
      <c r="O224" s="163"/>
      <c r="P224" s="163"/>
      <c r="Q224" s="120"/>
      <c r="R224" s="120"/>
      <c r="S224" s="121"/>
      <c r="T224" s="121"/>
      <c r="U224" s="121"/>
      <c r="V224" s="121"/>
      <c r="W224" s="121"/>
      <c r="X224" s="121"/>
      <c r="Y224" s="121"/>
      <c r="Z224" s="121"/>
      <c r="AA224" s="121"/>
      <c r="AB224" s="121"/>
      <c r="AC224" s="122"/>
      <c r="AD224" s="122"/>
      <c r="AE224" s="122"/>
      <c r="AF224" s="123"/>
      <c r="AG224" s="123"/>
      <c r="AH224" s="123"/>
      <c r="AI224" s="1093" t="s">
        <v>2571</v>
      </c>
      <c r="AJ224" s="1093"/>
      <c r="AK224" s="1093" t="s">
        <v>1676</v>
      </c>
      <c r="AL224" s="1093"/>
      <c r="AM224" s="1093"/>
      <c r="AN224" s="120"/>
      <c r="AO224" s="118">
        <f t="shared" si="21"/>
        <v>0</v>
      </c>
      <c r="AP224" s="120" t="s">
        <v>287</v>
      </c>
      <c r="AQ224" s="120" t="s">
        <v>287</v>
      </c>
      <c r="AR224" s="144">
        <f t="shared" si="19"/>
        <v>0</v>
      </c>
      <c r="AS224" s="411">
        <v>8.3999999999999995E-3</v>
      </c>
      <c r="AT224" s="115">
        <v>224</v>
      </c>
    </row>
    <row r="225" spans="1:46" ht="15" hidden="1" customHeight="1">
      <c r="A225" s="115">
        <v>222</v>
      </c>
      <c r="B225" s="119" t="s">
        <v>570</v>
      </c>
      <c r="C225" s="119"/>
      <c r="D225" s="119" t="s">
        <v>309</v>
      </c>
      <c r="E225" s="119" t="s">
        <v>330</v>
      </c>
      <c r="F225" s="119" t="s">
        <v>395</v>
      </c>
      <c r="G225" s="119" t="s">
        <v>306</v>
      </c>
      <c r="H225" s="119" t="s">
        <v>300</v>
      </c>
      <c r="I225" s="119" t="s">
        <v>749</v>
      </c>
      <c r="J225" s="119"/>
      <c r="K225" s="119"/>
      <c r="L225" s="120">
        <f t="shared" si="20"/>
        <v>0.01</v>
      </c>
      <c r="M225" s="163"/>
      <c r="N225" s="141" t="s">
        <v>1748</v>
      </c>
      <c r="O225" s="163"/>
      <c r="P225" s="163"/>
      <c r="Q225" s="120"/>
      <c r="R225" s="120"/>
      <c r="S225" s="121"/>
      <c r="T225" s="121"/>
      <c r="U225" s="121"/>
      <c r="V225" s="121"/>
      <c r="W225" s="121"/>
      <c r="X225" s="121"/>
      <c r="Y225" s="121"/>
      <c r="Z225" s="121"/>
      <c r="AA225" s="121"/>
      <c r="AB225" s="121"/>
      <c r="AC225" s="122"/>
      <c r="AD225" s="122"/>
      <c r="AE225" s="122"/>
      <c r="AF225" s="123"/>
      <c r="AG225" s="123"/>
      <c r="AH225" s="123"/>
      <c r="AI225" s="1093" t="s">
        <v>2571</v>
      </c>
      <c r="AJ225" s="1093"/>
      <c r="AK225" s="1093" t="s">
        <v>1676</v>
      </c>
      <c r="AL225" s="1093"/>
      <c r="AM225" s="1093"/>
      <c r="AN225" s="120"/>
      <c r="AO225" s="118">
        <f t="shared" si="21"/>
        <v>0</v>
      </c>
      <c r="AP225" s="120" t="s">
        <v>287</v>
      </c>
      <c r="AQ225" s="120" t="s">
        <v>287</v>
      </c>
      <c r="AR225" s="144">
        <f t="shared" si="19"/>
        <v>0</v>
      </c>
      <c r="AS225" s="411">
        <v>8.3999999999999995E-3</v>
      </c>
      <c r="AT225" s="115">
        <v>225</v>
      </c>
    </row>
    <row r="226" spans="1:46" ht="15" hidden="1" customHeight="1">
      <c r="A226" s="115">
        <v>223</v>
      </c>
      <c r="B226" s="119" t="s">
        <v>571</v>
      </c>
      <c r="C226" s="119"/>
      <c r="D226" s="119" t="s">
        <v>309</v>
      </c>
      <c r="E226" s="119" t="s">
        <v>330</v>
      </c>
      <c r="F226" s="119" t="s">
        <v>395</v>
      </c>
      <c r="G226" s="119" t="s">
        <v>306</v>
      </c>
      <c r="H226" s="119" t="s">
        <v>300</v>
      </c>
      <c r="I226" s="119" t="s">
        <v>749</v>
      </c>
      <c r="J226" s="119"/>
      <c r="K226" s="119"/>
      <c r="L226" s="120">
        <f t="shared" si="20"/>
        <v>0.01</v>
      </c>
      <c r="M226" s="163"/>
      <c r="N226" s="141" t="s">
        <v>1748</v>
      </c>
      <c r="O226" s="163"/>
      <c r="P226" s="163"/>
      <c r="Q226" s="120"/>
      <c r="R226" s="120"/>
      <c r="S226" s="121"/>
      <c r="T226" s="121"/>
      <c r="U226" s="121"/>
      <c r="V226" s="121"/>
      <c r="W226" s="121"/>
      <c r="X226" s="121"/>
      <c r="Y226" s="121"/>
      <c r="Z226" s="121"/>
      <c r="AA226" s="121"/>
      <c r="AB226" s="121"/>
      <c r="AC226" s="122"/>
      <c r="AD226" s="122"/>
      <c r="AE226" s="122"/>
      <c r="AF226" s="123"/>
      <c r="AG226" s="123"/>
      <c r="AH226" s="123"/>
      <c r="AI226" s="1093" t="s">
        <v>2571</v>
      </c>
      <c r="AJ226" s="1093"/>
      <c r="AK226" s="1093" t="s">
        <v>1676</v>
      </c>
      <c r="AL226" s="1093"/>
      <c r="AM226" s="1093"/>
      <c r="AN226" s="120"/>
      <c r="AO226" s="118">
        <f t="shared" si="21"/>
        <v>0</v>
      </c>
      <c r="AP226" s="120" t="s">
        <v>287</v>
      </c>
      <c r="AQ226" s="120" t="s">
        <v>287</v>
      </c>
      <c r="AR226" s="144">
        <f t="shared" si="19"/>
        <v>0</v>
      </c>
      <c r="AS226" s="411">
        <v>8.3999999999999995E-3</v>
      </c>
      <c r="AT226" s="115">
        <v>226</v>
      </c>
    </row>
    <row r="227" spans="1:46" ht="15" hidden="1" customHeight="1">
      <c r="A227" s="115">
        <v>224</v>
      </c>
      <c r="B227" s="119" t="s">
        <v>572</v>
      </c>
      <c r="C227" s="119"/>
      <c r="D227" s="119" t="s">
        <v>309</v>
      </c>
      <c r="E227" s="119" t="s">
        <v>330</v>
      </c>
      <c r="F227" s="119" t="s">
        <v>395</v>
      </c>
      <c r="G227" s="119" t="s">
        <v>306</v>
      </c>
      <c r="H227" s="119" t="s">
        <v>300</v>
      </c>
      <c r="I227" s="119" t="s">
        <v>749</v>
      </c>
      <c r="J227" s="119"/>
      <c r="K227" s="119"/>
      <c r="L227" s="120">
        <f t="shared" si="20"/>
        <v>0.01</v>
      </c>
      <c r="M227" s="163"/>
      <c r="N227" s="141" t="s">
        <v>1748</v>
      </c>
      <c r="O227" s="163"/>
      <c r="P227" s="163"/>
      <c r="Q227" s="120"/>
      <c r="R227" s="120"/>
      <c r="S227" s="121"/>
      <c r="T227" s="121"/>
      <c r="U227" s="121"/>
      <c r="V227" s="121"/>
      <c r="W227" s="121"/>
      <c r="X227" s="121"/>
      <c r="Y227" s="121"/>
      <c r="Z227" s="121"/>
      <c r="AA227" s="121"/>
      <c r="AB227" s="121"/>
      <c r="AC227" s="122"/>
      <c r="AD227" s="122"/>
      <c r="AE227" s="122"/>
      <c r="AF227" s="123"/>
      <c r="AG227" s="123"/>
      <c r="AH227" s="123"/>
      <c r="AI227" s="1093" t="s">
        <v>2571</v>
      </c>
      <c r="AJ227" s="1093"/>
      <c r="AK227" s="1093" t="s">
        <v>1676</v>
      </c>
      <c r="AL227" s="1093"/>
      <c r="AM227" s="1093"/>
      <c r="AN227" s="120"/>
      <c r="AO227" s="118">
        <f t="shared" si="21"/>
        <v>0</v>
      </c>
      <c r="AP227" s="120" t="s">
        <v>287</v>
      </c>
      <c r="AQ227" s="120" t="s">
        <v>287</v>
      </c>
      <c r="AR227" s="144">
        <f t="shared" si="19"/>
        <v>0</v>
      </c>
      <c r="AS227" s="411">
        <v>8.3999999999999995E-3</v>
      </c>
      <c r="AT227" s="115">
        <v>227</v>
      </c>
    </row>
    <row r="228" spans="1:46" ht="15" hidden="1" customHeight="1">
      <c r="A228" s="115">
        <v>225</v>
      </c>
      <c r="B228" s="119" t="s">
        <v>573</v>
      </c>
      <c r="C228" s="119"/>
      <c r="D228" s="119" t="s">
        <v>309</v>
      </c>
      <c r="E228" s="119" t="s">
        <v>330</v>
      </c>
      <c r="F228" s="119" t="s">
        <v>395</v>
      </c>
      <c r="G228" s="119" t="s">
        <v>306</v>
      </c>
      <c r="H228" s="119" t="s">
        <v>300</v>
      </c>
      <c r="I228" s="119" t="s">
        <v>749</v>
      </c>
      <c r="J228" s="119"/>
      <c r="K228" s="119"/>
      <c r="L228" s="120">
        <f t="shared" si="20"/>
        <v>0.01</v>
      </c>
      <c r="M228" s="163"/>
      <c r="N228" s="141" t="s">
        <v>1748</v>
      </c>
      <c r="O228" s="163"/>
      <c r="P228" s="163"/>
      <c r="Q228" s="120"/>
      <c r="R228" s="120"/>
      <c r="S228" s="121"/>
      <c r="T228" s="121"/>
      <c r="U228" s="121"/>
      <c r="V228" s="121"/>
      <c r="W228" s="121"/>
      <c r="X228" s="121"/>
      <c r="Y228" s="121"/>
      <c r="Z228" s="121"/>
      <c r="AA228" s="121"/>
      <c r="AB228" s="121"/>
      <c r="AC228" s="122"/>
      <c r="AD228" s="122"/>
      <c r="AE228" s="122"/>
      <c r="AF228" s="123"/>
      <c r="AG228" s="123"/>
      <c r="AH228" s="123"/>
      <c r="AI228" s="1093" t="s">
        <v>2571</v>
      </c>
      <c r="AJ228" s="1093"/>
      <c r="AK228" s="1093" t="s">
        <v>1676</v>
      </c>
      <c r="AL228" s="1093"/>
      <c r="AM228" s="1093"/>
      <c r="AN228" s="120"/>
      <c r="AO228" s="118">
        <f t="shared" si="21"/>
        <v>0</v>
      </c>
      <c r="AP228" s="120" t="s">
        <v>287</v>
      </c>
      <c r="AQ228" s="120" t="s">
        <v>287</v>
      </c>
      <c r="AR228" s="144">
        <f t="shared" si="19"/>
        <v>0</v>
      </c>
      <c r="AS228" s="411">
        <v>8.3999999999999995E-3</v>
      </c>
      <c r="AT228" s="115">
        <v>228</v>
      </c>
    </row>
    <row r="229" spans="1:46" ht="15" hidden="1" customHeight="1">
      <c r="A229" s="115">
        <v>226</v>
      </c>
      <c r="B229" s="119" t="s">
        <v>574</v>
      </c>
      <c r="C229" s="119"/>
      <c r="D229" s="119" t="s">
        <v>309</v>
      </c>
      <c r="E229" s="119" t="s">
        <v>330</v>
      </c>
      <c r="F229" s="119" t="s">
        <v>395</v>
      </c>
      <c r="G229" s="119" t="s">
        <v>306</v>
      </c>
      <c r="H229" s="119" t="s">
        <v>300</v>
      </c>
      <c r="I229" s="119" t="s">
        <v>749</v>
      </c>
      <c r="J229" s="119"/>
      <c r="K229" s="119"/>
      <c r="L229" s="120">
        <f t="shared" si="20"/>
        <v>0.01</v>
      </c>
      <c r="M229" s="163"/>
      <c r="N229" s="141" t="s">
        <v>1748</v>
      </c>
      <c r="O229" s="163"/>
      <c r="P229" s="163"/>
      <c r="Q229" s="120"/>
      <c r="R229" s="120"/>
      <c r="S229" s="121"/>
      <c r="T229" s="121"/>
      <c r="U229" s="121"/>
      <c r="V229" s="121"/>
      <c r="W229" s="121"/>
      <c r="X229" s="121"/>
      <c r="Y229" s="121"/>
      <c r="Z229" s="121"/>
      <c r="AA229" s="121"/>
      <c r="AB229" s="121"/>
      <c r="AC229" s="122"/>
      <c r="AD229" s="122"/>
      <c r="AE229" s="122"/>
      <c r="AF229" s="123"/>
      <c r="AG229" s="123"/>
      <c r="AH229" s="123"/>
      <c r="AI229" s="1093" t="s">
        <v>2571</v>
      </c>
      <c r="AJ229" s="1093"/>
      <c r="AK229" s="1093" t="s">
        <v>1676</v>
      </c>
      <c r="AL229" s="1093"/>
      <c r="AM229" s="1093"/>
      <c r="AN229" s="120"/>
      <c r="AO229" s="118">
        <f t="shared" si="21"/>
        <v>0</v>
      </c>
      <c r="AP229" s="120" t="s">
        <v>287</v>
      </c>
      <c r="AQ229" s="120" t="s">
        <v>287</v>
      </c>
      <c r="AR229" s="144">
        <f t="shared" si="19"/>
        <v>0</v>
      </c>
      <c r="AS229" s="411">
        <v>8.3999999999999995E-3</v>
      </c>
      <c r="AT229" s="115">
        <v>229</v>
      </c>
    </row>
    <row r="230" spans="1:46" ht="15" hidden="1" customHeight="1">
      <c r="A230" s="115">
        <v>227</v>
      </c>
      <c r="B230" s="119" t="s">
        <v>575</v>
      </c>
      <c r="C230" s="125" t="s">
        <v>1956</v>
      </c>
      <c r="D230" s="119" t="s">
        <v>309</v>
      </c>
      <c r="E230" s="119" t="s">
        <v>330</v>
      </c>
      <c r="F230" s="119" t="s">
        <v>395</v>
      </c>
      <c r="G230" s="119" t="s">
        <v>306</v>
      </c>
      <c r="H230" s="119" t="s">
        <v>300</v>
      </c>
      <c r="I230" s="119" t="s">
        <v>749</v>
      </c>
      <c r="J230" s="119">
        <v>0.01</v>
      </c>
      <c r="K230" s="119"/>
      <c r="L230" s="120">
        <f t="shared" si="20"/>
        <v>0.01</v>
      </c>
      <c r="M230" s="163"/>
      <c r="N230" s="141" t="s">
        <v>1748</v>
      </c>
      <c r="O230" s="169" t="s">
        <v>1795</v>
      </c>
      <c r="P230" s="169" t="s">
        <v>1794</v>
      </c>
      <c r="Q230" s="120"/>
      <c r="R230" s="120"/>
      <c r="S230" s="121">
        <v>1.05</v>
      </c>
      <c r="T230" s="121">
        <v>10</v>
      </c>
      <c r="U230" s="121">
        <v>21.05</v>
      </c>
      <c r="V230" s="121">
        <v>41.1</v>
      </c>
      <c r="W230" s="121">
        <v>71.150000000000006</v>
      </c>
      <c r="X230" s="121">
        <v>81.150000000000006</v>
      </c>
      <c r="Y230" s="121">
        <v>100</v>
      </c>
      <c r="Z230" s="121">
        <v>121.05</v>
      </c>
      <c r="AA230" s="121">
        <v>140</v>
      </c>
      <c r="AB230" s="121">
        <v>150</v>
      </c>
      <c r="AC230" s="122">
        <v>11.05</v>
      </c>
      <c r="AD230" s="122">
        <v>71.099999999999994</v>
      </c>
      <c r="AE230" s="122">
        <v>150</v>
      </c>
      <c r="AF230" s="123">
        <v>5.15</v>
      </c>
      <c r="AG230" s="123">
        <v>60</v>
      </c>
      <c r="AH230" s="123">
        <v>150</v>
      </c>
      <c r="AI230" s="1093" t="s">
        <v>2571</v>
      </c>
      <c r="AJ230" s="1093"/>
      <c r="AK230" s="1093" t="s">
        <v>1676</v>
      </c>
      <c r="AL230" s="1093"/>
      <c r="AM230" s="1093"/>
      <c r="AN230" s="120"/>
      <c r="AO230" s="118">
        <f t="shared" si="21"/>
        <v>0.05</v>
      </c>
      <c r="AP230" s="120" t="s">
        <v>287</v>
      </c>
      <c r="AQ230" s="120" t="s">
        <v>287</v>
      </c>
      <c r="AR230" s="144">
        <f t="shared" si="19"/>
        <v>0.04</v>
      </c>
      <c r="AS230" s="411">
        <v>8.3999999999999995E-3</v>
      </c>
      <c r="AT230" s="115">
        <v>230</v>
      </c>
    </row>
    <row r="231" spans="1:46" ht="15" hidden="1" customHeight="1">
      <c r="A231" s="115">
        <v>228</v>
      </c>
      <c r="B231" s="119" t="s">
        <v>576</v>
      </c>
      <c r="C231" s="125" t="s">
        <v>2121</v>
      </c>
      <c r="D231" s="119" t="s">
        <v>309</v>
      </c>
      <c r="E231" s="119" t="s">
        <v>330</v>
      </c>
      <c r="F231" s="119" t="s">
        <v>395</v>
      </c>
      <c r="G231" s="119" t="s">
        <v>306</v>
      </c>
      <c r="H231" s="119" t="s">
        <v>300</v>
      </c>
      <c r="I231" s="119" t="s">
        <v>749</v>
      </c>
      <c r="J231" s="119">
        <v>0.01</v>
      </c>
      <c r="K231" s="119"/>
      <c r="L231" s="120">
        <f t="shared" si="20"/>
        <v>0.01</v>
      </c>
      <c r="M231" s="163"/>
      <c r="N231" s="141" t="s">
        <v>1748</v>
      </c>
      <c r="O231" s="163"/>
      <c r="P231" s="163"/>
      <c r="Q231" s="120"/>
      <c r="R231" s="120"/>
      <c r="S231" s="121">
        <v>1.05</v>
      </c>
      <c r="T231" s="121">
        <v>10</v>
      </c>
      <c r="U231" s="121">
        <v>21.05</v>
      </c>
      <c r="V231" s="121">
        <v>41.1</v>
      </c>
      <c r="W231" s="121">
        <v>71.150000000000006</v>
      </c>
      <c r="X231" s="121">
        <v>81.150000000000006</v>
      </c>
      <c r="Y231" s="121">
        <v>100</v>
      </c>
      <c r="Z231" s="121">
        <v>121.05</v>
      </c>
      <c r="AA231" s="121">
        <v>140</v>
      </c>
      <c r="AB231" s="121">
        <v>150</v>
      </c>
      <c r="AC231" s="122">
        <v>11.05</v>
      </c>
      <c r="AD231" s="122">
        <v>71.099999999999994</v>
      </c>
      <c r="AE231" s="122">
        <v>150</v>
      </c>
      <c r="AF231" s="123">
        <v>5.15</v>
      </c>
      <c r="AG231" s="123">
        <v>60</v>
      </c>
      <c r="AH231" s="123">
        <v>150</v>
      </c>
      <c r="AI231" s="1093" t="s">
        <v>2571</v>
      </c>
      <c r="AJ231" s="1093"/>
      <c r="AK231" s="1093" t="s">
        <v>1676</v>
      </c>
      <c r="AL231" s="1093"/>
      <c r="AM231" s="1093"/>
      <c r="AN231" s="120"/>
      <c r="AO231" s="118">
        <f t="shared" si="21"/>
        <v>0.05</v>
      </c>
      <c r="AP231" s="120" t="s">
        <v>287</v>
      </c>
      <c r="AQ231" s="120" t="s">
        <v>287</v>
      </c>
      <c r="AR231" s="144">
        <f t="shared" si="19"/>
        <v>0.04</v>
      </c>
      <c r="AS231" s="411">
        <v>8.3999999999999995E-3</v>
      </c>
      <c r="AT231" s="115">
        <v>231</v>
      </c>
    </row>
    <row r="232" spans="1:46" ht="15" hidden="1" customHeight="1">
      <c r="A232" s="115">
        <v>229</v>
      </c>
      <c r="B232" s="119" t="s">
        <v>577</v>
      </c>
      <c r="C232" s="119"/>
      <c r="D232" s="119" t="s">
        <v>309</v>
      </c>
      <c r="E232" s="119" t="s">
        <v>330</v>
      </c>
      <c r="F232" s="119" t="s">
        <v>395</v>
      </c>
      <c r="G232" s="119" t="s">
        <v>306</v>
      </c>
      <c r="H232" s="119" t="s">
        <v>300</v>
      </c>
      <c r="I232" s="119" t="s">
        <v>749</v>
      </c>
      <c r="J232" s="119"/>
      <c r="K232" s="119"/>
      <c r="L232" s="120">
        <f t="shared" si="20"/>
        <v>0.01</v>
      </c>
      <c r="M232" s="163"/>
      <c r="N232" s="141" t="s">
        <v>1748</v>
      </c>
      <c r="O232" s="163"/>
      <c r="P232" s="163"/>
      <c r="Q232" s="120"/>
      <c r="R232" s="120"/>
      <c r="S232" s="121"/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2"/>
      <c r="AD232" s="122"/>
      <c r="AE232" s="122"/>
      <c r="AF232" s="123"/>
      <c r="AG232" s="123"/>
      <c r="AH232" s="123"/>
      <c r="AI232" s="1093" t="s">
        <v>2571</v>
      </c>
      <c r="AJ232" s="1093"/>
      <c r="AK232" s="1093" t="s">
        <v>1676</v>
      </c>
      <c r="AL232" s="1093"/>
      <c r="AM232" s="1093"/>
      <c r="AN232" s="120"/>
      <c r="AO232" s="118">
        <f t="shared" si="21"/>
        <v>0</v>
      </c>
      <c r="AP232" s="120" t="s">
        <v>287</v>
      </c>
      <c r="AQ232" s="120" t="s">
        <v>287</v>
      </c>
      <c r="AR232" s="144">
        <f t="shared" si="19"/>
        <v>0</v>
      </c>
      <c r="AS232" s="411">
        <v>8.3999999999999995E-3</v>
      </c>
      <c r="AT232" s="115">
        <v>232</v>
      </c>
    </row>
    <row r="233" spans="1:46" ht="15" hidden="1" customHeight="1">
      <c r="A233" s="115">
        <v>230</v>
      </c>
      <c r="B233" s="119" t="s">
        <v>578</v>
      </c>
      <c r="C233" s="119"/>
      <c r="D233" s="119" t="s">
        <v>309</v>
      </c>
      <c r="E233" s="119" t="s">
        <v>330</v>
      </c>
      <c r="F233" s="119" t="s">
        <v>395</v>
      </c>
      <c r="G233" s="119" t="s">
        <v>306</v>
      </c>
      <c r="H233" s="119" t="s">
        <v>300</v>
      </c>
      <c r="I233" s="119" t="s">
        <v>749</v>
      </c>
      <c r="J233" s="119"/>
      <c r="K233" s="119"/>
      <c r="L233" s="120">
        <f t="shared" si="20"/>
        <v>0.01</v>
      </c>
      <c r="M233" s="163"/>
      <c r="N233" s="141" t="s">
        <v>1748</v>
      </c>
      <c r="O233" s="163"/>
      <c r="P233" s="163"/>
      <c r="Q233" s="120"/>
      <c r="R233" s="120"/>
      <c r="S233" s="121"/>
      <c r="T233" s="121"/>
      <c r="U233" s="121"/>
      <c r="V233" s="121"/>
      <c r="W233" s="121"/>
      <c r="X233" s="121"/>
      <c r="Y233" s="121"/>
      <c r="Z233" s="121"/>
      <c r="AA233" s="121"/>
      <c r="AB233" s="121"/>
      <c r="AC233" s="122"/>
      <c r="AD233" s="122"/>
      <c r="AE233" s="122"/>
      <c r="AF233" s="123"/>
      <c r="AG233" s="123"/>
      <c r="AH233" s="123"/>
      <c r="AI233" s="1093" t="s">
        <v>2571</v>
      </c>
      <c r="AJ233" s="1093"/>
      <c r="AK233" s="1093" t="s">
        <v>1676</v>
      </c>
      <c r="AL233" s="1093"/>
      <c r="AM233" s="1093"/>
      <c r="AN233" s="120"/>
      <c r="AO233" s="118">
        <f t="shared" si="21"/>
        <v>0</v>
      </c>
      <c r="AP233" s="120" t="s">
        <v>287</v>
      </c>
      <c r="AQ233" s="120" t="s">
        <v>287</v>
      </c>
      <c r="AR233" s="144">
        <f t="shared" si="19"/>
        <v>0</v>
      </c>
      <c r="AS233" s="411">
        <v>8.3999999999999995E-3</v>
      </c>
      <c r="AT233" s="115">
        <v>233</v>
      </c>
    </row>
    <row r="234" spans="1:46" ht="15" hidden="1" customHeight="1">
      <c r="A234" s="115">
        <v>231</v>
      </c>
      <c r="B234" s="119" t="s">
        <v>579</v>
      </c>
      <c r="C234" s="119"/>
      <c r="D234" s="119" t="s">
        <v>309</v>
      </c>
      <c r="E234" s="119" t="s">
        <v>330</v>
      </c>
      <c r="F234" s="119" t="s">
        <v>395</v>
      </c>
      <c r="G234" s="119" t="s">
        <v>306</v>
      </c>
      <c r="H234" s="119" t="s">
        <v>300</v>
      </c>
      <c r="I234" s="119" t="s">
        <v>749</v>
      </c>
      <c r="J234" s="119"/>
      <c r="K234" s="119"/>
      <c r="L234" s="120">
        <f t="shared" si="20"/>
        <v>0.01</v>
      </c>
      <c r="M234" s="163"/>
      <c r="N234" s="141" t="s">
        <v>1748</v>
      </c>
      <c r="O234" s="163"/>
      <c r="P234" s="163"/>
      <c r="Q234" s="120"/>
      <c r="R234" s="120"/>
      <c r="S234" s="121"/>
      <c r="T234" s="121"/>
      <c r="U234" s="121"/>
      <c r="V234" s="121"/>
      <c r="W234" s="121"/>
      <c r="X234" s="121"/>
      <c r="Y234" s="121"/>
      <c r="Z234" s="121"/>
      <c r="AA234" s="121"/>
      <c r="AB234" s="121"/>
      <c r="AC234" s="122"/>
      <c r="AD234" s="122"/>
      <c r="AE234" s="122"/>
      <c r="AF234" s="123"/>
      <c r="AG234" s="123"/>
      <c r="AH234" s="123"/>
      <c r="AI234" s="1093" t="s">
        <v>2571</v>
      </c>
      <c r="AJ234" s="1093"/>
      <c r="AK234" s="1093" t="s">
        <v>1676</v>
      </c>
      <c r="AL234" s="1093"/>
      <c r="AM234" s="1093"/>
      <c r="AN234" s="120"/>
      <c r="AO234" s="118">
        <f t="shared" si="21"/>
        <v>0</v>
      </c>
      <c r="AP234" s="120" t="s">
        <v>287</v>
      </c>
      <c r="AQ234" s="120" t="s">
        <v>287</v>
      </c>
      <c r="AR234" s="144">
        <f t="shared" si="19"/>
        <v>0</v>
      </c>
      <c r="AS234" s="411">
        <v>8.3999999999999995E-3</v>
      </c>
      <c r="AT234" s="115">
        <v>234</v>
      </c>
    </row>
    <row r="235" spans="1:46" ht="15" hidden="1" customHeight="1">
      <c r="A235" s="115">
        <v>232</v>
      </c>
      <c r="B235" s="119" t="s">
        <v>580</v>
      </c>
      <c r="C235" s="119"/>
      <c r="D235" s="119" t="s">
        <v>309</v>
      </c>
      <c r="E235" s="119" t="s">
        <v>330</v>
      </c>
      <c r="F235" s="119" t="s">
        <v>395</v>
      </c>
      <c r="G235" s="119" t="s">
        <v>306</v>
      </c>
      <c r="H235" s="119" t="s">
        <v>300</v>
      </c>
      <c r="I235" s="119" t="s">
        <v>749</v>
      </c>
      <c r="J235" s="119"/>
      <c r="K235" s="119"/>
      <c r="L235" s="120">
        <f t="shared" si="20"/>
        <v>0.01</v>
      </c>
      <c r="M235" s="163"/>
      <c r="N235" s="141" t="s">
        <v>1748</v>
      </c>
      <c r="O235" s="163"/>
      <c r="P235" s="163"/>
      <c r="Q235" s="120"/>
      <c r="R235" s="120"/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2"/>
      <c r="AD235" s="122"/>
      <c r="AE235" s="122"/>
      <c r="AF235" s="123"/>
      <c r="AG235" s="123"/>
      <c r="AH235" s="123"/>
      <c r="AI235" s="1093" t="s">
        <v>2571</v>
      </c>
      <c r="AJ235" s="1093"/>
      <c r="AK235" s="1093" t="s">
        <v>1676</v>
      </c>
      <c r="AL235" s="1093"/>
      <c r="AM235" s="1093"/>
      <c r="AN235" s="120"/>
      <c r="AO235" s="118">
        <f t="shared" si="21"/>
        <v>0</v>
      </c>
      <c r="AP235" s="120" t="s">
        <v>287</v>
      </c>
      <c r="AQ235" s="120" t="s">
        <v>287</v>
      </c>
      <c r="AR235" s="144">
        <f t="shared" si="19"/>
        <v>0</v>
      </c>
      <c r="AS235" s="411">
        <v>8.3999999999999995E-3</v>
      </c>
      <c r="AT235" s="115">
        <v>235</v>
      </c>
    </row>
    <row r="236" spans="1:46" ht="15" hidden="1" customHeight="1">
      <c r="A236" s="115">
        <v>233</v>
      </c>
      <c r="B236" s="119" t="s">
        <v>581</v>
      </c>
      <c r="C236" s="119"/>
      <c r="D236" s="119" t="s">
        <v>309</v>
      </c>
      <c r="E236" s="119" t="s">
        <v>330</v>
      </c>
      <c r="F236" s="119" t="s">
        <v>395</v>
      </c>
      <c r="G236" s="119" t="s">
        <v>306</v>
      </c>
      <c r="H236" s="119" t="s">
        <v>300</v>
      </c>
      <c r="I236" s="119" t="s">
        <v>749</v>
      </c>
      <c r="J236" s="119"/>
      <c r="K236" s="119"/>
      <c r="L236" s="120">
        <f t="shared" si="20"/>
        <v>0.01</v>
      </c>
      <c r="M236" s="163"/>
      <c r="N236" s="141" t="s">
        <v>1748</v>
      </c>
      <c r="O236" s="163"/>
      <c r="P236" s="163"/>
      <c r="Q236" s="120"/>
      <c r="R236" s="120"/>
      <c r="S236" s="121"/>
      <c r="T236" s="121"/>
      <c r="U236" s="121"/>
      <c r="V236" s="121"/>
      <c r="W236" s="121"/>
      <c r="X236" s="121"/>
      <c r="Y236" s="121"/>
      <c r="Z236" s="121"/>
      <c r="AA236" s="121"/>
      <c r="AB236" s="121"/>
      <c r="AC236" s="122"/>
      <c r="AD236" s="122"/>
      <c r="AE236" s="122"/>
      <c r="AF236" s="123"/>
      <c r="AG236" s="123"/>
      <c r="AH236" s="123"/>
      <c r="AI236" s="1093" t="s">
        <v>2571</v>
      </c>
      <c r="AJ236" s="1093"/>
      <c r="AK236" s="1093" t="s">
        <v>1676</v>
      </c>
      <c r="AL236" s="1093"/>
      <c r="AM236" s="1093"/>
      <c r="AN236" s="120"/>
      <c r="AO236" s="118">
        <f t="shared" si="21"/>
        <v>0</v>
      </c>
      <c r="AP236" s="120" t="s">
        <v>287</v>
      </c>
      <c r="AQ236" s="120" t="s">
        <v>287</v>
      </c>
      <c r="AR236" s="144">
        <f t="shared" si="19"/>
        <v>0</v>
      </c>
      <c r="AS236" s="411">
        <v>8.3999999999999995E-3</v>
      </c>
      <c r="AT236" s="115">
        <v>236</v>
      </c>
    </row>
    <row r="237" spans="1:46" ht="15" hidden="1" customHeight="1">
      <c r="A237" s="115">
        <v>234</v>
      </c>
      <c r="B237" s="119" t="s">
        <v>582</v>
      </c>
      <c r="C237" s="119"/>
      <c r="D237" s="119" t="s">
        <v>309</v>
      </c>
      <c r="E237" s="119" t="s">
        <v>330</v>
      </c>
      <c r="F237" s="119" t="s">
        <v>395</v>
      </c>
      <c r="G237" s="119" t="s">
        <v>306</v>
      </c>
      <c r="H237" s="119" t="s">
        <v>300</v>
      </c>
      <c r="I237" s="119" t="s">
        <v>749</v>
      </c>
      <c r="J237" s="119"/>
      <c r="K237" s="119"/>
      <c r="L237" s="120">
        <f t="shared" si="20"/>
        <v>0.01</v>
      </c>
      <c r="M237" s="163"/>
      <c r="N237" s="141" t="s">
        <v>1748</v>
      </c>
      <c r="O237" s="163"/>
      <c r="P237" s="163"/>
      <c r="Q237" s="120"/>
      <c r="R237" s="120"/>
      <c r="S237" s="121"/>
      <c r="T237" s="121"/>
      <c r="U237" s="121"/>
      <c r="V237" s="121"/>
      <c r="W237" s="121"/>
      <c r="X237" s="121"/>
      <c r="Y237" s="121"/>
      <c r="Z237" s="121"/>
      <c r="AA237" s="121"/>
      <c r="AB237" s="121"/>
      <c r="AC237" s="122"/>
      <c r="AD237" s="122"/>
      <c r="AE237" s="122"/>
      <c r="AF237" s="123"/>
      <c r="AG237" s="123"/>
      <c r="AH237" s="123"/>
      <c r="AI237" s="1093" t="s">
        <v>2571</v>
      </c>
      <c r="AJ237" s="1093"/>
      <c r="AK237" s="1093" t="s">
        <v>1676</v>
      </c>
      <c r="AL237" s="1093"/>
      <c r="AM237" s="1093"/>
      <c r="AN237" s="120"/>
      <c r="AO237" s="118">
        <f t="shared" si="21"/>
        <v>0</v>
      </c>
      <c r="AP237" s="120" t="s">
        <v>287</v>
      </c>
      <c r="AQ237" s="120" t="s">
        <v>287</v>
      </c>
      <c r="AR237" s="144">
        <f t="shared" si="19"/>
        <v>0</v>
      </c>
      <c r="AS237" s="411">
        <v>8.3999999999999995E-3</v>
      </c>
      <c r="AT237" s="115">
        <v>237</v>
      </c>
    </row>
    <row r="238" spans="1:46" ht="15" hidden="1" customHeight="1">
      <c r="A238" s="115">
        <v>235</v>
      </c>
      <c r="B238" s="119" t="s">
        <v>583</v>
      </c>
      <c r="C238" s="119"/>
      <c r="D238" s="119" t="s">
        <v>309</v>
      </c>
      <c r="E238" s="119" t="s">
        <v>330</v>
      </c>
      <c r="F238" s="119" t="s">
        <v>395</v>
      </c>
      <c r="G238" s="119" t="s">
        <v>306</v>
      </c>
      <c r="H238" s="119" t="s">
        <v>300</v>
      </c>
      <c r="I238" s="119" t="s">
        <v>749</v>
      </c>
      <c r="J238" s="119"/>
      <c r="K238" s="119"/>
      <c r="L238" s="120">
        <f t="shared" si="20"/>
        <v>0.01</v>
      </c>
      <c r="M238" s="163"/>
      <c r="N238" s="141" t="s">
        <v>1748</v>
      </c>
      <c r="O238" s="163"/>
      <c r="P238" s="163"/>
      <c r="Q238" s="120"/>
      <c r="R238" s="120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2"/>
      <c r="AD238" s="122"/>
      <c r="AE238" s="122"/>
      <c r="AF238" s="123"/>
      <c r="AG238" s="123"/>
      <c r="AH238" s="123"/>
      <c r="AI238" s="1093" t="s">
        <v>2571</v>
      </c>
      <c r="AJ238" s="1093"/>
      <c r="AK238" s="1093" t="s">
        <v>1676</v>
      </c>
      <c r="AL238" s="1093"/>
      <c r="AM238" s="1093"/>
      <c r="AN238" s="120"/>
      <c r="AO238" s="118">
        <f t="shared" si="21"/>
        <v>0</v>
      </c>
      <c r="AP238" s="120" t="s">
        <v>287</v>
      </c>
      <c r="AQ238" s="120" t="s">
        <v>287</v>
      </c>
      <c r="AR238" s="144">
        <f t="shared" si="19"/>
        <v>0</v>
      </c>
      <c r="AS238" s="411">
        <v>8.3999999999999995E-3</v>
      </c>
      <c r="AT238" s="115">
        <v>238</v>
      </c>
    </row>
    <row r="239" spans="1:46" ht="15" hidden="1" customHeight="1">
      <c r="A239" s="115">
        <v>236</v>
      </c>
      <c r="B239" s="119" t="s">
        <v>584</v>
      </c>
      <c r="C239" s="119"/>
      <c r="D239" s="119" t="s">
        <v>309</v>
      </c>
      <c r="E239" s="119" t="s">
        <v>330</v>
      </c>
      <c r="F239" s="119" t="s">
        <v>395</v>
      </c>
      <c r="G239" s="119" t="s">
        <v>306</v>
      </c>
      <c r="H239" s="119" t="s">
        <v>300</v>
      </c>
      <c r="I239" s="119" t="s">
        <v>749</v>
      </c>
      <c r="J239" s="119"/>
      <c r="K239" s="119"/>
      <c r="L239" s="120">
        <f t="shared" si="20"/>
        <v>0.01</v>
      </c>
      <c r="M239" s="163"/>
      <c r="N239" s="141" t="s">
        <v>1748</v>
      </c>
      <c r="O239" s="163"/>
      <c r="P239" s="163"/>
      <c r="Q239" s="120"/>
      <c r="R239" s="120"/>
      <c r="S239" s="121"/>
      <c r="T239" s="121"/>
      <c r="U239" s="121"/>
      <c r="V239" s="121"/>
      <c r="W239" s="121"/>
      <c r="X239" s="121"/>
      <c r="Y239" s="121"/>
      <c r="Z239" s="121"/>
      <c r="AA239" s="121"/>
      <c r="AB239" s="121"/>
      <c r="AC239" s="122"/>
      <c r="AD239" s="122"/>
      <c r="AE239" s="122"/>
      <c r="AF239" s="123"/>
      <c r="AG239" s="123"/>
      <c r="AH239" s="123"/>
      <c r="AI239" s="1093" t="s">
        <v>2571</v>
      </c>
      <c r="AJ239" s="1093"/>
      <c r="AK239" s="1093" t="s">
        <v>1676</v>
      </c>
      <c r="AL239" s="1093"/>
      <c r="AM239" s="1093"/>
      <c r="AN239" s="120"/>
      <c r="AO239" s="118">
        <f t="shared" si="21"/>
        <v>0</v>
      </c>
      <c r="AP239" s="120" t="s">
        <v>287</v>
      </c>
      <c r="AQ239" s="120" t="s">
        <v>287</v>
      </c>
      <c r="AR239" s="144">
        <f t="shared" si="19"/>
        <v>0</v>
      </c>
      <c r="AS239" s="411">
        <v>8.3999999999999995E-3</v>
      </c>
      <c r="AT239" s="115">
        <v>239</v>
      </c>
    </row>
    <row r="240" spans="1:46" ht="15" hidden="1" customHeight="1">
      <c r="A240" s="115">
        <v>237</v>
      </c>
      <c r="B240" s="119" t="s">
        <v>585</v>
      </c>
      <c r="C240" s="125" t="s">
        <v>1678</v>
      </c>
      <c r="D240" s="119" t="s">
        <v>309</v>
      </c>
      <c r="E240" s="119" t="s">
        <v>330</v>
      </c>
      <c r="F240" s="119" t="s">
        <v>395</v>
      </c>
      <c r="G240" s="119" t="s">
        <v>306</v>
      </c>
      <c r="H240" s="119" t="s">
        <v>300</v>
      </c>
      <c r="I240" s="119" t="s">
        <v>749</v>
      </c>
      <c r="J240" s="119">
        <v>0.01</v>
      </c>
      <c r="K240" s="119"/>
      <c r="L240" s="120">
        <f t="shared" si="20"/>
        <v>0.01</v>
      </c>
      <c r="M240" s="163"/>
      <c r="N240" s="141" t="s">
        <v>1748</v>
      </c>
      <c r="O240" s="163" t="s">
        <v>1795</v>
      </c>
      <c r="P240" s="163" t="s">
        <v>1794</v>
      </c>
      <c r="Q240" s="120"/>
      <c r="R240" s="120"/>
      <c r="S240" s="121">
        <v>1.05</v>
      </c>
      <c r="T240" s="121">
        <v>10</v>
      </c>
      <c r="U240" s="121">
        <v>21.05</v>
      </c>
      <c r="V240" s="121">
        <v>41.1</v>
      </c>
      <c r="W240" s="121">
        <v>71.150000000000006</v>
      </c>
      <c r="X240" s="121">
        <v>81.150000000000006</v>
      </c>
      <c r="Y240" s="121">
        <v>100</v>
      </c>
      <c r="Z240" s="121">
        <v>121.05</v>
      </c>
      <c r="AA240" s="121">
        <v>140</v>
      </c>
      <c r="AB240" s="121">
        <v>150</v>
      </c>
      <c r="AC240" s="122">
        <v>11.05</v>
      </c>
      <c r="AD240" s="122">
        <v>71.099999999999994</v>
      </c>
      <c r="AE240" s="122">
        <v>150</v>
      </c>
      <c r="AF240" s="123">
        <v>5.15</v>
      </c>
      <c r="AG240" s="123">
        <v>60</v>
      </c>
      <c r="AH240" s="123">
        <v>150</v>
      </c>
      <c r="AI240" s="1093" t="s">
        <v>2571</v>
      </c>
      <c r="AJ240" s="1093"/>
      <c r="AK240" s="1093" t="s">
        <v>1676</v>
      </c>
      <c r="AL240" s="1093"/>
      <c r="AM240" s="1093"/>
      <c r="AN240" s="120"/>
      <c r="AO240" s="118">
        <f t="shared" si="21"/>
        <v>0.05</v>
      </c>
      <c r="AP240" s="120" t="s">
        <v>287</v>
      </c>
      <c r="AQ240" s="120" t="s">
        <v>287</v>
      </c>
      <c r="AR240" s="144">
        <f t="shared" si="19"/>
        <v>0.04</v>
      </c>
      <c r="AS240" s="411">
        <v>8.3999999999999995E-3</v>
      </c>
      <c r="AT240" s="115">
        <v>240</v>
      </c>
    </row>
    <row r="241" spans="1:46" ht="15" hidden="1" customHeight="1">
      <c r="A241" s="115">
        <v>238</v>
      </c>
      <c r="B241" s="119" t="s">
        <v>586</v>
      </c>
      <c r="C241" s="119">
        <v>13041071</v>
      </c>
      <c r="D241" s="119" t="s">
        <v>309</v>
      </c>
      <c r="E241" s="125" t="s">
        <v>1988</v>
      </c>
      <c r="F241" s="119" t="s">
        <v>311</v>
      </c>
      <c r="G241" s="119" t="s">
        <v>297</v>
      </c>
      <c r="H241" s="119" t="s">
        <v>300</v>
      </c>
      <c r="I241" s="119" t="s">
        <v>749</v>
      </c>
      <c r="J241" s="119">
        <v>0.05</v>
      </c>
      <c r="K241" s="119"/>
      <c r="L241" s="120">
        <f t="shared" si="20"/>
        <v>0.03</v>
      </c>
      <c r="M241" s="163"/>
      <c r="N241" s="141" t="s">
        <v>1748</v>
      </c>
      <c r="O241" s="163" t="s">
        <v>1795</v>
      </c>
      <c r="P241" s="163" t="s">
        <v>1794</v>
      </c>
      <c r="Q241" s="120"/>
      <c r="R241" s="120"/>
      <c r="S241" s="121">
        <v>1.05</v>
      </c>
      <c r="T241" s="121">
        <v>10</v>
      </c>
      <c r="U241" s="121">
        <v>21.05</v>
      </c>
      <c r="V241" s="121">
        <v>41.1</v>
      </c>
      <c r="W241" s="121">
        <v>71.150000000000006</v>
      </c>
      <c r="X241" s="121">
        <v>81.150000000000006</v>
      </c>
      <c r="Y241" s="121">
        <v>100</v>
      </c>
      <c r="Z241" s="121">
        <v>121.05</v>
      </c>
      <c r="AA241" s="121">
        <v>140</v>
      </c>
      <c r="AB241" s="121">
        <v>150</v>
      </c>
      <c r="AC241" s="122">
        <v>11.05</v>
      </c>
      <c r="AD241" s="122">
        <v>71.099999999999994</v>
      </c>
      <c r="AE241" s="122">
        <v>150</v>
      </c>
      <c r="AF241" s="123">
        <v>5.15</v>
      </c>
      <c r="AG241" s="123">
        <v>60</v>
      </c>
      <c r="AH241" s="123">
        <v>150</v>
      </c>
      <c r="AI241" s="1093" t="s">
        <v>2571</v>
      </c>
      <c r="AJ241" s="1093"/>
      <c r="AK241" s="1093" t="s">
        <v>1676</v>
      </c>
      <c r="AL241" s="1093"/>
      <c r="AM241" s="1093"/>
      <c r="AN241" s="120"/>
      <c r="AO241" s="118">
        <f t="shared" si="21"/>
        <v>0.25</v>
      </c>
      <c r="AP241" s="120" t="s">
        <v>287</v>
      </c>
      <c r="AQ241" s="120" t="s">
        <v>287</v>
      </c>
      <c r="AR241" s="144">
        <f t="shared" si="19"/>
        <v>0.2</v>
      </c>
      <c r="AS241" s="411">
        <v>8.3999999999999995E-3</v>
      </c>
      <c r="AT241" s="115">
        <v>241</v>
      </c>
    </row>
    <row r="242" spans="1:46" ht="15" hidden="1" customHeight="1">
      <c r="A242" s="115">
        <v>239</v>
      </c>
      <c r="B242" s="119" t="s">
        <v>587</v>
      </c>
      <c r="C242" s="119">
        <v>13046877</v>
      </c>
      <c r="D242" s="119" t="s">
        <v>309</v>
      </c>
      <c r="E242" s="119" t="s">
        <v>310</v>
      </c>
      <c r="F242" s="119" t="s">
        <v>749</v>
      </c>
      <c r="G242" s="119" t="s">
        <v>297</v>
      </c>
      <c r="H242" s="119" t="s">
        <v>300</v>
      </c>
      <c r="I242" s="119" t="s">
        <v>749</v>
      </c>
      <c r="J242" s="119">
        <v>0.05</v>
      </c>
      <c r="K242" s="119"/>
      <c r="L242" s="120">
        <f t="shared" si="20"/>
        <v>0.03</v>
      </c>
      <c r="M242" s="163"/>
      <c r="N242" s="141" t="s">
        <v>1748</v>
      </c>
      <c r="O242" s="163" t="s">
        <v>1795</v>
      </c>
      <c r="P242" s="163" t="s">
        <v>1794</v>
      </c>
      <c r="Q242" s="120"/>
      <c r="R242" s="120"/>
      <c r="S242" s="121">
        <v>1.05</v>
      </c>
      <c r="T242" s="121">
        <v>10</v>
      </c>
      <c r="U242" s="121">
        <v>21.05</v>
      </c>
      <c r="V242" s="121">
        <v>41.1</v>
      </c>
      <c r="W242" s="121">
        <v>71.150000000000006</v>
      </c>
      <c r="X242" s="121">
        <v>81.150000000000006</v>
      </c>
      <c r="Y242" s="121">
        <v>100</v>
      </c>
      <c r="Z242" s="121">
        <v>121.05</v>
      </c>
      <c r="AA242" s="121">
        <v>140</v>
      </c>
      <c r="AB242" s="121">
        <v>150</v>
      </c>
      <c r="AC242" s="122">
        <v>11.05</v>
      </c>
      <c r="AD242" s="122">
        <v>71.099999999999994</v>
      </c>
      <c r="AE242" s="122">
        <v>150</v>
      </c>
      <c r="AF242" s="123">
        <v>5.15</v>
      </c>
      <c r="AG242" s="123">
        <v>60</v>
      </c>
      <c r="AH242" s="123">
        <v>150</v>
      </c>
      <c r="AI242" s="1093" t="s">
        <v>2571</v>
      </c>
      <c r="AJ242" s="1093"/>
      <c r="AK242" s="1093" t="s">
        <v>1676</v>
      </c>
      <c r="AL242" s="1093"/>
      <c r="AM242" s="1093"/>
      <c r="AN242" s="120"/>
      <c r="AO242" s="118">
        <f t="shared" si="21"/>
        <v>0.25</v>
      </c>
      <c r="AP242" s="120" t="s">
        <v>287</v>
      </c>
      <c r="AQ242" s="120" t="s">
        <v>287</v>
      </c>
      <c r="AR242" s="144">
        <f t="shared" si="19"/>
        <v>0.2</v>
      </c>
      <c r="AS242" s="411">
        <v>8.3999999999999995E-3</v>
      </c>
      <c r="AT242" s="115">
        <v>242</v>
      </c>
    </row>
    <row r="243" spans="1:46" ht="15" hidden="1" customHeight="1">
      <c r="A243" s="115">
        <v>240</v>
      </c>
      <c r="B243" s="119" t="s">
        <v>588</v>
      </c>
      <c r="C243" s="119"/>
      <c r="D243" s="119" t="s">
        <v>309</v>
      </c>
      <c r="E243" s="119" t="s">
        <v>330</v>
      </c>
      <c r="F243" s="119" t="s">
        <v>532</v>
      </c>
      <c r="G243" s="119" t="s">
        <v>306</v>
      </c>
      <c r="H243" s="119" t="s">
        <v>300</v>
      </c>
      <c r="I243" s="119" t="s">
        <v>749</v>
      </c>
      <c r="J243" s="119"/>
      <c r="K243" s="119"/>
      <c r="L243" s="120">
        <f t="shared" si="20"/>
        <v>0.01</v>
      </c>
      <c r="M243" s="163"/>
      <c r="N243" s="141" t="s">
        <v>1748</v>
      </c>
      <c r="O243" s="163" t="s">
        <v>1795</v>
      </c>
      <c r="P243" s="163" t="s">
        <v>1794</v>
      </c>
      <c r="Q243" s="120"/>
      <c r="R243" s="120"/>
      <c r="S243" s="121"/>
      <c r="T243" s="121"/>
      <c r="U243" s="121"/>
      <c r="V243" s="121"/>
      <c r="W243" s="121"/>
      <c r="X243" s="121"/>
      <c r="Y243" s="121"/>
      <c r="Z243" s="121"/>
      <c r="AA243" s="121"/>
      <c r="AB243" s="121"/>
      <c r="AC243" s="122"/>
      <c r="AD243" s="122"/>
      <c r="AE243" s="122"/>
      <c r="AF243" s="123"/>
      <c r="AG243" s="123"/>
      <c r="AH243" s="123"/>
      <c r="AI243" s="1093" t="s">
        <v>2571</v>
      </c>
      <c r="AJ243" s="1093"/>
      <c r="AK243" s="1093" t="s">
        <v>1676</v>
      </c>
      <c r="AL243" s="1093"/>
      <c r="AM243" s="1093"/>
      <c r="AN243" s="120"/>
      <c r="AO243" s="118">
        <f t="shared" si="21"/>
        <v>0</v>
      </c>
      <c r="AP243" s="120" t="s">
        <v>287</v>
      </c>
      <c r="AQ243" s="120" t="s">
        <v>287</v>
      </c>
      <c r="AR243" s="144">
        <f t="shared" si="19"/>
        <v>0</v>
      </c>
      <c r="AS243" s="411">
        <v>8.3999999999999995E-3</v>
      </c>
      <c r="AT243" s="115">
        <v>243</v>
      </c>
    </row>
    <row r="244" spans="1:46" ht="15" hidden="1" customHeight="1">
      <c r="A244" s="115">
        <v>241</v>
      </c>
      <c r="B244" s="119" t="s">
        <v>589</v>
      </c>
      <c r="C244" s="119"/>
      <c r="D244" s="119" t="s">
        <v>309</v>
      </c>
      <c r="E244" s="119" t="s">
        <v>330</v>
      </c>
      <c r="F244" s="119" t="s">
        <v>532</v>
      </c>
      <c r="G244" s="119" t="s">
        <v>306</v>
      </c>
      <c r="H244" s="119" t="s">
        <v>300</v>
      </c>
      <c r="I244" s="119" t="s">
        <v>749</v>
      </c>
      <c r="J244" s="119"/>
      <c r="K244" s="119"/>
      <c r="L244" s="120">
        <f t="shared" si="20"/>
        <v>0.01</v>
      </c>
      <c r="M244" s="163"/>
      <c r="N244" s="141" t="s">
        <v>1748</v>
      </c>
      <c r="O244" s="163"/>
      <c r="P244" s="163"/>
      <c r="Q244" s="120"/>
      <c r="R244" s="120"/>
      <c r="S244" s="121"/>
      <c r="T244" s="121"/>
      <c r="U244" s="121"/>
      <c r="V244" s="121"/>
      <c r="W244" s="121"/>
      <c r="X244" s="121"/>
      <c r="Y244" s="121"/>
      <c r="Z244" s="121"/>
      <c r="AA244" s="121"/>
      <c r="AB244" s="121"/>
      <c r="AC244" s="122"/>
      <c r="AD244" s="122"/>
      <c r="AE244" s="122"/>
      <c r="AF244" s="123"/>
      <c r="AG244" s="123"/>
      <c r="AH244" s="123"/>
      <c r="AI244" s="1093" t="s">
        <v>2571</v>
      </c>
      <c r="AJ244" s="1093"/>
      <c r="AK244" s="1093" t="s">
        <v>1676</v>
      </c>
      <c r="AL244" s="1093"/>
      <c r="AM244" s="1093"/>
      <c r="AN244" s="120"/>
      <c r="AO244" s="118">
        <f t="shared" si="21"/>
        <v>0</v>
      </c>
      <c r="AP244" s="120" t="s">
        <v>287</v>
      </c>
      <c r="AQ244" s="120" t="s">
        <v>287</v>
      </c>
      <c r="AR244" s="144">
        <f t="shared" si="19"/>
        <v>0</v>
      </c>
      <c r="AS244" s="411">
        <v>8.3999999999999995E-3</v>
      </c>
      <c r="AT244" s="115">
        <v>244</v>
      </c>
    </row>
    <row r="245" spans="1:46" ht="15" hidden="1" customHeight="1">
      <c r="A245" s="115">
        <v>242</v>
      </c>
      <c r="B245" s="119" t="s">
        <v>590</v>
      </c>
      <c r="C245" s="125" t="s">
        <v>1678</v>
      </c>
      <c r="D245" s="119" t="s">
        <v>309</v>
      </c>
      <c r="E245" s="119" t="s">
        <v>330</v>
      </c>
      <c r="F245" s="119" t="s">
        <v>395</v>
      </c>
      <c r="G245" s="119" t="s">
        <v>306</v>
      </c>
      <c r="H245" s="119" t="s">
        <v>300</v>
      </c>
      <c r="I245" s="119" t="s">
        <v>749</v>
      </c>
      <c r="J245" s="119">
        <v>0.01</v>
      </c>
      <c r="K245" s="119"/>
      <c r="L245" s="120">
        <f t="shared" si="20"/>
        <v>0.01</v>
      </c>
      <c r="M245" s="163"/>
      <c r="N245" s="141" t="s">
        <v>1748</v>
      </c>
      <c r="O245" s="163"/>
      <c r="P245" s="163"/>
      <c r="Q245" s="120"/>
      <c r="R245" s="120"/>
      <c r="S245" s="121">
        <v>1.05</v>
      </c>
      <c r="T245" s="121">
        <v>10</v>
      </c>
      <c r="U245" s="121">
        <v>21.05</v>
      </c>
      <c r="V245" s="121">
        <v>41.1</v>
      </c>
      <c r="W245" s="121">
        <v>71.150000000000006</v>
      </c>
      <c r="X245" s="121">
        <v>81.150000000000006</v>
      </c>
      <c r="Y245" s="121">
        <v>100</v>
      </c>
      <c r="Z245" s="121">
        <v>121.05</v>
      </c>
      <c r="AA245" s="121">
        <v>140</v>
      </c>
      <c r="AB245" s="121">
        <v>150</v>
      </c>
      <c r="AC245" s="122">
        <v>11.05</v>
      </c>
      <c r="AD245" s="122">
        <v>71.099999999999994</v>
      </c>
      <c r="AE245" s="122">
        <v>150</v>
      </c>
      <c r="AF245" s="123">
        <v>5.15</v>
      </c>
      <c r="AG245" s="123">
        <v>60</v>
      </c>
      <c r="AH245" s="123">
        <v>150</v>
      </c>
      <c r="AI245" s="1093" t="s">
        <v>2571</v>
      </c>
      <c r="AJ245" s="1093"/>
      <c r="AK245" s="1093" t="s">
        <v>1676</v>
      </c>
      <c r="AL245" s="1093"/>
      <c r="AM245" s="1093"/>
      <c r="AN245" s="120"/>
      <c r="AO245" s="118">
        <f t="shared" si="21"/>
        <v>0.05</v>
      </c>
      <c r="AP245" s="120" t="s">
        <v>287</v>
      </c>
      <c r="AQ245" s="120" t="s">
        <v>287</v>
      </c>
      <c r="AR245" s="144">
        <f t="shared" si="19"/>
        <v>0.04</v>
      </c>
      <c r="AS245" s="411">
        <v>8.3999999999999995E-3</v>
      </c>
      <c r="AT245" s="115">
        <v>245</v>
      </c>
    </row>
    <row r="246" spans="1:46" ht="15" hidden="1" customHeight="1">
      <c r="A246" s="115">
        <v>243</v>
      </c>
      <c r="B246" s="119" t="s">
        <v>591</v>
      </c>
      <c r="C246" s="119">
        <v>1231</v>
      </c>
      <c r="D246" s="119" t="s">
        <v>309</v>
      </c>
      <c r="E246" s="119" t="s">
        <v>330</v>
      </c>
      <c r="F246" s="119" t="s">
        <v>592</v>
      </c>
      <c r="G246" s="119" t="s">
        <v>297</v>
      </c>
      <c r="H246" s="119" t="s">
        <v>300</v>
      </c>
      <c r="I246" s="119" t="s">
        <v>749</v>
      </c>
      <c r="J246" s="119">
        <v>0.01</v>
      </c>
      <c r="K246" s="119"/>
      <c r="L246" s="120">
        <f t="shared" si="20"/>
        <v>0.01</v>
      </c>
      <c r="M246" s="163"/>
      <c r="N246" s="141" t="s">
        <v>1748</v>
      </c>
      <c r="O246" s="163"/>
      <c r="P246" s="163"/>
      <c r="Q246" s="120"/>
      <c r="R246" s="120"/>
      <c r="S246" s="121">
        <v>1.05</v>
      </c>
      <c r="T246" s="121">
        <v>10</v>
      </c>
      <c r="U246" s="121">
        <v>21.05</v>
      </c>
      <c r="V246" s="121">
        <v>41.1</v>
      </c>
      <c r="W246" s="121">
        <v>71.150000000000006</v>
      </c>
      <c r="X246" s="121">
        <v>81.150000000000006</v>
      </c>
      <c r="Y246" s="121">
        <v>100</v>
      </c>
      <c r="Z246" s="121">
        <v>121.05</v>
      </c>
      <c r="AA246" s="121">
        <v>140</v>
      </c>
      <c r="AB246" s="121">
        <v>150</v>
      </c>
      <c r="AC246" s="122">
        <v>11.05</v>
      </c>
      <c r="AD246" s="122">
        <v>71.099999999999994</v>
      </c>
      <c r="AE246" s="122">
        <v>150</v>
      </c>
      <c r="AF246" s="123">
        <v>5.15</v>
      </c>
      <c r="AG246" s="123">
        <v>60</v>
      </c>
      <c r="AH246" s="123">
        <v>150</v>
      </c>
      <c r="AI246" s="1093" t="s">
        <v>2571</v>
      </c>
      <c r="AJ246" s="1093"/>
      <c r="AK246" s="1093" t="s">
        <v>1676</v>
      </c>
      <c r="AL246" s="1093"/>
      <c r="AM246" s="1093"/>
      <c r="AN246" s="120"/>
      <c r="AO246" s="118">
        <f t="shared" si="21"/>
        <v>0.05</v>
      </c>
      <c r="AP246" s="120" t="s">
        <v>287</v>
      </c>
      <c r="AQ246" s="120" t="s">
        <v>287</v>
      </c>
      <c r="AR246" s="144">
        <f t="shared" si="19"/>
        <v>0.04</v>
      </c>
      <c r="AS246" s="411">
        <v>8.3999999999999995E-3</v>
      </c>
      <c r="AT246" s="115">
        <v>246</v>
      </c>
    </row>
    <row r="247" spans="1:46" ht="15" hidden="1" customHeight="1">
      <c r="A247" s="115">
        <v>244</v>
      </c>
      <c r="B247" s="119" t="s">
        <v>593</v>
      </c>
      <c r="C247" s="124" t="s">
        <v>1753</v>
      </c>
      <c r="D247" s="119" t="s">
        <v>309</v>
      </c>
      <c r="E247" s="119" t="s">
        <v>310</v>
      </c>
      <c r="F247" s="125" t="s">
        <v>1732</v>
      </c>
      <c r="G247" s="119" t="s">
        <v>364</v>
      </c>
      <c r="H247" s="125" t="s">
        <v>300</v>
      </c>
      <c r="I247" s="119" t="s">
        <v>1751</v>
      </c>
      <c r="J247" s="119">
        <v>0.05</v>
      </c>
      <c r="K247" s="119"/>
      <c r="L247" s="120">
        <f t="shared" si="20"/>
        <v>0.03</v>
      </c>
      <c r="M247" s="163"/>
      <c r="N247" s="141" t="s">
        <v>1748</v>
      </c>
      <c r="O247" s="163"/>
      <c r="P247" s="163"/>
      <c r="Q247" s="120"/>
      <c r="R247" s="120"/>
      <c r="S247" s="121">
        <v>1.05</v>
      </c>
      <c r="T247" s="121">
        <v>10</v>
      </c>
      <c r="U247" s="121">
        <v>21.05</v>
      </c>
      <c r="V247" s="121">
        <v>41.1</v>
      </c>
      <c r="W247" s="121">
        <v>71.150000000000006</v>
      </c>
      <c r="X247" s="121">
        <v>81.150000000000006</v>
      </c>
      <c r="Y247" s="121">
        <v>100</v>
      </c>
      <c r="Z247" s="121">
        <v>121.05</v>
      </c>
      <c r="AA247" s="121">
        <v>150</v>
      </c>
      <c r="AB247" s="121">
        <v>200</v>
      </c>
      <c r="AC247" s="122">
        <v>11.05</v>
      </c>
      <c r="AD247" s="122">
        <v>100</v>
      </c>
      <c r="AE247" s="122">
        <v>200</v>
      </c>
      <c r="AF247" s="123">
        <v>5.15</v>
      </c>
      <c r="AG247" s="123">
        <v>100</v>
      </c>
      <c r="AH247" s="123">
        <v>200</v>
      </c>
      <c r="AI247" s="1093" t="s">
        <v>2571</v>
      </c>
      <c r="AJ247" s="1093"/>
      <c r="AK247" s="1093" t="s">
        <v>1676</v>
      </c>
      <c r="AL247" s="1093"/>
      <c r="AM247" s="1093"/>
      <c r="AN247" s="120"/>
      <c r="AO247" s="118">
        <f t="shared" si="21"/>
        <v>0.25</v>
      </c>
      <c r="AP247" s="120" t="s">
        <v>287</v>
      </c>
      <c r="AQ247" s="120" t="s">
        <v>287</v>
      </c>
      <c r="AR247" s="144">
        <f t="shared" si="19"/>
        <v>0.2</v>
      </c>
      <c r="AS247" s="411">
        <v>8.3999999999999995E-3</v>
      </c>
      <c r="AT247" s="115">
        <v>247</v>
      </c>
    </row>
    <row r="248" spans="1:46" ht="15" hidden="1" customHeight="1">
      <c r="A248" s="115">
        <v>245</v>
      </c>
      <c r="B248" s="119" t="s">
        <v>594</v>
      </c>
      <c r="C248" s="124" t="s">
        <v>1759</v>
      </c>
      <c r="D248" s="119" t="s">
        <v>309</v>
      </c>
      <c r="E248" s="119" t="s">
        <v>330</v>
      </c>
      <c r="F248" s="119" t="s">
        <v>539</v>
      </c>
      <c r="G248" s="119" t="s">
        <v>297</v>
      </c>
      <c r="H248" s="119" t="s">
        <v>300</v>
      </c>
      <c r="I248" s="125" t="s">
        <v>1751</v>
      </c>
      <c r="J248" s="119">
        <v>0.01</v>
      </c>
      <c r="K248" s="119"/>
      <c r="L248" s="120">
        <f t="shared" si="20"/>
        <v>0.01</v>
      </c>
      <c r="M248" s="163"/>
      <c r="N248" s="141" t="s">
        <v>1748</v>
      </c>
      <c r="O248" s="163"/>
      <c r="P248" s="163"/>
      <c r="Q248" s="120"/>
      <c r="R248" s="120"/>
      <c r="S248" s="121">
        <v>11.05</v>
      </c>
      <c r="T248" s="121">
        <v>21.05</v>
      </c>
      <c r="U248" s="121">
        <v>41.1</v>
      </c>
      <c r="V248" s="121">
        <v>71.150000000000006</v>
      </c>
      <c r="W248" s="121">
        <v>81.150000000000006</v>
      </c>
      <c r="X248" s="121">
        <v>100</v>
      </c>
      <c r="Y248" s="121">
        <v>121.05</v>
      </c>
      <c r="Z248" s="121">
        <v>150</v>
      </c>
      <c r="AA248" s="121">
        <v>171.15</v>
      </c>
      <c r="AB248" s="121">
        <v>200</v>
      </c>
      <c r="AC248" s="122"/>
      <c r="AD248" s="122"/>
      <c r="AE248" s="122"/>
      <c r="AF248" s="123"/>
      <c r="AG248" s="123"/>
      <c r="AH248" s="123"/>
      <c r="AI248" s="1093" t="s">
        <v>2571</v>
      </c>
      <c r="AJ248" s="1093"/>
      <c r="AK248" s="1093" t="s">
        <v>1676</v>
      </c>
      <c r="AL248" s="1093"/>
      <c r="AM248" s="1093"/>
      <c r="AN248" s="120"/>
      <c r="AO248" s="118">
        <f t="shared" si="21"/>
        <v>0.05</v>
      </c>
      <c r="AP248" s="120" t="s">
        <v>287</v>
      </c>
      <c r="AQ248" s="120" t="s">
        <v>287</v>
      </c>
      <c r="AR248" s="144">
        <f t="shared" si="19"/>
        <v>0.04</v>
      </c>
      <c r="AS248" s="411">
        <v>8.3999999999999995E-3</v>
      </c>
      <c r="AT248" s="115">
        <v>248</v>
      </c>
    </row>
    <row r="249" spans="1:46" ht="15" hidden="1" customHeight="1">
      <c r="A249" s="115">
        <v>246</v>
      </c>
      <c r="B249" s="119" t="s">
        <v>595</v>
      </c>
      <c r="C249" s="119">
        <v>13508677</v>
      </c>
      <c r="D249" s="119" t="s">
        <v>309</v>
      </c>
      <c r="E249" s="119" t="s">
        <v>330</v>
      </c>
      <c r="F249" s="119" t="s">
        <v>331</v>
      </c>
      <c r="G249" s="119" t="s">
        <v>297</v>
      </c>
      <c r="H249" s="119" t="s">
        <v>300</v>
      </c>
      <c r="I249" s="119" t="s">
        <v>749</v>
      </c>
      <c r="J249" s="119">
        <v>0.01</v>
      </c>
      <c r="K249" s="119"/>
      <c r="L249" s="120">
        <f t="shared" si="20"/>
        <v>0.01</v>
      </c>
      <c r="M249" s="163"/>
      <c r="N249" s="141" t="s">
        <v>1748</v>
      </c>
      <c r="O249" s="163"/>
      <c r="P249" s="163"/>
      <c r="Q249" s="120"/>
      <c r="R249" s="120"/>
      <c r="S249" s="121">
        <v>1.05</v>
      </c>
      <c r="T249" s="121">
        <v>10</v>
      </c>
      <c r="U249" s="121">
        <v>21.05</v>
      </c>
      <c r="V249" s="121">
        <v>41.1</v>
      </c>
      <c r="W249" s="121">
        <v>71.150000000000006</v>
      </c>
      <c r="X249" s="121">
        <v>81.150000000000006</v>
      </c>
      <c r="Y249" s="121">
        <v>100</v>
      </c>
      <c r="Z249" s="121">
        <v>121.05</v>
      </c>
      <c r="AA249" s="121">
        <v>140</v>
      </c>
      <c r="AB249" s="121">
        <v>150</v>
      </c>
      <c r="AC249" s="122">
        <v>11.05</v>
      </c>
      <c r="AD249" s="122">
        <v>71.099999999999994</v>
      </c>
      <c r="AE249" s="122">
        <v>150</v>
      </c>
      <c r="AF249" s="123">
        <v>5.15</v>
      </c>
      <c r="AG249" s="123">
        <v>60</v>
      </c>
      <c r="AH249" s="123">
        <v>150</v>
      </c>
      <c r="AI249" s="1093" t="s">
        <v>2571</v>
      </c>
      <c r="AJ249" s="1093"/>
      <c r="AK249" s="1093" t="s">
        <v>1676</v>
      </c>
      <c r="AL249" s="1093"/>
      <c r="AM249" s="1093"/>
      <c r="AN249" s="120"/>
      <c r="AO249" s="118">
        <f t="shared" si="21"/>
        <v>0.05</v>
      </c>
      <c r="AP249" s="120" t="s">
        <v>287</v>
      </c>
      <c r="AQ249" s="120" t="s">
        <v>287</v>
      </c>
      <c r="AR249" s="144">
        <f t="shared" si="19"/>
        <v>0.04</v>
      </c>
      <c r="AS249" s="411">
        <v>8.3999999999999995E-3</v>
      </c>
      <c r="AT249" s="115">
        <v>249</v>
      </c>
    </row>
    <row r="250" spans="1:46" ht="15" hidden="1" customHeight="1">
      <c r="A250" s="115">
        <v>247</v>
      </c>
      <c r="B250" s="119" t="s">
        <v>596</v>
      </c>
      <c r="C250" s="119">
        <v>13508687</v>
      </c>
      <c r="D250" s="119" t="s">
        <v>309</v>
      </c>
      <c r="E250" s="119" t="s">
        <v>330</v>
      </c>
      <c r="F250" s="119" t="s">
        <v>331</v>
      </c>
      <c r="G250" s="119" t="s">
        <v>297</v>
      </c>
      <c r="H250" s="119" t="s">
        <v>300</v>
      </c>
      <c r="I250" s="119" t="s">
        <v>749</v>
      </c>
      <c r="J250" s="119">
        <v>0.01</v>
      </c>
      <c r="K250" s="119"/>
      <c r="L250" s="120">
        <f t="shared" si="20"/>
        <v>0.01</v>
      </c>
      <c r="M250" s="163"/>
      <c r="N250" s="141" t="s">
        <v>1748</v>
      </c>
      <c r="O250" s="163"/>
      <c r="P250" s="163"/>
      <c r="Q250" s="120"/>
      <c r="R250" s="120"/>
      <c r="S250" s="121">
        <v>1.05</v>
      </c>
      <c r="T250" s="121">
        <v>10</v>
      </c>
      <c r="U250" s="121">
        <v>21.05</v>
      </c>
      <c r="V250" s="121">
        <v>41.1</v>
      </c>
      <c r="W250" s="121">
        <v>71.150000000000006</v>
      </c>
      <c r="X250" s="121">
        <v>81.150000000000006</v>
      </c>
      <c r="Y250" s="121">
        <v>100</v>
      </c>
      <c r="Z250" s="121">
        <v>121.05</v>
      </c>
      <c r="AA250" s="121">
        <v>140</v>
      </c>
      <c r="AB250" s="121">
        <v>150</v>
      </c>
      <c r="AC250" s="122">
        <v>11.05</v>
      </c>
      <c r="AD250" s="122">
        <v>71.099999999999994</v>
      </c>
      <c r="AE250" s="122">
        <v>150</v>
      </c>
      <c r="AF250" s="123">
        <v>5.15</v>
      </c>
      <c r="AG250" s="123">
        <v>60</v>
      </c>
      <c r="AH250" s="123">
        <v>150</v>
      </c>
      <c r="AI250" s="1093" t="s">
        <v>2571</v>
      </c>
      <c r="AJ250" s="1093"/>
      <c r="AK250" s="1093" t="s">
        <v>1676</v>
      </c>
      <c r="AL250" s="1093"/>
      <c r="AM250" s="1093"/>
      <c r="AN250" s="120"/>
      <c r="AO250" s="118">
        <f t="shared" si="21"/>
        <v>0.05</v>
      </c>
      <c r="AP250" s="120" t="s">
        <v>287</v>
      </c>
      <c r="AQ250" s="120" t="s">
        <v>287</v>
      </c>
      <c r="AR250" s="144">
        <f t="shared" si="19"/>
        <v>0.04</v>
      </c>
      <c r="AS250" s="411">
        <v>8.3999999999999995E-3</v>
      </c>
      <c r="AT250" s="115">
        <v>250</v>
      </c>
    </row>
    <row r="251" spans="1:46" ht="15" hidden="1" customHeight="1">
      <c r="A251" s="115">
        <v>248</v>
      </c>
      <c r="B251" s="119" t="s">
        <v>597</v>
      </c>
      <c r="C251" s="119">
        <v>13508685</v>
      </c>
      <c r="D251" s="119" t="s">
        <v>309</v>
      </c>
      <c r="E251" s="119" t="s">
        <v>330</v>
      </c>
      <c r="F251" s="125" t="s">
        <v>342</v>
      </c>
      <c r="G251" s="119" t="s">
        <v>297</v>
      </c>
      <c r="H251" s="119" t="s">
        <v>300</v>
      </c>
      <c r="I251" s="119" t="s">
        <v>749</v>
      </c>
      <c r="J251" s="119">
        <v>0.01</v>
      </c>
      <c r="K251" s="119"/>
      <c r="L251" s="120">
        <f t="shared" si="20"/>
        <v>0.01</v>
      </c>
      <c r="M251" s="163"/>
      <c r="N251" s="141" t="s">
        <v>1748</v>
      </c>
      <c r="O251" s="163"/>
      <c r="P251" s="163"/>
      <c r="Q251" s="120"/>
      <c r="R251" s="120"/>
      <c r="S251" s="121">
        <v>1.05</v>
      </c>
      <c r="T251" s="121">
        <v>10</v>
      </c>
      <c r="U251" s="121">
        <v>21.05</v>
      </c>
      <c r="V251" s="121">
        <v>41.1</v>
      </c>
      <c r="W251" s="121">
        <v>71.150000000000006</v>
      </c>
      <c r="X251" s="121">
        <v>81.150000000000006</v>
      </c>
      <c r="Y251" s="121">
        <v>100</v>
      </c>
      <c r="Z251" s="121">
        <v>121.05</v>
      </c>
      <c r="AA251" s="121">
        <v>140</v>
      </c>
      <c r="AB251" s="121">
        <v>150</v>
      </c>
      <c r="AC251" s="122">
        <v>11.05</v>
      </c>
      <c r="AD251" s="122">
        <v>71.099999999999994</v>
      </c>
      <c r="AE251" s="122">
        <v>150</v>
      </c>
      <c r="AF251" s="123">
        <v>5.15</v>
      </c>
      <c r="AG251" s="123">
        <v>60</v>
      </c>
      <c r="AH251" s="123">
        <v>150</v>
      </c>
      <c r="AI251" s="1093" t="s">
        <v>2571</v>
      </c>
      <c r="AJ251" s="1093"/>
      <c r="AK251" s="1093" t="s">
        <v>1676</v>
      </c>
      <c r="AL251" s="1093"/>
      <c r="AM251" s="1093"/>
      <c r="AN251" s="120"/>
      <c r="AO251" s="118">
        <f t="shared" si="21"/>
        <v>0.05</v>
      </c>
      <c r="AP251" s="120" t="s">
        <v>287</v>
      </c>
      <c r="AQ251" s="120" t="s">
        <v>287</v>
      </c>
      <c r="AR251" s="144">
        <f t="shared" si="19"/>
        <v>0.04</v>
      </c>
      <c r="AS251" s="411">
        <v>8.3999999999999995E-3</v>
      </c>
      <c r="AT251" s="115">
        <v>251</v>
      </c>
    </row>
    <row r="252" spans="1:46" ht="15" hidden="1" customHeight="1">
      <c r="A252" s="115">
        <v>249</v>
      </c>
      <c r="B252" s="119" t="s">
        <v>598</v>
      </c>
      <c r="C252" s="119">
        <v>14005457</v>
      </c>
      <c r="D252" s="119" t="s">
        <v>309</v>
      </c>
      <c r="E252" s="119" t="s">
        <v>330</v>
      </c>
      <c r="F252" s="125" t="s">
        <v>342</v>
      </c>
      <c r="G252" s="119" t="s">
        <v>297</v>
      </c>
      <c r="H252" s="119" t="s">
        <v>300</v>
      </c>
      <c r="I252" s="119" t="s">
        <v>749</v>
      </c>
      <c r="J252" s="119">
        <v>0.01</v>
      </c>
      <c r="K252" s="119"/>
      <c r="L252" s="120">
        <f t="shared" si="20"/>
        <v>0.01</v>
      </c>
      <c r="M252" s="163"/>
      <c r="N252" s="141" t="s">
        <v>1748</v>
      </c>
      <c r="O252" s="163"/>
      <c r="P252" s="163"/>
      <c r="Q252" s="120"/>
      <c r="R252" s="120"/>
      <c r="S252" s="121">
        <v>1.05</v>
      </c>
      <c r="T252" s="121">
        <v>10</v>
      </c>
      <c r="U252" s="121">
        <v>21.05</v>
      </c>
      <c r="V252" s="121">
        <v>41.1</v>
      </c>
      <c r="W252" s="121">
        <v>71.150000000000006</v>
      </c>
      <c r="X252" s="121">
        <v>81.150000000000006</v>
      </c>
      <c r="Y252" s="121">
        <v>100</v>
      </c>
      <c r="Z252" s="121">
        <v>121.05</v>
      </c>
      <c r="AA252" s="121">
        <v>140</v>
      </c>
      <c r="AB252" s="121">
        <v>150</v>
      </c>
      <c r="AC252" s="122">
        <v>11.05</v>
      </c>
      <c r="AD252" s="122">
        <v>71.099999999999994</v>
      </c>
      <c r="AE252" s="122">
        <v>150</v>
      </c>
      <c r="AF252" s="123">
        <v>5.15</v>
      </c>
      <c r="AG252" s="123">
        <v>60</v>
      </c>
      <c r="AH252" s="123">
        <v>150</v>
      </c>
      <c r="AI252" s="1093" t="s">
        <v>2571</v>
      </c>
      <c r="AJ252" s="1093"/>
      <c r="AK252" s="1093" t="s">
        <v>1676</v>
      </c>
      <c r="AL252" s="1093"/>
      <c r="AM252" s="1093"/>
      <c r="AN252" s="120"/>
      <c r="AO252" s="118">
        <f t="shared" si="21"/>
        <v>0.05</v>
      </c>
      <c r="AP252" s="120" t="s">
        <v>287</v>
      </c>
      <c r="AQ252" s="120" t="s">
        <v>287</v>
      </c>
      <c r="AR252" s="144">
        <f t="shared" si="19"/>
        <v>0.04</v>
      </c>
      <c r="AS252" s="411">
        <v>8.3999999999999995E-3</v>
      </c>
      <c r="AT252" s="115">
        <v>252</v>
      </c>
    </row>
    <row r="253" spans="1:46" ht="15" hidden="1" customHeight="1">
      <c r="A253" s="115">
        <v>250</v>
      </c>
      <c r="B253" s="119" t="s">
        <v>599</v>
      </c>
      <c r="C253" s="119">
        <v>13508675</v>
      </c>
      <c r="D253" s="119" t="s">
        <v>309</v>
      </c>
      <c r="E253" s="119" t="s">
        <v>330</v>
      </c>
      <c r="F253" s="119" t="s">
        <v>331</v>
      </c>
      <c r="G253" s="119" t="s">
        <v>297</v>
      </c>
      <c r="H253" s="119" t="s">
        <v>300</v>
      </c>
      <c r="I253" s="119" t="s">
        <v>749</v>
      </c>
      <c r="J253" s="119">
        <v>0.01</v>
      </c>
      <c r="K253" s="119"/>
      <c r="L253" s="120">
        <f t="shared" si="20"/>
        <v>0.01</v>
      </c>
      <c r="M253" s="163"/>
      <c r="N253" s="141" t="s">
        <v>1748</v>
      </c>
      <c r="O253" s="163"/>
      <c r="P253" s="163"/>
      <c r="Q253" s="120"/>
      <c r="R253" s="120"/>
      <c r="S253" s="152">
        <v>1.05</v>
      </c>
      <c r="T253" s="152">
        <v>10</v>
      </c>
      <c r="U253" s="152">
        <v>21.05</v>
      </c>
      <c r="V253" s="152">
        <v>41.1</v>
      </c>
      <c r="W253" s="152">
        <v>71.150000000000006</v>
      </c>
      <c r="X253" s="152">
        <v>81.150000000000006</v>
      </c>
      <c r="Y253" s="152">
        <v>100</v>
      </c>
      <c r="Z253" s="152">
        <v>121.05</v>
      </c>
      <c r="AA253" s="152">
        <v>140</v>
      </c>
      <c r="AB253" s="152">
        <v>150</v>
      </c>
      <c r="AC253" s="153">
        <v>11.05</v>
      </c>
      <c r="AD253" s="153">
        <v>71.099999999999994</v>
      </c>
      <c r="AE253" s="153">
        <v>150</v>
      </c>
      <c r="AF253" s="154">
        <v>5.15</v>
      </c>
      <c r="AG253" s="154">
        <v>60</v>
      </c>
      <c r="AH253" s="154">
        <v>150</v>
      </c>
      <c r="AI253" s="1093" t="s">
        <v>2571</v>
      </c>
      <c r="AJ253" s="1093"/>
      <c r="AK253" s="1093" t="s">
        <v>1676</v>
      </c>
      <c r="AL253" s="1093"/>
      <c r="AM253" s="1093"/>
      <c r="AN253" s="120"/>
      <c r="AO253" s="118">
        <f t="shared" si="21"/>
        <v>0.05</v>
      </c>
      <c r="AP253" s="120" t="s">
        <v>287</v>
      </c>
      <c r="AQ253" s="120" t="s">
        <v>287</v>
      </c>
      <c r="AR253" s="144">
        <f t="shared" si="19"/>
        <v>0.04</v>
      </c>
      <c r="AS253" s="411">
        <v>8.3999999999999995E-3</v>
      </c>
      <c r="AT253" s="115">
        <v>253</v>
      </c>
    </row>
    <row r="254" spans="1:46" ht="15" hidden="1" customHeight="1">
      <c r="A254" s="115">
        <v>251</v>
      </c>
      <c r="B254" s="119" t="s">
        <v>600</v>
      </c>
      <c r="C254" s="119"/>
      <c r="D254" s="119" t="s">
        <v>309</v>
      </c>
      <c r="E254" s="119" t="s">
        <v>330</v>
      </c>
      <c r="F254" s="119" t="s">
        <v>331</v>
      </c>
      <c r="G254" s="119" t="s">
        <v>297</v>
      </c>
      <c r="H254" s="119" t="s">
        <v>300</v>
      </c>
      <c r="I254" s="119" t="s">
        <v>749</v>
      </c>
      <c r="J254" s="119"/>
      <c r="K254" s="119"/>
      <c r="L254" s="120">
        <f t="shared" si="20"/>
        <v>0.01</v>
      </c>
      <c r="M254" s="163"/>
      <c r="N254" s="141" t="s">
        <v>1748</v>
      </c>
      <c r="O254" s="163"/>
      <c r="P254" s="163"/>
      <c r="Q254" s="120"/>
      <c r="R254" s="120"/>
      <c r="S254" s="121"/>
      <c r="T254" s="121"/>
      <c r="U254" s="121"/>
      <c r="V254" s="121"/>
      <c r="W254" s="121"/>
      <c r="X254" s="121"/>
      <c r="Y254" s="121"/>
      <c r="Z254" s="121"/>
      <c r="AA254" s="121"/>
      <c r="AB254" s="121"/>
      <c r="AC254" s="122"/>
      <c r="AD254" s="122"/>
      <c r="AE254" s="122"/>
      <c r="AF254" s="123"/>
      <c r="AG254" s="123"/>
      <c r="AH254" s="123"/>
      <c r="AI254" s="1093" t="s">
        <v>2571</v>
      </c>
      <c r="AJ254" s="1093"/>
      <c r="AK254" s="1093" t="s">
        <v>1676</v>
      </c>
      <c r="AL254" s="1093"/>
      <c r="AM254" s="1093"/>
      <c r="AN254" s="120"/>
      <c r="AO254" s="118">
        <f t="shared" si="21"/>
        <v>0</v>
      </c>
      <c r="AP254" s="120" t="s">
        <v>287</v>
      </c>
      <c r="AQ254" s="120" t="s">
        <v>287</v>
      </c>
      <c r="AR254" s="144">
        <f t="shared" si="19"/>
        <v>0</v>
      </c>
      <c r="AS254" s="411">
        <v>8.3999999999999995E-3</v>
      </c>
      <c r="AT254" s="115">
        <v>254</v>
      </c>
    </row>
    <row r="255" spans="1:46" ht="15" hidden="1" customHeight="1">
      <c r="A255" s="115">
        <v>252</v>
      </c>
      <c r="B255" s="126" t="s">
        <v>601</v>
      </c>
      <c r="C255" s="126" t="s">
        <v>1655</v>
      </c>
      <c r="D255" s="127" t="s">
        <v>309</v>
      </c>
      <c r="E255" s="127" t="s">
        <v>330</v>
      </c>
      <c r="F255" s="127" t="s">
        <v>602</v>
      </c>
      <c r="G255" s="127" t="s">
        <v>297</v>
      </c>
      <c r="H255" s="127" t="s">
        <v>300</v>
      </c>
      <c r="I255" s="127" t="s">
        <v>603</v>
      </c>
      <c r="J255" s="127">
        <v>0.01</v>
      </c>
      <c r="K255" s="127">
        <v>0</v>
      </c>
      <c r="L255" s="120">
        <f t="shared" si="20"/>
        <v>0.01</v>
      </c>
      <c r="M255" s="163"/>
      <c r="N255" s="141" t="s">
        <v>1748</v>
      </c>
      <c r="O255" s="163"/>
      <c r="P255" s="163"/>
      <c r="Q255" s="128">
        <v>30</v>
      </c>
      <c r="R255" s="128">
        <v>4</v>
      </c>
      <c r="S255" s="152">
        <v>1.04</v>
      </c>
      <c r="T255" s="152">
        <v>5.14</v>
      </c>
      <c r="U255" s="152">
        <v>20.04</v>
      </c>
      <c r="V255" s="152">
        <v>25</v>
      </c>
      <c r="W255" s="152">
        <v>71.11</v>
      </c>
      <c r="X255" s="152">
        <v>100</v>
      </c>
      <c r="Y255" s="152">
        <v>150</v>
      </c>
      <c r="Z255" s="152"/>
      <c r="AA255" s="152"/>
      <c r="AB255" s="152"/>
      <c r="AC255" s="153">
        <v>11.14</v>
      </c>
      <c r="AD255" s="153">
        <v>50</v>
      </c>
      <c r="AE255" s="153">
        <v>101.06</v>
      </c>
      <c r="AF255" s="154">
        <v>1.02</v>
      </c>
      <c r="AG255" s="154">
        <v>50</v>
      </c>
      <c r="AH255" s="154">
        <v>100</v>
      </c>
      <c r="AI255" s="1093" t="s">
        <v>2571</v>
      </c>
      <c r="AJ255" s="1093"/>
      <c r="AK255" s="1093" t="s">
        <v>1676</v>
      </c>
      <c r="AL255" s="1093"/>
      <c r="AM255" s="1093"/>
      <c r="AN255" s="120">
        <v>0.03</v>
      </c>
      <c r="AO255" s="118">
        <f t="shared" si="21"/>
        <v>0.05</v>
      </c>
      <c r="AP255" s="120" t="s">
        <v>287</v>
      </c>
      <c r="AQ255" s="120" t="s">
        <v>287</v>
      </c>
      <c r="AR255" s="144">
        <f>4*J255</f>
        <v>0.04</v>
      </c>
      <c r="AS255" s="411">
        <v>8.3999999999999995E-3</v>
      </c>
      <c r="AT255" s="115">
        <v>255</v>
      </c>
    </row>
    <row r="256" spans="1:46" ht="15" hidden="1" customHeight="1">
      <c r="A256" s="115">
        <v>253</v>
      </c>
      <c r="B256" s="119" t="s">
        <v>604</v>
      </c>
      <c r="C256" s="119"/>
      <c r="D256" s="119" t="s">
        <v>309</v>
      </c>
      <c r="E256" s="119" t="s">
        <v>325</v>
      </c>
      <c r="F256" s="119" t="s">
        <v>605</v>
      </c>
      <c r="G256" s="119" t="s">
        <v>606</v>
      </c>
      <c r="H256" s="119" t="s">
        <v>607</v>
      </c>
      <c r="I256" s="119" t="s">
        <v>608</v>
      </c>
      <c r="J256" s="119"/>
      <c r="K256" s="119"/>
      <c r="L256" s="120">
        <f t="shared" si="20"/>
        <v>0.01</v>
      </c>
      <c r="M256" s="163"/>
      <c r="N256" s="141" t="s">
        <v>1748</v>
      </c>
      <c r="O256" s="163"/>
      <c r="P256" s="163"/>
      <c r="Q256" s="120"/>
      <c r="R256" s="120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2"/>
      <c r="AD256" s="122"/>
      <c r="AE256" s="122"/>
      <c r="AF256" s="123"/>
      <c r="AG256" s="123"/>
      <c r="AH256" s="123"/>
      <c r="AI256" s="1093" t="s">
        <v>2571</v>
      </c>
      <c r="AJ256" s="1093"/>
      <c r="AK256" s="1093" t="s">
        <v>1676</v>
      </c>
      <c r="AL256" s="1093"/>
      <c r="AM256" s="1093"/>
      <c r="AN256" s="120"/>
      <c r="AO256" s="118">
        <f t="shared" si="21"/>
        <v>0</v>
      </c>
      <c r="AP256" s="120" t="s">
        <v>287</v>
      </c>
      <c r="AQ256" s="120" t="s">
        <v>287</v>
      </c>
      <c r="AR256" s="144">
        <f t="shared" ref="AR256:AR317" si="22">4*J256</f>
        <v>0</v>
      </c>
      <c r="AS256" s="411">
        <v>8.3999999999999995E-3</v>
      </c>
      <c r="AT256" s="115">
        <v>256</v>
      </c>
    </row>
    <row r="257" spans="1:46" ht="15" hidden="1" customHeight="1">
      <c r="A257" s="115">
        <v>254</v>
      </c>
      <c r="B257" s="129" t="s">
        <v>609</v>
      </c>
      <c r="C257" s="125" t="s">
        <v>1678</v>
      </c>
      <c r="D257" s="119" t="s">
        <v>309</v>
      </c>
      <c r="E257" s="119" t="s">
        <v>310</v>
      </c>
      <c r="F257" s="119" t="s">
        <v>610</v>
      </c>
      <c r="G257" s="119" t="s">
        <v>297</v>
      </c>
      <c r="H257" s="125" t="s">
        <v>300</v>
      </c>
      <c r="I257" s="119" t="s">
        <v>749</v>
      </c>
      <c r="J257" s="127">
        <v>0.05</v>
      </c>
      <c r="K257" s="127">
        <v>0</v>
      </c>
      <c r="L257" s="120">
        <f t="shared" si="20"/>
        <v>0.03</v>
      </c>
      <c r="M257" s="163"/>
      <c r="N257" s="141" t="s">
        <v>1748</v>
      </c>
      <c r="O257" s="163"/>
      <c r="P257" s="163"/>
      <c r="Q257" s="128">
        <v>40</v>
      </c>
      <c r="R257" s="128">
        <v>6</v>
      </c>
      <c r="S257" s="152">
        <f t="shared" ref="S257:AN257" si="23">S448</f>
        <v>1.05</v>
      </c>
      <c r="T257" s="152">
        <f t="shared" si="23"/>
        <v>21.05</v>
      </c>
      <c r="U257" s="152">
        <f t="shared" si="23"/>
        <v>41.1</v>
      </c>
      <c r="V257" s="152">
        <f t="shared" si="23"/>
        <v>71.150000000000006</v>
      </c>
      <c r="W257" s="152">
        <f t="shared" si="23"/>
        <v>100</v>
      </c>
      <c r="X257" s="152">
        <f t="shared" si="23"/>
        <v>121.05</v>
      </c>
      <c r="Y257" s="152">
        <f t="shared" si="23"/>
        <v>150</v>
      </c>
      <c r="Z257" s="152"/>
      <c r="AA257" s="152"/>
      <c r="AB257" s="152"/>
      <c r="AC257" s="153">
        <f t="shared" si="23"/>
        <v>11.05</v>
      </c>
      <c r="AD257" s="153">
        <f t="shared" si="23"/>
        <v>71.099999999999994</v>
      </c>
      <c r="AE257" s="153">
        <f t="shared" si="23"/>
        <v>150</v>
      </c>
      <c r="AF257" s="154">
        <f t="shared" si="23"/>
        <v>5.15</v>
      </c>
      <c r="AG257" s="154">
        <f t="shared" si="23"/>
        <v>60</v>
      </c>
      <c r="AH257" s="154">
        <f t="shared" si="23"/>
        <v>100</v>
      </c>
      <c r="AI257" s="1093" t="s">
        <v>2571</v>
      </c>
      <c r="AJ257" s="1093"/>
      <c r="AK257" s="1093" t="s">
        <v>1676</v>
      </c>
      <c r="AL257" s="1093"/>
      <c r="AM257" s="1093"/>
      <c r="AN257" s="120">
        <f t="shared" si="23"/>
        <v>0.06</v>
      </c>
      <c r="AO257" s="118">
        <f t="shared" si="21"/>
        <v>0.25</v>
      </c>
      <c r="AP257" s="120" t="s">
        <v>287</v>
      </c>
      <c r="AQ257" s="120" t="s">
        <v>287</v>
      </c>
      <c r="AR257" s="144">
        <f t="shared" si="22"/>
        <v>0.2</v>
      </c>
      <c r="AS257" s="411">
        <v>8.3999999999999995E-3</v>
      </c>
      <c r="AT257" s="115">
        <v>257</v>
      </c>
    </row>
    <row r="258" spans="1:46" ht="15" hidden="1" customHeight="1">
      <c r="A258" s="115">
        <v>255</v>
      </c>
      <c r="B258" s="119" t="s">
        <v>611</v>
      </c>
      <c r="C258" s="119">
        <v>20305553</v>
      </c>
      <c r="D258" s="119" t="s">
        <v>309</v>
      </c>
      <c r="E258" s="119" t="s">
        <v>310</v>
      </c>
      <c r="F258" s="119" t="s">
        <v>311</v>
      </c>
      <c r="G258" s="119" t="s">
        <v>297</v>
      </c>
      <c r="H258" s="119" t="s">
        <v>300</v>
      </c>
      <c r="I258" s="119" t="s">
        <v>749</v>
      </c>
      <c r="J258" s="119">
        <v>0.05</v>
      </c>
      <c r="K258" s="119"/>
      <c r="L258" s="120">
        <f t="shared" ref="L258:L319" si="24">IF(J258&lt;0.03,0.01,0.03)</f>
        <v>0.03</v>
      </c>
      <c r="M258" s="163"/>
      <c r="N258" s="141" t="s">
        <v>1748</v>
      </c>
      <c r="O258" s="169" t="s">
        <v>1795</v>
      </c>
      <c r="P258" s="169" t="s">
        <v>1794</v>
      </c>
      <c r="Q258" s="467"/>
      <c r="R258" s="467"/>
      <c r="S258" s="121">
        <v>1.05</v>
      </c>
      <c r="T258" s="121">
        <v>10</v>
      </c>
      <c r="U258" s="121">
        <v>21.05</v>
      </c>
      <c r="V258" s="121">
        <v>41.1</v>
      </c>
      <c r="W258" s="121">
        <v>71.150000000000006</v>
      </c>
      <c r="X258" s="121">
        <v>81.150000000000006</v>
      </c>
      <c r="Y258" s="121">
        <v>100</v>
      </c>
      <c r="Z258" s="121">
        <v>121.05</v>
      </c>
      <c r="AA258" s="121">
        <v>140</v>
      </c>
      <c r="AB258" s="121">
        <v>150</v>
      </c>
      <c r="AC258" s="122">
        <v>11.05</v>
      </c>
      <c r="AD258" s="122">
        <v>71.099999999999994</v>
      </c>
      <c r="AE258" s="122">
        <v>150</v>
      </c>
      <c r="AF258" s="123">
        <v>5.15</v>
      </c>
      <c r="AG258" s="123">
        <v>60</v>
      </c>
      <c r="AH258" s="123">
        <v>150</v>
      </c>
      <c r="AI258" s="1093" t="s">
        <v>2571</v>
      </c>
      <c r="AJ258" s="1093"/>
      <c r="AK258" s="1093" t="s">
        <v>1676</v>
      </c>
      <c r="AL258" s="1093"/>
      <c r="AM258" s="1093"/>
      <c r="AN258" s="467"/>
      <c r="AO258" s="469">
        <f t="shared" ref="AO258" si="25">AR258+J258</f>
        <v>0.25</v>
      </c>
      <c r="AP258" s="467" t="s">
        <v>287</v>
      </c>
      <c r="AQ258" s="467" t="s">
        <v>287</v>
      </c>
      <c r="AR258" s="468">
        <f t="shared" ref="AR258" si="26">4*J258</f>
        <v>0.2</v>
      </c>
      <c r="AS258" s="469">
        <v>8.3999999999999995E-3</v>
      </c>
      <c r="AT258" s="115">
        <v>258</v>
      </c>
    </row>
    <row r="259" spans="1:46" ht="15" hidden="1" customHeight="1">
      <c r="A259" s="115">
        <v>256</v>
      </c>
      <c r="B259" s="119" t="s">
        <v>612</v>
      </c>
      <c r="C259" s="119">
        <v>20314191</v>
      </c>
      <c r="D259" s="119" t="s">
        <v>309</v>
      </c>
      <c r="E259" s="119" t="s">
        <v>310</v>
      </c>
      <c r="F259" s="119" t="s">
        <v>311</v>
      </c>
      <c r="G259" s="119" t="s">
        <v>297</v>
      </c>
      <c r="H259" s="119" t="s">
        <v>300</v>
      </c>
      <c r="I259" s="119" t="s">
        <v>749</v>
      </c>
      <c r="J259" s="119">
        <v>0.05</v>
      </c>
      <c r="K259" s="119"/>
      <c r="L259" s="120">
        <f t="shared" si="24"/>
        <v>0.03</v>
      </c>
      <c r="M259" s="163"/>
      <c r="N259" s="141" t="s">
        <v>1748</v>
      </c>
      <c r="O259" s="169" t="s">
        <v>1795</v>
      </c>
      <c r="P259" s="169" t="s">
        <v>1794</v>
      </c>
      <c r="Q259" s="120"/>
      <c r="R259" s="120"/>
      <c r="S259" s="121">
        <v>1.05</v>
      </c>
      <c r="T259" s="121">
        <v>10</v>
      </c>
      <c r="U259" s="121">
        <v>21.05</v>
      </c>
      <c r="V259" s="121">
        <v>41.1</v>
      </c>
      <c r="W259" s="121">
        <v>71.150000000000006</v>
      </c>
      <c r="X259" s="121">
        <v>81.150000000000006</v>
      </c>
      <c r="Y259" s="121">
        <v>100</v>
      </c>
      <c r="Z259" s="121">
        <v>121.05</v>
      </c>
      <c r="AA259" s="121">
        <v>140</v>
      </c>
      <c r="AB259" s="121">
        <v>150</v>
      </c>
      <c r="AC259" s="122">
        <v>11.05</v>
      </c>
      <c r="AD259" s="122">
        <v>71.099999999999994</v>
      </c>
      <c r="AE259" s="122">
        <v>150</v>
      </c>
      <c r="AF259" s="123">
        <v>5.15</v>
      </c>
      <c r="AG259" s="123">
        <v>60</v>
      </c>
      <c r="AH259" s="123">
        <v>150</v>
      </c>
      <c r="AI259" s="1093" t="s">
        <v>2571</v>
      </c>
      <c r="AJ259" s="1093"/>
      <c r="AK259" s="1093" t="s">
        <v>1676</v>
      </c>
      <c r="AL259" s="1093"/>
      <c r="AM259" s="1093"/>
      <c r="AN259" s="120"/>
      <c r="AO259" s="118">
        <f t="shared" ref="AO259:AO319" si="27">AR259+J259</f>
        <v>0.25</v>
      </c>
      <c r="AP259" s="120" t="s">
        <v>287</v>
      </c>
      <c r="AQ259" s="120" t="s">
        <v>287</v>
      </c>
      <c r="AR259" s="144">
        <f t="shared" si="22"/>
        <v>0.2</v>
      </c>
      <c r="AS259" s="411">
        <v>8.3999999999999995E-3</v>
      </c>
      <c r="AT259" s="115">
        <v>259</v>
      </c>
    </row>
    <row r="260" spans="1:46" ht="15" hidden="1" customHeight="1">
      <c r="A260" s="115">
        <v>257</v>
      </c>
      <c r="B260" s="119" t="s">
        <v>613</v>
      </c>
      <c r="C260" s="125" t="s">
        <v>1678</v>
      </c>
      <c r="D260" s="119" t="s">
        <v>309</v>
      </c>
      <c r="E260" s="119" t="s">
        <v>310</v>
      </c>
      <c r="F260" s="119" t="s">
        <v>311</v>
      </c>
      <c r="G260" s="119" t="s">
        <v>297</v>
      </c>
      <c r="H260" s="119" t="s">
        <v>300</v>
      </c>
      <c r="I260" s="119" t="s">
        <v>749</v>
      </c>
      <c r="J260" s="119">
        <v>0.05</v>
      </c>
      <c r="K260" s="119"/>
      <c r="L260" s="120">
        <f t="shared" si="24"/>
        <v>0.03</v>
      </c>
      <c r="M260" s="163"/>
      <c r="N260" s="141" t="s">
        <v>1748</v>
      </c>
      <c r="O260" s="163" t="s">
        <v>1795</v>
      </c>
      <c r="P260" s="163" t="s">
        <v>1794</v>
      </c>
      <c r="Q260" s="120"/>
      <c r="R260" s="120"/>
      <c r="S260" s="121">
        <v>1.05</v>
      </c>
      <c r="T260" s="121">
        <v>10</v>
      </c>
      <c r="U260" s="121">
        <v>21.05</v>
      </c>
      <c r="V260" s="121">
        <v>41.1</v>
      </c>
      <c r="W260" s="121">
        <v>71.150000000000006</v>
      </c>
      <c r="X260" s="121">
        <v>81.150000000000006</v>
      </c>
      <c r="Y260" s="121">
        <v>100</v>
      </c>
      <c r="Z260" s="121">
        <v>121.05</v>
      </c>
      <c r="AA260" s="121">
        <v>140</v>
      </c>
      <c r="AB260" s="121">
        <v>150</v>
      </c>
      <c r="AC260" s="122">
        <v>11.05</v>
      </c>
      <c r="AD260" s="122">
        <v>71.099999999999994</v>
      </c>
      <c r="AE260" s="122">
        <v>150</v>
      </c>
      <c r="AF260" s="123">
        <v>5.15</v>
      </c>
      <c r="AG260" s="123">
        <v>60</v>
      </c>
      <c r="AH260" s="123">
        <v>150</v>
      </c>
      <c r="AI260" s="1093" t="s">
        <v>2571</v>
      </c>
      <c r="AJ260" s="1093"/>
      <c r="AK260" s="1093" t="s">
        <v>1676</v>
      </c>
      <c r="AL260" s="1093"/>
      <c r="AM260" s="1093"/>
      <c r="AN260" s="120"/>
      <c r="AO260" s="118">
        <f t="shared" si="27"/>
        <v>0.25</v>
      </c>
      <c r="AP260" s="120" t="s">
        <v>287</v>
      </c>
      <c r="AQ260" s="120" t="s">
        <v>287</v>
      </c>
      <c r="AR260" s="144">
        <f t="shared" si="22"/>
        <v>0.2</v>
      </c>
      <c r="AS260" s="411">
        <v>8.3999999999999995E-3</v>
      </c>
      <c r="AT260" s="115">
        <v>260</v>
      </c>
    </row>
    <row r="261" spans="1:46" ht="15" hidden="1" customHeight="1">
      <c r="A261" s="115">
        <v>258</v>
      </c>
      <c r="B261" s="119" t="s">
        <v>614</v>
      </c>
      <c r="C261" s="125" t="s">
        <v>1678</v>
      </c>
      <c r="D261" s="119" t="s">
        <v>309</v>
      </c>
      <c r="E261" s="125" t="s">
        <v>1988</v>
      </c>
      <c r="F261" s="119" t="s">
        <v>311</v>
      </c>
      <c r="G261" s="119" t="s">
        <v>297</v>
      </c>
      <c r="H261" s="119" t="s">
        <v>300</v>
      </c>
      <c r="I261" s="119" t="s">
        <v>749</v>
      </c>
      <c r="J261" s="119">
        <v>0.05</v>
      </c>
      <c r="K261" s="119"/>
      <c r="L261" s="120">
        <f t="shared" si="24"/>
        <v>0.03</v>
      </c>
      <c r="M261" s="163"/>
      <c r="N261" s="794" t="s">
        <v>2570</v>
      </c>
      <c r="O261" s="169" t="s">
        <v>1795</v>
      </c>
      <c r="P261" s="163" t="s">
        <v>1794</v>
      </c>
      <c r="Q261" s="120"/>
      <c r="R261" s="120"/>
      <c r="S261" s="121">
        <v>1.05</v>
      </c>
      <c r="T261" s="121">
        <v>10</v>
      </c>
      <c r="U261" s="121">
        <v>21.05</v>
      </c>
      <c r="V261" s="121">
        <v>41.1</v>
      </c>
      <c r="W261" s="121">
        <v>71.150000000000006</v>
      </c>
      <c r="X261" s="121">
        <v>81.150000000000006</v>
      </c>
      <c r="Y261" s="121">
        <v>100</v>
      </c>
      <c r="Z261" s="121">
        <v>121.05</v>
      </c>
      <c r="AA261" s="121">
        <v>140</v>
      </c>
      <c r="AB261" s="121">
        <v>150</v>
      </c>
      <c r="AC261" s="122">
        <v>11.05</v>
      </c>
      <c r="AD261" s="122">
        <v>71.099999999999994</v>
      </c>
      <c r="AE261" s="122">
        <v>150</v>
      </c>
      <c r="AF261" s="123">
        <v>5.15</v>
      </c>
      <c r="AG261" s="123">
        <v>60</v>
      </c>
      <c r="AH261" s="123">
        <v>150</v>
      </c>
      <c r="AI261" s="1093" t="s">
        <v>2571</v>
      </c>
      <c r="AJ261" s="1093"/>
      <c r="AK261" s="1092" t="s">
        <v>2572</v>
      </c>
      <c r="AL261" s="1093"/>
      <c r="AM261" s="1093"/>
      <c r="AN261" s="120"/>
      <c r="AO261" s="118">
        <f t="shared" si="27"/>
        <v>0.25</v>
      </c>
      <c r="AP261" s="120" t="s">
        <v>287</v>
      </c>
      <c r="AQ261" s="120" t="s">
        <v>287</v>
      </c>
      <c r="AR261" s="144">
        <f t="shared" si="22"/>
        <v>0.2</v>
      </c>
      <c r="AS261" s="411">
        <v>8.3999999999999995E-3</v>
      </c>
      <c r="AT261" s="115">
        <v>261</v>
      </c>
    </row>
    <row r="262" spans="1:46" ht="15" hidden="1" customHeight="1">
      <c r="A262" s="115">
        <v>259</v>
      </c>
      <c r="B262" s="119" t="s">
        <v>615</v>
      </c>
      <c r="C262" s="119"/>
      <c r="D262" s="119" t="s">
        <v>309</v>
      </c>
      <c r="E262" s="119" t="s">
        <v>310</v>
      </c>
      <c r="F262" s="119" t="s">
        <v>311</v>
      </c>
      <c r="G262" s="119" t="s">
        <v>297</v>
      </c>
      <c r="H262" s="119" t="s">
        <v>300</v>
      </c>
      <c r="I262" s="119" t="s">
        <v>749</v>
      </c>
      <c r="J262" s="119"/>
      <c r="K262" s="119"/>
      <c r="L262" s="120">
        <f t="shared" si="24"/>
        <v>0.01</v>
      </c>
      <c r="M262" s="163"/>
      <c r="N262" s="141" t="s">
        <v>1748</v>
      </c>
      <c r="O262" s="163"/>
      <c r="P262" s="163"/>
      <c r="Q262" s="120"/>
      <c r="R262" s="120"/>
      <c r="S262" s="121"/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2"/>
      <c r="AD262" s="122"/>
      <c r="AE262" s="122"/>
      <c r="AF262" s="123"/>
      <c r="AG262" s="123"/>
      <c r="AH262" s="123"/>
      <c r="AI262" s="1093" t="s">
        <v>2571</v>
      </c>
      <c r="AJ262" s="1093"/>
      <c r="AK262" s="1093" t="s">
        <v>1676</v>
      </c>
      <c r="AL262" s="1093"/>
      <c r="AM262" s="1093"/>
      <c r="AN262" s="120"/>
      <c r="AO262" s="118">
        <f t="shared" si="27"/>
        <v>0</v>
      </c>
      <c r="AP262" s="120" t="s">
        <v>287</v>
      </c>
      <c r="AQ262" s="120" t="s">
        <v>287</v>
      </c>
      <c r="AR262" s="144">
        <f t="shared" si="22"/>
        <v>0</v>
      </c>
      <c r="AS262" s="411">
        <v>8.3999999999999995E-3</v>
      </c>
      <c r="AT262" s="115">
        <v>262</v>
      </c>
    </row>
    <row r="263" spans="1:46" ht="15" hidden="1" customHeight="1">
      <c r="A263" s="115">
        <v>260</v>
      </c>
      <c r="B263" s="119" t="s">
        <v>616</v>
      </c>
      <c r="C263" s="125">
        <v>20314420</v>
      </c>
      <c r="D263" s="119" t="s">
        <v>309</v>
      </c>
      <c r="E263" s="119" t="s">
        <v>310</v>
      </c>
      <c r="F263" s="119" t="s">
        <v>311</v>
      </c>
      <c r="G263" s="119" t="s">
        <v>297</v>
      </c>
      <c r="H263" s="119" t="s">
        <v>300</v>
      </c>
      <c r="I263" s="119" t="s">
        <v>749</v>
      </c>
      <c r="J263" s="119">
        <v>0.05</v>
      </c>
      <c r="K263" s="119"/>
      <c r="L263" s="120">
        <f t="shared" si="24"/>
        <v>0.03</v>
      </c>
      <c r="M263" s="163"/>
      <c r="N263" s="141" t="s">
        <v>1748</v>
      </c>
      <c r="O263" s="169" t="s">
        <v>1795</v>
      </c>
      <c r="P263" s="163" t="s">
        <v>1794</v>
      </c>
      <c r="Q263" s="120"/>
      <c r="R263" s="120"/>
      <c r="S263" s="155">
        <v>1.05</v>
      </c>
      <c r="T263" s="155">
        <v>10</v>
      </c>
      <c r="U263" s="155">
        <v>21.05</v>
      </c>
      <c r="V263" s="155">
        <v>41.1</v>
      </c>
      <c r="W263" s="155">
        <v>71.150000000000006</v>
      </c>
      <c r="X263" s="155">
        <v>81.150000000000006</v>
      </c>
      <c r="Y263" s="155">
        <v>100</v>
      </c>
      <c r="Z263" s="155">
        <v>121.05</v>
      </c>
      <c r="AA263" s="155">
        <v>140</v>
      </c>
      <c r="AB263" s="155">
        <v>150</v>
      </c>
      <c r="AC263" s="156">
        <v>11.05</v>
      </c>
      <c r="AD263" s="156">
        <v>71.099999999999994</v>
      </c>
      <c r="AE263" s="156">
        <v>150</v>
      </c>
      <c r="AF263" s="425">
        <v>5.15</v>
      </c>
      <c r="AG263" s="425">
        <v>60</v>
      </c>
      <c r="AH263" s="425">
        <v>150</v>
      </c>
      <c r="AI263" s="1093" t="s">
        <v>2571</v>
      </c>
      <c r="AJ263" s="1093"/>
      <c r="AK263" s="1093" t="s">
        <v>1676</v>
      </c>
      <c r="AL263" s="1093"/>
      <c r="AM263" s="1093"/>
      <c r="AN263" s="120"/>
      <c r="AO263" s="118">
        <f t="shared" si="27"/>
        <v>0.25</v>
      </c>
      <c r="AP263" s="120" t="s">
        <v>287</v>
      </c>
      <c r="AQ263" s="120" t="s">
        <v>287</v>
      </c>
      <c r="AR263" s="144">
        <f t="shared" si="22"/>
        <v>0.2</v>
      </c>
      <c r="AS263" s="411">
        <v>8.3999999999999995E-3</v>
      </c>
      <c r="AT263" s="115">
        <v>263</v>
      </c>
    </row>
    <row r="264" spans="1:46" ht="15" hidden="1" customHeight="1">
      <c r="A264" s="115">
        <v>261</v>
      </c>
      <c r="B264" s="119" t="s">
        <v>617</v>
      </c>
      <c r="C264" s="119">
        <v>20314371</v>
      </c>
      <c r="D264" s="119" t="s">
        <v>309</v>
      </c>
      <c r="E264" s="119" t="s">
        <v>310</v>
      </c>
      <c r="F264" s="119" t="s">
        <v>311</v>
      </c>
      <c r="G264" s="119" t="s">
        <v>297</v>
      </c>
      <c r="H264" s="119" t="s">
        <v>300</v>
      </c>
      <c r="I264" s="119" t="s">
        <v>749</v>
      </c>
      <c r="J264" s="119">
        <v>0.05</v>
      </c>
      <c r="K264" s="119"/>
      <c r="L264" s="120">
        <f t="shared" si="24"/>
        <v>0.03</v>
      </c>
      <c r="M264" s="163"/>
      <c r="N264" s="141" t="s">
        <v>1748</v>
      </c>
      <c r="O264" s="169" t="s">
        <v>1795</v>
      </c>
      <c r="P264" s="169" t="s">
        <v>1794</v>
      </c>
      <c r="Q264" s="483"/>
      <c r="R264" s="483"/>
      <c r="S264" s="121">
        <v>1.05</v>
      </c>
      <c r="T264" s="121">
        <v>10</v>
      </c>
      <c r="U264" s="121">
        <v>21.05</v>
      </c>
      <c r="V264" s="121">
        <v>41.1</v>
      </c>
      <c r="W264" s="121">
        <v>71.150000000000006</v>
      </c>
      <c r="X264" s="121">
        <v>81.150000000000006</v>
      </c>
      <c r="Y264" s="121">
        <v>100</v>
      </c>
      <c r="Z264" s="121">
        <v>121.05</v>
      </c>
      <c r="AA264" s="121">
        <v>140</v>
      </c>
      <c r="AB264" s="121">
        <v>150</v>
      </c>
      <c r="AC264" s="122">
        <v>11.05</v>
      </c>
      <c r="AD264" s="122">
        <v>71.099999999999994</v>
      </c>
      <c r="AE264" s="122">
        <v>150</v>
      </c>
      <c r="AF264" s="123">
        <v>5.15</v>
      </c>
      <c r="AG264" s="123">
        <v>60</v>
      </c>
      <c r="AH264" s="123">
        <v>150</v>
      </c>
      <c r="AI264" s="1093" t="s">
        <v>2571</v>
      </c>
      <c r="AJ264" s="1093"/>
      <c r="AK264" s="1093" t="s">
        <v>1676</v>
      </c>
      <c r="AL264" s="1093"/>
      <c r="AM264" s="1093"/>
      <c r="AN264" s="483"/>
      <c r="AO264" s="485">
        <f t="shared" ref="AO264" si="28">AR264+J264</f>
        <v>0.25</v>
      </c>
      <c r="AP264" s="483" t="s">
        <v>287</v>
      </c>
      <c r="AQ264" s="483" t="s">
        <v>287</v>
      </c>
      <c r="AR264" s="484">
        <f t="shared" ref="AR264" si="29">4*J264</f>
        <v>0.2</v>
      </c>
      <c r="AS264" s="411">
        <v>8.3999999999999995E-3</v>
      </c>
      <c r="AT264" s="115">
        <v>264</v>
      </c>
    </row>
    <row r="265" spans="1:46" ht="15" hidden="1" customHeight="1">
      <c r="A265" s="115">
        <v>262</v>
      </c>
      <c r="B265" s="119" t="s">
        <v>618</v>
      </c>
      <c r="C265" s="119">
        <v>203141362</v>
      </c>
      <c r="D265" s="119" t="s">
        <v>309</v>
      </c>
      <c r="E265" s="119" t="s">
        <v>310</v>
      </c>
      <c r="F265" s="119" t="s">
        <v>311</v>
      </c>
      <c r="G265" s="119" t="s">
        <v>297</v>
      </c>
      <c r="H265" s="119" t="s">
        <v>300</v>
      </c>
      <c r="I265" s="119" t="s">
        <v>749</v>
      </c>
      <c r="J265" s="119">
        <v>0.05</v>
      </c>
      <c r="K265" s="119"/>
      <c r="L265" s="120">
        <f t="shared" si="24"/>
        <v>0.03</v>
      </c>
      <c r="M265" s="163"/>
      <c r="N265" s="141" t="s">
        <v>1748</v>
      </c>
      <c r="O265" s="169" t="s">
        <v>1795</v>
      </c>
      <c r="P265" s="169" t="s">
        <v>1794</v>
      </c>
      <c r="Q265" s="120"/>
      <c r="R265" s="120"/>
      <c r="S265" s="121">
        <v>1.05</v>
      </c>
      <c r="T265" s="121">
        <v>10</v>
      </c>
      <c r="U265" s="121">
        <v>21.05</v>
      </c>
      <c r="V265" s="121">
        <v>41.1</v>
      </c>
      <c r="W265" s="121">
        <v>71.150000000000006</v>
      </c>
      <c r="X265" s="121">
        <v>81.150000000000006</v>
      </c>
      <c r="Y265" s="121">
        <v>100</v>
      </c>
      <c r="Z265" s="121">
        <v>121.05</v>
      </c>
      <c r="AA265" s="121">
        <v>140</v>
      </c>
      <c r="AB265" s="121">
        <v>150</v>
      </c>
      <c r="AC265" s="122">
        <v>11.05</v>
      </c>
      <c r="AD265" s="122">
        <v>71.099999999999994</v>
      </c>
      <c r="AE265" s="122">
        <v>150</v>
      </c>
      <c r="AF265" s="123">
        <v>5.15</v>
      </c>
      <c r="AG265" s="123">
        <v>60</v>
      </c>
      <c r="AH265" s="123">
        <v>150</v>
      </c>
      <c r="AI265" s="1093" t="s">
        <v>2571</v>
      </c>
      <c r="AJ265" s="1093"/>
      <c r="AK265" s="1093" t="s">
        <v>1676</v>
      </c>
      <c r="AL265" s="1093"/>
      <c r="AM265" s="1093"/>
      <c r="AN265" s="120"/>
      <c r="AO265" s="118">
        <f t="shared" si="27"/>
        <v>0.25</v>
      </c>
      <c r="AP265" s="120" t="s">
        <v>287</v>
      </c>
      <c r="AQ265" s="120" t="s">
        <v>287</v>
      </c>
      <c r="AR265" s="144">
        <f t="shared" si="22"/>
        <v>0.2</v>
      </c>
      <c r="AS265" s="411">
        <v>8.3999999999999995E-3</v>
      </c>
      <c r="AT265" s="115">
        <v>265</v>
      </c>
    </row>
    <row r="266" spans="1:46" ht="15" hidden="1" customHeight="1">
      <c r="A266" s="115">
        <v>263</v>
      </c>
      <c r="B266" s="119" t="s">
        <v>619</v>
      </c>
      <c r="C266" s="119">
        <v>12210</v>
      </c>
      <c r="D266" s="119" t="s">
        <v>309</v>
      </c>
      <c r="E266" s="119" t="s">
        <v>330</v>
      </c>
      <c r="F266" s="119" t="s">
        <v>620</v>
      </c>
      <c r="G266" s="119" t="s">
        <v>297</v>
      </c>
      <c r="H266" s="119" t="s">
        <v>300</v>
      </c>
      <c r="I266" s="119" t="s">
        <v>749</v>
      </c>
      <c r="J266" s="119">
        <v>0.01</v>
      </c>
      <c r="K266" s="119"/>
      <c r="L266" s="120">
        <f t="shared" si="24"/>
        <v>0.01</v>
      </c>
      <c r="M266" s="163"/>
      <c r="N266" s="141" t="s">
        <v>1748</v>
      </c>
      <c r="O266" s="169" t="s">
        <v>1795</v>
      </c>
      <c r="P266" s="169" t="s">
        <v>1794</v>
      </c>
      <c r="Q266" s="120"/>
      <c r="R266" s="120"/>
      <c r="S266" s="121">
        <v>1.05</v>
      </c>
      <c r="T266" s="121">
        <v>10</v>
      </c>
      <c r="U266" s="121">
        <v>21.05</v>
      </c>
      <c r="V266" s="121">
        <v>41.1</v>
      </c>
      <c r="W266" s="121">
        <v>71.150000000000006</v>
      </c>
      <c r="X266" s="121">
        <v>81.150000000000006</v>
      </c>
      <c r="Y266" s="121">
        <v>100</v>
      </c>
      <c r="Z266" s="121">
        <v>121.05</v>
      </c>
      <c r="AA266" s="121">
        <v>140</v>
      </c>
      <c r="AB266" s="121">
        <v>150</v>
      </c>
      <c r="AC266" s="122">
        <v>11.05</v>
      </c>
      <c r="AD266" s="122">
        <v>71.099999999999994</v>
      </c>
      <c r="AE266" s="122">
        <v>150</v>
      </c>
      <c r="AF266" s="123">
        <v>5.15</v>
      </c>
      <c r="AG266" s="123">
        <v>60</v>
      </c>
      <c r="AH266" s="123">
        <v>150</v>
      </c>
      <c r="AI266" s="1093" t="s">
        <v>2571</v>
      </c>
      <c r="AJ266" s="1093"/>
      <c r="AK266" s="1093" t="s">
        <v>1676</v>
      </c>
      <c r="AL266" s="1093"/>
      <c r="AM266" s="1093"/>
      <c r="AN266" s="120"/>
      <c r="AO266" s="118">
        <f t="shared" si="27"/>
        <v>0.05</v>
      </c>
      <c r="AP266" s="120" t="s">
        <v>287</v>
      </c>
      <c r="AQ266" s="120" t="s">
        <v>287</v>
      </c>
      <c r="AR266" s="144">
        <f t="shared" si="22"/>
        <v>0.04</v>
      </c>
      <c r="AS266" s="411">
        <v>8.3999999999999995E-3</v>
      </c>
      <c r="AT266" s="115">
        <v>266</v>
      </c>
    </row>
    <row r="267" spans="1:46" ht="15" hidden="1" customHeight="1">
      <c r="A267" s="115">
        <v>264</v>
      </c>
      <c r="B267" s="119" t="s">
        <v>621</v>
      </c>
      <c r="C267" s="124" t="s">
        <v>2358</v>
      </c>
      <c r="D267" s="119" t="s">
        <v>309</v>
      </c>
      <c r="E267" s="119" t="s">
        <v>330</v>
      </c>
      <c r="F267" s="119" t="s">
        <v>620</v>
      </c>
      <c r="G267" s="119" t="s">
        <v>297</v>
      </c>
      <c r="H267" s="119" t="s">
        <v>300</v>
      </c>
      <c r="I267" s="119" t="s">
        <v>749</v>
      </c>
      <c r="J267" s="119">
        <v>0.01</v>
      </c>
      <c r="K267" s="119"/>
      <c r="L267" s="120">
        <f t="shared" si="24"/>
        <v>0.01</v>
      </c>
      <c r="M267" s="163"/>
      <c r="N267" s="141" t="s">
        <v>1748</v>
      </c>
      <c r="O267" s="169" t="s">
        <v>1795</v>
      </c>
      <c r="P267" s="169" t="s">
        <v>1794</v>
      </c>
      <c r="Q267" s="120"/>
      <c r="R267" s="120"/>
      <c r="S267" s="121">
        <v>1.05</v>
      </c>
      <c r="T267" s="121">
        <v>10</v>
      </c>
      <c r="U267" s="121">
        <v>21.05</v>
      </c>
      <c r="V267" s="121">
        <v>41.1</v>
      </c>
      <c r="W267" s="121">
        <v>71.150000000000006</v>
      </c>
      <c r="X267" s="121">
        <v>81.150000000000006</v>
      </c>
      <c r="Y267" s="121">
        <v>100</v>
      </c>
      <c r="Z267" s="121">
        <v>121.05</v>
      </c>
      <c r="AA267" s="121">
        <v>140</v>
      </c>
      <c r="AB267" s="121">
        <v>150</v>
      </c>
      <c r="AC267" s="122">
        <v>11.05</v>
      </c>
      <c r="AD267" s="122">
        <v>71.099999999999994</v>
      </c>
      <c r="AE267" s="122">
        <v>150</v>
      </c>
      <c r="AF267" s="123">
        <v>5.15</v>
      </c>
      <c r="AG267" s="123">
        <v>60</v>
      </c>
      <c r="AH267" s="123">
        <v>150</v>
      </c>
      <c r="AI267" s="1093" t="s">
        <v>2571</v>
      </c>
      <c r="AJ267" s="1093"/>
      <c r="AK267" s="1093" t="s">
        <v>1676</v>
      </c>
      <c r="AL267" s="1093"/>
      <c r="AM267" s="1093"/>
      <c r="AN267" s="120"/>
      <c r="AO267" s="118">
        <f t="shared" si="27"/>
        <v>0.05</v>
      </c>
      <c r="AP267" s="120" t="s">
        <v>287</v>
      </c>
      <c r="AQ267" s="120" t="s">
        <v>287</v>
      </c>
      <c r="AR267" s="144">
        <f t="shared" si="22"/>
        <v>0.04</v>
      </c>
      <c r="AS267" s="411">
        <v>8.3999999999999995E-3</v>
      </c>
      <c r="AT267" s="115">
        <v>267</v>
      </c>
    </row>
    <row r="268" spans="1:46" ht="15" hidden="1" customHeight="1">
      <c r="A268" s="115">
        <v>265</v>
      </c>
      <c r="B268" s="119" t="s">
        <v>622</v>
      </c>
      <c r="C268" s="119"/>
      <c r="D268" s="119" t="s">
        <v>309</v>
      </c>
      <c r="E268" s="119" t="s">
        <v>330</v>
      </c>
      <c r="F268" s="119" t="s">
        <v>623</v>
      </c>
      <c r="G268" s="119" t="s">
        <v>297</v>
      </c>
      <c r="H268" s="119" t="s">
        <v>300</v>
      </c>
      <c r="I268" s="119" t="s">
        <v>749</v>
      </c>
      <c r="J268" s="119"/>
      <c r="K268" s="119"/>
      <c r="L268" s="120">
        <f t="shared" si="24"/>
        <v>0.01</v>
      </c>
      <c r="M268" s="163"/>
      <c r="N268" s="141" t="s">
        <v>1748</v>
      </c>
      <c r="O268" s="163"/>
      <c r="P268" s="163"/>
      <c r="Q268" s="120"/>
      <c r="R268" s="120"/>
      <c r="S268" s="121"/>
      <c r="T268" s="121"/>
      <c r="U268" s="121"/>
      <c r="V268" s="121"/>
      <c r="W268" s="121"/>
      <c r="X268" s="121"/>
      <c r="Y268" s="121"/>
      <c r="Z268" s="121"/>
      <c r="AA268" s="121"/>
      <c r="AB268" s="121"/>
      <c r="AC268" s="122"/>
      <c r="AD268" s="122"/>
      <c r="AE268" s="122"/>
      <c r="AF268" s="123"/>
      <c r="AG268" s="123"/>
      <c r="AH268" s="123"/>
      <c r="AI268" s="1093" t="s">
        <v>2571</v>
      </c>
      <c r="AJ268" s="1093"/>
      <c r="AK268" s="1093" t="s">
        <v>1676</v>
      </c>
      <c r="AL268" s="1093"/>
      <c r="AM268" s="1093"/>
      <c r="AN268" s="120"/>
      <c r="AO268" s="118">
        <f t="shared" si="27"/>
        <v>0</v>
      </c>
      <c r="AP268" s="120" t="s">
        <v>287</v>
      </c>
      <c r="AQ268" s="120" t="s">
        <v>287</v>
      </c>
      <c r="AR268" s="144">
        <f t="shared" si="22"/>
        <v>0</v>
      </c>
      <c r="AS268" s="411">
        <v>8.3999999999999995E-3</v>
      </c>
      <c r="AT268" s="115">
        <v>268</v>
      </c>
    </row>
    <row r="269" spans="1:46" ht="15" hidden="1" customHeight="1">
      <c r="A269" s="115">
        <v>266</v>
      </c>
      <c r="B269" s="119" t="s">
        <v>624</v>
      </c>
      <c r="C269" s="119">
        <v>41050186</v>
      </c>
      <c r="D269" s="119" t="s">
        <v>309</v>
      </c>
      <c r="E269" s="119" t="s">
        <v>310</v>
      </c>
      <c r="F269" s="119" t="s">
        <v>311</v>
      </c>
      <c r="G269" s="119" t="s">
        <v>297</v>
      </c>
      <c r="H269" s="119" t="s">
        <v>300</v>
      </c>
      <c r="I269" s="119" t="s">
        <v>749</v>
      </c>
      <c r="J269" s="119">
        <v>0.05</v>
      </c>
      <c r="K269" s="119"/>
      <c r="L269" s="120">
        <f t="shared" si="24"/>
        <v>0.03</v>
      </c>
      <c r="M269" s="163"/>
      <c r="N269" s="141" t="s">
        <v>1748</v>
      </c>
      <c r="O269" s="169" t="s">
        <v>1795</v>
      </c>
      <c r="P269" s="169" t="s">
        <v>1794</v>
      </c>
      <c r="Q269" s="120"/>
      <c r="R269" s="120"/>
      <c r="S269" s="121">
        <v>1.05</v>
      </c>
      <c r="T269" s="121">
        <v>10</v>
      </c>
      <c r="U269" s="121">
        <v>21.05</v>
      </c>
      <c r="V269" s="121">
        <v>41.1</v>
      </c>
      <c r="W269" s="121">
        <v>71.150000000000006</v>
      </c>
      <c r="X269" s="121">
        <v>81.150000000000006</v>
      </c>
      <c r="Y269" s="121">
        <v>100</v>
      </c>
      <c r="Z269" s="121">
        <v>121.05</v>
      </c>
      <c r="AA269" s="121">
        <v>140</v>
      </c>
      <c r="AB269" s="121">
        <v>150</v>
      </c>
      <c r="AC269" s="122">
        <v>11.05</v>
      </c>
      <c r="AD269" s="122">
        <v>71.099999999999994</v>
      </c>
      <c r="AE269" s="122">
        <v>150</v>
      </c>
      <c r="AF269" s="123">
        <v>5.15</v>
      </c>
      <c r="AG269" s="123">
        <v>60</v>
      </c>
      <c r="AH269" s="123">
        <v>150</v>
      </c>
      <c r="AI269" s="1093" t="s">
        <v>2571</v>
      </c>
      <c r="AJ269" s="1093"/>
      <c r="AK269" s="1093" t="s">
        <v>1676</v>
      </c>
      <c r="AL269" s="1093"/>
      <c r="AM269" s="1093"/>
      <c r="AN269" s="120"/>
      <c r="AO269" s="118">
        <f t="shared" si="27"/>
        <v>0.25</v>
      </c>
      <c r="AP269" s="120" t="s">
        <v>287</v>
      </c>
      <c r="AQ269" s="120" t="s">
        <v>287</v>
      </c>
      <c r="AR269" s="144">
        <f t="shared" si="22"/>
        <v>0.2</v>
      </c>
      <c r="AS269" s="411">
        <v>8.3999999999999995E-3</v>
      </c>
      <c r="AT269" s="115">
        <v>269</v>
      </c>
    </row>
    <row r="270" spans="1:46" ht="15" hidden="1" customHeight="1">
      <c r="A270" s="115">
        <v>267</v>
      </c>
      <c r="B270" s="119" t="s">
        <v>625</v>
      </c>
      <c r="C270" s="119"/>
      <c r="D270" s="119" t="s">
        <v>309</v>
      </c>
      <c r="E270" s="119" t="s">
        <v>310</v>
      </c>
      <c r="F270" s="119" t="s">
        <v>311</v>
      </c>
      <c r="G270" s="119" t="s">
        <v>297</v>
      </c>
      <c r="H270" s="119" t="s">
        <v>300</v>
      </c>
      <c r="I270" s="119" t="s">
        <v>749</v>
      </c>
      <c r="J270" s="119"/>
      <c r="K270" s="119"/>
      <c r="L270" s="120">
        <f t="shared" si="24"/>
        <v>0.01</v>
      </c>
      <c r="M270" s="163"/>
      <c r="N270" s="141" t="s">
        <v>1748</v>
      </c>
      <c r="O270" s="163"/>
      <c r="P270" s="163"/>
      <c r="Q270" s="120"/>
      <c r="R270" s="120"/>
      <c r="S270" s="121"/>
      <c r="T270" s="121"/>
      <c r="U270" s="121"/>
      <c r="V270" s="121"/>
      <c r="W270" s="121"/>
      <c r="X270" s="121"/>
      <c r="Y270" s="121"/>
      <c r="Z270" s="121"/>
      <c r="AA270" s="121"/>
      <c r="AB270" s="121"/>
      <c r="AC270" s="122"/>
      <c r="AD270" s="122"/>
      <c r="AE270" s="122"/>
      <c r="AF270" s="123"/>
      <c r="AG270" s="123"/>
      <c r="AH270" s="123"/>
      <c r="AI270" s="1093" t="s">
        <v>2571</v>
      </c>
      <c r="AJ270" s="1093"/>
      <c r="AK270" s="1093" t="s">
        <v>1676</v>
      </c>
      <c r="AL270" s="1093"/>
      <c r="AM270" s="1093"/>
      <c r="AN270" s="120"/>
      <c r="AO270" s="118">
        <f t="shared" si="27"/>
        <v>0</v>
      </c>
      <c r="AP270" s="120" t="s">
        <v>287</v>
      </c>
      <c r="AQ270" s="120" t="s">
        <v>287</v>
      </c>
      <c r="AR270" s="144">
        <f t="shared" si="22"/>
        <v>0</v>
      </c>
      <c r="AS270" s="411">
        <v>8.3999999999999995E-3</v>
      </c>
      <c r="AT270" s="115">
        <v>270</v>
      </c>
    </row>
    <row r="271" spans="1:46" ht="15" hidden="1" customHeight="1">
      <c r="A271" s="115">
        <v>268</v>
      </c>
      <c r="B271" s="119" t="s">
        <v>626</v>
      </c>
      <c r="C271" s="119">
        <v>41081299</v>
      </c>
      <c r="D271" s="119" t="s">
        <v>309</v>
      </c>
      <c r="E271" s="119" t="s">
        <v>310</v>
      </c>
      <c r="F271" s="119" t="s">
        <v>311</v>
      </c>
      <c r="G271" s="119" t="s">
        <v>297</v>
      </c>
      <c r="H271" s="119" t="s">
        <v>300</v>
      </c>
      <c r="I271" s="119" t="s">
        <v>749</v>
      </c>
      <c r="J271" s="119">
        <v>0.05</v>
      </c>
      <c r="K271" s="119"/>
      <c r="L271" s="120">
        <f t="shared" si="24"/>
        <v>0.03</v>
      </c>
      <c r="M271" s="163"/>
      <c r="N271" s="141" t="s">
        <v>1748</v>
      </c>
      <c r="O271" s="169" t="s">
        <v>1795</v>
      </c>
      <c r="P271" s="169" t="s">
        <v>1794</v>
      </c>
      <c r="Q271" s="120"/>
      <c r="R271" s="120"/>
      <c r="S271" s="121">
        <v>1.05</v>
      </c>
      <c r="T271" s="121">
        <v>10</v>
      </c>
      <c r="U271" s="121">
        <v>21.05</v>
      </c>
      <c r="V271" s="121">
        <v>41.1</v>
      </c>
      <c r="W271" s="121">
        <v>71.150000000000006</v>
      </c>
      <c r="X271" s="121">
        <v>81.150000000000006</v>
      </c>
      <c r="Y271" s="121">
        <v>100</v>
      </c>
      <c r="Z271" s="121">
        <v>121.05</v>
      </c>
      <c r="AA271" s="121">
        <v>140</v>
      </c>
      <c r="AB271" s="121">
        <v>150</v>
      </c>
      <c r="AC271" s="122">
        <v>11.05</v>
      </c>
      <c r="AD271" s="122">
        <v>71.099999999999994</v>
      </c>
      <c r="AE271" s="122">
        <v>150</v>
      </c>
      <c r="AF271" s="123">
        <v>5.15</v>
      </c>
      <c r="AG271" s="123">
        <v>60</v>
      </c>
      <c r="AH271" s="123">
        <v>150</v>
      </c>
      <c r="AI271" s="1093" t="s">
        <v>2571</v>
      </c>
      <c r="AJ271" s="1093"/>
      <c r="AK271" s="1093" t="s">
        <v>1676</v>
      </c>
      <c r="AL271" s="1093"/>
      <c r="AM271" s="1093"/>
      <c r="AN271" s="120"/>
      <c r="AO271" s="118">
        <f t="shared" si="27"/>
        <v>0.25</v>
      </c>
      <c r="AP271" s="120" t="s">
        <v>287</v>
      </c>
      <c r="AQ271" s="120" t="s">
        <v>287</v>
      </c>
      <c r="AR271" s="144">
        <f t="shared" si="22"/>
        <v>0.2</v>
      </c>
      <c r="AS271" s="411">
        <v>8.3999999999999995E-3</v>
      </c>
      <c r="AT271" s="115">
        <v>271</v>
      </c>
    </row>
    <row r="272" spans="1:46" ht="15" hidden="1" customHeight="1">
      <c r="A272" s="115">
        <v>269</v>
      </c>
      <c r="B272" s="119" t="s">
        <v>627</v>
      </c>
      <c r="C272" s="119">
        <v>31088653</v>
      </c>
      <c r="D272" s="119" t="s">
        <v>309</v>
      </c>
      <c r="E272" s="119" t="s">
        <v>310</v>
      </c>
      <c r="F272" s="119" t="s">
        <v>311</v>
      </c>
      <c r="G272" s="119" t="s">
        <v>297</v>
      </c>
      <c r="H272" s="119" t="s">
        <v>300</v>
      </c>
      <c r="I272" s="119" t="s">
        <v>749</v>
      </c>
      <c r="J272" s="119">
        <v>0.05</v>
      </c>
      <c r="K272" s="119"/>
      <c r="L272" s="120">
        <f t="shared" si="24"/>
        <v>0.03</v>
      </c>
      <c r="M272" s="163"/>
      <c r="N272" s="141" t="s">
        <v>1748</v>
      </c>
      <c r="O272" s="163"/>
      <c r="P272" s="163"/>
      <c r="Q272" s="120"/>
      <c r="R272" s="120"/>
      <c r="S272" s="121">
        <v>1.05</v>
      </c>
      <c r="T272" s="121">
        <v>10</v>
      </c>
      <c r="U272" s="121">
        <v>21.05</v>
      </c>
      <c r="V272" s="121">
        <v>41.1</v>
      </c>
      <c r="W272" s="121">
        <v>71.150000000000006</v>
      </c>
      <c r="X272" s="121">
        <v>81.150000000000006</v>
      </c>
      <c r="Y272" s="121">
        <v>100</v>
      </c>
      <c r="Z272" s="121">
        <v>121.05</v>
      </c>
      <c r="AA272" s="121">
        <v>140</v>
      </c>
      <c r="AB272" s="121">
        <v>150</v>
      </c>
      <c r="AC272" s="122">
        <v>11.05</v>
      </c>
      <c r="AD272" s="122">
        <v>71.099999999999994</v>
      </c>
      <c r="AE272" s="122">
        <v>150</v>
      </c>
      <c r="AF272" s="123">
        <v>5.15</v>
      </c>
      <c r="AG272" s="123">
        <v>60</v>
      </c>
      <c r="AH272" s="123">
        <v>150</v>
      </c>
      <c r="AI272" s="1093" t="s">
        <v>2571</v>
      </c>
      <c r="AJ272" s="1093"/>
      <c r="AK272" s="1093" t="s">
        <v>1676</v>
      </c>
      <c r="AL272" s="1093"/>
      <c r="AM272" s="1093"/>
      <c r="AN272" s="120"/>
      <c r="AO272" s="118">
        <f t="shared" si="27"/>
        <v>0.25</v>
      </c>
      <c r="AP272" s="120" t="s">
        <v>287</v>
      </c>
      <c r="AQ272" s="120" t="s">
        <v>287</v>
      </c>
      <c r="AR272" s="144">
        <f t="shared" si="22"/>
        <v>0.2</v>
      </c>
      <c r="AS272" s="411">
        <v>8.3999999999999995E-3</v>
      </c>
      <c r="AT272" s="115">
        <v>272</v>
      </c>
    </row>
    <row r="273" spans="1:46" ht="15" hidden="1" customHeight="1">
      <c r="A273" s="115">
        <v>270</v>
      </c>
      <c r="B273" s="119" t="s">
        <v>628</v>
      </c>
      <c r="C273" s="125">
        <v>41298336</v>
      </c>
      <c r="D273" s="119" t="s">
        <v>309</v>
      </c>
      <c r="E273" s="119" t="s">
        <v>310</v>
      </c>
      <c r="F273" s="119" t="s">
        <v>311</v>
      </c>
      <c r="G273" s="119" t="s">
        <v>297</v>
      </c>
      <c r="H273" s="119" t="s">
        <v>300</v>
      </c>
      <c r="I273" s="119" t="s">
        <v>749</v>
      </c>
      <c r="J273" s="119">
        <v>0.05</v>
      </c>
      <c r="K273" s="119"/>
      <c r="L273" s="120">
        <f t="shared" si="24"/>
        <v>0.03</v>
      </c>
      <c r="M273" s="163"/>
      <c r="N273" s="141" t="s">
        <v>1748</v>
      </c>
      <c r="O273" s="163"/>
      <c r="P273" s="163"/>
      <c r="Q273" s="120"/>
      <c r="R273" s="120"/>
      <c r="S273" s="121">
        <v>1.05</v>
      </c>
      <c r="T273" s="121">
        <v>10</v>
      </c>
      <c r="U273" s="121">
        <v>21.05</v>
      </c>
      <c r="V273" s="121">
        <v>41.1</v>
      </c>
      <c r="W273" s="121">
        <v>71.150000000000006</v>
      </c>
      <c r="X273" s="121">
        <v>81.150000000000006</v>
      </c>
      <c r="Y273" s="121">
        <v>100</v>
      </c>
      <c r="Z273" s="121">
        <v>121.05</v>
      </c>
      <c r="AA273" s="121">
        <v>140</v>
      </c>
      <c r="AB273" s="121">
        <v>150</v>
      </c>
      <c r="AC273" s="122">
        <v>11.05</v>
      </c>
      <c r="AD273" s="122">
        <v>71.099999999999994</v>
      </c>
      <c r="AE273" s="122">
        <v>150</v>
      </c>
      <c r="AF273" s="123">
        <v>5.15</v>
      </c>
      <c r="AG273" s="123">
        <v>60</v>
      </c>
      <c r="AH273" s="123">
        <v>150</v>
      </c>
      <c r="AI273" s="1093" t="s">
        <v>2571</v>
      </c>
      <c r="AJ273" s="1093"/>
      <c r="AK273" s="1093" t="s">
        <v>1676</v>
      </c>
      <c r="AL273" s="1093"/>
      <c r="AM273" s="1093"/>
      <c r="AN273" s="120"/>
      <c r="AO273" s="118">
        <f t="shared" si="27"/>
        <v>0.25</v>
      </c>
      <c r="AP273" s="120" t="s">
        <v>287</v>
      </c>
      <c r="AQ273" s="120" t="s">
        <v>287</v>
      </c>
      <c r="AR273" s="144">
        <f t="shared" si="22"/>
        <v>0.2</v>
      </c>
      <c r="AS273" s="411">
        <v>8.3999999999999995E-3</v>
      </c>
      <c r="AT273" s="115">
        <v>273</v>
      </c>
    </row>
    <row r="274" spans="1:46" ht="15" hidden="1" customHeight="1">
      <c r="A274" s="115">
        <v>271</v>
      </c>
      <c r="B274" s="130" t="s">
        <v>629</v>
      </c>
      <c r="C274" s="119">
        <v>5159746</v>
      </c>
      <c r="D274" s="119" t="s">
        <v>309</v>
      </c>
      <c r="E274" s="119" t="s">
        <v>330</v>
      </c>
      <c r="F274" s="119" t="s">
        <v>475</v>
      </c>
      <c r="G274" s="119" t="s">
        <v>297</v>
      </c>
      <c r="H274" s="119" t="s">
        <v>300</v>
      </c>
      <c r="I274" s="119" t="s">
        <v>749</v>
      </c>
      <c r="J274" s="119">
        <v>0.01</v>
      </c>
      <c r="K274" s="119"/>
      <c r="L274" s="120">
        <f t="shared" si="24"/>
        <v>0.01</v>
      </c>
      <c r="M274" s="163"/>
      <c r="N274" s="141" t="s">
        <v>1748</v>
      </c>
      <c r="O274" s="163"/>
      <c r="P274" s="163"/>
      <c r="Q274" s="120"/>
      <c r="R274" s="120"/>
      <c r="S274" s="121">
        <v>1.05</v>
      </c>
      <c r="T274" s="121">
        <v>10</v>
      </c>
      <c r="U274" s="121">
        <v>21.05</v>
      </c>
      <c r="V274" s="121">
        <v>41.1</v>
      </c>
      <c r="W274" s="121">
        <v>71.150000000000006</v>
      </c>
      <c r="X274" s="121">
        <v>81.150000000000006</v>
      </c>
      <c r="Y274" s="121">
        <v>100</v>
      </c>
      <c r="Z274" s="121">
        <v>121.05</v>
      </c>
      <c r="AA274" s="121">
        <v>140</v>
      </c>
      <c r="AB274" s="121">
        <v>150</v>
      </c>
      <c r="AC274" s="122">
        <v>11.05</v>
      </c>
      <c r="AD274" s="122">
        <v>71.099999999999994</v>
      </c>
      <c r="AE274" s="122">
        <v>150</v>
      </c>
      <c r="AF274" s="123">
        <v>5.15</v>
      </c>
      <c r="AG274" s="123">
        <v>60</v>
      </c>
      <c r="AH274" s="123">
        <v>150</v>
      </c>
      <c r="AI274" s="1093" t="s">
        <v>2571</v>
      </c>
      <c r="AJ274" s="1093"/>
      <c r="AK274" s="1093" t="s">
        <v>1676</v>
      </c>
      <c r="AL274" s="1093"/>
      <c r="AM274" s="1093"/>
      <c r="AN274" s="120"/>
      <c r="AO274" s="118">
        <f t="shared" si="27"/>
        <v>0.05</v>
      </c>
      <c r="AP274" s="120" t="s">
        <v>287</v>
      </c>
      <c r="AQ274" s="120" t="s">
        <v>287</v>
      </c>
      <c r="AR274" s="144">
        <f t="shared" si="22"/>
        <v>0.04</v>
      </c>
      <c r="AS274" s="411">
        <v>8.3999999999999995E-3</v>
      </c>
      <c r="AT274" s="115">
        <v>274</v>
      </c>
    </row>
    <row r="275" spans="1:46" ht="15" hidden="1" customHeight="1">
      <c r="A275" s="115">
        <v>272</v>
      </c>
      <c r="B275" s="119" t="s">
        <v>630</v>
      </c>
      <c r="C275" s="119">
        <v>41290672</v>
      </c>
      <c r="D275" s="119" t="s">
        <v>309</v>
      </c>
      <c r="E275" s="119" t="s">
        <v>310</v>
      </c>
      <c r="F275" s="119" t="s">
        <v>631</v>
      </c>
      <c r="G275" s="119" t="s">
        <v>297</v>
      </c>
      <c r="H275" s="119" t="s">
        <v>300</v>
      </c>
      <c r="I275" s="119" t="s">
        <v>749</v>
      </c>
      <c r="J275" s="119">
        <v>0.05</v>
      </c>
      <c r="K275" s="119"/>
      <c r="L275" s="120">
        <f t="shared" si="24"/>
        <v>0.03</v>
      </c>
      <c r="M275" s="163"/>
      <c r="N275" s="141" t="s">
        <v>1748</v>
      </c>
      <c r="O275" s="169" t="s">
        <v>1795</v>
      </c>
      <c r="P275" s="169" t="s">
        <v>1794</v>
      </c>
      <c r="Q275" s="128"/>
      <c r="R275" s="128"/>
      <c r="S275" s="121">
        <v>1.05</v>
      </c>
      <c r="T275" s="121">
        <v>10</v>
      </c>
      <c r="U275" s="121">
        <v>21.05</v>
      </c>
      <c r="V275" s="121">
        <v>41.1</v>
      </c>
      <c r="W275" s="121">
        <v>71.150000000000006</v>
      </c>
      <c r="X275" s="121">
        <v>81.150000000000006</v>
      </c>
      <c r="Y275" s="121">
        <v>100</v>
      </c>
      <c r="Z275" s="121">
        <v>121.05</v>
      </c>
      <c r="AA275" s="121">
        <v>140</v>
      </c>
      <c r="AB275" s="121">
        <v>150</v>
      </c>
      <c r="AC275" s="122">
        <v>11.05</v>
      </c>
      <c r="AD275" s="122">
        <v>71.099999999999994</v>
      </c>
      <c r="AE275" s="122">
        <v>150</v>
      </c>
      <c r="AF275" s="123">
        <v>5.15</v>
      </c>
      <c r="AG275" s="123">
        <v>60</v>
      </c>
      <c r="AH275" s="123">
        <v>150</v>
      </c>
      <c r="AI275" s="1093" t="s">
        <v>2571</v>
      </c>
      <c r="AJ275" s="1093"/>
      <c r="AK275" s="1093" t="s">
        <v>1676</v>
      </c>
      <c r="AL275" s="1093"/>
      <c r="AM275" s="1093"/>
      <c r="AN275" s="120"/>
      <c r="AO275" s="118">
        <f t="shared" si="27"/>
        <v>0.25</v>
      </c>
      <c r="AP275" s="120" t="s">
        <v>287</v>
      </c>
      <c r="AQ275" s="120" t="s">
        <v>287</v>
      </c>
      <c r="AR275" s="144">
        <f t="shared" si="22"/>
        <v>0.2</v>
      </c>
      <c r="AS275" s="411">
        <v>8.3999999999999995E-3</v>
      </c>
      <c r="AT275" s="115">
        <v>275</v>
      </c>
    </row>
    <row r="276" spans="1:46" ht="15" hidden="1" customHeight="1">
      <c r="A276" s="115">
        <v>273</v>
      </c>
      <c r="B276" s="119" t="s">
        <v>632</v>
      </c>
      <c r="C276" s="119">
        <v>41290680</v>
      </c>
      <c r="D276" s="119" t="s">
        <v>309</v>
      </c>
      <c r="E276" s="119" t="s">
        <v>310</v>
      </c>
      <c r="F276" s="119" t="s">
        <v>631</v>
      </c>
      <c r="G276" s="119" t="s">
        <v>297</v>
      </c>
      <c r="H276" s="119" t="s">
        <v>300</v>
      </c>
      <c r="I276" s="119" t="s">
        <v>749</v>
      </c>
      <c r="J276" s="119">
        <v>0.05</v>
      </c>
      <c r="K276" s="119"/>
      <c r="L276" s="120">
        <f t="shared" si="24"/>
        <v>0.03</v>
      </c>
      <c r="M276" s="163"/>
      <c r="N276" s="141" t="s">
        <v>1748</v>
      </c>
      <c r="O276" s="169" t="s">
        <v>1795</v>
      </c>
      <c r="P276" s="169" t="s">
        <v>1794</v>
      </c>
      <c r="Q276" s="467"/>
      <c r="R276" s="467"/>
      <c r="S276" s="121">
        <v>1.05</v>
      </c>
      <c r="T276" s="121">
        <v>10</v>
      </c>
      <c r="U276" s="121">
        <v>21.05</v>
      </c>
      <c r="V276" s="121">
        <v>41.1</v>
      </c>
      <c r="W276" s="121">
        <v>71.150000000000006</v>
      </c>
      <c r="X276" s="121">
        <v>81.150000000000006</v>
      </c>
      <c r="Y276" s="121">
        <v>100</v>
      </c>
      <c r="Z276" s="121">
        <v>121.05</v>
      </c>
      <c r="AA276" s="121">
        <v>140</v>
      </c>
      <c r="AB276" s="121">
        <v>150</v>
      </c>
      <c r="AC276" s="122">
        <v>11.05</v>
      </c>
      <c r="AD276" s="122">
        <v>71.099999999999994</v>
      </c>
      <c r="AE276" s="122">
        <v>150</v>
      </c>
      <c r="AF276" s="123">
        <v>5.15</v>
      </c>
      <c r="AG276" s="123">
        <v>60</v>
      </c>
      <c r="AH276" s="123">
        <v>150</v>
      </c>
      <c r="AI276" s="1093" t="s">
        <v>2571</v>
      </c>
      <c r="AJ276" s="1093"/>
      <c r="AK276" s="1093" t="s">
        <v>1676</v>
      </c>
      <c r="AL276" s="1093"/>
      <c r="AM276" s="1093"/>
      <c r="AN276" s="467"/>
      <c r="AO276" s="469">
        <f t="shared" si="27"/>
        <v>0.25</v>
      </c>
      <c r="AP276" s="467" t="s">
        <v>287</v>
      </c>
      <c r="AQ276" s="467" t="s">
        <v>287</v>
      </c>
      <c r="AR276" s="468">
        <f t="shared" si="22"/>
        <v>0.2</v>
      </c>
      <c r="AS276" s="469">
        <v>8.3999999999999995E-3</v>
      </c>
      <c r="AT276" s="115">
        <v>276</v>
      </c>
    </row>
    <row r="277" spans="1:46" ht="15" hidden="1" customHeight="1">
      <c r="A277" s="115">
        <v>274</v>
      </c>
      <c r="B277" s="119" t="s">
        <v>633</v>
      </c>
      <c r="C277" s="119"/>
      <c r="D277" s="119" t="s">
        <v>309</v>
      </c>
      <c r="E277" s="119" t="s">
        <v>310</v>
      </c>
      <c r="F277" s="119" t="s">
        <v>631</v>
      </c>
      <c r="G277" s="119" t="s">
        <v>297</v>
      </c>
      <c r="H277" s="119" t="s">
        <v>300</v>
      </c>
      <c r="I277" s="119" t="s">
        <v>749</v>
      </c>
      <c r="J277" s="119"/>
      <c r="K277" s="119"/>
      <c r="L277" s="120">
        <f t="shared" si="24"/>
        <v>0.01</v>
      </c>
      <c r="M277" s="163"/>
      <c r="N277" s="141" t="s">
        <v>1748</v>
      </c>
      <c r="O277" s="163"/>
      <c r="P277" s="163"/>
      <c r="Q277" s="120"/>
      <c r="R277" s="120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2"/>
      <c r="AD277" s="122"/>
      <c r="AE277" s="122"/>
      <c r="AF277" s="123"/>
      <c r="AG277" s="123"/>
      <c r="AH277" s="123"/>
      <c r="AI277" s="1093" t="s">
        <v>2571</v>
      </c>
      <c r="AJ277" s="1093"/>
      <c r="AK277" s="1093" t="s">
        <v>1676</v>
      </c>
      <c r="AL277" s="1093"/>
      <c r="AM277" s="1093"/>
      <c r="AN277" s="120"/>
      <c r="AO277" s="118">
        <f t="shared" si="27"/>
        <v>0</v>
      </c>
      <c r="AP277" s="120" t="s">
        <v>287</v>
      </c>
      <c r="AQ277" s="120" t="s">
        <v>287</v>
      </c>
      <c r="AR277" s="144">
        <f t="shared" si="22"/>
        <v>0</v>
      </c>
      <c r="AS277" s="411">
        <v>8.3999999999999995E-3</v>
      </c>
      <c r="AT277" s="115">
        <v>277</v>
      </c>
    </row>
    <row r="278" spans="1:46" ht="15" hidden="1" customHeight="1">
      <c r="A278" s="115">
        <v>275</v>
      </c>
      <c r="B278" s="127" t="s">
        <v>636</v>
      </c>
      <c r="C278" s="126" t="s">
        <v>1655</v>
      </c>
      <c r="D278" s="127" t="s">
        <v>309</v>
      </c>
      <c r="E278" s="127" t="s">
        <v>310</v>
      </c>
      <c r="F278" s="127" t="s">
        <v>637</v>
      </c>
      <c r="G278" s="127" t="s">
        <v>638</v>
      </c>
      <c r="H278" s="127" t="s">
        <v>300</v>
      </c>
      <c r="I278" s="119" t="s">
        <v>749</v>
      </c>
      <c r="J278" s="127">
        <v>0.02</v>
      </c>
      <c r="K278" s="127">
        <v>0</v>
      </c>
      <c r="L278" s="120">
        <f t="shared" si="24"/>
        <v>0.01</v>
      </c>
      <c r="M278" s="163"/>
      <c r="N278" s="141" t="s">
        <v>1748</v>
      </c>
      <c r="O278" s="163"/>
      <c r="P278" s="163"/>
      <c r="Q278" s="128">
        <v>30</v>
      </c>
      <c r="R278" s="128">
        <v>4</v>
      </c>
      <c r="S278" s="152">
        <v>1.02</v>
      </c>
      <c r="T278" s="152">
        <v>21.02</v>
      </c>
      <c r="U278" s="152">
        <v>41.14</v>
      </c>
      <c r="V278" s="152">
        <v>71.06</v>
      </c>
      <c r="W278" s="152">
        <v>100</v>
      </c>
      <c r="X278" s="152">
        <v>121.2</v>
      </c>
      <c r="Y278" s="152">
        <v>150</v>
      </c>
      <c r="Z278" s="152"/>
      <c r="AA278" s="152"/>
      <c r="AB278" s="152"/>
      <c r="AC278" s="153">
        <v>11.02</v>
      </c>
      <c r="AD278" s="153">
        <v>71.02</v>
      </c>
      <c r="AE278" s="153">
        <v>100</v>
      </c>
      <c r="AF278" s="154">
        <v>5.14</v>
      </c>
      <c r="AG278" s="154">
        <v>60</v>
      </c>
      <c r="AH278" s="154">
        <v>100</v>
      </c>
      <c r="AI278" s="1093" t="s">
        <v>2571</v>
      </c>
      <c r="AJ278" s="1093"/>
      <c r="AK278" s="1093" t="s">
        <v>1676</v>
      </c>
      <c r="AL278" s="1093"/>
      <c r="AM278" s="1093"/>
      <c r="AN278" s="120">
        <v>0.03</v>
      </c>
      <c r="AO278" s="170">
        <f t="shared" si="27"/>
        <v>0.1</v>
      </c>
      <c r="AP278" s="120" t="s">
        <v>287</v>
      </c>
      <c r="AQ278" s="120" t="s">
        <v>287</v>
      </c>
      <c r="AR278" s="144">
        <f t="shared" si="22"/>
        <v>0.08</v>
      </c>
      <c r="AS278" s="411">
        <v>8.3999999999999995E-3</v>
      </c>
      <c r="AT278" s="115">
        <v>280</v>
      </c>
    </row>
    <row r="279" spans="1:46" ht="15" hidden="1" customHeight="1">
      <c r="A279" s="115">
        <v>276</v>
      </c>
      <c r="B279" s="119" t="s">
        <v>639</v>
      </c>
      <c r="C279" s="119"/>
      <c r="D279" s="119" t="s">
        <v>309</v>
      </c>
      <c r="E279" s="119" t="s">
        <v>310</v>
      </c>
      <c r="F279" s="119" t="s">
        <v>637</v>
      </c>
      <c r="G279" s="119" t="s">
        <v>638</v>
      </c>
      <c r="H279" s="119" t="s">
        <v>300</v>
      </c>
      <c r="I279" s="119" t="s">
        <v>749</v>
      </c>
      <c r="J279" s="119"/>
      <c r="K279" s="119"/>
      <c r="L279" s="120">
        <f t="shared" si="24"/>
        <v>0.01</v>
      </c>
      <c r="M279" s="163"/>
      <c r="N279" s="141" t="s">
        <v>1748</v>
      </c>
      <c r="O279" s="163"/>
      <c r="P279" s="163"/>
      <c r="Q279" s="120"/>
      <c r="R279" s="120"/>
      <c r="S279" s="121"/>
      <c r="T279" s="121"/>
      <c r="U279" s="121"/>
      <c r="V279" s="121"/>
      <c r="W279" s="121"/>
      <c r="X279" s="121"/>
      <c r="Y279" s="121"/>
      <c r="Z279" s="121"/>
      <c r="AA279" s="121"/>
      <c r="AB279" s="121"/>
      <c r="AC279" s="122"/>
      <c r="AD279" s="122"/>
      <c r="AE279" s="122"/>
      <c r="AF279" s="123"/>
      <c r="AG279" s="123"/>
      <c r="AH279" s="123"/>
      <c r="AI279" s="1093" t="s">
        <v>2571</v>
      </c>
      <c r="AJ279" s="1093"/>
      <c r="AK279" s="1093" t="s">
        <v>1676</v>
      </c>
      <c r="AL279" s="1093"/>
      <c r="AM279" s="1093"/>
      <c r="AN279" s="120"/>
      <c r="AO279" s="118">
        <f t="shared" si="27"/>
        <v>0</v>
      </c>
      <c r="AP279" s="120" t="s">
        <v>287</v>
      </c>
      <c r="AQ279" s="120" t="s">
        <v>287</v>
      </c>
      <c r="AR279" s="144">
        <f t="shared" si="22"/>
        <v>0</v>
      </c>
      <c r="AS279" s="411">
        <v>8.3999999999999995E-3</v>
      </c>
      <c r="AT279" s="115">
        <v>281</v>
      </c>
    </row>
    <row r="280" spans="1:46" ht="15" hidden="1" customHeight="1">
      <c r="A280" s="115">
        <v>277</v>
      </c>
      <c r="B280" s="119" t="s">
        <v>640</v>
      </c>
      <c r="C280" s="119" t="s">
        <v>2254</v>
      </c>
      <c r="D280" s="119" t="s">
        <v>309</v>
      </c>
      <c r="E280" s="125" t="s">
        <v>310</v>
      </c>
      <c r="F280" s="119" t="s">
        <v>637</v>
      </c>
      <c r="G280" s="119" t="s">
        <v>305</v>
      </c>
      <c r="H280" s="119" t="s">
        <v>300</v>
      </c>
      <c r="I280" s="119" t="s">
        <v>749</v>
      </c>
      <c r="J280" s="119">
        <v>0.02</v>
      </c>
      <c r="K280" s="119"/>
      <c r="L280" s="120">
        <f t="shared" si="24"/>
        <v>0.01</v>
      </c>
      <c r="M280" s="163"/>
      <c r="N280" s="141" t="s">
        <v>1748</v>
      </c>
      <c r="O280" s="169" t="s">
        <v>1795</v>
      </c>
      <c r="P280" s="169" t="s">
        <v>1794</v>
      </c>
      <c r="Q280" s="513"/>
      <c r="R280" s="513"/>
      <c r="S280" s="121">
        <v>1.02</v>
      </c>
      <c r="T280" s="121">
        <v>21.02</v>
      </c>
      <c r="U280" s="121">
        <v>41.06</v>
      </c>
      <c r="V280" s="121">
        <v>71.06</v>
      </c>
      <c r="W280" s="121">
        <v>100</v>
      </c>
      <c r="X280" s="121">
        <v>111.02</v>
      </c>
      <c r="Y280" s="121">
        <v>130</v>
      </c>
      <c r="Z280" s="121"/>
      <c r="AA280" s="121"/>
      <c r="AB280" s="121"/>
      <c r="AC280" s="122">
        <v>11.12</v>
      </c>
      <c r="AD280" s="122">
        <v>71.02</v>
      </c>
      <c r="AE280" s="122">
        <v>130</v>
      </c>
      <c r="AF280" s="123">
        <v>11.12</v>
      </c>
      <c r="AG280" s="123">
        <v>71.02</v>
      </c>
      <c r="AH280" s="123">
        <v>130</v>
      </c>
      <c r="AI280" s="1093" t="s">
        <v>2571</v>
      </c>
      <c r="AJ280" s="1093"/>
      <c r="AK280" s="1093" t="s">
        <v>1676</v>
      </c>
      <c r="AL280" s="1093"/>
      <c r="AM280" s="1093"/>
      <c r="AN280" s="513"/>
      <c r="AO280" s="516">
        <f t="shared" ref="AO280" si="30">AR280+J280</f>
        <v>0.1</v>
      </c>
      <c r="AP280" s="513" t="s">
        <v>287</v>
      </c>
      <c r="AQ280" s="513" t="s">
        <v>287</v>
      </c>
      <c r="AR280" s="514">
        <f t="shared" ref="AR280" si="31">4*J280</f>
        <v>0.08</v>
      </c>
      <c r="AS280" s="516">
        <v>8.3999999999999995E-3</v>
      </c>
      <c r="AT280" s="115">
        <v>282</v>
      </c>
    </row>
    <row r="281" spans="1:46" ht="15" hidden="1" customHeight="1">
      <c r="A281" s="115">
        <v>278</v>
      </c>
      <c r="B281" s="119" t="s">
        <v>641</v>
      </c>
      <c r="C281" s="119"/>
      <c r="D281" s="119" t="s">
        <v>309</v>
      </c>
      <c r="E281" s="119" t="s">
        <v>310</v>
      </c>
      <c r="F281" s="119" t="s">
        <v>637</v>
      </c>
      <c r="G281" s="119" t="s">
        <v>638</v>
      </c>
      <c r="H281" s="119" t="s">
        <v>300</v>
      </c>
      <c r="I281" s="119" t="s">
        <v>749</v>
      </c>
      <c r="J281" s="119"/>
      <c r="K281" s="119"/>
      <c r="L281" s="120">
        <f t="shared" si="24"/>
        <v>0.01</v>
      </c>
      <c r="M281" s="163"/>
      <c r="N281" s="141" t="s">
        <v>1748</v>
      </c>
      <c r="O281" s="163"/>
      <c r="P281" s="163"/>
      <c r="Q281" s="120"/>
      <c r="R281" s="120"/>
      <c r="S281" s="121"/>
      <c r="T281" s="121"/>
      <c r="U281" s="121"/>
      <c r="V281" s="121"/>
      <c r="W281" s="121"/>
      <c r="X281" s="121"/>
      <c r="Y281" s="121"/>
      <c r="Z281" s="121"/>
      <c r="AA281" s="121"/>
      <c r="AB281" s="121"/>
      <c r="AC281" s="122"/>
      <c r="AD281" s="122"/>
      <c r="AE281" s="122"/>
      <c r="AF281" s="123"/>
      <c r="AG281" s="123"/>
      <c r="AH281" s="123"/>
      <c r="AI281" s="1093" t="s">
        <v>2571</v>
      </c>
      <c r="AJ281" s="1093"/>
      <c r="AK281" s="1093" t="s">
        <v>1676</v>
      </c>
      <c r="AL281" s="1093"/>
      <c r="AM281" s="1093"/>
      <c r="AN281" s="120"/>
      <c r="AO281" s="118">
        <f t="shared" si="27"/>
        <v>0</v>
      </c>
      <c r="AP281" s="120" t="s">
        <v>287</v>
      </c>
      <c r="AQ281" s="120" t="s">
        <v>287</v>
      </c>
      <c r="AR281" s="144">
        <f t="shared" si="22"/>
        <v>0</v>
      </c>
      <c r="AS281" s="411">
        <v>8.3999999999999995E-3</v>
      </c>
      <c r="AT281" s="115">
        <v>283</v>
      </c>
    </row>
    <row r="282" spans="1:46" ht="15" hidden="1" customHeight="1">
      <c r="A282" s="115">
        <v>279</v>
      </c>
      <c r="B282" s="119" t="s">
        <v>642</v>
      </c>
      <c r="C282" s="119"/>
      <c r="D282" s="119" t="s">
        <v>309</v>
      </c>
      <c r="E282" s="119" t="s">
        <v>310</v>
      </c>
      <c r="F282" s="119" t="s">
        <v>637</v>
      </c>
      <c r="G282" s="119" t="s">
        <v>638</v>
      </c>
      <c r="H282" s="119" t="s">
        <v>300</v>
      </c>
      <c r="I282" s="119" t="s">
        <v>749</v>
      </c>
      <c r="J282" s="119"/>
      <c r="K282" s="119"/>
      <c r="L282" s="120">
        <f t="shared" si="24"/>
        <v>0.01</v>
      </c>
      <c r="M282" s="163"/>
      <c r="N282" s="141" t="s">
        <v>1748</v>
      </c>
      <c r="O282" s="163"/>
      <c r="P282" s="163"/>
      <c r="Q282" s="120"/>
      <c r="R282" s="120"/>
      <c r="S282" s="121"/>
      <c r="T282" s="121"/>
      <c r="U282" s="121"/>
      <c r="V282" s="121"/>
      <c r="W282" s="121"/>
      <c r="X282" s="121"/>
      <c r="Y282" s="121"/>
      <c r="Z282" s="121"/>
      <c r="AA282" s="121"/>
      <c r="AB282" s="121"/>
      <c r="AC282" s="122"/>
      <c r="AD282" s="122"/>
      <c r="AE282" s="122"/>
      <c r="AF282" s="123"/>
      <c r="AG282" s="123"/>
      <c r="AH282" s="123"/>
      <c r="AI282" s="1093" t="s">
        <v>2571</v>
      </c>
      <c r="AJ282" s="1093"/>
      <c r="AK282" s="1093" t="s">
        <v>1676</v>
      </c>
      <c r="AL282" s="1093"/>
      <c r="AM282" s="1093"/>
      <c r="AN282" s="120"/>
      <c r="AO282" s="118">
        <f t="shared" si="27"/>
        <v>0</v>
      </c>
      <c r="AP282" s="120" t="s">
        <v>287</v>
      </c>
      <c r="AQ282" s="120" t="s">
        <v>287</v>
      </c>
      <c r="AR282" s="144">
        <f t="shared" si="22"/>
        <v>0</v>
      </c>
      <c r="AS282" s="411">
        <v>8.3999999999999995E-3</v>
      </c>
      <c r="AT282" s="115">
        <v>284</v>
      </c>
    </row>
    <row r="283" spans="1:46" ht="15" hidden="1" customHeight="1">
      <c r="A283" s="115">
        <v>280</v>
      </c>
      <c r="B283" s="119" t="s">
        <v>643</v>
      </c>
      <c r="C283" s="119"/>
      <c r="D283" s="119" t="s">
        <v>309</v>
      </c>
      <c r="E283" s="119" t="s">
        <v>325</v>
      </c>
      <c r="F283" s="119" t="s">
        <v>644</v>
      </c>
      <c r="G283" s="119" t="s">
        <v>375</v>
      </c>
      <c r="H283" s="119" t="s">
        <v>300</v>
      </c>
      <c r="I283" s="119" t="s">
        <v>376</v>
      </c>
      <c r="J283" s="119"/>
      <c r="K283" s="119"/>
      <c r="L283" s="120">
        <f t="shared" si="24"/>
        <v>0.01</v>
      </c>
      <c r="M283" s="163"/>
      <c r="N283" s="141" t="s">
        <v>1748</v>
      </c>
      <c r="O283" s="163"/>
      <c r="P283" s="163"/>
      <c r="Q283" s="120"/>
      <c r="R283" s="120"/>
      <c r="S283" s="121"/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2"/>
      <c r="AD283" s="122"/>
      <c r="AE283" s="122"/>
      <c r="AF283" s="123"/>
      <c r="AG283" s="123"/>
      <c r="AH283" s="123"/>
      <c r="AI283" s="1093" t="s">
        <v>2571</v>
      </c>
      <c r="AJ283" s="1093"/>
      <c r="AK283" s="1093" t="s">
        <v>1676</v>
      </c>
      <c r="AL283" s="1093"/>
      <c r="AM283" s="1093"/>
      <c r="AN283" s="120"/>
      <c r="AO283" s="118">
        <f t="shared" si="27"/>
        <v>0</v>
      </c>
      <c r="AP283" s="120" t="s">
        <v>287</v>
      </c>
      <c r="AQ283" s="120" t="s">
        <v>287</v>
      </c>
      <c r="AR283" s="144">
        <f t="shared" si="22"/>
        <v>0</v>
      </c>
      <c r="AS283" s="411">
        <v>8.3999999999999995E-3</v>
      </c>
      <c r="AT283" s="115">
        <v>285</v>
      </c>
    </row>
    <row r="284" spans="1:46" ht="15" hidden="1" customHeight="1">
      <c r="A284" s="115">
        <v>281</v>
      </c>
      <c r="B284" s="119" t="s">
        <v>645</v>
      </c>
      <c r="C284" s="124" t="s">
        <v>2123</v>
      </c>
      <c r="D284" s="119" t="s">
        <v>309</v>
      </c>
      <c r="E284" s="119" t="s">
        <v>325</v>
      </c>
      <c r="F284" s="119" t="s">
        <v>644</v>
      </c>
      <c r="G284" s="119" t="s">
        <v>375</v>
      </c>
      <c r="H284" s="119" t="s">
        <v>300</v>
      </c>
      <c r="I284" s="119" t="s">
        <v>376</v>
      </c>
      <c r="J284" s="119">
        <v>0.01</v>
      </c>
      <c r="K284" s="119"/>
      <c r="L284" s="120">
        <f t="shared" si="24"/>
        <v>0.01</v>
      </c>
      <c r="M284" s="163"/>
      <c r="N284" s="141" t="s">
        <v>1748</v>
      </c>
      <c r="O284" s="169" t="s">
        <v>1795</v>
      </c>
      <c r="P284" s="169" t="s">
        <v>1794</v>
      </c>
      <c r="Q284" s="120"/>
      <c r="R284" s="120"/>
      <c r="S284" s="155">
        <v>5</v>
      </c>
      <c r="T284" s="155">
        <v>10</v>
      </c>
      <c r="U284" s="121">
        <v>21.05</v>
      </c>
      <c r="V284" s="155">
        <v>41.1</v>
      </c>
      <c r="W284" s="155">
        <v>50</v>
      </c>
      <c r="X284" s="155">
        <v>60</v>
      </c>
      <c r="Y284" s="121">
        <v>71.150000000000006</v>
      </c>
      <c r="Z284" s="121">
        <v>81.150000000000006</v>
      </c>
      <c r="AA284" s="155">
        <v>90</v>
      </c>
      <c r="AB284" s="155">
        <v>100</v>
      </c>
      <c r="AC284" s="122"/>
      <c r="AD284" s="122"/>
      <c r="AE284" s="122"/>
      <c r="AF284" s="123"/>
      <c r="AG284" s="123"/>
      <c r="AH284" s="123"/>
      <c r="AI284" s="1093" t="s">
        <v>2571</v>
      </c>
      <c r="AJ284" s="1093"/>
      <c r="AK284" s="1093" t="s">
        <v>1676</v>
      </c>
      <c r="AL284" s="1093"/>
      <c r="AM284" s="1093"/>
      <c r="AN284" s="120"/>
      <c r="AO284" s="118">
        <f t="shared" si="27"/>
        <v>0.05</v>
      </c>
      <c r="AP284" s="120" t="s">
        <v>287</v>
      </c>
      <c r="AQ284" s="120" t="s">
        <v>287</v>
      </c>
      <c r="AR284" s="144">
        <f t="shared" si="22"/>
        <v>0.04</v>
      </c>
      <c r="AS284" s="411">
        <v>8.3999999999999995E-3</v>
      </c>
      <c r="AT284" s="115">
        <v>286</v>
      </c>
    </row>
    <row r="285" spans="1:46" ht="15" hidden="1" customHeight="1">
      <c r="A285" s="115">
        <v>282</v>
      </c>
      <c r="B285" s="119" t="s">
        <v>646</v>
      </c>
      <c r="C285" s="119"/>
      <c r="D285" s="119" t="s">
        <v>309</v>
      </c>
      <c r="E285" s="119" t="s">
        <v>330</v>
      </c>
      <c r="F285" s="119" t="s">
        <v>380</v>
      </c>
      <c r="G285" s="119" t="s">
        <v>297</v>
      </c>
      <c r="H285" s="119" t="s">
        <v>300</v>
      </c>
      <c r="I285" s="119" t="s">
        <v>381</v>
      </c>
      <c r="J285" s="119"/>
      <c r="K285" s="119"/>
      <c r="L285" s="120">
        <f t="shared" si="24"/>
        <v>0.01</v>
      </c>
      <c r="M285" s="163"/>
      <c r="N285" s="141" t="s">
        <v>1748</v>
      </c>
      <c r="O285" s="163"/>
      <c r="P285" s="163"/>
      <c r="Q285" s="120"/>
      <c r="R285" s="120"/>
      <c r="S285" s="121"/>
      <c r="T285" s="121"/>
      <c r="U285" s="121"/>
      <c r="V285" s="121"/>
      <c r="W285" s="121"/>
      <c r="X285" s="121"/>
      <c r="Y285" s="121"/>
      <c r="Z285" s="121"/>
      <c r="AA285" s="121"/>
      <c r="AB285" s="121"/>
      <c r="AC285" s="122"/>
      <c r="AD285" s="122"/>
      <c r="AE285" s="122"/>
      <c r="AF285" s="123"/>
      <c r="AG285" s="123"/>
      <c r="AH285" s="123"/>
      <c r="AI285" s="1093" t="s">
        <v>2571</v>
      </c>
      <c r="AJ285" s="1093"/>
      <c r="AK285" s="1093" t="s">
        <v>1676</v>
      </c>
      <c r="AL285" s="1093"/>
      <c r="AM285" s="1093"/>
      <c r="AN285" s="120"/>
      <c r="AO285" s="118">
        <f t="shared" si="27"/>
        <v>0</v>
      </c>
      <c r="AP285" s="120" t="s">
        <v>287</v>
      </c>
      <c r="AQ285" s="120" t="s">
        <v>287</v>
      </c>
      <c r="AR285" s="144">
        <f t="shared" si="22"/>
        <v>0</v>
      </c>
      <c r="AS285" s="411">
        <v>8.3999999999999995E-3</v>
      </c>
      <c r="AT285" s="115">
        <v>287</v>
      </c>
    </row>
    <row r="286" spans="1:46" ht="15" hidden="1" customHeight="1">
      <c r="A286" s="115">
        <v>283</v>
      </c>
      <c r="B286" s="119" t="s">
        <v>647</v>
      </c>
      <c r="C286" s="119"/>
      <c r="D286" s="119" t="s">
        <v>309</v>
      </c>
      <c r="E286" s="119" t="s">
        <v>330</v>
      </c>
      <c r="F286" s="119" t="s">
        <v>380</v>
      </c>
      <c r="G286" s="119" t="s">
        <v>297</v>
      </c>
      <c r="H286" s="119" t="s">
        <v>300</v>
      </c>
      <c r="I286" s="119" t="s">
        <v>381</v>
      </c>
      <c r="J286" s="119"/>
      <c r="K286" s="119"/>
      <c r="L286" s="120">
        <f t="shared" si="24"/>
        <v>0.01</v>
      </c>
      <c r="M286" s="163"/>
      <c r="N286" s="141" t="s">
        <v>1748</v>
      </c>
      <c r="O286" s="163"/>
      <c r="P286" s="163"/>
      <c r="Q286" s="120"/>
      <c r="R286" s="120"/>
      <c r="S286" s="121"/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2"/>
      <c r="AD286" s="122"/>
      <c r="AE286" s="122"/>
      <c r="AF286" s="123"/>
      <c r="AG286" s="123"/>
      <c r="AH286" s="123"/>
      <c r="AI286" s="1093" t="s">
        <v>2571</v>
      </c>
      <c r="AJ286" s="1093"/>
      <c r="AK286" s="1093" t="s">
        <v>1676</v>
      </c>
      <c r="AL286" s="1093"/>
      <c r="AM286" s="1093"/>
      <c r="AN286" s="120"/>
      <c r="AO286" s="118">
        <f t="shared" si="27"/>
        <v>0</v>
      </c>
      <c r="AP286" s="120" t="s">
        <v>287</v>
      </c>
      <c r="AQ286" s="120" t="s">
        <v>287</v>
      </c>
      <c r="AR286" s="144">
        <f t="shared" si="22"/>
        <v>0</v>
      </c>
      <c r="AS286" s="411">
        <v>8.3999999999999995E-3</v>
      </c>
      <c r="AT286" s="115">
        <v>288</v>
      </c>
    </row>
    <row r="287" spans="1:46" ht="15" hidden="1" customHeight="1">
      <c r="A287" s="115">
        <v>284</v>
      </c>
      <c r="B287" s="119" t="s">
        <v>648</v>
      </c>
      <c r="C287" s="119"/>
      <c r="D287" s="119" t="s">
        <v>309</v>
      </c>
      <c r="E287" s="119" t="s">
        <v>330</v>
      </c>
      <c r="F287" s="119" t="s">
        <v>649</v>
      </c>
      <c r="G287" s="119" t="s">
        <v>297</v>
      </c>
      <c r="H287" s="119" t="s">
        <v>300</v>
      </c>
      <c r="I287" s="119" t="s">
        <v>749</v>
      </c>
      <c r="J287" s="119"/>
      <c r="K287" s="119"/>
      <c r="L287" s="120">
        <f t="shared" si="24"/>
        <v>0.01</v>
      </c>
      <c r="M287" s="163"/>
      <c r="N287" s="141" t="s">
        <v>1748</v>
      </c>
      <c r="O287" s="163"/>
      <c r="P287" s="163"/>
      <c r="Q287" s="120"/>
      <c r="R287" s="120"/>
      <c r="S287" s="121"/>
      <c r="T287" s="121"/>
      <c r="U287" s="121"/>
      <c r="V287" s="121"/>
      <c r="W287" s="121"/>
      <c r="X287" s="121"/>
      <c r="Y287" s="121"/>
      <c r="Z287" s="121"/>
      <c r="AA287" s="121"/>
      <c r="AB287" s="121"/>
      <c r="AC287" s="122"/>
      <c r="AD287" s="122"/>
      <c r="AE287" s="122"/>
      <c r="AF287" s="123"/>
      <c r="AG287" s="123"/>
      <c r="AH287" s="123"/>
      <c r="AI287" s="1093" t="s">
        <v>2571</v>
      </c>
      <c r="AJ287" s="1093"/>
      <c r="AK287" s="1093" t="s">
        <v>1676</v>
      </c>
      <c r="AL287" s="1093"/>
      <c r="AM287" s="1093"/>
      <c r="AN287" s="120"/>
      <c r="AO287" s="118">
        <f t="shared" si="27"/>
        <v>0</v>
      </c>
      <c r="AP287" s="120" t="s">
        <v>287</v>
      </c>
      <c r="AQ287" s="120" t="s">
        <v>287</v>
      </c>
      <c r="AR287" s="144">
        <f t="shared" si="22"/>
        <v>0</v>
      </c>
      <c r="AS287" s="411">
        <v>8.3999999999999995E-3</v>
      </c>
      <c r="AT287" s="115">
        <v>289</v>
      </c>
    </row>
    <row r="288" spans="1:46" ht="15" hidden="1" customHeight="1">
      <c r="A288" s="115">
        <v>285</v>
      </c>
      <c r="B288" s="119" t="s">
        <v>650</v>
      </c>
      <c r="C288" s="119"/>
      <c r="D288" s="119" t="s">
        <v>309</v>
      </c>
      <c r="E288" s="119" t="s">
        <v>330</v>
      </c>
      <c r="F288" s="119" t="s">
        <v>649</v>
      </c>
      <c r="G288" s="119" t="s">
        <v>297</v>
      </c>
      <c r="H288" s="119" t="s">
        <v>300</v>
      </c>
      <c r="I288" s="119" t="s">
        <v>749</v>
      </c>
      <c r="J288" s="119"/>
      <c r="K288" s="119"/>
      <c r="L288" s="120">
        <f t="shared" si="24"/>
        <v>0.01</v>
      </c>
      <c r="M288" s="163"/>
      <c r="N288" s="141" t="s">
        <v>1748</v>
      </c>
      <c r="O288" s="163"/>
      <c r="P288" s="163"/>
      <c r="Q288" s="120"/>
      <c r="R288" s="120"/>
      <c r="S288" s="121"/>
      <c r="T288" s="121"/>
      <c r="U288" s="121"/>
      <c r="V288" s="121"/>
      <c r="W288" s="121"/>
      <c r="X288" s="121"/>
      <c r="Y288" s="121"/>
      <c r="Z288" s="121"/>
      <c r="AA288" s="121"/>
      <c r="AB288" s="121"/>
      <c r="AC288" s="122"/>
      <c r="AD288" s="122"/>
      <c r="AE288" s="122"/>
      <c r="AF288" s="123"/>
      <c r="AG288" s="123"/>
      <c r="AH288" s="123"/>
      <c r="AI288" s="1093" t="s">
        <v>2571</v>
      </c>
      <c r="AJ288" s="1093"/>
      <c r="AK288" s="1093" t="s">
        <v>1676</v>
      </c>
      <c r="AL288" s="1093"/>
      <c r="AM288" s="1093"/>
      <c r="AN288" s="120"/>
      <c r="AO288" s="118">
        <f t="shared" si="27"/>
        <v>0</v>
      </c>
      <c r="AP288" s="120" t="s">
        <v>287</v>
      </c>
      <c r="AQ288" s="120" t="s">
        <v>287</v>
      </c>
      <c r="AR288" s="144">
        <f t="shared" si="22"/>
        <v>0</v>
      </c>
      <c r="AS288" s="411">
        <v>8.3999999999999995E-3</v>
      </c>
      <c r="AT288" s="115">
        <v>290</v>
      </c>
    </row>
    <row r="289" spans="1:46" ht="15" hidden="1" customHeight="1">
      <c r="A289" s="115">
        <v>286</v>
      </c>
      <c r="B289" s="119" t="s">
        <v>651</v>
      </c>
      <c r="C289" s="119"/>
      <c r="D289" s="119" t="s">
        <v>309</v>
      </c>
      <c r="E289" s="119" t="s">
        <v>330</v>
      </c>
      <c r="F289" s="119" t="s">
        <v>649</v>
      </c>
      <c r="G289" s="119" t="s">
        <v>297</v>
      </c>
      <c r="H289" s="119" t="s">
        <v>300</v>
      </c>
      <c r="I289" s="119" t="s">
        <v>749</v>
      </c>
      <c r="J289" s="119"/>
      <c r="K289" s="119"/>
      <c r="L289" s="120">
        <f t="shared" si="24"/>
        <v>0.01</v>
      </c>
      <c r="M289" s="163"/>
      <c r="N289" s="141" t="s">
        <v>1748</v>
      </c>
      <c r="O289" s="163"/>
      <c r="P289" s="163"/>
      <c r="Q289" s="120"/>
      <c r="R289" s="120"/>
      <c r="S289" s="121"/>
      <c r="T289" s="121"/>
      <c r="U289" s="121"/>
      <c r="V289" s="121"/>
      <c r="W289" s="121"/>
      <c r="X289" s="121"/>
      <c r="Y289" s="121"/>
      <c r="Z289" s="121"/>
      <c r="AA289" s="121"/>
      <c r="AB289" s="121"/>
      <c r="AC289" s="122"/>
      <c r="AD289" s="122"/>
      <c r="AE289" s="122"/>
      <c r="AF289" s="123"/>
      <c r="AG289" s="123"/>
      <c r="AH289" s="123"/>
      <c r="AI289" s="1093" t="s">
        <v>2571</v>
      </c>
      <c r="AJ289" s="1093"/>
      <c r="AK289" s="1093" t="s">
        <v>1676</v>
      </c>
      <c r="AL289" s="1093"/>
      <c r="AM289" s="1093"/>
      <c r="AN289" s="120"/>
      <c r="AO289" s="118">
        <f t="shared" si="27"/>
        <v>0</v>
      </c>
      <c r="AP289" s="120" t="s">
        <v>287</v>
      </c>
      <c r="AQ289" s="120" t="s">
        <v>287</v>
      </c>
      <c r="AR289" s="144">
        <f t="shared" si="22"/>
        <v>0</v>
      </c>
      <c r="AS289" s="411">
        <v>8.3999999999999995E-3</v>
      </c>
      <c r="AT289" s="115">
        <v>291</v>
      </c>
    </row>
    <row r="290" spans="1:46" ht="15" hidden="1" customHeight="1">
      <c r="A290" s="115">
        <v>287</v>
      </c>
      <c r="B290" s="119" t="s">
        <v>652</v>
      </c>
      <c r="C290" s="124" t="s">
        <v>1856</v>
      </c>
      <c r="D290" s="119" t="s">
        <v>309</v>
      </c>
      <c r="E290" s="119" t="s">
        <v>325</v>
      </c>
      <c r="F290" s="119" t="s">
        <v>520</v>
      </c>
      <c r="G290" s="119" t="s">
        <v>297</v>
      </c>
      <c r="H290" s="119" t="s">
        <v>300</v>
      </c>
      <c r="I290" s="119" t="s">
        <v>749</v>
      </c>
      <c r="J290" s="119">
        <v>0.01</v>
      </c>
      <c r="K290" s="119"/>
      <c r="L290" s="120">
        <f t="shared" si="24"/>
        <v>0.01</v>
      </c>
      <c r="M290" s="163"/>
      <c r="N290" s="141" t="s">
        <v>1748</v>
      </c>
      <c r="O290" s="169" t="s">
        <v>1795</v>
      </c>
      <c r="P290" s="169" t="s">
        <v>1794</v>
      </c>
      <c r="Q290" s="120"/>
      <c r="R290" s="120"/>
      <c r="S290" s="121">
        <v>5</v>
      </c>
      <c r="T290" s="121">
        <v>10</v>
      </c>
      <c r="U290" s="121">
        <v>21.05</v>
      </c>
      <c r="V290" s="121">
        <v>41.1</v>
      </c>
      <c r="W290" s="121">
        <v>71.150000000000006</v>
      </c>
      <c r="X290" s="121">
        <v>81.150000000000006</v>
      </c>
      <c r="Y290" s="121">
        <v>100</v>
      </c>
      <c r="Z290" s="121">
        <v>121.05</v>
      </c>
      <c r="AA290" s="121">
        <v>140</v>
      </c>
      <c r="AB290" s="121">
        <v>150</v>
      </c>
      <c r="AC290" s="122"/>
      <c r="AD290" s="122"/>
      <c r="AE290" s="122"/>
      <c r="AF290" s="123"/>
      <c r="AG290" s="123"/>
      <c r="AH290" s="123"/>
      <c r="AI290" s="1093" t="s">
        <v>2571</v>
      </c>
      <c r="AJ290" s="1093"/>
      <c r="AK290" s="1093" t="s">
        <v>1676</v>
      </c>
      <c r="AL290" s="1093"/>
      <c r="AM290" s="1093"/>
      <c r="AN290" s="120"/>
      <c r="AO290" s="118">
        <f t="shared" si="27"/>
        <v>0.05</v>
      </c>
      <c r="AP290" s="120" t="s">
        <v>287</v>
      </c>
      <c r="AQ290" s="120" t="s">
        <v>287</v>
      </c>
      <c r="AR290" s="144">
        <f t="shared" si="22"/>
        <v>0.04</v>
      </c>
      <c r="AS290" s="411">
        <v>8.3999999999999995E-3</v>
      </c>
      <c r="AT290" s="115">
        <v>292</v>
      </c>
    </row>
    <row r="291" spans="1:46" ht="15" hidden="1" customHeight="1">
      <c r="A291" s="115">
        <v>288</v>
      </c>
      <c r="B291" s="119" t="s">
        <v>653</v>
      </c>
      <c r="C291" s="124" t="s">
        <v>1834</v>
      </c>
      <c r="D291" s="119" t="s">
        <v>309</v>
      </c>
      <c r="E291" s="119" t="s">
        <v>325</v>
      </c>
      <c r="F291" s="119" t="s">
        <v>520</v>
      </c>
      <c r="G291" s="119" t="s">
        <v>297</v>
      </c>
      <c r="H291" s="119" t="s">
        <v>300</v>
      </c>
      <c r="I291" s="119" t="s">
        <v>749</v>
      </c>
      <c r="J291" s="119">
        <v>0.01</v>
      </c>
      <c r="K291" s="119"/>
      <c r="L291" s="120">
        <f t="shared" si="24"/>
        <v>0.01</v>
      </c>
      <c r="M291" s="163"/>
      <c r="N291" s="141" t="s">
        <v>1748</v>
      </c>
      <c r="O291" s="169" t="s">
        <v>1795</v>
      </c>
      <c r="P291" s="169" t="s">
        <v>1794</v>
      </c>
      <c r="Q291" s="120"/>
      <c r="R291" s="120"/>
      <c r="S291" s="121">
        <v>5</v>
      </c>
      <c r="T291" s="121">
        <v>10</v>
      </c>
      <c r="U291" s="121">
        <v>21.05</v>
      </c>
      <c r="V291" s="121">
        <v>41.1</v>
      </c>
      <c r="W291" s="121">
        <v>71.150000000000006</v>
      </c>
      <c r="X291" s="121">
        <v>81.150000000000006</v>
      </c>
      <c r="Y291" s="121">
        <v>100</v>
      </c>
      <c r="Z291" s="121">
        <v>121.05</v>
      </c>
      <c r="AA291" s="121">
        <v>140</v>
      </c>
      <c r="AB291" s="121">
        <v>150</v>
      </c>
      <c r="AC291" s="122"/>
      <c r="AD291" s="122"/>
      <c r="AE291" s="122"/>
      <c r="AF291" s="123"/>
      <c r="AG291" s="123"/>
      <c r="AH291" s="123"/>
      <c r="AI291" s="1093" t="s">
        <v>2571</v>
      </c>
      <c r="AJ291" s="1093"/>
      <c r="AK291" s="1093" t="s">
        <v>1676</v>
      </c>
      <c r="AL291" s="1093"/>
      <c r="AM291" s="1093"/>
      <c r="AN291" s="120"/>
      <c r="AO291" s="118">
        <f t="shared" si="27"/>
        <v>0.05</v>
      </c>
      <c r="AP291" s="120" t="s">
        <v>287</v>
      </c>
      <c r="AQ291" s="120" t="s">
        <v>287</v>
      </c>
      <c r="AR291" s="144">
        <f t="shared" si="22"/>
        <v>0.04</v>
      </c>
      <c r="AS291" s="411">
        <v>8.3999999999999995E-3</v>
      </c>
      <c r="AT291" s="115">
        <v>293</v>
      </c>
    </row>
    <row r="292" spans="1:46" ht="15" hidden="1" customHeight="1">
      <c r="A292" s="115">
        <v>289</v>
      </c>
      <c r="B292" s="119" t="s">
        <v>654</v>
      </c>
      <c r="C292" s="119">
        <v>60323160</v>
      </c>
      <c r="D292" s="119" t="s">
        <v>309</v>
      </c>
      <c r="E292" s="125" t="s">
        <v>1988</v>
      </c>
      <c r="F292" s="119" t="s">
        <v>749</v>
      </c>
      <c r="G292" s="119" t="s">
        <v>297</v>
      </c>
      <c r="H292" s="119" t="s">
        <v>300</v>
      </c>
      <c r="I292" s="119" t="s">
        <v>749</v>
      </c>
      <c r="J292" s="119">
        <v>0.05</v>
      </c>
      <c r="K292" s="119"/>
      <c r="L292" s="120">
        <f t="shared" si="24"/>
        <v>0.03</v>
      </c>
      <c r="M292" s="163"/>
      <c r="N292" s="794" t="s">
        <v>2570</v>
      </c>
      <c r="O292" s="169" t="s">
        <v>1795</v>
      </c>
      <c r="P292" s="169" t="s">
        <v>1794</v>
      </c>
      <c r="Q292" s="120"/>
      <c r="R292" s="120"/>
      <c r="S292" s="121">
        <v>1.05</v>
      </c>
      <c r="T292" s="121">
        <v>10</v>
      </c>
      <c r="U292" s="121">
        <v>21.05</v>
      </c>
      <c r="V292" s="121">
        <v>41.1</v>
      </c>
      <c r="W292" s="121">
        <v>71.150000000000006</v>
      </c>
      <c r="X292" s="121">
        <v>81.150000000000006</v>
      </c>
      <c r="Y292" s="121">
        <v>100</v>
      </c>
      <c r="Z292" s="121">
        <v>121.05</v>
      </c>
      <c r="AA292" s="121">
        <v>140</v>
      </c>
      <c r="AB292" s="121">
        <v>150</v>
      </c>
      <c r="AC292" s="122">
        <v>11.05</v>
      </c>
      <c r="AD292" s="122">
        <v>71.099999999999994</v>
      </c>
      <c r="AE292" s="122">
        <v>150</v>
      </c>
      <c r="AF292" s="123">
        <v>5.15</v>
      </c>
      <c r="AG292" s="123">
        <v>60</v>
      </c>
      <c r="AH292" s="123">
        <v>150</v>
      </c>
      <c r="AI292" s="1093" t="s">
        <v>2571</v>
      </c>
      <c r="AJ292" s="1093"/>
      <c r="AK292" s="1092" t="s">
        <v>2572</v>
      </c>
      <c r="AL292" s="1093"/>
      <c r="AM292" s="1093"/>
      <c r="AN292" s="120"/>
      <c r="AO292" s="118">
        <f t="shared" si="27"/>
        <v>0.25</v>
      </c>
      <c r="AP292" s="120" t="s">
        <v>287</v>
      </c>
      <c r="AQ292" s="120" t="s">
        <v>287</v>
      </c>
      <c r="AR292" s="144">
        <f t="shared" si="22"/>
        <v>0.2</v>
      </c>
      <c r="AS292" s="411">
        <v>8.3999999999999995E-3</v>
      </c>
      <c r="AT292" s="115">
        <v>294</v>
      </c>
    </row>
    <row r="293" spans="1:46" ht="15" hidden="1" customHeight="1">
      <c r="A293" s="115">
        <v>290</v>
      </c>
      <c r="B293" s="119" t="s">
        <v>655</v>
      </c>
      <c r="C293" s="119"/>
      <c r="D293" s="119" t="s">
        <v>309</v>
      </c>
      <c r="E293" s="119" t="s">
        <v>310</v>
      </c>
      <c r="F293" s="119" t="s">
        <v>749</v>
      </c>
      <c r="G293" s="119" t="s">
        <v>297</v>
      </c>
      <c r="H293" s="119" t="s">
        <v>300</v>
      </c>
      <c r="I293" s="119" t="s">
        <v>749</v>
      </c>
      <c r="J293" s="119"/>
      <c r="K293" s="119"/>
      <c r="L293" s="120">
        <f t="shared" si="24"/>
        <v>0.01</v>
      </c>
      <c r="M293" s="163"/>
      <c r="N293" s="141" t="s">
        <v>1748</v>
      </c>
      <c r="O293" s="163"/>
      <c r="P293" s="163"/>
      <c r="Q293" s="120"/>
      <c r="R293" s="120"/>
      <c r="S293" s="121"/>
      <c r="T293" s="121"/>
      <c r="U293" s="121"/>
      <c r="V293" s="121"/>
      <c r="W293" s="121"/>
      <c r="X293" s="121"/>
      <c r="Y293" s="121"/>
      <c r="Z293" s="121"/>
      <c r="AA293" s="121"/>
      <c r="AB293" s="121"/>
      <c r="AC293" s="122"/>
      <c r="AD293" s="122"/>
      <c r="AE293" s="122"/>
      <c r="AF293" s="123"/>
      <c r="AG293" s="123"/>
      <c r="AH293" s="123"/>
      <c r="AI293" s="1093" t="s">
        <v>2571</v>
      </c>
      <c r="AJ293" s="1093"/>
      <c r="AK293" s="1093" t="s">
        <v>1676</v>
      </c>
      <c r="AL293" s="1093"/>
      <c r="AM293" s="1093"/>
      <c r="AN293" s="120"/>
      <c r="AO293" s="118">
        <f t="shared" si="27"/>
        <v>0</v>
      </c>
      <c r="AP293" s="120" t="s">
        <v>287</v>
      </c>
      <c r="AQ293" s="120" t="s">
        <v>287</v>
      </c>
      <c r="AR293" s="144">
        <f t="shared" si="22"/>
        <v>0</v>
      </c>
      <c r="AS293" s="411">
        <v>8.3999999999999995E-3</v>
      </c>
      <c r="AT293" s="115">
        <v>295</v>
      </c>
    </row>
    <row r="294" spans="1:46" ht="15" hidden="1" customHeight="1">
      <c r="A294" s="115">
        <v>291</v>
      </c>
      <c r="B294" s="119" t="s">
        <v>656</v>
      </c>
      <c r="C294" s="119">
        <v>60368065</v>
      </c>
      <c r="D294" s="119" t="s">
        <v>309</v>
      </c>
      <c r="E294" s="119" t="s">
        <v>310</v>
      </c>
      <c r="F294" s="119" t="s">
        <v>749</v>
      </c>
      <c r="G294" s="119" t="s">
        <v>297</v>
      </c>
      <c r="H294" s="119" t="s">
        <v>300</v>
      </c>
      <c r="I294" s="119" t="s">
        <v>749</v>
      </c>
      <c r="J294" s="119">
        <v>0.05</v>
      </c>
      <c r="K294" s="119"/>
      <c r="L294" s="120">
        <f t="shared" si="24"/>
        <v>0.03</v>
      </c>
      <c r="M294" s="163"/>
      <c r="N294" s="141" t="s">
        <v>1748</v>
      </c>
      <c r="O294" s="169" t="s">
        <v>1795</v>
      </c>
      <c r="P294" s="169" t="s">
        <v>1794</v>
      </c>
      <c r="Q294" s="120"/>
      <c r="R294" s="120"/>
      <c r="S294" s="121">
        <v>1.05</v>
      </c>
      <c r="T294" s="121">
        <v>10</v>
      </c>
      <c r="U294" s="121">
        <v>21.05</v>
      </c>
      <c r="V294" s="121">
        <v>41.1</v>
      </c>
      <c r="W294" s="121">
        <v>71.150000000000006</v>
      </c>
      <c r="X294" s="121">
        <v>81.150000000000006</v>
      </c>
      <c r="Y294" s="121">
        <v>100</v>
      </c>
      <c r="Z294" s="121">
        <v>121.05</v>
      </c>
      <c r="AA294" s="121">
        <v>140</v>
      </c>
      <c r="AB294" s="121">
        <v>150</v>
      </c>
      <c r="AC294" s="122">
        <v>11.05</v>
      </c>
      <c r="AD294" s="122">
        <v>71.099999999999994</v>
      </c>
      <c r="AE294" s="122">
        <v>150</v>
      </c>
      <c r="AF294" s="123">
        <v>5.15</v>
      </c>
      <c r="AG294" s="123">
        <v>60</v>
      </c>
      <c r="AH294" s="123">
        <v>150</v>
      </c>
      <c r="AI294" s="1093" t="s">
        <v>2571</v>
      </c>
      <c r="AJ294" s="1093"/>
      <c r="AK294" s="1093" t="s">
        <v>1676</v>
      </c>
      <c r="AL294" s="1093"/>
      <c r="AM294" s="1093"/>
      <c r="AN294" s="120"/>
      <c r="AO294" s="118">
        <f t="shared" si="27"/>
        <v>0.25</v>
      </c>
      <c r="AP294" s="120" t="s">
        <v>287</v>
      </c>
      <c r="AQ294" s="120" t="s">
        <v>287</v>
      </c>
      <c r="AR294" s="144">
        <f t="shared" si="22"/>
        <v>0.2</v>
      </c>
      <c r="AS294" s="411">
        <v>8.3999999999999995E-3</v>
      </c>
      <c r="AT294" s="115">
        <v>296</v>
      </c>
    </row>
    <row r="295" spans="1:46" ht="15" hidden="1" customHeight="1">
      <c r="A295" s="115">
        <v>292</v>
      </c>
      <c r="B295" s="119" t="s">
        <v>657</v>
      </c>
      <c r="C295" s="125" t="s">
        <v>1732</v>
      </c>
      <c r="D295" s="119" t="s">
        <v>309</v>
      </c>
      <c r="E295" s="119" t="s">
        <v>310</v>
      </c>
      <c r="F295" s="119" t="s">
        <v>749</v>
      </c>
      <c r="G295" s="119" t="s">
        <v>297</v>
      </c>
      <c r="H295" s="119" t="s">
        <v>300</v>
      </c>
      <c r="I295" s="119" t="s">
        <v>749</v>
      </c>
      <c r="J295" s="119">
        <v>0.05</v>
      </c>
      <c r="K295" s="119"/>
      <c r="L295" s="120">
        <f t="shared" si="24"/>
        <v>0.03</v>
      </c>
      <c r="M295" s="163"/>
      <c r="N295" s="141" t="s">
        <v>1748</v>
      </c>
      <c r="O295" s="169" t="s">
        <v>1795</v>
      </c>
      <c r="P295" s="169" t="s">
        <v>1794</v>
      </c>
      <c r="Q295" s="120"/>
      <c r="R295" s="120"/>
      <c r="S295" s="121">
        <v>1.05</v>
      </c>
      <c r="T295" s="121">
        <v>10</v>
      </c>
      <c r="U295" s="121">
        <v>21.05</v>
      </c>
      <c r="V295" s="121">
        <v>41.1</v>
      </c>
      <c r="W295" s="121">
        <v>71.150000000000006</v>
      </c>
      <c r="X295" s="121">
        <v>81.150000000000006</v>
      </c>
      <c r="Y295" s="121">
        <v>100</v>
      </c>
      <c r="Z295" s="121">
        <v>121.05</v>
      </c>
      <c r="AA295" s="121">
        <v>140</v>
      </c>
      <c r="AB295" s="121">
        <v>150</v>
      </c>
      <c r="AC295" s="122">
        <v>11.05</v>
      </c>
      <c r="AD295" s="122">
        <v>71.099999999999994</v>
      </c>
      <c r="AE295" s="122">
        <v>150</v>
      </c>
      <c r="AF295" s="123">
        <v>5.15</v>
      </c>
      <c r="AG295" s="123">
        <v>60</v>
      </c>
      <c r="AH295" s="123">
        <v>150</v>
      </c>
      <c r="AI295" s="1093" t="s">
        <v>2571</v>
      </c>
      <c r="AJ295" s="1093"/>
      <c r="AK295" s="1093" t="s">
        <v>1676</v>
      </c>
      <c r="AL295" s="1093"/>
      <c r="AM295" s="1093"/>
      <c r="AN295" s="120"/>
      <c r="AO295" s="118">
        <f t="shared" si="27"/>
        <v>0.25</v>
      </c>
      <c r="AP295" s="120" t="s">
        <v>287</v>
      </c>
      <c r="AQ295" s="120" t="s">
        <v>287</v>
      </c>
      <c r="AR295" s="144">
        <f t="shared" si="22"/>
        <v>0.2</v>
      </c>
      <c r="AS295" s="411">
        <v>8.3999999999999995E-3</v>
      </c>
      <c r="AT295" s="115">
        <v>297</v>
      </c>
    </row>
    <row r="296" spans="1:46" ht="15" hidden="1" customHeight="1">
      <c r="A296" s="115">
        <v>293</v>
      </c>
      <c r="B296" s="119" t="s">
        <v>658</v>
      </c>
      <c r="C296" s="119"/>
      <c r="D296" s="119" t="s">
        <v>309</v>
      </c>
      <c r="E296" s="119" t="s">
        <v>310</v>
      </c>
      <c r="F296" s="119" t="s">
        <v>749</v>
      </c>
      <c r="G296" s="119" t="s">
        <v>297</v>
      </c>
      <c r="H296" s="119" t="s">
        <v>300</v>
      </c>
      <c r="I296" s="119" t="s">
        <v>749</v>
      </c>
      <c r="J296" s="119"/>
      <c r="K296" s="119"/>
      <c r="L296" s="120">
        <f t="shared" si="24"/>
        <v>0.01</v>
      </c>
      <c r="M296" s="163"/>
      <c r="N296" s="141" t="s">
        <v>1748</v>
      </c>
      <c r="O296" s="169" t="s">
        <v>1795</v>
      </c>
      <c r="P296" s="169" t="s">
        <v>1794</v>
      </c>
      <c r="Q296" s="120"/>
      <c r="R296" s="120"/>
      <c r="S296" s="121"/>
      <c r="T296" s="121"/>
      <c r="U296" s="121"/>
      <c r="V296" s="121"/>
      <c r="W296" s="121"/>
      <c r="X296" s="121"/>
      <c r="Y296" s="121"/>
      <c r="Z296" s="121"/>
      <c r="AA296" s="121"/>
      <c r="AB296" s="121"/>
      <c r="AC296" s="122"/>
      <c r="AD296" s="122"/>
      <c r="AE296" s="122"/>
      <c r="AF296" s="123"/>
      <c r="AG296" s="123"/>
      <c r="AH296" s="123"/>
      <c r="AI296" s="1093" t="s">
        <v>2571</v>
      </c>
      <c r="AJ296" s="1093"/>
      <c r="AK296" s="1093" t="s">
        <v>1676</v>
      </c>
      <c r="AL296" s="1093"/>
      <c r="AM296" s="1093"/>
      <c r="AN296" s="120"/>
      <c r="AO296" s="118">
        <f t="shared" si="27"/>
        <v>0</v>
      </c>
      <c r="AP296" s="120" t="s">
        <v>287</v>
      </c>
      <c r="AQ296" s="120" t="s">
        <v>287</v>
      </c>
      <c r="AR296" s="144">
        <f t="shared" si="22"/>
        <v>0</v>
      </c>
      <c r="AS296" s="411">
        <v>8.3999999999999995E-3</v>
      </c>
      <c r="AT296" s="115">
        <v>298</v>
      </c>
    </row>
    <row r="297" spans="1:46" ht="15" hidden="1" customHeight="1">
      <c r="A297" s="115">
        <v>294</v>
      </c>
      <c r="B297" s="119" t="s">
        <v>659</v>
      </c>
      <c r="C297" s="119">
        <v>60367987</v>
      </c>
      <c r="D297" s="119" t="s">
        <v>309</v>
      </c>
      <c r="E297" s="119" t="s">
        <v>310</v>
      </c>
      <c r="F297" s="119" t="s">
        <v>749</v>
      </c>
      <c r="G297" s="119" t="s">
        <v>297</v>
      </c>
      <c r="H297" s="119" t="s">
        <v>300</v>
      </c>
      <c r="I297" s="119" t="s">
        <v>749</v>
      </c>
      <c r="J297" s="119">
        <v>0.05</v>
      </c>
      <c r="K297" s="119"/>
      <c r="L297" s="120">
        <f t="shared" si="24"/>
        <v>0.03</v>
      </c>
      <c r="M297" s="163"/>
      <c r="N297" s="823" t="s">
        <v>2570</v>
      </c>
      <c r="O297" s="169" t="s">
        <v>1795</v>
      </c>
      <c r="P297" s="169" t="s">
        <v>1794</v>
      </c>
      <c r="Q297" s="120"/>
      <c r="R297" s="120"/>
      <c r="S297" s="121">
        <v>1.05</v>
      </c>
      <c r="T297" s="121">
        <v>10</v>
      </c>
      <c r="U297" s="121">
        <v>21.05</v>
      </c>
      <c r="V297" s="121">
        <v>41.1</v>
      </c>
      <c r="W297" s="121">
        <v>71.150000000000006</v>
      </c>
      <c r="X297" s="121">
        <v>81.150000000000006</v>
      </c>
      <c r="Y297" s="121">
        <v>100</v>
      </c>
      <c r="Z297" s="121">
        <v>121.05</v>
      </c>
      <c r="AA297" s="121">
        <v>140</v>
      </c>
      <c r="AB297" s="121">
        <v>150</v>
      </c>
      <c r="AC297" s="122">
        <v>11.05</v>
      </c>
      <c r="AD297" s="122">
        <v>71.099999999999994</v>
      </c>
      <c r="AE297" s="122">
        <v>150</v>
      </c>
      <c r="AF297" s="123">
        <v>5.15</v>
      </c>
      <c r="AG297" s="123">
        <v>60</v>
      </c>
      <c r="AH297" s="123">
        <v>150</v>
      </c>
      <c r="AI297" s="1093" t="s">
        <v>2571</v>
      </c>
      <c r="AJ297" s="1093"/>
      <c r="AK297" s="1092" t="s">
        <v>2572</v>
      </c>
      <c r="AL297" s="1093"/>
      <c r="AM297" s="1093"/>
      <c r="AN297" s="120"/>
      <c r="AO297" s="118">
        <f t="shared" si="27"/>
        <v>0.25</v>
      </c>
      <c r="AP297" s="120" t="s">
        <v>287</v>
      </c>
      <c r="AQ297" s="120" t="s">
        <v>287</v>
      </c>
      <c r="AR297" s="144">
        <f t="shared" si="22"/>
        <v>0.2</v>
      </c>
      <c r="AS297" s="411">
        <v>8.3999999999999995E-3</v>
      </c>
      <c r="AT297" s="115">
        <v>299</v>
      </c>
    </row>
    <row r="298" spans="1:46" ht="15" hidden="1" customHeight="1">
      <c r="A298" s="115">
        <v>295</v>
      </c>
      <c r="B298" s="119" t="s">
        <v>660</v>
      </c>
      <c r="C298" s="119">
        <v>60367927</v>
      </c>
      <c r="D298" s="119" t="s">
        <v>309</v>
      </c>
      <c r="E298" s="119" t="s">
        <v>310</v>
      </c>
      <c r="F298" s="119" t="s">
        <v>749</v>
      </c>
      <c r="G298" s="119" t="s">
        <v>297</v>
      </c>
      <c r="H298" s="119" t="s">
        <v>300</v>
      </c>
      <c r="I298" s="119" t="s">
        <v>749</v>
      </c>
      <c r="J298" s="119">
        <v>0.05</v>
      </c>
      <c r="K298" s="119"/>
      <c r="L298" s="120">
        <f t="shared" si="24"/>
        <v>0.03</v>
      </c>
      <c r="M298" s="163"/>
      <c r="N298" s="141" t="s">
        <v>1748</v>
      </c>
      <c r="O298" s="169" t="s">
        <v>1795</v>
      </c>
      <c r="P298" s="169" t="s">
        <v>1794</v>
      </c>
      <c r="Q298" s="120"/>
      <c r="R298" s="120"/>
      <c r="S298" s="121">
        <v>1.05</v>
      </c>
      <c r="T298" s="121">
        <v>10</v>
      </c>
      <c r="U298" s="121">
        <v>21.05</v>
      </c>
      <c r="V298" s="121">
        <v>41.1</v>
      </c>
      <c r="W298" s="121">
        <v>71.150000000000006</v>
      </c>
      <c r="X298" s="121">
        <v>81.150000000000006</v>
      </c>
      <c r="Y298" s="121">
        <v>100</v>
      </c>
      <c r="Z298" s="121">
        <v>121.05</v>
      </c>
      <c r="AA298" s="121">
        <v>140</v>
      </c>
      <c r="AB298" s="121">
        <v>150</v>
      </c>
      <c r="AC298" s="122">
        <v>11.05</v>
      </c>
      <c r="AD298" s="122">
        <v>71.099999999999994</v>
      </c>
      <c r="AE298" s="122">
        <v>150</v>
      </c>
      <c r="AF298" s="123">
        <v>5.15</v>
      </c>
      <c r="AG298" s="123">
        <v>60</v>
      </c>
      <c r="AH298" s="123">
        <v>150</v>
      </c>
      <c r="AI298" s="1093" t="s">
        <v>2571</v>
      </c>
      <c r="AJ298" s="1093"/>
      <c r="AK298" s="1092" t="s">
        <v>2642</v>
      </c>
      <c r="AL298" s="1093"/>
      <c r="AM298" s="1093"/>
      <c r="AN298" s="120"/>
      <c r="AO298" s="118">
        <f t="shared" si="27"/>
        <v>0.25</v>
      </c>
      <c r="AP298" s="120" t="s">
        <v>287</v>
      </c>
      <c r="AQ298" s="120" t="s">
        <v>287</v>
      </c>
      <c r="AR298" s="144">
        <f t="shared" si="22"/>
        <v>0.2</v>
      </c>
      <c r="AS298" s="411">
        <v>8.3999999999999995E-3</v>
      </c>
      <c r="AT298" s="115">
        <v>300</v>
      </c>
    </row>
    <row r="299" spans="1:46" ht="15" hidden="1" customHeight="1">
      <c r="A299" s="115">
        <v>296</v>
      </c>
      <c r="B299" s="119" t="s">
        <v>661</v>
      </c>
      <c r="C299" s="119">
        <v>60367905</v>
      </c>
      <c r="D299" s="119" t="s">
        <v>309</v>
      </c>
      <c r="E299" s="125" t="s">
        <v>1988</v>
      </c>
      <c r="F299" s="125" t="s">
        <v>1678</v>
      </c>
      <c r="G299" s="119" t="s">
        <v>297</v>
      </c>
      <c r="H299" s="119" t="s">
        <v>300</v>
      </c>
      <c r="I299" s="119" t="s">
        <v>749</v>
      </c>
      <c r="J299" s="119">
        <v>0.05</v>
      </c>
      <c r="K299" s="119"/>
      <c r="L299" s="120">
        <f t="shared" si="24"/>
        <v>0.03</v>
      </c>
      <c r="M299" s="163"/>
      <c r="N299" s="794" t="s">
        <v>2570</v>
      </c>
      <c r="O299" s="169" t="s">
        <v>1795</v>
      </c>
      <c r="P299" s="169" t="s">
        <v>1794</v>
      </c>
      <c r="Q299" s="120"/>
      <c r="R299" s="120"/>
      <c r="S299" s="121">
        <v>1.05</v>
      </c>
      <c r="T299" s="121">
        <v>10</v>
      </c>
      <c r="U299" s="121">
        <v>21.05</v>
      </c>
      <c r="V299" s="121">
        <v>41.1</v>
      </c>
      <c r="W299" s="121">
        <v>71.150000000000006</v>
      </c>
      <c r="X299" s="121">
        <v>81.150000000000006</v>
      </c>
      <c r="Y299" s="121">
        <v>100</v>
      </c>
      <c r="Z299" s="121">
        <v>121.05</v>
      </c>
      <c r="AA299" s="121">
        <v>140</v>
      </c>
      <c r="AB299" s="121">
        <v>150</v>
      </c>
      <c r="AC299" s="122">
        <v>11.05</v>
      </c>
      <c r="AD299" s="122">
        <v>71.099999999999994</v>
      </c>
      <c r="AE299" s="122">
        <v>150</v>
      </c>
      <c r="AF299" s="123">
        <v>5.15</v>
      </c>
      <c r="AG299" s="123">
        <v>60</v>
      </c>
      <c r="AH299" s="123">
        <v>150</v>
      </c>
      <c r="AI299" s="1093" t="s">
        <v>2571</v>
      </c>
      <c r="AJ299" s="1093"/>
      <c r="AK299" s="1092" t="s">
        <v>2572</v>
      </c>
      <c r="AL299" s="1093"/>
      <c r="AM299" s="1093"/>
      <c r="AN299" s="120"/>
      <c r="AO299" s="118">
        <f t="shared" si="27"/>
        <v>0.25</v>
      </c>
      <c r="AP299" s="120" t="s">
        <v>287</v>
      </c>
      <c r="AQ299" s="120" t="s">
        <v>287</v>
      </c>
      <c r="AR299" s="144">
        <f t="shared" si="22"/>
        <v>0.2</v>
      </c>
      <c r="AS299" s="411">
        <v>8.3999999999999995E-3</v>
      </c>
      <c r="AT299" s="115">
        <v>301</v>
      </c>
    </row>
    <row r="300" spans="1:46" ht="15" hidden="1" customHeight="1">
      <c r="A300" s="115">
        <v>297</v>
      </c>
      <c r="B300" s="119" t="s">
        <v>662</v>
      </c>
      <c r="C300" s="119">
        <v>60367976</v>
      </c>
      <c r="D300" s="119" t="s">
        <v>309</v>
      </c>
      <c r="E300" s="119" t="s">
        <v>310</v>
      </c>
      <c r="F300" s="119" t="s">
        <v>749</v>
      </c>
      <c r="G300" s="119" t="s">
        <v>297</v>
      </c>
      <c r="H300" s="119" t="s">
        <v>300</v>
      </c>
      <c r="I300" s="119" t="s">
        <v>749</v>
      </c>
      <c r="J300" s="119">
        <v>0.05</v>
      </c>
      <c r="K300" s="119"/>
      <c r="L300" s="120">
        <f t="shared" si="24"/>
        <v>0.03</v>
      </c>
      <c r="M300" s="163"/>
      <c r="N300" s="141" t="s">
        <v>1748</v>
      </c>
      <c r="O300" s="169" t="s">
        <v>1795</v>
      </c>
      <c r="P300" s="169" t="s">
        <v>1794</v>
      </c>
      <c r="Q300" s="120"/>
      <c r="R300" s="120"/>
      <c r="S300" s="121">
        <v>1.05</v>
      </c>
      <c r="T300" s="121">
        <v>10</v>
      </c>
      <c r="U300" s="121">
        <v>21.05</v>
      </c>
      <c r="V300" s="121">
        <v>41.1</v>
      </c>
      <c r="W300" s="121">
        <v>71.150000000000006</v>
      </c>
      <c r="X300" s="121">
        <v>81.150000000000006</v>
      </c>
      <c r="Y300" s="121">
        <v>100</v>
      </c>
      <c r="Z300" s="121">
        <v>121.05</v>
      </c>
      <c r="AA300" s="121">
        <v>140</v>
      </c>
      <c r="AB300" s="121">
        <v>150</v>
      </c>
      <c r="AC300" s="122">
        <v>11.05</v>
      </c>
      <c r="AD300" s="122">
        <v>71.099999999999994</v>
      </c>
      <c r="AE300" s="122">
        <v>150</v>
      </c>
      <c r="AF300" s="123">
        <v>5.15</v>
      </c>
      <c r="AG300" s="123">
        <v>60</v>
      </c>
      <c r="AH300" s="123">
        <v>150</v>
      </c>
      <c r="AI300" s="1093" t="s">
        <v>2571</v>
      </c>
      <c r="AJ300" s="1093"/>
      <c r="AK300" s="1093" t="s">
        <v>1676</v>
      </c>
      <c r="AL300" s="1093"/>
      <c r="AM300" s="1093"/>
      <c r="AN300" s="120"/>
      <c r="AO300" s="118">
        <f t="shared" si="27"/>
        <v>0.25</v>
      </c>
      <c r="AP300" s="120" t="s">
        <v>287</v>
      </c>
      <c r="AQ300" s="120" t="s">
        <v>287</v>
      </c>
      <c r="AR300" s="144">
        <f t="shared" si="22"/>
        <v>0.2</v>
      </c>
      <c r="AS300" s="411">
        <v>8.3999999999999995E-3</v>
      </c>
      <c r="AT300" s="115">
        <v>302</v>
      </c>
    </row>
    <row r="301" spans="1:46" ht="15" hidden="1" customHeight="1">
      <c r="A301" s="115">
        <v>298</v>
      </c>
      <c r="B301" s="119" t="s">
        <v>663</v>
      </c>
      <c r="C301" s="119">
        <v>60367068</v>
      </c>
      <c r="D301" s="119" t="s">
        <v>309</v>
      </c>
      <c r="E301" s="119" t="s">
        <v>310</v>
      </c>
      <c r="F301" s="119" t="s">
        <v>749</v>
      </c>
      <c r="G301" s="119" t="s">
        <v>297</v>
      </c>
      <c r="H301" s="119" t="s">
        <v>300</v>
      </c>
      <c r="I301" s="119" t="s">
        <v>749</v>
      </c>
      <c r="J301" s="119">
        <v>0.05</v>
      </c>
      <c r="K301" s="119"/>
      <c r="L301" s="120">
        <f t="shared" si="24"/>
        <v>0.03</v>
      </c>
      <c r="M301" s="163"/>
      <c r="N301" s="141" t="s">
        <v>1748</v>
      </c>
      <c r="O301" s="169" t="s">
        <v>1795</v>
      </c>
      <c r="P301" s="169" t="s">
        <v>1794</v>
      </c>
      <c r="Q301" s="120"/>
      <c r="R301" s="120"/>
      <c r="S301" s="121">
        <v>1.05</v>
      </c>
      <c r="T301" s="121">
        <v>10</v>
      </c>
      <c r="U301" s="121">
        <v>21.05</v>
      </c>
      <c r="V301" s="121">
        <v>41.1</v>
      </c>
      <c r="W301" s="121">
        <v>71.150000000000006</v>
      </c>
      <c r="X301" s="121">
        <v>81.150000000000006</v>
      </c>
      <c r="Y301" s="121">
        <v>100</v>
      </c>
      <c r="Z301" s="121">
        <v>121.05</v>
      </c>
      <c r="AA301" s="121">
        <v>140</v>
      </c>
      <c r="AB301" s="121">
        <v>150</v>
      </c>
      <c r="AC301" s="122">
        <v>11.05</v>
      </c>
      <c r="AD301" s="122">
        <v>71.099999999999994</v>
      </c>
      <c r="AE301" s="122">
        <v>150</v>
      </c>
      <c r="AF301" s="123">
        <v>5.15</v>
      </c>
      <c r="AG301" s="123">
        <v>60</v>
      </c>
      <c r="AH301" s="123">
        <v>150</v>
      </c>
      <c r="AI301" s="1093" t="s">
        <v>2571</v>
      </c>
      <c r="AJ301" s="1093"/>
      <c r="AK301" s="1093" t="s">
        <v>1676</v>
      </c>
      <c r="AL301" s="1093"/>
      <c r="AM301" s="1093"/>
      <c r="AN301" s="120"/>
      <c r="AO301" s="118">
        <f t="shared" si="27"/>
        <v>0.25</v>
      </c>
      <c r="AP301" s="120" t="s">
        <v>287</v>
      </c>
      <c r="AQ301" s="120" t="s">
        <v>287</v>
      </c>
      <c r="AR301" s="144">
        <f t="shared" si="22"/>
        <v>0.2</v>
      </c>
      <c r="AS301" s="411">
        <v>8.3999999999999995E-3</v>
      </c>
      <c r="AT301" s="115">
        <v>303</v>
      </c>
    </row>
    <row r="302" spans="1:46" ht="15" hidden="1" customHeight="1">
      <c r="A302" s="115">
        <v>299</v>
      </c>
      <c r="B302" s="119" t="s">
        <v>664</v>
      </c>
      <c r="C302" s="119">
        <v>60367094</v>
      </c>
      <c r="D302" s="119" t="s">
        <v>309</v>
      </c>
      <c r="E302" s="125" t="s">
        <v>1988</v>
      </c>
      <c r="F302" s="119" t="s">
        <v>749</v>
      </c>
      <c r="G302" s="119" t="s">
        <v>297</v>
      </c>
      <c r="H302" s="119" t="s">
        <v>300</v>
      </c>
      <c r="I302" s="119" t="s">
        <v>749</v>
      </c>
      <c r="J302" s="119">
        <v>0.05</v>
      </c>
      <c r="K302" s="119"/>
      <c r="L302" s="120">
        <f t="shared" si="24"/>
        <v>0.03</v>
      </c>
      <c r="M302" s="163"/>
      <c r="N302" s="794" t="s">
        <v>2570</v>
      </c>
      <c r="O302" s="169" t="s">
        <v>1795</v>
      </c>
      <c r="P302" s="169" t="s">
        <v>1794</v>
      </c>
      <c r="Q302" s="120"/>
      <c r="R302" s="120"/>
      <c r="S302" s="121">
        <v>1.05</v>
      </c>
      <c r="T302" s="121">
        <v>10</v>
      </c>
      <c r="U302" s="121">
        <v>21.05</v>
      </c>
      <c r="V302" s="121">
        <v>41.1</v>
      </c>
      <c r="W302" s="121">
        <v>71.150000000000006</v>
      </c>
      <c r="X302" s="121">
        <v>81.150000000000006</v>
      </c>
      <c r="Y302" s="121">
        <v>100</v>
      </c>
      <c r="Z302" s="121">
        <v>121.05</v>
      </c>
      <c r="AA302" s="121">
        <v>140</v>
      </c>
      <c r="AB302" s="121">
        <v>150</v>
      </c>
      <c r="AC302" s="122">
        <v>11.05</v>
      </c>
      <c r="AD302" s="122">
        <v>71.099999999999994</v>
      </c>
      <c r="AE302" s="122">
        <v>150</v>
      </c>
      <c r="AF302" s="123">
        <v>5.15</v>
      </c>
      <c r="AG302" s="123">
        <v>60</v>
      </c>
      <c r="AH302" s="123">
        <v>150</v>
      </c>
      <c r="AI302" s="1092" t="s">
        <v>2571</v>
      </c>
      <c r="AJ302" s="1093"/>
      <c r="AK302" s="1092" t="s">
        <v>2572</v>
      </c>
      <c r="AL302" s="1093"/>
      <c r="AM302" s="1093"/>
      <c r="AN302" s="120"/>
      <c r="AO302" s="118">
        <f t="shared" si="27"/>
        <v>0.25</v>
      </c>
      <c r="AP302" s="120" t="s">
        <v>287</v>
      </c>
      <c r="AQ302" s="120" t="s">
        <v>287</v>
      </c>
      <c r="AR302" s="144">
        <f t="shared" si="22"/>
        <v>0.2</v>
      </c>
      <c r="AS302" s="411">
        <v>8.3999999999999995E-3</v>
      </c>
      <c r="AT302" s="115">
        <v>304</v>
      </c>
    </row>
    <row r="303" spans="1:46" ht="15" hidden="1" customHeight="1">
      <c r="A303" s="115">
        <v>300</v>
      </c>
      <c r="B303" s="119" t="s">
        <v>665</v>
      </c>
      <c r="C303" s="119">
        <v>60368099</v>
      </c>
      <c r="D303" s="119" t="s">
        <v>309</v>
      </c>
      <c r="E303" s="119" t="s">
        <v>310</v>
      </c>
      <c r="F303" s="119" t="s">
        <v>749</v>
      </c>
      <c r="G303" s="119" t="s">
        <v>297</v>
      </c>
      <c r="H303" s="119" t="s">
        <v>300</v>
      </c>
      <c r="I303" s="119" t="s">
        <v>749</v>
      </c>
      <c r="J303" s="119">
        <v>0.05</v>
      </c>
      <c r="K303" s="119"/>
      <c r="L303" s="120">
        <f t="shared" si="24"/>
        <v>0.03</v>
      </c>
      <c r="M303" s="163"/>
      <c r="N303" s="141" t="s">
        <v>1748</v>
      </c>
      <c r="O303" s="169" t="s">
        <v>1795</v>
      </c>
      <c r="P303" s="169" t="s">
        <v>1794</v>
      </c>
      <c r="Q303" s="120"/>
      <c r="R303" s="120"/>
      <c r="S303" s="121">
        <v>1.05</v>
      </c>
      <c r="T303" s="121">
        <v>10</v>
      </c>
      <c r="U303" s="121">
        <v>21.05</v>
      </c>
      <c r="V303" s="121">
        <v>41.1</v>
      </c>
      <c r="W303" s="121">
        <v>71.150000000000006</v>
      </c>
      <c r="X303" s="121">
        <v>81.150000000000006</v>
      </c>
      <c r="Y303" s="121">
        <v>100</v>
      </c>
      <c r="Z303" s="121">
        <v>121.05</v>
      </c>
      <c r="AA303" s="121">
        <v>140</v>
      </c>
      <c r="AB303" s="121">
        <v>150</v>
      </c>
      <c r="AC303" s="122">
        <v>11.05</v>
      </c>
      <c r="AD303" s="122">
        <v>71.099999999999994</v>
      </c>
      <c r="AE303" s="122">
        <v>150</v>
      </c>
      <c r="AF303" s="123">
        <v>5.15</v>
      </c>
      <c r="AG303" s="123">
        <v>60</v>
      </c>
      <c r="AH303" s="123">
        <v>150</v>
      </c>
      <c r="AI303" s="1093" t="s">
        <v>2571</v>
      </c>
      <c r="AJ303" s="1093"/>
      <c r="AK303" s="1093" t="s">
        <v>1676</v>
      </c>
      <c r="AL303" s="1093"/>
      <c r="AM303" s="1093"/>
      <c r="AN303" s="120"/>
      <c r="AO303" s="118">
        <f t="shared" si="27"/>
        <v>0.25</v>
      </c>
      <c r="AP303" s="120" t="s">
        <v>287</v>
      </c>
      <c r="AQ303" s="120" t="s">
        <v>287</v>
      </c>
      <c r="AR303" s="144">
        <f t="shared" si="22"/>
        <v>0.2</v>
      </c>
      <c r="AS303" s="411">
        <v>8.3999999999999995E-3</v>
      </c>
      <c r="AT303" s="115">
        <v>305</v>
      </c>
    </row>
    <row r="304" spans="1:46" ht="15" hidden="1" customHeight="1">
      <c r="A304" s="115">
        <v>301</v>
      </c>
      <c r="B304" s="119" t="s">
        <v>667</v>
      </c>
      <c r="C304" s="119"/>
      <c r="D304" s="119" t="s">
        <v>309</v>
      </c>
      <c r="E304" s="119" t="s">
        <v>330</v>
      </c>
      <c r="F304" s="119" t="s">
        <v>668</v>
      </c>
      <c r="G304" s="119" t="s">
        <v>669</v>
      </c>
      <c r="H304" s="119" t="s">
        <v>300</v>
      </c>
      <c r="I304" s="119" t="s">
        <v>749</v>
      </c>
      <c r="J304" s="119"/>
      <c r="K304" s="119"/>
      <c r="L304" s="120">
        <f t="shared" si="24"/>
        <v>0.01</v>
      </c>
      <c r="M304" s="163"/>
      <c r="N304" s="141" t="s">
        <v>1748</v>
      </c>
      <c r="O304" s="163"/>
      <c r="P304" s="163"/>
      <c r="Q304" s="120"/>
      <c r="R304" s="120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2"/>
      <c r="AD304" s="122"/>
      <c r="AE304" s="122"/>
      <c r="AF304" s="123"/>
      <c r="AG304" s="123"/>
      <c r="AH304" s="123"/>
      <c r="AI304" s="1093" t="s">
        <v>2571</v>
      </c>
      <c r="AJ304" s="1093"/>
      <c r="AK304" s="1093" t="s">
        <v>1676</v>
      </c>
      <c r="AL304" s="1093"/>
      <c r="AM304" s="1093"/>
      <c r="AN304" s="120"/>
      <c r="AO304" s="118">
        <f t="shared" si="27"/>
        <v>0</v>
      </c>
      <c r="AP304" s="120" t="s">
        <v>287</v>
      </c>
      <c r="AQ304" s="120" t="s">
        <v>287</v>
      </c>
      <c r="AR304" s="144">
        <f t="shared" si="22"/>
        <v>0</v>
      </c>
      <c r="AS304" s="411">
        <v>8.3999999999999995E-3</v>
      </c>
      <c r="AT304" s="115">
        <v>306</v>
      </c>
    </row>
    <row r="305" spans="1:46" ht="15" hidden="1" customHeight="1">
      <c r="A305" s="115">
        <v>302</v>
      </c>
      <c r="B305" s="119" t="s">
        <v>670</v>
      </c>
      <c r="C305" s="119"/>
      <c r="D305" s="119" t="s">
        <v>309</v>
      </c>
      <c r="E305" s="119" t="s">
        <v>325</v>
      </c>
      <c r="F305" s="119" t="s">
        <v>287</v>
      </c>
      <c r="G305" s="119" t="s">
        <v>671</v>
      </c>
      <c r="H305" s="119" t="s">
        <v>300</v>
      </c>
      <c r="I305" s="119" t="s">
        <v>672</v>
      </c>
      <c r="J305" s="119"/>
      <c r="K305" s="119"/>
      <c r="L305" s="120">
        <f t="shared" si="24"/>
        <v>0.01</v>
      </c>
      <c r="M305" s="163"/>
      <c r="N305" s="141" t="s">
        <v>1748</v>
      </c>
      <c r="O305" s="163"/>
      <c r="P305" s="163"/>
      <c r="Q305" s="120"/>
      <c r="R305" s="120"/>
      <c r="S305" s="121"/>
      <c r="T305" s="121"/>
      <c r="U305" s="121"/>
      <c r="V305" s="121"/>
      <c r="W305" s="121"/>
      <c r="X305" s="121"/>
      <c r="Y305" s="121"/>
      <c r="Z305" s="121"/>
      <c r="AA305" s="121"/>
      <c r="AB305" s="121"/>
      <c r="AC305" s="122"/>
      <c r="AD305" s="122"/>
      <c r="AE305" s="122"/>
      <c r="AF305" s="123"/>
      <c r="AG305" s="123"/>
      <c r="AH305" s="123"/>
      <c r="AI305" s="1093" t="s">
        <v>2571</v>
      </c>
      <c r="AJ305" s="1093"/>
      <c r="AK305" s="1093" t="s">
        <v>1676</v>
      </c>
      <c r="AL305" s="1093"/>
      <c r="AM305" s="1093"/>
      <c r="AN305" s="120"/>
      <c r="AO305" s="118">
        <f t="shared" si="27"/>
        <v>0</v>
      </c>
      <c r="AP305" s="120" t="s">
        <v>287</v>
      </c>
      <c r="AQ305" s="120" t="s">
        <v>287</v>
      </c>
      <c r="AR305" s="144">
        <f t="shared" si="22"/>
        <v>0</v>
      </c>
      <c r="AS305" s="411">
        <v>8.3999999999999995E-3</v>
      </c>
      <c r="AT305" s="115">
        <v>307</v>
      </c>
    </row>
    <row r="306" spans="1:46" ht="15" hidden="1" customHeight="1">
      <c r="A306" s="115">
        <v>303</v>
      </c>
      <c r="B306" s="119" t="s">
        <v>673</v>
      </c>
      <c r="C306" s="119"/>
      <c r="D306" s="119" t="s">
        <v>309</v>
      </c>
      <c r="E306" s="119" t="s">
        <v>325</v>
      </c>
      <c r="F306" s="119" t="s">
        <v>287</v>
      </c>
      <c r="G306" s="119" t="s">
        <v>671</v>
      </c>
      <c r="H306" s="119" t="s">
        <v>300</v>
      </c>
      <c r="I306" s="119" t="s">
        <v>672</v>
      </c>
      <c r="J306" s="119"/>
      <c r="K306" s="119"/>
      <c r="L306" s="120">
        <f t="shared" si="24"/>
        <v>0.01</v>
      </c>
      <c r="M306" s="163"/>
      <c r="N306" s="141" t="s">
        <v>1748</v>
      </c>
      <c r="O306" s="163"/>
      <c r="P306" s="163"/>
      <c r="Q306" s="120"/>
      <c r="R306" s="120"/>
      <c r="S306" s="121"/>
      <c r="T306" s="121"/>
      <c r="U306" s="121"/>
      <c r="V306" s="121"/>
      <c r="W306" s="121"/>
      <c r="X306" s="121"/>
      <c r="Y306" s="121"/>
      <c r="Z306" s="121"/>
      <c r="AA306" s="121"/>
      <c r="AB306" s="121"/>
      <c r="AC306" s="122"/>
      <c r="AD306" s="122"/>
      <c r="AE306" s="122"/>
      <c r="AF306" s="123"/>
      <c r="AG306" s="123"/>
      <c r="AH306" s="123"/>
      <c r="AI306" s="1093" t="s">
        <v>2571</v>
      </c>
      <c r="AJ306" s="1093"/>
      <c r="AK306" s="1093" t="s">
        <v>1676</v>
      </c>
      <c r="AL306" s="1093"/>
      <c r="AM306" s="1093"/>
      <c r="AN306" s="120"/>
      <c r="AO306" s="118">
        <f t="shared" si="27"/>
        <v>0</v>
      </c>
      <c r="AP306" s="120" t="s">
        <v>287</v>
      </c>
      <c r="AQ306" s="120" t="s">
        <v>287</v>
      </c>
      <c r="AR306" s="144">
        <f t="shared" si="22"/>
        <v>0</v>
      </c>
      <c r="AS306" s="411">
        <v>8.3999999999999995E-3</v>
      </c>
      <c r="AT306" s="115">
        <v>308</v>
      </c>
    </row>
    <row r="307" spans="1:46" ht="15" hidden="1" customHeight="1">
      <c r="A307" s="115">
        <v>304</v>
      </c>
      <c r="B307" s="119" t="s">
        <v>674</v>
      </c>
      <c r="C307" s="124" t="s">
        <v>1793</v>
      </c>
      <c r="D307" s="119" t="s">
        <v>309</v>
      </c>
      <c r="E307" s="119" t="s">
        <v>325</v>
      </c>
      <c r="F307" s="119" t="s">
        <v>520</v>
      </c>
      <c r="G307" s="119" t="s">
        <v>297</v>
      </c>
      <c r="H307" s="119" t="s">
        <v>300</v>
      </c>
      <c r="I307" s="119" t="s">
        <v>749</v>
      </c>
      <c r="J307" s="119">
        <v>0.01</v>
      </c>
      <c r="K307" s="119"/>
      <c r="L307" s="120">
        <f t="shared" si="24"/>
        <v>0.01</v>
      </c>
      <c r="M307" s="163"/>
      <c r="N307" s="141" t="s">
        <v>1748</v>
      </c>
      <c r="O307" s="169" t="s">
        <v>1795</v>
      </c>
      <c r="P307" s="169" t="s">
        <v>1794</v>
      </c>
      <c r="Q307" s="120"/>
      <c r="R307" s="120"/>
      <c r="S307" s="121">
        <v>5</v>
      </c>
      <c r="T307" s="121">
        <v>10</v>
      </c>
      <c r="U307" s="121">
        <v>21.05</v>
      </c>
      <c r="V307" s="121">
        <v>41.1</v>
      </c>
      <c r="W307" s="121">
        <v>71.150000000000006</v>
      </c>
      <c r="X307" s="121">
        <v>81.150000000000006</v>
      </c>
      <c r="Y307" s="121">
        <v>100</v>
      </c>
      <c r="Z307" s="121">
        <v>121.05</v>
      </c>
      <c r="AA307" s="121">
        <v>140</v>
      </c>
      <c r="AB307" s="121">
        <v>150</v>
      </c>
      <c r="AC307" s="122">
        <v>1</v>
      </c>
      <c r="AD307" s="122">
        <v>1</v>
      </c>
      <c r="AE307" s="122">
        <v>1</v>
      </c>
      <c r="AF307" s="123">
        <v>1</v>
      </c>
      <c r="AG307" s="123">
        <v>1</v>
      </c>
      <c r="AH307" s="123">
        <v>1</v>
      </c>
      <c r="AI307" s="1093" t="s">
        <v>2571</v>
      </c>
      <c r="AJ307" s="1093"/>
      <c r="AK307" s="1093" t="s">
        <v>1676</v>
      </c>
      <c r="AL307" s="1093"/>
      <c r="AM307" s="1093"/>
      <c r="AN307" s="120"/>
      <c r="AO307" s="118">
        <f t="shared" si="27"/>
        <v>0.05</v>
      </c>
      <c r="AP307" s="120" t="s">
        <v>287</v>
      </c>
      <c r="AQ307" s="120" t="s">
        <v>287</v>
      </c>
      <c r="AR307" s="144">
        <f t="shared" si="22"/>
        <v>0.04</v>
      </c>
      <c r="AS307" s="411">
        <v>8.3999999999999995E-3</v>
      </c>
      <c r="AT307" s="115">
        <v>309</v>
      </c>
    </row>
    <row r="308" spans="1:46" ht="15" hidden="1" customHeight="1">
      <c r="A308" s="115">
        <v>305</v>
      </c>
      <c r="B308" s="119" t="s">
        <v>675</v>
      </c>
      <c r="C308" s="124" t="s">
        <v>1854</v>
      </c>
      <c r="D308" s="119" t="s">
        <v>309</v>
      </c>
      <c r="E308" s="119" t="s">
        <v>325</v>
      </c>
      <c r="F308" s="119" t="s">
        <v>520</v>
      </c>
      <c r="G308" s="119" t="s">
        <v>297</v>
      </c>
      <c r="H308" s="119" t="s">
        <v>300</v>
      </c>
      <c r="I308" s="119" t="s">
        <v>749</v>
      </c>
      <c r="J308" s="119">
        <v>0.01</v>
      </c>
      <c r="K308" s="119"/>
      <c r="L308" s="120">
        <f t="shared" si="24"/>
        <v>0.01</v>
      </c>
      <c r="M308" s="163"/>
      <c r="N308" s="141" t="s">
        <v>1748</v>
      </c>
      <c r="O308" s="169" t="s">
        <v>1795</v>
      </c>
      <c r="P308" s="169" t="s">
        <v>1794</v>
      </c>
      <c r="Q308" s="120"/>
      <c r="R308" s="120"/>
      <c r="S308" s="121">
        <v>5</v>
      </c>
      <c r="T308" s="121">
        <v>10</v>
      </c>
      <c r="U308" s="121">
        <v>21.05</v>
      </c>
      <c r="V308" s="121">
        <v>41.1</v>
      </c>
      <c r="W308" s="121">
        <v>71.150000000000006</v>
      </c>
      <c r="X308" s="121">
        <v>81.150000000000006</v>
      </c>
      <c r="Y308" s="121">
        <v>100</v>
      </c>
      <c r="Z308" s="121">
        <v>121.05</v>
      </c>
      <c r="AA308" s="121">
        <v>140</v>
      </c>
      <c r="AB308" s="121">
        <v>150</v>
      </c>
      <c r="AC308" s="122"/>
      <c r="AD308" s="122"/>
      <c r="AE308" s="122"/>
      <c r="AF308" s="123"/>
      <c r="AG308" s="123"/>
      <c r="AH308" s="123"/>
      <c r="AI308" s="1093" t="s">
        <v>2571</v>
      </c>
      <c r="AJ308" s="1093"/>
      <c r="AK308" s="1093" t="s">
        <v>1676</v>
      </c>
      <c r="AL308" s="1093"/>
      <c r="AM308" s="1093"/>
      <c r="AN308" s="120"/>
      <c r="AO308" s="118">
        <f t="shared" si="27"/>
        <v>0.05</v>
      </c>
      <c r="AP308" s="120" t="s">
        <v>287</v>
      </c>
      <c r="AQ308" s="120" t="s">
        <v>287</v>
      </c>
      <c r="AR308" s="144">
        <f t="shared" si="22"/>
        <v>0.04</v>
      </c>
      <c r="AS308" s="411">
        <v>8.3999999999999995E-3</v>
      </c>
      <c r="AT308" s="115">
        <v>310</v>
      </c>
    </row>
    <row r="309" spans="1:46" ht="15" hidden="1" customHeight="1">
      <c r="A309" s="115">
        <v>306</v>
      </c>
      <c r="B309" s="119" t="s">
        <v>676</v>
      </c>
      <c r="C309" s="119" t="s">
        <v>2120</v>
      </c>
      <c r="D309" s="119" t="s">
        <v>309</v>
      </c>
      <c r="E309" s="119" t="s">
        <v>330</v>
      </c>
      <c r="F309" s="119" t="s">
        <v>677</v>
      </c>
      <c r="G309" s="119" t="s">
        <v>297</v>
      </c>
      <c r="H309" s="119" t="s">
        <v>300</v>
      </c>
      <c r="I309" s="119" t="s">
        <v>749</v>
      </c>
      <c r="J309" s="119">
        <v>0.01</v>
      </c>
      <c r="K309" s="119"/>
      <c r="L309" s="120">
        <f t="shared" si="24"/>
        <v>0.01</v>
      </c>
      <c r="M309" s="163"/>
      <c r="N309" s="141" t="s">
        <v>1748</v>
      </c>
      <c r="O309" s="163"/>
      <c r="P309" s="163"/>
      <c r="Q309" s="120"/>
      <c r="R309" s="120"/>
      <c r="S309" s="121">
        <v>1.05</v>
      </c>
      <c r="T309" s="121">
        <v>10</v>
      </c>
      <c r="U309" s="121">
        <v>21.05</v>
      </c>
      <c r="V309" s="121">
        <v>41.1</v>
      </c>
      <c r="W309" s="121">
        <v>71.150000000000006</v>
      </c>
      <c r="X309" s="121">
        <v>81.150000000000006</v>
      </c>
      <c r="Y309" s="121">
        <v>100</v>
      </c>
      <c r="Z309" s="121">
        <v>121.05</v>
      </c>
      <c r="AA309" s="121">
        <v>140</v>
      </c>
      <c r="AB309" s="121">
        <v>150</v>
      </c>
      <c r="AC309" s="122">
        <v>11.05</v>
      </c>
      <c r="AD309" s="122">
        <v>71.099999999999994</v>
      </c>
      <c r="AE309" s="122">
        <v>150</v>
      </c>
      <c r="AF309" s="123">
        <v>5.15</v>
      </c>
      <c r="AG309" s="123">
        <v>60</v>
      </c>
      <c r="AH309" s="123">
        <v>150</v>
      </c>
      <c r="AI309" s="1093" t="s">
        <v>2571</v>
      </c>
      <c r="AJ309" s="1093"/>
      <c r="AK309" s="1093" t="s">
        <v>1676</v>
      </c>
      <c r="AL309" s="1093"/>
      <c r="AM309" s="1093"/>
      <c r="AN309" s="120"/>
      <c r="AO309" s="118">
        <f t="shared" si="27"/>
        <v>0.05</v>
      </c>
      <c r="AP309" s="120" t="s">
        <v>287</v>
      </c>
      <c r="AQ309" s="120" t="s">
        <v>287</v>
      </c>
      <c r="AR309" s="144">
        <f t="shared" si="22"/>
        <v>0.04</v>
      </c>
      <c r="AS309" s="411">
        <v>8.3999999999999995E-3</v>
      </c>
      <c r="AT309" s="115">
        <v>311</v>
      </c>
    </row>
    <row r="310" spans="1:46" ht="15" hidden="1" customHeight="1">
      <c r="A310" s="115">
        <v>307</v>
      </c>
      <c r="B310" s="119" t="s">
        <v>678</v>
      </c>
      <c r="C310" s="119"/>
      <c r="D310" s="119" t="s">
        <v>309</v>
      </c>
      <c r="E310" s="119" t="s">
        <v>330</v>
      </c>
      <c r="F310" s="119" t="s">
        <v>677</v>
      </c>
      <c r="G310" s="119" t="s">
        <v>297</v>
      </c>
      <c r="H310" s="119" t="s">
        <v>300</v>
      </c>
      <c r="I310" s="119" t="s">
        <v>749</v>
      </c>
      <c r="J310" s="119"/>
      <c r="K310" s="119"/>
      <c r="L310" s="120">
        <f t="shared" si="24"/>
        <v>0.01</v>
      </c>
      <c r="M310" s="163"/>
      <c r="N310" s="141" t="s">
        <v>1748</v>
      </c>
      <c r="O310" s="163"/>
      <c r="P310" s="163"/>
      <c r="Q310" s="120"/>
      <c r="R310" s="120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2"/>
      <c r="AD310" s="122"/>
      <c r="AE310" s="122"/>
      <c r="AF310" s="123"/>
      <c r="AG310" s="123"/>
      <c r="AH310" s="123"/>
      <c r="AI310" s="1093" t="s">
        <v>2571</v>
      </c>
      <c r="AJ310" s="1093"/>
      <c r="AK310" s="1093" t="s">
        <v>1676</v>
      </c>
      <c r="AL310" s="1093"/>
      <c r="AM310" s="1093"/>
      <c r="AN310" s="120"/>
      <c r="AO310" s="118">
        <f t="shared" si="27"/>
        <v>0</v>
      </c>
      <c r="AP310" s="120" t="s">
        <v>287</v>
      </c>
      <c r="AQ310" s="120" t="s">
        <v>287</v>
      </c>
      <c r="AR310" s="144">
        <f t="shared" si="22"/>
        <v>0</v>
      </c>
      <c r="AS310" s="411">
        <v>8.3999999999999995E-3</v>
      </c>
      <c r="AT310" s="115">
        <v>312</v>
      </c>
    </row>
    <row r="311" spans="1:46" ht="15" hidden="1" customHeight="1">
      <c r="A311" s="115">
        <v>308</v>
      </c>
      <c r="B311" s="119" t="s">
        <v>679</v>
      </c>
      <c r="C311" s="119">
        <v>36118</v>
      </c>
      <c r="D311" s="119" t="s">
        <v>309</v>
      </c>
      <c r="E311" s="119" t="s">
        <v>310</v>
      </c>
      <c r="F311" s="119" t="s">
        <v>680</v>
      </c>
      <c r="G311" s="119" t="s">
        <v>681</v>
      </c>
      <c r="H311" s="119" t="s">
        <v>300</v>
      </c>
      <c r="I311" s="119" t="s">
        <v>680</v>
      </c>
      <c r="J311" s="119">
        <v>0.05</v>
      </c>
      <c r="K311" s="119"/>
      <c r="L311" s="120">
        <f t="shared" si="24"/>
        <v>0.03</v>
      </c>
      <c r="M311" s="163"/>
      <c r="N311" s="141" t="s">
        <v>1748</v>
      </c>
      <c r="O311" s="169" t="s">
        <v>1795</v>
      </c>
      <c r="P311" s="169" t="s">
        <v>1794</v>
      </c>
      <c r="Q311" s="120"/>
      <c r="R311" s="120"/>
      <c r="S311" s="121">
        <v>1.05</v>
      </c>
      <c r="T311" s="121">
        <v>10</v>
      </c>
      <c r="U311" s="121">
        <v>21.05</v>
      </c>
      <c r="V311" s="121">
        <v>41.1</v>
      </c>
      <c r="W311" s="121">
        <v>71.150000000000006</v>
      </c>
      <c r="X311" s="121">
        <v>81.150000000000006</v>
      </c>
      <c r="Y311" s="121">
        <v>100</v>
      </c>
      <c r="Z311" s="121">
        <v>121.05</v>
      </c>
      <c r="AA311" s="121">
        <v>140</v>
      </c>
      <c r="AB311" s="121">
        <v>150</v>
      </c>
      <c r="AC311" s="122">
        <v>11.05</v>
      </c>
      <c r="AD311" s="122">
        <v>71.099999999999994</v>
      </c>
      <c r="AE311" s="122">
        <v>150</v>
      </c>
      <c r="AF311" s="123">
        <v>5.15</v>
      </c>
      <c r="AG311" s="123">
        <v>60</v>
      </c>
      <c r="AH311" s="123">
        <v>150</v>
      </c>
      <c r="AI311" s="1093" t="s">
        <v>2571</v>
      </c>
      <c r="AJ311" s="1093"/>
      <c r="AK311" s="1093" t="s">
        <v>1676</v>
      </c>
      <c r="AL311" s="1093"/>
      <c r="AM311" s="1093"/>
      <c r="AN311" s="120"/>
      <c r="AO311" s="118">
        <f t="shared" si="27"/>
        <v>0.25</v>
      </c>
      <c r="AP311" s="120" t="s">
        <v>287</v>
      </c>
      <c r="AQ311" s="120" t="s">
        <v>287</v>
      </c>
      <c r="AR311" s="144">
        <f t="shared" si="22"/>
        <v>0.2</v>
      </c>
      <c r="AS311" s="411">
        <v>8.3999999999999995E-3</v>
      </c>
      <c r="AT311" s="115">
        <v>313</v>
      </c>
    </row>
    <row r="312" spans="1:46" ht="15" hidden="1" customHeight="1">
      <c r="A312" s="115">
        <v>309</v>
      </c>
      <c r="B312" s="119" t="s">
        <v>682</v>
      </c>
      <c r="C312" s="119"/>
      <c r="D312" s="119" t="s">
        <v>309</v>
      </c>
      <c r="E312" s="119" t="s">
        <v>310</v>
      </c>
      <c r="F312" s="119" t="s">
        <v>680</v>
      </c>
      <c r="G312" s="119" t="s">
        <v>681</v>
      </c>
      <c r="H312" s="119" t="s">
        <v>300</v>
      </c>
      <c r="I312" s="119" t="s">
        <v>680</v>
      </c>
      <c r="J312" s="119"/>
      <c r="K312" s="119"/>
      <c r="L312" s="120">
        <f t="shared" si="24"/>
        <v>0.01</v>
      </c>
      <c r="M312" s="163"/>
      <c r="N312" s="141" t="s">
        <v>1748</v>
      </c>
      <c r="O312" s="163"/>
      <c r="P312" s="163"/>
      <c r="Q312" s="120"/>
      <c r="R312" s="120"/>
      <c r="S312" s="121"/>
      <c r="T312" s="121"/>
      <c r="U312" s="121"/>
      <c r="V312" s="121"/>
      <c r="W312" s="121"/>
      <c r="X312" s="121"/>
      <c r="Y312" s="121"/>
      <c r="Z312" s="121"/>
      <c r="AA312" s="121"/>
      <c r="AB312" s="121"/>
      <c r="AC312" s="122"/>
      <c r="AD312" s="122"/>
      <c r="AE312" s="122"/>
      <c r="AF312" s="123"/>
      <c r="AG312" s="123"/>
      <c r="AH312" s="123"/>
      <c r="AI312" s="1093" t="s">
        <v>2571</v>
      </c>
      <c r="AJ312" s="1093"/>
      <c r="AK312" s="1093" t="s">
        <v>1676</v>
      </c>
      <c r="AL312" s="1093"/>
      <c r="AM312" s="1093"/>
      <c r="AN312" s="120"/>
      <c r="AO312" s="118">
        <f t="shared" si="27"/>
        <v>0</v>
      </c>
      <c r="AP312" s="120" t="s">
        <v>287</v>
      </c>
      <c r="AQ312" s="120" t="s">
        <v>287</v>
      </c>
      <c r="AR312" s="144">
        <f t="shared" si="22"/>
        <v>0</v>
      </c>
      <c r="AS312" s="411">
        <v>8.3999999999999995E-3</v>
      </c>
      <c r="AT312" s="115">
        <v>314</v>
      </c>
    </row>
    <row r="313" spans="1:46" ht="15" hidden="1" customHeight="1">
      <c r="A313" s="115">
        <v>310</v>
      </c>
      <c r="B313" s="119" t="s">
        <v>683</v>
      </c>
      <c r="C313" s="119"/>
      <c r="D313" s="119" t="s">
        <v>309</v>
      </c>
      <c r="E313" s="119" t="s">
        <v>310</v>
      </c>
      <c r="F313" s="119" t="s">
        <v>680</v>
      </c>
      <c r="G313" s="119" t="s">
        <v>681</v>
      </c>
      <c r="H313" s="119" t="s">
        <v>300</v>
      </c>
      <c r="I313" s="119" t="s">
        <v>680</v>
      </c>
      <c r="J313" s="119">
        <v>0.05</v>
      </c>
      <c r="K313" s="119"/>
      <c r="L313" s="120">
        <f t="shared" si="24"/>
        <v>0.03</v>
      </c>
      <c r="M313" s="163"/>
      <c r="N313" s="141" t="s">
        <v>1748</v>
      </c>
      <c r="O313" s="169" t="s">
        <v>1795</v>
      </c>
      <c r="P313" s="169" t="s">
        <v>1794</v>
      </c>
      <c r="Q313" s="120"/>
      <c r="R313" s="120"/>
      <c r="S313" s="155">
        <v>1.05</v>
      </c>
      <c r="T313" s="155">
        <v>10</v>
      </c>
      <c r="U313" s="155">
        <v>21.05</v>
      </c>
      <c r="V313" s="155">
        <v>41.1</v>
      </c>
      <c r="W313" s="155">
        <v>71.150000000000006</v>
      </c>
      <c r="X313" s="155">
        <v>81.150000000000006</v>
      </c>
      <c r="Y313" s="155">
        <v>100</v>
      </c>
      <c r="Z313" s="155">
        <v>121.05</v>
      </c>
      <c r="AA313" s="155">
        <v>140</v>
      </c>
      <c r="AB313" s="155">
        <v>200</v>
      </c>
      <c r="AC313" s="156">
        <v>11.05</v>
      </c>
      <c r="AD313" s="156">
        <v>71.099999999999994</v>
      </c>
      <c r="AE313" s="156">
        <v>200</v>
      </c>
      <c r="AF313" s="425">
        <v>5.15</v>
      </c>
      <c r="AG313" s="425">
        <v>60</v>
      </c>
      <c r="AH313" s="425">
        <v>200</v>
      </c>
      <c r="AI313" s="1093" t="s">
        <v>2571</v>
      </c>
      <c r="AJ313" s="1093"/>
      <c r="AK313" s="1093" t="s">
        <v>1676</v>
      </c>
      <c r="AL313" s="1093"/>
      <c r="AM313" s="1093"/>
      <c r="AN313" s="120"/>
      <c r="AO313" s="118">
        <f t="shared" si="27"/>
        <v>0.25</v>
      </c>
      <c r="AP313" s="120" t="s">
        <v>287</v>
      </c>
      <c r="AQ313" s="120" t="s">
        <v>287</v>
      </c>
      <c r="AR313" s="144">
        <f t="shared" si="22"/>
        <v>0.2</v>
      </c>
      <c r="AS313" s="411">
        <v>8.3999999999999995E-3</v>
      </c>
      <c r="AT313" s="115">
        <v>315</v>
      </c>
    </row>
    <row r="314" spans="1:46" ht="15" hidden="1" customHeight="1">
      <c r="A314" s="115">
        <v>311</v>
      </c>
      <c r="B314" s="119" t="s">
        <v>684</v>
      </c>
      <c r="C314" s="125">
        <v>35888</v>
      </c>
      <c r="D314" s="119" t="s">
        <v>309</v>
      </c>
      <c r="E314" s="119" t="s">
        <v>310</v>
      </c>
      <c r="F314" s="125" t="s">
        <v>2167</v>
      </c>
      <c r="G314" s="119" t="s">
        <v>681</v>
      </c>
      <c r="H314" s="125" t="s">
        <v>300</v>
      </c>
      <c r="I314" s="125" t="s">
        <v>2168</v>
      </c>
      <c r="J314" s="119">
        <v>0.05</v>
      </c>
      <c r="K314" s="119"/>
      <c r="L314" s="120">
        <f t="shared" si="24"/>
        <v>0.03</v>
      </c>
      <c r="M314" s="163"/>
      <c r="N314" s="141" t="s">
        <v>1748</v>
      </c>
      <c r="O314" s="169" t="s">
        <v>1795</v>
      </c>
      <c r="P314" s="169" t="s">
        <v>1794</v>
      </c>
      <c r="Q314" s="120"/>
      <c r="R314" s="120"/>
      <c r="S314" s="121">
        <v>1.05</v>
      </c>
      <c r="T314" s="121">
        <v>10</v>
      </c>
      <c r="U314" s="121">
        <v>21.05</v>
      </c>
      <c r="V314" s="121">
        <v>41.1</v>
      </c>
      <c r="W314" s="121">
        <v>71.150000000000006</v>
      </c>
      <c r="X314" s="121">
        <v>81.150000000000006</v>
      </c>
      <c r="Y314" s="121">
        <v>100</v>
      </c>
      <c r="Z314" s="121">
        <v>121.05</v>
      </c>
      <c r="AA314" s="121">
        <v>140</v>
      </c>
      <c r="AB314" s="121">
        <v>160</v>
      </c>
      <c r="AC314" s="122">
        <v>11.05</v>
      </c>
      <c r="AD314" s="122">
        <v>71.099999999999994</v>
      </c>
      <c r="AE314" s="122">
        <v>160</v>
      </c>
      <c r="AF314" s="123">
        <v>5.15</v>
      </c>
      <c r="AG314" s="123">
        <v>60</v>
      </c>
      <c r="AH314" s="123">
        <v>160</v>
      </c>
      <c r="AI314" s="1093" t="s">
        <v>2571</v>
      </c>
      <c r="AJ314" s="1093"/>
      <c r="AK314" s="1093" t="s">
        <v>1676</v>
      </c>
      <c r="AL314" s="1093"/>
      <c r="AM314" s="1093"/>
      <c r="AN314" s="120"/>
      <c r="AO314" s="118">
        <f t="shared" si="27"/>
        <v>0.25</v>
      </c>
      <c r="AP314" s="120" t="s">
        <v>287</v>
      </c>
      <c r="AQ314" s="120" t="s">
        <v>287</v>
      </c>
      <c r="AR314" s="144">
        <f t="shared" si="22"/>
        <v>0.2</v>
      </c>
      <c r="AS314" s="411">
        <v>8.3999999999999995E-3</v>
      </c>
      <c r="AT314" s="115">
        <v>316</v>
      </c>
    </row>
    <row r="315" spans="1:46" ht="15" hidden="1" customHeight="1">
      <c r="A315" s="115">
        <v>312</v>
      </c>
      <c r="B315" s="119" t="s">
        <v>685</v>
      </c>
      <c r="C315" s="119"/>
      <c r="D315" s="119" t="s">
        <v>309</v>
      </c>
      <c r="E315" s="119" t="s">
        <v>330</v>
      </c>
      <c r="F315" s="119" t="s">
        <v>686</v>
      </c>
      <c r="G315" s="119" t="s">
        <v>297</v>
      </c>
      <c r="H315" s="119" t="s">
        <v>300</v>
      </c>
      <c r="I315" s="119" t="s">
        <v>749</v>
      </c>
      <c r="J315" s="119"/>
      <c r="K315" s="119"/>
      <c r="L315" s="120">
        <f t="shared" si="24"/>
        <v>0.01</v>
      </c>
      <c r="M315" s="163"/>
      <c r="N315" s="141" t="s">
        <v>1748</v>
      </c>
      <c r="O315" s="163"/>
      <c r="P315" s="163"/>
      <c r="Q315" s="120"/>
      <c r="R315" s="120"/>
      <c r="S315" s="121"/>
      <c r="T315" s="121"/>
      <c r="U315" s="121"/>
      <c r="V315" s="121"/>
      <c r="W315" s="121"/>
      <c r="X315" s="121"/>
      <c r="Y315" s="121"/>
      <c r="Z315" s="121"/>
      <c r="AA315" s="121"/>
      <c r="AB315" s="121"/>
      <c r="AC315" s="122"/>
      <c r="AD315" s="122"/>
      <c r="AE315" s="122"/>
      <c r="AF315" s="123"/>
      <c r="AG315" s="123"/>
      <c r="AH315" s="123"/>
      <c r="AI315" s="1093" t="s">
        <v>2571</v>
      </c>
      <c r="AJ315" s="1093"/>
      <c r="AK315" s="1093" t="s">
        <v>1676</v>
      </c>
      <c r="AL315" s="1093"/>
      <c r="AM315" s="1093"/>
      <c r="AN315" s="120"/>
      <c r="AO315" s="118">
        <f t="shared" si="27"/>
        <v>0</v>
      </c>
      <c r="AP315" s="120" t="s">
        <v>287</v>
      </c>
      <c r="AQ315" s="120" t="s">
        <v>287</v>
      </c>
      <c r="AR315" s="144">
        <f t="shared" si="22"/>
        <v>0</v>
      </c>
      <c r="AS315" s="411">
        <v>8.3999999999999995E-3</v>
      </c>
      <c r="AT315" s="115">
        <v>317</v>
      </c>
    </row>
    <row r="316" spans="1:46" ht="15" hidden="1" customHeight="1">
      <c r="A316" s="115">
        <v>313</v>
      </c>
      <c r="B316" s="119" t="s">
        <v>687</v>
      </c>
      <c r="C316" s="119"/>
      <c r="D316" s="119" t="s">
        <v>309</v>
      </c>
      <c r="E316" s="119" t="s">
        <v>330</v>
      </c>
      <c r="F316" s="119" t="s">
        <v>677</v>
      </c>
      <c r="G316" s="119" t="s">
        <v>297</v>
      </c>
      <c r="H316" s="119" t="s">
        <v>300</v>
      </c>
      <c r="I316" s="119" t="s">
        <v>749</v>
      </c>
      <c r="J316" s="119"/>
      <c r="K316" s="119"/>
      <c r="L316" s="120">
        <f t="shared" si="24"/>
        <v>0.01</v>
      </c>
      <c r="M316" s="163"/>
      <c r="N316" s="141" t="s">
        <v>1748</v>
      </c>
      <c r="O316" s="163"/>
      <c r="P316" s="163"/>
      <c r="Q316" s="120"/>
      <c r="R316" s="120"/>
      <c r="S316" s="121"/>
      <c r="T316" s="121"/>
      <c r="U316" s="121"/>
      <c r="V316" s="121"/>
      <c r="W316" s="121"/>
      <c r="X316" s="121"/>
      <c r="Y316" s="121"/>
      <c r="Z316" s="121"/>
      <c r="AA316" s="121"/>
      <c r="AB316" s="121"/>
      <c r="AC316" s="122"/>
      <c r="AD316" s="122"/>
      <c r="AE316" s="122"/>
      <c r="AF316" s="123"/>
      <c r="AG316" s="123"/>
      <c r="AH316" s="123"/>
      <c r="AI316" s="1093" t="s">
        <v>2571</v>
      </c>
      <c r="AJ316" s="1093"/>
      <c r="AK316" s="1093" t="s">
        <v>1676</v>
      </c>
      <c r="AL316" s="1093"/>
      <c r="AM316" s="1093"/>
      <c r="AN316" s="120"/>
      <c r="AO316" s="118">
        <f t="shared" si="27"/>
        <v>0</v>
      </c>
      <c r="AP316" s="120" t="s">
        <v>287</v>
      </c>
      <c r="AQ316" s="120" t="s">
        <v>287</v>
      </c>
      <c r="AR316" s="144">
        <f t="shared" si="22"/>
        <v>0</v>
      </c>
      <c r="AS316" s="411">
        <v>8.3999999999999995E-3</v>
      </c>
      <c r="AT316" s="115">
        <v>318</v>
      </c>
    </row>
    <row r="317" spans="1:46" ht="15" hidden="1" customHeight="1">
      <c r="A317" s="115">
        <v>314</v>
      </c>
      <c r="B317" s="119" t="s">
        <v>688</v>
      </c>
      <c r="C317" s="124" t="s">
        <v>1831</v>
      </c>
      <c r="D317" s="119" t="s">
        <v>309</v>
      </c>
      <c r="E317" s="119" t="s">
        <v>330</v>
      </c>
      <c r="F317" s="119" t="s">
        <v>689</v>
      </c>
      <c r="G317" s="119" t="s">
        <v>297</v>
      </c>
      <c r="H317" s="119" t="s">
        <v>300</v>
      </c>
      <c r="I317" s="119" t="s">
        <v>749</v>
      </c>
      <c r="J317" s="119">
        <v>0.01</v>
      </c>
      <c r="K317" s="119"/>
      <c r="L317" s="120">
        <f t="shared" si="24"/>
        <v>0.01</v>
      </c>
      <c r="M317" s="163"/>
      <c r="N317" s="141" t="s">
        <v>1748</v>
      </c>
      <c r="O317" s="169" t="s">
        <v>1795</v>
      </c>
      <c r="P317" s="169" t="s">
        <v>1794</v>
      </c>
      <c r="Q317" s="120"/>
      <c r="R317" s="120"/>
      <c r="S317" s="121">
        <v>1.05</v>
      </c>
      <c r="T317" s="121">
        <v>10</v>
      </c>
      <c r="U317" s="121">
        <v>21.05</v>
      </c>
      <c r="V317" s="121">
        <v>41.1</v>
      </c>
      <c r="W317" s="121">
        <v>71.150000000000006</v>
      </c>
      <c r="X317" s="121">
        <v>81.150000000000006</v>
      </c>
      <c r="Y317" s="121">
        <v>100</v>
      </c>
      <c r="Z317" s="121">
        <v>121.05</v>
      </c>
      <c r="AA317" s="121">
        <v>140</v>
      </c>
      <c r="AB317" s="121">
        <v>150</v>
      </c>
      <c r="AC317" s="122">
        <v>11.05</v>
      </c>
      <c r="AD317" s="122">
        <v>71.099999999999994</v>
      </c>
      <c r="AE317" s="122">
        <v>150</v>
      </c>
      <c r="AF317" s="123">
        <v>5.15</v>
      </c>
      <c r="AG317" s="123">
        <v>60</v>
      </c>
      <c r="AH317" s="123">
        <v>150</v>
      </c>
      <c r="AI317" s="1093" t="s">
        <v>2571</v>
      </c>
      <c r="AJ317" s="1093"/>
      <c r="AK317" s="1093" t="s">
        <v>1676</v>
      </c>
      <c r="AL317" s="1093"/>
      <c r="AM317" s="1093"/>
      <c r="AN317" s="120"/>
      <c r="AO317" s="118">
        <f t="shared" si="27"/>
        <v>0.05</v>
      </c>
      <c r="AP317" s="120" t="s">
        <v>287</v>
      </c>
      <c r="AQ317" s="120" t="s">
        <v>287</v>
      </c>
      <c r="AR317" s="144">
        <f t="shared" si="22"/>
        <v>0.04</v>
      </c>
      <c r="AS317" s="411">
        <v>8.3999999999999995E-3</v>
      </c>
      <c r="AT317" s="115">
        <v>319</v>
      </c>
    </row>
    <row r="318" spans="1:46" ht="15" hidden="1" customHeight="1">
      <c r="A318" s="115">
        <v>315</v>
      </c>
      <c r="B318" s="119" t="s">
        <v>690</v>
      </c>
      <c r="C318" s="124" t="s">
        <v>2064</v>
      </c>
      <c r="D318" s="119" t="s">
        <v>309</v>
      </c>
      <c r="E318" s="119" t="s">
        <v>330</v>
      </c>
      <c r="F318" s="125" t="s">
        <v>342</v>
      </c>
      <c r="G318" s="119" t="s">
        <v>297</v>
      </c>
      <c r="H318" s="119" t="s">
        <v>300</v>
      </c>
      <c r="I318" s="119" t="s">
        <v>749</v>
      </c>
      <c r="J318" s="119">
        <v>0.01</v>
      </c>
      <c r="K318" s="119"/>
      <c r="L318" s="120">
        <f t="shared" si="24"/>
        <v>0.01</v>
      </c>
      <c r="M318" s="163"/>
      <c r="N318" s="141" t="s">
        <v>1748</v>
      </c>
      <c r="O318" s="169" t="s">
        <v>1795</v>
      </c>
      <c r="P318" s="169" t="s">
        <v>1794</v>
      </c>
      <c r="Q318" s="120"/>
      <c r="R318" s="120"/>
      <c r="S318" s="121">
        <v>1.05</v>
      </c>
      <c r="T318" s="121">
        <v>10</v>
      </c>
      <c r="U318" s="121">
        <v>21.05</v>
      </c>
      <c r="V318" s="121">
        <v>41.1</v>
      </c>
      <c r="W318" s="121">
        <v>71.150000000000006</v>
      </c>
      <c r="X318" s="121">
        <v>81.150000000000006</v>
      </c>
      <c r="Y318" s="121">
        <v>100</v>
      </c>
      <c r="Z318" s="121">
        <v>121.05</v>
      </c>
      <c r="AA318" s="121">
        <v>140</v>
      </c>
      <c r="AB318" s="121">
        <v>150</v>
      </c>
      <c r="AC318" s="122">
        <v>11.05</v>
      </c>
      <c r="AD318" s="122">
        <v>71.099999999999994</v>
      </c>
      <c r="AE318" s="122">
        <v>150</v>
      </c>
      <c r="AF318" s="123">
        <v>5.15</v>
      </c>
      <c r="AG318" s="123">
        <v>60</v>
      </c>
      <c r="AH318" s="123">
        <v>150</v>
      </c>
      <c r="AI318" s="1092" t="s">
        <v>2571</v>
      </c>
      <c r="AJ318" s="1093"/>
      <c r="AK318" s="1093" t="s">
        <v>1676</v>
      </c>
      <c r="AL318" s="1093"/>
      <c r="AM318" s="1093"/>
      <c r="AN318" s="120"/>
      <c r="AO318" s="118">
        <f t="shared" si="27"/>
        <v>0.05</v>
      </c>
      <c r="AP318" s="120" t="s">
        <v>287</v>
      </c>
      <c r="AQ318" s="120" t="s">
        <v>287</v>
      </c>
      <c r="AR318" s="144">
        <f t="shared" ref="AR318:AR380" si="32">4*J318</f>
        <v>0.04</v>
      </c>
      <c r="AS318" s="411">
        <v>8.3999999999999995E-3</v>
      </c>
      <c r="AT318" s="115">
        <v>320</v>
      </c>
    </row>
    <row r="319" spans="1:46" ht="15" hidden="1" customHeight="1">
      <c r="A319" s="115">
        <v>316</v>
      </c>
      <c r="B319" s="119" t="s">
        <v>691</v>
      </c>
      <c r="C319" s="119"/>
      <c r="D319" s="119" t="s">
        <v>309</v>
      </c>
      <c r="E319" s="119" t="s">
        <v>330</v>
      </c>
      <c r="F319" s="119" t="s">
        <v>692</v>
      </c>
      <c r="G319" s="119" t="s">
        <v>297</v>
      </c>
      <c r="H319" s="119" t="s">
        <v>300</v>
      </c>
      <c r="I319" s="119" t="s">
        <v>749</v>
      </c>
      <c r="J319" s="119"/>
      <c r="K319" s="119"/>
      <c r="L319" s="120">
        <f t="shared" si="24"/>
        <v>0.01</v>
      </c>
      <c r="M319" s="163"/>
      <c r="N319" s="141" t="s">
        <v>1748</v>
      </c>
      <c r="O319" s="163"/>
      <c r="P319" s="163"/>
      <c r="Q319" s="120"/>
      <c r="R319" s="120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2"/>
      <c r="AD319" s="122"/>
      <c r="AE319" s="122"/>
      <c r="AF319" s="123"/>
      <c r="AG319" s="123"/>
      <c r="AH319" s="123"/>
      <c r="AI319" s="1092" t="s">
        <v>2571</v>
      </c>
      <c r="AJ319" s="1093"/>
      <c r="AK319" s="1093" t="s">
        <v>1676</v>
      </c>
      <c r="AL319" s="1093"/>
      <c r="AM319" s="1093"/>
      <c r="AN319" s="120"/>
      <c r="AO319" s="118">
        <f t="shared" si="27"/>
        <v>0</v>
      </c>
      <c r="AP319" s="120" t="s">
        <v>287</v>
      </c>
      <c r="AQ319" s="120" t="s">
        <v>287</v>
      </c>
      <c r="AR319" s="144">
        <f t="shared" si="32"/>
        <v>0</v>
      </c>
      <c r="AS319" s="411">
        <v>8.3999999999999995E-3</v>
      </c>
      <c r="AT319" s="115">
        <v>321</v>
      </c>
    </row>
    <row r="320" spans="1:46" ht="15" hidden="1" customHeight="1">
      <c r="A320" s="115">
        <v>317</v>
      </c>
      <c r="B320" s="119" t="s">
        <v>693</v>
      </c>
      <c r="C320" s="125">
        <v>7280155</v>
      </c>
      <c r="D320" s="119" t="s">
        <v>309</v>
      </c>
      <c r="E320" s="119" t="s">
        <v>330</v>
      </c>
      <c r="F320" s="125" t="s">
        <v>692</v>
      </c>
      <c r="G320" s="125" t="s">
        <v>297</v>
      </c>
      <c r="H320" s="119" t="s">
        <v>300</v>
      </c>
      <c r="I320" s="119" t="s">
        <v>749</v>
      </c>
      <c r="J320" s="119">
        <v>0.01</v>
      </c>
      <c r="K320" s="119"/>
      <c r="L320" s="202">
        <f t="shared" ref="L320" si="33">IF(J320&lt;0.03,0.01,0.03)</f>
        <v>0.01</v>
      </c>
      <c r="M320" s="163"/>
      <c r="N320" s="205" t="s">
        <v>1748</v>
      </c>
      <c r="O320" s="169" t="s">
        <v>1795</v>
      </c>
      <c r="P320" s="169" t="s">
        <v>1794</v>
      </c>
      <c r="Q320" s="202"/>
      <c r="R320" s="202"/>
      <c r="S320" s="121">
        <v>1.05</v>
      </c>
      <c r="T320" s="121">
        <v>10</v>
      </c>
      <c r="U320" s="121">
        <v>21.05</v>
      </c>
      <c r="V320" s="121">
        <v>41.1</v>
      </c>
      <c r="W320" s="121">
        <v>71.150000000000006</v>
      </c>
      <c r="X320" s="121">
        <v>81.150000000000006</v>
      </c>
      <c r="Y320" s="121">
        <v>100</v>
      </c>
      <c r="Z320" s="121">
        <v>121.05</v>
      </c>
      <c r="AA320" s="121">
        <v>140</v>
      </c>
      <c r="AB320" s="121">
        <v>150</v>
      </c>
      <c r="AC320" s="122">
        <v>11.05</v>
      </c>
      <c r="AD320" s="122">
        <v>71.099999999999994</v>
      </c>
      <c r="AE320" s="122">
        <v>150</v>
      </c>
      <c r="AF320" s="123">
        <v>5.15</v>
      </c>
      <c r="AG320" s="123">
        <v>60</v>
      </c>
      <c r="AH320" s="123">
        <v>150</v>
      </c>
      <c r="AI320" s="1092" t="s">
        <v>2571</v>
      </c>
      <c r="AJ320" s="1093"/>
      <c r="AK320" s="1093" t="s">
        <v>1676</v>
      </c>
      <c r="AL320" s="1093"/>
      <c r="AM320" s="1093"/>
      <c r="AN320" s="202"/>
      <c r="AO320" s="204">
        <f t="shared" ref="AO320" si="34">AR320+J320</f>
        <v>0.05</v>
      </c>
      <c r="AP320" s="202" t="s">
        <v>287</v>
      </c>
      <c r="AQ320" s="202" t="s">
        <v>287</v>
      </c>
      <c r="AR320" s="203">
        <f t="shared" ref="AR320" si="35">4*J320</f>
        <v>0.04</v>
      </c>
      <c r="AS320" s="411">
        <v>8.3999999999999995E-3</v>
      </c>
      <c r="AT320" s="115">
        <v>322</v>
      </c>
    </row>
    <row r="321" spans="1:46" ht="15" hidden="1" customHeight="1">
      <c r="A321" s="115">
        <v>318</v>
      </c>
      <c r="B321" s="119" t="s">
        <v>694</v>
      </c>
      <c r="C321" s="119"/>
      <c r="D321" s="119" t="s">
        <v>309</v>
      </c>
      <c r="E321" s="119" t="s">
        <v>330</v>
      </c>
      <c r="F321" s="119" t="s">
        <v>695</v>
      </c>
      <c r="G321" s="119" t="s">
        <v>297</v>
      </c>
      <c r="H321" s="119" t="s">
        <v>300</v>
      </c>
      <c r="I321" s="119" t="s">
        <v>381</v>
      </c>
      <c r="J321" s="119"/>
      <c r="K321" s="119"/>
      <c r="L321" s="120">
        <f t="shared" ref="L321:L382" si="36">IF(J321&lt;0.03,0.01,0.03)</f>
        <v>0.01</v>
      </c>
      <c r="M321" s="163"/>
      <c r="N321" s="141" t="s">
        <v>1748</v>
      </c>
      <c r="O321" s="163"/>
      <c r="P321" s="163"/>
      <c r="Q321" s="120"/>
      <c r="R321" s="120"/>
      <c r="S321" s="121"/>
      <c r="T321" s="121"/>
      <c r="U321" s="121"/>
      <c r="V321" s="121"/>
      <c r="W321" s="121"/>
      <c r="X321" s="121"/>
      <c r="Y321" s="121"/>
      <c r="Z321" s="121"/>
      <c r="AA321" s="121"/>
      <c r="AB321" s="121"/>
      <c r="AC321" s="122"/>
      <c r="AD321" s="122"/>
      <c r="AE321" s="122"/>
      <c r="AF321" s="123"/>
      <c r="AG321" s="123"/>
      <c r="AH321" s="123"/>
      <c r="AI321" s="1092" t="s">
        <v>2571</v>
      </c>
      <c r="AJ321" s="1093"/>
      <c r="AK321" s="1093" t="s">
        <v>1676</v>
      </c>
      <c r="AL321" s="1093"/>
      <c r="AM321" s="1093"/>
      <c r="AN321" s="120"/>
      <c r="AO321" s="118">
        <f t="shared" ref="AO321:AO382" si="37">AR321+J321</f>
        <v>0</v>
      </c>
      <c r="AP321" s="120" t="s">
        <v>287</v>
      </c>
      <c r="AQ321" s="120" t="s">
        <v>287</v>
      </c>
      <c r="AR321" s="144">
        <f t="shared" si="32"/>
        <v>0</v>
      </c>
      <c r="AS321" s="411">
        <v>8.3999999999999995E-3</v>
      </c>
      <c r="AT321" s="115">
        <v>323</v>
      </c>
    </row>
    <row r="322" spans="1:46" ht="15" hidden="1" customHeight="1">
      <c r="A322" s="115">
        <v>319</v>
      </c>
      <c r="B322" s="119" t="s">
        <v>696</v>
      </c>
      <c r="C322" s="119"/>
      <c r="D322" s="119" t="s">
        <v>309</v>
      </c>
      <c r="E322" s="119" t="s">
        <v>330</v>
      </c>
      <c r="F322" s="119" t="s">
        <v>677</v>
      </c>
      <c r="G322" s="119" t="s">
        <v>297</v>
      </c>
      <c r="H322" s="119" t="s">
        <v>300</v>
      </c>
      <c r="I322" s="119" t="s">
        <v>749</v>
      </c>
      <c r="J322" s="119"/>
      <c r="K322" s="119"/>
      <c r="L322" s="120">
        <f t="shared" si="36"/>
        <v>0.01</v>
      </c>
      <c r="M322" s="163"/>
      <c r="N322" s="141" t="s">
        <v>1748</v>
      </c>
      <c r="O322" s="163"/>
      <c r="P322" s="163"/>
      <c r="Q322" s="120"/>
      <c r="R322" s="120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2"/>
      <c r="AD322" s="122"/>
      <c r="AE322" s="122"/>
      <c r="AF322" s="123"/>
      <c r="AG322" s="123"/>
      <c r="AH322" s="123"/>
      <c r="AI322" s="1092" t="s">
        <v>2571</v>
      </c>
      <c r="AJ322" s="1093"/>
      <c r="AK322" s="1093" t="s">
        <v>1676</v>
      </c>
      <c r="AL322" s="1093"/>
      <c r="AM322" s="1093"/>
      <c r="AN322" s="120"/>
      <c r="AO322" s="118">
        <f t="shared" si="37"/>
        <v>0</v>
      </c>
      <c r="AP322" s="120" t="s">
        <v>287</v>
      </c>
      <c r="AQ322" s="120" t="s">
        <v>287</v>
      </c>
      <c r="AR322" s="144">
        <f t="shared" si="32"/>
        <v>0</v>
      </c>
      <c r="AS322" s="411">
        <v>8.3999999999999995E-3</v>
      </c>
      <c r="AT322" s="115">
        <v>324</v>
      </c>
    </row>
    <row r="323" spans="1:46" ht="15" hidden="1" customHeight="1">
      <c r="A323" s="115">
        <v>320</v>
      </c>
      <c r="B323" s="119" t="s">
        <v>697</v>
      </c>
      <c r="C323" s="119"/>
      <c r="D323" s="119" t="s">
        <v>309</v>
      </c>
      <c r="E323" s="119" t="s">
        <v>330</v>
      </c>
      <c r="F323" s="119" t="s">
        <v>677</v>
      </c>
      <c r="G323" s="119" t="s">
        <v>297</v>
      </c>
      <c r="H323" s="119" t="s">
        <v>300</v>
      </c>
      <c r="I323" s="119" t="s">
        <v>749</v>
      </c>
      <c r="J323" s="119"/>
      <c r="K323" s="119"/>
      <c r="L323" s="120">
        <f t="shared" si="36"/>
        <v>0.01</v>
      </c>
      <c r="M323" s="163"/>
      <c r="N323" s="141" t="s">
        <v>1748</v>
      </c>
      <c r="O323" s="163"/>
      <c r="P323" s="163"/>
      <c r="Q323" s="120"/>
      <c r="R323" s="120"/>
      <c r="S323" s="121"/>
      <c r="T323" s="121"/>
      <c r="U323" s="121"/>
      <c r="V323" s="121"/>
      <c r="W323" s="121"/>
      <c r="X323" s="121"/>
      <c r="Y323" s="121"/>
      <c r="Z323" s="121"/>
      <c r="AA323" s="121"/>
      <c r="AB323" s="121"/>
      <c r="AC323" s="122"/>
      <c r="AD323" s="122"/>
      <c r="AE323" s="122"/>
      <c r="AF323" s="123"/>
      <c r="AG323" s="123"/>
      <c r="AH323" s="123"/>
      <c r="AI323" s="1092" t="s">
        <v>2571</v>
      </c>
      <c r="AJ323" s="1093"/>
      <c r="AK323" s="1093" t="s">
        <v>1676</v>
      </c>
      <c r="AL323" s="1093"/>
      <c r="AM323" s="1093"/>
      <c r="AN323" s="120"/>
      <c r="AO323" s="118">
        <f t="shared" si="37"/>
        <v>0</v>
      </c>
      <c r="AP323" s="120" t="s">
        <v>287</v>
      </c>
      <c r="AQ323" s="120" t="s">
        <v>287</v>
      </c>
      <c r="AR323" s="144">
        <f t="shared" si="32"/>
        <v>0</v>
      </c>
      <c r="AS323" s="411">
        <v>8.3999999999999995E-3</v>
      </c>
      <c r="AT323" s="115">
        <v>325</v>
      </c>
    </row>
    <row r="324" spans="1:46" ht="15" hidden="1" customHeight="1">
      <c r="A324" s="115">
        <v>321</v>
      </c>
      <c r="B324" s="119" t="s">
        <v>698</v>
      </c>
      <c r="C324" s="124" t="s">
        <v>2113</v>
      </c>
      <c r="D324" s="119" t="s">
        <v>309</v>
      </c>
      <c r="E324" s="119" t="s">
        <v>330</v>
      </c>
      <c r="F324" s="119" t="s">
        <v>677</v>
      </c>
      <c r="G324" s="119" t="s">
        <v>297</v>
      </c>
      <c r="H324" s="119" t="s">
        <v>300</v>
      </c>
      <c r="I324" s="119" t="s">
        <v>749</v>
      </c>
      <c r="J324" s="119">
        <v>0.01</v>
      </c>
      <c r="K324" s="119"/>
      <c r="L324" s="120">
        <f t="shared" si="36"/>
        <v>0.01</v>
      </c>
      <c r="M324" s="163"/>
      <c r="N324" s="141" t="s">
        <v>1748</v>
      </c>
      <c r="O324" s="169" t="s">
        <v>1795</v>
      </c>
      <c r="P324" s="169" t="s">
        <v>1794</v>
      </c>
      <c r="Q324" s="120"/>
      <c r="R324" s="120"/>
      <c r="S324" s="121">
        <v>1.05</v>
      </c>
      <c r="T324" s="121">
        <v>10</v>
      </c>
      <c r="U324" s="121">
        <v>21.05</v>
      </c>
      <c r="V324" s="121">
        <v>41.1</v>
      </c>
      <c r="W324" s="121">
        <v>71.150000000000006</v>
      </c>
      <c r="X324" s="121">
        <v>81.150000000000006</v>
      </c>
      <c r="Y324" s="121">
        <v>100</v>
      </c>
      <c r="Z324" s="121">
        <v>121.05</v>
      </c>
      <c r="AA324" s="121">
        <v>140</v>
      </c>
      <c r="AB324" s="121">
        <v>150</v>
      </c>
      <c r="AC324" s="122">
        <v>11.05</v>
      </c>
      <c r="AD324" s="122">
        <v>71.099999999999994</v>
      </c>
      <c r="AE324" s="122">
        <v>150</v>
      </c>
      <c r="AF324" s="123">
        <v>5.15</v>
      </c>
      <c r="AG324" s="123">
        <v>60</v>
      </c>
      <c r="AH324" s="123">
        <v>150</v>
      </c>
      <c r="AI324" s="1092" t="s">
        <v>2571</v>
      </c>
      <c r="AJ324" s="1093"/>
      <c r="AK324" s="1093" t="s">
        <v>1676</v>
      </c>
      <c r="AL324" s="1093"/>
      <c r="AM324" s="1093"/>
      <c r="AN324" s="120"/>
      <c r="AO324" s="118">
        <f t="shared" si="37"/>
        <v>0.05</v>
      </c>
      <c r="AP324" s="120" t="s">
        <v>287</v>
      </c>
      <c r="AQ324" s="120" t="s">
        <v>287</v>
      </c>
      <c r="AR324" s="144">
        <f t="shared" si="32"/>
        <v>0.04</v>
      </c>
      <c r="AS324" s="411">
        <v>8.3999999999999995E-3</v>
      </c>
      <c r="AT324" s="115">
        <v>326</v>
      </c>
    </row>
    <row r="325" spans="1:46" ht="15" hidden="1" customHeight="1">
      <c r="A325" s="115">
        <v>322</v>
      </c>
      <c r="B325" s="119" t="s">
        <v>699</v>
      </c>
      <c r="C325" s="124" t="s">
        <v>2119</v>
      </c>
      <c r="D325" s="119" t="s">
        <v>309</v>
      </c>
      <c r="E325" s="119" t="s">
        <v>330</v>
      </c>
      <c r="F325" s="119" t="s">
        <v>677</v>
      </c>
      <c r="G325" s="119" t="s">
        <v>297</v>
      </c>
      <c r="H325" s="119" t="s">
        <v>300</v>
      </c>
      <c r="I325" s="119" t="s">
        <v>749</v>
      </c>
      <c r="J325" s="119">
        <v>0.01</v>
      </c>
      <c r="K325" s="119"/>
      <c r="L325" s="120">
        <f t="shared" si="36"/>
        <v>0.01</v>
      </c>
      <c r="M325" s="163"/>
      <c r="N325" s="141" t="s">
        <v>1748</v>
      </c>
      <c r="O325" s="169" t="s">
        <v>1795</v>
      </c>
      <c r="P325" s="169" t="s">
        <v>1794</v>
      </c>
      <c r="Q325" s="120"/>
      <c r="R325" s="120"/>
      <c r="S325" s="121">
        <v>1.05</v>
      </c>
      <c r="T325" s="121">
        <v>10</v>
      </c>
      <c r="U325" s="121">
        <v>21.05</v>
      </c>
      <c r="V325" s="121">
        <v>41.1</v>
      </c>
      <c r="W325" s="121">
        <v>71.150000000000006</v>
      </c>
      <c r="X325" s="121">
        <v>81.150000000000006</v>
      </c>
      <c r="Y325" s="121">
        <v>100</v>
      </c>
      <c r="Z325" s="121">
        <v>121.05</v>
      </c>
      <c r="AA325" s="121">
        <v>140</v>
      </c>
      <c r="AB325" s="121">
        <v>150</v>
      </c>
      <c r="AC325" s="122">
        <v>11.05</v>
      </c>
      <c r="AD325" s="122">
        <v>71.099999999999994</v>
      </c>
      <c r="AE325" s="122">
        <v>150</v>
      </c>
      <c r="AF325" s="123">
        <v>5.15</v>
      </c>
      <c r="AG325" s="123">
        <v>60</v>
      </c>
      <c r="AH325" s="123">
        <v>150</v>
      </c>
      <c r="AI325" s="1092" t="s">
        <v>2571</v>
      </c>
      <c r="AJ325" s="1093"/>
      <c r="AK325" s="1093" t="s">
        <v>1676</v>
      </c>
      <c r="AL325" s="1093"/>
      <c r="AM325" s="1093"/>
      <c r="AN325" s="120"/>
      <c r="AO325" s="118">
        <f t="shared" si="37"/>
        <v>0.05</v>
      </c>
      <c r="AP325" s="120" t="s">
        <v>287</v>
      </c>
      <c r="AQ325" s="120" t="s">
        <v>287</v>
      </c>
      <c r="AR325" s="144">
        <f t="shared" si="32"/>
        <v>0.04</v>
      </c>
      <c r="AS325" s="411">
        <v>8.3999999999999995E-3</v>
      </c>
      <c r="AT325" s="115">
        <v>327</v>
      </c>
    </row>
    <row r="326" spans="1:46" ht="15" hidden="1" customHeight="1">
      <c r="A326" s="115">
        <v>323</v>
      </c>
      <c r="B326" s="119" t="s">
        <v>700</v>
      </c>
      <c r="C326" s="119"/>
      <c r="D326" s="119" t="s">
        <v>309</v>
      </c>
      <c r="E326" s="119" t="s">
        <v>330</v>
      </c>
      <c r="F326" s="119" t="s">
        <v>701</v>
      </c>
      <c r="G326" s="119" t="s">
        <v>297</v>
      </c>
      <c r="H326" s="119" t="s">
        <v>300</v>
      </c>
      <c r="I326" s="119" t="s">
        <v>749</v>
      </c>
      <c r="J326" s="119"/>
      <c r="K326" s="119"/>
      <c r="L326" s="120">
        <f t="shared" si="36"/>
        <v>0.01</v>
      </c>
      <c r="M326" s="163"/>
      <c r="N326" s="141" t="s">
        <v>1748</v>
      </c>
      <c r="O326" s="163"/>
      <c r="P326" s="163"/>
      <c r="Q326" s="120"/>
      <c r="R326" s="120"/>
      <c r="S326" s="121"/>
      <c r="T326" s="121"/>
      <c r="U326" s="121"/>
      <c r="V326" s="121"/>
      <c r="W326" s="121"/>
      <c r="X326" s="121"/>
      <c r="Y326" s="121"/>
      <c r="Z326" s="121"/>
      <c r="AA326" s="121"/>
      <c r="AB326" s="121"/>
      <c r="AC326" s="122"/>
      <c r="AD326" s="122"/>
      <c r="AE326" s="122"/>
      <c r="AF326" s="123"/>
      <c r="AG326" s="123"/>
      <c r="AH326" s="123"/>
      <c r="AI326" s="1092" t="s">
        <v>2571</v>
      </c>
      <c r="AJ326" s="1093"/>
      <c r="AK326" s="1093" t="s">
        <v>1676</v>
      </c>
      <c r="AL326" s="1093"/>
      <c r="AM326" s="1093"/>
      <c r="AN326" s="120"/>
      <c r="AO326" s="118">
        <f t="shared" si="37"/>
        <v>0</v>
      </c>
      <c r="AP326" s="120" t="s">
        <v>287</v>
      </c>
      <c r="AQ326" s="120" t="s">
        <v>287</v>
      </c>
      <c r="AR326" s="144">
        <f t="shared" si="32"/>
        <v>0</v>
      </c>
      <c r="AS326" s="411">
        <v>8.3999999999999995E-3</v>
      </c>
      <c r="AT326" s="115">
        <v>328</v>
      </c>
    </row>
    <row r="327" spans="1:46" ht="15" hidden="1" customHeight="1">
      <c r="A327" s="115">
        <v>324</v>
      </c>
      <c r="B327" s="119" t="s">
        <v>702</v>
      </c>
      <c r="C327" s="119"/>
      <c r="D327" s="119" t="s">
        <v>309</v>
      </c>
      <c r="E327" s="119" t="s">
        <v>330</v>
      </c>
      <c r="F327" s="119" t="s">
        <v>703</v>
      </c>
      <c r="G327" s="119" t="s">
        <v>297</v>
      </c>
      <c r="H327" s="119" t="s">
        <v>300</v>
      </c>
      <c r="I327" s="119" t="s">
        <v>749</v>
      </c>
      <c r="J327" s="119"/>
      <c r="K327" s="119"/>
      <c r="L327" s="120">
        <f t="shared" si="36"/>
        <v>0.01</v>
      </c>
      <c r="M327" s="163"/>
      <c r="N327" s="141" t="s">
        <v>1748</v>
      </c>
      <c r="O327" s="163"/>
      <c r="P327" s="163"/>
      <c r="Q327" s="120"/>
      <c r="R327" s="120"/>
      <c r="S327" s="121"/>
      <c r="T327" s="121"/>
      <c r="U327" s="121"/>
      <c r="V327" s="121"/>
      <c r="W327" s="121"/>
      <c r="X327" s="121"/>
      <c r="Y327" s="121"/>
      <c r="Z327" s="121"/>
      <c r="AA327" s="121"/>
      <c r="AB327" s="121"/>
      <c r="AC327" s="122"/>
      <c r="AD327" s="122"/>
      <c r="AE327" s="122"/>
      <c r="AF327" s="123"/>
      <c r="AG327" s="123"/>
      <c r="AH327" s="123"/>
      <c r="AI327" s="1092" t="s">
        <v>2571</v>
      </c>
      <c r="AJ327" s="1093"/>
      <c r="AK327" s="1093" t="s">
        <v>1676</v>
      </c>
      <c r="AL327" s="1093"/>
      <c r="AM327" s="1093"/>
      <c r="AN327" s="120"/>
      <c r="AO327" s="118">
        <f t="shared" si="37"/>
        <v>0</v>
      </c>
      <c r="AP327" s="120" t="s">
        <v>287</v>
      </c>
      <c r="AQ327" s="120" t="s">
        <v>287</v>
      </c>
      <c r="AR327" s="144">
        <f t="shared" si="32"/>
        <v>0</v>
      </c>
      <c r="AS327" s="411">
        <v>8.3999999999999995E-3</v>
      </c>
      <c r="AT327" s="115">
        <v>329</v>
      </c>
    </row>
    <row r="328" spans="1:46" ht="15" hidden="1" customHeight="1">
      <c r="A328" s="115">
        <v>325</v>
      </c>
      <c r="B328" s="119" t="s">
        <v>704</v>
      </c>
      <c r="C328" s="119"/>
      <c r="D328" s="119" t="s">
        <v>309</v>
      </c>
      <c r="E328" s="119" t="s">
        <v>330</v>
      </c>
      <c r="F328" s="119" t="s">
        <v>703</v>
      </c>
      <c r="G328" s="119" t="s">
        <v>297</v>
      </c>
      <c r="H328" s="119" t="s">
        <v>300</v>
      </c>
      <c r="I328" s="119" t="s">
        <v>749</v>
      </c>
      <c r="J328" s="119"/>
      <c r="K328" s="119"/>
      <c r="L328" s="120">
        <f t="shared" si="36"/>
        <v>0.01</v>
      </c>
      <c r="M328" s="163"/>
      <c r="N328" s="141" t="s">
        <v>1748</v>
      </c>
      <c r="O328" s="163"/>
      <c r="P328" s="163"/>
      <c r="Q328" s="120"/>
      <c r="R328" s="120"/>
      <c r="S328" s="121"/>
      <c r="T328" s="121"/>
      <c r="U328" s="121"/>
      <c r="V328" s="121"/>
      <c r="W328" s="121"/>
      <c r="X328" s="121"/>
      <c r="Y328" s="121"/>
      <c r="Z328" s="121"/>
      <c r="AA328" s="121"/>
      <c r="AB328" s="121"/>
      <c r="AC328" s="122"/>
      <c r="AD328" s="122"/>
      <c r="AE328" s="122"/>
      <c r="AF328" s="123"/>
      <c r="AG328" s="123"/>
      <c r="AH328" s="123"/>
      <c r="AI328" s="1092" t="s">
        <v>2571</v>
      </c>
      <c r="AJ328" s="1093"/>
      <c r="AK328" s="1093" t="s">
        <v>1676</v>
      </c>
      <c r="AL328" s="1093"/>
      <c r="AM328" s="1093"/>
      <c r="AN328" s="120"/>
      <c r="AO328" s="118">
        <f t="shared" si="37"/>
        <v>0</v>
      </c>
      <c r="AP328" s="120" t="s">
        <v>287</v>
      </c>
      <c r="AQ328" s="120" t="s">
        <v>287</v>
      </c>
      <c r="AR328" s="144">
        <f t="shared" si="32"/>
        <v>0</v>
      </c>
      <c r="AS328" s="411">
        <v>8.3999999999999995E-3</v>
      </c>
      <c r="AT328" s="115">
        <v>330</v>
      </c>
    </row>
    <row r="329" spans="1:46" ht="15" hidden="1" customHeight="1">
      <c r="A329" s="115">
        <v>326</v>
      </c>
      <c r="B329" s="119" t="s">
        <v>705</v>
      </c>
      <c r="C329" s="119"/>
      <c r="D329" s="119" t="s">
        <v>309</v>
      </c>
      <c r="E329" s="119" t="s">
        <v>330</v>
      </c>
      <c r="F329" s="119" t="s">
        <v>703</v>
      </c>
      <c r="G329" s="119" t="s">
        <v>297</v>
      </c>
      <c r="H329" s="119" t="s">
        <v>300</v>
      </c>
      <c r="I329" s="119" t="s">
        <v>749</v>
      </c>
      <c r="J329" s="119"/>
      <c r="K329" s="119"/>
      <c r="L329" s="120">
        <f t="shared" si="36"/>
        <v>0.01</v>
      </c>
      <c r="M329" s="163"/>
      <c r="N329" s="141" t="s">
        <v>1748</v>
      </c>
      <c r="O329" s="163"/>
      <c r="P329" s="163"/>
      <c r="Q329" s="120"/>
      <c r="R329" s="120"/>
      <c r="S329" s="121"/>
      <c r="T329" s="121"/>
      <c r="U329" s="121"/>
      <c r="V329" s="121"/>
      <c r="W329" s="121"/>
      <c r="X329" s="121"/>
      <c r="Y329" s="121"/>
      <c r="Z329" s="121"/>
      <c r="AA329" s="121"/>
      <c r="AB329" s="121"/>
      <c r="AC329" s="122"/>
      <c r="AD329" s="122"/>
      <c r="AE329" s="122"/>
      <c r="AF329" s="123"/>
      <c r="AG329" s="123"/>
      <c r="AH329" s="123"/>
      <c r="AI329" s="1092" t="s">
        <v>2571</v>
      </c>
      <c r="AJ329" s="1093"/>
      <c r="AK329" s="1093" t="s">
        <v>1676</v>
      </c>
      <c r="AL329" s="1093"/>
      <c r="AM329" s="1093"/>
      <c r="AN329" s="120"/>
      <c r="AO329" s="118">
        <f t="shared" si="37"/>
        <v>0</v>
      </c>
      <c r="AP329" s="120" t="s">
        <v>287</v>
      </c>
      <c r="AQ329" s="120" t="s">
        <v>287</v>
      </c>
      <c r="AR329" s="144">
        <f t="shared" si="32"/>
        <v>0</v>
      </c>
      <c r="AS329" s="411">
        <v>8.3999999999999995E-3</v>
      </c>
      <c r="AT329" s="115">
        <v>331</v>
      </c>
    </row>
    <row r="330" spans="1:46" ht="15" hidden="1" customHeight="1">
      <c r="A330" s="115">
        <v>327</v>
      </c>
      <c r="B330" s="119" t="s">
        <v>706</v>
      </c>
      <c r="C330" s="124" t="s">
        <v>2063</v>
      </c>
      <c r="D330" s="119" t="s">
        <v>309</v>
      </c>
      <c r="E330" s="119" t="s">
        <v>330</v>
      </c>
      <c r="F330" s="125" t="s">
        <v>342</v>
      </c>
      <c r="G330" s="119" t="s">
        <v>297</v>
      </c>
      <c r="H330" s="119" t="s">
        <v>300</v>
      </c>
      <c r="I330" s="119" t="s">
        <v>749</v>
      </c>
      <c r="J330" s="119">
        <v>0.01</v>
      </c>
      <c r="K330" s="119"/>
      <c r="L330" s="120">
        <f t="shared" si="36"/>
        <v>0.01</v>
      </c>
      <c r="M330" s="163"/>
      <c r="N330" s="141" t="s">
        <v>1748</v>
      </c>
      <c r="O330" s="169" t="s">
        <v>1795</v>
      </c>
      <c r="P330" s="169" t="s">
        <v>1794</v>
      </c>
      <c r="Q330" s="120"/>
      <c r="R330" s="120"/>
      <c r="S330" s="121">
        <v>1.05</v>
      </c>
      <c r="T330" s="121">
        <v>10</v>
      </c>
      <c r="U330" s="121">
        <v>21.05</v>
      </c>
      <c r="V330" s="121">
        <v>41.1</v>
      </c>
      <c r="W330" s="121">
        <v>71.150000000000006</v>
      </c>
      <c r="X330" s="121">
        <v>81.150000000000006</v>
      </c>
      <c r="Y330" s="121">
        <v>100</v>
      </c>
      <c r="Z330" s="121">
        <v>121.05</v>
      </c>
      <c r="AA330" s="121">
        <v>140</v>
      </c>
      <c r="AB330" s="121">
        <v>150</v>
      </c>
      <c r="AC330" s="122">
        <v>11.05</v>
      </c>
      <c r="AD330" s="122">
        <v>71.099999999999994</v>
      </c>
      <c r="AE330" s="122">
        <v>150</v>
      </c>
      <c r="AF330" s="123">
        <v>5.15</v>
      </c>
      <c r="AG330" s="123">
        <v>60</v>
      </c>
      <c r="AH330" s="123">
        <v>150</v>
      </c>
      <c r="AI330" s="1092" t="s">
        <v>2571</v>
      </c>
      <c r="AJ330" s="1093"/>
      <c r="AK330" s="1093" t="s">
        <v>1676</v>
      </c>
      <c r="AL330" s="1093"/>
      <c r="AM330" s="1093"/>
      <c r="AN330" s="120"/>
      <c r="AO330" s="118">
        <f t="shared" si="37"/>
        <v>0.05</v>
      </c>
      <c r="AP330" s="120" t="s">
        <v>287</v>
      </c>
      <c r="AQ330" s="120" t="s">
        <v>287</v>
      </c>
      <c r="AR330" s="144">
        <f t="shared" si="32"/>
        <v>0.04</v>
      </c>
      <c r="AS330" s="411">
        <v>8.3999999999999995E-3</v>
      </c>
      <c r="AT330" s="115">
        <v>332</v>
      </c>
    </row>
    <row r="331" spans="1:46" ht="15" hidden="1" customHeight="1">
      <c r="A331" s="115">
        <v>328</v>
      </c>
      <c r="B331" s="119" t="s">
        <v>708</v>
      </c>
      <c r="C331" s="119"/>
      <c r="D331" s="119" t="s">
        <v>309</v>
      </c>
      <c r="E331" s="119" t="s">
        <v>330</v>
      </c>
      <c r="F331" s="119" t="s">
        <v>703</v>
      </c>
      <c r="G331" s="119" t="s">
        <v>297</v>
      </c>
      <c r="H331" s="119" t="s">
        <v>300</v>
      </c>
      <c r="I331" s="119" t="s">
        <v>749</v>
      </c>
      <c r="J331" s="119"/>
      <c r="K331" s="119"/>
      <c r="L331" s="120">
        <f t="shared" si="36"/>
        <v>0.01</v>
      </c>
      <c r="M331" s="163"/>
      <c r="N331" s="141" t="s">
        <v>1748</v>
      </c>
      <c r="O331" s="163"/>
      <c r="P331" s="163"/>
      <c r="Q331" s="120"/>
      <c r="R331" s="120"/>
      <c r="S331" s="121"/>
      <c r="T331" s="121"/>
      <c r="U331" s="121"/>
      <c r="V331" s="121"/>
      <c r="W331" s="121"/>
      <c r="X331" s="121"/>
      <c r="Y331" s="121"/>
      <c r="Z331" s="121"/>
      <c r="AA331" s="121"/>
      <c r="AB331" s="121"/>
      <c r="AC331" s="122"/>
      <c r="AD331" s="122"/>
      <c r="AE331" s="122"/>
      <c r="AF331" s="123"/>
      <c r="AG331" s="123"/>
      <c r="AH331" s="123"/>
      <c r="AI331" s="1092" t="s">
        <v>2571</v>
      </c>
      <c r="AJ331" s="1093"/>
      <c r="AK331" s="1093" t="s">
        <v>1676</v>
      </c>
      <c r="AL331" s="1093"/>
      <c r="AM331" s="1093"/>
      <c r="AN331" s="120"/>
      <c r="AO331" s="118">
        <f t="shared" si="37"/>
        <v>0</v>
      </c>
      <c r="AP331" s="120" t="s">
        <v>287</v>
      </c>
      <c r="AQ331" s="120" t="s">
        <v>287</v>
      </c>
      <c r="AR331" s="144">
        <f t="shared" si="32"/>
        <v>0</v>
      </c>
      <c r="AS331" s="411">
        <v>8.3999999999999995E-3</v>
      </c>
      <c r="AT331" s="115">
        <v>334</v>
      </c>
    </row>
    <row r="332" spans="1:46" ht="15" hidden="1" customHeight="1">
      <c r="A332" s="115">
        <v>329</v>
      </c>
      <c r="B332" s="119" t="s">
        <v>709</v>
      </c>
      <c r="C332" s="119"/>
      <c r="D332" s="119" t="s">
        <v>309</v>
      </c>
      <c r="E332" s="119" t="s">
        <v>330</v>
      </c>
      <c r="F332" s="119" t="s">
        <v>703</v>
      </c>
      <c r="G332" s="119" t="s">
        <v>297</v>
      </c>
      <c r="H332" s="119" t="s">
        <v>300</v>
      </c>
      <c r="I332" s="119" t="s">
        <v>749</v>
      </c>
      <c r="J332" s="119"/>
      <c r="K332" s="119"/>
      <c r="L332" s="120">
        <f t="shared" si="36"/>
        <v>0.01</v>
      </c>
      <c r="M332" s="163"/>
      <c r="N332" s="141" t="s">
        <v>1748</v>
      </c>
      <c r="O332" s="163"/>
      <c r="P332" s="163"/>
      <c r="Q332" s="120"/>
      <c r="R332" s="120"/>
      <c r="S332" s="121"/>
      <c r="T332" s="121"/>
      <c r="U332" s="121"/>
      <c r="V332" s="121"/>
      <c r="W332" s="121"/>
      <c r="X332" s="121"/>
      <c r="Y332" s="121"/>
      <c r="Z332" s="121"/>
      <c r="AA332" s="121"/>
      <c r="AB332" s="121"/>
      <c r="AC332" s="122"/>
      <c r="AD332" s="122"/>
      <c r="AE332" s="122"/>
      <c r="AF332" s="123"/>
      <c r="AG332" s="123"/>
      <c r="AH332" s="123"/>
      <c r="AI332" s="1092" t="s">
        <v>2571</v>
      </c>
      <c r="AJ332" s="1093"/>
      <c r="AK332" s="1093" t="s">
        <v>1676</v>
      </c>
      <c r="AL332" s="1093"/>
      <c r="AM332" s="1093"/>
      <c r="AN332" s="120"/>
      <c r="AO332" s="118">
        <f t="shared" si="37"/>
        <v>0</v>
      </c>
      <c r="AP332" s="120" t="s">
        <v>287</v>
      </c>
      <c r="AQ332" s="120" t="s">
        <v>287</v>
      </c>
      <c r="AR332" s="144">
        <f t="shared" si="32"/>
        <v>0</v>
      </c>
      <c r="AS332" s="411">
        <v>8.3999999999999995E-3</v>
      </c>
      <c r="AT332" s="115">
        <v>335</v>
      </c>
    </row>
    <row r="333" spans="1:46" ht="15" hidden="1" customHeight="1">
      <c r="A333" s="115">
        <v>330</v>
      </c>
      <c r="B333" s="119" t="s">
        <v>710</v>
      </c>
      <c r="C333" s="119"/>
      <c r="D333" s="119" t="s">
        <v>309</v>
      </c>
      <c r="E333" s="119" t="s">
        <v>330</v>
      </c>
      <c r="F333" s="119" t="s">
        <v>703</v>
      </c>
      <c r="G333" s="119" t="s">
        <v>297</v>
      </c>
      <c r="H333" s="119" t="s">
        <v>300</v>
      </c>
      <c r="I333" s="119" t="s">
        <v>749</v>
      </c>
      <c r="J333" s="119"/>
      <c r="K333" s="119"/>
      <c r="L333" s="120">
        <f t="shared" si="36"/>
        <v>0.01</v>
      </c>
      <c r="M333" s="163"/>
      <c r="N333" s="141" t="s">
        <v>1748</v>
      </c>
      <c r="O333" s="163"/>
      <c r="P333" s="163"/>
      <c r="Q333" s="120"/>
      <c r="R333" s="120"/>
      <c r="S333" s="121"/>
      <c r="T333" s="121"/>
      <c r="U333" s="121"/>
      <c r="V333" s="121"/>
      <c r="W333" s="121"/>
      <c r="X333" s="121"/>
      <c r="Y333" s="121"/>
      <c r="Z333" s="121"/>
      <c r="AA333" s="121"/>
      <c r="AB333" s="121"/>
      <c r="AC333" s="122"/>
      <c r="AD333" s="122"/>
      <c r="AE333" s="122"/>
      <c r="AF333" s="123"/>
      <c r="AG333" s="123"/>
      <c r="AH333" s="123"/>
      <c r="AI333" s="1092" t="s">
        <v>2571</v>
      </c>
      <c r="AJ333" s="1093"/>
      <c r="AK333" s="1093" t="s">
        <v>1676</v>
      </c>
      <c r="AL333" s="1093"/>
      <c r="AM333" s="1093"/>
      <c r="AN333" s="120"/>
      <c r="AO333" s="118">
        <f t="shared" si="37"/>
        <v>0</v>
      </c>
      <c r="AP333" s="120" t="s">
        <v>287</v>
      </c>
      <c r="AQ333" s="120" t="s">
        <v>287</v>
      </c>
      <c r="AR333" s="144">
        <f t="shared" si="32"/>
        <v>0</v>
      </c>
      <c r="AS333" s="411">
        <v>8.3999999999999995E-3</v>
      </c>
      <c r="AT333" s="115">
        <v>336</v>
      </c>
    </row>
    <row r="334" spans="1:46" ht="15" hidden="1" customHeight="1">
      <c r="A334" s="115">
        <v>331</v>
      </c>
      <c r="B334" s="119" t="s">
        <v>711</v>
      </c>
      <c r="C334" s="124" t="s">
        <v>2065</v>
      </c>
      <c r="D334" s="119" t="s">
        <v>309</v>
      </c>
      <c r="E334" s="119" t="s">
        <v>330</v>
      </c>
      <c r="F334" s="125" t="s">
        <v>342</v>
      </c>
      <c r="G334" s="119" t="s">
        <v>297</v>
      </c>
      <c r="H334" s="119" t="s">
        <v>300</v>
      </c>
      <c r="I334" s="119" t="s">
        <v>749</v>
      </c>
      <c r="J334" s="119">
        <v>0.01</v>
      </c>
      <c r="K334" s="119"/>
      <c r="L334" s="120">
        <f t="shared" si="36"/>
        <v>0.01</v>
      </c>
      <c r="M334" s="163"/>
      <c r="N334" s="141" t="s">
        <v>1748</v>
      </c>
      <c r="O334" s="169" t="s">
        <v>1795</v>
      </c>
      <c r="P334" s="169" t="s">
        <v>1794</v>
      </c>
      <c r="Q334" s="120"/>
      <c r="R334" s="120"/>
      <c r="S334" s="121">
        <v>1.05</v>
      </c>
      <c r="T334" s="121">
        <v>10</v>
      </c>
      <c r="U334" s="121">
        <v>21.05</v>
      </c>
      <c r="V334" s="121">
        <v>41.1</v>
      </c>
      <c r="W334" s="121">
        <v>71.150000000000006</v>
      </c>
      <c r="X334" s="121">
        <v>81.150000000000006</v>
      </c>
      <c r="Y334" s="121">
        <v>100</v>
      </c>
      <c r="Z334" s="121">
        <v>121.05</v>
      </c>
      <c r="AA334" s="121">
        <v>140</v>
      </c>
      <c r="AB334" s="121">
        <v>150</v>
      </c>
      <c r="AC334" s="122">
        <v>11.05</v>
      </c>
      <c r="AD334" s="122">
        <v>71.099999999999994</v>
      </c>
      <c r="AE334" s="122">
        <v>150</v>
      </c>
      <c r="AF334" s="123">
        <v>5.15</v>
      </c>
      <c r="AG334" s="123">
        <v>60</v>
      </c>
      <c r="AH334" s="123">
        <v>150</v>
      </c>
      <c r="AI334" s="1092" t="s">
        <v>2571</v>
      </c>
      <c r="AJ334" s="1093"/>
      <c r="AK334" s="1093" t="s">
        <v>1676</v>
      </c>
      <c r="AL334" s="1093"/>
      <c r="AM334" s="1093"/>
      <c r="AN334" s="120"/>
      <c r="AO334" s="118">
        <f t="shared" si="37"/>
        <v>0.05</v>
      </c>
      <c r="AP334" s="120" t="s">
        <v>287</v>
      </c>
      <c r="AQ334" s="120" t="s">
        <v>287</v>
      </c>
      <c r="AR334" s="144">
        <f t="shared" si="32"/>
        <v>0.04</v>
      </c>
      <c r="AS334" s="411">
        <v>8.3999999999999995E-3</v>
      </c>
      <c r="AT334" s="115">
        <v>337</v>
      </c>
    </row>
    <row r="335" spans="1:46" ht="15" hidden="1" customHeight="1">
      <c r="A335" s="115">
        <v>332</v>
      </c>
      <c r="B335" s="119" t="s">
        <v>712</v>
      </c>
      <c r="C335" s="124" t="s">
        <v>2062</v>
      </c>
      <c r="D335" s="119" t="s">
        <v>309</v>
      </c>
      <c r="E335" s="119" t="s">
        <v>330</v>
      </c>
      <c r="F335" s="125" t="s">
        <v>342</v>
      </c>
      <c r="G335" s="119" t="s">
        <v>297</v>
      </c>
      <c r="H335" s="119" t="s">
        <v>300</v>
      </c>
      <c r="I335" s="119" t="s">
        <v>749</v>
      </c>
      <c r="J335" s="119">
        <v>0.01</v>
      </c>
      <c r="K335" s="119"/>
      <c r="L335" s="120">
        <f t="shared" si="36"/>
        <v>0.01</v>
      </c>
      <c r="M335" s="163"/>
      <c r="N335" s="141" t="s">
        <v>1748</v>
      </c>
      <c r="O335" s="169" t="s">
        <v>1795</v>
      </c>
      <c r="P335" s="169" t="s">
        <v>1794</v>
      </c>
      <c r="Q335" s="120"/>
      <c r="R335" s="120"/>
      <c r="S335" s="121">
        <v>1.05</v>
      </c>
      <c r="T335" s="121">
        <v>10</v>
      </c>
      <c r="U335" s="121">
        <v>21.05</v>
      </c>
      <c r="V335" s="121">
        <v>41.1</v>
      </c>
      <c r="W335" s="121">
        <v>71.150000000000006</v>
      </c>
      <c r="X335" s="121">
        <v>81.150000000000006</v>
      </c>
      <c r="Y335" s="121">
        <v>100</v>
      </c>
      <c r="Z335" s="121">
        <v>121.05</v>
      </c>
      <c r="AA335" s="121">
        <v>140</v>
      </c>
      <c r="AB335" s="121">
        <v>150</v>
      </c>
      <c r="AC335" s="122">
        <v>11.05</v>
      </c>
      <c r="AD335" s="122">
        <v>71.099999999999994</v>
      </c>
      <c r="AE335" s="122">
        <v>150</v>
      </c>
      <c r="AF335" s="123">
        <v>5.15</v>
      </c>
      <c r="AG335" s="123">
        <v>60</v>
      </c>
      <c r="AH335" s="123">
        <v>150</v>
      </c>
      <c r="AI335" s="1092" t="s">
        <v>2571</v>
      </c>
      <c r="AJ335" s="1093"/>
      <c r="AK335" s="1093" t="s">
        <v>1676</v>
      </c>
      <c r="AL335" s="1093"/>
      <c r="AM335" s="1093"/>
      <c r="AN335" s="120"/>
      <c r="AO335" s="118">
        <f t="shared" si="37"/>
        <v>0.05</v>
      </c>
      <c r="AP335" s="120" t="s">
        <v>287</v>
      </c>
      <c r="AQ335" s="120" t="s">
        <v>287</v>
      </c>
      <c r="AR335" s="144">
        <f t="shared" si="32"/>
        <v>0.04</v>
      </c>
      <c r="AS335" s="411">
        <v>8.3999999999999995E-3</v>
      </c>
      <c r="AT335" s="115">
        <v>338</v>
      </c>
    </row>
    <row r="336" spans="1:46" ht="15" hidden="1" customHeight="1">
      <c r="A336" s="115">
        <v>333</v>
      </c>
      <c r="B336" s="119" t="s">
        <v>713</v>
      </c>
      <c r="C336" s="119"/>
      <c r="D336" s="119" t="s">
        <v>309</v>
      </c>
      <c r="E336" s="119" t="s">
        <v>330</v>
      </c>
      <c r="F336" s="119" t="s">
        <v>331</v>
      </c>
      <c r="G336" s="119" t="s">
        <v>297</v>
      </c>
      <c r="H336" s="119" t="s">
        <v>300</v>
      </c>
      <c r="I336" s="119" t="s">
        <v>603</v>
      </c>
      <c r="J336" s="119"/>
      <c r="K336" s="119"/>
      <c r="L336" s="120">
        <f t="shared" si="36"/>
        <v>0.01</v>
      </c>
      <c r="M336" s="163"/>
      <c r="N336" s="141" t="s">
        <v>1748</v>
      </c>
      <c r="O336" s="163"/>
      <c r="P336" s="163"/>
      <c r="Q336" s="120"/>
      <c r="R336" s="120"/>
      <c r="S336" s="121"/>
      <c r="T336" s="121"/>
      <c r="U336" s="121"/>
      <c r="V336" s="121"/>
      <c r="W336" s="121"/>
      <c r="X336" s="121"/>
      <c r="Y336" s="121"/>
      <c r="Z336" s="121"/>
      <c r="AA336" s="121"/>
      <c r="AB336" s="121"/>
      <c r="AC336" s="122"/>
      <c r="AD336" s="122"/>
      <c r="AE336" s="122"/>
      <c r="AF336" s="123"/>
      <c r="AG336" s="123"/>
      <c r="AH336" s="123"/>
      <c r="AI336" s="1092" t="s">
        <v>2571</v>
      </c>
      <c r="AJ336" s="1093"/>
      <c r="AK336" s="1093" t="s">
        <v>1676</v>
      </c>
      <c r="AL336" s="1093"/>
      <c r="AM336" s="1093"/>
      <c r="AN336" s="120"/>
      <c r="AO336" s="118">
        <f t="shared" si="37"/>
        <v>0</v>
      </c>
      <c r="AP336" s="120" t="s">
        <v>287</v>
      </c>
      <c r="AQ336" s="120" t="s">
        <v>287</v>
      </c>
      <c r="AR336" s="144">
        <f t="shared" si="32"/>
        <v>0</v>
      </c>
      <c r="AS336" s="411">
        <v>8.3999999999999995E-3</v>
      </c>
      <c r="AT336" s="115">
        <v>339</v>
      </c>
    </row>
    <row r="337" spans="1:46" ht="15" hidden="1" customHeight="1">
      <c r="A337" s="115">
        <v>334</v>
      </c>
      <c r="B337" s="119" t="s">
        <v>714</v>
      </c>
      <c r="C337" s="119"/>
      <c r="D337" s="119" t="s">
        <v>309</v>
      </c>
      <c r="E337" s="119" t="s">
        <v>330</v>
      </c>
      <c r="F337" s="119" t="s">
        <v>715</v>
      </c>
      <c r="G337" s="119" t="s">
        <v>297</v>
      </c>
      <c r="H337" s="119" t="s">
        <v>300</v>
      </c>
      <c r="I337" s="119" t="s">
        <v>666</v>
      </c>
      <c r="J337" s="119"/>
      <c r="K337" s="119"/>
      <c r="L337" s="120">
        <f t="shared" si="36"/>
        <v>0.01</v>
      </c>
      <c r="M337" s="163"/>
      <c r="N337" s="141" t="s">
        <v>1748</v>
      </c>
      <c r="O337" s="163"/>
      <c r="P337" s="163"/>
      <c r="Q337" s="120"/>
      <c r="R337" s="120"/>
      <c r="S337" s="121"/>
      <c r="T337" s="121"/>
      <c r="U337" s="121"/>
      <c r="V337" s="121"/>
      <c r="W337" s="121"/>
      <c r="X337" s="121"/>
      <c r="Y337" s="121"/>
      <c r="Z337" s="121"/>
      <c r="AA337" s="121"/>
      <c r="AB337" s="121"/>
      <c r="AC337" s="122"/>
      <c r="AD337" s="122"/>
      <c r="AE337" s="122"/>
      <c r="AF337" s="123"/>
      <c r="AG337" s="123"/>
      <c r="AH337" s="123"/>
      <c r="AI337" s="1092" t="s">
        <v>2571</v>
      </c>
      <c r="AJ337" s="1093"/>
      <c r="AK337" s="1093" t="s">
        <v>1676</v>
      </c>
      <c r="AL337" s="1093"/>
      <c r="AM337" s="1093"/>
      <c r="AN337" s="120"/>
      <c r="AO337" s="118">
        <f t="shared" si="37"/>
        <v>0</v>
      </c>
      <c r="AP337" s="120" t="s">
        <v>287</v>
      </c>
      <c r="AQ337" s="120" t="s">
        <v>287</v>
      </c>
      <c r="AR337" s="144">
        <f t="shared" si="32"/>
        <v>0</v>
      </c>
      <c r="AS337" s="411">
        <v>8.3999999999999995E-3</v>
      </c>
      <c r="AT337" s="115">
        <v>340</v>
      </c>
    </row>
    <row r="338" spans="1:46" ht="15" hidden="1" customHeight="1">
      <c r="A338" s="115">
        <v>335</v>
      </c>
      <c r="B338" s="119" t="s">
        <v>716</v>
      </c>
      <c r="C338" s="119"/>
      <c r="D338" s="119" t="s">
        <v>309</v>
      </c>
      <c r="E338" s="119" t="s">
        <v>330</v>
      </c>
      <c r="F338" s="119" t="s">
        <v>715</v>
      </c>
      <c r="G338" s="119" t="s">
        <v>297</v>
      </c>
      <c r="H338" s="119" t="s">
        <v>300</v>
      </c>
      <c r="I338" s="119" t="s">
        <v>666</v>
      </c>
      <c r="J338" s="119"/>
      <c r="K338" s="119"/>
      <c r="L338" s="120">
        <f t="shared" si="36"/>
        <v>0.01</v>
      </c>
      <c r="M338" s="163"/>
      <c r="N338" s="141" t="s">
        <v>1748</v>
      </c>
      <c r="O338" s="163"/>
      <c r="P338" s="163"/>
      <c r="Q338" s="120"/>
      <c r="R338" s="120"/>
      <c r="S338" s="121"/>
      <c r="T338" s="121"/>
      <c r="U338" s="121"/>
      <c r="V338" s="121"/>
      <c r="W338" s="121"/>
      <c r="X338" s="121"/>
      <c r="Y338" s="121"/>
      <c r="Z338" s="121"/>
      <c r="AA338" s="121"/>
      <c r="AB338" s="121"/>
      <c r="AC338" s="122"/>
      <c r="AD338" s="122"/>
      <c r="AE338" s="122"/>
      <c r="AF338" s="123"/>
      <c r="AG338" s="123"/>
      <c r="AH338" s="123"/>
      <c r="AI338" s="1092" t="s">
        <v>2571</v>
      </c>
      <c r="AJ338" s="1093"/>
      <c r="AK338" s="1093" t="s">
        <v>1676</v>
      </c>
      <c r="AL338" s="1093"/>
      <c r="AM338" s="1093"/>
      <c r="AN338" s="120"/>
      <c r="AO338" s="118">
        <f t="shared" si="37"/>
        <v>0</v>
      </c>
      <c r="AP338" s="120" t="s">
        <v>287</v>
      </c>
      <c r="AQ338" s="120" t="s">
        <v>287</v>
      </c>
      <c r="AR338" s="144">
        <f t="shared" si="32"/>
        <v>0</v>
      </c>
      <c r="AS338" s="411">
        <v>8.3999999999999995E-3</v>
      </c>
      <c r="AT338" s="115">
        <v>341</v>
      </c>
    </row>
    <row r="339" spans="1:46" ht="15" hidden="1" customHeight="1">
      <c r="A339" s="115">
        <v>336</v>
      </c>
      <c r="B339" s="119" t="s">
        <v>717</v>
      </c>
      <c r="C339" s="119"/>
      <c r="D339" s="119" t="s">
        <v>309</v>
      </c>
      <c r="E339" s="119" t="s">
        <v>330</v>
      </c>
      <c r="F339" s="119" t="s">
        <v>715</v>
      </c>
      <c r="G339" s="119" t="s">
        <v>297</v>
      </c>
      <c r="H339" s="119" t="s">
        <v>300</v>
      </c>
      <c r="I339" s="119" t="s">
        <v>666</v>
      </c>
      <c r="J339" s="119"/>
      <c r="K339" s="119"/>
      <c r="L339" s="120">
        <f t="shared" si="36"/>
        <v>0.01</v>
      </c>
      <c r="M339" s="163"/>
      <c r="N339" s="141" t="s">
        <v>1748</v>
      </c>
      <c r="O339" s="163"/>
      <c r="P339" s="163"/>
      <c r="Q339" s="120"/>
      <c r="R339" s="120"/>
      <c r="S339" s="121"/>
      <c r="T339" s="121"/>
      <c r="U339" s="121"/>
      <c r="V339" s="121"/>
      <c r="W339" s="121"/>
      <c r="X339" s="121"/>
      <c r="Y339" s="121"/>
      <c r="Z339" s="121"/>
      <c r="AA339" s="121"/>
      <c r="AB339" s="121"/>
      <c r="AC339" s="122"/>
      <c r="AD339" s="122"/>
      <c r="AE339" s="122"/>
      <c r="AF339" s="123"/>
      <c r="AG339" s="123"/>
      <c r="AH339" s="123"/>
      <c r="AI339" s="1092" t="s">
        <v>2571</v>
      </c>
      <c r="AJ339" s="1093"/>
      <c r="AK339" s="1093" t="s">
        <v>1676</v>
      </c>
      <c r="AL339" s="1093"/>
      <c r="AM339" s="1093"/>
      <c r="AN339" s="120"/>
      <c r="AO339" s="118">
        <f t="shared" si="37"/>
        <v>0</v>
      </c>
      <c r="AP339" s="120" t="s">
        <v>287</v>
      </c>
      <c r="AQ339" s="120" t="s">
        <v>287</v>
      </c>
      <c r="AR339" s="144">
        <f t="shared" si="32"/>
        <v>0</v>
      </c>
      <c r="AS339" s="411">
        <v>8.3999999999999995E-3</v>
      </c>
      <c r="AT339" s="115">
        <v>342</v>
      </c>
    </row>
    <row r="340" spans="1:46" ht="15" hidden="1" customHeight="1">
      <c r="A340" s="115">
        <v>337</v>
      </c>
      <c r="B340" s="119" t="s">
        <v>718</v>
      </c>
      <c r="C340" s="119">
        <v>101061068</v>
      </c>
      <c r="D340" s="119" t="s">
        <v>309</v>
      </c>
      <c r="E340" s="119" t="s">
        <v>325</v>
      </c>
      <c r="F340" s="119" t="s">
        <v>644</v>
      </c>
      <c r="G340" s="119" t="s">
        <v>375</v>
      </c>
      <c r="H340" s="119" t="s">
        <v>300</v>
      </c>
      <c r="I340" s="119" t="s">
        <v>376</v>
      </c>
      <c r="J340" s="119">
        <v>0.01</v>
      </c>
      <c r="K340" s="119"/>
      <c r="L340" s="120">
        <f t="shared" si="36"/>
        <v>0.01</v>
      </c>
      <c r="M340" s="163"/>
      <c r="N340" s="141" t="s">
        <v>1748</v>
      </c>
      <c r="O340" s="169" t="s">
        <v>1795</v>
      </c>
      <c r="P340" s="169" t="s">
        <v>1794</v>
      </c>
      <c r="Q340" s="120"/>
      <c r="R340" s="120"/>
      <c r="S340" s="121">
        <v>5</v>
      </c>
      <c r="T340" s="121">
        <v>21.05</v>
      </c>
      <c r="U340" s="121">
        <v>30</v>
      </c>
      <c r="V340" s="121">
        <v>41.1</v>
      </c>
      <c r="W340" s="121">
        <v>50</v>
      </c>
      <c r="X340" s="121">
        <v>60</v>
      </c>
      <c r="Y340" s="121">
        <v>71.150000000000006</v>
      </c>
      <c r="Z340" s="121">
        <v>81.150000000000006</v>
      </c>
      <c r="AA340" s="121">
        <v>90</v>
      </c>
      <c r="AB340" s="121">
        <v>100</v>
      </c>
      <c r="AC340" s="122"/>
      <c r="AD340" s="122"/>
      <c r="AE340" s="122"/>
      <c r="AF340" s="123"/>
      <c r="AG340" s="123"/>
      <c r="AH340" s="123"/>
      <c r="AI340" s="1092" t="s">
        <v>2571</v>
      </c>
      <c r="AJ340" s="1093"/>
      <c r="AK340" s="1093" t="s">
        <v>1676</v>
      </c>
      <c r="AL340" s="1093"/>
      <c r="AM340" s="1093"/>
      <c r="AN340" s="120"/>
      <c r="AO340" s="118">
        <f t="shared" si="37"/>
        <v>0.05</v>
      </c>
      <c r="AP340" s="120" t="s">
        <v>287</v>
      </c>
      <c r="AQ340" s="120" t="s">
        <v>287</v>
      </c>
      <c r="AR340" s="144">
        <f t="shared" si="32"/>
        <v>0.04</v>
      </c>
      <c r="AS340" s="411">
        <v>8.3999999999999995E-3</v>
      </c>
      <c r="AT340" s="115">
        <v>343</v>
      </c>
    </row>
    <row r="341" spans="1:46" ht="15" hidden="1" customHeight="1">
      <c r="A341" s="115">
        <v>338</v>
      </c>
      <c r="B341" s="127" t="s">
        <v>719</v>
      </c>
      <c r="C341" s="127">
        <v>8164752</v>
      </c>
      <c r="D341" s="127" t="s">
        <v>309</v>
      </c>
      <c r="E341" s="127" t="s">
        <v>330</v>
      </c>
      <c r="F341" s="127" t="s">
        <v>720</v>
      </c>
      <c r="G341" s="127" t="s">
        <v>297</v>
      </c>
      <c r="H341" s="127" t="s">
        <v>300</v>
      </c>
      <c r="I341" s="119" t="s">
        <v>749</v>
      </c>
      <c r="J341" s="127">
        <v>0.01</v>
      </c>
      <c r="K341" s="127">
        <v>0</v>
      </c>
      <c r="L341" s="120">
        <f t="shared" si="36"/>
        <v>0.01</v>
      </c>
      <c r="M341" s="163"/>
      <c r="N341" s="141" t="s">
        <v>1748</v>
      </c>
      <c r="O341" s="163"/>
      <c r="P341" s="163"/>
      <c r="Q341" s="128">
        <v>30</v>
      </c>
      <c r="R341" s="128">
        <v>4</v>
      </c>
      <c r="S341" s="152">
        <v>1.04</v>
      </c>
      <c r="T341" s="152">
        <v>5.14</v>
      </c>
      <c r="U341" s="152">
        <v>20.04</v>
      </c>
      <c r="V341" s="152">
        <v>25</v>
      </c>
      <c r="W341" s="152">
        <v>71.11</v>
      </c>
      <c r="X341" s="152">
        <v>100</v>
      </c>
      <c r="Y341" s="152">
        <v>150</v>
      </c>
      <c r="Z341" s="152"/>
      <c r="AA341" s="152"/>
      <c r="AB341" s="152"/>
      <c r="AC341" s="153">
        <v>11.14</v>
      </c>
      <c r="AD341" s="153">
        <v>50</v>
      </c>
      <c r="AE341" s="153">
        <v>101.06</v>
      </c>
      <c r="AF341" s="154">
        <v>1.02</v>
      </c>
      <c r="AG341" s="154">
        <v>50</v>
      </c>
      <c r="AH341" s="154">
        <v>100</v>
      </c>
      <c r="AI341" s="1092" t="s">
        <v>2571</v>
      </c>
      <c r="AJ341" s="1093"/>
      <c r="AK341" s="1093" t="s">
        <v>1676</v>
      </c>
      <c r="AL341" s="1093"/>
      <c r="AM341" s="1093"/>
      <c r="AN341" s="120">
        <v>0.03</v>
      </c>
      <c r="AO341" s="118">
        <f t="shared" si="37"/>
        <v>0.05</v>
      </c>
      <c r="AP341" s="120" t="s">
        <v>287</v>
      </c>
      <c r="AQ341" s="120" t="s">
        <v>287</v>
      </c>
      <c r="AR341" s="144">
        <f t="shared" si="32"/>
        <v>0.04</v>
      </c>
      <c r="AS341" s="411">
        <v>8.3999999999999995E-3</v>
      </c>
      <c r="AT341" s="115">
        <v>344</v>
      </c>
    </row>
    <row r="342" spans="1:46" ht="15" hidden="1" customHeight="1">
      <c r="A342" s="115">
        <v>339</v>
      </c>
      <c r="B342" s="127" t="s">
        <v>721</v>
      </c>
      <c r="C342" s="127">
        <v>8164594</v>
      </c>
      <c r="D342" s="127" t="s">
        <v>309</v>
      </c>
      <c r="E342" s="127" t="s">
        <v>330</v>
      </c>
      <c r="F342" s="127" t="s">
        <v>720</v>
      </c>
      <c r="G342" s="127" t="s">
        <v>297</v>
      </c>
      <c r="H342" s="127" t="s">
        <v>300</v>
      </c>
      <c r="I342" s="119" t="s">
        <v>749</v>
      </c>
      <c r="J342" s="127">
        <v>0.01</v>
      </c>
      <c r="K342" s="127">
        <v>0</v>
      </c>
      <c r="L342" s="120">
        <f t="shared" si="36"/>
        <v>0.01</v>
      </c>
      <c r="M342" s="163"/>
      <c r="N342" s="141" t="s">
        <v>1748</v>
      </c>
      <c r="O342" s="163"/>
      <c r="P342" s="163"/>
      <c r="Q342" s="128">
        <v>30</v>
      </c>
      <c r="R342" s="128">
        <v>4</v>
      </c>
      <c r="S342" s="152">
        <v>1.04</v>
      </c>
      <c r="T342" s="152">
        <v>5.14</v>
      </c>
      <c r="U342" s="152">
        <v>20.04</v>
      </c>
      <c r="V342" s="152">
        <v>25</v>
      </c>
      <c r="W342" s="152">
        <v>71.11</v>
      </c>
      <c r="X342" s="152">
        <v>100</v>
      </c>
      <c r="Y342" s="152">
        <v>150</v>
      </c>
      <c r="Z342" s="152"/>
      <c r="AA342" s="152"/>
      <c r="AB342" s="152"/>
      <c r="AC342" s="153">
        <v>11.14</v>
      </c>
      <c r="AD342" s="153">
        <v>50</v>
      </c>
      <c r="AE342" s="153">
        <v>101.06</v>
      </c>
      <c r="AF342" s="154">
        <v>1.02</v>
      </c>
      <c r="AG342" s="154">
        <v>50</v>
      </c>
      <c r="AH342" s="154">
        <v>100</v>
      </c>
      <c r="AI342" s="1092" t="s">
        <v>2571</v>
      </c>
      <c r="AJ342" s="1093"/>
      <c r="AK342" s="1093" t="s">
        <v>1676</v>
      </c>
      <c r="AL342" s="1093"/>
      <c r="AM342" s="1093"/>
      <c r="AN342" s="120">
        <v>0.03</v>
      </c>
      <c r="AO342" s="118">
        <f t="shared" si="37"/>
        <v>0.05</v>
      </c>
      <c r="AP342" s="120" t="s">
        <v>287</v>
      </c>
      <c r="AQ342" s="120" t="s">
        <v>287</v>
      </c>
      <c r="AR342" s="144">
        <f t="shared" si="32"/>
        <v>0.04</v>
      </c>
      <c r="AS342" s="411">
        <v>8.3999999999999995E-3</v>
      </c>
      <c r="AT342" s="115">
        <v>345</v>
      </c>
    </row>
    <row r="343" spans="1:46" ht="15" hidden="1" customHeight="1">
      <c r="A343" s="115">
        <v>340</v>
      </c>
      <c r="B343" s="120">
        <v>3722</v>
      </c>
      <c r="C343" s="120">
        <v>14626364</v>
      </c>
      <c r="D343" s="120" t="s">
        <v>309</v>
      </c>
      <c r="E343" s="120" t="s">
        <v>330</v>
      </c>
      <c r="F343" s="120" t="s">
        <v>1680</v>
      </c>
      <c r="G343" s="120" t="s">
        <v>297</v>
      </c>
      <c r="H343" s="120" t="s">
        <v>300</v>
      </c>
      <c r="I343" s="119" t="s">
        <v>749</v>
      </c>
      <c r="J343" s="120">
        <v>0.01</v>
      </c>
      <c r="K343" s="127">
        <v>0</v>
      </c>
      <c r="L343" s="120">
        <f t="shared" si="36"/>
        <v>0.01</v>
      </c>
      <c r="M343" s="163"/>
      <c r="N343" s="141" t="s">
        <v>1748</v>
      </c>
      <c r="O343" s="169" t="s">
        <v>2008</v>
      </c>
      <c r="P343" s="340" t="s">
        <v>2009</v>
      </c>
      <c r="Q343" s="426"/>
      <c r="R343" s="426"/>
      <c r="S343" s="121">
        <v>1.05</v>
      </c>
      <c r="T343" s="121">
        <v>10</v>
      </c>
      <c r="U343" s="121">
        <v>21.05</v>
      </c>
      <c r="V343" s="121">
        <v>41.1</v>
      </c>
      <c r="W343" s="121">
        <v>71.150000000000006</v>
      </c>
      <c r="X343" s="121">
        <v>81.150000000000006</v>
      </c>
      <c r="Y343" s="121">
        <v>100</v>
      </c>
      <c r="Z343" s="121">
        <v>121.05</v>
      </c>
      <c r="AA343" s="121">
        <v>140</v>
      </c>
      <c r="AB343" s="121">
        <v>150</v>
      </c>
      <c r="AC343" s="122">
        <v>11.05</v>
      </c>
      <c r="AD343" s="122">
        <v>71.099999999999994</v>
      </c>
      <c r="AE343" s="122">
        <v>150</v>
      </c>
      <c r="AF343" s="123">
        <v>5.15</v>
      </c>
      <c r="AG343" s="123">
        <v>60</v>
      </c>
      <c r="AH343" s="123">
        <v>150</v>
      </c>
      <c r="AI343" s="1092" t="s">
        <v>1663</v>
      </c>
      <c r="AJ343" s="1093"/>
      <c r="AK343" s="1093" t="s">
        <v>1677</v>
      </c>
      <c r="AL343" s="1093"/>
      <c r="AM343" s="1093"/>
      <c r="AN343" s="120">
        <v>0.03</v>
      </c>
      <c r="AO343" s="118">
        <f t="shared" si="37"/>
        <v>0.05</v>
      </c>
      <c r="AP343" s="120" t="s">
        <v>287</v>
      </c>
      <c r="AQ343" s="120" t="s">
        <v>287</v>
      </c>
      <c r="AR343" s="144">
        <f t="shared" si="32"/>
        <v>0.04</v>
      </c>
      <c r="AS343" s="411">
        <v>8.3999999999999995E-3</v>
      </c>
      <c r="AT343" s="115">
        <v>346</v>
      </c>
    </row>
    <row r="344" spans="1:46" ht="15" hidden="1" customHeight="1">
      <c r="A344" s="115">
        <v>341</v>
      </c>
      <c r="B344" s="119" t="s">
        <v>722</v>
      </c>
      <c r="C344" s="124" t="s">
        <v>2071</v>
      </c>
      <c r="D344" s="119" t="s">
        <v>309</v>
      </c>
      <c r="E344" s="119" t="s">
        <v>330</v>
      </c>
      <c r="F344" s="119" t="s">
        <v>331</v>
      </c>
      <c r="G344" s="119" t="s">
        <v>493</v>
      </c>
      <c r="H344" s="119" t="s">
        <v>300</v>
      </c>
      <c r="I344" s="119" t="s">
        <v>749</v>
      </c>
      <c r="J344" s="119">
        <v>0.01</v>
      </c>
      <c r="K344" s="119"/>
      <c r="L344" s="120">
        <f t="shared" si="36"/>
        <v>0.01</v>
      </c>
      <c r="M344" s="163"/>
      <c r="N344" s="141" t="s">
        <v>1748</v>
      </c>
      <c r="O344" s="169" t="s">
        <v>1795</v>
      </c>
      <c r="P344" s="169" t="s">
        <v>1794</v>
      </c>
      <c r="Q344" s="120"/>
      <c r="R344" s="120"/>
      <c r="S344" s="121">
        <v>1.05</v>
      </c>
      <c r="T344" s="121">
        <v>10</v>
      </c>
      <c r="U344" s="121">
        <v>21.05</v>
      </c>
      <c r="V344" s="121">
        <v>41.1</v>
      </c>
      <c r="W344" s="121">
        <v>71.150000000000006</v>
      </c>
      <c r="X344" s="121">
        <v>81.150000000000006</v>
      </c>
      <c r="Y344" s="121">
        <v>100</v>
      </c>
      <c r="Z344" s="121">
        <v>121.05</v>
      </c>
      <c r="AA344" s="121">
        <v>140</v>
      </c>
      <c r="AB344" s="121">
        <v>150</v>
      </c>
      <c r="AC344" s="122">
        <v>11.05</v>
      </c>
      <c r="AD344" s="122">
        <v>71.099999999999994</v>
      </c>
      <c r="AE344" s="122">
        <v>150</v>
      </c>
      <c r="AF344" s="123">
        <v>5.15</v>
      </c>
      <c r="AG344" s="123">
        <v>60</v>
      </c>
      <c r="AH344" s="123">
        <v>150</v>
      </c>
      <c r="AI344" s="1092" t="s">
        <v>2571</v>
      </c>
      <c r="AJ344" s="1093"/>
      <c r="AK344" s="1093" t="s">
        <v>1676</v>
      </c>
      <c r="AL344" s="1093"/>
      <c r="AM344" s="1093"/>
      <c r="AN344" s="120"/>
      <c r="AO344" s="118">
        <f t="shared" si="37"/>
        <v>0.05</v>
      </c>
      <c r="AP344" s="120" t="s">
        <v>287</v>
      </c>
      <c r="AQ344" s="120" t="s">
        <v>287</v>
      </c>
      <c r="AR344" s="144">
        <f t="shared" si="32"/>
        <v>0.04</v>
      </c>
      <c r="AS344" s="411">
        <v>8.3999999999999995E-3</v>
      </c>
      <c r="AT344" s="115">
        <v>347</v>
      </c>
    </row>
    <row r="345" spans="1:46" ht="15" hidden="1" customHeight="1">
      <c r="A345" s="115">
        <v>342</v>
      </c>
      <c r="B345" s="119" t="s">
        <v>723</v>
      </c>
      <c r="C345" s="119"/>
      <c r="D345" s="119" t="s">
        <v>309</v>
      </c>
      <c r="E345" s="119" t="s">
        <v>330</v>
      </c>
      <c r="F345" s="119" t="s">
        <v>331</v>
      </c>
      <c r="G345" s="119" t="s">
        <v>493</v>
      </c>
      <c r="H345" s="119" t="s">
        <v>300</v>
      </c>
      <c r="I345" s="119" t="s">
        <v>749</v>
      </c>
      <c r="J345" s="119"/>
      <c r="K345" s="119"/>
      <c r="L345" s="120">
        <f t="shared" si="36"/>
        <v>0.01</v>
      </c>
      <c r="M345" s="163"/>
      <c r="N345" s="141" t="s">
        <v>1748</v>
      </c>
      <c r="O345" s="163"/>
      <c r="P345" s="163"/>
      <c r="Q345" s="120"/>
      <c r="R345" s="120"/>
      <c r="S345" s="121"/>
      <c r="T345" s="121"/>
      <c r="U345" s="121"/>
      <c r="V345" s="121"/>
      <c r="W345" s="121"/>
      <c r="X345" s="121"/>
      <c r="Y345" s="121"/>
      <c r="Z345" s="121"/>
      <c r="AA345" s="121"/>
      <c r="AB345" s="121"/>
      <c r="AC345" s="122"/>
      <c r="AD345" s="122"/>
      <c r="AE345" s="122"/>
      <c r="AF345" s="123"/>
      <c r="AG345" s="123"/>
      <c r="AH345" s="123"/>
      <c r="AI345" s="1092" t="s">
        <v>2571</v>
      </c>
      <c r="AJ345" s="1093"/>
      <c r="AK345" s="1093" t="s">
        <v>1676</v>
      </c>
      <c r="AL345" s="1093"/>
      <c r="AM345" s="1093"/>
      <c r="AN345" s="120"/>
      <c r="AO345" s="118">
        <f t="shared" si="37"/>
        <v>0</v>
      </c>
      <c r="AP345" s="120" t="s">
        <v>287</v>
      </c>
      <c r="AQ345" s="120" t="s">
        <v>287</v>
      </c>
      <c r="AR345" s="144">
        <f t="shared" si="32"/>
        <v>0</v>
      </c>
      <c r="AS345" s="411">
        <v>8.3999999999999995E-3</v>
      </c>
      <c r="AT345" s="115">
        <v>348</v>
      </c>
    </row>
    <row r="346" spans="1:46" ht="15" hidden="1" customHeight="1">
      <c r="A346" s="115">
        <v>343</v>
      </c>
      <c r="B346" s="119" t="s">
        <v>724</v>
      </c>
      <c r="C346" s="119"/>
      <c r="D346" s="119" t="s">
        <v>309</v>
      </c>
      <c r="E346" s="119" t="s">
        <v>330</v>
      </c>
      <c r="F346" s="119" t="s">
        <v>331</v>
      </c>
      <c r="G346" s="119" t="s">
        <v>493</v>
      </c>
      <c r="H346" s="119" t="s">
        <v>300</v>
      </c>
      <c r="I346" s="119" t="s">
        <v>749</v>
      </c>
      <c r="J346" s="119"/>
      <c r="K346" s="119"/>
      <c r="L346" s="120">
        <f t="shared" si="36"/>
        <v>0.01</v>
      </c>
      <c r="M346" s="163"/>
      <c r="N346" s="141" t="s">
        <v>1748</v>
      </c>
      <c r="O346" s="163"/>
      <c r="P346" s="163"/>
      <c r="Q346" s="120"/>
      <c r="R346" s="120"/>
      <c r="S346" s="121"/>
      <c r="T346" s="121"/>
      <c r="U346" s="121"/>
      <c r="V346" s="121"/>
      <c r="W346" s="121"/>
      <c r="X346" s="121"/>
      <c r="Y346" s="121"/>
      <c r="Z346" s="121"/>
      <c r="AA346" s="121"/>
      <c r="AB346" s="121"/>
      <c r="AC346" s="122"/>
      <c r="AD346" s="122"/>
      <c r="AE346" s="122"/>
      <c r="AF346" s="123"/>
      <c r="AG346" s="123"/>
      <c r="AH346" s="123"/>
      <c r="AI346" s="1092" t="s">
        <v>2571</v>
      </c>
      <c r="AJ346" s="1093"/>
      <c r="AK346" s="1093" t="s">
        <v>1676</v>
      </c>
      <c r="AL346" s="1093"/>
      <c r="AM346" s="1093"/>
      <c r="AN346" s="120"/>
      <c r="AO346" s="118">
        <f t="shared" si="37"/>
        <v>0</v>
      </c>
      <c r="AP346" s="120" t="s">
        <v>287</v>
      </c>
      <c r="AQ346" s="120" t="s">
        <v>287</v>
      </c>
      <c r="AR346" s="144">
        <f t="shared" si="32"/>
        <v>0</v>
      </c>
      <c r="AS346" s="411">
        <v>8.3999999999999995E-3</v>
      </c>
      <c r="AT346" s="115">
        <v>349</v>
      </c>
    </row>
    <row r="347" spans="1:46" ht="15" hidden="1" customHeight="1">
      <c r="A347" s="115">
        <v>344</v>
      </c>
      <c r="B347" s="119" t="s">
        <v>725</v>
      </c>
      <c r="C347" s="119"/>
      <c r="D347" s="119" t="s">
        <v>309</v>
      </c>
      <c r="E347" s="119" t="s">
        <v>330</v>
      </c>
      <c r="F347" s="119" t="s">
        <v>331</v>
      </c>
      <c r="G347" s="119" t="s">
        <v>493</v>
      </c>
      <c r="H347" s="119" t="s">
        <v>300</v>
      </c>
      <c r="I347" s="119" t="s">
        <v>749</v>
      </c>
      <c r="J347" s="119"/>
      <c r="K347" s="119"/>
      <c r="L347" s="120">
        <f t="shared" si="36"/>
        <v>0.01</v>
      </c>
      <c r="M347" s="163"/>
      <c r="N347" s="141" t="s">
        <v>1748</v>
      </c>
      <c r="O347" s="163"/>
      <c r="P347" s="163"/>
      <c r="Q347" s="120"/>
      <c r="R347" s="120"/>
      <c r="S347" s="121"/>
      <c r="T347" s="121"/>
      <c r="U347" s="121"/>
      <c r="V347" s="121"/>
      <c r="W347" s="121"/>
      <c r="X347" s="121"/>
      <c r="Y347" s="121"/>
      <c r="Z347" s="121"/>
      <c r="AA347" s="121"/>
      <c r="AB347" s="121"/>
      <c r="AC347" s="122"/>
      <c r="AD347" s="122"/>
      <c r="AE347" s="122"/>
      <c r="AF347" s="123"/>
      <c r="AG347" s="123"/>
      <c r="AH347" s="123"/>
      <c r="AI347" s="1092" t="s">
        <v>2571</v>
      </c>
      <c r="AJ347" s="1093"/>
      <c r="AK347" s="1093" t="s">
        <v>1676</v>
      </c>
      <c r="AL347" s="1093"/>
      <c r="AM347" s="1093"/>
      <c r="AN347" s="120"/>
      <c r="AO347" s="118">
        <f t="shared" si="37"/>
        <v>0</v>
      </c>
      <c r="AP347" s="120" t="s">
        <v>287</v>
      </c>
      <c r="AQ347" s="120" t="s">
        <v>287</v>
      </c>
      <c r="AR347" s="144">
        <f t="shared" si="32"/>
        <v>0</v>
      </c>
      <c r="AS347" s="411">
        <v>8.3999999999999995E-3</v>
      </c>
      <c r="AT347" s="115">
        <v>350</v>
      </c>
    </row>
    <row r="348" spans="1:46" ht="15" hidden="1" customHeight="1">
      <c r="A348" s="115">
        <v>345</v>
      </c>
      <c r="B348" s="119" t="s">
        <v>726</v>
      </c>
      <c r="C348" s="124" t="s">
        <v>2002</v>
      </c>
      <c r="D348" s="119" t="s">
        <v>309</v>
      </c>
      <c r="E348" s="119" t="s">
        <v>330</v>
      </c>
      <c r="F348" s="119" t="s">
        <v>331</v>
      </c>
      <c r="G348" s="119" t="s">
        <v>493</v>
      </c>
      <c r="H348" s="119" t="s">
        <v>300</v>
      </c>
      <c r="I348" s="119" t="s">
        <v>749</v>
      </c>
      <c r="J348" s="119">
        <v>0.01</v>
      </c>
      <c r="K348" s="119"/>
      <c r="L348" s="120">
        <f t="shared" si="36"/>
        <v>0.01</v>
      </c>
      <c r="M348" s="163"/>
      <c r="N348" s="141" t="s">
        <v>1748</v>
      </c>
      <c r="O348" s="169" t="s">
        <v>1795</v>
      </c>
      <c r="P348" s="169" t="s">
        <v>1794</v>
      </c>
      <c r="Q348" s="120"/>
      <c r="R348" s="120"/>
      <c r="S348" s="121">
        <v>1.05</v>
      </c>
      <c r="T348" s="121">
        <v>10</v>
      </c>
      <c r="U348" s="121">
        <v>21.05</v>
      </c>
      <c r="V348" s="121">
        <v>41.1</v>
      </c>
      <c r="W348" s="121">
        <v>71.150000000000006</v>
      </c>
      <c r="X348" s="121">
        <v>81.150000000000006</v>
      </c>
      <c r="Y348" s="121">
        <v>100</v>
      </c>
      <c r="Z348" s="121">
        <v>121.05</v>
      </c>
      <c r="AA348" s="121">
        <v>140</v>
      </c>
      <c r="AB348" s="121">
        <v>150</v>
      </c>
      <c r="AC348" s="122">
        <v>11.05</v>
      </c>
      <c r="AD348" s="122">
        <v>71.099999999999994</v>
      </c>
      <c r="AE348" s="122">
        <v>150</v>
      </c>
      <c r="AF348" s="123">
        <v>5.15</v>
      </c>
      <c r="AG348" s="123">
        <v>60</v>
      </c>
      <c r="AH348" s="123">
        <v>150</v>
      </c>
      <c r="AI348" s="1092" t="s">
        <v>2571</v>
      </c>
      <c r="AJ348" s="1093"/>
      <c r="AK348" s="1093" t="s">
        <v>1676</v>
      </c>
      <c r="AL348" s="1093"/>
      <c r="AM348" s="1093"/>
      <c r="AN348" s="120"/>
      <c r="AO348" s="118">
        <f t="shared" si="37"/>
        <v>0.05</v>
      </c>
      <c r="AP348" s="120" t="s">
        <v>287</v>
      </c>
      <c r="AQ348" s="120" t="s">
        <v>287</v>
      </c>
      <c r="AR348" s="144">
        <f t="shared" si="32"/>
        <v>0.04</v>
      </c>
      <c r="AS348" s="411">
        <v>8.3999999999999995E-3</v>
      </c>
      <c r="AT348" s="115">
        <v>351</v>
      </c>
    </row>
    <row r="349" spans="1:46" ht="15" hidden="1" customHeight="1">
      <c r="A349" s="115">
        <v>346</v>
      </c>
      <c r="B349" s="119" t="s">
        <v>727</v>
      </c>
      <c r="C349" s="119">
        <v>7452918</v>
      </c>
      <c r="D349" s="119" t="s">
        <v>309</v>
      </c>
      <c r="E349" s="119" t="s">
        <v>330</v>
      </c>
      <c r="F349" s="119" t="s">
        <v>331</v>
      </c>
      <c r="G349" s="125" t="s">
        <v>297</v>
      </c>
      <c r="H349" s="119" t="s">
        <v>300</v>
      </c>
      <c r="I349" s="119" t="s">
        <v>749</v>
      </c>
      <c r="J349" s="119">
        <v>0.01</v>
      </c>
      <c r="K349" s="119"/>
      <c r="L349" s="120">
        <f t="shared" si="36"/>
        <v>0.01</v>
      </c>
      <c r="M349" s="163"/>
      <c r="N349" s="141" t="s">
        <v>1748</v>
      </c>
      <c r="O349" s="169" t="s">
        <v>1795</v>
      </c>
      <c r="P349" s="169" t="s">
        <v>1794</v>
      </c>
      <c r="Q349" s="120"/>
      <c r="R349" s="120"/>
      <c r="S349" s="121">
        <v>1.05</v>
      </c>
      <c r="T349" s="121">
        <v>10</v>
      </c>
      <c r="U349" s="121">
        <v>21.05</v>
      </c>
      <c r="V349" s="121">
        <v>41.1</v>
      </c>
      <c r="W349" s="121">
        <v>71.150000000000006</v>
      </c>
      <c r="X349" s="121">
        <v>81.150000000000006</v>
      </c>
      <c r="Y349" s="121">
        <v>100</v>
      </c>
      <c r="Z349" s="121">
        <v>121.05</v>
      </c>
      <c r="AA349" s="121">
        <v>140</v>
      </c>
      <c r="AB349" s="121">
        <v>150</v>
      </c>
      <c r="AC349" s="122">
        <v>11.05</v>
      </c>
      <c r="AD349" s="122">
        <v>71.099999999999994</v>
      </c>
      <c r="AE349" s="122">
        <v>150</v>
      </c>
      <c r="AF349" s="123">
        <v>5.15</v>
      </c>
      <c r="AG349" s="123">
        <v>60</v>
      </c>
      <c r="AH349" s="123">
        <v>150</v>
      </c>
      <c r="AI349" s="1092" t="s">
        <v>2571</v>
      </c>
      <c r="AJ349" s="1093"/>
      <c r="AK349" s="1093" t="s">
        <v>1676</v>
      </c>
      <c r="AL349" s="1093"/>
      <c r="AM349" s="1093"/>
      <c r="AN349" s="120"/>
      <c r="AO349" s="118">
        <f t="shared" si="37"/>
        <v>0.05</v>
      </c>
      <c r="AP349" s="120" t="s">
        <v>287</v>
      </c>
      <c r="AQ349" s="120" t="s">
        <v>287</v>
      </c>
      <c r="AR349" s="144">
        <f t="shared" si="32"/>
        <v>0.04</v>
      </c>
      <c r="AS349" s="411">
        <v>8.3999999999999995E-3</v>
      </c>
      <c r="AT349" s="115">
        <v>352</v>
      </c>
    </row>
    <row r="350" spans="1:46" ht="15" hidden="1" customHeight="1">
      <c r="A350" s="115">
        <v>347</v>
      </c>
      <c r="B350" s="119" t="s">
        <v>728</v>
      </c>
      <c r="C350" s="119"/>
      <c r="D350" s="119" t="s">
        <v>309</v>
      </c>
      <c r="E350" s="119" t="s">
        <v>330</v>
      </c>
      <c r="F350" s="119" t="s">
        <v>475</v>
      </c>
      <c r="G350" s="119" t="s">
        <v>297</v>
      </c>
      <c r="H350" s="119" t="s">
        <v>300</v>
      </c>
      <c r="I350" s="119" t="s">
        <v>749</v>
      </c>
      <c r="J350" s="119"/>
      <c r="K350" s="119"/>
      <c r="L350" s="120">
        <f t="shared" si="36"/>
        <v>0.01</v>
      </c>
      <c r="M350" s="163"/>
      <c r="N350" s="141" t="s">
        <v>1748</v>
      </c>
      <c r="O350" s="163"/>
      <c r="P350" s="163"/>
      <c r="Q350" s="120"/>
      <c r="R350" s="120"/>
      <c r="S350" s="121"/>
      <c r="T350" s="121"/>
      <c r="U350" s="121"/>
      <c r="V350" s="121"/>
      <c r="W350" s="121"/>
      <c r="X350" s="121"/>
      <c r="Y350" s="121"/>
      <c r="Z350" s="121"/>
      <c r="AA350" s="121"/>
      <c r="AB350" s="121"/>
      <c r="AC350" s="122"/>
      <c r="AD350" s="122"/>
      <c r="AE350" s="122"/>
      <c r="AF350" s="123"/>
      <c r="AG350" s="123"/>
      <c r="AH350" s="123"/>
      <c r="AI350" s="1092" t="s">
        <v>2571</v>
      </c>
      <c r="AJ350" s="1093"/>
      <c r="AK350" s="1093" t="s">
        <v>1676</v>
      </c>
      <c r="AL350" s="1093"/>
      <c r="AM350" s="1093"/>
      <c r="AN350" s="120"/>
      <c r="AO350" s="118">
        <f t="shared" si="37"/>
        <v>0</v>
      </c>
      <c r="AP350" s="120" t="s">
        <v>287</v>
      </c>
      <c r="AQ350" s="120" t="s">
        <v>287</v>
      </c>
      <c r="AR350" s="144">
        <f t="shared" si="32"/>
        <v>0</v>
      </c>
      <c r="AS350" s="411">
        <v>8.3999999999999995E-3</v>
      </c>
      <c r="AT350" s="115">
        <v>353</v>
      </c>
    </row>
    <row r="351" spans="1:46" ht="15" hidden="1" customHeight="1">
      <c r="A351" s="115">
        <v>348</v>
      </c>
      <c r="B351" s="119" t="s">
        <v>729</v>
      </c>
      <c r="C351" s="124" t="s">
        <v>2935</v>
      </c>
      <c r="D351" s="119" t="s">
        <v>309</v>
      </c>
      <c r="E351" s="119" t="s">
        <v>330</v>
      </c>
      <c r="F351" s="119" t="s">
        <v>475</v>
      </c>
      <c r="G351" s="119" t="s">
        <v>297</v>
      </c>
      <c r="H351" s="119" t="s">
        <v>300</v>
      </c>
      <c r="I351" s="119" t="s">
        <v>749</v>
      </c>
      <c r="J351" s="119">
        <v>0.01</v>
      </c>
      <c r="K351" s="119"/>
      <c r="L351" s="120">
        <f t="shared" si="36"/>
        <v>0.01</v>
      </c>
      <c r="M351" s="163"/>
      <c r="N351" s="852" t="s">
        <v>2570</v>
      </c>
      <c r="O351" s="169" t="s">
        <v>1795</v>
      </c>
      <c r="P351" s="169" t="s">
        <v>1794</v>
      </c>
      <c r="Q351" s="120"/>
      <c r="R351" s="120"/>
      <c r="S351" s="121">
        <v>1.05</v>
      </c>
      <c r="T351" s="121">
        <v>10</v>
      </c>
      <c r="U351" s="121">
        <v>21.05</v>
      </c>
      <c r="V351" s="121">
        <v>41.1</v>
      </c>
      <c r="W351" s="121">
        <v>71.150000000000006</v>
      </c>
      <c r="X351" s="121">
        <v>81.150000000000006</v>
      </c>
      <c r="Y351" s="121">
        <v>100</v>
      </c>
      <c r="Z351" s="121">
        <v>121.05</v>
      </c>
      <c r="AA351" s="121">
        <v>140</v>
      </c>
      <c r="AB351" s="121">
        <v>150</v>
      </c>
      <c r="AC351" s="122">
        <v>11.05</v>
      </c>
      <c r="AD351" s="122">
        <v>71.099999999999994</v>
      </c>
      <c r="AE351" s="122">
        <v>150</v>
      </c>
      <c r="AF351" s="123">
        <v>5.15</v>
      </c>
      <c r="AG351" s="123">
        <v>60</v>
      </c>
      <c r="AH351" s="123">
        <v>150</v>
      </c>
      <c r="AI351" s="1092" t="s">
        <v>2571</v>
      </c>
      <c r="AJ351" s="1093"/>
      <c r="AK351" s="1092" t="s">
        <v>2572</v>
      </c>
      <c r="AL351" s="1093"/>
      <c r="AM351" s="1093"/>
      <c r="AN351" s="120"/>
      <c r="AO351" s="118">
        <f t="shared" si="37"/>
        <v>0.05</v>
      </c>
      <c r="AP351" s="120" t="s">
        <v>287</v>
      </c>
      <c r="AQ351" s="120" t="s">
        <v>287</v>
      </c>
      <c r="AR351" s="144">
        <f t="shared" si="32"/>
        <v>0.04</v>
      </c>
      <c r="AS351" s="411">
        <v>8.3999999999999995E-3</v>
      </c>
      <c r="AT351" s="115">
        <v>354</v>
      </c>
    </row>
    <row r="352" spans="1:46" ht="15" hidden="1" customHeight="1">
      <c r="A352" s="115">
        <v>349</v>
      </c>
      <c r="B352" s="119" t="s">
        <v>730</v>
      </c>
      <c r="C352" s="119"/>
      <c r="D352" s="119" t="s">
        <v>309</v>
      </c>
      <c r="E352" s="119" t="s">
        <v>330</v>
      </c>
      <c r="F352" s="119" t="s">
        <v>475</v>
      </c>
      <c r="G352" s="119" t="s">
        <v>297</v>
      </c>
      <c r="H352" s="119" t="s">
        <v>300</v>
      </c>
      <c r="I352" s="119" t="s">
        <v>749</v>
      </c>
      <c r="J352" s="119"/>
      <c r="K352" s="119"/>
      <c r="L352" s="120">
        <f t="shared" si="36"/>
        <v>0.01</v>
      </c>
      <c r="M352" s="163"/>
      <c r="N352" s="141" t="s">
        <v>1748</v>
      </c>
      <c r="O352" s="163"/>
      <c r="P352" s="163"/>
      <c r="Q352" s="120"/>
      <c r="R352" s="120"/>
      <c r="S352" s="121"/>
      <c r="T352" s="121"/>
      <c r="U352" s="121"/>
      <c r="V352" s="121"/>
      <c r="W352" s="121"/>
      <c r="X352" s="121"/>
      <c r="Y352" s="121"/>
      <c r="Z352" s="121"/>
      <c r="AA352" s="121"/>
      <c r="AB352" s="121"/>
      <c r="AC352" s="122"/>
      <c r="AD352" s="122"/>
      <c r="AE352" s="122"/>
      <c r="AF352" s="123"/>
      <c r="AG352" s="123"/>
      <c r="AH352" s="123"/>
      <c r="AI352" s="1092" t="s">
        <v>2571</v>
      </c>
      <c r="AJ352" s="1093"/>
      <c r="AK352" s="1093" t="s">
        <v>1676</v>
      </c>
      <c r="AL352" s="1093"/>
      <c r="AM352" s="1093"/>
      <c r="AN352" s="120"/>
      <c r="AO352" s="118">
        <f t="shared" si="37"/>
        <v>0</v>
      </c>
      <c r="AP352" s="120" t="s">
        <v>287</v>
      </c>
      <c r="AQ352" s="120" t="s">
        <v>287</v>
      </c>
      <c r="AR352" s="144">
        <f t="shared" si="32"/>
        <v>0</v>
      </c>
      <c r="AS352" s="411">
        <v>8.3999999999999995E-3</v>
      </c>
      <c r="AT352" s="115">
        <v>355</v>
      </c>
    </row>
    <row r="353" spans="1:46" ht="15" hidden="1" customHeight="1">
      <c r="A353" s="115">
        <v>350</v>
      </c>
      <c r="B353" s="119" t="s">
        <v>731</v>
      </c>
      <c r="C353" s="124" t="s">
        <v>2936</v>
      </c>
      <c r="D353" s="119" t="s">
        <v>309</v>
      </c>
      <c r="E353" s="119" t="s">
        <v>330</v>
      </c>
      <c r="F353" s="119" t="s">
        <v>475</v>
      </c>
      <c r="G353" s="119" t="s">
        <v>297</v>
      </c>
      <c r="H353" s="119" t="s">
        <v>300</v>
      </c>
      <c r="I353" s="119" t="s">
        <v>749</v>
      </c>
      <c r="J353" s="119">
        <v>0.01</v>
      </c>
      <c r="K353" s="119"/>
      <c r="L353" s="120">
        <f t="shared" si="36"/>
        <v>0.01</v>
      </c>
      <c r="M353" s="163"/>
      <c r="N353" s="852" t="s">
        <v>2570</v>
      </c>
      <c r="O353" s="169" t="s">
        <v>1795</v>
      </c>
      <c r="P353" s="169" t="s">
        <v>1794</v>
      </c>
      <c r="Q353" s="120"/>
      <c r="R353" s="120"/>
      <c r="S353" s="121">
        <v>1.05</v>
      </c>
      <c r="T353" s="121">
        <v>10</v>
      </c>
      <c r="U353" s="121">
        <v>21.05</v>
      </c>
      <c r="V353" s="121">
        <v>41.1</v>
      </c>
      <c r="W353" s="121">
        <v>71.150000000000006</v>
      </c>
      <c r="X353" s="121">
        <v>81.150000000000006</v>
      </c>
      <c r="Y353" s="121">
        <v>100</v>
      </c>
      <c r="Z353" s="121">
        <v>121.05</v>
      </c>
      <c r="AA353" s="121">
        <v>140</v>
      </c>
      <c r="AB353" s="121">
        <v>150</v>
      </c>
      <c r="AC353" s="122">
        <v>11.05</v>
      </c>
      <c r="AD353" s="122">
        <v>71.099999999999994</v>
      </c>
      <c r="AE353" s="122">
        <v>150</v>
      </c>
      <c r="AF353" s="123">
        <v>5.15</v>
      </c>
      <c r="AG353" s="123">
        <v>60</v>
      </c>
      <c r="AH353" s="123">
        <v>150</v>
      </c>
      <c r="AI353" s="1092" t="s">
        <v>2571</v>
      </c>
      <c r="AJ353" s="1093"/>
      <c r="AK353" s="1092" t="s">
        <v>2572</v>
      </c>
      <c r="AL353" s="1093"/>
      <c r="AM353" s="1093"/>
      <c r="AN353" s="120"/>
      <c r="AO353" s="118">
        <f t="shared" si="37"/>
        <v>0.05</v>
      </c>
      <c r="AP353" s="120" t="s">
        <v>287</v>
      </c>
      <c r="AQ353" s="120" t="s">
        <v>287</v>
      </c>
      <c r="AR353" s="144">
        <f t="shared" si="32"/>
        <v>0.04</v>
      </c>
      <c r="AS353" s="411">
        <v>8.3999999999999995E-3</v>
      </c>
      <c r="AT353" s="115">
        <v>356</v>
      </c>
    </row>
    <row r="354" spans="1:46" ht="15" hidden="1" customHeight="1">
      <c r="A354" s="115">
        <v>351</v>
      </c>
      <c r="B354" s="119" t="s">
        <v>732</v>
      </c>
      <c r="C354" s="119"/>
      <c r="D354" s="119" t="s">
        <v>309</v>
      </c>
      <c r="E354" s="119" t="s">
        <v>310</v>
      </c>
      <c r="F354" s="119" t="s">
        <v>733</v>
      </c>
      <c r="G354" s="119" t="s">
        <v>734</v>
      </c>
      <c r="H354" s="119" t="s">
        <v>300</v>
      </c>
      <c r="I354" s="119" t="s">
        <v>749</v>
      </c>
      <c r="J354" s="119"/>
      <c r="K354" s="119"/>
      <c r="L354" s="120">
        <f t="shared" si="36"/>
        <v>0.01</v>
      </c>
      <c r="M354" s="163"/>
      <c r="N354" s="141" t="s">
        <v>1748</v>
      </c>
      <c r="O354" s="163"/>
      <c r="P354" s="163"/>
      <c r="Q354" s="120"/>
      <c r="R354" s="120"/>
      <c r="S354" s="121"/>
      <c r="T354" s="121"/>
      <c r="U354" s="121"/>
      <c r="V354" s="121"/>
      <c r="W354" s="121"/>
      <c r="X354" s="121"/>
      <c r="Y354" s="121"/>
      <c r="Z354" s="121"/>
      <c r="AA354" s="121"/>
      <c r="AB354" s="121"/>
      <c r="AC354" s="122"/>
      <c r="AD354" s="122"/>
      <c r="AE354" s="122"/>
      <c r="AF354" s="123"/>
      <c r="AG354" s="123"/>
      <c r="AH354" s="123"/>
      <c r="AI354" s="1092" t="s">
        <v>2571</v>
      </c>
      <c r="AJ354" s="1093"/>
      <c r="AK354" s="1093" t="s">
        <v>1676</v>
      </c>
      <c r="AL354" s="1093"/>
      <c r="AM354" s="1093"/>
      <c r="AN354" s="120"/>
      <c r="AO354" s="118">
        <f t="shared" si="37"/>
        <v>0</v>
      </c>
      <c r="AP354" s="120" t="s">
        <v>287</v>
      </c>
      <c r="AQ354" s="120" t="s">
        <v>287</v>
      </c>
      <c r="AR354" s="144">
        <f t="shared" si="32"/>
        <v>0</v>
      </c>
      <c r="AS354" s="411">
        <v>8.3999999999999995E-3</v>
      </c>
      <c r="AT354" s="115">
        <v>357</v>
      </c>
    </row>
    <row r="355" spans="1:46" ht="15" hidden="1" customHeight="1">
      <c r="A355" s="115">
        <v>352</v>
      </c>
      <c r="B355" s="119" t="s">
        <v>735</v>
      </c>
      <c r="C355" s="119"/>
      <c r="D355" s="119" t="s">
        <v>309</v>
      </c>
      <c r="E355" s="119" t="s">
        <v>330</v>
      </c>
      <c r="F355" s="119" t="s">
        <v>342</v>
      </c>
      <c r="G355" s="119" t="s">
        <v>297</v>
      </c>
      <c r="H355" s="119" t="s">
        <v>300</v>
      </c>
      <c r="I355" s="119" t="s">
        <v>749</v>
      </c>
      <c r="J355" s="119"/>
      <c r="K355" s="119"/>
      <c r="L355" s="120">
        <f t="shared" si="36"/>
        <v>0.01</v>
      </c>
      <c r="M355" s="163"/>
      <c r="N355" s="141" t="s">
        <v>1748</v>
      </c>
      <c r="O355" s="163"/>
      <c r="P355" s="163"/>
      <c r="Q355" s="120"/>
      <c r="R355" s="120"/>
      <c r="S355" s="121"/>
      <c r="T355" s="121"/>
      <c r="U355" s="121"/>
      <c r="V355" s="121"/>
      <c r="W355" s="121"/>
      <c r="X355" s="121"/>
      <c r="Y355" s="121"/>
      <c r="Z355" s="121"/>
      <c r="AA355" s="121"/>
      <c r="AB355" s="121"/>
      <c r="AC355" s="122"/>
      <c r="AD355" s="122"/>
      <c r="AE355" s="122"/>
      <c r="AF355" s="123"/>
      <c r="AG355" s="123"/>
      <c r="AH355" s="123"/>
      <c r="AI355" s="1092" t="s">
        <v>2571</v>
      </c>
      <c r="AJ355" s="1093"/>
      <c r="AK355" s="1093" t="s">
        <v>1676</v>
      </c>
      <c r="AL355" s="1093"/>
      <c r="AM355" s="1093"/>
      <c r="AN355" s="120"/>
      <c r="AO355" s="118">
        <f t="shared" si="37"/>
        <v>0</v>
      </c>
      <c r="AP355" s="120" t="s">
        <v>287</v>
      </c>
      <c r="AQ355" s="120" t="s">
        <v>287</v>
      </c>
      <c r="AR355" s="144">
        <f t="shared" si="32"/>
        <v>0</v>
      </c>
      <c r="AS355" s="411">
        <v>8.3999999999999995E-3</v>
      </c>
      <c r="AT355" s="115">
        <v>358</v>
      </c>
    </row>
    <row r="356" spans="1:46" ht="15" hidden="1" customHeight="1">
      <c r="A356" s="115">
        <v>353</v>
      </c>
      <c r="B356" s="119" t="s">
        <v>736</v>
      </c>
      <c r="C356" s="124" t="s">
        <v>1746</v>
      </c>
      <c r="D356" s="119" t="s">
        <v>309</v>
      </c>
      <c r="E356" s="119" t="s">
        <v>330</v>
      </c>
      <c r="F356" s="119" t="s">
        <v>342</v>
      </c>
      <c r="G356" s="119" t="s">
        <v>297</v>
      </c>
      <c r="H356" s="119" t="s">
        <v>300</v>
      </c>
      <c r="I356" s="119" t="s">
        <v>749</v>
      </c>
      <c r="J356" s="119">
        <v>0.01</v>
      </c>
      <c r="K356" s="119"/>
      <c r="L356" s="120">
        <f t="shared" si="36"/>
        <v>0.01</v>
      </c>
      <c r="M356" s="163"/>
      <c r="N356" s="141" t="s">
        <v>1748</v>
      </c>
      <c r="O356" s="163"/>
      <c r="P356" s="163"/>
      <c r="Q356" s="120"/>
      <c r="R356" s="120"/>
      <c r="S356" s="121">
        <v>1.05</v>
      </c>
      <c r="T356" s="121">
        <v>10</v>
      </c>
      <c r="U356" s="121">
        <v>21.05</v>
      </c>
      <c r="V356" s="121">
        <v>41.1</v>
      </c>
      <c r="W356" s="121">
        <v>71.150000000000006</v>
      </c>
      <c r="X356" s="121">
        <v>81.150000000000006</v>
      </c>
      <c r="Y356" s="121">
        <v>100</v>
      </c>
      <c r="Z356" s="121">
        <v>121.05</v>
      </c>
      <c r="AA356" s="121">
        <v>140</v>
      </c>
      <c r="AB356" s="121">
        <v>150</v>
      </c>
      <c r="AC356" s="122">
        <v>11.05</v>
      </c>
      <c r="AD356" s="122">
        <v>71.099999999999994</v>
      </c>
      <c r="AE356" s="122">
        <v>150</v>
      </c>
      <c r="AF356" s="123">
        <v>5.15</v>
      </c>
      <c r="AG356" s="123">
        <v>60</v>
      </c>
      <c r="AH356" s="123">
        <v>150</v>
      </c>
      <c r="AI356" s="1092" t="s">
        <v>2571</v>
      </c>
      <c r="AJ356" s="1093"/>
      <c r="AK356" s="1093" t="s">
        <v>1676</v>
      </c>
      <c r="AL356" s="1093"/>
      <c r="AM356" s="1093"/>
      <c r="AN356" s="120"/>
      <c r="AO356" s="118">
        <f t="shared" si="37"/>
        <v>0.05</v>
      </c>
      <c r="AP356" s="120" t="s">
        <v>287</v>
      </c>
      <c r="AQ356" s="120" t="s">
        <v>287</v>
      </c>
      <c r="AR356" s="144">
        <f t="shared" si="32"/>
        <v>0.04</v>
      </c>
      <c r="AS356" s="411">
        <v>8.3999999999999995E-3</v>
      </c>
      <c r="AT356" s="115">
        <v>359</v>
      </c>
    </row>
    <row r="357" spans="1:46" ht="15" hidden="1" customHeight="1">
      <c r="A357" s="115">
        <v>354</v>
      </c>
      <c r="B357" s="119" t="s">
        <v>737</v>
      </c>
      <c r="C357" s="119"/>
      <c r="D357" s="119" t="s">
        <v>309</v>
      </c>
      <c r="E357" s="119" t="s">
        <v>330</v>
      </c>
      <c r="F357" s="119" t="s">
        <v>738</v>
      </c>
      <c r="G357" s="119" t="s">
        <v>493</v>
      </c>
      <c r="H357" s="119" t="s">
        <v>300</v>
      </c>
      <c r="I357" s="119" t="s">
        <v>381</v>
      </c>
      <c r="J357" s="119"/>
      <c r="K357" s="119"/>
      <c r="L357" s="120">
        <f t="shared" si="36"/>
        <v>0.01</v>
      </c>
      <c r="M357" s="163"/>
      <c r="N357" s="141" t="s">
        <v>1748</v>
      </c>
      <c r="O357" s="163"/>
      <c r="P357" s="163"/>
      <c r="Q357" s="120"/>
      <c r="R357" s="120"/>
      <c r="S357" s="121"/>
      <c r="T357" s="121"/>
      <c r="U357" s="121"/>
      <c r="V357" s="121"/>
      <c r="W357" s="121"/>
      <c r="X357" s="121"/>
      <c r="Y357" s="121"/>
      <c r="Z357" s="121"/>
      <c r="AA357" s="121"/>
      <c r="AB357" s="121"/>
      <c r="AC357" s="122"/>
      <c r="AD357" s="122"/>
      <c r="AE357" s="122"/>
      <c r="AF357" s="123"/>
      <c r="AG357" s="123"/>
      <c r="AH357" s="123"/>
      <c r="AI357" s="1092" t="s">
        <v>2571</v>
      </c>
      <c r="AJ357" s="1093"/>
      <c r="AK357" s="1093" t="s">
        <v>1676</v>
      </c>
      <c r="AL357" s="1093"/>
      <c r="AM357" s="1093"/>
      <c r="AN357" s="120"/>
      <c r="AO357" s="118">
        <f t="shared" si="37"/>
        <v>0</v>
      </c>
      <c r="AP357" s="120" t="s">
        <v>287</v>
      </c>
      <c r="AQ357" s="120" t="s">
        <v>287</v>
      </c>
      <c r="AR357" s="144">
        <f t="shared" si="32"/>
        <v>0</v>
      </c>
      <c r="AS357" s="411">
        <v>8.3999999999999995E-3</v>
      </c>
      <c r="AT357" s="115">
        <v>360</v>
      </c>
    </row>
    <row r="358" spans="1:46" ht="15" hidden="1" customHeight="1">
      <c r="A358" s="115">
        <v>355</v>
      </c>
      <c r="B358" s="119" t="s">
        <v>739</v>
      </c>
      <c r="C358" s="119"/>
      <c r="D358" s="119" t="s">
        <v>309</v>
      </c>
      <c r="E358" s="119" t="s">
        <v>330</v>
      </c>
      <c r="F358" s="119" t="s">
        <v>738</v>
      </c>
      <c r="G358" s="119" t="s">
        <v>493</v>
      </c>
      <c r="H358" s="119" t="s">
        <v>300</v>
      </c>
      <c r="I358" s="119" t="s">
        <v>381</v>
      </c>
      <c r="J358" s="119"/>
      <c r="K358" s="119"/>
      <c r="L358" s="120">
        <f t="shared" si="36"/>
        <v>0.01</v>
      </c>
      <c r="M358" s="163"/>
      <c r="N358" s="141" t="s">
        <v>1748</v>
      </c>
      <c r="O358" s="163"/>
      <c r="P358" s="163"/>
      <c r="Q358" s="120"/>
      <c r="R358" s="120"/>
      <c r="S358" s="121"/>
      <c r="T358" s="121"/>
      <c r="U358" s="121"/>
      <c r="V358" s="121"/>
      <c r="W358" s="121"/>
      <c r="X358" s="121"/>
      <c r="Y358" s="121"/>
      <c r="Z358" s="121"/>
      <c r="AA358" s="121"/>
      <c r="AB358" s="121"/>
      <c r="AC358" s="122"/>
      <c r="AD358" s="122"/>
      <c r="AE358" s="122"/>
      <c r="AF358" s="123"/>
      <c r="AG358" s="123"/>
      <c r="AH358" s="123"/>
      <c r="AI358" s="1092" t="s">
        <v>2571</v>
      </c>
      <c r="AJ358" s="1093"/>
      <c r="AK358" s="1093" t="s">
        <v>1676</v>
      </c>
      <c r="AL358" s="1093"/>
      <c r="AM358" s="1093"/>
      <c r="AN358" s="120"/>
      <c r="AO358" s="118">
        <f t="shared" si="37"/>
        <v>0</v>
      </c>
      <c r="AP358" s="120" t="s">
        <v>287</v>
      </c>
      <c r="AQ358" s="120" t="s">
        <v>287</v>
      </c>
      <c r="AR358" s="144">
        <f t="shared" si="32"/>
        <v>0</v>
      </c>
      <c r="AS358" s="411">
        <v>8.3999999999999995E-3</v>
      </c>
      <c r="AT358" s="115">
        <v>361</v>
      </c>
    </row>
    <row r="359" spans="1:46" ht="15" hidden="1" customHeight="1">
      <c r="A359" s="115">
        <v>356</v>
      </c>
      <c r="B359" s="119" t="s">
        <v>740</v>
      </c>
      <c r="C359" s="119"/>
      <c r="D359" s="119" t="s">
        <v>309</v>
      </c>
      <c r="E359" s="119" t="s">
        <v>310</v>
      </c>
      <c r="F359" s="119" t="s">
        <v>733</v>
      </c>
      <c r="G359" s="119" t="s">
        <v>734</v>
      </c>
      <c r="H359" s="119" t="s">
        <v>295</v>
      </c>
      <c r="I359" s="119" t="s">
        <v>749</v>
      </c>
      <c r="J359" s="119"/>
      <c r="K359" s="119"/>
      <c r="L359" s="120">
        <f t="shared" si="36"/>
        <v>0.01</v>
      </c>
      <c r="M359" s="163"/>
      <c r="N359" s="141" t="s">
        <v>1748</v>
      </c>
      <c r="O359" s="163"/>
      <c r="P359" s="163"/>
      <c r="Q359" s="120"/>
      <c r="R359" s="120"/>
      <c r="S359" s="121"/>
      <c r="T359" s="121"/>
      <c r="U359" s="121"/>
      <c r="V359" s="121"/>
      <c r="W359" s="121"/>
      <c r="X359" s="121"/>
      <c r="Y359" s="121"/>
      <c r="Z359" s="121"/>
      <c r="AA359" s="121"/>
      <c r="AB359" s="121"/>
      <c r="AC359" s="122"/>
      <c r="AD359" s="122"/>
      <c r="AE359" s="122"/>
      <c r="AF359" s="123"/>
      <c r="AG359" s="123"/>
      <c r="AH359" s="123"/>
      <c r="AI359" s="1092" t="s">
        <v>2571</v>
      </c>
      <c r="AJ359" s="1093"/>
      <c r="AK359" s="1093" t="s">
        <v>1676</v>
      </c>
      <c r="AL359" s="1093"/>
      <c r="AM359" s="1093"/>
      <c r="AN359" s="120"/>
      <c r="AO359" s="118">
        <f t="shared" si="37"/>
        <v>0</v>
      </c>
      <c r="AP359" s="120" t="s">
        <v>287</v>
      </c>
      <c r="AQ359" s="120" t="s">
        <v>287</v>
      </c>
      <c r="AR359" s="144">
        <f t="shared" si="32"/>
        <v>0</v>
      </c>
      <c r="AS359" s="411">
        <v>8.3999999999999995E-3</v>
      </c>
      <c r="AT359" s="115">
        <v>362</v>
      </c>
    </row>
    <row r="360" spans="1:46" ht="15" hidden="1" customHeight="1">
      <c r="A360" s="115">
        <v>357</v>
      </c>
      <c r="B360" s="119" t="s">
        <v>741</v>
      </c>
      <c r="C360" s="119"/>
      <c r="D360" s="119" t="s">
        <v>309</v>
      </c>
      <c r="E360" s="119" t="s">
        <v>310</v>
      </c>
      <c r="F360" s="119" t="s">
        <v>733</v>
      </c>
      <c r="G360" s="119" t="s">
        <v>734</v>
      </c>
      <c r="H360" s="119" t="s">
        <v>295</v>
      </c>
      <c r="I360" s="119" t="s">
        <v>749</v>
      </c>
      <c r="J360" s="119"/>
      <c r="K360" s="119"/>
      <c r="L360" s="120">
        <f t="shared" si="36"/>
        <v>0.01</v>
      </c>
      <c r="M360" s="163"/>
      <c r="N360" s="141" t="s">
        <v>1748</v>
      </c>
      <c r="O360" s="163"/>
      <c r="P360" s="163"/>
      <c r="Q360" s="120"/>
      <c r="R360" s="120"/>
      <c r="S360" s="121"/>
      <c r="T360" s="121"/>
      <c r="U360" s="121"/>
      <c r="V360" s="121"/>
      <c r="W360" s="121"/>
      <c r="X360" s="121"/>
      <c r="Y360" s="121"/>
      <c r="Z360" s="121"/>
      <c r="AA360" s="121"/>
      <c r="AB360" s="121"/>
      <c r="AC360" s="122"/>
      <c r="AD360" s="122"/>
      <c r="AE360" s="122"/>
      <c r="AF360" s="123"/>
      <c r="AG360" s="123"/>
      <c r="AH360" s="123"/>
      <c r="AI360" s="1092" t="s">
        <v>2571</v>
      </c>
      <c r="AJ360" s="1093"/>
      <c r="AK360" s="1093" t="s">
        <v>1676</v>
      </c>
      <c r="AL360" s="1093"/>
      <c r="AM360" s="1093"/>
      <c r="AN360" s="120"/>
      <c r="AO360" s="118">
        <f t="shared" si="37"/>
        <v>0</v>
      </c>
      <c r="AP360" s="120" t="s">
        <v>287</v>
      </c>
      <c r="AQ360" s="120" t="s">
        <v>287</v>
      </c>
      <c r="AR360" s="144">
        <f t="shared" si="32"/>
        <v>0</v>
      </c>
      <c r="AS360" s="411">
        <v>8.3999999999999995E-3</v>
      </c>
      <c r="AT360" s="115">
        <v>363</v>
      </c>
    </row>
    <row r="361" spans="1:46" ht="15" hidden="1" customHeight="1">
      <c r="A361" s="115">
        <v>358</v>
      </c>
      <c r="B361" s="119" t="s">
        <v>742</v>
      </c>
      <c r="C361" s="125" t="s">
        <v>1678</v>
      </c>
      <c r="D361" s="119" t="s">
        <v>309</v>
      </c>
      <c r="E361" s="119" t="s">
        <v>310</v>
      </c>
      <c r="F361" s="119" t="s">
        <v>733</v>
      </c>
      <c r="G361" s="119" t="s">
        <v>734</v>
      </c>
      <c r="H361" s="125" t="s">
        <v>300</v>
      </c>
      <c r="I361" s="119" t="s">
        <v>749</v>
      </c>
      <c r="J361" s="119">
        <v>0.05</v>
      </c>
      <c r="K361" s="119"/>
      <c r="L361" s="120">
        <f t="shared" si="36"/>
        <v>0.03</v>
      </c>
      <c r="M361" s="163"/>
      <c r="N361" s="141" t="s">
        <v>1748</v>
      </c>
      <c r="O361" s="163" t="s">
        <v>1781</v>
      </c>
      <c r="P361" s="163" t="s">
        <v>1780</v>
      </c>
      <c r="Q361" s="120"/>
      <c r="R361" s="120"/>
      <c r="S361" s="121">
        <v>1.05</v>
      </c>
      <c r="T361" s="121">
        <v>10</v>
      </c>
      <c r="U361" s="121">
        <v>21.05</v>
      </c>
      <c r="V361" s="121">
        <v>41.1</v>
      </c>
      <c r="W361" s="121">
        <v>71.150000000000006</v>
      </c>
      <c r="X361" s="121">
        <v>81.150000000000006</v>
      </c>
      <c r="Y361" s="121">
        <v>100</v>
      </c>
      <c r="Z361" s="121">
        <v>121.05</v>
      </c>
      <c r="AA361" s="121">
        <v>140</v>
      </c>
      <c r="AB361" s="121">
        <v>150</v>
      </c>
      <c r="AC361" s="122">
        <v>11.05</v>
      </c>
      <c r="AD361" s="122">
        <v>71.099999999999994</v>
      </c>
      <c r="AE361" s="122">
        <v>150</v>
      </c>
      <c r="AF361" s="123">
        <v>5.15</v>
      </c>
      <c r="AG361" s="123">
        <v>60</v>
      </c>
      <c r="AH361" s="123">
        <v>150</v>
      </c>
      <c r="AI361" s="1092" t="s">
        <v>2571</v>
      </c>
      <c r="AJ361" s="1093"/>
      <c r="AK361" s="1093" t="s">
        <v>1676</v>
      </c>
      <c r="AL361" s="1093"/>
      <c r="AM361" s="1093"/>
      <c r="AN361" s="120"/>
      <c r="AO361" s="118">
        <f t="shared" si="37"/>
        <v>0.25</v>
      </c>
      <c r="AP361" s="120" t="s">
        <v>287</v>
      </c>
      <c r="AQ361" s="120" t="s">
        <v>287</v>
      </c>
      <c r="AR361" s="144">
        <f t="shared" si="32"/>
        <v>0.2</v>
      </c>
      <c r="AS361" s="411">
        <v>8.3999999999999995E-3</v>
      </c>
      <c r="AT361" s="115">
        <v>364</v>
      </c>
    </row>
    <row r="362" spans="1:46" ht="15" hidden="1" customHeight="1">
      <c r="A362" s="115">
        <v>359</v>
      </c>
      <c r="B362" s="119" t="s">
        <v>743</v>
      </c>
      <c r="C362" s="119"/>
      <c r="D362" s="119" t="s">
        <v>309</v>
      </c>
      <c r="E362" s="119" t="s">
        <v>330</v>
      </c>
      <c r="F362" s="119" t="s">
        <v>342</v>
      </c>
      <c r="G362" s="119" t="s">
        <v>297</v>
      </c>
      <c r="H362" s="119" t="s">
        <v>300</v>
      </c>
      <c r="I362" s="119" t="s">
        <v>749</v>
      </c>
      <c r="J362" s="119"/>
      <c r="K362" s="119"/>
      <c r="L362" s="120">
        <f t="shared" si="36"/>
        <v>0.01</v>
      </c>
      <c r="M362" s="163"/>
      <c r="N362" s="141" t="s">
        <v>1748</v>
      </c>
      <c r="O362" s="163"/>
      <c r="P362" s="163"/>
      <c r="Q362" s="120"/>
      <c r="R362" s="120"/>
      <c r="S362" s="121"/>
      <c r="T362" s="121"/>
      <c r="U362" s="121"/>
      <c r="V362" s="121"/>
      <c r="W362" s="121"/>
      <c r="X362" s="121"/>
      <c r="Y362" s="121"/>
      <c r="Z362" s="121"/>
      <c r="AA362" s="121"/>
      <c r="AB362" s="121"/>
      <c r="AC362" s="122"/>
      <c r="AD362" s="122"/>
      <c r="AE362" s="122"/>
      <c r="AF362" s="123"/>
      <c r="AG362" s="123"/>
      <c r="AH362" s="123"/>
      <c r="AI362" s="1092" t="s">
        <v>2571</v>
      </c>
      <c r="AJ362" s="1093"/>
      <c r="AK362" s="1093" t="s">
        <v>1676</v>
      </c>
      <c r="AL362" s="1093"/>
      <c r="AM362" s="1093"/>
      <c r="AN362" s="120"/>
      <c r="AO362" s="118">
        <f t="shared" si="37"/>
        <v>0</v>
      </c>
      <c r="AP362" s="120" t="s">
        <v>287</v>
      </c>
      <c r="AQ362" s="120" t="s">
        <v>287</v>
      </c>
      <c r="AR362" s="144">
        <f t="shared" si="32"/>
        <v>0</v>
      </c>
      <c r="AS362" s="411">
        <v>8.3999999999999995E-3</v>
      </c>
      <c r="AT362" s="115">
        <v>365</v>
      </c>
    </row>
    <row r="363" spans="1:46" ht="15" hidden="1" customHeight="1">
      <c r="A363" s="115">
        <v>360</v>
      </c>
      <c r="B363" s="119" t="s">
        <v>744</v>
      </c>
      <c r="C363" s="119">
        <v>70302000</v>
      </c>
      <c r="D363" s="119" t="s">
        <v>309</v>
      </c>
      <c r="E363" s="119" t="s">
        <v>310</v>
      </c>
      <c r="F363" s="119" t="s">
        <v>745</v>
      </c>
      <c r="G363" s="119" t="s">
        <v>297</v>
      </c>
      <c r="H363" s="125" t="s">
        <v>300</v>
      </c>
      <c r="I363" s="119" t="s">
        <v>1751</v>
      </c>
      <c r="J363" s="119">
        <v>0.02</v>
      </c>
      <c r="K363" s="119"/>
      <c r="L363" s="441">
        <f t="shared" si="36"/>
        <v>0.01</v>
      </c>
      <c r="M363" s="163"/>
      <c r="N363" s="442" t="s">
        <v>1748</v>
      </c>
      <c r="O363" s="163"/>
      <c r="P363" s="163"/>
      <c r="Q363" s="441"/>
      <c r="R363" s="441"/>
      <c r="S363" s="121">
        <v>1.02</v>
      </c>
      <c r="T363" s="121">
        <v>10</v>
      </c>
      <c r="U363" s="121">
        <v>21.02</v>
      </c>
      <c r="V363" s="121">
        <v>41.1</v>
      </c>
      <c r="W363" s="121">
        <v>71.02</v>
      </c>
      <c r="X363" s="121">
        <v>81.02</v>
      </c>
      <c r="Y363" s="121">
        <v>100</v>
      </c>
      <c r="Z363" s="121">
        <v>121.02</v>
      </c>
      <c r="AA363" s="121">
        <v>150</v>
      </c>
      <c r="AB363" s="121">
        <v>200</v>
      </c>
      <c r="AC363" s="122">
        <v>11.02</v>
      </c>
      <c r="AD363" s="122">
        <v>100</v>
      </c>
      <c r="AE363" s="122">
        <v>200</v>
      </c>
      <c r="AF363" s="123">
        <v>5.0999999999999996</v>
      </c>
      <c r="AG363" s="123">
        <v>100</v>
      </c>
      <c r="AH363" s="123">
        <v>200</v>
      </c>
      <c r="AI363" s="1092" t="s">
        <v>2571</v>
      </c>
      <c r="AJ363" s="1093"/>
      <c r="AK363" s="1093" t="s">
        <v>1676</v>
      </c>
      <c r="AL363" s="1093"/>
      <c r="AM363" s="1093"/>
      <c r="AN363" s="441"/>
      <c r="AO363" s="170">
        <f t="shared" si="37"/>
        <v>0.1</v>
      </c>
      <c r="AP363" s="441" t="s">
        <v>287</v>
      </c>
      <c r="AQ363" s="441" t="s">
        <v>287</v>
      </c>
      <c r="AR363" s="443">
        <f t="shared" si="32"/>
        <v>0.08</v>
      </c>
      <c r="AS363" s="444">
        <v>8.3999999999999995E-3</v>
      </c>
      <c r="AT363" s="115">
        <v>366</v>
      </c>
    </row>
    <row r="364" spans="1:46" ht="15" hidden="1" customHeight="1">
      <c r="A364" s="115">
        <v>361</v>
      </c>
      <c r="B364" s="119" t="s">
        <v>747</v>
      </c>
      <c r="C364" s="119">
        <v>527</v>
      </c>
      <c r="D364" s="119" t="s">
        <v>309</v>
      </c>
      <c r="E364" s="119" t="s">
        <v>310</v>
      </c>
      <c r="F364" s="119" t="s">
        <v>603</v>
      </c>
      <c r="G364" s="119" t="s">
        <v>297</v>
      </c>
      <c r="H364" s="125" t="s">
        <v>300</v>
      </c>
      <c r="I364" s="119" t="s">
        <v>749</v>
      </c>
      <c r="J364" s="119">
        <v>0.05</v>
      </c>
      <c r="K364" s="119"/>
      <c r="L364" s="120">
        <f t="shared" si="36"/>
        <v>0.03</v>
      </c>
      <c r="M364" s="163"/>
      <c r="N364" s="141" t="s">
        <v>1748</v>
      </c>
      <c r="O364" s="163" t="s">
        <v>1781</v>
      </c>
      <c r="P364" s="163" t="s">
        <v>1780</v>
      </c>
      <c r="Q364" s="120"/>
      <c r="R364" s="120"/>
      <c r="S364" s="121">
        <v>1.05</v>
      </c>
      <c r="T364" s="121">
        <v>10</v>
      </c>
      <c r="U364" s="121">
        <v>21.05</v>
      </c>
      <c r="V364" s="121">
        <v>41.1</v>
      </c>
      <c r="W364" s="121">
        <v>71.150000000000006</v>
      </c>
      <c r="X364" s="121">
        <v>81.150000000000006</v>
      </c>
      <c r="Y364" s="121">
        <v>100</v>
      </c>
      <c r="Z364" s="121">
        <v>121.05</v>
      </c>
      <c r="AA364" s="121">
        <v>140</v>
      </c>
      <c r="AB364" s="121">
        <v>150</v>
      </c>
      <c r="AC364" s="122">
        <v>11.05</v>
      </c>
      <c r="AD364" s="122">
        <v>71.099999999999994</v>
      </c>
      <c r="AE364" s="122">
        <v>150</v>
      </c>
      <c r="AF364" s="123">
        <v>5.15</v>
      </c>
      <c r="AG364" s="123">
        <v>60</v>
      </c>
      <c r="AH364" s="123">
        <v>150</v>
      </c>
      <c r="AI364" s="1092" t="s">
        <v>2571</v>
      </c>
      <c r="AJ364" s="1093"/>
      <c r="AK364" s="1093" t="s">
        <v>1676</v>
      </c>
      <c r="AL364" s="1093"/>
      <c r="AM364" s="1093"/>
      <c r="AN364" s="120"/>
      <c r="AO364" s="118">
        <f t="shared" si="37"/>
        <v>0.25</v>
      </c>
      <c r="AP364" s="120" t="s">
        <v>287</v>
      </c>
      <c r="AQ364" s="120" t="s">
        <v>287</v>
      </c>
      <c r="AR364" s="144">
        <f t="shared" si="32"/>
        <v>0.2</v>
      </c>
      <c r="AS364" s="411">
        <v>8.3999999999999995E-3</v>
      </c>
      <c r="AT364" s="115">
        <v>367</v>
      </c>
    </row>
    <row r="365" spans="1:46" ht="15" hidden="1" customHeight="1">
      <c r="A365" s="115">
        <v>362</v>
      </c>
      <c r="B365" s="119" t="s">
        <v>750</v>
      </c>
      <c r="C365" s="119"/>
      <c r="D365" s="119" t="s">
        <v>309</v>
      </c>
      <c r="E365" s="119" t="s">
        <v>310</v>
      </c>
      <c r="F365" s="119" t="s">
        <v>603</v>
      </c>
      <c r="G365" s="119" t="s">
        <v>297</v>
      </c>
      <c r="H365" s="119" t="s">
        <v>300</v>
      </c>
      <c r="I365" s="119" t="s">
        <v>749</v>
      </c>
      <c r="J365" s="119"/>
      <c r="K365" s="119"/>
      <c r="L365" s="120">
        <f t="shared" si="36"/>
        <v>0.01</v>
      </c>
      <c r="M365" s="163"/>
      <c r="N365" s="141" t="s">
        <v>1748</v>
      </c>
      <c r="O365" s="163"/>
      <c r="P365" s="163"/>
      <c r="Q365" s="120"/>
      <c r="R365" s="120"/>
      <c r="S365" s="121"/>
      <c r="T365" s="121"/>
      <c r="U365" s="121"/>
      <c r="V365" s="121"/>
      <c r="W365" s="121"/>
      <c r="X365" s="121"/>
      <c r="Y365" s="121"/>
      <c r="Z365" s="121"/>
      <c r="AA365" s="121"/>
      <c r="AB365" s="121"/>
      <c r="AC365" s="122"/>
      <c r="AD365" s="122"/>
      <c r="AE365" s="122"/>
      <c r="AF365" s="123"/>
      <c r="AG365" s="123"/>
      <c r="AH365" s="123"/>
      <c r="AI365" s="1092" t="s">
        <v>2571</v>
      </c>
      <c r="AJ365" s="1093"/>
      <c r="AK365" s="1093" t="s">
        <v>1676</v>
      </c>
      <c r="AL365" s="1093"/>
      <c r="AM365" s="1093"/>
      <c r="AN365" s="120"/>
      <c r="AO365" s="118">
        <f t="shared" si="37"/>
        <v>0</v>
      </c>
      <c r="AP365" s="120" t="s">
        <v>287</v>
      </c>
      <c r="AQ365" s="120" t="s">
        <v>287</v>
      </c>
      <c r="AR365" s="144">
        <f t="shared" si="32"/>
        <v>0</v>
      </c>
      <c r="AS365" s="411">
        <v>8.3999999999999995E-3</v>
      </c>
      <c r="AT365" s="115">
        <v>368</v>
      </c>
    </row>
    <row r="366" spans="1:46" ht="15" hidden="1" customHeight="1">
      <c r="A366" s="115">
        <v>363</v>
      </c>
      <c r="B366" s="119" t="s">
        <v>751</v>
      </c>
      <c r="C366" s="119"/>
      <c r="D366" s="119" t="s">
        <v>309</v>
      </c>
      <c r="E366" s="119" t="s">
        <v>310</v>
      </c>
      <c r="F366" s="119" t="s">
        <v>603</v>
      </c>
      <c r="G366" s="119" t="s">
        <v>297</v>
      </c>
      <c r="H366" s="125" t="s">
        <v>300</v>
      </c>
      <c r="I366" s="119" t="s">
        <v>749</v>
      </c>
      <c r="J366" s="119"/>
      <c r="K366" s="119"/>
      <c r="L366" s="120">
        <f t="shared" si="36"/>
        <v>0.01</v>
      </c>
      <c r="M366" s="163"/>
      <c r="N366" s="141" t="s">
        <v>1748</v>
      </c>
      <c r="O366" s="163"/>
      <c r="P366" s="163"/>
      <c r="Q366" s="120"/>
      <c r="R366" s="120"/>
      <c r="S366" s="121"/>
      <c r="T366" s="121"/>
      <c r="U366" s="121"/>
      <c r="V366" s="121"/>
      <c r="W366" s="121"/>
      <c r="X366" s="121"/>
      <c r="Y366" s="121"/>
      <c r="Z366" s="121"/>
      <c r="AA366" s="121"/>
      <c r="AB366" s="121"/>
      <c r="AC366" s="122"/>
      <c r="AD366" s="122"/>
      <c r="AE366" s="122"/>
      <c r="AF366" s="123"/>
      <c r="AG366" s="123"/>
      <c r="AH366" s="123"/>
      <c r="AI366" s="1092" t="s">
        <v>2571</v>
      </c>
      <c r="AJ366" s="1093"/>
      <c r="AK366" s="1093" t="s">
        <v>1676</v>
      </c>
      <c r="AL366" s="1093"/>
      <c r="AM366" s="1093"/>
      <c r="AN366" s="120"/>
      <c r="AO366" s="118">
        <f t="shared" si="37"/>
        <v>0</v>
      </c>
      <c r="AP366" s="120" t="s">
        <v>287</v>
      </c>
      <c r="AQ366" s="120" t="s">
        <v>287</v>
      </c>
      <c r="AR366" s="144">
        <f t="shared" si="32"/>
        <v>0</v>
      </c>
      <c r="AS366" s="411">
        <v>8.3999999999999995E-3</v>
      </c>
      <c r="AT366" s="115">
        <v>369</v>
      </c>
    </row>
    <row r="367" spans="1:46" ht="15" hidden="1" customHeight="1">
      <c r="A367" s="115">
        <v>364</v>
      </c>
      <c r="B367" s="119" t="s">
        <v>752</v>
      </c>
      <c r="C367" s="119">
        <v>527</v>
      </c>
      <c r="D367" s="119" t="s">
        <v>309</v>
      </c>
      <c r="E367" s="119" t="s">
        <v>310</v>
      </c>
      <c r="F367" s="119" t="s">
        <v>603</v>
      </c>
      <c r="G367" s="119" t="s">
        <v>297</v>
      </c>
      <c r="H367" s="125" t="s">
        <v>300</v>
      </c>
      <c r="I367" s="119" t="s">
        <v>749</v>
      </c>
      <c r="J367" s="119">
        <v>0.05</v>
      </c>
      <c r="K367" s="119"/>
      <c r="L367" s="120">
        <f t="shared" si="36"/>
        <v>0.03</v>
      </c>
      <c r="M367" s="163"/>
      <c r="N367" s="141" t="s">
        <v>1748</v>
      </c>
      <c r="O367" s="169" t="s">
        <v>1781</v>
      </c>
      <c r="P367" s="169" t="s">
        <v>1780</v>
      </c>
      <c r="Q367" s="513"/>
      <c r="R367" s="513"/>
      <c r="S367" s="121">
        <v>1.05</v>
      </c>
      <c r="T367" s="121">
        <v>10</v>
      </c>
      <c r="U367" s="121">
        <v>21.05</v>
      </c>
      <c r="V367" s="121">
        <v>41.1</v>
      </c>
      <c r="W367" s="121">
        <v>71.150000000000006</v>
      </c>
      <c r="X367" s="121">
        <v>81.150000000000006</v>
      </c>
      <c r="Y367" s="121">
        <v>100</v>
      </c>
      <c r="Z367" s="121">
        <v>121.05</v>
      </c>
      <c r="AA367" s="121">
        <v>140</v>
      </c>
      <c r="AB367" s="121">
        <v>150</v>
      </c>
      <c r="AC367" s="122">
        <v>11.05</v>
      </c>
      <c r="AD367" s="122">
        <v>71.099999999999994</v>
      </c>
      <c r="AE367" s="122">
        <v>150</v>
      </c>
      <c r="AF367" s="123">
        <v>5.15</v>
      </c>
      <c r="AG367" s="123">
        <v>60</v>
      </c>
      <c r="AH367" s="123">
        <v>150</v>
      </c>
      <c r="AI367" s="1092" t="s">
        <v>2571</v>
      </c>
      <c r="AJ367" s="1093"/>
      <c r="AK367" s="1093" t="s">
        <v>1676</v>
      </c>
      <c r="AL367" s="1093"/>
      <c r="AM367" s="1093"/>
      <c r="AN367" s="513"/>
      <c r="AO367" s="516">
        <f t="shared" si="37"/>
        <v>0.25</v>
      </c>
      <c r="AP367" s="513" t="s">
        <v>287</v>
      </c>
      <c r="AQ367" s="513" t="s">
        <v>287</v>
      </c>
      <c r="AR367" s="514">
        <f t="shared" si="32"/>
        <v>0.2</v>
      </c>
      <c r="AS367" s="516">
        <v>8.3999999999999995E-3</v>
      </c>
      <c r="AT367" s="115">
        <v>370</v>
      </c>
    </row>
    <row r="368" spans="1:46" ht="15" hidden="1" customHeight="1">
      <c r="A368" s="115">
        <v>365</v>
      </c>
      <c r="B368" s="119" t="s">
        <v>753</v>
      </c>
      <c r="C368" s="119"/>
      <c r="D368" s="119" t="s">
        <v>309</v>
      </c>
      <c r="E368" s="119" t="s">
        <v>310</v>
      </c>
      <c r="F368" s="119" t="s">
        <v>603</v>
      </c>
      <c r="G368" s="119" t="s">
        <v>297</v>
      </c>
      <c r="H368" s="119" t="s">
        <v>748</v>
      </c>
      <c r="I368" s="119" t="s">
        <v>749</v>
      </c>
      <c r="J368" s="119"/>
      <c r="K368" s="119"/>
      <c r="L368" s="120">
        <f t="shared" si="36"/>
        <v>0.01</v>
      </c>
      <c r="M368" s="163"/>
      <c r="N368" s="141" t="s">
        <v>1748</v>
      </c>
      <c r="O368" s="163"/>
      <c r="P368" s="163"/>
      <c r="Q368" s="120"/>
      <c r="R368" s="120"/>
      <c r="S368" s="121"/>
      <c r="T368" s="121"/>
      <c r="U368" s="121"/>
      <c r="V368" s="121"/>
      <c r="W368" s="121"/>
      <c r="X368" s="121"/>
      <c r="Y368" s="121"/>
      <c r="Z368" s="121"/>
      <c r="AA368" s="121"/>
      <c r="AB368" s="121"/>
      <c r="AC368" s="122"/>
      <c r="AD368" s="122"/>
      <c r="AE368" s="122"/>
      <c r="AF368" s="123"/>
      <c r="AG368" s="123"/>
      <c r="AH368" s="123"/>
      <c r="AI368" s="1092" t="s">
        <v>2571</v>
      </c>
      <c r="AJ368" s="1093"/>
      <c r="AK368" s="1093" t="s">
        <v>1676</v>
      </c>
      <c r="AL368" s="1093"/>
      <c r="AM368" s="1093"/>
      <c r="AN368" s="120"/>
      <c r="AO368" s="118">
        <f t="shared" si="37"/>
        <v>0</v>
      </c>
      <c r="AP368" s="120" t="s">
        <v>287</v>
      </c>
      <c r="AQ368" s="120" t="s">
        <v>287</v>
      </c>
      <c r="AR368" s="144">
        <f t="shared" si="32"/>
        <v>0</v>
      </c>
      <c r="AS368" s="411">
        <v>8.3999999999999995E-3</v>
      </c>
      <c r="AT368" s="115">
        <v>371</v>
      </c>
    </row>
    <row r="369" spans="1:46" ht="15" hidden="1" customHeight="1">
      <c r="A369" s="115">
        <v>366</v>
      </c>
      <c r="B369" s="119" t="s">
        <v>754</v>
      </c>
      <c r="C369" s="125" t="s">
        <v>1732</v>
      </c>
      <c r="D369" s="119" t="s">
        <v>309</v>
      </c>
      <c r="E369" s="119" t="s">
        <v>330</v>
      </c>
      <c r="F369" s="119" t="s">
        <v>342</v>
      </c>
      <c r="G369" s="119" t="s">
        <v>297</v>
      </c>
      <c r="H369" s="119" t="s">
        <v>300</v>
      </c>
      <c r="I369" s="119" t="s">
        <v>749</v>
      </c>
      <c r="J369" s="119">
        <v>0.01</v>
      </c>
      <c r="K369" s="119"/>
      <c r="L369" s="120">
        <f t="shared" si="36"/>
        <v>0.01</v>
      </c>
      <c r="M369" s="163"/>
      <c r="N369" s="141" t="s">
        <v>1748</v>
      </c>
      <c r="O369" s="163" t="s">
        <v>1781</v>
      </c>
      <c r="P369" s="163" t="s">
        <v>1780</v>
      </c>
      <c r="Q369" s="120"/>
      <c r="R369" s="120"/>
      <c r="S369" s="121">
        <v>1.05</v>
      </c>
      <c r="T369" s="121">
        <v>10</v>
      </c>
      <c r="U369" s="121">
        <v>21.05</v>
      </c>
      <c r="V369" s="121">
        <v>41.1</v>
      </c>
      <c r="W369" s="121">
        <v>71.150000000000006</v>
      </c>
      <c r="X369" s="121">
        <v>81.150000000000006</v>
      </c>
      <c r="Y369" s="121">
        <v>100</v>
      </c>
      <c r="Z369" s="121">
        <v>121.05</v>
      </c>
      <c r="AA369" s="121">
        <v>140</v>
      </c>
      <c r="AB369" s="121">
        <v>150</v>
      </c>
      <c r="AC369" s="122">
        <v>11.05</v>
      </c>
      <c r="AD369" s="122">
        <v>71.099999999999994</v>
      </c>
      <c r="AE369" s="122">
        <v>150</v>
      </c>
      <c r="AF369" s="123">
        <v>5.15</v>
      </c>
      <c r="AG369" s="123">
        <v>60</v>
      </c>
      <c r="AH369" s="123">
        <v>150</v>
      </c>
      <c r="AI369" s="1092" t="s">
        <v>2571</v>
      </c>
      <c r="AJ369" s="1093"/>
      <c r="AK369" s="1093" t="s">
        <v>1676</v>
      </c>
      <c r="AL369" s="1093"/>
      <c r="AM369" s="1093"/>
      <c r="AN369" s="120"/>
      <c r="AO369" s="118">
        <f t="shared" si="37"/>
        <v>0.05</v>
      </c>
      <c r="AP369" s="120" t="s">
        <v>287</v>
      </c>
      <c r="AQ369" s="120" t="s">
        <v>287</v>
      </c>
      <c r="AR369" s="144">
        <f t="shared" si="32"/>
        <v>0.04</v>
      </c>
      <c r="AS369" s="411">
        <v>8.3999999999999995E-3</v>
      </c>
      <c r="AT369" s="115">
        <v>372</v>
      </c>
    </row>
    <row r="370" spans="1:46" ht="15" hidden="1" customHeight="1">
      <c r="A370" s="115">
        <v>367</v>
      </c>
      <c r="B370" s="119" t="s">
        <v>755</v>
      </c>
      <c r="C370" s="119"/>
      <c r="D370" s="119" t="s">
        <v>309</v>
      </c>
      <c r="E370" s="119" t="s">
        <v>330</v>
      </c>
      <c r="F370" s="119" t="s">
        <v>475</v>
      </c>
      <c r="G370" s="119" t="s">
        <v>297</v>
      </c>
      <c r="H370" s="119" t="s">
        <v>300</v>
      </c>
      <c r="I370" s="119" t="s">
        <v>749</v>
      </c>
      <c r="J370" s="119"/>
      <c r="K370" s="119"/>
      <c r="L370" s="120">
        <f t="shared" si="36"/>
        <v>0.01</v>
      </c>
      <c r="M370" s="163"/>
      <c r="N370" s="141" t="s">
        <v>1748</v>
      </c>
      <c r="O370" s="163"/>
      <c r="P370" s="163"/>
      <c r="Q370" s="120"/>
      <c r="R370" s="120"/>
      <c r="S370" s="121"/>
      <c r="T370" s="121"/>
      <c r="U370" s="121"/>
      <c r="V370" s="121"/>
      <c r="W370" s="121"/>
      <c r="X370" s="121"/>
      <c r="Y370" s="121"/>
      <c r="Z370" s="121"/>
      <c r="AA370" s="121"/>
      <c r="AB370" s="121"/>
      <c r="AC370" s="122"/>
      <c r="AD370" s="122"/>
      <c r="AE370" s="122"/>
      <c r="AF370" s="123"/>
      <c r="AG370" s="123"/>
      <c r="AH370" s="123"/>
      <c r="AI370" s="1092" t="s">
        <v>2571</v>
      </c>
      <c r="AJ370" s="1093"/>
      <c r="AK370" s="1093" t="s">
        <v>1676</v>
      </c>
      <c r="AL370" s="1093"/>
      <c r="AM370" s="1093"/>
      <c r="AN370" s="120"/>
      <c r="AO370" s="118">
        <f t="shared" si="37"/>
        <v>0</v>
      </c>
      <c r="AP370" s="120" t="s">
        <v>287</v>
      </c>
      <c r="AQ370" s="120" t="s">
        <v>287</v>
      </c>
      <c r="AR370" s="144">
        <f t="shared" si="32"/>
        <v>0</v>
      </c>
      <c r="AS370" s="411">
        <v>8.3999999999999995E-3</v>
      </c>
      <c r="AT370" s="115">
        <v>373</v>
      </c>
    </row>
    <row r="371" spans="1:46" ht="15" hidden="1" customHeight="1">
      <c r="A371" s="115">
        <v>368</v>
      </c>
      <c r="B371" s="119" t="s">
        <v>756</v>
      </c>
      <c r="C371" s="124" t="s">
        <v>1768</v>
      </c>
      <c r="D371" s="119" t="s">
        <v>309</v>
      </c>
      <c r="E371" s="119" t="s">
        <v>330</v>
      </c>
      <c r="F371" s="119" t="s">
        <v>342</v>
      </c>
      <c r="G371" s="119" t="s">
        <v>297</v>
      </c>
      <c r="H371" s="119" t="s">
        <v>300</v>
      </c>
      <c r="I371" s="119" t="s">
        <v>749</v>
      </c>
      <c r="J371" s="119">
        <v>0.01</v>
      </c>
      <c r="K371" s="119"/>
      <c r="L371" s="120">
        <f t="shared" si="36"/>
        <v>0.01</v>
      </c>
      <c r="M371" s="163"/>
      <c r="N371" s="141" t="s">
        <v>1748</v>
      </c>
      <c r="O371" s="163"/>
      <c r="P371" s="163"/>
      <c r="Q371" s="120"/>
      <c r="R371" s="120"/>
      <c r="S371" s="121">
        <v>1.05</v>
      </c>
      <c r="T371" s="121">
        <v>10</v>
      </c>
      <c r="U371" s="121">
        <v>21.05</v>
      </c>
      <c r="V371" s="121">
        <v>41.1</v>
      </c>
      <c r="W371" s="121">
        <v>71.150000000000006</v>
      </c>
      <c r="X371" s="121">
        <v>81.150000000000006</v>
      </c>
      <c r="Y371" s="121">
        <v>100</v>
      </c>
      <c r="Z371" s="121">
        <v>121.05</v>
      </c>
      <c r="AA371" s="121">
        <v>140</v>
      </c>
      <c r="AB371" s="121">
        <v>150</v>
      </c>
      <c r="AC371" s="122">
        <v>11.05</v>
      </c>
      <c r="AD371" s="122">
        <v>71.099999999999994</v>
      </c>
      <c r="AE371" s="122">
        <v>150</v>
      </c>
      <c r="AF371" s="123">
        <v>5.15</v>
      </c>
      <c r="AG371" s="123">
        <v>60</v>
      </c>
      <c r="AH371" s="123">
        <v>150</v>
      </c>
      <c r="AI371" s="1092" t="s">
        <v>2571</v>
      </c>
      <c r="AJ371" s="1093"/>
      <c r="AK371" s="1093" t="s">
        <v>1676</v>
      </c>
      <c r="AL371" s="1093"/>
      <c r="AM371" s="1093"/>
      <c r="AN371" s="120"/>
      <c r="AO371" s="118">
        <f t="shared" si="37"/>
        <v>0.05</v>
      </c>
      <c r="AP371" s="120" t="s">
        <v>287</v>
      </c>
      <c r="AQ371" s="120" t="s">
        <v>287</v>
      </c>
      <c r="AR371" s="144">
        <f t="shared" si="32"/>
        <v>0.04</v>
      </c>
      <c r="AS371" s="411">
        <v>8.3999999999999995E-3</v>
      </c>
      <c r="AT371" s="115">
        <v>374</v>
      </c>
    </row>
    <row r="372" spans="1:46" ht="15" hidden="1" customHeight="1">
      <c r="A372" s="115">
        <v>369</v>
      </c>
      <c r="B372" s="119" t="s">
        <v>757</v>
      </c>
      <c r="C372" s="119"/>
      <c r="D372" s="119" t="s">
        <v>309</v>
      </c>
      <c r="E372" s="119" t="s">
        <v>330</v>
      </c>
      <c r="F372" s="119" t="s">
        <v>342</v>
      </c>
      <c r="G372" s="119" t="s">
        <v>297</v>
      </c>
      <c r="H372" s="119" t="s">
        <v>300</v>
      </c>
      <c r="I372" s="119" t="s">
        <v>749</v>
      </c>
      <c r="J372" s="119"/>
      <c r="K372" s="119"/>
      <c r="L372" s="120">
        <f t="shared" si="36"/>
        <v>0.01</v>
      </c>
      <c r="M372" s="163"/>
      <c r="N372" s="141" t="s">
        <v>1748</v>
      </c>
      <c r="O372" s="163"/>
      <c r="P372" s="163"/>
      <c r="Q372" s="120"/>
      <c r="R372" s="120"/>
      <c r="S372" s="121"/>
      <c r="T372" s="121"/>
      <c r="U372" s="121"/>
      <c r="V372" s="121"/>
      <c r="W372" s="121"/>
      <c r="X372" s="121"/>
      <c r="Y372" s="121"/>
      <c r="Z372" s="121"/>
      <c r="AA372" s="121"/>
      <c r="AB372" s="121"/>
      <c r="AC372" s="122"/>
      <c r="AD372" s="122"/>
      <c r="AE372" s="122"/>
      <c r="AF372" s="123"/>
      <c r="AG372" s="123"/>
      <c r="AH372" s="123"/>
      <c r="AI372" s="1092" t="s">
        <v>2571</v>
      </c>
      <c r="AJ372" s="1093"/>
      <c r="AK372" s="1093" t="s">
        <v>1676</v>
      </c>
      <c r="AL372" s="1093"/>
      <c r="AM372" s="1093"/>
      <c r="AN372" s="120"/>
      <c r="AO372" s="118">
        <f t="shared" si="37"/>
        <v>0</v>
      </c>
      <c r="AP372" s="120" t="s">
        <v>287</v>
      </c>
      <c r="AQ372" s="120" t="s">
        <v>287</v>
      </c>
      <c r="AR372" s="144">
        <f t="shared" si="32"/>
        <v>0</v>
      </c>
      <c r="AS372" s="411">
        <v>8.3999999999999995E-3</v>
      </c>
      <c r="AT372" s="115">
        <v>375</v>
      </c>
    </row>
    <row r="373" spans="1:46" ht="15" hidden="1" customHeight="1">
      <c r="A373" s="115">
        <v>370</v>
      </c>
      <c r="B373" s="119" t="s">
        <v>758</v>
      </c>
      <c r="C373" s="119"/>
      <c r="D373" s="119" t="s">
        <v>309</v>
      </c>
      <c r="E373" s="119" t="s">
        <v>330</v>
      </c>
      <c r="F373" s="119" t="s">
        <v>342</v>
      </c>
      <c r="G373" s="119" t="s">
        <v>297</v>
      </c>
      <c r="H373" s="119" t="s">
        <v>300</v>
      </c>
      <c r="I373" s="119" t="s">
        <v>749</v>
      </c>
      <c r="J373" s="119"/>
      <c r="K373" s="119"/>
      <c r="L373" s="120">
        <f t="shared" si="36"/>
        <v>0.01</v>
      </c>
      <c r="M373" s="163"/>
      <c r="N373" s="141" t="s">
        <v>1748</v>
      </c>
      <c r="O373" s="163"/>
      <c r="P373" s="163"/>
      <c r="Q373" s="120"/>
      <c r="R373" s="120"/>
      <c r="S373" s="121"/>
      <c r="T373" s="121"/>
      <c r="U373" s="121"/>
      <c r="V373" s="121"/>
      <c r="W373" s="121"/>
      <c r="X373" s="121"/>
      <c r="Y373" s="121"/>
      <c r="Z373" s="121"/>
      <c r="AA373" s="121"/>
      <c r="AB373" s="121"/>
      <c r="AC373" s="122"/>
      <c r="AD373" s="122"/>
      <c r="AE373" s="122"/>
      <c r="AF373" s="123"/>
      <c r="AG373" s="123"/>
      <c r="AH373" s="123"/>
      <c r="AI373" s="1092" t="s">
        <v>2571</v>
      </c>
      <c r="AJ373" s="1093"/>
      <c r="AK373" s="1093" t="s">
        <v>1676</v>
      </c>
      <c r="AL373" s="1093"/>
      <c r="AM373" s="1093"/>
      <c r="AN373" s="120"/>
      <c r="AO373" s="118">
        <f t="shared" si="37"/>
        <v>0</v>
      </c>
      <c r="AP373" s="120" t="s">
        <v>287</v>
      </c>
      <c r="AQ373" s="120" t="s">
        <v>287</v>
      </c>
      <c r="AR373" s="144">
        <f t="shared" si="32"/>
        <v>0</v>
      </c>
      <c r="AS373" s="411">
        <v>8.3999999999999995E-3</v>
      </c>
      <c r="AT373" s="115">
        <v>376</v>
      </c>
    </row>
    <row r="374" spans="1:46" ht="15" hidden="1" customHeight="1">
      <c r="A374" s="115">
        <v>371</v>
      </c>
      <c r="B374" s="119" t="s">
        <v>759</v>
      </c>
      <c r="C374" s="119"/>
      <c r="D374" s="119" t="s">
        <v>309</v>
      </c>
      <c r="E374" s="119" t="s">
        <v>330</v>
      </c>
      <c r="F374" s="119" t="s">
        <v>342</v>
      </c>
      <c r="G374" s="119" t="s">
        <v>297</v>
      </c>
      <c r="H374" s="119" t="s">
        <v>300</v>
      </c>
      <c r="I374" s="119" t="s">
        <v>749</v>
      </c>
      <c r="J374" s="119"/>
      <c r="K374" s="119"/>
      <c r="L374" s="120">
        <f t="shared" si="36"/>
        <v>0.01</v>
      </c>
      <c r="M374" s="163"/>
      <c r="N374" s="141" t="s">
        <v>1748</v>
      </c>
      <c r="O374" s="163"/>
      <c r="P374" s="163"/>
      <c r="Q374" s="120"/>
      <c r="R374" s="120"/>
      <c r="S374" s="121"/>
      <c r="T374" s="121"/>
      <c r="U374" s="121"/>
      <c r="V374" s="121"/>
      <c r="W374" s="121"/>
      <c r="X374" s="121"/>
      <c r="Y374" s="121"/>
      <c r="Z374" s="121"/>
      <c r="AA374" s="121"/>
      <c r="AB374" s="121"/>
      <c r="AC374" s="122"/>
      <c r="AD374" s="122"/>
      <c r="AE374" s="122"/>
      <c r="AF374" s="123"/>
      <c r="AG374" s="123"/>
      <c r="AH374" s="123"/>
      <c r="AI374" s="1092" t="s">
        <v>2571</v>
      </c>
      <c r="AJ374" s="1093"/>
      <c r="AK374" s="1093" t="s">
        <v>1676</v>
      </c>
      <c r="AL374" s="1093"/>
      <c r="AM374" s="1093"/>
      <c r="AN374" s="120"/>
      <c r="AO374" s="118">
        <f t="shared" si="37"/>
        <v>0</v>
      </c>
      <c r="AP374" s="120" t="s">
        <v>287</v>
      </c>
      <c r="AQ374" s="120" t="s">
        <v>287</v>
      </c>
      <c r="AR374" s="144">
        <f t="shared" si="32"/>
        <v>0</v>
      </c>
      <c r="AS374" s="411">
        <v>8.3999999999999995E-3</v>
      </c>
      <c r="AT374" s="115">
        <v>377</v>
      </c>
    </row>
    <row r="375" spans="1:46" ht="15" hidden="1" customHeight="1">
      <c r="A375" s="115">
        <v>372</v>
      </c>
      <c r="B375" s="119" t="s">
        <v>760</v>
      </c>
      <c r="C375" s="119"/>
      <c r="D375" s="119" t="s">
        <v>309</v>
      </c>
      <c r="E375" s="119" t="s">
        <v>330</v>
      </c>
      <c r="F375" s="119" t="s">
        <v>342</v>
      </c>
      <c r="G375" s="119" t="s">
        <v>297</v>
      </c>
      <c r="H375" s="119" t="s">
        <v>300</v>
      </c>
      <c r="I375" s="119" t="s">
        <v>749</v>
      </c>
      <c r="J375" s="119"/>
      <c r="K375" s="119"/>
      <c r="L375" s="120">
        <f t="shared" si="36"/>
        <v>0.01</v>
      </c>
      <c r="M375" s="163"/>
      <c r="N375" s="141" t="s">
        <v>1748</v>
      </c>
      <c r="O375" s="163"/>
      <c r="P375" s="163"/>
      <c r="Q375" s="120"/>
      <c r="R375" s="120"/>
      <c r="S375" s="121"/>
      <c r="T375" s="121"/>
      <c r="U375" s="121"/>
      <c r="V375" s="121"/>
      <c r="W375" s="121"/>
      <c r="X375" s="121"/>
      <c r="Y375" s="121"/>
      <c r="Z375" s="121"/>
      <c r="AA375" s="121"/>
      <c r="AB375" s="121"/>
      <c r="AC375" s="122"/>
      <c r="AD375" s="122"/>
      <c r="AE375" s="122"/>
      <c r="AF375" s="123"/>
      <c r="AG375" s="123"/>
      <c r="AH375" s="123"/>
      <c r="AI375" s="1092" t="s">
        <v>2571</v>
      </c>
      <c r="AJ375" s="1093"/>
      <c r="AK375" s="1093" t="s">
        <v>1676</v>
      </c>
      <c r="AL375" s="1093"/>
      <c r="AM375" s="1093"/>
      <c r="AN375" s="120"/>
      <c r="AO375" s="118">
        <f t="shared" si="37"/>
        <v>0</v>
      </c>
      <c r="AP375" s="120" t="s">
        <v>287</v>
      </c>
      <c r="AQ375" s="120" t="s">
        <v>287</v>
      </c>
      <c r="AR375" s="144">
        <f t="shared" si="32"/>
        <v>0</v>
      </c>
      <c r="AS375" s="411">
        <v>8.3999999999999995E-3</v>
      </c>
      <c r="AT375" s="115">
        <v>378</v>
      </c>
    </row>
    <row r="376" spans="1:46" ht="15" hidden="1" customHeight="1">
      <c r="A376" s="115">
        <v>373</v>
      </c>
      <c r="B376" s="119" t="s">
        <v>761</v>
      </c>
      <c r="C376" s="119"/>
      <c r="D376" s="119" t="s">
        <v>309</v>
      </c>
      <c r="E376" s="119" t="s">
        <v>325</v>
      </c>
      <c r="F376" s="119" t="s">
        <v>762</v>
      </c>
      <c r="G376" s="119" t="s">
        <v>375</v>
      </c>
      <c r="H376" s="119" t="s">
        <v>300</v>
      </c>
      <c r="I376" s="119" t="s">
        <v>749</v>
      </c>
      <c r="J376" s="119"/>
      <c r="K376" s="119"/>
      <c r="L376" s="120">
        <f t="shared" si="36"/>
        <v>0.01</v>
      </c>
      <c r="M376" s="163"/>
      <c r="N376" s="141" t="s">
        <v>1748</v>
      </c>
      <c r="O376" s="163"/>
      <c r="P376" s="163"/>
      <c r="Q376" s="120"/>
      <c r="R376" s="120"/>
      <c r="S376" s="121"/>
      <c r="T376" s="121"/>
      <c r="U376" s="121"/>
      <c r="V376" s="121"/>
      <c r="W376" s="121"/>
      <c r="X376" s="121"/>
      <c r="Y376" s="121"/>
      <c r="Z376" s="121"/>
      <c r="AA376" s="121"/>
      <c r="AB376" s="121"/>
      <c r="AC376" s="122"/>
      <c r="AD376" s="122"/>
      <c r="AE376" s="122"/>
      <c r="AF376" s="123"/>
      <c r="AG376" s="123"/>
      <c r="AH376" s="123"/>
      <c r="AI376" s="1092" t="s">
        <v>2571</v>
      </c>
      <c r="AJ376" s="1093"/>
      <c r="AK376" s="1093" t="s">
        <v>1676</v>
      </c>
      <c r="AL376" s="1093"/>
      <c r="AM376" s="1093"/>
      <c r="AN376" s="120"/>
      <c r="AO376" s="118">
        <f t="shared" si="37"/>
        <v>0</v>
      </c>
      <c r="AP376" s="120" t="s">
        <v>287</v>
      </c>
      <c r="AQ376" s="120" t="s">
        <v>287</v>
      </c>
      <c r="AR376" s="144">
        <v>0</v>
      </c>
      <c r="AS376" s="411">
        <v>8.3999999999999995E-3</v>
      </c>
      <c r="AT376" s="115">
        <v>379</v>
      </c>
    </row>
    <row r="377" spans="1:46" ht="15" hidden="1" customHeight="1">
      <c r="A377" s="115">
        <v>374</v>
      </c>
      <c r="B377" s="119" t="s">
        <v>763</v>
      </c>
      <c r="C377" s="119">
        <v>9144303</v>
      </c>
      <c r="D377" s="119" t="s">
        <v>309</v>
      </c>
      <c r="E377" s="119" t="s">
        <v>330</v>
      </c>
      <c r="F377" s="119" t="s">
        <v>342</v>
      </c>
      <c r="G377" s="119" t="s">
        <v>297</v>
      </c>
      <c r="H377" s="119" t="s">
        <v>300</v>
      </c>
      <c r="I377" s="119" t="s">
        <v>749</v>
      </c>
      <c r="J377" s="119">
        <v>0.01</v>
      </c>
      <c r="K377" s="119"/>
      <c r="L377" s="120">
        <f t="shared" si="36"/>
        <v>0.01</v>
      </c>
      <c r="M377" s="163"/>
      <c r="N377" s="141" t="s">
        <v>1748</v>
      </c>
      <c r="O377" s="163"/>
      <c r="P377" s="163"/>
      <c r="Q377" s="120"/>
      <c r="R377" s="120"/>
      <c r="S377" s="121">
        <v>1.05</v>
      </c>
      <c r="T377" s="121">
        <v>10</v>
      </c>
      <c r="U377" s="121">
        <v>21.05</v>
      </c>
      <c r="V377" s="121">
        <v>41.1</v>
      </c>
      <c r="W377" s="121">
        <v>71.150000000000006</v>
      </c>
      <c r="X377" s="121">
        <v>81.150000000000006</v>
      </c>
      <c r="Y377" s="121">
        <v>100</v>
      </c>
      <c r="Z377" s="121">
        <v>121.05</v>
      </c>
      <c r="AA377" s="121">
        <v>140</v>
      </c>
      <c r="AB377" s="121">
        <v>150</v>
      </c>
      <c r="AC377" s="122">
        <v>11.05</v>
      </c>
      <c r="AD377" s="122">
        <v>71.099999999999994</v>
      </c>
      <c r="AE377" s="122">
        <v>150</v>
      </c>
      <c r="AF377" s="123">
        <v>5.15</v>
      </c>
      <c r="AG377" s="123">
        <v>60</v>
      </c>
      <c r="AH377" s="123">
        <v>150</v>
      </c>
      <c r="AI377" s="1092" t="s">
        <v>2571</v>
      </c>
      <c r="AJ377" s="1093"/>
      <c r="AK377" s="1093" t="s">
        <v>1676</v>
      </c>
      <c r="AL377" s="1093"/>
      <c r="AM377" s="1093"/>
      <c r="AN377" s="120"/>
      <c r="AO377" s="118">
        <f t="shared" si="37"/>
        <v>0.05</v>
      </c>
      <c r="AP377" s="120" t="s">
        <v>287</v>
      </c>
      <c r="AQ377" s="120" t="s">
        <v>287</v>
      </c>
      <c r="AR377" s="144">
        <f t="shared" si="32"/>
        <v>0.04</v>
      </c>
      <c r="AS377" s="411">
        <v>8.3999999999999995E-3</v>
      </c>
      <c r="AT377" s="115">
        <v>380</v>
      </c>
    </row>
    <row r="378" spans="1:46" ht="15" hidden="1" customHeight="1">
      <c r="A378" s="115">
        <v>375</v>
      </c>
      <c r="B378" s="119" t="s">
        <v>764</v>
      </c>
      <c r="C378" s="119"/>
      <c r="D378" s="119" t="s">
        <v>309</v>
      </c>
      <c r="E378" s="119" t="s">
        <v>330</v>
      </c>
      <c r="F378" s="119" t="s">
        <v>342</v>
      </c>
      <c r="G378" s="119" t="s">
        <v>297</v>
      </c>
      <c r="H378" s="119" t="s">
        <v>300</v>
      </c>
      <c r="I378" s="119" t="s">
        <v>749</v>
      </c>
      <c r="J378" s="119"/>
      <c r="K378" s="119"/>
      <c r="L378" s="120">
        <f t="shared" si="36"/>
        <v>0.01</v>
      </c>
      <c r="M378" s="163"/>
      <c r="N378" s="141" t="s">
        <v>1748</v>
      </c>
      <c r="O378" s="163"/>
      <c r="P378" s="163"/>
      <c r="Q378" s="120"/>
      <c r="R378" s="120"/>
      <c r="S378" s="121"/>
      <c r="T378" s="121"/>
      <c r="U378" s="121"/>
      <c r="V378" s="121"/>
      <c r="W378" s="121"/>
      <c r="X378" s="121"/>
      <c r="Y378" s="121"/>
      <c r="Z378" s="121"/>
      <c r="AA378" s="121"/>
      <c r="AB378" s="121"/>
      <c r="AC378" s="122"/>
      <c r="AD378" s="122"/>
      <c r="AE378" s="122"/>
      <c r="AF378" s="123"/>
      <c r="AG378" s="123"/>
      <c r="AH378" s="123"/>
      <c r="AI378" s="1092" t="s">
        <v>2571</v>
      </c>
      <c r="AJ378" s="1093"/>
      <c r="AK378" s="1093" t="s">
        <v>1676</v>
      </c>
      <c r="AL378" s="1093"/>
      <c r="AM378" s="1093"/>
      <c r="AN378" s="120"/>
      <c r="AO378" s="118">
        <f t="shared" si="37"/>
        <v>0</v>
      </c>
      <c r="AP378" s="120" t="s">
        <v>287</v>
      </c>
      <c r="AQ378" s="120" t="s">
        <v>287</v>
      </c>
      <c r="AR378" s="144">
        <f t="shared" si="32"/>
        <v>0</v>
      </c>
      <c r="AS378" s="411">
        <v>8.3999999999999995E-3</v>
      </c>
      <c r="AT378" s="115">
        <v>381</v>
      </c>
    </row>
    <row r="379" spans="1:46" ht="15" hidden="1" customHeight="1">
      <c r="A379" s="115">
        <v>376</v>
      </c>
      <c r="B379" s="119" t="s">
        <v>765</v>
      </c>
      <c r="C379" s="124" t="s">
        <v>1858</v>
      </c>
      <c r="D379" s="119" t="s">
        <v>309</v>
      </c>
      <c r="E379" s="119" t="s">
        <v>330</v>
      </c>
      <c r="F379" s="119" t="s">
        <v>342</v>
      </c>
      <c r="G379" s="119" t="s">
        <v>297</v>
      </c>
      <c r="H379" s="119" t="s">
        <v>300</v>
      </c>
      <c r="I379" s="119" t="s">
        <v>749</v>
      </c>
      <c r="J379" s="119">
        <v>0.01</v>
      </c>
      <c r="K379" s="119"/>
      <c r="L379" s="120">
        <f t="shared" si="36"/>
        <v>0.01</v>
      </c>
      <c r="M379" s="163"/>
      <c r="N379" s="141" t="s">
        <v>1748</v>
      </c>
      <c r="O379" s="163" t="s">
        <v>1781</v>
      </c>
      <c r="P379" s="163" t="s">
        <v>1780</v>
      </c>
      <c r="Q379" s="120"/>
      <c r="R379" s="120"/>
      <c r="S379" s="121">
        <v>1.05</v>
      </c>
      <c r="T379" s="121">
        <v>10</v>
      </c>
      <c r="U379" s="121">
        <v>21.05</v>
      </c>
      <c r="V379" s="121">
        <v>41.1</v>
      </c>
      <c r="W379" s="121">
        <v>71.150000000000006</v>
      </c>
      <c r="X379" s="121">
        <v>81.150000000000006</v>
      </c>
      <c r="Y379" s="121">
        <v>100</v>
      </c>
      <c r="Z379" s="121">
        <v>121.05</v>
      </c>
      <c r="AA379" s="121">
        <v>140</v>
      </c>
      <c r="AB379" s="121">
        <v>150</v>
      </c>
      <c r="AC379" s="122">
        <v>11.05</v>
      </c>
      <c r="AD379" s="122">
        <v>71.099999999999994</v>
      </c>
      <c r="AE379" s="122">
        <v>150</v>
      </c>
      <c r="AF379" s="123">
        <v>5.15</v>
      </c>
      <c r="AG379" s="123">
        <v>60</v>
      </c>
      <c r="AH379" s="123">
        <v>150</v>
      </c>
      <c r="AI379" s="1092" t="s">
        <v>2571</v>
      </c>
      <c r="AJ379" s="1093"/>
      <c r="AK379" s="1093" t="s">
        <v>1676</v>
      </c>
      <c r="AL379" s="1093"/>
      <c r="AM379" s="1093"/>
      <c r="AN379" s="120"/>
      <c r="AO379" s="118">
        <f t="shared" si="37"/>
        <v>0.05</v>
      </c>
      <c r="AP379" s="120" t="s">
        <v>287</v>
      </c>
      <c r="AQ379" s="120" t="s">
        <v>287</v>
      </c>
      <c r="AR379" s="144">
        <f t="shared" si="32"/>
        <v>0.04</v>
      </c>
      <c r="AS379" s="411">
        <v>8.3999999999999995E-3</v>
      </c>
      <c r="AT379" s="115">
        <v>382</v>
      </c>
    </row>
    <row r="380" spans="1:46" ht="15" hidden="1" customHeight="1">
      <c r="A380" s="115">
        <v>377</v>
      </c>
      <c r="B380" s="119" t="s">
        <v>766</v>
      </c>
      <c r="C380" s="124" t="s">
        <v>1740</v>
      </c>
      <c r="D380" s="119" t="s">
        <v>309</v>
      </c>
      <c r="E380" s="119" t="s">
        <v>330</v>
      </c>
      <c r="F380" s="119" t="s">
        <v>767</v>
      </c>
      <c r="G380" s="119" t="s">
        <v>297</v>
      </c>
      <c r="H380" s="119" t="s">
        <v>300</v>
      </c>
      <c r="I380" s="119" t="s">
        <v>749</v>
      </c>
      <c r="J380" s="119">
        <v>0.01</v>
      </c>
      <c r="K380" s="119"/>
      <c r="L380" s="120">
        <f t="shared" si="36"/>
        <v>0.01</v>
      </c>
      <c r="M380" s="163"/>
      <c r="N380" s="141" t="s">
        <v>1748</v>
      </c>
      <c r="O380" s="163"/>
      <c r="P380" s="163"/>
      <c r="Q380" s="120"/>
      <c r="R380" s="120"/>
      <c r="S380" s="121">
        <v>1.05</v>
      </c>
      <c r="T380" s="121">
        <v>10</v>
      </c>
      <c r="U380" s="121">
        <v>21.05</v>
      </c>
      <c r="V380" s="155">
        <v>41.1</v>
      </c>
      <c r="W380" s="121">
        <v>71.150000000000006</v>
      </c>
      <c r="X380" s="121">
        <v>81.150000000000006</v>
      </c>
      <c r="Y380" s="121">
        <v>100</v>
      </c>
      <c r="Z380" s="121">
        <v>121.05</v>
      </c>
      <c r="AA380" s="121">
        <v>140</v>
      </c>
      <c r="AB380" s="121">
        <v>150</v>
      </c>
      <c r="AC380" s="122">
        <v>11.05</v>
      </c>
      <c r="AD380" s="156">
        <v>71.099999999999994</v>
      </c>
      <c r="AE380" s="122">
        <v>150</v>
      </c>
      <c r="AF380" s="123">
        <v>5.15</v>
      </c>
      <c r="AG380" s="123">
        <v>60</v>
      </c>
      <c r="AH380" s="123">
        <v>150</v>
      </c>
      <c r="AI380" s="1092" t="s">
        <v>2571</v>
      </c>
      <c r="AJ380" s="1093"/>
      <c r="AK380" s="1093" t="s">
        <v>1676</v>
      </c>
      <c r="AL380" s="1093"/>
      <c r="AM380" s="1093"/>
      <c r="AN380" s="120"/>
      <c r="AO380" s="118">
        <f t="shared" si="37"/>
        <v>0.05</v>
      </c>
      <c r="AP380" s="120" t="s">
        <v>287</v>
      </c>
      <c r="AQ380" s="120" t="s">
        <v>287</v>
      </c>
      <c r="AR380" s="144">
        <f t="shared" si="32"/>
        <v>0.04</v>
      </c>
      <c r="AS380" s="411">
        <v>8.3999999999999995E-3</v>
      </c>
      <c r="AT380" s="115">
        <v>383</v>
      </c>
    </row>
    <row r="381" spans="1:46" ht="15" hidden="1" customHeight="1">
      <c r="A381" s="115">
        <v>378</v>
      </c>
      <c r="B381" s="119" t="s">
        <v>768</v>
      </c>
      <c r="C381" s="124" t="s">
        <v>1758</v>
      </c>
      <c r="D381" s="119" t="s">
        <v>309</v>
      </c>
      <c r="E381" s="119" t="s">
        <v>330</v>
      </c>
      <c r="F381" s="119" t="s">
        <v>767</v>
      </c>
      <c r="G381" s="119" t="s">
        <v>297</v>
      </c>
      <c r="H381" s="119" t="s">
        <v>300</v>
      </c>
      <c r="I381" s="119" t="s">
        <v>749</v>
      </c>
      <c r="J381" s="119">
        <v>0.01</v>
      </c>
      <c r="K381" s="119"/>
      <c r="L381" s="120">
        <f t="shared" si="36"/>
        <v>0.01</v>
      </c>
      <c r="M381" s="163"/>
      <c r="N381" s="141" t="s">
        <v>1748</v>
      </c>
      <c r="O381" s="163"/>
      <c r="P381" s="163"/>
      <c r="Q381" s="120"/>
      <c r="R381" s="120"/>
      <c r="S381" s="121">
        <v>1.05</v>
      </c>
      <c r="T381" s="121">
        <v>10</v>
      </c>
      <c r="U381" s="121">
        <v>21.05</v>
      </c>
      <c r="V381" s="121">
        <v>41.1</v>
      </c>
      <c r="W381" s="121">
        <v>71.150000000000006</v>
      </c>
      <c r="X381" s="121">
        <v>81.150000000000006</v>
      </c>
      <c r="Y381" s="121">
        <v>100</v>
      </c>
      <c r="Z381" s="121">
        <v>121.05</v>
      </c>
      <c r="AA381" s="121">
        <v>140</v>
      </c>
      <c r="AB381" s="121">
        <v>150</v>
      </c>
      <c r="AC381" s="122">
        <v>11.05</v>
      </c>
      <c r="AD381" s="122">
        <v>71.099999999999994</v>
      </c>
      <c r="AE381" s="122">
        <v>150</v>
      </c>
      <c r="AF381" s="123">
        <v>5.15</v>
      </c>
      <c r="AG381" s="123">
        <v>60</v>
      </c>
      <c r="AH381" s="123">
        <v>150</v>
      </c>
      <c r="AI381" s="1092" t="s">
        <v>2571</v>
      </c>
      <c r="AJ381" s="1093"/>
      <c r="AK381" s="1093" t="s">
        <v>1676</v>
      </c>
      <c r="AL381" s="1093"/>
      <c r="AM381" s="1093"/>
      <c r="AN381" s="120"/>
      <c r="AO381" s="118">
        <f t="shared" si="37"/>
        <v>0.05</v>
      </c>
      <c r="AP381" s="120" t="s">
        <v>287</v>
      </c>
      <c r="AQ381" s="120" t="s">
        <v>287</v>
      </c>
      <c r="AR381" s="144">
        <f t="shared" ref="AR381:AR443" si="38">4*J381</f>
        <v>0.04</v>
      </c>
      <c r="AS381" s="411">
        <v>8.3999999999999995E-3</v>
      </c>
      <c r="AT381" s="115">
        <v>384</v>
      </c>
    </row>
    <row r="382" spans="1:46" ht="15" hidden="1" customHeight="1">
      <c r="A382" s="115">
        <v>379</v>
      </c>
      <c r="B382" s="119" t="s">
        <v>769</v>
      </c>
      <c r="C382" s="119"/>
      <c r="D382" s="119" t="s">
        <v>309</v>
      </c>
      <c r="E382" s="119" t="s">
        <v>330</v>
      </c>
      <c r="F382" s="119" t="s">
        <v>342</v>
      </c>
      <c r="G382" s="119" t="s">
        <v>297</v>
      </c>
      <c r="H382" s="119" t="s">
        <v>300</v>
      </c>
      <c r="I382" s="119" t="s">
        <v>749</v>
      </c>
      <c r="J382" s="119"/>
      <c r="K382" s="119"/>
      <c r="L382" s="120">
        <f t="shared" si="36"/>
        <v>0.01</v>
      </c>
      <c r="M382" s="163"/>
      <c r="N382" s="141" t="s">
        <v>1748</v>
      </c>
      <c r="O382" s="163"/>
      <c r="P382" s="163"/>
      <c r="Q382" s="120"/>
      <c r="R382" s="120"/>
      <c r="S382" s="121"/>
      <c r="T382" s="121"/>
      <c r="U382" s="121"/>
      <c r="V382" s="121"/>
      <c r="W382" s="121"/>
      <c r="X382" s="121"/>
      <c r="Y382" s="121"/>
      <c r="Z382" s="121"/>
      <c r="AA382" s="121"/>
      <c r="AB382" s="121"/>
      <c r="AC382" s="122"/>
      <c r="AD382" s="122"/>
      <c r="AE382" s="122"/>
      <c r="AF382" s="123"/>
      <c r="AG382" s="123"/>
      <c r="AH382" s="123"/>
      <c r="AI382" s="1092" t="s">
        <v>2571</v>
      </c>
      <c r="AJ382" s="1093"/>
      <c r="AK382" s="1093" t="s">
        <v>1676</v>
      </c>
      <c r="AL382" s="1093"/>
      <c r="AM382" s="1093"/>
      <c r="AN382" s="120"/>
      <c r="AO382" s="118">
        <f t="shared" si="37"/>
        <v>0</v>
      </c>
      <c r="AP382" s="120" t="s">
        <v>287</v>
      </c>
      <c r="AQ382" s="120" t="s">
        <v>287</v>
      </c>
      <c r="AR382" s="144">
        <f t="shared" si="38"/>
        <v>0</v>
      </c>
      <c r="AS382" s="411">
        <v>8.3999999999999995E-3</v>
      </c>
      <c r="AT382" s="115">
        <v>385</v>
      </c>
    </row>
    <row r="383" spans="1:46" ht="15" hidden="1" customHeight="1">
      <c r="A383" s="115">
        <v>380</v>
      </c>
      <c r="B383" s="119" t="s">
        <v>770</v>
      </c>
      <c r="C383" s="119"/>
      <c r="D383" s="119" t="s">
        <v>309</v>
      </c>
      <c r="E383" s="119" t="s">
        <v>330</v>
      </c>
      <c r="F383" s="119" t="s">
        <v>342</v>
      </c>
      <c r="G383" s="119" t="s">
        <v>297</v>
      </c>
      <c r="H383" s="119" t="s">
        <v>300</v>
      </c>
      <c r="I383" s="119" t="s">
        <v>749</v>
      </c>
      <c r="J383" s="119"/>
      <c r="K383" s="119"/>
      <c r="L383" s="120">
        <f t="shared" ref="L383:L445" si="39">IF(J383&lt;0.03,0.01,0.03)</f>
        <v>0.01</v>
      </c>
      <c r="M383" s="163"/>
      <c r="N383" s="141" t="s">
        <v>1748</v>
      </c>
      <c r="O383" s="163"/>
      <c r="P383" s="163"/>
      <c r="Q383" s="120"/>
      <c r="R383" s="120"/>
      <c r="S383" s="121"/>
      <c r="T383" s="121"/>
      <c r="U383" s="121"/>
      <c r="V383" s="121"/>
      <c r="W383" s="121"/>
      <c r="X383" s="121"/>
      <c r="Y383" s="121"/>
      <c r="Z383" s="121"/>
      <c r="AA383" s="121"/>
      <c r="AB383" s="121"/>
      <c r="AC383" s="122"/>
      <c r="AD383" s="122"/>
      <c r="AE383" s="122"/>
      <c r="AF383" s="123"/>
      <c r="AG383" s="123"/>
      <c r="AH383" s="123"/>
      <c r="AI383" s="1092" t="s">
        <v>2571</v>
      </c>
      <c r="AJ383" s="1093"/>
      <c r="AK383" s="1093" t="s">
        <v>1676</v>
      </c>
      <c r="AL383" s="1093"/>
      <c r="AM383" s="1093"/>
      <c r="AN383" s="120"/>
      <c r="AO383" s="118">
        <f t="shared" ref="AO383:AO444" si="40">AR383+J383</f>
        <v>0</v>
      </c>
      <c r="AP383" s="120" t="s">
        <v>287</v>
      </c>
      <c r="AQ383" s="120" t="s">
        <v>287</v>
      </c>
      <c r="AR383" s="144">
        <f t="shared" si="38"/>
        <v>0</v>
      </c>
      <c r="AS383" s="411">
        <v>8.3999999999999995E-3</v>
      </c>
      <c r="AT383" s="115">
        <v>386</v>
      </c>
    </row>
    <row r="384" spans="1:46" ht="15" hidden="1" customHeight="1">
      <c r="A384" s="115">
        <v>381</v>
      </c>
      <c r="B384" s="119" t="s">
        <v>771</v>
      </c>
      <c r="C384" s="119"/>
      <c r="D384" s="119" t="s">
        <v>309</v>
      </c>
      <c r="E384" s="119" t="s">
        <v>330</v>
      </c>
      <c r="F384" s="119" t="s">
        <v>342</v>
      </c>
      <c r="G384" s="119" t="s">
        <v>297</v>
      </c>
      <c r="H384" s="119" t="s">
        <v>300</v>
      </c>
      <c r="I384" s="119" t="s">
        <v>749</v>
      </c>
      <c r="J384" s="119"/>
      <c r="K384" s="119"/>
      <c r="L384" s="120">
        <f t="shared" si="39"/>
        <v>0.01</v>
      </c>
      <c r="M384" s="163"/>
      <c r="N384" s="141" t="s">
        <v>1748</v>
      </c>
      <c r="O384" s="163"/>
      <c r="P384" s="163"/>
      <c r="Q384" s="120"/>
      <c r="R384" s="120"/>
      <c r="S384" s="121"/>
      <c r="T384" s="121"/>
      <c r="U384" s="121"/>
      <c r="V384" s="121"/>
      <c r="W384" s="121"/>
      <c r="X384" s="121"/>
      <c r="Y384" s="121"/>
      <c r="Z384" s="121"/>
      <c r="AA384" s="121"/>
      <c r="AB384" s="121"/>
      <c r="AC384" s="122"/>
      <c r="AD384" s="122"/>
      <c r="AE384" s="122"/>
      <c r="AF384" s="123"/>
      <c r="AG384" s="123"/>
      <c r="AH384" s="123"/>
      <c r="AI384" s="1092" t="s">
        <v>2571</v>
      </c>
      <c r="AJ384" s="1093"/>
      <c r="AK384" s="1093" t="s">
        <v>1676</v>
      </c>
      <c r="AL384" s="1093"/>
      <c r="AM384" s="1093"/>
      <c r="AN384" s="120"/>
      <c r="AO384" s="118">
        <f t="shared" si="40"/>
        <v>0</v>
      </c>
      <c r="AP384" s="120" t="s">
        <v>287</v>
      </c>
      <c r="AQ384" s="120" t="s">
        <v>287</v>
      </c>
      <c r="AR384" s="144">
        <f t="shared" si="38"/>
        <v>0</v>
      </c>
      <c r="AS384" s="411">
        <v>8.3999999999999995E-3</v>
      </c>
      <c r="AT384" s="115">
        <v>387</v>
      </c>
    </row>
    <row r="385" spans="1:46" ht="15" hidden="1" customHeight="1">
      <c r="A385" s="115">
        <v>382</v>
      </c>
      <c r="B385" s="119" t="s">
        <v>772</v>
      </c>
      <c r="C385" s="119"/>
      <c r="D385" s="119" t="s">
        <v>309</v>
      </c>
      <c r="E385" s="119" t="s">
        <v>330</v>
      </c>
      <c r="F385" s="119" t="s">
        <v>342</v>
      </c>
      <c r="G385" s="119" t="s">
        <v>297</v>
      </c>
      <c r="H385" s="119" t="s">
        <v>300</v>
      </c>
      <c r="I385" s="119" t="s">
        <v>749</v>
      </c>
      <c r="J385" s="119"/>
      <c r="K385" s="119"/>
      <c r="L385" s="120">
        <f t="shared" si="39"/>
        <v>0.01</v>
      </c>
      <c r="M385" s="163"/>
      <c r="N385" s="141" t="s">
        <v>1748</v>
      </c>
      <c r="O385" s="163"/>
      <c r="P385" s="163"/>
      <c r="Q385" s="120"/>
      <c r="R385" s="120"/>
      <c r="S385" s="121"/>
      <c r="T385" s="121"/>
      <c r="U385" s="121"/>
      <c r="V385" s="121"/>
      <c r="W385" s="121"/>
      <c r="X385" s="121"/>
      <c r="Y385" s="121"/>
      <c r="Z385" s="121"/>
      <c r="AA385" s="121"/>
      <c r="AB385" s="121"/>
      <c r="AC385" s="122"/>
      <c r="AD385" s="122"/>
      <c r="AE385" s="122"/>
      <c r="AF385" s="123"/>
      <c r="AG385" s="123"/>
      <c r="AH385" s="123"/>
      <c r="AI385" s="1092" t="s">
        <v>2571</v>
      </c>
      <c r="AJ385" s="1093"/>
      <c r="AK385" s="1093" t="s">
        <v>1676</v>
      </c>
      <c r="AL385" s="1093"/>
      <c r="AM385" s="1093"/>
      <c r="AN385" s="120"/>
      <c r="AO385" s="118">
        <f t="shared" si="40"/>
        <v>0</v>
      </c>
      <c r="AP385" s="120" t="s">
        <v>287</v>
      </c>
      <c r="AQ385" s="120" t="s">
        <v>287</v>
      </c>
      <c r="AR385" s="144">
        <f t="shared" si="38"/>
        <v>0</v>
      </c>
      <c r="AS385" s="411">
        <v>8.3999999999999995E-3</v>
      </c>
      <c r="AT385" s="115">
        <v>388</v>
      </c>
    </row>
    <row r="386" spans="1:46" ht="15" hidden="1" customHeight="1">
      <c r="A386" s="115">
        <v>383</v>
      </c>
      <c r="B386" s="119" t="s">
        <v>773</v>
      </c>
      <c r="C386" s="119"/>
      <c r="D386" s="119" t="s">
        <v>309</v>
      </c>
      <c r="E386" s="119" t="s">
        <v>330</v>
      </c>
      <c r="F386" s="119" t="s">
        <v>342</v>
      </c>
      <c r="G386" s="119" t="s">
        <v>297</v>
      </c>
      <c r="H386" s="119" t="s">
        <v>300</v>
      </c>
      <c r="I386" s="119" t="s">
        <v>749</v>
      </c>
      <c r="J386" s="119"/>
      <c r="K386" s="119"/>
      <c r="L386" s="120">
        <f t="shared" si="39"/>
        <v>0.01</v>
      </c>
      <c r="M386" s="163"/>
      <c r="N386" s="141" t="s">
        <v>1748</v>
      </c>
      <c r="O386" s="163"/>
      <c r="P386" s="163"/>
      <c r="Q386" s="120"/>
      <c r="R386" s="120"/>
      <c r="S386" s="121"/>
      <c r="T386" s="121"/>
      <c r="U386" s="121"/>
      <c r="V386" s="121"/>
      <c r="W386" s="121"/>
      <c r="X386" s="121"/>
      <c r="Y386" s="121"/>
      <c r="Z386" s="121"/>
      <c r="AA386" s="121"/>
      <c r="AB386" s="121"/>
      <c r="AC386" s="122"/>
      <c r="AD386" s="122"/>
      <c r="AE386" s="122"/>
      <c r="AF386" s="123"/>
      <c r="AG386" s="123"/>
      <c r="AH386" s="123"/>
      <c r="AI386" s="1092" t="s">
        <v>2571</v>
      </c>
      <c r="AJ386" s="1093"/>
      <c r="AK386" s="1093" t="s">
        <v>1676</v>
      </c>
      <c r="AL386" s="1093"/>
      <c r="AM386" s="1093"/>
      <c r="AN386" s="120"/>
      <c r="AO386" s="118">
        <f t="shared" si="40"/>
        <v>0</v>
      </c>
      <c r="AP386" s="120" t="s">
        <v>287</v>
      </c>
      <c r="AQ386" s="120" t="s">
        <v>287</v>
      </c>
      <c r="AR386" s="144">
        <f t="shared" si="38"/>
        <v>0</v>
      </c>
      <c r="AS386" s="411">
        <v>8.3999999999999995E-3</v>
      </c>
      <c r="AT386" s="115">
        <v>389</v>
      </c>
    </row>
    <row r="387" spans="1:46" ht="15" hidden="1" customHeight="1">
      <c r="A387" s="115">
        <v>384</v>
      </c>
      <c r="B387" s="119" t="s">
        <v>774</v>
      </c>
      <c r="C387" s="119"/>
      <c r="D387" s="119" t="s">
        <v>309</v>
      </c>
      <c r="E387" s="119" t="s">
        <v>330</v>
      </c>
      <c r="F387" s="119" t="s">
        <v>342</v>
      </c>
      <c r="G387" s="119" t="s">
        <v>297</v>
      </c>
      <c r="H387" s="119" t="s">
        <v>300</v>
      </c>
      <c r="I387" s="119" t="s">
        <v>749</v>
      </c>
      <c r="J387" s="119"/>
      <c r="K387" s="119"/>
      <c r="L387" s="120">
        <f t="shared" si="39"/>
        <v>0.01</v>
      </c>
      <c r="M387" s="163"/>
      <c r="N387" s="141" t="s">
        <v>1748</v>
      </c>
      <c r="O387" s="163"/>
      <c r="P387" s="163"/>
      <c r="Q387" s="120"/>
      <c r="R387" s="120"/>
      <c r="S387" s="121"/>
      <c r="T387" s="121"/>
      <c r="U387" s="121"/>
      <c r="V387" s="121"/>
      <c r="W387" s="121"/>
      <c r="X387" s="121"/>
      <c r="Y387" s="121"/>
      <c r="Z387" s="121"/>
      <c r="AA387" s="121"/>
      <c r="AB387" s="121"/>
      <c r="AC387" s="122"/>
      <c r="AD387" s="122"/>
      <c r="AE387" s="122"/>
      <c r="AF387" s="123"/>
      <c r="AG387" s="123"/>
      <c r="AH387" s="123"/>
      <c r="AI387" s="1092" t="s">
        <v>2571</v>
      </c>
      <c r="AJ387" s="1093"/>
      <c r="AK387" s="1093" t="s">
        <v>1676</v>
      </c>
      <c r="AL387" s="1093"/>
      <c r="AM387" s="1093"/>
      <c r="AN387" s="120"/>
      <c r="AO387" s="118">
        <f t="shared" si="40"/>
        <v>0</v>
      </c>
      <c r="AP387" s="120" t="s">
        <v>287</v>
      </c>
      <c r="AQ387" s="120" t="s">
        <v>287</v>
      </c>
      <c r="AR387" s="144">
        <f t="shared" si="38"/>
        <v>0</v>
      </c>
      <c r="AS387" s="411">
        <v>8.3999999999999995E-3</v>
      </c>
      <c r="AT387" s="115">
        <v>390</v>
      </c>
    </row>
    <row r="388" spans="1:46" ht="15" hidden="1" customHeight="1">
      <c r="A388" s="115">
        <v>385</v>
      </c>
      <c r="B388" s="119" t="s">
        <v>775</v>
      </c>
      <c r="C388" s="119"/>
      <c r="D388" s="119" t="s">
        <v>309</v>
      </c>
      <c r="E388" s="119" t="s">
        <v>330</v>
      </c>
      <c r="F388" s="119" t="s">
        <v>342</v>
      </c>
      <c r="G388" s="119" t="s">
        <v>297</v>
      </c>
      <c r="H388" s="119" t="s">
        <v>300</v>
      </c>
      <c r="I388" s="119" t="s">
        <v>749</v>
      </c>
      <c r="J388" s="119"/>
      <c r="K388" s="119"/>
      <c r="L388" s="120">
        <f t="shared" si="39"/>
        <v>0.01</v>
      </c>
      <c r="M388" s="163"/>
      <c r="N388" s="141" t="s">
        <v>1748</v>
      </c>
      <c r="O388" s="163"/>
      <c r="P388" s="163"/>
      <c r="Q388" s="120"/>
      <c r="R388" s="120"/>
      <c r="S388" s="121"/>
      <c r="T388" s="121"/>
      <c r="U388" s="121"/>
      <c r="V388" s="121"/>
      <c r="W388" s="121"/>
      <c r="X388" s="121"/>
      <c r="Y388" s="121"/>
      <c r="Z388" s="121"/>
      <c r="AA388" s="121"/>
      <c r="AB388" s="121"/>
      <c r="AC388" s="122"/>
      <c r="AD388" s="122"/>
      <c r="AE388" s="122"/>
      <c r="AF388" s="123"/>
      <c r="AG388" s="123"/>
      <c r="AH388" s="123"/>
      <c r="AI388" s="1092" t="s">
        <v>2571</v>
      </c>
      <c r="AJ388" s="1093"/>
      <c r="AK388" s="1093" t="s">
        <v>1676</v>
      </c>
      <c r="AL388" s="1093"/>
      <c r="AM388" s="1093"/>
      <c r="AN388" s="120"/>
      <c r="AO388" s="118">
        <f t="shared" si="40"/>
        <v>0</v>
      </c>
      <c r="AP388" s="120" t="s">
        <v>287</v>
      </c>
      <c r="AQ388" s="120" t="s">
        <v>287</v>
      </c>
      <c r="AR388" s="144">
        <f t="shared" si="38"/>
        <v>0</v>
      </c>
      <c r="AS388" s="411">
        <v>8.3999999999999995E-3</v>
      </c>
      <c r="AT388" s="115">
        <v>391</v>
      </c>
    </row>
    <row r="389" spans="1:46" ht="15" hidden="1" customHeight="1">
      <c r="A389" s="115">
        <v>386</v>
      </c>
      <c r="B389" s="119" t="s">
        <v>776</v>
      </c>
      <c r="C389" s="124" t="s">
        <v>1850</v>
      </c>
      <c r="D389" s="119" t="s">
        <v>309</v>
      </c>
      <c r="E389" s="119" t="s">
        <v>330</v>
      </c>
      <c r="F389" s="119" t="s">
        <v>342</v>
      </c>
      <c r="G389" s="119" t="s">
        <v>297</v>
      </c>
      <c r="H389" s="119" t="s">
        <v>300</v>
      </c>
      <c r="I389" s="119" t="s">
        <v>749</v>
      </c>
      <c r="J389" s="119">
        <v>0.01</v>
      </c>
      <c r="K389" s="119"/>
      <c r="L389" s="120">
        <f t="shared" si="39"/>
        <v>0.01</v>
      </c>
      <c r="M389" s="163"/>
      <c r="N389" s="141" t="s">
        <v>1748</v>
      </c>
      <c r="O389" s="163" t="s">
        <v>1781</v>
      </c>
      <c r="P389" s="163" t="s">
        <v>1780</v>
      </c>
      <c r="Q389" s="120"/>
      <c r="R389" s="120"/>
      <c r="S389" s="121">
        <v>1.05</v>
      </c>
      <c r="T389" s="121">
        <v>10</v>
      </c>
      <c r="U389" s="121">
        <v>21.05</v>
      </c>
      <c r="V389" s="121">
        <v>41.1</v>
      </c>
      <c r="W389" s="121">
        <v>71.150000000000006</v>
      </c>
      <c r="X389" s="121">
        <v>81.150000000000006</v>
      </c>
      <c r="Y389" s="121">
        <v>100</v>
      </c>
      <c r="Z389" s="121">
        <v>121.05</v>
      </c>
      <c r="AA389" s="121">
        <v>140</v>
      </c>
      <c r="AB389" s="121">
        <v>150</v>
      </c>
      <c r="AC389" s="122">
        <v>11.05</v>
      </c>
      <c r="AD389" s="122">
        <v>71.099999999999994</v>
      </c>
      <c r="AE389" s="122">
        <v>150</v>
      </c>
      <c r="AF389" s="123">
        <v>5.15</v>
      </c>
      <c r="AG389" s="123">
        <v>60</v>
      </c>
      <c r="AH389" s="123">
        <v>150</v>
      </c>
      <c r="AI389" s="1092" t="s">
        <v>2571</v>
      </c>
      <c r="AJ389" s="1093"/>
      <c r="AK389" s="1093" t="s">
        <v>1676</v>
      </c>
      <c r="AL389" s="1093"/>
      <c r="AM389" s="1093"/>
      <c r="AN389" s="120"/>
      <c r="AO389" s="118">
        <f t="shared" si="40"/>
        <v>0.05</v>
      </c>
      <c r="AP389" s="120" t="s">
        <v>287</v>
      </c>
      <c r="AQ389" s="120" t="s">
        <v>287</v>
      </c>
      <c r="AR389" s="144">
        <f t="shared" si="38"/>
        <v>0.04</v>
      </c>
      <c r="AS389" s="411">
        <v>8.3999999999999995E-3</v>
      </c>
      <c r="AT389" s="115">
        <v>392</v>
      </c>
    </row>
    <row r="390" spans="1:46" ht="15" hidden="1" customHeight="1">
      <c r="A390" s="115">
        <v>387</v>
      </c>
      <c r="B390" s="119" t="s">
        <v>777</v>
      </c>
      <c r="C390" s="125" t="s">
        <v>1729</v>
      </c>
      <c r="D390" s="119" t="s">
        <v>309</v>
      </c>
      <c r="E390" s="119" t="s">
        <v>330</v>
      </c>
      <c r="F390" s="119" t="s">
        <v>342</v>
      </c>
      <c r="G390" s="119" t="s">
        <v>297</v>
      </c>
      <c r="H390" s="119" t="s">
        <v>300</v>
      </c>
      <c r="I390" s="119" t="s">
        <v>749</v>
      </c>
      <c r="J390" s="119">
        <v>0.01</v>
      </c>
      <c r="K390" s="119"/>
      <c r="L390" s="120">
        <f t="shared" si="39"/>
        <v>0.01</v>
      </c>
      <c r="M390" s="163"/>
      <c r="N390" s="141" t="s">
        <v>1748</v>
      </c>
      <c r="O390" s="163"/>
      <c r="P390" s="163"/>
      <c r="Q390" s="120"/>
      <c r="R390" s="120"/>
      <c r="S390" s="121">
        <v>1.05</v>
      </c>
      <c r="T390" s="121">
        <v>10</v>
      </c>
      <c r="U390" s="121">
        <v>21.05</v>
      </c>
      <c r="V390" s="121">
        <v>41.1</v>
      </c>
      <c r="W390" s="121">
        <v>71.150000000000006</v>
      </c>
      <c r="X390" s="121">
        <v>81.150000000000006</v>
      </c>
      <c r="Y390" s="121">
        <v>100</v>
      </c>
      <c r="Z390" s="121">
        <v>121.05</v>
      </c>
      <c r="AA390" s="121">
        <v>140</v>
      </c>
      <c r="AB390" s="121">
        <v>150</v>
      </c>
      <c r="AC390" s="122">
        <v>11.05</v>
      </c>
      <c r="AD390" s="122">
        <v>71.099999999999994</v>
      </c>
      <c r="AE390" s="122">
        <v>150</v>
      </c>
      <c r="AF390" s="123">
        <v>5.15</v>
      </c>
      <c r="AG390" s="123">
        <v>60</v>
      </c>
      <c r="AH390" s="123">
        <v>150</v>
      </c>
      <c r="AI390" s="1092" t="s">
        <v>2571</v>
      </c>
      <c r="AJ390" s="1093"/>
      <c r="AK390" s="1093" t="s">
        <v>1676</v>
      </c>
      <c r="AL390" s="1093"/>
      <c r="AM390" s="1093"/>
      <c r="AN390" s="120"/>
      <c r="AO390" s="118">
        <f t="shared" si="40"/>
        <v>0.05</v>
      </c>
      <c r="AP390" s="120" t="s">
        <v>287</v>
      </c>
      <c r="AQ390" s="120" t="s">
        <v>287</v>
      </c>
      <c r="AR390" s="144">
        <f t="shared" si="38"/>
        <v>0.04</v>
      </c>
      <c r="AS390" s="411">
        <v>8.3999999999999995E-3</v>
      </c>
      <c r="AT390" s="115">
        <v>393</v>
      </c>
    </row>
    <row r="391" spans="1:46" ht="15" hidden="1" customHeight="1">
      <c r="A391" s="115">
        <v>388</v>
      </c>
      <c r="B391" s="119" t="s">
        <v>778</v>
      </c>
      <c r="C391" s="119"/>
      <c r="D391" s="119" t="s">
        <v>309</v>
      </c>
      <c r="E391" s="119" t="s">
        <v>330</v>
      </c>
      <c r="F391" s="119" t="s">
        <v>342</v>
      </c>
      <c r="G391" s="119" t="s">
        <v>297</v>
      </c>
      <c r="H391" s="119" t="s">
        <v>300</v>
      </c>
      <c r="I391" s="119" t="s">
        <v>749</v>
      </c>
      <c r="J391" s="119"/>
      <c r="K391" s="119"/>
      <c r="L391" s="120">
        <f t="shared" si="39"/>
        <v>0.01</v>
      </c>
      <c r="M391" s="163"/>
      <c r="N391" s="141" t="s">
        <v>1748</v>
      </c>
      <c r="O391" s="163"/>
      <c r="P391" s="163"/>
      <c r="Q391" s="120"/>
      <c r="R391" s="120"/>
      <c r="S391" s="121"/>
      <c r="T391" s="121"/>
      <c r="U391" s="121"/>
      <c r="V391" s="121"/>
      <c r="W391" s="121"/>
      <c r="X391" s="121"/>
      <c r="Y391" s="121"/>
      <c r="Z391" s="121"/>
      <c r="AA391" s="121"/>
      <c r="AB391" s="121"/>
      <c r="AC391" s="122"/>
      <c r="AD391" s="122"/>
      <c r="AE391" s="122"/>
      <c r="AF391" s="123"/>
      <c r="AG391" s="123"/>
      <c r="AH391" s="123"/>
      <c r="AI391" s="1092" t="s">
        <v>2571</v>
      </c>
      <c r="AJ391" s="1093"/>
      <c r="AK391" s="1093" t="s">
        <v>1676</v>
      </c>
      <c r="AL391" s="1093"/>
      <c r="AM391" s="1093"/>
      <c r="AN391" s="120"/>
      <c r="AO391" s="118">
        <f t="shared" si="40"/>
        <v>0</v>
      </c>
      <c r="AP391" s="120" t="s">
        <v>287</v>
      </c>
      <c r="AQ391" s="120" t="s">
        <v>287</v>
      </c>
      <c r="AR391" s="144">
        <f t="shared" si="38"/>
        <v>0</v>
      </c>
      <c r="AS391" s="411">
        <v>8.3999999999999995E-3</v>
      </c>
      <c r="AT391" s="115">
        <v>394</v>
      </c>
    </row>
    <row r="392" spans="1:46" ht="15" hidden="1" customHeight="1">
      <c r="A392" s="115">
        <v>389</v>
      </c>
      <c r="B392" s="119" t="s">
        <v>779</v>
      </c>
      <c r="C392" s="119"/>
      <c r="D392" s="119" t="s">
        <v>309</v>
      </c>
      <c r="E392" s="119" t="s">
        <v>330</v>
      </c>
      <c r="F392" s="119" t="s">
        <v>331</v>
      </c>
      <c r="G392" s="119" t="s">
        <v>297</v>
      </c>
      <c r="H392" s="119" t="s">
        <v>300</v>
      </c>
      <c r="I392" s="119" t="s">
        <v>749</v>
      </c>
      <c r="J392" s="119"/>
      <c r="K392" s="119"/>
      <c r="L392" s="120">
        <f t="shared" si="39"/>
        <v>0.01</v>
      </c>
      <c r="M392" s="163"/>
      <c r="N392" s="141" t="s">
        <v>1748</v>
      </c>
      <c r="O392" s="163"/>
      <c r="P392" s="163"/>
      <c r="Q392" s="120"/>
      <c r="R392" s="120"/>
      <c r="S392" s="121"/>
      <c r="T392" s="121"/>
      <c r="U392" s="121"/>
      <c r="V392" s="121"/>
      <c r="W392" s="121"/>
      <c r="X392" s="121"/>
      <c r="Y392" s="121"/>
      <c r="Z392" s="121"/>
      <c r="AA392" s="121"/>
      <c r="AB392" s="121"/>
      <c r="AC392" s="122"/>
      <c r="AD392" s="122"/>
      <c r="AE392" s="122"/>
      <c r="AF392" s="123"/>
      <c r="AG392" s="123"/>
      <c r="AH392" s="123"/>
      <c r="AI392" s="1092" t="s">
        <v>2571</v>
      </c>
      <c r="AJ392" s="1093"/>
      <c r="AK392" s="1093" t="s">
        <v>1676</v>
      </c>
      <c r="AL392" s="1093"/>
      <c r="AM392" s="1093"/>
      <c r="AN392" s="120"/>
      <c r="AO392" s="118">
        <f t="shared" si="40"/>
        <v>0</v>
      </c>
      <c r="AP392" s="120" t="s">
        <v>287</v>
      </c>
      <c r="AQ392" s="120" t="s">
        <v>287</v>
      </c>
      <c r="AR392" s="144">
        <f t="shared" si="38"/>
        <v>0</v>
      </c>
      <c r="AS392" s="411">
        <v>8.3999999999999995E-3</v>
      </c>
      <c r="AT392" s="115">
        <v>395</v>
      </c>
    </row>
    <row r="393" spans="1:46" ht="15" hidden="1" customHeight="1">
      <c r="A393" s="115">
        <v>390</v>
      </c>
      <c r="B393" s="119" t="s">
        <v>780</v>
      </c>
      <c r="C393" s="119"/>
      <c r="D393" s="119" t="s">
        <v>309</v>
      </c>
      <c r="E393" s="119" t="s">
        <v>330</v>
      </c>
      <c r="F393" s="119" t="s">
        <v>331</v>
      </c>
      <c r="G393" s="119" t="s">
        <v>297</v>
      </c>
      <c r="H393" s="119" t="s">
        <v>300</v>
      </c>
      <c r="I393" s="119" t="s">
        <v>749</v>
      </c>
      <c r="J393" s="119"/>
      <c r="K393" s="119"/>
      <c r="L393" s="120">
        <f t="shared" si="39"/>
        <v>0.01</v>
      </c>
      <c r="M393" s="163"/>
      <c r="N393" s="141" t="s">
        <v>1748</v>
      </c>
      <c r="O393" s="163"/>
      <c r="P393" s="163"/>
      <c r="Q393" s="120"/>
      <c r="R393" s="120"/>
      <c r="S393" s="121"/>
      <c r="T393" s="121"/>
      <c r="U393" s="121"/>
      <c r="V393" s="121"/>
      <c r="W393" s="121"/>
      <c r="X393" s="121"/>
      <c r="Y393" s="121"/>
      <c r="Z393" s="121"/>
      <c r="AA393" s="121"/>
      <c r="AB393" s="121"/>
      <c r="AC393" s="122"/>
      <c r="AD393" s="122"/>
      <c r="AE393" s="122"/>
      <c r="AF393" s="123"/>
      <c r="AG393" s="123"/>
      <c r="AH393" s="123"/>
      <c r="AI393" s="1092" t="s">
        <v>2571</v>
      </c>
      <c r="AJ393" s="1093"/>
      <c r="AK393" s="1093" t="s">
        <v>1676</v>
      </c>
      <c r="AL393" s="1093"/>
      <c r="AM393" s="1093"/>
      <c r="AN393" s="120"/>
      <c r="AO393" s="118">
        <f t="shared" si="40"/>
        <v>0</v>
      </c>
      <c r="AP393" s="120" t="s">
        <v>287</v>
      </c>
      <c r="AQ393" s="120" t="s">
        <v>287</v>
      </c>
      <c r="AR393" s="144">
        <f t="shared" si="38"/>
        <v>0</v>
      </c>
      <c r="AS393" s="411">
        <v>8.3999999999999995E-3</v>
      </c>
      <c r="AT393" s="115">
        <v>396</v>
      </c>
    </row>
    <row r="394" spans="1:46" ht="15" hidden="1" customHeight="1">
      <c r="A394" s="115">
        <v>391</v>
      </c>
      <c r="B394" s="119" t="s">
        <v>781</v>
      </c>
      <c r="C394" s="119"/>
      <c r="D394" s="119" t="s">
        <v>309</v>
      </c>
      <c r="E394" s="119" t="s">
        <v>330</v>
      </c>
      <c r="F394" s="119" t="s">
        <v>331</v>
      </c>
      <c r="G394" s="119" t="s">
        <v>297</v>
      </c>
      <c r="H394" s="119" t="s">
        <v>300</v>
      </c>
      <c r="I394" s="119" t="s">
        <v>749</v>
      </c>
      <c r="J394" s="119"/>
      <c r="K394" s="119"/>
      <c r="L394" s="120">
        <f t="shared" si="39"/>
        <v>0.01</v>
      </c>
      <c r="M394" s="163"/>
      <c r="N394" s="141" t="s">
        <v>1748</v>
      </c>
      <c r="O394" s="163"/>
      <c r="P394" s="163"/>
      <c r="Q394" s="120"/>
      <c r="R394" s="120"/>
      <c r="S394" s="121"/>
      <c r="T394" s="121"/>
      <c r="U394" s="121"/>
      <c r="V394" s="121"/>
      <c r="W394" s="121"/>
      <c r="X394" s="121"/>
      <c r="Y394" s="121"/>
      <c r="Z394" s="121"/>
      <c r="AA394" s="121"/>
      <c r="AB394" s="121"/>
      <c r="AC394" s="122"/>
      <c r="AD394" s="122"/>
      <c r="AE394" s="122"/>
      <c r="AF394" s="123"/>
      <c r="AG394" s="123"/>
      <c r="AH394" s="123"/>
      <c r="AI394" s="1092" t="s">
        <v>2571</v>
      </c>
      <c r="AJ394" s="1093"/>
      <c r="AK394" s="1093" t="s">
        <v>1676</v>
      </c>
      <c r="AL394" s="1093"/>
      <c r="AM394" s="1093"/>
      <c r="AN394" s="120"/>
      <c r="AO394" s="118">
        <f t="shared" si="40"/>
        <v>0</v>
      </c>
      <c r="AP394" s="120" t="s">
        <v>287</v>
      </c>
      <c r="AQ394" s="120" t="s">
        <v>287</v>
      </c>
      <c r="AR394" s="144">
        <f t="shared" si="38"/>
        <v>0</v>
      </c>
      <c r="AS394" s="411">
        <v>8.3999999999999995E-3</v>
      </c>
      <c r="AT394" s="115">
        <v>397</v>
      </c>
    </row>
    <row r="395" spans="1:46" ht="15" hidden="1" customHeight="1">
      <c r="A395" s="115">
        <v>392</v>
      </c>
      <c r="B395" s="119" t="s">
        <v>782</v>
      </c>
      <c r="C395" s="124" t="s">
        <v>1830</v>
      </c>
      <c r="D395" s="119" t="s">
        <v>309</v>
      </c>
      <c r="E395" s="119" t="s">
        <v>330</v>
      </c>
      <c r="F395" s="119" t="s">
        <v>331</v>
      </c>
      <c r="G395" s="119" t="s">
        <v>297</v>
      </c>
      <c r="H395" s="119" t="s">
        <v>300</v>
      </c>
      <c r="I395" s="119" t="s">
        <v>749</v>
      </c>
      <c r="J395" s="119">
        <v>0.01</v>
      </c>
      <c r="K395" s="119"/>
      <c r="L395" s="120">
        <f t="shared" si="39"/>
        <v>0.01</v>
      </c>
      <c r="M395" s="163"/>
      <c r="N395" s="141" t="s">
        <v>1748</v>
      </c>
      <c r="O395" s="169" t="s">
        <v>1795</v>
      </c>
      <c r="P395" s="163" t="s">
        <v>1794</v>
      </c>
      <c r="Q395" s="120"/>
      <c r="R395" s="120"/>
      <c r="S395" s="121">
        <v>1.05</v>
      </c>
      <c r="T395" s="121">
        <v>10</v>
      </c>
      <c r="U395" s="121">
        <v>21.05</v>
      </c>
      <c r="V395" s="121">
        <v>41.1</v>
      </c>
      <c r="W395" s="121">
        <v>71.150000000000006</v>
      </c>
      <c r="X395" s="121">
        <v>81.150000000000006</v>
      </c>
      <c r="Y395" s="121">
        <v>100</v>
      </c>
      <c r="Z395" s="121">
        <v>121.05</v>
      </c>
      <c r="AA395" s="121">
        <v>140</v>
      </c>
      <c r="AB395" s="121">
        <v>150</v>
      </c>
      <c r="AC395" s="122">
        <v>11.05</v>
      </c>
      <c r="AD395" s="122">
        <v>71.099999999999994</v>
      </c>
      <c r="AE395" s="122">
        <v>150</v>
      </c>
      <c r="AF395" s="123">
        <v>5.15</v>
      </c>
      <c r="AG395" s="123">
        <v>60</v>
      </c>
      <c r="AH395" s="123">
        <v>150</v>
      </c>
      <c r="AI395" s="1092" t="s">
        <v>2571</v>
      </c>
      <c r="AJ395" s="1093"/>
      <c r="AK395" s="1093" t="s">
        <v>1676</v>
      </c>
      <c r="AL395" s="1093"/>
      <c r="AM395" s="1093"/>
      <c r="AN395" s="120"/>
      <c r="AO395" s="118">
        <f t="shared" si="40"/>
        <v>0.05</v>
      </c>
      <c r="AP395" s="120" t="s">
        <v>287</v>
      </c>
      <c r="AQ395" s="120" t="s">
        <v>287</v>
      </c>
      <c r="AR395" s="144">
        <f t="shared" si="38"/>
        <v>0.04</v>
      </c>
      <c r="AS395" s="411">
        <v>8.3999999999999995E-3</v>
      </c>
      <c r="AT395" s="115">
        <v>398</v>
      </c>
    </row>
    <row r="396" spans="1:46" ht="15" hidden="1" customHeight="1">
      <c r="A396" s="115">
        <v>393</v>
      </c>
      <c r="B396" s="119" t="s">
        <v>783</v>
      </c>
      <c r="C396" s="124" t="s">
        <v>1754</v>
      </c>
      <c r="D396" s="119" t="s">
        <v>309</v>
      </c>
      <c r="E396" s="119" t="s">
        <v>330</v>
      </c>
      <c r="F396" s="119" t="s">
        <v>331</v>
      </c>
      <c r="G396" s="119" t="s">
        <v>297</v>
      </c>
      <c r="H396" s="119" t="s">
        <v>300</v>
      </c>
      <c r="I396" s="119" t="s">
        <v>749</v>
      </c>
      <c r="J396" s="119">
        <v>0.01</v>
      </c>
      <c r="K396" s="119"/>
      <c r="L396" s="120">
        <f t="shared" si="39"/>
        <v>0.01</v>
      </c>
      <c r="M396" s="163"/>
      <c r="N396" s="141" t="s">
        <v>1748</v>
      </c>
      <c r="O396" s="163"/>
      <c r="P396" s="163"/>
      <c r="Q396" s="120"/>
      <c r="R396" s="120"/>
      <c r="S396" s="121">
        <v>1.05</v>
      </c>
      <c r="T396" s="121">
        <v>10</v>
      </c>
      <c r="U396" s="121">
        <v>21.05</v>
      </c>
      <c r="V396" s="121">
        <v>41.1</v>
      </c>
      <c r="W396" s="121">
        <v>71.150000000000006</v>
      </c>
      <c r="X396" s="121">
        <v>81.150000000000006</v>
      </c>
      <c r="Y396" s="121">
        <v>100</v>
      </c>
      <c r="Z396" s="121">
        <v>121.05</v>
      </c>
      <c r="AA396" s="121">
        <v>140</v>
      </c>
      <c r="AB396" s="121">
        <v>150</v>
      </c>
      <c r="AC396" s="122">
        <v>11.05</v>
      </c>
      <c r="AD396" s="122">
        <v>71.099999999999994</v>
      </c>
      <c r="AE396" s="122">
        <v>150</v>
      </c>
      <c r="AF396" s="123">
        <v>5.15</v>
      </c>
      <c r="AG396" s="123">
        <v>60</v>
      </c>
      <c r="AH396" s="123">
        <v>150</v>
      </c>
      <c r="AI396" s="1092" t="s">
        <v>2571</v>
      </c>
      <c r="AJ396" s="1093"/>
      <c r="AK396" s="1093" t="s">
        <v>1676</v>
      </c>
      <c r="AL396" s="1093"/>
      <c r="AM396" s="1093"/>
      <c r="AN396" s="120"/>
      <c r="AO396" s="118">
        <f t="shared" si="40"/>
        <v>0.05</v>
      </c>
      <c r="AP396" s="120" t="s">
        <v>287</v>
      </c>
      <c r="AQ396" s="120" t="s">
        <v>287</v>
      </c>
      <c r="AR396" s="144">
        <f t="shared" si="38"/>
        <v>0.04</v>
      </c>
      <c r="AS396" s="411">
        <v>8.3999999999999995E-3</v>
      </c>
      <c r="AT396" s="115">
        <v>399</v>
      </c>
    </row>
    <row r="397" spans="1:46" ht="15" hidden="1" customHeight="1">
      <c r="A397" s="115">
        <v>394</v>
      </c>
      <c r="B397" s="119" t="s">
        <v>784</v>
      </c>
      <c r="C397" s="119">
        <v>9142641</v>
      </c>
      <c r="D397" s="119" t="s">
        <v>309</v>
      </c>
      <c r="E397" s="119" t="s">
        <v>330</v>
      </c>
      <c r="F397" s="119" t="s">
        <v>331</v>
      </c>
      <c r="G397" s="119" t="s">
        <v>297</v>
      </c>
      <c r="H397" s="119" t="s">
        <v>300</v>
      </c>
      <c r="I397" s="119" t="s">
        <v>749</v>
      </c>
      <c r="J397" s="119">
        <v>0.01</v>
      </c>
      <c r="K397" s="119"/>
      <c r="L397" s="120">
        <f t="shared" si="39"/>
        <v>0.01</v>
      </c>
      <c r="M397" s="163"/>
      <c r="N397" s="141" t="s">
        <v>1748</v>
      </c>
      <c r="O397" s="163"/>
      <c r="P397" s="163"/>
      <c r="Q397" s="120"/>
      <c r="R397" s="120"/>
      <c r="S397" s="121">
        <v>1.05</v>
      </c>
      <c r="T397" s="121">
        <v>10</v>
      </c>
      <c r="U397" s="121">
        <v>21.05</v>
      </c>
      <c r="V397" s="121">
        <v>41.1</v>
      </c>
      <c r="W397" s="121">
        <v>71.150000000000006</v>
      </c>
      <c r="X397" s="121">
        <v>81.150000000000006</v>
      </c>
      <c r="Y397" s="121">
        <v>100</v>
      </c>
      <c r="Z397" s="121">
        <v>121.05</v>
      </c>
      <c r="AA397" s="121">
        <v>140</v>
      </c>
      <c r="AB397" s="121">
        <v>150</v>
      </c>
      <c r="AC397" s="122">
        <v>11.05</v>
      </c>
      <c r="AD397" s="122">
        <v>71.099999999999994</v>
      </c>
      <c r="AE397" s="122">
        <v>150</v>
      </c>
      <c r="AF397" s="123">
        <v>5.15</v>
      </c>
      <c r="AG397" s="123">
        <v>60</v>
      </c>
      <c r="AH397" s="123">
        <v>150</v>
      </c>
      <c r="AI397" s="1092" t="s">
        <v>2571</v>
      </c>
      <c r="AJ397" s="1093"/>
      <c r="AK397" s="1093" t="s">
        <v>1676</v>
      </c>
      <c r="AL397" s="1093"/>
      <c r="AM397" s="1093"/>
      <c r="AN397" s="120"/>
      <c r="AO397" s="118">
        <f t="shared" si="40"/>
        <v>0.05</v>
      </c>
      <c r="AP397" s="120" t="s">
        <v>287</v>
      </c>
      <c r="AQ397" s="120" t="s">
        <v>287</v>
      </c>
      <c r="AR397" s="144">
        <f t="shared" si="38"/>
        <v>0.04</v>
      </c>
      <c r="AS397" s="411">
        <v>8.3999999999999995E-3</v>
      </c>
      <c r="AT397" s="115">
        <v>400</v>
      </c>
    </row>
    <row r="398" spans="1:46" ht="15" hidden="1" customHeight="1">
      <c r="A398" s="115">
        <v>395</v>
      </c>
      <c r="B398" s="119" t="s">
        <v>785</v>
      </c>
      <c r="C398" s="119"/>
      <c r="D398" s="119" t="s">
        <v>309</v>
      </c>
      <c r="E398" s="119" t="s">
        <v>330</v>
      </c>
      <c r="F398" s="119" t="s">
        <v>786</v>
      </c>
      <c r="G398" s="119" t="s">
        <v>297</v>
      </c>
      <c r="H398" s="119" t="s">
        <v>300</v>
      </c>
      <c r="I398" s="119" t="s">
        <v>749</v>
      </c>
      <c r="J398" s="119"/>
      <c r="K398" s="119"/>
      <c r="L398" s="120">
        <f t="shared" si="39"/>
        <v>0.01</v>
      </c>
      <c r="M398" s="163"/>
      <c r="N398" s="141" t="s">
        <v>1748</v>
      </c>
      <c r="O398" s="163"/>
      <c r="P398" s="163"/>
      <c r="Q398" s="120"/>
      <c r="R398" s="120"/>
      <c r="S398" s="121"/>
      <c r="T398" s="121"/>
      <c r="U398" s="121"/>
      <c r="V398" s="121"/>
      <c r="W398" s="121"/>
      <c r="X398" s="121"/>
      <c r="Y398" s="121"/>
      <c r="Z398" s="121"/>
      <c r="AA398" s="121"/>
      <c r="AB398" s="121"/>
      <c r="AC398" s="122"/>
      <c r="AD398" s="122"/>
      <c r="AE398" s="122"/>
      <c r="AF398" s="123"/>
      <c r="AG398" s="123"/>
      <c r="AH398" s="123"/>
      <c r="AI398" s="1092" t="s">
        <v>2571</v>
      </c>
      <c r="AJ398" s="1093"/>
      <c r="AK398" s="1093" t="s">
        <v>1676</v>
      </c>
      <c r="AL398" s="1093"/>
      <c r="AM398" s="1093"/>
      <c r="AN398" s="120"/>
      <c r="AO398" s="118">
        <f t="shared" si="40"/>
        <v>0</v>
      </c>
      <c r="AP398" s="120" t="s">
        <v>287</v>
      </c>
      <c r="AQ398" s="120" t="s">
        <v>287</v>
      </c>
      <c r="AR398" s="144">
        <f t="shared" si="38"/>
        <v>0</v>
      </c>
      <c r="AS398" s="411">
        <v>8.3999999999999995E-3</v>
      </c>
      <c r="AT398" s="115">
        <v>401</v>
      </c>
    </row>
    <row r="399" spans="1:46" ht="15" hidden="1" customHeight="1">
      <c r="A399" s="115">
        <v>396</v>
      </c>
      <c r="B399" s="119" t="s">
        <v>787</v>
      </c>
      <c r="C399" s="119"/>
      <c r="D399" s="119" t="s">
        <v>309</v>
      </c>
      <c r="E399" s="119" t="s">
        <v>330</v>
      </c>
      <c r="F399" s="119" t="s">
        <v>331</v>
      </c>
      <c r="G399" s="119" t="s">
        <v>297</v>
      </c>
      <c r="H399" s="119" t="s">
        <v>300</v>
      </c>
      <c r="I399" s="119" t="s">
        <v>749</v>
      </c>
      <c r="J399" s="119"/>
      <c r="K399" s="119"/>
      <c r="L399" s="120">
        <f t="shared" si="39"/>
        <v>0.01</v>
      </c>
      <c r="M399" s="163"/>
      <c r="N399" s="141" t="s">
        <v>1748</v>
      </c>
      <c r="O399" s="163"/>
      <c r="P399" s="163"/>
      <c r="Q399" s="120"/>
      <c r="R399" s="120"/>
      <c r="S399" s="121"/>
      <c r="T399" s="121"/>
      <c r="U399" s="121"/>
      <c r="V399" s="121"/>
      <c r="W399" s="121"/>
      <c r="X399" s="121"/>
      <c r="Y399" s="121"/>
      <c r="Z399" s="121"/>
      <c r="AA399" s="121"/>
      <c r="AB399" s="121"/>
      <c r="AC399" s="122"/>
      <c r="AD399" s="122"/>
      <c r="AE399" s="122"/>
      <c r="AF399" s="123"/>
      <c r="AG399" s="123"/>
      <c r="AH399" s="123"/>
      <c r="AI399" s="1092" t="s">
        <v>2571</v>
      </c>
      <c r="AJ399" s="1093"/>
      <c r="AK399" s="1093" t="s">
        <v>1676</v>
      </c>
      <c r="AL399" s="1093"/>
      <c r="AM399" s="1093"/>
      <c r="AN399" s="120"/>
      <c r="AO399" s="118">
        <f t="shared" si="40"/>
        <v>0</v>
      </c>
      <c r="AP399" s="120" t="s">
        <v>287</v>
      </c>
      <c r="AQ399" s="120" t="s">
        <v>287</v>
      </c>
      <c r="AR399" s="144">
        <f t="shared" si="38"/>
        <v>0</v>
      </c>
      <c r="AS399" s="411">
        <v>8.3999999999999995E-3</v>
      </c>
      <c r="AT399" s="115">
        <v>402</v>
      </c>
    </row>
    <row r="400" spans="1:46" ht="15" hidden="1" customHeight="1">
      <c r="A400" s="115">
        <v>397</v>
      </c>
      <c r="B400" s="119" t="s">
        <v>788</v>
      </c>
      <c r="C400" s="124" t="s">
        <v>1735</v>
      </c>
      <c r="D400" s="119" t="s">
        <v>309</v>
      </c>
      <c r="E400" s="119" t="s">
        <v>330</v>
      </c>
      <c r="F400" s="119" t="s">
        <v>786</v>
      </c>
      <c r="G400" s="119" t="s">
        <v>297</v>
      </c>
      <c r="H400" s="119" t="s">
        <v>300</v>
      </c>
      <c r="I400" s="119" t="s">
        <v>749</v>
      </c>
      <c r="J400" s="119">
        <v>0.01</v>
      </c>
      <c r="K400" s="119"/>
      <c r="L400" s="120">
        <f t="shared" si="39"/>
        <v>0.01</v>
      </c>
      <c r="M400" s="163"/>
      <c r="N400" s="141" t="s">
        <v>1748</v>
      </c>
      <c r="O400" s="163"/>
      <c r="P400" s="163"/>
      <c r="Q400" s="120"/>
      <c r="R400" s="120"/>
      <c r="S400" s="121">
        <v>1.05</v>
      </c>
      <c r="T400" s="121">
        <v>10</v>
      </c>
      <c r="U400" s="121">
        <v>21.05</v>
      </c>
      <c r="V400" s="121">
        <v>41.1</v>
      </c>
      <c r="W400" s="121">
        <v>71.150000000000006</v>
      </c>
      <c r="X400" s="121">
        <v>81.150000000000006</v>
      </c>
      <c r="Y400" s="121">
        <v>100</v>
      </c>
      <c r="Z400" s="121">
        <v>121.05</v>
      </c>
      <c r="AA400" s="121">
        <v>140</v>
      </c>
      <c r="AB400" s="121">
        <v>150</v>
      </c>
      <c r="AC400" s="122">
        <v>11.05</v>
      </c>
      <c r="AD400" s="122">
        <v>71.099999999999994</v>
      </c>
      <c r="AE400" s="122">
        <v>150</v>
      </c>
      <c r="AF400" s="123">
        <v>5.15</v>
      </c>
      <c r="AG400" s="123">
        <v>60</v>
      </c>
      <c r="AH400" s="123">
        <v>150</v>
      </c>
      <c r="AI400" s="1092" t="s">
        <v>2571</v>
      </c>
      <c r="AJ400" s="1093"/>
      <c r="AK400" s="1093" t="s">
        <v>1676</v>
      </c>
      <c r="AL400" s="1093"/>
      <c r="AM400" s="1093"/>
      <c r="AN400" s="120">
        <v>0.04</v>
      </c>
      <c r="AO400" s="118">
        <f t="shared" si="40"/>
        <v>0.05</v>
      </c>
      <c r="AP400" s="120" t="s">
        <v>287</v>
      </c>
      <c r="AQ400" s="120" t="s">
        <v>287</v>
      </c>
      <c r="AR400" s="144">
        <f t="shared" si="38"/>
        <v>0.04</v>
      </c>
      <c r="AS400" s="411">
        <v>8.3999999999999995E-3</v>
      </c>
      <c r="AT400" s="115">
        <v>403</v>
      </c>
    </row>
    <row r="401" spans="1:46" ht="15" hidden="1" customHeight="1">
      <c r="A401" s="115">
        <v>398</v>
      </c>
      <c r="B401" s="119" t="s">
        <v>789</v>
      </c>
      <c r="C401" s="124" t="s">
        <v>1721</v>
      </c>
      <c r="D401" s="119" t="s">
        <v>309</v>
      </c>
      <c r="E401" s="119" t="s">
        <v>330</v>
      </c>
      <c r="F401" s="119" t="s">
        <v>790</v>
      </c>
      <c r="G401" s="119" t="s">
        <v>297</v>
      </c>
      <c r="H401" s="119" t="s">
        <v>300</v>
      </c>
      <c r="I401" s="119" t="s">
        <v>749</v>
      </c>
      <c r="J401" s="119">
        <v>0.01</v>
      </c>
      <c r="K401" s="119"/>
      <c r="L401" s="120">
        <f t="shared" si="39"/>
        <v>0.01</v>
      </c>
      <c r="M401" s="163"/>
      <c r="N401" s="141" t="s">
        <v>1748</v>
      </c>
      <c r="O401" s="163"/>
      <c r="P401" s="163"/>
      <c r="Q401" s="120"/>
      <c r="R401" s="120"/>
      <c r="S401" s="121">
        <v>1.05</v>
      </c>
      <c r="T401" s="121">
        <v>10</v>
      </c>
      <c r="U401" s="121">
        <v>21.05</v>
      </c>
      <c r="V401" s="121">
        <v>41.1</v>
      </c>
      <c r="W401" s="121">
        <v>71.150000000000006</v>
      </c>
      <c r="X401" s="121">
        <v>81.150000000000006</v>
      </c>
      <c r="Y401" s="121">
        <v>100</v>
      </c>
      <c r="Z401" s="121">
        <v>121.05</v>
      </c>
      <c r="AA401" s="121">
        <v>140</v>
      </c>
      <c r="AB401" s="121">
        <v>150</v>
      </c>
      <c r="AC401" s="122">
        <v>11.05</v>
      </c>
      <c r="AD401" s="122">
        <v>71.099999999999994</v>
      </c>
      <c r="AE401" s="122">
        <v>150</v>
      </c>
      <c r="AF401" s="123">
        <v>5.15</v>
      </c>
      <c r="AG401" s="123">
        <v>60</v>
      </c>
      <c r="AH401" s="123">
        <v>150</v>
      </c>
      <c r="AI401" s="1092" t="s">
        <v>2571</v>
      </c>
      <c r="AJ401" s="1093"/>
      <c r="AK401" s="1093" t="s">
        <v>1676</v>
      </c>
      <c r="AL401" s="1093"/>
      <c r="AM401" s="1093"/>
      <c r="AN401" s="120">
        <v>0.04</v>
      </c>
      <c r="AO401" s="118">
        <f t="shared" si="40"/>
        <v>0.05</v>
      </c>
      <c r="AP401" s="120" t="s">
        <v>287</v>
      </c>
      <c r="AQ401" s="120" t="s">
        <v>287</v>
      </c>
      <c r="AR401" s="144">
        <f t="shared" si="38"/>
        <v>0.04</v>
      </c>
      <c r="AS401" s="411">
        <v>8.3999999999999995E-3</v>
      </c>
      <c r="AT401" s="115">
        <v>404</v>
      </c>
    </row>
    <row r="402" spans="1:46" ht="15" hidden="1" customHeight="1">
      <c r="A402" s="115">
        <v>399</v>
      </c>
      <c r="B402" s="119" t="s">
        <v>791</v>
      </c>
      <c r="C402" s="119">
        <v>70406539</v>
      </c>
      <c r="D402" s="119" t="s">
        <v>309</v>
      </c>
      <c r="E402" s="119" t="s">
        <v>310</v>
      </c>
      <c r="F402" s="119" t="s">
        <v>311</v>
      </c>
      <c r="G402" s="119" t="s">
        <v>297</v>
      </c>
      <c r="H402" s="125" t="s">
        <v>300</v>
      </c>
      <c r="I402" s="119" t="s">
        <v>749</v>
      </c>
      <c r="J402" s="119">
        <v>0.05</v>
      </c>
      <c r="K402" s="119"/>
      <c r="L402" s="120">
        <f t="shared" si="39"/>
        <v>0.03</v>
      </c>
      <c r="M402" s="163"/>
      <c r="N402" s="141" t="s">
        <v>1748</v>
      </c>
      <c r="O402" s="163" t="s">
        <v>1781</v>
      </c>
      <c r="P402" s="163" t="s">
        <v>1780</v>
      </c>
      <c r="Q402" s="120"/>
      <c r="R402" s="120"/>
      <c r="S402" s="121">
        <v>1.05</v>
      </c>
      <c r="T402" s="121">
        <v>10</v>
      </c>
      <c r="U402" s="121">
        <v>21.05</v>
      </c>
      <c r="V402" s="121">
        <v>41.1</v>
      </c>
      <c r="W402" s="121">
        <v>71.150000000000006</v>
      </c>
      <c r="X402" s="121">
        <v>81.150000000000006</v>
      </c>
      <c r="Y402" s="121">
        <v>100</v>
      </c>
      <c r="Z402" s="121">
        <v>121.05</v>
      </c>
      <c r="AA402" s="121">
        <v>140</v>
      </c>
      <c r="AB402" s="121">
        <v>150</v>
      </c>
      <c r="AC402" s="122">
        <v>11.05</v>
      </c>
      <c r="AD402" s="122">
        <v>71.099999999999994</v>
      </c>
      <c r="AE402" s="122">
        <v>150</v>
      </c>
      <c r="AF402" s="123">
        <v>5.15</v>
      </c>
      <c r="AG402" s="123">
        <v>60</v>
      </c>
      <c r="AH402" s="123">
        <v>150</v>
      </c>
      <c r="AI402" s="1092" t="s">
        <v>2571</v>
      </c>
      <c r="AJ402" s="1093"/>
      <c r="AK402" s="1093" t="s">
        <v>1676</v>
      </c>
      <c r="AL402" s="1093"/>
      <c r="AM402" s="1093"/>
      <c r="AN402" s="120"/>
      <c r="AO402" s="118">
        <f t="shared" si="40"/>
        <v>0.25</v>
      </c>
      <c r="AP402" s="120" t="s">
        <v>287</v>
      </c>
      <c r="AQ402" s="120" t="s">
        <v>287</v>
      </c>
      <c r="AR402" s="144">
        <f t="shared" si="38"/>
        <v>0.2</v>
      </c>
      <c r="AS402" s="411">
        <v>8.3999999999999995E-3</v>
      </c>
      <c r="AT402" s="115">
        <v>405</v>
      </c>
    </row>
    <row r="403" spans="1:46" ht="15" hidden="1" customHeight="1">
      <c r="A403" s="115">
        <v>400</v>
      </c>
      <c r="B403" s="119" t="s">
        <v>792</v>
      </c>
      <c r="C403" s="119">
        <v>70406557</v>
      </c>
      <c r="D403" s="119" t="s">
        <v>309</v>
      </c>
      <c r="E403" s="119" t="s">
        <v>310</v>
      </c>
      <c r="F403" s="119" t="s">
        <v>311</v>
      </c>
      <c r="G403" s="119" t="s">
        <v>297</v>
      </c>
      <c r="H403" s="125" t="s">
        <v>300</v>
      </c>
      <c r="I403" s="119" t="s">
        <v>749</v>
      </c>
      <c r="J403" s="119">
        <v>0.05</v>
      </c>
      <c r="K403" s="119"/>
      <c r="L403" s="120">
        <f t="shared" si="39"/>
        <v>0.03</v>
      </c>
      <c r="M403" s="163"/>
      <c r="N403" s="141" t="s">
        <v>1748</v>
      </c>
      <c r="O403" s="164" t="s">
        <v>1795</v>
      </c>
      <c r="P403" s="163" t="s">
        <v>1794</v>
      </c>
      <c r="Q403" s="120"/>
      <c r="R403" s="120"/>
      <c r="S403" s="121">
        <v>1.05</v>
      </c>
      <c r="T403" s="121">
        <v>10</v>
      </c>
      <c r="U403" s="121">
        <v>21.05</v>
      </c>
      <c r="V403" s="121">
        <v>41.1</v>
      </c>
      <c r="W403" s="121">
        <v>71.150000000000006</v>
      </c>
      <c r="X403" s="121">
        <v>81.150000000000006</v>
      </c>
      <c r="Y403" s="121">
        <v>100</v>
      </c>
      <c r="Z403" s="121">
        <v>121.05</v>
      </c>
      <c r="AA403" s="121">
        <v>140</v>
      </c>
      <c r="AB403" s="121">
        <v>150</v>
      </c>
      <c r="AC403" s="122">
        <v>11.05</v>
      </c>
      <c r="AD403" s="122">
        <v>71.099999999999994</v>
      </c>
      <c r="AE403" s="122">
        <v>150</v>
      </c>
      <c r="AF403" s="123">
        <v>5.15</v>
      </c>
      <c r="AG403" s="123">
        <v>60</v>
      </c>
      <c r="AH403" s="123">
        <v>150</v>
      </c>
      <c r="AI403" s="1092" t="s">
        <v>2571</v>
      </c>
      <c r="AJ403" s="1093"/>
      <c r="AK403" s="1093" t="s">
        <v>1676</v>
      </c>
      <c r="AL403" s="1093"/>
      <c r="AM403" s="1093"/>
      <c r="AN403" s="120"/>
      <c r="AO403" s="118">
        <f t="shared" si="40"/>
        <v>0.25</v>
      </c>
      <c r="AP403" s="120" t="s">
        <v>287</v>
      </c>
      <c r="AQ403" s="120" t="s">
        <v>287</v>
      </c>
      <c r="AR403" s="144">
        <f t="shared" si="38"/>
        <v>0.2</v>
      </c>
      <c r="AS403" s="411">
        <v>8.3999999999999995E-3</v>
      </c>
      <c r="AT403" s="115">
        <v>406</v>
      </c>
    </row>
    <row r="404" spans="1:46" ht="15" hidden="1" customHeight="1">
      <c r="A404" s="115">
        <v>401</v>
      </c>
      <c r="B404" s="127" t="s">
        <v>793</v>
      </c>
      <c r="C404" s="127">
        <v>70404715</v>
      </c>
      <c r="D404" s="127" t="s">
        <v>309</v>
      </c>
      <c r="E404" s="127" t="s">
        <v>310</v>
      </c>
      <c r="F404" s="127" t="s">
        <v>311</v>
      </c>
      <c r="G404" s="127" t="s">
        <v>297</v>
      </c>
      <c r="H404" s="126" t="s">
        <v>300</v>
      </c>
      <c r="I404" s="127">
        <v>150</v>
      </c>
      <c r="J404" s="127">
        <v>0.05</v>
      </c>
      <c r="K404" s="127"/>
      <c r="L404" s="120">
        <f t="shared" si="39"/>
        <v>0.03</v>
      </c>
      <c r="M404" s="163"/>
      <c r="N404" s="141" t="s">
        <v>1748</v>
      </c>
      <c r="O404" s="163" t="s">
        <v>1781</v>
      </c>
      <c r="P404" s="163" t="s">
        <v>1780</v>
      </c>
      <c r="Q404" s="905"/>
      <c r="R404" s="905"/>
      <c r="S404" s="121">
        <v>1.05</v>
      </c>
      <c r="T404" s="121">
        <v>10</v>
      </c>
      <c r="U404" s="121">
        <v>21.05</v>
      </c>
      <c r="V404" s="121">
        <v>41.1</v>
      </c>
      <c r="W404" s="121">
        <v>71.150000000000006</v>
      </c>
      <c r="X404" s="121">
        <v>81.150000000000006</v>
      </c>
      <c r="Y404" s="121">
        <v>100</v>
      </c>
      <c r="Z404" s="121">
        <v>121.05</v>
      </c>
      <c r="AA404" s="121">
        <v>140</v>
      </c>
      <c r="AB404" s="121">
        <v>150</v>
      </c>
      <c r="AC404" s="122">
        <v>11.05</v>
      </c>
      <c r="AD404" s="122">
        <v>71.099999999999994</v>
      </c>
      <c r="AE404" s="122">
        <v>150</v>
      </c>
      <c r="AF404" s="123">
        <v>5.15</v>
      </c>
      <c r="AG404" s="123">
        <v>60</v>
      </c>
      <c r="AH404" s="123">
        <v>150</v>
      </c>
      <c r="AI404" s="1092" t="s">
        <v>2571</v>
      </c>
      <c r="AJ404" s="1093"/>
      <c r="AK404" s="1093" t="s">
        <v>1676</v>
      </c>
      <c r="AL404" s="1093"/>
      <c r="AM404" s="1093"/>
      <c r="AN404" s="905"/>
      <c r="AO404" s="907">
        <f t="shared" ref="AO404" si="41">AR404+J404</f>
        <v>0.25</v>
      </c>
      <c r="AP404" s="905" t="s">
        <v>287</v>
      </c>
      <c r="AQ404" s="905" t="s">
        <v>287</v>
      </c>
      <c r="AR404" s="906">
        <f t="shared" ref="AR404" si="42">4*J404</f>
        <v>0.2</v>
      </c>
      <c r="AS404" s="907">
        <v>8.3999999999999995E-3</v>
      </c>
      <c r="AT404" s="115">
        <v>405</v>
      </c>
    </row>
    <row r="405" spans="1:46" ht="15" hidden="1" customHeight="1">
      <c r="A405" s="115">
        <v>402</v>
      </c>
      <c r="B405" s="119" t="s">
        <v>794</v>
      </c>
      <c r="C405" s="119">
        <v>70406611</v>
      </c>
      <c r="D405" s="119" t="s">
        <v>309</v>
      </c>
      <c r="E405" s="119" t="s">
        <v>310</v>
      </c>
      <c r="F405" s="119" t="s">
        <v>311</v>
      </c>
      <c r="G405" s="119" t="s">
        <v>297</v>
      </c>
      <c r="H405" s="125" t="s">
        <v>300</v>
      </c>
      <c r="I405" s="119" t="s">
        <v>749</v>
      </c>
      <c r="J405" s="119">
        <v>0.05</v>
      </c>
      <c r="K405" s="119"/>
      <c r="L405" s="120">
        <f t="shared" si="39"/>
        <v>0.03</v>
      </c>
      <c r="M405" s="163"/>
      <c r="N405" s="141" t="s">
        <v>1748</v>
      </c>
      <c r="O405" s="164" t="s">
        <v>1795</v>
      </c>
      <c r="P405" s="163" t="s">
        <v>1794</v>
      </c>
      <c r="Q405" s="120"/>
      <c r="R405" s="120"/>
      <c r="S405" s="121">
        <v>1.05</v>
      </c>
      <c r="T405" s="121">
        <v>10</v>
      </c>
      <c r="U405" s="121">
        <v>21.05</v>
      </c>
      <c r="V405" s="121">
        <v>41.1</v>
      </c>
      <c r="W405" s="121">
        <v>71.150000000000006</v>
      </c>
      <c r="X405" s="121">
        <v>81.150000000000006</v>
      </c>
      <c r="Y405" s="121">
        <v>100</v>
      </c>
      <c r="Z405" s="121">
        <v>121.05</v>
      </c>
      <c r="AA405" s="121">
        <v>140</v>
      </c>
      <c r="AB405" s="121">
        <v>150</v>
      </c>
      <c r="AC405" s="122">
        <v>11.05</v>
      </c>
      <c r="AD405" s="122">
        <v>71.099999999999994</v>
      </c>
      <c r="AE405" s="122">
        <v>150</v>
      </c>
      <c r="AF405" s="123">
        <v>5.15</v>
      </c>
      <c r="AG405" s="123">
        <v>60</v>
      </c>
      <c r="AH405" s="123">
        <v>150</v>
      </c>
      <c r="AI405" s="1092" t="s">
        <v>2571</v>
      </c>
      <c r="AJ405" s="1093"/>
      <c r="AK405" s="1093" t="s">
        <v>1676</v>
      </c>
      <c r="AL405" s="1093"/>
      <c r="AM405" s="1093"/>
      <c r="AN405" s="120"/>
      <c r="AO405" s="118">
        <f t="shared" si="40"/>
        <v>0.25</v>
      </c>
      <c r="AP405" s="120" t="s">
        <v>287</v>
      </c>
      <c r="AQ405" s="120" t="s">
        <v>287</v>
      </c>
      <c r="AR405" s="144">
        <f t="shared" si="38"/>
        <v>0.2</v>
      </c>
      <c r="AS405" s="411">
        <v>8.3999999999999995E-3</v>
      </c>
      <c r="AT405" s="115">
        <v>408</v>
      </c>
    </row>
    <row r="406" spans="1:46" ht="15" hidden="1" customHeight="1">
      <c r="A406" s="115">
        <v>403</v>
      </c>
      <c r="B406" s="119" t="s">
        <v>795</v>
      </c>
      <c r="C406" s="119"/>
      <c r="D406" s="119" t="s">
        <v>309</v>
      </c>
      <c r="E406" s="119" t="s">
        <v>330</v>
      </c>
      <c r="F406" s="119" t="s">
        <v>692</v>
      </c>
      <c r="G406" s="119" t="s">
        <v>297</v>
      </c>
      <c r="H406" s="119" t="s">
        <v>300</v>
      </c>
      <c r="I406" s="119" t="s">
        <v>749</v>
      </c>
      <c r="J406" s="119"/>
      <c r="K406" s="119"/>
      <c r="L406" s="120">
        <f t="shared" si="39"/>
        <v>0.01</v>
      </c>
      <c r="M406" s="163"/>
      <c r="N406" s="141" t="s">
        <v>1748</v>
      </c>
      <c r="O406" s="163"/>
      <c r="P406" s="163"/>
      <c r="Q406" s="120"/>
      <c r="R406" s="120"/>
      <c r="S406" s="121"/>
      <c r="T406" s="121"/>
      <c r="U406" s="121"/>
      <c r="V406" s="121"/>
      <c r="W406" s="121"/>
      <c r="X406" s="121"/>
      <c r="Y406" s="121"/>
      <c r="Z406" s="121"/>
      <c r="AA406" s="121"/>
      <c r="AB406" s="121"/>
      <c r="AC406" s="122"/>
      <c r="AD406" s="122"/>
      <c r="AE406" s="122"/>
      <c r="AF406" s="123"/>
      <c r="AG406" s="123"/>
      <c r="AH406" s="123"/>
      <c r="AI406" s="1092" t="s">
        <v>2571</v>
      </c>
      <c r="AJ406" s="1093"/>
      <c r="AK406" s="1093" t="s">
        <v>1676</v>
      </c>
      <c r="AL406" s="1093"/>
      <c r="AM406" s="1093"/>
      <c r="AN406" s="120"/>
      <c r="AO406" s="118">
        <f t="shared" si="40"/>
        <v>0</v>
      </c>
      <c r="AP406" s="120" t="s">
        <v>287</v>
      </c>
      <c r="AQ406" s="120" t="s">
        <v>287</v>
      </c>
      <c r="AR406" s="144">
        <f t="shared" si="38"/>
        <v>0</v>
      </c>
      <c r="AS406" s="411">
        <v>8.3999999999999995E-3</v>
      </c>
      <c r="AT406" s="115">
        <v>409</v>
      </c>
    </row>
    <row r="407" spans="1:46" ht="15" hidden="1" customHeight="1">
      <c r="A407" s="115">
        <v>404</v>
      </c>
      <c r="B407" s="119" t="s">
        <v>796</v>
      </c>
      <c r="C407" s="119"/>
      <c r="D407" s="119" t="s">
        <v>309</v>
      </c>
      <c r="E407" s="119" t="s">
        <v>330</v>
      </c>
      <c r="F407" s="119" t="s">
        <v>692</v>
      </c>
      <c r="G407" s="119" t="s">
        <v>297</v>
      </c>
      <c r="H407" s="119" t="s">
        <v>300</v>
      </c>
      <c r="I407" s="119" t="s">
        <v>749</v>
      </c>
      <c r="J407" s="119"/>
      <c r="K407" s="119"/>
      <c r="L407" s="120">
        <f t="shared" si="39"/>
        <v>0.01</v>
      </c>
      <c r="M407" s="163"/>
      <c r="N407" s="141" t="s">
        <v>1748</v>
      </c>
      <c r="O407" s="163"/>
      <c r="P407" s="163"/>
      <c r="Q407" s="120"/>
      <c r="R407" s="120"/>
      <c r="S407" s="121"/>
      <c r="T407" s="121"/>
      <c r="U407" s="121"/>
      <c r="V407" s="121"/>
      <c r="W407" s="121"/>
      <c r="X407" s="121"/>
      <c r="Y407" s="121"/>
      <c r="Z407" s="121"/>
      <c r="AA407" s="121"/>
      <c r="AB407" s="121"/>
      <c r="AC407" s="122"/>
      <c r="AD407" s="122"/>
      <c r="AE407" s="122"/>
      <c r="AF407" s="123"/>
      <c r="AG407" s="123"/>
      <c r="AH407" s="123"/>
      <c r="AI407" s="1092" t="s">
        <v>2571</v>
      </c>
      <c r="AJ407" s="1093"/>
      <c r="AK407" s="1093" t="s">
        <v>1676</v>
      </c>
      <c r="AL407" s="1093"/>
      <c r="AM407" s="1093"/>
      <c r="AN407" s="120"/>
      <c r="AO407" s="118">
        <f t="shared" si="40"/>
        <v>0</v>
      </c>
      <c r="AP407" s="120" t="s">
        <v>287</v>
      </c>
      <c r="AQ407" s="120" t="s">
        <v>287</v>
      </c>
      <c r="AR407" s="144">
        <f t="shared" si="38"/>
        <v>0</v>
      </c>
      <c r="AS407" s="411">
        <v>8.3999999999999995E-3</v>
      </c>
      <c r="AT407" s="115">
        <v>410</v>
      </c>
    </row>
    <row r="408" spans="1:46" s="562" customFormat="1" ht="15" hidden="1" customHeight="1">
      <c r="A408" s="115">
        <v>405</v>
      </c>
      <c r="B408" s="563" t="s">
        <v>797</v>
      </c>
      <c r="C408" s="124" t="s">
        <v>2357</v>
      </c>
      <c r="D408" s="563" t="s">
        <v>309</v>
      </c>
      <c r="E408" s="563" t="s">
        <v>330</v>
      </c>
      <c r="F408" s="563" t="s">
        <v>692</v>
      </c>
      <c r="G408" s="563" t="s">
        <v>297</v>
      </c>
      <c r="H408" s="563" t="s">
        <v>300</v>
      </c>
      <c r="I408" s="563" t="s">
        <v>749</v>
      </c>
      <c r="J408" s="563">
        <v>0.01</v>
      </c>
      <c r="K408" s="563"/>
      <c r="L408" s="142">
        <f t="shared" si="39"/>
        <v>0.01</v>
      </c>
      <c r="M408" s="564"/>
      <c r="N408" s="565" t="s">
        <v>1748</v>
      </c>
      <c r="O408" s="164" t="s">
        <v>1795</v>
      </c>
      <c r="P408" s="163" t="s">
        <v>1794</v>
      </c>
      <c r="Q408" s="142"/>
      <c r="R408" s="142"/>
      <c r="S408" s="566">
        <v>1.05</v>
      </c>
      <c r="T408" s="566">
        <v>10</v>
      </c>
      <c r="U408" s="566">
        <v>21.05</v>
      </c>
      <c r="V408" s="566">
        <v>41.1</v>
      </c>
      <c r="W408" s="566">
        <v>71.150000000000006</v>
      </c>
      <c r="X408" s="566">
        <v>81.150000000000006</v>
      </c>
      <c r="Y408" s="566">
        <v>100</v>
      </c>
      <c r="Z408" s="566">
        <v>121.05</v>
      </c>
      <c r="AA408" s="566">
        <v>140</v>
      </c>
      <c r="AB408" s="566">
        <v>150</v>
      </c>
      <c r="AC408" s="567">
        <v>11.05</v>
      </c>
      <c r="AD408" s="567">
        <v>71.099999999999994</v>
      </c>
      <c r="AE408" s="567">
        <v>150</v>
      </c>
      <c r="AF408" s="568">
        <v>5.15</v>
      </c>
      <c r="AG408" s="568">
        <v>60</v>
      </c>
      <c r="AH408" s="568">
        <v>150</v>
      </c>
      <c r="AI408" s="1092" t="s">
        <v>2571</v>
      </c>
      <c r="AJ408" s="1093"/>
      <c r="AK408" s="1108" t="s">
        <v>1676</v>
      </c>
      <c r="AL408" s="1108"/>
      <c r="AM408" s="1108"/>
      <c r="AN408" s="142"/>
      <c r="AO408" s="569">
        <f t="shared" si="40"/>
        <v>0.05</v>
      </c>
      <c r="AP408" s="142" t="s">
        <v>287</v>
      </c>
      <c r="AQ408" s="142" t="s">
        <v>287</v>
      </c>
      <c r="AR408" s="570">
        <f t="shared" si="38"/>
        <v>0.04</v>
      </c>
      <c r="AS408" s="569">
        <v>8.3999999999999995E-3</v>
      </c>
      <c r="AT408" s="562">
        <v>411</v>
      </c>
    </row>
    <row r="409" spans="1:46" ht="15" hidden="1" customHeight="1">
      <c r="A409" s="115">
        <v>406</v>
      </c>
      <c r="B409" s="119" t="s">
        <v>798</v>
      </c>
      <c r="C409" s="119"/>
      <c r="D409" s="119" t="s">
        <v>309</v>
      </c>
      <c r="E409" s="119" t="s">
        <v>325</v>
      </c>
      <c r="F409" s="119" t="s">
        <v>799</v>
      </c>
      <c r="G409" s="119" t="s">
        <v>375</v>
      </c>
      <c r="H409" s="119" t="s">
        <v>300</v>
      </c>
      <c r="I409" s="119" t="s">
        <v>301</v>
      </c>
      <c r="J409" s="119"/>
      <c r="K409" s="119"/>
      <c r="L409" s="120">
        <f t="shared" si="39"/>
        <v>0.01</v>
      </c>
      <c r="M409" s="163"/>
      <c r="N409" s="141" t="s">
        <v>1748</v>
      </c>
      <c r="O409" s="163"/>
      <c r="P409" s="163"/>
      <c r="Q409" s="120"/>
      <c r="R409" s="120"/>
      <c r="S409" s="121"/>
      <c r="T409" s="121"/>
      <c r="U409" s="121"/>
      <c r="V409" s="121"/>
      <c r="W409" s="121"/>
      <c r="X409" s="121"/>
      <c r="Y409" s="121"/>
      <c r="Z409" s="121"/>
      <c r="AA409" s="121"/>
      <c r="AB409" s="121"/>
      <c r="AC409" s="122"/>
      <c r="AD409" s="122"/>
      <c r="AE409" s="122"/>
      <c r="AF409" s="123"/>
      <c r="AG409" s="123"/>
      <c r="AH409" s="123"/>
      <c r="AI409" s="1092" t="s">
        <v>2571</v>
      </c>
      <c r="AJ409" s="1093"/>
      <c r="AK409" s="1093" t="s">
        <v>1676</v>
      </c>
      <c r="AL409" s="1093"/>
      <c r="AM409" s="1093"/>
      <c r="AN409" s="120"/>
      <c r="AO409" s="118">
        <f t="shared" si="40"/>
        <v>0</v>
      </c>
      <c r="AP409" s="120" t="s">
        <v>287</v>
      </c>
      <c r="AQ409" s="120" t="s">
        <v>287</v>
      </c>
      <c r="AR409" s="144">
        <f t="shared" si="38"/>
        <v>0</v>
      </c>
      <c r="AS409" s="411">
        <v>8.3999999999999995E-3</v>
      </c>
      <c r="AT409" s="115">
        <v>412</v>
      </c>
    </row>
    <row r="410" spans="1:46" ht="15" hidden="1" customHeight="1">
      <c r="A410" s="115">
        <v>407</v>
      </c>
      <c r="B410" s="119" t="s">
        <v>800</v>
      </c>
      <c r="C410" s="119"/>
      <c r="D410" s="119" t="s">
        <v>309</v>
      </c>
      <c r="E410" s="119" t="s">
        <v>325</v>
      </c>
      <c r="F410" s="119" t="s">
        <v>799</v>
      </c>
      <c r="G410" s="119" t="s">
        <v>375</v>
      </c>
      <c r="H410" s="119" t="s">
        <v>300</v>
      </c>
      <c r="I410" s="119" t="s">
        <v>301</v>
      </c>
      <c r="J410" s="119"/>
      <c r="K410" s="119"/>
      <c r="L410" s="120">
        <f t="shared" si="39"/>
        <v>0.01</v>
      </c>
      <c r="M410" s="163"/>
      <c r="N410" s="141" t="s">
        <v>1748</v>
      </c>
      <c r="O410" s="163"/>
      <c r="P410" s="163"/>
      <c r="Q410" s="120"/>
      <c r="R410" s="120"/>
      <c r="S410" s="121"/>
      <c r="T410" s="121"/>
      <c r="U410" s="121"/>
      <c r="V410" s="121"/>
      <c r="W410" s="121"/>
      <c r="X410" s="121"/>
      <c r="Y410" s="121"/>
      <c r="Z410" s="121"/>
      <c r="AA410" s="121"/>
      <c r="AB410" s="121"/>
      <c r="AC410" s="122"/>
      <c r="AD410" s="122"/>
      <c r="AE410" s="122"/>
      <c r="AF410" s="123"/>
      <c r="AG410" s="123"/>
      <c r="AH410" s="123"/>
      <c r="AI410" s="1092" t="s">
        <v>2571</v>
      </c>
      <c r="AJ410" s="1093"/>
      <c r="AK410" s="1093" t="s">
        <v>1676</v>
      </c>
      <c r="AL410" s="1093"/>
      <c r="AM410" s="1093"/>
      <c r="AN410" s="120"/>
      <c r="AO410" s="118">
        <f t="shared" si="40"/>
        <v>0</v>
      </c>
      <c r="AP410" s="120" t="s">
        <v>287</v>
      </c>
      <c r="AQ410" s="120" t="s">
        <v>287</v>
      </c>
      <c r="AR410" s="144">
        <f t="shared" si="38"/>
        <v>0</v>
      </c>
      <c r="AS410" s="411">
        <v>8.3999999999999995E-3</v>
      </c>
      <c r="AT410" s="115">
        <v>413</v>
      </c>
    </row>
    <row r="411" spans="1:46" ht="15" hidden="1" customHeight="1">
      <c r="A411" s="115">
        <v>408</v>
      </c>
      <c r="B411" s="119" t="s">
        <v>801</v>
      </c>
      <c r="C411" s="119"/>
      <c r="D411" s="119" t="s">
        <v>309</v>
      </c>
      <c r="E411" s="119" t="s">
        <v>330</v>
      </c>
      <c r="F411" s="119" t="s">
        <v>802</v>
      </c>
      <c r="G411" s="119" t="s">
        <v>297</v>
      </c>
      <c r="H411" s="119" t="s">
        <v>300</v>
      </c>
      <c r="I411" s="119" t="s">
        <v>378</v>
      </c>
      <c r="J411" s="119"/>
      <c r="K411" s="119"/>
      <c r="L411" s="120">
        <f t="shared" si="39"/>
        <v>0.01</v>
      </c>
      <c r="M411" s="163"/>
      <c r="N411" s="141" t="s">
        <v>1748</v>
      </c>
      <c r="O411" s="163"/>
      <c r="P411" s="163"/>
      <c r="Q411" s="120"/>
      <c r="R411" s="120"/>
      <c r="S411" s="121"/>
      <c r="T411" s="121"/>
      <c r="U411" s="121"/>
      <c r="V411" s="121"/>
      <c r="W411" s="121"/>
      <c r="X411" s="121"/>
      <c r="Y411" s="121"/>
      <c r="Z411" s="121"/>
      <c r="AA411" s="121"/>
      <c r="AB411" s="121"/>
      <c r="AC411" s="122"/>
      <c r="AD411" s="122"/>
      <c r="AE411" s="122"/>
      <c r="AF411" s="123"/>
      <c r="AG411" s="123"/>
      <c r="AH411" s="123"/>
      <c r="AI411" s="1092" t="s">
        <v>2571</v>
      </c>
      <c r="AJ411" s="1093"/>
      <c r="AK411" s="1093" t="s">
        <v>1676</v>
      </c>
      <c r="AL411" s="1093"/>
      <c r="AM411" s="1093"/>
      <c r="AN411" s="120"/>
      <c r="AO411" s="118">
        <f t="shared" si="40"/>
        <v>0</v>
      </c>
      <c r="AP411" s="120" t="s">
        <v>287</v>
      </c>
      <c r="AQ411" s="120" t="s">
        <v>287</v>
      </c>
      <c r="AR411" s="144">
        <f t="shared" si="38"/>
        <v>0</v>
      </c>
      <c r="AS411" s="411">
        <v>8.3999999999999995E-3</v>
      </c>
      <c r="AT411" s="115">
        <v>414</v>
      </c>
    </row>
    <row r="412" spans="1:46" ht="15" hidden="1" customHeight="1">
      <c r="A412" s="115">
        <v>409</v>
      </c>
      <c r="B412" s="119" t="s">
        <v>803</v>
      </c>
      <c r="C412" s="119"/>
      <c r="D412" s="119" t="s">
        <v>309</v>
      </c>
      <c r="E412" s="119" t="s">
        <v>330</v>
      </c>
      <c r="F412" s="119" t="s">
        <v>802</v>
      </c>
      <c r="G412" s="119" t="s">
        <v>297</v>
      </c>
      <c r="H412" s="119" t="s">
        <v>300</v>
      </c>
      <c r="I412" s="119" t="s">
        <v>378</v>
      </c>
      <c r="J412" s="119"/>
      <c r="K412" s="119"/>
      <c r="L412" s="120">
        <f t="shared" si="39"/>
        <v>0.01</v>
      </c>
      <c r="M412" s="163"/>
      <c r="N412" s="141" t="s">
        <v>1748</v>
      </c>
      <c r="O412" s="163"/>
      <c r="P412" s="163"/>
      <c r="Q412" s="120"/>
      <c r="R412" s="120"/>
      <c r="S412" s="121"/>
      <c r="T412" s="121"/>
      <c r="U412" s="121"/>
      <c r="V412" s="121"/>
      <c r="W412" s="121"/>
      <c r="X412" s="121"/>
      <c r="Y412" s="121"/>
      <c r="Z412" s="121"/>
      <c r="AA412" s="121"/>
      <c r="AB412" s="121"/>
      <c r="AC412" s="122"/>
      <c r="AD412" s="122"/>
      <c r="AE412" s="122"/>
      <c r="AF412" s="123"/>
      <c r="AG412" s="123"/>
      <c r="AH412" s="123"/>
      <c r="AI412" s="1092" t="s">
        <v>2571</v>
      </c>
      <c r="AJ412" s="1093"/>
      <c r="AK412" s="1093" t="s">
        <v>1676</v>
      </c>
      <c r="AL412" s="1093"/>
      <c r="AM412" s="1093"/>
      <c r="AN412" s="120"/>
      <c r="AO412" s="118">
        <f t="shared" si="40"/>
        <v>0</v>
      </c>
      <c r="AP412" s="120" t="s">
        <v>287</v>
      </c>
      <c r="AQ412" s="120" t="s">
        <v>287</v>
      </c>
      <c r="AR412" s="144">
        <f t="shared" si="38"/>
        <v>0</v>
      </c>
      <c r="AS412" s="411">
        <v>8.3999999999999995E-3</v>
      </c>
      <c r="AT412" s="115">
        <v>415</v>
      </c>
    </row>
    <row r="413" spans="1:46" ht="15" hidden="1" customHeight="1">
      <c r="A413" s="115">
        <v>410</v>
      </c>
      <c r="B413" s="119" t="s">
        <v>804</v>
      </c>
      <c r="C413" s="119"/>
      <c r="D413" s="119" t="s">
        <v>309</v>
      </c>
      <c r="E413" s="119" t="s">
        <v>330</v>
      </c>
      <c r="F413" s="119" t="s">
        <v>802</v>
      </c>
      <c r="G413" s="119" t="s">
        <v>297</v>
      </c>
      <c r="H413" s="119" t="s">
        <v>300</v>
      </c>
      <c r="I413" s="119" t="s">
        <v>378</v>
      </c>
      <c r="J413" s="119"/>
      <c r="K413" s="119"/>
      <c r="L413" s="120">
        <f t="shared" si="39"/>
        <v>0.01</v>
      </c>
      <c r="M413" s="163"/>
      <c r="N413" s="141" t="s">
        <v>1748</v>
      </c>
      <c r="O413" s="163"/>
      <c r="P413" s="163"/>
      <c r="Q413" s="120"/>
      <c r="R413" s="120"/>
      <c r="S413" s="121"/>
      <c r="T413" s="121"/>
      <c r="U413" s="121"/>
      <c r="V413" s="121"/>
      <c r="W413" s="121"/>
      <c r="X413" s="121"/>
      <c r="Y413" s="121"/>
      <c r="Z413" s="121"/>
      <c r="AA413" s="121"/>
      <c r="AB413" s="121"/>
      <c r="AC413" s="122"/>
      <c r="AD413" s="122"/>
      <c r="AE413" s="122"/>
      <c r="AF413" s="123"/>
      <c r="AG413" s="123"/>
      <c r="AH413" s="123"/>
      <c r="AI413" s="1092" t="s">
        <v>2571</v>
      </c>
      <c r="AJ413" s="1093"/>
      <c r="AK413" s="1093" t="s">
        <v>1676</v>
      </c>
      <c r="AL413" s="1093"/>
      <c r="AM413" s="1093"/>
      <c r="AN413" s="120"/>
      <c r="AO413" s="118">
        <f t="shared" si="40"/>
        <v>0</v>
      </c>
      <c r="AP413" s="120" t="s">
        <v>287</v>
      </c>
      <c r="AQ413" s="120" t="s">
        <v>287</v>
      </c>
      <c r="AR413" s="144">
        <f t="shared" si="38"/>
        <v>0</v>
      </c>
      <c r="AS413" s="411">
        <v>8.3999999999999995E-3</v>
      </c>
      <c r="AT413" s="115">
        <v>416</v>
      </c>
    </row>
    <row r="414" spans="1:46" ht="15" hidden="1" customHeight="1">
      <c r="A414" s="115">
        <v>411</v>
      </c>
      <c r="B414" s="119" t="s">
        <v>805</v>
      </c>
      <c r="C414" s="119">
        <v>90164197</v>
      </c>
      <c r="D414" s="119" t="s">
        <v>309</v>
      </c>
      <c r="E414" s="119" t="s">
        <v>310</v>
      </c>
      <c r="F414" s="119" t="s">
        <v>311</v>
      </c>
      <c r="G414" s="119" t="s">
        <v>297</v>
      </c>
      <c r="H414" s="125" t="s">
        <v>300</v>
      </c>
      <c r="I414" s="119" t="s">
        <v>749</v>
      </c>
      <c r="J414" s="119">
        <v>0.05</v>
      </c>
      <c r="K414" s="119"/>
      <c r="L414" s="120">
        <f t="shared" si="39"/>
        <v>0.03</v>
      </c>
      <c r="M414" s="163"/>
      <c r="N414" s="882" t="s">
        <v>2570</v>
      </c>
      <c r="O414" s="164" t="s">
        <v>1795</v>
      </c>
      <c r="P414" s="163" t="s">
        <v>1794</v>
      </c>
      <c r="Q414" s="120"/>
      <c r="R414" s="120"/>
      <c r="S414" s="566">
        <v>1.05</v>
      </c>
      <c r="T414" s="566">
        <v>10</v>
      </c>
      <c r="U414" s="566">
        <v>21.05</v>
      </c>
      <c r="V414" s="566">
        <v>41.1</v>
      </c>
      <c r="W414" s="566">
        <v>71.150000000000006</v>
      </c>
      <c r="X414" s="566">
        <v>81.150000000000006</v>
      </c>
      <c r="Y414" s="566">
        <v>100</v>
      </c>
      <c r="Z414" s="566">
        <v>121.05</v>
      </c>
      <c r="AA414" s="566">
        <v>140</v>
      </c>
      <c r="AB414" s="566">
        <v>150</v>
      </c>
      <c r="AC414" s="567">
        <v>11.05</v>
      </c>
      <c r="AD414" s="567">
        <v>71.099999999999994</v>
      </c>
      <c r="AE414" s="567">
        <v>150</v>
      </c>
      <c r="AF414" s="568">
        <v>5.15</v>
      </c>
      <c r="AG414" s="568">
        <v>60</v>
      </c>
      <c r="AH414" s="568">
        <v>150</v>
      </c>
      <c r="AI414" s="1092" t="s">
        <v>2571</v>
      </c>
      <c r="AJ414" s="1093"/>
      <c r="AK414" s="1093" t="s">
        <v>1676</v>
      </c>
      <c r="AL414" s="1093"/>
      <c r="AM414" s="1093"/>
      <c r="AN414" s="120"/>
      <c r="AO414" s="118">
        <f t="shared" si="40"/>
        <v>0.25</v>
      </c>
      <c r="AP414" s="120" t="s">
        <v>287</v>
      </c>
      <c r="AQ414" s="120" t="s">
        <v>287</v>
      </c>
      <c r="AR414" s="144">
        <f t="shared" si="38"/>
        <v>0.2</v>
      </c>
      <c r="AS414" s="411">
        <v>8.3999999999999995E-3</v>
      </c>
      <c r="AT414" s="115">
        <v>417</v>
      </c>
    </row>
    <row r="415" spans="1:46" ht="15" hidden="1" customHeight="1">
      <c r="A415" s="115">
        <v>412</v>
      </c>
      <c r="B415" s="119" t="s">
        <v>806</v>
      </c>
      <c r="C415" s="119"/>
      <c r="D415" s="119" t="s">
        <v>309</v>
      </c>
      <c r="E415" s="119" t="s">
        <v>310</v>
      </c>
      <c r="F415" s="119" t="s">
        <v>311</v>
      </c>
      <c r="G415" s="119" t="s">
        <v>297</v>
      </c>
      <c r="H415" s="119" t="s">
        <v>302</v>
      </c>
      <c r="I415" s="119" t="s">
        <v>749</v>
      </c>
      <c r="J415" s="119"/>
      <c r="K415" s="119"/>
      <c r="L415" s="120">
        <f t="shared" si="39"/>
        <v>0.01</v>
      </c>
      <c r="M415" s="163"/>
      <c r="N415" s="141" t="s">
        <v>1748</v>
      </c>
      <c r="O415" s="163"/>
      <c r="P415" s="163"/>
      <c r="Q415" s="120"/>
      <c r="R415" s="120"/>
      <c r="S415" s="121"/>
      <c r="T415" s="121"/>
      <c r="U415" s="121"/>
      <c r="V415" s="121"/>
      <c r="W415" s="121"/>
      <c r="X415" s="121"/>
      <c r="Y415" s="121"/>
      <c r="Z415" s="121"/>
      <c r="AA415" s="121"/>
      <c r="AB415" s="121"/>
      <c r="AC415" s="122"/>
      <c r="AD415" s="122"/>
      <c r="AE415" s="122"/>
      <c r="AF415" s="123"/>
      <c r="AG415" s="123"/>
      <c r="AH415" s="123"/>
      <c r="AI415" s="1092" t="s">
        <v>2571</v>
      </c>
      <c r="AJ415" s="1093"/>
      <c r="AK415" s="1093" t="s">
        <v>1676</v>
      </c>
      <c r="AL415" s="1093"/>
      <c r="AM415" s="1093"/>
      <c r="AN415" s="120"/>
      <c r="AO415" s="118">
        <f t="shared" si="40"/>
        <v>0</v>
      </c>
      <c r="AP415" s="120" t="s">
        <v>287</v>
      </c>
      <c r="AQ415" s="120" t="s">
        <v>287</v>
      </c>
      <c r="AR415" s="144">
        <f t="shared" si="38"/>
        <v>0</v>
      </c>
      <c r="AS415" s="411">
        <v>8.3999999999999995E-3</v>
      </c>
      <c r="AT415" s="115">
        <v>418</v>
      </c>
    </row>
    <row r="416" spans="1:46" ht="15" hidden="1" customHeight="1">
      <c r="A416" s="115">
        <v>413</v>
      </c>
      <c r="B416" s="119" t="s">
        <v>807</v>
      </c>
      <c r="C416" s="119"/>
      <c r="D416" s="119" t="s">
        <v>309</v>
      </c>
      <c r="E416" s="119" t="s">
        <v>310</v>
      </c>
      <c r="F416" s="119" t="s">
        <v>311</v>
      </c>
      <c r="G416" s="119" t="s">
        <v>297</v>
      </c>
      <c r="H416" s="119" t="s">
        <v>302</v>
      </c>
      <c r="I416" s="119" t="s">
        <v>749</v>
      </c>
      <c r="J416" s="119"/>
      <c r="K416" s="119"/>
      <c r="L416" s="120">
        <f t="shared" si="39"/>
        <v>0.01</v>
      </c>
      <c r="M416" s="163"/>
      <c r="N416" s="141" t="s">
        <v>1748</v>
      </c>
      <c r="O416" s="163"/>
      <c r="P416" s="163"/>
      <c r="Q416" s="120"/>
      <c r="R416" s="120"/>
      <c r="S416" s="121"/>
      <c r="T416" s="121"/>
      <c r="U416" s="121"/>
      <c r="V416" s="121"/>
      <c r="W416" s="121"/>
      <c r="X416" s="121"/>
      <c r="Y416" s="121"/>
      <c r="Z416" s="121"/>
      <c r="AA416" s="121"/>
      <c r="AB416" s="121"/>
      <c r="AC416" s="122"/>
      <c r="AD416" s="122"/>
      <c r="AE416" s="122"/>
      <c r="AF416" s="123"/>
      <c r="AG416" s="123"/>
      <c r="AH416" s="123"/>
      <c r="AI416" s="1092" t="s">
        <v>2571</v>
      </c>
      <c r="AJ416" s="1093"/>
      <c r="AK416" s="1093" t="s">
        <v>1676</v>
      </c>
      <c r="AL416" s="1093"/>
      <c r="AM416" s="1093"/>
      <c r="AN416" s="120"/>
      <c r="AO416" s="118">
        <f t="shared" si="40"/>
        <v>0</v>
      </c>
      <c r="AP416" s="120" t="s">
        <v>287</v>
      </c>
      <c r="AQ416" s="120" t="s">
        <v>287</v>
      </c>
      <c r="AR416" s="144">
        <f t="shared" si="38"/>
        <v>0</v>
      </c>
      <c r="AS416" s="411">
        <v>8.3999999999999995E-3</v>
      </c>
      <c r="AT416" s="115">
        <v>419</v>
      </c>
    </row>
    <row r="417" spans="1:46" ht="15" hidden="1" customHeight="1">
      <c r="A417" s="115">
        <v>414</v>
      </c>
      <c r="B417" s="119" t="s">
        <v>808</v>
      </c>
      <c r="C417" s="119"/>
      <c r="D417" s="119" t="s">
        <v>309</v>
      </c>
      <c r="E417" s="119" t="s">
        <v>310</v>
      </c>
      <c r="F417" s="119" t="s">
        <v>311</v>
      </c>
      <c r="G417" s="119" t="s">
        <v>297</v>
      </c>
      <c r="H417" s="119" t="s">
        <v>302</v>
      </c>
      <c r="I417" s="119" t="s">
        <v>749</v>
      </c>
      <c r="J417" s="119"/>
      <c r="K417" s="119"/>
      <c r="L417" s="120">
        <f t="shared" si="39"/>
        <v>0.01</v>
      </c>
      <c r="M417" s="163"/>
      <c r="N417" s="141" t="s">
        <v>1748</v>
      </c>
      <c r="O417" s="163"/>
      <c r="P417" s="163"/>
      <c r="Q417" s="120"/>
      <c r="R417" s="120"/>
      <c r="S417" s="121"/>
      <c r="T417" s="121"/>
      <c r="U417" s="121"/>
      <c r="V417" s="121"/>
      <c r="W417" s="121"/>
      <c r="X417" s="121"/>
      <c r="Y417" s="121"/>
      <c r="Z417" s="121"/>
      <c r="AA417" s="121"/>
      <c r="AB417" s="121"/>
      <c r="AC417" s="122"/>
      <c r="AD417" s="122"/>
      <c r="AE417" s="122"/>
      <c r="AF417" s="123"/>
      <c r="AG417" s="123"/>
      <c r="AH417" s="123"/>
      <c r="AI417" s="1092" t="s">
        <v>2571</v>
      </c>
      <c r="AJ417" s="1093"/>
      <c r="AK417" s="1093" t="s">
        <v>1676</v>
      </c>
      <c r="AL417" s="1093"/>
      <c r="AM417" s="1093"/>
      <c r="AN417" s="120"/>
      <c r="AO417" s="118">
        <f t="shared" si="40"/>
        <v>0</v>
      </c>
      <c r="AP417" s="120" t="s">
        <v>287</v>
      </c>
      <c r="AQ417" s="120" t="s">
        <v>287</v>
      </c>
      <c r="AR417" s="144">
        <f t="shared" si="38"/>
        <v>0</v>
      </c>
      <c r="AS417" s="411">
        <v>8.3999999999999995E-3</v>
      </c>
      <c r="AT417" s="115">
        <v>420</v>
      </c>
    </row>
    <row r="418" spans="1:46" ht="15" hidden="1" customHeight="1">
      <c r="A418" s="115">
        <v>415</v>
      </c>
      <c r="B418" s="119" t="s">
        <v>809</v>
      </c>
      <c r="C418" s="119"/>
      <c r="D418" s="119" t="s">
        <v>309</v>
      </c>
      <c r="E418" s="119" t="s">
        <v>330</v>
      </c>
      <c r="F418" s="119" t="s">
        <v>514</v>
      </c>
      <c r="G418" s="119" t="s">
        <v>297</v>
      </c>
      <c r="H418" s="119" t="s">
        <v>300</v>
      </c>
      <c r="I418" s="119" t="s">
        <v>749</v>
      </c>
      <c r="J418" s="119"/>
      <c r="K418" s="119"/>
      <c r="L418" s="120">
        <f t="shared" si="39"/>
        <v>0.01</v>
      </c>
      <c r="M418" s="163"/>
      <c r="N418" s="141" t="s">
        <v>1748</v>
      </c>
      <c r="O418" s="163"/>
      <c r="P418" s="163"/>
      <c r="Q418" s="120"/>
      <c r="R418" s="120"/>
      <c r="S418" s="121"/>
      <c r="T418" s="121"/>
      <c r="U418" s="121"/>
      <c r="V418" s="121"/>
      <c r="W418" s="121"/>
      <c r="X418" s="121"/>
      <c r="Y418" s="121"/>
      <c r="Z418" s="121"/>
      <c r="AA418" s="121"/>
      <c r="AB418" s="121"/>
      <c r="AC418" s="122"/>
      <c r="AD418" s="122"/>
      <c r="AE418" s="122"/>
      <c r="AF418" s="123"/>
      <c r="AG418" s="123"/>
      <c r="AH418" s="123"/>
      <c r="AI418" s="1092" t="s">
        <v>2571</v>
      </c>
      <c r="AJ418" s="1093"/>
      <c r="AK418" s="1093" t="s">
        <v>1676</v>
      </c>
      <c r="AL418" s="1093"/>
      <c r="AM418" s="1093"/>
      <c r="AN418" s="120"/>
      <c r="AO418" s="118">
        <f t="shared" si="40"/>
        <v>0</v>
      </c>
      <c r="AP418" s="120" t="s">
        <v>287</v>
      </c>
      <c r="AQ418" s="120" t="s">
        <v>287</v>
      </c>
      <c r="AR418" s="144">
        <f t="shared" si="38"/>
        <v>0</v>
      </c>
      <c r="AS418" s="411">
        <v>8.3999999999999995E-3</v>
      </c>
      <c r="AT418" s="115">
        <v>421</v>
      </c>
    </row>
    <row r="419" spans="1:46" ht="15" hidden="1" customHeight="1">
      <c r="A419" s="115">
        <v>416</v>
      </c>
      <c r="B419" s="119" t="s">
        <v>810</v>
      </c>
      <c r="C419" s="119">
        <v>10041567</v>
      </c>
      <c r="D419" s="119" t="s">
        <v>309</v>
      </c>
      <c r="E419" s="119" t="s">
        <v>330</v>
      </c>
      <c r="F419" s="119" t="s">
        <v>514</v>
      </c>
      <c r="G419" s="119" t="s">
        <v>297</v>
      </c>
      <c r="H419" s="119" t="s">
        <v>300</v>
      </c>
      <c r="I419" s="119" t="s">
        <v>749</v>
      </c>
      <c r="J419" s="119">
        <v>0.01</v>
      </c>
      <c r="K419" s="119"/>
      <c r="L419" s="120">
        <f t="shared" si="39"/>
        <v>0.01</v>
      </c>
      <c r="M419" s="163"/>
      <c r="N419" s="141" t="s">
        <v>1748</v>
      </c>
      <c r="O419" s="163"/>
      <c r="P419" s="163"/>
      <c r="Q419" s="120"/>
      <c r="R419" s="120"/>
      <c r="S419" s="121">
        <v>1.05</v>
      </c>
      <c r="T419" s="121">
        <v>10</v>
      </c>
      <c r="U419" s="121">
        <v>21.05</v>
      </c>
      <c r="V419" s="121">
        <v>41.1</v>
      </c>
      <c r="W419" s="121">
        <v>71.150000000000006</v>
      </c>
      <c r="X419" s="121">
        <v>81.150000000000006</v>
      </c>
      <c r="Y419" s="121">
        <v>100</v>
      </c>
      <c r="Z419" s="121">
        <v>121.05</v>
      </c>
      <c r="AA419" s="121">
        <v>140</v>
      </c>
      <c r="AB419" s="121">
        <v>150</v>
      </c>
      <c r="AC419" s="122">
        <v>11.05</v>
      </c>
      <c r="AD419" s="122">
        <v>71.099999999999994</v>
      </c>
      <c r="AE419" s="122">
        <v>150</v>
      </c>
      <c r="AF419" s="123">
        <v>5.15</v>
      </c>
      <c r="AG419" s="123">
        <v>60</v>
      </c>
      <c r="AH419" s="123">
        <v>150</v>
      </c>
      <c r="AI419" s="1092" t="s">
        <v>2571</v>
      </c>
      <c r="AJ419" s="1093"/>
      <c r="AK419" s="1093" t="s">
        <v>1676</v>
      </c>
      <c r="AL419" s="1093"/>
      <c r="AM419" s="1093"/>
      <c r="AN419" s="120"/>
      <c r="AO419" s="118">
        <f t="shared" si="40"/>
        <v>0.05</v>
      </c>
      <c r="AP419" s="120" t="s">
        <v>287</v>
      </c>
      <c r="AQ419" s="120" t="s">
        <v>287</v>
      </c>
      <c r="AR419" s="144">
        <f t="shared" si="38"/>
        <v>0.04</v>
      </c>
      <c r="AS419" s="411">
        <v>8.3999999999999995E-3</v>
      </c>
      <c r="AT419" s="115">
        <v>422</v>
      </c>
    </row>
    <row r="420" spans="1:46" ht="15" hidden="1" customHeight="1">
      <c r="A420" s="115">
        <v>417</v>
      </c>
      <c r="B420" s="119" t="s">
        <v>811</v>
      </c>
      <c r="C420" s="119">
        <v>10041547</v>
      </c>
      <c r="D420" s="119" t="s">
        <v>309</v>
      </c>
      <c r="E420" s="119" t="s">
        <v>330</v>
      </c>
      <c r="F420" s="119" t="s">
        <v>514</v>
      </c>
      <c r="G420" s="119" t="s">
        <v>297</v>
      </c>
      <c r="H420" s="119" t="s">
        <v>300</v>
      </c>
      <c r="I420" s="119" t="s">
        <v>749</v>
      </c>
      <c r="J420" s="119">
        <v>0.01</v>
      </c>
      <c r="K420" s="119"/>
      <c r="L420" s="120">
        <f t="shared" si="39"/>
        <v>0.01</v>
      </c>
      <c r="M420" s="163"/>
      <c r="N420" s="141" t="s">
        <v>1748</v>
      </c>
      <c r="O420" s="163"/>
      <c r="P420" s="163"/>
      <c r="Q420" s="120"/>
      <c r="R420" s="120"/>
      <c r="S420" s="121">
        <v>1.05</v>
      </c>
      <c r="T420" s="121">
        <v>10</v>
      </c>
      <c r="U420" s="121">
        <v>21.05</v>
      </c>
      <c r="V420" s="121">
        <v>41.1</v>
      </c>
      <c r="W420" s="121">
        <v>71.150000000000006</v>
      </c>
      <c r="X420" s="121">
        <v>81.150000000000006</v>
      </c>
      <c r="Y420" s="121">
        <v>100</v>
      </c>
      <c r="Z420" s="121">
        <v>121.05</v>
      </c>
      <c r="AA420" s="121">
        <v>140</v>
      </c>
      <c r="AB420" s="121">
        <v>150</v>
      </c>
      <c r="AC420" s="122">
        <v>11.05</v>
      </c>
      <c r="AD420" s="122">
        <v>71.099999999999994</v>
      </c>
      <c r="AE420" s="122">
        <v>150</v>
      </c>
      <c r="AF420" s="123">
        <v>5.15</v>
      </c>
      <c r="AG420" s="123">
        <v>60</v>
      </c>
      <c r="AH420" s="123">
        <v>150</v>
      </c>
      <c r="AI420" s="1092" t="s">
        <v>2571</v>
      </c>
      <c r="AJ420" s="1093"/>
      <c r="AK420" s="1093" t="s">
        <v>1676</v>
      </c>
      <c r="AL420" s="1093"/>
      <c r="AM420" s="1093"/>
      <c r="AN420" s="120"/>
      <c r="AO420" s="118">
        <f t="shared" si="40"/>
        <v>0.05</v>
      </c>
      <c r="AP420" s="120" t="s">
        <v>287</v>
      </c>
      <c r="AQ420" s="120" t="s">
        <v>287</v>
      </c>
      <c r="AR420" s="144">
        <f t="shared" si="38"/>
        <v>0.04</v>
      </c>
      <c r="AS420" s="411">
        <v>8.3999999999999995E-3</v>
      </c>
      <c r="AT420" s="115">
        <v>423</v>
      </c>
    </row>
    <row r="421" spans="1:46" ht="15" hidden="1" customHeight="1">
      <c r="A421" s="115">
        <v>418</v>
      </c>
      <c r="B421" s="119" t="s">
        <v>812</v>
      </c>
      <c r="C421" s="119"/>
      <c r="D421" s="119" t="s">
        <v>309</v>
      </c>
      <c r="E421" s="119" t="s">
        <v>330</v>
      </c>
      <c r="F421" s="119" t="s">
        <v>331</v>
      </c>
      <c r="G421" s="119" t="s">
        <v>297</v>
      </c>
      <c r="H421" s="119" t="s">
        <v>300</v>
      </c>
      <c r="I421" s="119" t="s">
        <v>749</v>
      </c>
      <c r="J421" s="119"/>
      <c r="K421" s="119"/>
      <c r="L421" s="120">
        <f t="shared" si="39"/>
        <v>0.01</v>
      </c>
      <c r="M421" s="163"/>
      <c r="N421" s="141" t="s">
        <v>1748</v>
      </c>
      <c r="O421" s="163"/>
      <c r="P421" s="163"/>
      <c r="Q421" s="120"/>
      <c r="R421" s="120"/>
      <c r="S421" s="121"/>
      <c r="T421" s="121"/>
      <c r="U421" s="121"/>
      <c r="V421" s="121"/>
      <c r="W421" s="121"/>
      <c r="X421" s="121"/>
      <c r="Y421" s="121"/>
      <c r="Z421" s="121"/>
      <c r="AA421" s="121"/>
      <c r="AB421" s="121"/>
      <c r="AC421" s="122"/>
      <c r="AD421" s="122"/>
      <c r="AE421" s="122"/>
      <c r="AF421" s="123"/>
      <c r="AG421" s="123"/>
      <c r="AH421" s="123"/>
      <c r="AI421" s="1092" t="s">
        <v>2571</v>
      </c>
      <c r="AJ421" s="1093"/>
      <c r="AK421" s="1093" t="s">
        <v>1676</v>
      </c>
      <c r="AL421" s="1093"/>
      <c r="AM421" s="1093"/>
      <c r="AN421" s="120"/>
      <c r="AO421" s="118">
        <f t="shared" si="40"/>
        <v>0</v>
      </c>
      <c r="AP421" s="120" t="s">
        <v>287</v>
      </c>
      <c r="AQ421" s="120" t="s">
        <v>287</v>
      </c>
      <c r="AR421" s="144">
        <f t="shared" si="38"/>
        <v>0</v>
      </c>
      <c r="AS421" s="411">
        <v>8.3999999999999995E-3</v>
      </c>
      <c r="AT421" s="115">
        <v>424</v>
      </c>
    </row>
    <row r="422" spans="1:46" ht="15" hidden="1" customHeight="1">
      <c r="A422" s="115">
        <v>419</v>
      </c>
      <c r="B422" s="119" t="s">
        <v>813</v>
      </c>
      <c r="C422" s="119">
        <v>10026468</v>
      </c>
      <c r="D422" s="119" t="s">
        <v>309</v>
      </c>
      <c r="E422" s="125" t="s">
        <v>1673</v>
      </c>
      <c r="F422" s="119" t="s">
        <v>311</v>
      </c>
      <c r="G422" s="119" t="s">
        <v>297</v>
      </c>
      <c r="H422" s="119" t="s">
        <v>300</v>
      </c>
      <c r="I422" s="119" t="s">
        <v>749</v>
      </c>
      <c r="J422" s="119">
        <v>0.05</v>
      </c>
      <c r="K422" s="119"/>
      <c r="L422" s="120">
        <f t="shared" si="39"/>
        <v>0.03</v>
      </c>
      <c r="M422" s="163"/>
      <c r="N422" s="794" t="s">
        <v>2570</v>
      </c>
      <c r="O422" s="164" t="s">
        <v>1795</v>
      </c>
      <c r="P422" s="163" t="s">
        <v>1794</v>
      </c>
      <c r="Q422" s="120"/>
      <c r="R422" s="120"/>
      <c r="S422" s="121">
        <v>1.05</v>
      </c>
      <c r="T422" s="121">
        <v>10</v>
      </c>
      <c r="U422" s="121">
        <v>21.05</v>
      </c>
      <c r="V422" s="121">
        <v>41.1</v>
      </c>
      <c r="W422" s="121">
        <v>71.150000000000006</v>
      </c>
      <c r="X422" s="121">
        <v>81.150000000000006</v>
      </c>
      <c r="Y422" s="121">
        <v>100</v>
      </c>
      <c r="Z422" s="121">
        <v>121.05</v>
      </c>
      <c r="AA422" s="121">
        <v>140</v>
      </c>
      <c r="AB422" s="121">
        <v>150</v>
      </c>
      <c r="AC422" s="122">
        <v>11.05</v>
      </c>
      <c r="AD422" s="122">
        <v>71.099999999999994</v>
      </c>
      <c r="AE422" s="122">
        <v>150</v>
      </c>
      <c r="AF422" s="123">
        <v>5.15</v>
      </c>
      <c r="AG422" s="123">
        <v>60</v>
      </c>
      <c r="AH422" s="123">
        <v>150</v>
      </c>
      <c r="AI422" s="1092" t="s">
        <v>2571</v>
      </c>
      <c r="AJ422" s="1093"/>
      <c r="AK422" s="1092" t="s">
        <v>2572</v>
      </c>
      <c r="AL422" s="1093"/>
      <c r="AM422" s="1093"/>
      <c r="AN422" s="120"/>
      <c r="AO422" s="118">
        <f t="shared" si="40"/>
        <v>0.25</v>
      </c>
      <c r="AP422" s="120" t="s">
        <v>287</v>
      </c>
      <c r="AQ422" s="120" t="s">
        <v>287</v>
      </c>
      <c r="AR422" s="144">
        <f t="shared" si="38"/>
        <v>0.2</v>
      </c>
      <c r="AS422" s="411">
        <v>8.3999999999999995E-3</v>
      </c>
      <c r="AT422" s="115">
        <v>425</v>
      </c>
    </row>
    <row r="423" spans="1:46" ht="15" hidden="1" customHeight="1">
      <c r="A423" s="115">
        <v>420</v>
      </c>
      <c r="B423" s="119" t="s">
        <v>814</v>
      </c>
      <c r="C423" s="119">
        <v>90176411</v>
      </c>
      <c r="D423" s="119" t="s">
        <v>309</v>
      </c>
      <c r="E423" s="119" t="s">
        <v>310</v>
      </c>
      <c r="F423" s="119" t="s">
        <v>311</v>
      </c>
      <c r="G423" s="119" t="s">
        <v>297</v>
      </c>
      <c r="H423" s="119" t="s">
        <v>300</v>
      </c>
      <c r="I423" s="119" t="s">
        <v>749</v>
      </c>
      <c r="J423" s="119">
        <v>0.05</v>
      </c>
      <c r="K423" s="119"/>
      <c r="L423" s="120">
        <f t="shared" si="39"/>
        <v>0.03</v>
      </c>
      <c r="M423" s="163"/>
      <c r="N423" s="141" t="s">
        <v>1748</v>
      </c>
      <c r="O423" s="163"/>
      <c r="P423" s="163"/>
      <c r="Q423" s="120"/>
      <c r="R423" s="120"/>
      <c r="S423" s="121">
        <v>1.05</v>
      </c>
      <c r="T423" s="121">
        <v>10</v>
      </c>
      <c r="U423" s="121">
        <v>21.05</v>
      </c>
      <c r="V423" s="121">
        <v>41.1</v>
      </c>
      <c r="W423" s="121">
        <v>71.150000000000006</v>
      </c>
      <c r="X423" s="121">
        <v>81.150000000000006</v>
      </c>
      <c r="Y423" s="121">
        <v>100</v>
      </c>
      <c r="Z423" s="121">
        <v>121.05</v>
      </c>
      <c r="AA423" s="121">
        <v>140</v>
      </c>
      <c r="AB423" s="121">
        <v>150</v>
      </c>
      <c r="AC423" s="122">
        <v>11.05</v>
      </c>
      <c r="AD423" s="122">
        <v>71.099999999999994</v>
      </c>
      <c r="AE423" s="122">
        <v>150</v>
      </c>
      <c r="AF423" s="123">
        <v>5.15</v>
      </c>
      <c r="AG423" s="123">
        <v>60</v>
      </c>
      <c r="AH423" s="123">
        <v>150</v>
      </c>
      <c r="AI423" s="1092" t="s">
        <v>2571</v>
      </c>
      <c r="AJ423" s="1093"/>
      <c r="AK423" s="1093" t="s">
        <v>1676</v>
      </c>
      <c r="AL423" s="1093"/>
      <c r="AM423" s="1093"/>
      <c r="AN423" s="120"/>
      <c r="AO423" s="118">
        <f t="shared" si="40"/>
        <v>0.25</v>
      </c>
      <c r="AP423" s="120" t="s">
        <v>287</v>
      </c>
      <c r="AQ423" s="120" t="s">
        <v>287</v>
      </c>
      <c r="AR423" s="144">
        <f t="shared" si="38"/>
        <v>0.2</v>
      </c>
      <c r="AS423" s="411">
        <v>8.3999999999999995E-3</v>
      </c>
      <c r="AT423" s="115">
        <v>426</v>
      </c>
    </row>
    <row r="424" spans="1:46" ht="15" hidden="1" customHeight="1">
      <c r="A424" s="115">
        <v>421</v>
      </c>
      <c r="B424" s="119" t="s">
        <v>815</v>
      </c>
      <c r="C424" s="119">
        <v>90176041</v>
      </c>
      <c r="D424" s="119" t="s">
        <v>309</v>
      </c>
      <c r="E424" s="119" t="s">
        <v>310</v>
      </c>
      <c r="F424" s="119" t="s">
        <v>311</v>
      </c>
      <c r="G424" s="119" t="s">
        <v>297</v>
      </c>
      <c r="H424" s="119" t="s">
        <v>300</v>
      </c>
      <c r="I424" s="119" t="s">
        <v>749</v>
      </c>
      <c r="J424" s="119">
        <v>0.05</v>
      </c>
      <c r="K424" s="119"/>
      <c r="L424" s="120">
        <f t="shared" si="39"/>
        <v>0.03</v>
      </c>
      <c r="M424" s="163"/>
      <c r="N424" s="141" t="s">
        <v>1748</v>
      </c>
      <c r="O424" s="163"/>
      <c r="P424" s="163"/>
      <c r="Q424" s="120"/>
      <c r="R424" s="120"/>
      <c r="S424" s="121">
        <v>1.05</v>
      </c>
      <c r="T424" s="121">
        <v>10</v>
      </c>
      <c r="U424" s="121">
        <v>21.05</v>
      </c>
      <c r="V424" s="121">
        <v>41.1</v>
      </c>
      <c r="W424" s="121">
        <v>71.150000000000006</v>
      </c>
      <c r="X424" s="121">
        <v>81.150000000000006</v>
      </c>
      <c r="Y424" s="121">
        <v>100</v>
      </c>
      <c r="Z424" s="121">
        <v>121.05</v>
      </c>
      <c r="AA424" s="121">
        <v>140</v>
      </c>
      <c r="AB424" s="121">
        <v>150</v>
      </c>
      <c r="AC424" s="122">
        <v>11.05</v>
      </c>
      <c r="AD424" s="122">
        <v>71.099999999999994</v>
      </c>
      <c r="AE424" s="122">
        <v>150</v>
      </c>
      <c r="AF424" s="123">
        <v>5.15</v>
      </c>
      <c r="AG424" s="123">
        <v>60</v>
      </c>
      <c r="AH424" s="123">
        <v>150</v>
      </c>
      <c r="AI424" s="1092" t="s">
        <v>2571</v>
      </c>
      <c r="AJ424" s="1093"/>
      <c r="AK424" s="1093" t="s">
        <v>1676</v>
      </c>
      <c r="AL424" s="1093"/>
      <c r="AM424" s="1093"/>
      <c r="AN424" s="120"/>
      <c r="AO424" s="118">
        <f t="shared" si="40"/>
        <v>0.25</v>
      </c>
      <c r="AP424" s="120" t="s">
        <v>287</v>
      </c>
      <c r="AQ424" s="120" t="s">
        <v>287</v>
      </c>
      <c r="AR424" s="144">
        <f t="shared" si="38"/>
        <v>0.2</v>
      </c>
      <c r="AS424" s="411">
        <v>8.3999999999999995E-3</v>
      </c>
      <c r="AT424" s="115">
        <v>427</v>
      </c>
    </row>
    <row r="425" spans="1:46" ht="15" hidden="1" customHeight="1">
      <c r="A425" s="115">
        <v>422</v>
      </c>
      <c r="B425" s="119" t="s">
        <v>816</v>
      </c>
      <c r="C425" s="119">
        <v>90168371</v>
      </c>
      <c r="D425" s="119" t="s">
        <v>309</v>
      </c>
      <c r="E425" s="119" t="s">
        <v>310</v>
      </c>
      <c r="F425" s="119" t="s">
        <v>311</v>
      </c>
      <c r="G425" s="119" t="s">
        <v>297</v>
      </c>
      <c r="H425" s="119" t="s">
        <v>300</v>
      </c>
      <c r="I425" s="119" t="s">
        <v>749</v>
      </c>
      <c r="J425" s="119">
        <v>0.05</v>
      </c>
      <c r="K425" s="119"/>
      <c r="L425" s="120">
        <f t="shared" si="39"/>
        <v>0.03</v>
      </c>
      <c r="M425" s="163"/>
      <c r="N425" s="141" t="s">
        <v>1748</v>
      </c>
      <c r="O425" s="163"/>
      <c r="P425" s="163"/>
      <c r="Q425" s="120"/>
      <c r="R425" s="120"/>
      <c r="S425" s="121">
        <v>1.05</v>
      </c>
      <c r="T425" s="121">
        <v>10</v>
      </c>
      <c r="U425" s="121">
        <v>21.05</v>
      </c>
      <c r="V425" s="121">
        <v>41.1</v>
      </c>
      <c r="W425" s="121">
        <v>71.150000000000006</v>
      </c>
      <c r="X425" s="121">
        <v>81.150000000000006</v>
      </c>
      <c r="Y425" s="121">
        <v>100</v>
      </c>
      <c r="Z425" s="121">
        <v>121.05</v>
      </c>
      <c r="AA425" s="121">
        <v>140</v>
      </c>
      <c r="AB425" s="121">
        <v>150</v>
      </c>
      <c r="AC425" s="122">
        <v>11.05</v>
      </c>
      <c r="AD425" s="122">
        <v>71.099999999999994</v>
      </c>
      <c r="AE425" s="122">
        <v>150</v>
      </c>
      <c r="AF425" s="123">
        <v>5.15</v>
      </c>
      <c r="AG425" s="123">
        <v>60</v>
      </c>
      <c r="AH425" s="123">
        <v>150</v>
      </c>
      <c r="AI425" s="1092" t="s">
        <v>2571</v>
      </c>
      <c r="AJ425" s="1093"/>
      <c r="AK425" s="1093" t="s">
        <v>1676</v>
      </c>
      <c r="AL425" s="1093"/>
      <c r="AM425" s="1093"/>
      <c r="AN425" s="120"/>
      <c r="AO425" s="118">
        <f t="shared" si="40"/>
        <v>0.25</v>
      </c>
      <c r="AP425" s="120" t="s">
        <v>287</v>
      </c>
      <c r="AQ425" s="120" t="s">
        <v>287</v>
      </c>
      <c r="AR425" s="144">
        <f t="shared" si="38"/>
        <v>0.2</v>
      </c>
      <c r="AS425" s="411">
        <v>8.3999999999999995E-3</v>
      </c>
      <c r="AT425" s="115">
        <v>428</v>
      </c>
    </row>
    <row r="426" spans="1:46" ht="15" hidden="1" customHeight="1">
      <c r="A426" s="115">
        <v>423</v>
      </c>
      <c r="B426" s="119" t="s">
        <v>817</v>
      </c>
      <c r="C426" s="119">
        <v>90164263</v>
      </c>
      <c r="D426" s="119" t="s">
        <v>309</v>
      </c>
      <c r="E426" s="119" t="s">
        <v>310</v>
      </c>
      <c r="F426" s="119" t="s">
        <v>311</v>
      </c>
      <c r="G426" s="119" t="s">
        <v>297</v>
      </c>
      <c r="H426" s="119" t="s">
        <v>300</v>
      </c>
      <c r="I426" s="119" t="s">
        <v>749</v>
      </c>
      <c r="J426" s="119">
        <v>0.05</v>
      </c>
      <c r="K426" s="119"/>
      <c r="L426" s="120">
        <f t="shared" si="39"/>
        <v>0.03</v>
      </c>
      <c r="M426" s="163"/>
      <c r="N426" s="141" t="s">
        <v>1748</v>
      </c>
      <c r="O426" s="163"/>
      <c r="P426" s="163"/>
      <c r="Q426" s="120"/>
      <c r="R426" s="120"/>
      <c r="S426" s="121">
        <v>1.05</v>
      </c>
      <c r="T426" s="121">
        <v>10</v>
      </c>
      <c r="U426" s="121">
        <v>21.05</v>
      </c>
      <c r="V426" s="121">
        <v>41.1</v>
      </c>
      <c r="W426" s="121">
        <v>71.150000000000006</v>
      </c>
      <c r="X426" s="121">
        <v>81.150000000000006</v>
      </c>
      <c r="Y426" s="121">
        <v>100</v>
      </c>
      <c r="Z426" s="121">
        <v>121.05</v>
      </c>
      <c r="AA426" s="121">
        <v>140</v>
      </c>
      <c r="AB426" s="121">
        <v>150</v>
      </c>
      <c r="AC426" s="122">
        <v>11.05</v>
      </c>
      <c r="AD426" s="122">
        <v>71.099999999999994</v>
      </c>
      <c r="AE426" s="122">
        <v>150</v>
      </c>
      <c r="AF426" s="123">
        <v>5.15</v>
      </c>
      <c r="AG426" s="123">
        <v>60</v>
      </c>
      <c r="AH426" s="123">
        <v>150</v>
      </c>
      <c r="AI426" s="1092" t="s">
        <v>2571</v>
      </c>
      <c r="AJ426" s="1093"/>
      <c r="AK426" s="1093" t="s">
        <v>1676</v>
      </c>
      <c r="AL426" s="1093"/>
      <c r="AM426" s="1093"/>
      <c r="AN426" s="120"/>
      <c r="AO426" s="118">
        <f t="shared" si="40"/>
        <v>0.25</v>
      </c>
      <c r="AP426" s="120" t="s">
        <v>287</v>
      </c>
      <c r="AQ426" s="120" t="s">
        <v>287</v>
      </c>
      <c r="AR426" s="144">
        <f t="shared" si="38"/>
        <v>0.2</v>
      </c>
      <c r="AS426" s="411">
        <v>8.3999999999999995E-3</v>
      </c>
      <c r="AT426" s="115">
        <v>429</v>
      </c>
    </row>
    <row r="427" spans="1:46" ht="15" hidden="1" customHeight="1">
      <c r="A427" s="115">
        <v>424</v>
      </c>
      <c r="B427" s="119" t="s">
        <v>818</v>
      </c>
      <c r="C427" s="119">
        <v>10016915</v>
      </c>
      <c r="D427" s="119" t="s">
        <v>309</v>
      </c>
      <c r="E427" s="119" t="s">
        <v>330</v>
      </c>
      <c r="F427" s="119" t="s">
        <v>331</v>
      </c>
      <c r="G427" s="119" t="s">
        <v>297</v>
      </c>
      <c r="H427" s="119" t="s">
        <v>300</v>
      </c>
      <c r="I427" s="119" t="s">
        <v>749</v>
      </c>
      <c r="J427" s="119">
        <v>0.01</v>
      </c>
      <c r="K427" s="119"/>
      <c r="L427" s="120">
        <f t="shared" si="39"/>
        <v>0.01</v>
      </c>
      <c r="M427" s="163"/>
      <c r="N427" s="141" t="s">
        <v>1748</v>
      </c>
      <c r="O427" s="163"/>
      <c r="P427" s="163"/>
      <c r="Q427" s="120"/>
      <c r="R427" s="120"/>
      <c r="S427" s="121">
        <v>1.05</v>
      </c>
      <c r="T427" s="121">
        <v>10</v>
      </c>
      <c r="U427" s="121">
        <v>21.05</v>
      </c>
      <c r="V427" s="121">
        <v>41.1</v>
      </c>
      <c r="W427" s="121">
        <v>71.150000000000006</v>
      </c>
      <c r="X427" s="121">
        <v>81.150000000000006</v>
      </c>
      <c r="Y427" s="121">
        <v>100</v>
      </c>
      <c r="Z427" s="121">
        <v>121.05</v>
      </c>
      <c r="AA427" s="121">
        <v>140</v>
      </c>
      <c r="AB427" s="121">
        <v>150</v>
      </c>
      <c r="AC427" s="122">
        <v>11.05</v>
      </c>
      <c r="AD427" s="122">
        <v>71.099999999999994</v>
      </c>
      <c r="AE427" s="122">
        <v>150</v>
      </c>
      <c r="AF427" s="123">
        <v>5.15</v>
      </c>
      <c r="AG427" s="123">
        <v>60</v>
      </c>
      <c r="AH427" s="123">
        <v>150</v>
      </c>
      <c r="AI427" s="1092" t="s">
        <v>2571</v>
      </c>
      <c r="AJ427" s="1093"/>
      <c r="AK427" s="1093" t="s">
        <v>1676</v>
      </c>
      <c r="AL427" s="1093"/>
      <c r="AM427" s="1093"/>
      <c r="AN427" s="120"/>
      <c r="AO427" s="118">
        <f t="shared" si="40"/>
        <v>0.05</v>
      </c>
      <c r="AP427" s="120" t="s">
        <v>287</v>
      </c>
      <c r="AQ427" s="120" t="s">
        <v>287</v>
      </c>
      <c r="AR427" s="144">
        <f t="shared" si="38"/>
        <v>0.04</v>
      </c>
      <c r="AS427" s="411">
        <v>8.3999999999999995E-3</v>
      </c>
      <c r="AT427" s="115">
        <v>430</v>
      </c>
    </row>
    <row r="428" spans="1:46" ht="15" hidden="1" customHeight="1">
      <c r="A428" s="115">
        <v>425</v>
      </c>
      <c r="B428" s="119" t="s">
        <v>819</v>
      </c>
      <c r="C428" s="125">
        <v>90170101</v>
      </c>
      <c r="D428" s="119" t="s">
        <v>309</v>
      </c>
      <c r="E428" s="119" t="s">
        <v>310</v>
      </c>
      <c r="F428" s="119" t="s">
        <v>311</v>
      </c>
      <c r="G428" s="119" t="s">
        <v>297</v>
      </c>
      <c r="H428" s="119" t="s">
        <v>300</v>
      </c>
      <c r="I428" s="119" t="s">
        <v>749</v>
      </c>
      <c r="J428" s="119">
        <v>0.05</v>
      </c>
      <c r="K428" s="119"/>
      <c r="L428" s="120">
        <f t="shared" si="39"/>
        <v>0.03</v>
      </c>
      <c r="M428" s="163"/>
      <c r="N428" s="141" t="s">
        <v>1748</v>
      </c>
      <c r="O428" s="163"/>
      <c r="P428" s="163"/>
      <c r="Q428" s="120"/>
      <c r="R428" s="120"/>
      <c r="S428" s="121">
        <v>1.05</v>
      </c>
      <c r="T428" s="121">
        <v>10</v>
      </c>
      <c r="U428" s="121">
        <v>21.05</v>
      </c>
      <c r="V428" s="121">
        <v>41.1</v>
      </c>
      <c r="W428" s="121">
        <v>71.150000000000006</v>
      </c>
      <c r="X428" s="121">
        <v>81.150000000000006</v>
      </c>
      <c r="Y428" s="121">
        <v>100</v>
      </c>
      <c r="Z428" s="121">
        <v>121.05</v>
      </c>
      <c r="AA428" s="121">
        <v>140</v>
      </c>
      <c r="AB428" s="121">
        <v>150</v>
      </c>
      <c r="AC428" s="122">
        <v>11.05</v>
      </c>
      <c r="AD428" s="122">
        <v>71.099999999999994</v>
      </c>
      <c r="AE428" s="122">
        <v>150</v>
      </c>
      <c r="AF428" s="123">
        <v>5.15</v>
      </c>
      <c r="AG428" s="123">
        <v>60</v>
      </c>
      <c r="AH428" s="123">
        <v>150</v>
      </c>
      <c r="AI428" s="1092" t="s">
        <v>2571</v>
      </c>
      <c r="AJ428" s="1093"/>
      <c r="AK428" s="1093" t="s">
        <v>1676</v>
      </c>
      <c r="AL428" s="1093"/>
      <c r="AM428" s="1093"/>
      <c r="AN428" s="120"/>
      <c r="AO428" s="118">
        <f t="shared" si="40"/>
        <v>0.25</v>
      </c>
      <c r="AP428" s="120" t="s">
        <v>287</v>
      </c>
      <c r="AQ428" s="120" t="s">
        <v>287</v>
      </c>
      <c r="AR428" s="144">
        <f t="shared" si="38"/>
        <v>0.2</v>
      </c>
      <c r="AS428" s="411">
        <v>8.3999999999999995E-3</v>
      </c>
      <c r="AT428" s="115">
        <v>431</v>
      </c>
    </row>
    <row r="429" spans="1:46" ht="15" hidden="1" customHeight="1">
      <c r="A429" s="115">
        <v>426</v>
      </c>
      <c r="B429" s="119" t="s">
        <v>820</v>
      </c>
      <c r="C429" s="125">
        <v>90170031</v>
      </c>
      <c r="D429" s="119" t="s">
        <v>309</v>
      </c>
      <c r="E429" s="119" t="s">
        <v>310</v>
      </c>
      <c r="F429" s="119" t="s">
        <v>311</v>
      </c>
      <c r="G429" s="119" t="s">
        <v>297</v>
      </c>
      <c r="H429" s="119" t="s">
        <v>300</v>
      </c>
      <c r="I429" s="119" t="s">
        <v>749</v>
      </c>
      <c r="J429" s="119">
        <v>0.05</v>
      </c>
      <c r="K429" s="119"/>
      <c r="L429" s="120">
        <f t="shared" si="39"/>
        <v>0.03</v>
      </c>
      <c r="M429" s="163"/>
      <c r="N429" s="141" t="s">
        <v>1748</v>
      </c>
      <c r="O429" s="164" t="s">
        <v>1795</v>
      </c>
      <c r="P429" s="163" t="s">
        <v>1794</v>
      </c>
      <c r="Q429" s="120"/>
      <c r="R429" s="120"/>
      <c r="S429" s="121">
        <v>1.05</v>
      </c>
      <c r="T429" s="121">
        <v>10</v>
      </c>
      <c r="U429" s="121">
        <v>21.05</v>
      </c>
      <c r="V429" s="121">
        <v>41.1</v>
      </c>
      <c r="W429" s="121">
        <v>71.150000000000006</v>
      </c>
      <c r="X429" s="121">
        <v>81.150000000000006</v>
      </c>
      <c r="Y429" s="121">
        <v>100</v>
      </c>
      <c r="Z429" s="121">
        <v>121.05</v>
      </c>
      <c r="AA429" s="121">
        <v>140</v>
      </c>
      <c r="AB429" s="121">
        <v>150</v>
      </c>
      <c r="AC429" s="122">
        <v>11.05</v>
      </c>
      <c r="AD429" s="122">
        <v>71.099999999999994</v>
      </c>
      <c r="AE429" s="122">
        <v>150</v>
      </c>
      <c r="AF429" s="123">
        <v>5.15</v>
      </c>
      <c r="AG429" s="123">
        <v>60</v>
      </c>
      <c r="AH429" s="123">
        <v>150</v>
      </c>
      <c r="AI429" s="1092" t="s">
        <v>2571</v>
      </c>
      <c r="AJ429" s="1093"/>
      <c r="AK429" s="1093" t="s">
        <v>1676</v>
      </c>
      <c r="AL429" s="1093"/>
      <c r="AM429" s="1093"/>
      <c r="AN429" s="120"/>
      <c r="AO429" s="118">
        <f t="shared" si="40"/>
        <v>0.25</v>
      </c>
      <c r="AP429" s="120" t="s">
        <v>287</v>
      </c>
      <c r="AQ429" s="120" t="s">
        <v>287</v>
      </c>
      <c r="AR429" s="144">
        <v>0.2</v>
      </c>
      <c r="AS429" s="411">
        <v>8.3999999999999995E-3</v>
      </c>
      <c r="AT429" s="115">
        <v>432</v>
      </c>
    </row>
    <row r="430" spans="1:46" ht="15" hidden="1" customHeight="1">
      <c r="A430" s="115">
        <v>427</v>
      </c>
      <c r="B430" s="119" t="s">
        <v>821</v>
      </c>
      <c r="C430" s="125" t="s">
        <v>1678</v>
      </c>
      <c r="D430" s="119" t="s">
        <v>309</v>
      </c>
      <c r="E430" s="119" t="s">
        <v>310</v>
      </c>
      <c r="F430" s="119" t="s">
        <v>311</v>
      </c>
      <c r="G430" s="119" t="s">
        <v>297</v>
      </c>
      <c r="H430" s="119" t="s">
        <v>300</v>
      </c>
      <c r="I430" s="119" t="s">
        <v>749</v>
      </c>
      <c r="J430" s="119">
        <v>0.05</v>
      </c>
      <c r="K430" s="119"/>
      <c r="L430" s="120">
        <f t="shared" si="39"/>
        <v>0.03</v>
      </c>
      <c r="M430" s="163"/>
      <c r="N430" s="141" t="s">
        <v>1748</v>
      </c>
      <c r="O430" s="163"/>
      <c r="P430" s="163"/>
      <c r="Q430" s="120"/>
      <c r="R430" s="120"/>
      <c r="S430" s="121">
        <v>1.05</v>
      </c>
      <c r="T430" s="121">
        <v>10</v>
      </c>
      <c r="U430" s="121">
        <v>21.05</v>
      </c>
      <c r="V430" s="121">
        <v>41.1</v>
      </c>
      <c r="W430" s="121">
        <v>71.150000000000006</v>
      </c>
      <c r="X430" s="121">
        <v>81.150000000000006</v>
      </c>
      <c r="Y430" s="121">
        <v>100</v>
      </c>
      <c r="Z430" s="121">
        <v>121.05</v>
      </c>
      <c r="AA430" s="121">
        <v>140</v>
      </c>
      <c r="AB430" s="121">
        <v>150</v>
      </c>
      <c r="AC430" s="122">
        <v>11.05</v>
      </c>
      <c r="AD430" s="122">
        <v>71.099999999999994</v>
      </c>
      <c r="AE430" s="122">
        <v>150</v>
      </c>
      <c r="AF430" s="123">
        <v>5.15</v>
      </c>
      <c r="AG430" s="123">
        <v>60</v>
      </c>
      <c r="AH430" s="123">
        <v>150</v>
      </c>
      <c r="AI430" s="1092" t="s">
        <v>2571</v>
      </c>
      <c r="AJ430" s="1093"/>
      <c r="AK430" s="1093" t="s">
        <v>1676</v>
      </c>
      <c r="AL430" s="1093"/>
      <c r="AM430" s="1093"/>
      <c r="AN430" s="120">
        <v>0.06</v>
      </c>
      <c r="AO430" s="118">
        <f t="shared" si="40"/>
        <v>0.25</v>
      </c>
      <c r="AP430" s="120" t="s">
        <v>287</v>
      </c>
      <c r="AQ430" s="120" t="s">
        <v>287</v>
      </c>
      <c r="AR430" s="144">
        <f t="shared" si="38"/>
        <v>0.2</v>
      </c>
      <c r="AS430" s="411">
        <v>8.3999999999999995E-3</v>
      </c>
      <c r="AT430" s="115">
        <v>433</v>
      </c>
    </row>
    <row r="431" spans="1:46" ht="15" hidden="1" customHeight="1">
      <c r="A431" s="115">
        <v>428</v>
      </c>
      <c r="B431" s="119" t="s">
        <v>822</v>
      </c>
      <c r="C431" s="125">
        <v>90170020</v>
      </c>
      <c r="D431" s="119" t="s">
        <v>309</v>
      </c>
      <c r="E431" s="119" t="s">
        <v>310</v>
      </c>
      <c r="F431" s="119" t="s">
        <v>311</v>
      </c>
      <c r="G431" s="119" t="s">
        <v>297</v>
      </c>
      <c r="H431" s="119" t="s">
        <v>300</v>
      </c>
      <c r="I431" s="119" t="s">
        <v>749</v>
      </c>
      <c r="J431" s="119">
        <v>0.05</v>
      </c>
      <c r="K431" s="119"/>
      <c r="L431" s="120">
        <f t="shared" si="39"/>
        <v>0.03</v>
      </c>
      <c r="M431" s="163"/>
      <c r="N431" s="141" t="s">
        <v>1748</v>
      </c>
      <c r="O431" s="164" t="s">
        <v>1795</v>
      </c>
      <c r="P431" s="163" t="s">
        <v>1794</v>
      </c>
      <c r="Q431" s="120"/>
      <c r="R431" s="120"/>
      <c r="S431" s="121">
        <v>1.05</v>
      </c>
      <c r="T431" s="121">
        <v>10</v>
      </c>
      <c r="U431" s="121">
        <v>21.05</v>
      </c>
      <c r="V431" s="121">
        <v>41.1</v>
      </c>
      <c r="W431" s="121">
        <v>71.150000000000006</v>
      </c>
      <c r="X431" s="121">
        <v>81.150000000000006</v>
      </c>
      <c r="Y431" s="121">
        <v>100</v>
      </c>
      <c r="Z431" s="121">
        <v>121.05</v>
      </c>
      <c r="AA431" s="121">
        <v>140</v>
      </c>
      <c r="AB431" s="121">
        <v>150</v>
      </c>
      <c r="AC431" s="122">
        <v>11.05</v>
      </c>
      <c r="AD431" s="122">
        <v>71.099999999999994</v>
      </c>
      <c r="AE431" s="122">
        <v>150</v>
      </c>
      <c r="AF431" s="123">
        <v>5.15</v>
      </c>
      <c r="AG431" s="123">
        <v>60</v>
      </c>
      <c r="AH431" s="123">
        <v>150</v>
      </c>
      <c r="AI431" s="1092" t="s">
        <v>2571</v>
      </c>
      <c r="AJ431" s="1093"/>
      <c r="AK431" s="1093" t="s">
        <v>1676</v>
      </c>
      <c r="AL431" s="1093"/>
      <c r="AM431" s="1093"/>
      <c r="AN431" s="120"/>
      <c r="AO431" s="118">
        <f t="shared" si="40"/>
        <v>0.25</v>
      </c>
      <c r="AP431" s="120" t="s">
        <v>287</v>
      </c>
      <c r="AQ431" s="120" t="s">
        <v>287</v>
      </c>
      <c r="AR431" s="144">
        <f t="shared" si="38"/>
        <v>0.2</v>
      </c>
      <c r="AS431" s="411">
        <v>8.3999999999999995E-3</v>
      </c>
      <c r="AT431" s="115">
        <v>434</v>
      </c>
    </row>
    <row r="432" spans="1:46" ht="15" hidden="1" customHeight="1">
      <c r="A432" s="115">
        <v>429</v>
      </c>
      <c r="B432" s="119" t="s">
        <v>823</v>
      </c>
      <c r="C432" s="125">
        <v>90170143</v>
      </c>
      <c r="D432" s="119" t="s">
        <v>309</v>
      </c>
      <c r="E432" s="119" t="s">
        <v>310</v>
      </c>
      <c r="F432" s="119" t="s">
        <v>311</v>
      </c>
      <c r="G432" s="119" t="s">
        <v>297</v>
      </c>
      <c r="H432" s="119" t="s">
        <v>300</v>
      </c>
      <c r="I432" s="119" t="s">
        <v>749</v>
      </c>
      <c r="J432" s="119">
        <v>0.05</v>
      </c>
      <c r="K432" s="119"/>
      <c r="L432" s="120">
        <f t="shared" si="39"/>
        <v>0.03</v>
      </c>
      <c r="M432" s="163"/>
      <c r="N432" s="141" t="s">
        <v>1748</v>
      </c>
      <c r="O432" s="164" t="s">
        <v>1795</v>
      </c>
      <c r="P432" s="163" t="s">
        <v>1794</v>
      </c>
      <c r="Q432" s="120"/>
      <c r="R432" s="120"/>
      <c r="S432" s="121">
        <v>1.05</v>
      </c>
      <c r="T432" s="121">
        <v>10</v>
      </c>
      <c r="U432" s="121">
        <v>21.05</v>
      </c>
      <c r="V432" s="121">
        <v>41.1</v>
      </c>
      <c r="W432" s="121">
        <v>71.150000000000006</v>
      </c>
      <c r="X432" s="121">
        <v>81.150000000000006</v>
      </c>
      <c r="Y432" s="121">
        <v>100</v>
      </c>
      <c r="Z432" s="121">
        <v>121.05</v>
      </c>
      <c r="AA432" s="121">
        <v>140</v>
      </c>
      <c r="AB432" s="121">
        <v>150</v>
      </c>
      <c r="AC432" s="122">
        <v>11.05</v>
      </c>
      <c r="AD432" s="122">
        <v>71.099999999999994</v>
      </c>
      <c r="AE432" s="122">
        <v>150</v>
      </c>
      <c r="AF432" s="123">
        <v>5.15</v>
      </c>
      <c r="AG432" s="123">
        <v>60</v>
      </c>
      <c r="AH432" s="123">
        <v>150</v>
      </c>
      <c r="AI432" s="1092" t="s">
        <v>2571</v>
      </c>
      <c r="AJ432" s="1093"/>
      <c r="AK432" s="1093" t="s">
        <v>1676</v>
      </c>
      <c r="AL432" s="1093"/>
      <c r="AM432" s="1093"/>
      <c r="AN432" s="120"/>
      <c r="AO432" s="118">
        <f t="shared" si="40"/>
        <v>0.25</v>
      </c>
      <c r="AP432" s="120" t="s">
        <v>287</v>
      </c>
      <c r="AQ432" s="120" t="s">
        <v>287</v>
      </c>
      <c r="AR432" s="144">
        <f t="shared" si="38"/>
        <v>0.2</v>
      </c>
      <c r="AS432" s="411">
        <v>8.3999999999999995E-3</v>
      </c>
      <c r="AT432" s="115">
        <v>435</v>
      </c>
    </row>
    <row r="433" spans="1:46" ht="15" hidden="1" customHeight="1">
      <c r="A433" s="115">
        <v>430</v>
      </c>
      <c r="B433" s="119" t="s">
        <v>824</v>
      </c>
      <c r="C433" s="119">
        <v>90170049</v>
      </c>
      <c r="D433" s="119" t="s">
        <v>309</v>
      </c>
      <c r="E433" s="119" t="s">
        <v>310</v>
      </c>
      <c r="F433" s="119" t="s">
        <v>311</v>
      </c>
      <c r="G433" s="119" t="s">
        <v>297</v>
      </c>
      <c r="H433" s="119" t="s">
        <v>300</v>
      </c>
      <c r="I433" s="119" t="s">
        <v>749</v>
      </c>
      <c r="J433" s="119">
        <v>0.05</v>
      </c>
      <c r="K433" s="119"/>
      <c r="L433" s="120">
        <f t="shared" si="39"/>
        <v>0.03</v>
      </c>
      <c r="M433" s="163"/>
      <c r="N433" s="141" t="s">
        <v>1748</v>
      </c>
      <c r="O433" s="163" t="s">
        <v>1781</v>
      </c>
      <c r="P433" s="163" t="s">
        <v>1780</v>
      </c>
      <c r="Q433" s="120"/>
      <c r="R433" s="120"/>
      <c r="S433" s="121">
        <v>1.05</v>
      </c>
      <c r="T433" s="121">
        <v>10</v>
      </c>
      <c r="U433" s="121">
        <v>21.05</v>
      </c>
      <c r="V433" s="121">
        <v>41.1</v>
      </c>
      <c r="W433" s="121">
        <v>71.150000000000006</v>
      </c>
      <c r="X433" s="121">
        <v>81.150000000000006</v>
      </c>
      <c r="Y433" s="121">
        <v>100</v>
      </c>
      <c r="Z433" s="121">
        <v>121.05</v>
      </c>
      <c r="AA433" s="121">
        <v>140</v>
      </c>
      <c r="AB433" s="121">
        <v>150</v>
      </c>
      <c r="AC433" s="122">
        <v>11.05</v>
      </c>
      <c r="AD433" s="122">
        <v>71.099999999999994</v>
      </c>
      <c r="AE433" s="122">
        <v>150</v>
      </c>
      <c r="AF433" s="123">
        <v>5.15</v>
      </c>
      <c r="AG433" s="123">
        <v>60</v>
      </c>
      <c r="AH433" s="123">
        <v>150</v>
      </c>
      <c r="AI433" s="1092" t="s">
        <v>2571</v>
      </c>
      <c r="AJ433" s="1093"/>
      <c r="AK433" s="1093" t="s">
        <v>1676</v>
      </c>
      <c r="AL433" s="1093"/>
      <c r="AM433" s="1093"/>
      <c r="AN433" s="120"/>
      <c r="AO433" s="118">
        <f t="shared" si="40"/>
        <v>0.25</v>
      </c>
      <c r="AP433" s="120" t="s">
        <v>287</v>
      </c>
      <c r="AQ433" s="120" t="s">
        <v>287</v>
      </c>
      <c r="AR433" s="144">
        <f t="shared" si="38"/>
        <v>0.2</v>
      </c>
      <c r="AS433" s="411">
        <v>8.3999999999999995E-3</v>
      </c>
      <c r="AT433" s="115">
        <v>436</v>
      </c>
    </row>
    <row r="434" spans="1:46" ht="15" hidden="1" customHeight="1">
      <c r="A434" s="115">
        <v>431</v>
      </c>
      <c r="B434" s="119" t="s">
        <v>825</v>
      </c>
      <c r="C434" s="119">
        <v>10033676</v>
      </c>
      <c r="D434" s="119" t="s">
        <v>309</v>
      </c>
      <c r="E434" s="119" t="s">
        <v>330</v>
      </c>
      <c r="F434" s="119" t="s">
        <v>331</v>
      </c>
      <c r="G434" s="119" t="s">
        <v>297</v>
      </c>
      <c r="H434" s="119" t="s">
        <v>300</v>
      </c>
      <c r="I434" s="119" t="s">
        <v>749</v>
      </c>
      <c r="J434" s="119">
        <v>0.01</v>
      </c>
      <c r="K434" s="119"/>
      <c r="L434" s="120">
        <f t="shared" si="39"/>
        <v>0.01</v>
      </c>
      <c r="M434" s="163"/>
      <c r="N434" s="141" t="s">
        <v>1748</v>
      </c>
      <c r="O434" s="163"/>
      <c r="P434" s="163"/>
      <c r="Q434" s="120"/>
      <c r="R434" s="120"/>
      <c r="S434" s="121">
        <v>1.05</v>
      </c>
      <c r="T434" s="121">
        <v>10</v>
      </c>
      <c r="U434" s="121">
        <v>21.05</v>
      </c>
      <c r="V434" s="121">
        <v>41.1</v>
      </c>
      <c r="W434" s="121">
        <v>71.150000000000006</v>
      </c>
      <c r="X434" s="121">
        <v>81.150000000000006</v>
      </c>
      <c r="Y434" s="121">
        <v>100</v>
      </c>
      <c r="Z434" s="121">
        <v>121.05</v>
      </c>
      <c r="AA434" s="121">
        <v>140</v>
      </c>
      <c r="AB434" s="121">
        <v>150</v>
      </c>
      <c r="AC434" s="122">
        <v>11.05</v>
      </c>
      <c r="AD434" s="122">
        <v>71.099999999999994</v>
      </c>
      <c r="AE434" s="122">
        <v>150</v>
      </c>
      <c r="AF434" s="123">
        <v>5.15</v>
      </c>
      <c r="AG434" s="123">
        <v>60</v>
      </c>
      <c r="AH434" s="123">
        <v>150</v>
      </c>
      <c r="AI434" s="1092" t="s">
        <v>2571</v>
      </c>
      <c r="AJ434" s="1093"/>
      <c r="AK434" s="1093" t="s">
        <v>1676</v>
      </c>
      <c r="AL434" s="1093"/>
      <c r="AM434" s="1093"/>
      <c r="AN434" s="120"/>
      <c r="AO434" s="118">
        <f t="shared" si="40"/>
        <v>0.05</v>
      </c>
      <c r="AP434" s="120" t="s">
        <v>287</v>
      </c>
      <c r="AQ434" s="120" t="s">
        <v>287</v>
      </c>
      <c r="AR434" s="144">
        <f t="shared" si="38"/>
        <v>0.04</v>
      </c>
      <c r="AS434" s="411">
        <v>8.3999999999999995E-3</v>
      </c>
      <c r="AT434" s="115">
        <v>437</v>
      </c>
    </row>
    <row r="435" spans="1:46" ht="15" hidden="1" customHeight="1">
      <c r="A435" s="115">
        <v>432</v>
      </c>
      <c r="B435" s="119" t="s">
        <v>826</v>
      </c>
      <c r="C435" s="124" t="s">
        <v>1767</v>
      </c>
      <c r="D435" s="119" t="s">
        <v>309</v>
      </c>
      <c r="E435" s="119" t="s">
        <v>330</v>
      </c>
      <c r="F435" s="119" t="s">
        <v>331</v>
      </c>
      <c r="G435" s="119" t="s">
        <v>297</v>
      </c>
      <c r="H435" s="119" t="s">
        <v>300</v>
      </c>
      <c r="I435" s="119" t="s">
        <v>749</v>
      </c>
      <c r="J435" s="119">
        <v>0.01</v>
      </c>
      <c r="K435" s="119"/>
      <c r="L435" s="120">
        <f t="shared" si="39"/>
        <v>0.01</v>
      </c>
      <c r="M435" s="163"/>
      <c r="N435" s="141" t="s">
        <v>1748</v>
      </c>
      <c r="O435" s="163"/>
      <c r="P435" s="163"/>
      <c r="Q435" s="120"/>
      <c r="R435" s="120"/>
      <c r="S435" s="121">
        <v>1.05</v>
      </c>
      <c r="T435" s="121">
        <v>10</v>
      </c>
      <c r="U435" s="121">
        <v>21.05</v>
      </c>
      <c r="V435" s="121">
        <v>41.1</v>
      </c>
      <c r="W435" s="121">
        <v>71.150000000000006</v>
      </c>
      <c r="X435" s="121">
        <v>81.150000000000006</v>
      </c>
      <c r="Y435" s="121">
        <v>100</v>
      </c>
      <c r="Z435" s="121">
        <v>121.05</v>
      </c>
      <c r="AA435" s="121">
        <v>140</v>
      </c>
      <c r="AB435" s="121">
        <v>150</v>
      </c>
      <c r="AC435" s="122">
        <v>11.05</v>
      </c>
      <c r="AD435" s="122">
        <v>71.099999999999994</v>
      </c>
      <c r="AE435" s="122">
        <v>150</v>
      </c>
      <c r="AF435" s="123">
        <v>5.15</v>
      </c>
      <c r="AG435" s="123">
        <v>60</v>
      </c>
      <c r="AH435" s="123">
        <v>150</v>
      </c>
      <c r="AI435" s="1092" t="s">
        <v>2571</v>
      </c>
      <c r="AJ435" s="1093"/>
      <c r="AK435" s="1093" t="s">
        <v>1676</v>
      </c>
      <c r="AL435" s="1093"/>
      <c r="AM435" s="1093"/>
      <c r="AN435" s="120"/>
      <c r="AO435" s="118">
        <f t="shared" si="40"/>
        <v>0.05</v>
      </c>
      <c r="AP435" s="120" t="s">
        <v>287</v>
      </c>
      <c r="AQ435" s="120" t="s">
        <v>287</v>
      </c>
      <c r="AR435" s="144">
        <f t="shared" si="38"/>
        <v>0.04</v>
      </c>
      <c r="AS435" s="411">
        <v>8.3999999999999995E-3</v>
      </c>
      <c r="AT435" s="115">
        <v>438</v>
      </c>
    </row>
    <row r="436" spans="1:46" ht="15" hidden="1" customHeight="1">
      <c r="A436" s="115">
        <v>433</v>
      </c>
      <c r="B436" s="119" t="s">
        <v>827</v>
      </c>
      <c r="C436" s="119">
        <v>10033973</v>
      </c>
      <c r="D436" s="119" t="s">
        <v>309</v>
      </c>
      <c r="E436" s="119" t="s">
        <v>330</v>
      </c>
      <c r="F436" s="119" t="s">
        <v>331</v>
      </c>
      <c r="G436" s="119" t="s">
        <v>297</v>
      </c>
      <c r="H436" s="119" t="s">
        <v>300</v>
      </c>
      <c r="I436" s="119" t="s">
        <v>749</v>
      </c>
      <c r="J436" s="119">
        <v>0.01</v>
      </c>
      <c r="K436" s="119"/>
      <c r="L436" s="120">
        <f t="shared" si="39"/>
        <v>0.01</v>
      </c>
      <c r="M436" s="163"/>
      <c r="N436" s="141" t="s">
        <v>1748</v>
      </c>
      <c r="O436" s="163"/>
      <c r="P436" s="163"/>
      <c r="Q436" s="120"/>
      <c r="R436" s="120"/>
      <c r="S436" s="121">
        <v>1.05</v>
      </c>
      <c r="T436" s="121">
        <v>10</v>
      </c>
      <c r="U436" s="121">
        <v>21.05</v>
      </c>
      <c r="V436" s="121">
        <v>41.1</v>
      </c>
      <c r="W436" s="121">
        <v>71.150000000000006</v>
      </c>
      <c r="X436" s="121">
        <v>81.150000000000006</v>
      </c>
      <c r="Y436" s="121">
        <v>100</v>
      </c>
      <c r="Z436" s="121">
        <v>121.05</v>
      </c>
      <c r="AA436" s="121">
        <v>140</v>
      </c>
      <c r="AB436" s="121">
        <v>150</v>
      </c>
      <c r="AC436" s="122">
        <v>11.05</v>
      </c>
      <c r="AD436" s="122">
        <v>71.099999999999994</v>
      </c>
      <c r="AE436" s="122">
        <v>150</v>
      </c>
      <c r="AF436" s="123">
        <v>5.15</v>
      </c>
      <c r="AG436" s="123">
        <v>60</v>
      </c>
      <c r="AH436" s="123">
        <v>150</v>
      </c>
      <c r="AI436" s="1092" t="s">
        <v>2571</v>
      </c>
      <c r="AJ436" s="1093"/>
      <c r="AK436" s="1093" t="s">
        <v>1676</v>
      </c>
      <c r="AL436" s="1093"/>
      <c r="AM436" s="1093"/>
      <c r="AN436" s="120"/>
      <c r="AO436" s="118">
        <f t="shared" si="40"/>
        <v>0.05</v>
      </c>
      <c r="AP436" s="120" t="s">
        <v>287</v>
      </c>
      <c r="AQ436" s="120" t="s">
        <v>287</v>
      </c>
      <c r="AR436" s="144">
        <f t="shared" si="38"/>
        <v>0.04</v>
      </c>
      <c r="AS436" s="411">
        <v>8.3999999999999995E-3</v>
      </c>
      <c r="AT436" s="115">
        <v>439</v>
      </c>
    </row>
    <row r="437" spans="1:46" ht="15" hidden="1" customHeight="1">
      <c r="A437" s="115">
        <v>434</v>
      </c>
      <c r="B437" s="119" t="s">
        <v>828</v>
      </c>
      <c r="C437" s="124" t="s">
        <v>2066</v>
      </c>
      <c r="D437" s="119" t="s">
        <v>309</v>
      </c>
      <c r="E437" s="119" t="s">
        <v>330</v>
      </c>
      <c r="F437" s="125" t="s">
        <v>475</v>
      </c>
      <c r="G437" s="119" t="s">
        <v>297</v>
      </c>
      <c r="H437" s="119" t="s">
        <v>300</v>
      </c>
      <c r="I437" s="119" t="s">
        <v>749</v>
      </c>
      <c r="J437" s="119">
        <v>0.01</v>
      </c>
      <c r="K437" s="119"/>
      <c r="L437" s="120">
        <f t="shared" si="39"/>
        <v>0.01</v>
      </c>
      <c r="M437" s="163"/>
      <c r="N437" s="733" t="s">
        <v>2570</v>
      </c>
      <c r="O437" s="164" t="s">
        <v>1795</v>
      </c>
      <c r="P437" s="163" t="s">
        <v>1794</v>
      </c>
      <c r="Q437" s="120"/>
      <c r="R437" s="120"/>
      <c r="S437" s="121">
        <v>1.05</v>
      </c>
      <c r="T437" s="121">
        <v>10</v>
      </c>
      <c r="U437" s="121">
        <v>21.05</v>
      </c>
      <c r="V437" s="121">
        <v>41.1</v>
      </c>
      <c r="W437" s="121">
        <v>71.150000000000006</v>
      </c>
      <c r="X437" s="121">
        <v>81.150000000000006</v>
      </c>
      <c r="Y437" s="121">
        <v>100</v>
      </c>
      <c r="Z437" s="121">
        <v>121.05</v>
      </c>
      <c r="AA437" s="121">
        <v>140</v>
      </c>
      <c r="AB437" s="121">
        <v>150</v>
      </c>
      <c r="AC437" s="122">
        <v>11.05</v>
      </c>
      <c r="AD437" s="122">
        <v>71.099999999999994</v>
      </c>
      <c r="AE437" s="122">
        <v>150</v>
      </c>
      <c r="AF437" s="123">
        <v>5.15</v>
      </c>
      <c r="AG437" s="123">
        <v>60</v>
      </c>
      <c r="AH437" s="123">
        <v>150</v>
      </c>
      <c r="AI437" s="1092" t="s">
        <v>2571</v>
      </c>
      <c r="AJ437" s="1093"/>
      <c r="AK437" s="1092" t="s">
        <v>2572</v>
      </c>
      <c r="AL437" s="1093"/>
      <c r="AM437" s="1093"/>
      <c r="AN437" s="120"/>
      <c r="AO437" s="118">
        <f t="shared" si="40"/>
        <v>0.05</v>
      </c>
      <c r="AP437" s="120" t="s">
        <v>287</v>
      </c>
      <c r="AQ437" s="120" t="s">
        <v>287</v>
      </c>
      <c r="AR437" s="144">
        <f t="shared" si="38"/>
        <v>0.04</v>
      </c>
      <c r="AS437" s="411">
        <v>8.3999999999999995E-3</v>
      </c>
      <c r="AT437" s="115">
        <v>440</v>
      </c>
    </row>
    <row r="438" spans="1:46" ht="15" hidden="1" customHeight="1">
      <c r="A438" s="115">
        <v>435</v>
      </c>
      <c r="B438" s="119" t="s">
        <v>829</v>
      </c>
      <c r="C438" s="125" t="s">
        <v>1678</v>
      </c>
      <c r="D438" s="119" t="s">
        <v>309</v>
      </c>
      <c r="E438" s="119" t="s">
        <v>310</v>
      </c>
      <c r="F438" s="119" t="s">
        <v>311</v>
      </c>
      <c r="G438" s="119" t="s">
        <v>297</v>
      </c>
      <c r="H438" s="119" t="s">
        <v>300</v>
      </c>
      <c r="I438" s="119" t="s">
        <v>749</v>
      </c>
      <c r="J438" s="119">
        <v>0.05</v>
      </c>
      <c r="K438" s="119"/>
      <c r="L438" s="120">
        <f t="shared" si="39"/>
        <v>0.03</v>
      </c>
      <c r="M438" s="163"/>
      <c r="N438" s="141" t="s">
        <v>1748</v>
      </c>
      <c r="O438" s="164" t="s">
        <v>1795</v>
      </c>
      <c r="P438" s="163" t="s">
        <v>1794</v>
      </c>
      <c r="Q438" s="120"/>
      <c r="R438" s="120"/>
      <c r="S438" s="121">
        <v>1.05</v>
      </c>
      <c r="T438" s="121">
        <v>10</v>
      </c>
      <c r="U438" s="121">
        <v>21.05</v>
      </c>
      <c r="V438" s="121">
        <v>41.1</v>
      </c>
      <c r="W438" s="121">
        <v>71.150000000000006</v>
      </c>
      <c r="X438" s="121">
        <v>81.150000000000006</v>
      </c>
      <c r="Y438" s="121">
        <v>100</v>
      </c>
      <c r="Z438" s="121">
        <v>121.05</v>
      </c>
      <c r="AA438" s="121">
        <v>140</v>
      </c>
      <c r="AB438" s="121">
        <v>150</v>
      </c>
      <c r="AC438" s="122">
        <v>11.05</v>
      </c>
      <c r="AD438" s="122">
        <v>71.099999999999994</v>
      </c>
      <c r="AE438" s="122">
        <v>150</v>
      </c>
      <c r="AF438" s="123">
        <v>5.15</v>
      </c>
      <c r="AG438" s="123">
        <v>60</v>
      </c>
      <c r="AH438" s="123">
        <v>150</v>
      </c>
      <c r="AI438" s="1092" t="s">
        <v>2571</v>
      </c>
      <c r="AJ438" s="1093"/>
      <c r="AK438" s="1093" t="s">
        <v>1676</v>
      </c>
      <c r="AL438" s="1093"/>
      <c r="AM438" s="1093"/>
      <c r="AN438" s="120"/>
      <c r="AO438" s="118">
        <f t="shared" si="40"/>
        <v>0.25</v>
      </c>
      <c r="AP438" s="120" t="s">
        <v>287</v>
      </c>
      <c r="AQ438" s="120" t="s">
        <v>287</v>
      </c>
      <c r="AR438" s="144">
        <f t="shared" si="38"/>
        <v>0.2</v>
      </c>
      <c r="AS438" s="411">
        <v>8.3999999999999995E-3</v>
      </c>
      <c r="AT438" s="115">
        <v>441</v>
      </c>
    </row>
    <row r="439" spans="1:46" ht="15" hidden="1" customHeight="1">
      <c r="A439" s="115">
        <v>436</v>
      </c>
      <c r="B439" s="119" t="s">
        <v>830</v>
      </c>
      <c r="C439" s="119">
        <v>70266064</v>
      </c>
      <c r="D439" s="119" t="s">
        <v>309</v>
      </c>
      <c r="E439" s="119" t="s">
        <v>310</v>
      </c>
      <c r="F439" s="119" t="s">
        <v>311</v>
      </c>
      <c r="G439" s="119" t="s">
        <v>297</v>
      </c>
      <c r="H439" s="125" t="s">
        <v>300</v>
      </c>
      <c r="I439" s="119" t="s">
        <v>749</v>
      </c>
      <c r="J439" s="119">
        <v>0.05</v>
      </c>
      <c r="K439" s="119"/>
      <c r="L439" s="120">
        <f t="shared" si="39"/>
        <v>0.03</v>
      </c>
      <c r="M439" s="163"/>
      <c r="N439" s="141" t="s">
        <v>1748</v>
      </c>
      <c r="O439" s="164" t="s">
        <v>1781</v>
      </c>
      <c r="P439" s="163" t="s">
        <v>1780</v>
      </c>
      <c r="Q439" s="483"/>
      <c r="R439" s="483"/>
      <c r="S439" s="121">
        <v>1.05</v>
      </c>
      <c r="T439" s="121">
        <v>10</v>
      </c>
      <c r="U439" s="121">
        <v>21.05</v>
      </c>
      <c r="V439" s="121">
        <v>41.1</v>
      </c>
      <c r="W439" s="121">
        <v>71.150000000000006</v>
      </c>
      <c r="X439" s="121">
        <v>81.150000000000006</v>
      </c>
      <c r="Y439" s="121">
        <v>100</v>
      </c>
      <c r="Z439" s="121">
        <v>121.05</v>
      </c>
      <c r="AA439" s="121">
        <v>140</v>
      </c>
      <c r="AB439" s="121">
        <v>150</v>
      </c>
      <c r="AC439" s="122">
        <v>11.05</v>
      </c>
      <c r="AD439" s="122">
        <v>71.099999999999994</v>
      </c>
      <c r="AE439" s="122">
        <v>150</v>
      </c>
      <c r="AF439" s="123">
        <v>5.15</v>
      </c>
      <c r="AG439" s="123">
        <v>60</v>
      </c>
      <c r="AH439" s="123">
        <v>150</v>
      </c>
      <c r="AI439" s="1092" t="s">
        <v>2571</v>
      </c>
      <c r="AJ439" s="1093"/>
      <c r="AK439" s="1093" t="s">
        <v>1676</v>
      </c>
      <c r="AL439" s="1093"/>
      <c r="AM439" s="1093"/>
      <c r="AN439" s="483"/>
      <c r="AO439" s="485">
        <f t="shared" ref="AO439" si="43">AR439+J439</f>
        <v>0.25</v>
      </c>
      <c r="AP439" s="483" t="s">
        <v>287</v>
      </c>
      <c r="AQ439" s="483" t="s">
        <v>287</v>
      </c>
      <c r="AR439" s="484">
        <f t="shared" ref="AR439" si="44">4*J439</f>
        <v>0.2</v>
      </c>
      <c r="AS439" s="411">
        <v>8.3999999999999995E-3</v>
      </c>
      <c r="AT439" s="115">
        <v>442</v>
      </c>
    </row>
    <row r="440" spans="1:46" ht="15" hidden="1" customHeight="1">
      <c r="A440" s="115">
        <v>437</v>
      </c>
      <c r="B440" s="119" t="s">
        <v>831</v>
      </c>
      <c r="C440" s="119"/>
      <c r="D440" s="119" t="s">
        <v>309</v>
      </c>
      <c r="E440" s="119" t="s">
        <v>310</v>
      </c>
      <c r="F440" s="119" t="s">
        <v>311</v>
      </c>
      <c r="G440" s="119" t="s">
        <v>297</v>
      </c>
      <c r="H440" s="125" t="s">
        <v>300</v>
      </c>
      <c r="I440" s="119" t="s">
        <v>749</v>
      </c>
      <c r="J440" s="119"/>
      <c r="K440" s="119"/>
      <c r="L440" s="120">
        <f t="shared" si="39"/>
        <v>0.01</v>
      </c>
      <c r="M440" s="163"/>
      <c r="N440" s="141" t="s">
        <v>1748</v>
      </c>
      <c r="O440" s="163"/>
      <c r="P440" s="163"/>
      <c r="Q440" s="120"/>
      <c r="R440" s="120"/>
      <c r="S440" s="121"/>
      <c r="T440" s="121"/>
      <c r="U440" s="121"/>
      <c r="V440" s="121"/>
      <c r="W440" s="121"/>
      <c r="X440" s="121"/>
      <c r="Y440" s="121"/>
      <c r="Z440" s="121"/>
      <c r="AA440" s="121"/>
      <c r="AB440" s="121"/>
      <c r="AC440" s="122"/>
      <c r="AD440" s="122"/>
      <c r="AE440" s="122"/>
      <c r="AF440" s="123"/>
      <c r="AG440" s="123"/>
      <c r="AH440" s="123"/>
      <c r="AI440" s="1092" t="s">
        <v>2571</v>
      </c>
      <c r="AJ440" s="1093"/>
      <c r="AK440" s="1093" t="s">
        <v>1676</v>
      </c>
      <c r="AL440" s="1093"/>
      <c r="AM440" s="1093"/>
      <c r="AN440" s="120"/>
      <c r="AO440" s="118">
        <f t="shared" si="40"/>
        <v>0</v>
      </c>
      <c r="AP440" s="120" t="s">
        <v>287</v>
      </c>
      <c r="AQ440" s="120" t="s">
        <v>287</v>
      </c>
      <c r="AR440" s="144">
        <f t="shared" si="38"/>
        <v>0</v>
      </c>
      <c r="AS440" s="411">
        <v>8.3999999999999995E-3</v>
      </c>
      <c r="AT440" s="115">
        <v>443</v>
      </c>
    </row>
    <row r="441" spans="1:46" ht="15" hidden="1" customHeight="1">
      <c r="A441" s="115">
        <v>438</v>
      </c>
      <c r="B441" s="119" t="s">
        <v>832</v>
      </c>
      <c r="C441" s="119">
        <v>90197819</v>
      </c>
      <c r="D441" s="119" t="s">
        <v>309</v>
      </c>
      <c r="E441" s="125" t="s">
        <v>1673</v>
      </c>
      <c r="F441" s="119" t="s">
        <v>311</v>
      </c>
      <c r="G441" s="119" t="s">
        <v>297</v>
      </c>
      <c r="H441" s="125" t="s">
        <v>300</v>
      </c>
      <c r="I441" s="119" t="s">
        <v>749</v>
      </c>
      <c r="J441" s="119">
        <v>0.05</v>
      </c>
      <c r="K441" s="119"/>
      <c r="L441" s="120">
        <f t="shared" si="39"/>
        <v>0.03</v>
      </c>
      <c r="M441" s="163"/>
      <c r="N441" s="141" t="s">
        <v>1748</v>
      </c>
      <c r="O441" s="164" t="s">
        <v>1795</v>
      </c>
      <c r="P441" s="163" t="s">
        <v>1794</v>
      </c>
      <c r="Q441" s="120"/>
      <c r="R441" s="120"/>
      <c r="S441" s="121">
        <v>1.05</v>
      </c>
      <c r="T441" s="121">
        <v>10</v>
      </c>
      <c r="U441" s="121">
        <v>21.05</v>
      </c>
      <c r="V441" s="121">
        <v>41.1</v>
      </c>
      <c r="W441" s="121">
        <v>71.150000000000006</v>
      </c>
      <c r="X441" s="121">
        <v>81.150000000000006</v>
      </c>
      <c r="Y441" s="121">
        <v>100</v>
      </c>
      <c r="Z441" s="121">
        <v>121.05</v>
      </c>
      <c r="AA441" s="121">
        <v>140</v>
      </c>
      <c r="AB441" s="121">
        <v>150</v>
      </c>
      <c r="AC441" s="122">
        <v>11.05</v>
      </c>
      <c r="AD441" s="122">
        <v>71.099999999999994</v>
      </c>
      <c r="AE441" s="122">
        <v>150</v>
      </c>
      <c r="AF441" s="123">
        <v>5.15</v>
      </c>
      <c r="AG441" s="123">
        <v>60</v>
      </c>
      <c r="AH441" s="123">
        <v>150</v>
      </c>
      <c r="AI441" s="1092" t="s">
        <v>2571</v>
      </c>
      <c r="AJ441" s="1093"/>
      <c r="AK441" s="1092" t="s">
        <v>2572</v>
      </c>
      <c r="AL441" s="1093"/>
      <c r="AM441" s="1093"/>
      <c r="AN441" s="120"/>
      <c r="AO441" s="118">
        <f t="shared" si="40"/>
        <v>0.25</v>
      </c>
      <c r="AP441" s="120" t="s">
        <v>287</v>
      </c>
      <c r="AQ441" s="120" t="s">
        <v>287</v>
      </c>
      <c r="AR441" s="144">
        <f t="shared" si="38"/>
        <v>0.2</v>
      </c>
      <c r="AS441" s="411">
        <v>8.3999999999999995E-3</v>
      </c>
      <c r="AT441" s="115">
        <v>444</v>
      </c>
    </row>
    <row r="442" spans="1:46" ht="15" hidden="1" customHeight="1">
      <c r="A442" s="115">
        <v>439</v>
      </c>
      <c r="B442" s="119" t="s">
        <v>833</v>
      </c>
      <c r="C442" s="119">
        <v>10115985</v>
      </c>
      <c r="D442" s="119" t="s">
        <v>309</v>
      </c>
      <c r="E442" s="125" t="s">
        <v>1673</v>
      </c>
      <c r="F442" s="119" t="s">
        <v>311</v>
      </c>
      <c r="G442" s="119" t="s">
        <v>297</v>
      </c>
      <c r="H442" s="125" t="s">
        <v>300</v>
      </c>
      <c r="I442" s="119" t="s">
        <v>749</v>
      </c>
      <c r="J442" s="119">
        <v>0.05</v>
      </c>
      <c r="K442" s="119"/>
      <c r="L442" s="120">
        <f t="shared" si="39"/>
        <v>0.03</v>
      </c>
      <c r="M442" s="163"/>
      <c r="N442" s="141" t="s">
        <v>1748</v>
      </c>
      <c r="O442" s="164" t="s">
        <v>1795</v>
      </c>
      <c r="P442" s="163" t="s">
        <v>1794</v>
      </c>
      <c r="Q442" s="120"/>
      <c r="R442" s="120"/>
      <c r="S442" s="121">
        <v>1.05</v>
      </c>
      <c r="T442" s="121">
        <v>10</v>
      </c>
      <c r="U442" s="121">
        <v>21.05</v>
      </c>
      <c r="V442" s="121">
        <v>41.1</v>
      </c>
      <c r="W442" s="121">
        <v>71.150000000000006</v>
      </c>
      <c r="X442" s="121">
        <v>81.150000000000006</v>
      </c>
      <c r="Y442" s="121">
        <v>100</v>
      </c>
      <c r="Z442" s="121">
        <v>121.05</v>
      </c>
      <c r="AA442" s="121">
        <v>140</v>
      </c>
      <c r="AB442" s="121">
        <v>150</v>
      </c>
      <c r="AC442" s="122">
        <v>11.05</v>
      </c>
      <c r="AD442" s="122">
        <v>71.099999999999994</v>
      </c>
      <c r="AE442" s="122">
        <v>150</v>
      </c>
      <c r="AF442" s="123">
        <v>5.15</v>
      </c>
      <c r="AG442" s="123">
        <v>60</v>
      </c>
      <c r="AH442" s="123">
        <v>150</v>
      </c>
      <c r="AI442" s="1092" t="s">
        <v>2571</v>
      </c>
      <c r="AJ442" s="1093"/>
      <c r="AK442" s="1092" t="s">
        <v>2572</v>
      </c>
      <c r="AL442" s="1093"/>
      <c r="AM442" s="1093"/>
      <c r="AN442" s="120"/>
      <c r="AO442" s="118">
        <f t="shared" si="40"/>
        <v>0.25</v>
      </c>
      <c r="AP442" s="120" t="s">
        <v>287</v>
      </c>
      <c r="AQ442" s="120" t="s">
        <v>287</v>
      </c>
      <c r="AR442" s="144">
        <f t="shared" si="38"/>
        <v>0.2</v>
      </c>
      <c r="AS442" s="411">
        <v>8.3999999999999995E-3</v>
      </c>
      <c r="AT442" s="115">
        <v>445</v>
      </c>
    </row>
    <row r="443" spans="1:46" ht="15" hidden="1" customHeight="1">
      <c r="A443" s="115">
        <v>440</v>
      </c>
      <c r="B443" s="119" t="s">
        <v>835</v>
      </c>
      <c r="C443" s="119">
        <v>10135764</v>
      </c>
      <c r="D443" s="119" t="s">
        <v>309</v>
      </c>
      <c r="E443" s="119" t="s">
        <v>310</v>
      </c>
      <c r="F443" s="119" t="s">
        <v>311</v>
      </c>
      <c r="G443" s="119" t="s">
        <v>297</v>
      </c>
      <c r="H443" s="125" t="s">
        <v>300</v>
      </c>
      <c r="I443" s="119" t="s">
        <v>749</v>
      </c>
      <c r="J443" s="119">
        <v>0.05</v>
      </c>
      <c r="K443" s="119"/>
      <c r="L443" s="120">
        <f t="shared" si="39"/>
        <v>0.03</v>
      </c>
      <c r="M443" s="163"/>
      <c r="N443" s="141" t="s">
        <v>1748</v>
      </c>
      <c r="O443" s="164" t="s">
        <v>1795</v>
      </c>
      <c r="P443" s="163" t="s">
        <v>1794</v>
      </c>
      <c r="Q443" s="120"/>
      <c r="R443" s="120"/>
      <c r="S443" s="121">
        <v>1.05</v>
      </c>
      <c r="T443" s="121">
        <v>10</v>
      </c>
      <c r="U443" s="121">
        <v>21.05</v>
      </c>
      <c r="V443" s="121">
        <v>41.1</v>
      </c>
      <c r="W443" s="121">
        <v>71.150000000000006</v>
      </c>
      <c r="X443" s="121">
        <v>81.150000000000006</v>
      </c>
      <c r="Y443" s="121">
        <v>100</v>
      </c>
      <c r="Z443" s="121">
        <v>121.05</v>
      </c>
      <c r="AA443" s="121">
        <v>140</v>
      </c>
      <c r="AB443" s="121">
        <v>150</v>
      </c>
      <c r="AC443" s="122">
        <v>11.05</v>
      </c>
      <c r="AD443" s="122">
        <v>71.099999999999994</v>
      </c>
      <c r="AE443" s="122">
        <v>150</v>
      </c>
      <c r="AF443" s="123">
        <v>5.15</v>
      </c>
      <c r="AG443" s="123">
        <v>60</v>
      </c>
      <c r="AH443" s="123">
        <v>150</v>
      </c>
      <c r="AI443" s="1092" t="s">
        <v>2571</v>
      </c>
      <c r="AJ443" s="1093"/>
      <c r="AK443" s="1093" t="s">
        <v>1676</v>
      </c>
      <c r="AL443" s="1093"/>
      <c r="AM443" s="1093"/>
      <c r="AN443" s="120"/>
      <c r="AO443" s="118">
        <f t="shared" si="40"/>
        <v>0.25</v>
      </c>
      <c r="AP443" s="120" t="s">
        <v>287</v>
      </c>
      <c r="AQ443" s="120" t="s">
        <v>287</v>
      </c>
      <c r="AR443" s="144">
        <f t="shared" si="38"/>
        <v>0.2</v>
      </c>
      <c r="AS443" s="411">
        <v>8.3999999999999995E-3</v>
      </c>
      <c r="AT443" s="115">
        <v>447</v>
      </c>
    </row>
    <row r="444" spans="1:46" ht="15" hidden="1" customHeight="1">
      <c r="A444" s="115">
        <v>441</v>
      </c>
      <c r="B444" s="119" t="s">
        <v>836</v>
      </c>
      <c r="C444" s="119">
        <v>10135695</v>
      </c>
      <c r="D444" s="119" t="s">
        <v>309</v>
      </c>
      <c r="E444" s="119" t="s">
        <v>310</v>
      </c>
      <c r="F444" s="119" t="s">
        <v>311</v>
      </c>
      <c r="G444" s="119" t="s">
        <v>297</v>
      </c>
      <c r="H444" s="125" t="s">
        <v>300</v>
      </c>
      <c r="I444" s="119" t="s">
        <v>749</v>
      </c>
      <c r="J444" s="119">
        <v>0.05</v>
      </c>
      <c r="K444" s="119"/>
      <c r="L444" s="120">
        <f t="shared" si="39"/>
        <v>0.03</v>
      </c>
      <c r="M444" s="163"/>
      <c r="N444" s="141" t="s">
        <v>1748</v>
      </c>
      <c r="O444" s="164" t="s">
        <v>1795</v>
      </c>
      <c r="P444" s="163" t="s">
        <v>1794</v>
      </c>
      <c r="Q444" s="120"/>
      <c r="R444" s="120"/>
      <c r="S444" s="121">
        <v>1.05</v>
      </c>
      <c r="T444" s="121">
        <v>10</v>
      </c>
      <c r="U444" s="121">
        <v>21.05</v>
      </c>
      <c r="V444" s="121">
        <v>41.1</v>
      </c>
      <c r="W444" s="121">
        <v>71.150000000000006</v>
      </c>
      <c r="X444" s="121">
        <v>81.150000000000006</v>
      </c>
      <c r="Y444" s="121">
        <v>100</v>
      </c>
      <c r="Z444" s="121">
        <v>121.05</v>
      </c>
      <c r="AA444" s="121">
        <v>140</v>
      </c>
      <c r="AB444" s="121">
        <v>150</v>
      </c>
      <c r="AC444" s="122">
        <v>11.05</v>
      </c>
      <c r="AD444" s="122">
        <v>71.099999999999994</v>
      </c>
      <c r="AE444" s="122">
        <v>150</v>
      </c>
      <c r="AF444" s="123">
        <v>5.15</v>
      </c>
      <c r="AG444" s="123">
        <v>60</v>
      </c>
      <c r="AH444" s="123">
        <v>150</v>
      </c>
      <c r="AI444" s="1092" t="s">
        <v>2571</v>
      </c>
      <c r="AJ444" s="1093"/>
      <c r="AK444" s="1093" t="s">
        <v>1676</v>
      </c>
      <c r="AL444" s="1093"/>
      <c r="AM444" s="1093"/>
      <c r="AN444" s="120"/>
      <c r="AO444" s="118">
        <f t="shared" si="40"/>
        <v>0.25</v>
      </c>
      <c r="AP444" s="120" t="s">
        <v>287</v>
      </c>
      <c r="AQ444" s="120" t="s">
        <v>287</v>
      </c>
      <c r="AR444" s="144">
        <f t="shared" ref="AR444:AR507" si="45">4*J444</f>
        <v>0.2</v>
      </c>
      <c r="AS444" s="411">
        <v>8.3999999999999995E-3</v>
      </c>
      <c r="AT444" s="115">
        <v>448</v>
      </c>
    </row>
    <row r="445" spans="1:46" ht="15" hidden="1" customHeight="1">
      <c r="A445" s="115">
        <v>442</v>
      </c>
      <c r="B445" s="119" t="s">
        <v>837</v>
      </c>
      <c r="C445" s="119">
        <v>10375355</v>
      </c>
      <c r="D445" s="119" t="s">
        <v>309</v>
      </c>
      <c r="E445" s="119" t="s">
        <v>330</v>
      </c>
      <c r="F445" s="119" t="s">
        <v>838</v>
      </c>
      <c r="G445" s="119" t="s">
        <v>297</v>
      </c>
      <c r="H445" s="119" t="s">
        <v>300</v>
      </c>
      <c r="I445" s="119" t="s">
        <v>749</v>
      </c>
      <c r="J445" s="119">
        <v>0.01</v>
      </c>
      <c r="K445" s="119"/>
      <c r="L445" s="120">
        <f t="shared" si="39"/>
        <v>0.01</v>
      </c>
      <c r="M445" s="163"/>
      <c r="N445" s="141" t="s">
        <v>1748</v>
      </c>
      <c r="O445" s="163"/>
      <c r="P445" s="163"/>
      <c r="Q445" s="120"/>
      <c r="R445" s="120"/>
      <c r="S445" s="121">
        <v>1.05</v>
      </c>
      <c r="T445" s="121">
        <v>10</v>
      </c>
      <c r="U445" s="121">
        <v>21.05</v>
      </c>
      <c r="V445" s="121">
        <v>41.1</v>
      </c>
      <c r="W445" s="121">
        <v>71.150000000000006</v>
      </c>
      <c r="X445" s="121">
        <v>81.150000000000006</v>
      </c>
      <c r="Y445" s="121">
        <v>100</v>
      </c>
      <c r="Z445" s="121">
        <v>121.05</v>
      </c>
      <c r="AA445" s="121">
        <v>140</v>
      </c>
      <c r="AB445" s="121">
        <v>150</v>
      </c>
      <c r="AC445" s="122">
        <v>11.05</v>
      </c>
      <c r="AD445" s="122">
        <v>71.099999999999994</v>
      </c>
      <c r="AE445" s="122">
        <v>150</v>
      </c>
      <c r="AF445" s="123">
        <v>5.15</v>
      </c>
      <c r="AG445" s="123">
        <v>60</v>
      </c>
      <c r="AH445" s="123">
        <v>150</v>
      </c>
      <c r="AI445" s="1092" t="s">
        <v>2571</v>
      </c>
      <c r="AJ445" s="1093"/>
      <c r="AK445" s="1093" t="s">
        <v>1676</v>
      </c>
      <c r="AL445" s="1093"/>
      <c r="AM445" s="1093"/>
      <c r="AN445" s="887"/>
      <c r="AO445" s="889">
        <f t="shared" ref="AO445:AO446" si="46">AR445+J445</f>
        <v>0.05</v>
      </c>
      <c r="AP445" s="887" t="s">
        <v>287</v>
      </c>
      <c r="AQ445" s="887" t="s">
        <v>287</v>
      </c>
      <c r="AR445" s="888">
        <f t="shared" ref="AR445:AR446" si="47">4*J445</f>
        <v>0.04</v>
      </c>
      <c r="AS445" s="889">
        <v>8.3999999999999995E-3</v>
      </c>
      <c r="AT445" s="115">
        <v>449</v>
      </c>
    </row>
    <row r="446" spans="1:46" ht="15" hidden="1" customHeight="1">
      <c r="A446" s="115">
        <v>443</v>
      </c>
      <c r="B446" s="119" t="s">
        <v>839</v>
      </c>
      <c r="C446" s="119">
        <v>10375332</v>
      </c>
      <c r="D446" s="119" t="s">
        <v>309</v>
      </c>
      <c r="E446" s="119" t="s">
        <v>330</v>
      </c>
      <c r="F446" s="119" t="s">
        <v>838</v>
      </c>
      <c r="G446" s="119" t="s">
        <v>297</v>
      </c>
      <c r="H446" s="119" t="s">
        <v>300</v>
      </c>
      <c r="I446" s="119" t="s">
        <v>749</v>
      </c>
      <c r="J446" s="119">
        <v>0.01</v>
      </c>
      <c r="K446" s="119"/>
      <c r="L446" s="120">
        <f t="shared" ref="L446:L509" si="48">IF(J446&lt;0.03,0.01,0.03)</f>
        <v>0.01</v>
      </c>
      <c r="M446" s="163"/>
      <c r="N446" s="141" t="s">
        <v>1748</v>
      </c>
      <c r="O446" s="164" t="s">
        <v>1795</v>
      </c>
      <c r="P446" s="163" t="s">
        <v>1794</v>
      </c>
      <c r="Q446" s="898"/>
      <c r="R446" s="898"/>
      <c r="S446" s="121">
        <v>1.05</v>
      </c>
      <c r="T446" s="121">
        <v>10</v>
      </c>
      <c r="U446" s="121">
        <v>21.05</v>
      </c>
      <c r="V446" s="121">
        <v>41.1</v>
      </c>
      <c r="W446" s="121">
        <v>71.150000000000006</v>
      </c>
      <c r="X446" s="121">
        <v>81.150000000000006</v>
      </c>
      <c r="Y446" s="121">
        <v>100</v>
      </c>
      <c r="Z446" s="121">
        <v>121.05</v>
      </c>
      <c r="AA446" s="121">
        <v>140</v>
      </c>
      <c r="AB446" s="121">
        <v>150</v>
      </c>
      <c r="AC446" s="122">
        <v>11.05</v>
      </c>
      <c r="AD446" s="122">
        <v>71.099999999999994</v>
      </c>
      <c r="AE446" s="122">
        <v>150</v>
      </c>
      <c r="AF446" s="123">
        <v>5.15</v>
      </c>
      <c r="AG446" s="123">
        <v>60</v>
      </c>
      <c r="AH446" s="123">
        <v>150</v>
      </c>
      <c r="AI446" s="1092" t="s">
        <v>2571</v>
      </c>
      <c r="AJ446" s="1093"/>
      <c r="AK446" s="1092" t="s">
        <v>2572</v>
      </c>
      <c r="AL446" s="1093"/>
      <c r="AM446" s="1093"/>
      <c r="AN446" s="898"/>
      <c r="AO446" s="900">
        <f t="shared" si="46"/>
        <v>0.05</v>
      </c>
      <c r="AP446" s="898" t="s">
        <v>287</v>
      </c>
      <c r="AQ446" s="898" t="s">
        <v>287</v>
      </c>
      <c r="AR446" s="899">
        <f t="shared" si="47"/>
        <v>0.04</v>
      </c>
      <c r="AS446" s="900">
        <v>8.3999999999999995E-3</v>
      </c>
      <c r="AT446" s="115">
        <v>458</v>
      </c>
    </row>
    <row r="447" spans="1:46" ht="15" hidden="1" customHeight="1">
      <c r="A447" s="115">
        <v>444</v>
      </c>
      <c r="B447" s="408" t="s">
        <v>840</v>
      </c>
      <c r="C447" s="406">
        <v>10294495</v>
      </c>
      <c r="D447" s="408" t="s">
        <v>309</v>
      </c>
      <c r="E447" s="408" t="s">
        <v>1673</v>
      </c>
      <c r="F447" s="408" t="s">
        <v>2161</v>
      </c>
      <c r="G447" s="408" t="s">
        <v>297</v>
      </c>
      <c r="H447" s="408" t="s">
        <v>300</v>
      </c>
      <c r="I447" s="408" t="s">
        <v>749</v>
      </c>
      <c r="J447" s="406">
        <v>0.05</v>
      </c>
      <c r="K447" s="406"/>
      <c r="L447" s="406">
        <f>IF(J447&lt;0.03,0.01,0.03)</f>
        <v>0.03</v>
      </c>
      <c r="M447" s="163"/>
      <c r="N447" s="409" t="s">
        <v>1748</v>
      </c>
      <c r="O447" s="163" t="s">
        <v>1781</v>
      </c>
      <c r="P447" s="163" t="s">
        <v>1780</v>
      </c>
      <c r="Q447" s="406"/>
      <c r="R447" s="406"/>
      <c r="S447" s="121">
        <v>1.05</v>
      </c>
      <c r="T447" s="121">
        <v>10</v>
      </c>
      <c r="U447" s="121">
        <v>21.05</v>
      </c>
      <c r="V447" s="121">
        <v>41.1</v>
      </c>
      <c r="W447" s="121">
        <v>71.150000000000006</v>
      </c>
      <c r="X447" s="121">
        <v>81.150000000000006</v>
      </c>
      <c r="Y447" s="121">
        <v>100</v>
      </c>
      <c r="Z447" s="121">
        <v>121.05</v>
      </c>
      <c r="AA447" s="121">
        <v>140</v>
      </c>
      <c r="AB447" s="121">
        <v>150</v>
      </c>
      <c r="AC447" s="122">
        <v>11.05</v>
      </c>
      <c r="AD447" s="122">
        <v>71.099999999999994</v>
      </c>
      <c r="AE447" s="122">
        <v>150</v>
      </c>
      <c r="AF447" s="123">
        <v>5.15</v>
      </c>
      <c r="AG447" s="123">
        <v>60</v>
      </c>
      <c r="AH447" s="123">
        <v>150</v>
      </c>
      <c r="AI447" s="1092" t="s">
        <v>2571</v>
      </c>
      <c r="AJ447" s="1093"/>
      <c r="AK447" s="1093" t="s">
        <v>1676</v>
      </c>
      <c r="AL447" s="1093"/>
      <c r="AM447" s="1093"/>
      <c r="AN447" s="406"/>
      <c r="AO447" s="410">
        <f>AR447+J447</f>
        <v>0.25</v>
      </c>
      <c r="AP447" s="406" t="s">
        <v>287</v>
      </c>
      <c r="AQ447" s="406" t="s">
        <v>287</v>
      </c>
      <c r="AR447" s="407">
        <f>4*J447</f>
        <v>0.2</v>
      </c>
      <c r="AS447" s="411">
        <v>8.3999999999999995E-3</v>
      </c>
      <c r="AT447" s="115">
        <v>1109</v>
      </c>
    </row>
    <row r="448" spans="1:46" ht="15" hidden="1" customHeight="1">
      <c r="A448" s="115">
        <v>445</v>
      </c>
      <c r="B448" s="131" t="s">
        <v>841</v>
      </c>
      <c r="C448" s="125" t="s">
        <v>1678</v>
      </c>
      <c r="D448" s="119" t="s">
        <v>309</v>
      </c>
      <c r="E448" s="119" t="s">
        <v>310</v>
      </c>
      <c r="F448" s="119" t="s">
        <v>311</v>
      </c>
      <c r="G448" s="119" t="s">
        <v>297</v>
      </c>
      <c r="H448" s="125" t="s">
        <v>300</v>
      </c>
      <c r="I448" s="119">
        <v>150</v>
      </c>
      <c r="J448" s="127">
        <v>0.05</v>
      </c>
      <c r="K448" s="127">
        <v>0</v>
      </c>
      <c r="L448" s="120">
        <f t="shared" si="48"/>
        <v>0.03</v>
      </c>
      <c r="M448" s="163"/>
      <c r="N448" s="141" t="s">
        <v>1748</v>
      </c>
      <c r="O448" s="163"/>
      <c r="P448" s="163"/>
      <c r="Q448" s="128">
        <v>40</v>
      </c>
      <c r="R448" s="128">
        <v>6</v>
      </c>
      <c r="S448" s="152">
        <v>1.05</v>
      </c>
      <c r="T448" s="152">
        <v>21.05</v>
      </c>
      <c r="U448" s="152">
        <v>41.1</v>
      </c>
      <c r="V448" s="152">
        <v>71.150000000000006</v>
      </c>
      <c r="W448" s="152">
        <v>100</v>
      </c>
      <c r="X448" s="152">
        <v>121.05</v>
      </c>
      <c r="Y448" s="152">
        <v>150</v>
      </c>
      <c r="Z448" s="152"/>
      <c r="AA448" s="152"/>
      <c r="AB448" s="152"/>
      <c r="AC448" s="153">
        <v>11.05</v>
      </c>
      <c r="AD448" s="153">
        <v>71.099999999999994</v>
      </c>
      <c r="AE448" s="153">
        <v>150</v>
      </c>
      <c r="AF448" s="154">
        <v>5.15</v>
      </c>
      <c r="AG448" s="154">
        <v>60</v>
      </c>
      <c r="AH448" s="154">
        <v>100</v>
      </c>
      <c r="AI448" s="1092" t="s">
        <v>2571</v>
      </c>
      <c r="AJ448" s="1093"/>
      <c r="AK448" s="1093" t="s">
        <v>1676</v>
      </c>
      <c r="AL448" s="1093"/>
      <c r="AM448" s="1093"/>
      <c r="AN448" s="120">
        <v>0.06</v>
      </c>
      <c r="AO448" s="118">
        <f t="shared" ref="AO448:AO509" si="49">AR448+J448</f>
        <v>0.25</v>
      </c>
      <c r="AP448" s="120" t="s">
        <v>287</v>
      </c>
      <c r="AQ448" s="120" t="s">
        <v>287</v>
      </c>
      <c r="AR448" s="144">
        <f t="shared" si="45"/>
        <v>0.2</v>
      </c>
      <c r="AS448" s="411">
        <v>8.3999999999999995E-3</v>
      </c>
      <c r="AT448" s="115">
        <v>452</v>
      </c>
    </row>
    <row r="449" spans="1:46" ht="15" hidden="1" customHeight="1">
      <c r="A449" s="115">
        <v>446</v>
      </c>
      <c r="B449" s="119" t="s">
        <v>842</v>
      </c>
      <c r="C449" s="119"/>
      <c r="D449" s="119" t="s">
        <v>309</v>
      </c>
      <c r="E449" s="119" t="s">
        <v>310</v>
      </c>
      <c r="F449" s="119" t="s">
        <v>311</v>
      </c>
      <c r="G449" s="119" t="s">
        <v>297</v>
      </c>
      <c r="H449" s="125" t="s">
        <v>300</v>
      </c>
      <c r="I449" s="119" t="s">
        <v>749</v>
      </c>
      <c r="J449" s="119"/>
      <c r="K449" s="119"/>
      <c r="L449" s="120">
        <f t="shared" si="48"/>
        <v>0.01</v>
      </c>
      <c r="M449" s="163"/>
      <c r="N449" s="141" t="s">
        <v>1748</v>
      </c>
      <c r="O449" s="163"/>
      <c r="P449" s="163"/>
      <c r="Q449" s="120"/>
      <c r="R449" s="120"/>
      <c r="S449" s="121"/>
      <c r="T449" s="121"/>
      <c r="U449" s="121"/>
      <c r="V449" s="121"/>
      <c r="W449" s="121"/>
      <c r="X449" s="121"/>
      <c r="Y449" s="121"/>
      <c r="Z449" s="121"/>
      <c r="AA449" s="121"/>
      <c r="AB449" s="121"/>
      <c r="AC449" s="122"/>
      <c r="AD449" s="122"/>
      <c r="AE449" s="122"/>
      <c r="AF449" s="123"/>
      <c r="AG449" s="123"/>
      <c r="AH449" s="123"/>
      <c r="AI449" s="1092" t="s">
        <v>2571</v>
      </c>
      <c r="AJ449" s="1093"/>
      <c r="AK449" s="1093" t="s">
        <v>1676</v>
      </c>
      <c r="AL449" s="1093"/>
      <c r="AM449" s="1093"/>
      <c r="AN449" s="120"/>
      <c r="AO449" s="118">
        <f t="shared" si="49"/>
        <v>0</v>
      </c>
      <c r="AP449" s="120" t="s">
        <v>287</v>
      </c>
      <c r="AQ449" s="120" t="s">
        <v>287</v>
      </c>
      <c r="AR449" s="144">
        <f t="shared" si="45"/>
        <v>0</v>
      </c>
      <c r="AS449" s="411">
        <v>8.3999999999999995E-3</v>
      </c>
      <c r="AT449" s="115">
        <v>453</v>
      </c>
    </row>
    <row r="450" spans="1:46" ht="15" hidden="1" customHeight="1">
      <c r="A450" s="115">
        <v>447</v>
      </c>
      <c r="B450" s="119" t="s">
        <v>843</v>
      </c>
      <c r="C450" s="125" t="s">
        <v>1678</v>
      </c>
      <c r="D450" s="119" t="s">
        <v>309</v>
      </c>
      <c r="E450" s="119" t="s">
        <v>310</v>
      </c>
      <c r="F450" s="119" t="s">
        <v>311</v>
      </c>
      <c r="G450" s="119" t="s">
        <v>297</v>
      </c>
      <c r="H450" s="125" t="s">
        <v>300</v>
      </c>
      <c r="I450" s="119" t="s">
        <v>749</v>
      </c>
      <c r="J450" s="119">
        <v>0.05</v>
      </c>
      <c r="K450" s="119"/>
      <c r="L450" s="120">
        <f t="shared" si="48"/>
        <v>0.03</v>
      </c>
      <c r="M450" s="163"/>
      <c r="N450" s="141" t="s">
        <v>1748</v>
      </c>
      <c r="O450" s="163" t="s">
        <v>1781</v>
      </c>
      <c r="P450" s="163" t="s">
        <v>1780</v>
      </c>
      <c r="Q450" s="120"/>
      <c r="R450" s="120"/>
      <c r="S450" s="121">
        <v>1.05</v>
      </c>
      <c r="T450" s="121">
        <v>10</v>
      </c>
      <c r="U450" s="121">
        <v>21.05</v>
      </c>
      <c r="V450" s="121">
        <v>41.1</v>
      </c>
      <c r="W450" s="121">
        <v>71.150000000000006</v>
      </c>
      <c r="X450" s="121">
        <v>81.150000000000006</v>
      </c>
      <c r="Y450" s="121">
        <v>100</v>
      </c>
      <c r="Z450" s="121">
        <v>121.05</v>
      </c>
      <c r="AA450" s="121">
        <v>140</v>
      </c>
      <c r="AB450" s="121">
        <v>150</v>
      </c>
      <c r="AC450" s="122">
        <v>11.05</v>
      </c>
      <c r="AD450" s="122">
        <v>71.099999999999994</v>
      </c>
      <c r="AE450" s="122">
        <v>150</v>
      </c>
      <c r="AF450" s="123">
        <v>5.15</v>
      </c>
      <c r="AG450" s="123">
        <v>60</v>
      </c>
      <c r="AH450" s="123">
        <v>150</v>
      </c>
      <c r="AI450" s="1092" t="s">
        <v>2571</v>
      </c>
      <c r="AJ450" s="1093"/>
      <c r="AK450" s="1093" t="s">
        <v>1676</v>
      </c>
      <c r="AL450" s="1093"/>
      <c r="AM450" s="1093"/>
      <c r="AN450" s="120"/>
      <c r="AO450" s="118">
        <f t="shared" si="49"/>
        <v>0.25</v>
      </c>
      <c r="AP450" s="120" t="s">
        <v>287</v>
      </c>
      <c r="AQ450" s="120" t="s">
        <v>287</v>
      </c>
      <c r="AR450" s="144">
        <f t="shared" si="45"/>
        <v>0.2</v>
      </c>
      <c r="AS450" s="411">
        <v>8.3999999999999995E-3</v>
      </c>
      <c r="AT450" s="115">
        <v>454</v>
      </c>
    </row>
    <row r="451" spans="1:46" ht="15" hidden="1" customHeight="1">
      <c r="A451" s="115">
        <v>448</v>
      </c>
      <c r="B451" s="119" t="s">
        <v>844</v>
      </c>
      <c r="C451" s="119">
        <v>10214679</v>
      </c>
      <c r="D451" s="119" t="s">
        <v>309</v>
      </c>
      <c r="E451" s="119" t="s">
        <v>310</v>
      </c>
      <c r="F451" s="119" t="s">
        <v>311</v>
      </c>
      <c r="G451" s="119" t="s">
        <v>297</v>
      </c>
      <c r="H451" s="125" t="s">
        <v>300</v>
      </c>
      <c r="I451" s="119">
        <v>150</v>
      </c>
      <c r="J451" s="119">
        <v>0.05</v>
      </c>
      <c r="K451" s="119"/>
      <c r="L451" s="120">
        <f t="shared" si="48"/>
        <v>0.03</v>
      </c>
      <c r="M451" s="163"/>
      <c r="N451" s="141" t="s">
        <v>1748</v>
      </c>
      <c r="O451" s="163" t="s">
        <v>1781</v>
      </c>
      <c r="P451" s="163" t="s">
        <v>1780</v>
      </c>
      <c r="Q451" s="417"/>
      <c r="R451" s="417"/>
      <c r="S451" s="152">
        <f>S966</f>
        <v>1.05</v>
      </c>
      <c r="T451" s="152">
        <f t="shared" ref="T451:AH451" si="50">T966</f>
        <v>10</v>
      </c>
      <c r="U451" s="152">
        <f t="shared" si="50"/>
        <v>21.05</v>
      </c>
      <c r="V451" s="152">
        <f t="shared" si="50"/>
        <v>41.1</v>
      </c>
      <c r="W451" s="152">
        <f t="shared" si="50"/>
        <v>71.150000000000006</v>
      </c>
      <c r="X451" s="152">
        <f t="shared" si="50"/>
        <v>81.150000000000006</v>
      </c>
      <c r="Y451" s="152">
        <f t="shared" si="50"/>
        <v>100</v>
      </c>
      <c r="Z451" s="121">
        <v>121.05</v>
      </c>
      <c r="AA451" s="121">
        <v>140</v>
      </c>
      <c r="AB451" s="121">
        <v>150</v>
      </c>
      <c r="AC451" s="153">
        <f t="shared" si="50"/>
        <v>11.05</v>
      </c>
      <c r="AD451" s="153">
        <f t="shared" si="50"/>
        <v>71.099999999999994</v>
      </c>
      <c r="AE451" s="153">
        <f t="shared" si="50"/>
        <v>150</v>
      </c>
      <c r="AF451" s="425">
        <f t="shared" si="50"/>
        <v>5.15</v>
      </c>
      <c r="AG451" s="425">
        <f t="shared" si="50"/>
        <v>60</v>
      </c>
      <c r="AH451" s="425">
        <f t="shared" si="50"/>
        <v>150</v>
      </c>
      <c r="AI451" s="1092" t="s">
        <v>2571</v>
      </c>
      <c r="AJ451" s="1093"/>
      <c r="AK451" s="1093" t="s">
        <v>1676</v>
      </c>
      <c r="AL451" s="1093"/>
      <c r="AM451" s="1093"/>
      <c r="AN451" s="417"/>
      <c r="AO451" s="419">
        <f t="shared" si="49"/>
        <v>0.25</v>
      </c>
      <c r="AP451" s="417" t="s">
        <v>287</v>
      </c>
      <c r="AQ451" s="417" t="s">
        <v>287</v>
      </c>
      <c r="AR451" s="418">
        <f t="shared" si="45"/>
        <v>0.2</v>
      </c>
      <c r="AS451" s="419">
        <v>8.3999999999999995E-3</v>
      </c>
      <c r="AT451" s="115">
        <v>455</v>
      </c>
    </row>
    <row r="452" spans="1:46" ht="15" hidden="1" customHeight="1">
      <c r="A452" s="115">
        <v>449</v>
      </c>
      <c r="B452" s="119" t="s">
        <v>845</v>
      </c>
      <c r="C452" s="119"/>
      <c r="D452" s="119" t="s">
        <v>309</v>
      </c>
      <c r="E452" s="119" t="s">
        <v>310</v>
      </c>
      <c r="F452" s="119" t="s">
        <v>311</v>
      </c>
      <c r="G452" s="119" t="s">
        <v>297</v>
      </c>
      <c r="H452" s="125" t="s">
        <v>300</v>
      </c>
      <c r="I452" s="119" t="s">
        <v>749</v>
      </c>
      <c r="J452" s="119"/>
      <c r="K452" s="119"/>
      <c r="L452" s="120">
        <f t="shared" si="48"/>
        <v>0.01</v>
      </c>
      <c r="M452" s="163"/>
      <c r="N452" s="141" t="s">
        <v>1748</v>
      </c>
      <c r="O452" s="163"/>
      <c r="P452" s="163"/>
      <c r="Q452" s="120"/>
      <c r="R452" s="120"/>
      <c r="S452" s="121"/>
      <c r="T452" s="121"/>
      <c r="U452" s="121"/>
      <c r="V452" s="121"/>
      <c r="W452" s="121"/>
      <c r="X452" s="121"/>
      <c r="Y452" s="121"/>
      <c r="Z452" s="121"/>
      <c r="AA452" s="121"/>
      <c r="AB452" s="121"/>
      <c r="AC452" s="122"/>
      <c r="AD452" s="122"/>
      <c r="AE452" s="122"/>
      <c r="AF452" s="123"/>
      <c r="AG452" s="123"/>
      <c r="AH452" s="123"/>
      <c r="AI452" s="1092" t="s">
        <v>2571</v>
      </c>
      <c r="AJ452" s="1093"/>
      <c r="AK452" s="1093" t="s">
        <v>1676</v>
      </c>
      <c r="AL452" s="1093"/>
      <c r="AM452" s="1093"/>
      <c r="AN452" s="120"/>
      <c r="AO452" s="118">
        <f t="shared" si="49"/>
        <v>0</v>
      </c>
      <c r="AP452" s="120" t="s">
        <v>287</v>
      </c>
      <c r="AQ452" s="120" t="s">
        <v>287</v>
      </c>
      <c r="AR452" s="144">
        <f t="shared" si="45"/>
        <v>0</v>
      </c>
      <c r="AS452" s="411">
        <v>8.3999999999999995E-3</v>
      </c>
      <c r="AT452" s="115">
        <v>456</v>
      </c>
    </row>
    <row r="453" spans="1:46" ht="15" hidden="1" customHeight="1">
      <c r="A453" s="115">
        <v>450</v>
      </c>
      <c r="B453" s="119" t="s">
        <v>846</v>
      </c>
      <c r="C453" s="119">
        <v>12900</v>
      </c>
      <c r="D453" s="119" t="s">
        <v>309</v>
      </c>
      <c r="E453" s="119" t="s">
        <v>310</v>
      </c>
      <c r="F453" s="119" t="s">
        <v>545</v>
      </c>
      <c r="G453" s="119" t="s">
        <v>297</v>
      </c>
      <c r="H453" s="125" t="s">
        <v>300</v>
      </c>
      <c r="I453" s="119" t="s">
        <v>749</v>
      </c>
      <c r="J453" s="119">
        <v>0.05</v>
      </c>
      <c r="K453" s="119"/>
      <c r="L453" s="120">
        <f t="shared" si="48"/>
        <v>0.03</v>
      </c>
      <c r="M453" s="163"/>
      <c r="N453" s="141" t="s">
        <v>1748</v>
      </c>
      <c r="O453" s="163" t="s">
        <v>1781</v>
      </c>
      <c r="P453" s="163" t="s">
        <v>1780</v>
      </c>
      <c r="Q453" s="120"/>
      <c r="R453" s="120"/>
      <c r="S453" s="121">
        <v>1.05</v>
      </c>
      <c r="T453" s="121">
        <v>10</v>
      </c>
      <c r="U453" s="121">
        <v>21.05</v>
      </c>
      <c r="V453" s="121">
        <v>41.1</v>
      </c>
      <c r="W453" s="121">
        <v>71.150000000000006</v>
      </c>
      <c r="X453" s="121">
        <v>81.150000000000006</v>
      </c>
      <c r="Y453" s="121">
        <v>100</v>
      </c>
      <c r="Z453" s="121">
        <v>121.05</v>
      </c>
      <c r="AA453" s="121">
        <v>140</v>
      </c>
      <c r="AB453" s="121">
        <v>150</v>
      </c>
      <c r="AC453" s="122">
        <v>11.05</v>
      </c>
      <c r="AD453" s="122">
        <v>71.099999999999994</v>
      </c>
      <c r="AE453" s="122">
        <v>150</v>
      </c>
      <c r="AF453" s="123">
        <v>5.15</v>
      </c>
      <c r="AG453" s="123">
        <v>60</v>
      </c>
      <c r="AH453" s="123">
        <v>150</v>
      </c>
      <c r="AI453" s="1092" t="s">
        <v>2571</v>
      </c>
      <c r="AJ453" s="1093"/>
      <c r="AK453" s="1093" t="s">
        <v>1676</v>
      </c>
      <c r="AL453" s="1093"/>
      <c r="AM453" s="1093"/>
      <c r="AN453" s="120"/>
      <c r="AO453" s="118">
        <f t="shared" si="49"/>
        <v>0.25</v>
      </c>
      <c r="AP453" s="120" t="s">
        <v>287</v>
      </c>
      <c r="AQ453" s="120" t="s">
        <v>287</v>
      </c>
      <c r="AR453" s="144">
        <f t="shared" si="45"/>
        <v>0.2</v>
      </c>
      <c r="AS453" s="411">
        <v>8.3999999999999995E-3</v>
      </c>
      <c r="AT453" s="115">
        <v>457</v>
      </c>
    </row>
    <row r="454" spans="1:46" ht="15" hidden="1" customHeight="1">
      <c r="A454" s="115">
        <v>451</v>
      </c>
      <c r="B454" s="119" t="s">
        <v>847</v>
      </c>
      <c r="C454" s="119">
        <v>10160785</v>
      </c>
      <c r="D454" s="119" t="s">
        <v>309</v>
      </c>
      <c r="E454" s="119" t="s">
        <v>330</v>
      </c>
      <c r="F454" s="119" t="s">
        <v>366</v>
      </c>
      <c r="G454" s="119" t="s">
        <v>297</v>
      </c>
      <c r="H454" s="119" t="s">
        <v>300</v>
      </c>
      <c r="I454" s="125" t="s">
        <v>749</v>
      </c>
      <c r="J454" s="119">
        <v>0.01</v>
      </c>
      <c r="K454" s="119"/>
      <c r="L454" s="120">
        <f t="shared" si="48"/>
        <v>0.01</v>
      </c>
      <c r="M454" s="163"/>
      <c r="N454" s="141" t="s">
        <v>1748</v>
      </c>
      <c r="O454" s="164" t="s">
        <v>1795</v>
      </c>
      <c r="P454" s="163" t="s">
        <v>1794</v>
      </c>
      <c r="Q454" s="120"/>
      <c r="R454" s="120"/>
      <c r="S454" s="121">
        <v>1.05</v>
      </c>
      <c r="T454" s="121">
        <v>10</v>
      </c>
      <c r="U454" s="121">
        <v>21.05</v>
      </c>
      <c r="V454" s="121">
        <v>41.1</v>
      </c>
      <c r="W454" s="121">
        <v>71.150000000000006</v>
      </c>
      <c r="X454" s="121">
        <v>81.150000000000006</v>
      </c>
      <c r="Y454" s="121">
        <v>100</v>
      </c>
      <c r="Z454" s="121">
        <v>121.05</v>
      </c>
      <c r="AA454" s="121">
        <v>140</v>
      </c>
      <c r="AB454" s="121">
        <v>150</v>
      </c>
      <c r="AC454" s="122">
        <v>11.05</v>
      </c>
      <c r="AD454" s="122">
        <v>71.099999999999994</v>
      </c>
      <c r="AE454" s="122">
        <v>150</v>
      </c>
      <c r="AF454" s="123">
        <v>5.15</v>
      </c>
      <c r="AG454" s="123">
        <v>60</v>
      </c>
      <c r="AH454" s="123">
        <v>150</v>
      </c>
      <c r="AI454" s="1092" t="s">
        <v>2571</v>
      </c>
      <c r="AJ454" s="1093"/>
      <c r="AK454" s="1093" t="s">
        <v>1676</v>
      </c>
      <c r="AL454" s="1093"/>
      <c r="AM454" s="1093"/>
      <c r="AN454" s="120"/>
      <c r="AO454" s="118">
        <f t="shared" si="49"/>
        <v>0.05</v>
      </c>
      <c r="AP454" s="120" t="s">
        <v>287</v>
      </c>
      <c r="AQ454" s="120" t="s">
        <v>287</v>
      </c>
      <c r="AR454" s="144">
        <f t="shared" si="45"/>
        <v>0.04</v>
      </c>
      <c r="AS454" s="411">
        <v>8.3999999999999995E-3</v>
      </c>
      <c r="AT454" s="115">
        <v>458</v>
      </c>
    </row>
    <row r="455" spans="1:46" ht="15" hidden="1" customHeight="1">
      <c r="A455" s="115">
        <v>452</v>
      </c>
      <c r="B455" s="119" t="s">
        <v>848</v>
      </c>
      <c r="C455" s="119"/>
      <c r="D455" s="119" t="s">
        <v>309</v>
      </c>
      <c r="E455" s="119" t="s">
        <v>310</v>
      </c>
      <c r="F455" s="119" t="s">
        <v>311</v>
      </c>
      <c r="G455" s="119" t="s">
        <v>297</v>
      </c>
      <c r="H455" s="119" t="s">
        <v>328</v>
      </c>
      <c r="I455" s="119" t="s">
        <v>749</v>
      </c>
      <c r="J455" s="119"/>
      <c r="K455" s="119"/>
      <c r="L455" s="120">
        <f t="shared" si="48"/>
        <v>0.01</v>
      </c>
      <c r="M455" s="163"/>
      <c r="N455" s="141" t="s">
        <v>1748</v>
      </c>
      <c r="O455" s="163"/>
      <c r="P455" s="163"/>
      <c r="Q455" s="120"/>
      <c r="R455" s="120"/>
      <c r="S455" s="121"/>
      <c r="T455" s="121"/>
      <c r="U455" s="121"/>
      <c r="V455" s="121"/>
      <c r="W455" s="121"/>
      <c r="X455" s="121"/>
      <c r="Y455" s="121"/>
      <c r="Z455" s="121"/>
      <c r="AA455" s="121"/>
      <c r="AB455" s="121"/>
      <c r="AC455" s="122"/>
      <c r="AD455" s="122"/>
      <c r="AE455" s="122"/>
      <c r="AF455" s="123"/>
      <c r="AG455" s="123"/>
      <c r="AH455" s="123"/>
      <c r="AI455" s="1092" t="s">
        <v>2571</v>
      </c>
      <c r="AJ455" s="1093"/>
      <c r="AK455" s="1093" t="s">
        <v>1676</v>
      </c>
      <c r="AL455" s="1093"/>
      <c r="AM455" s="1093"/>
      <c r="AN455" s="120"/>
      <c r="AO455" s="118">
        <f t="shared" si="49"/>
        <v>0</v>
      </c>
      <c r="AP455" s="120" t="s">
        <v>287</v>
      </c>
      <c r="AQ455" s="120" t="s">
        <v>287</v>
      </c>
      <c r="AR455" s="144">
        <f t="shared" si="45"/>
        <v>0</v>
      </c>
      <c r="AS455" s="411">
        <v>8.3999999999999995E-3</v>
      </c>
      <c r="AT455" s="115">
        <v>459</v>
      </c>
    </row>
    <row r="456" spans="1:46" ht="15" hidden="1" customHeight="1">
      <c r="A456" s="115">
        <v>453</v>
      </c>
      <c r="B456" s="119" t="s">
        <v>849</v>
      </c>
      <c r="C456" s="119">
        <v>10295568</v>
      </c>
      <c r="D456" s="119" t="s">
        <v>309</v>
      </c>
      <c r="E456" s="119" t="s">
        <v>310</v>
      </c>
      <c r="F456" s="119" t="s">
        <v>311</v>
      </c>
      <c r="G456" s="119" t="s">
        <v>297</v>
      </c>
      <c r="H456" s="119" t="s">
        <v>300</v>
      </c>
      <c r="I456" s="119" t="s">
        <v>749</v>
      </c>
      <c r="J456" s="119">
        <v>0.05</v>
      </c>
      <c r="K456" s="119"/>
      <c r="L456" s="120">
        <f t="shared" si="48"/>
        <v>0.03</v>
      </c>
      <c r="M456" s="163"/>
      <c r="N456" s="141" t="s">
        <v>1748</v>
      </c>
      <c r="O456" s="164" t="s">
        <v>1795</v>
      </c>
      <c r="P456" s="163" t="s">
        <v>1794</v>
      </c>
      <c r="Q456" s="120"/>
      <c r="R456" s="120"/>
      <c r="S456" s="121">
        <v>1.05</v>
      </c>
      <c r="T456" s="121">
        <v>10</v>
      </c>
      <c r="U456" s="121">
        <v>21.05</v>
      </c>
      <c r="V456" s="121">
        <v>41.1</v>
      </c>
      <c r="W456" s="121">
        <v>71.150000000000006</v>
      </c>
      <c r="X456" s="121">
        <v>81.150000000000006</v>
      </c>
      <c r="Y456" s="121">
        <v>100</v>
      </c>
      <c r="Z456" s="121">
        <v>121.05</v>
      </c>
      <c r="AA456" s="121">
        <v>140</v>
      </c>
      <c r="AB456" s="121">
        <v>150</v>
      </c>
      <c r="AC456" s="122">
        <v>11.05</v>
      </c>
      <c r="AD456" s="122">
        <v>71.099999999999994</v>
      </c>
      <c r="AE456" s="122">
        <v>150</v>
      </c>
      <c r="AF456" s="123">
        <v>5.15</v>
      </c>
      <c r="AG456" s="123">
        <v>60</v>
      </c>
      <c r="AH456" s="123">
        <v>150</v>
      </c>
      <c r="AI456" s="1092" t="s">
        <v>2571</v>
      </c>
      <c r="AJ456" s="1093"/>
      <c r="AK456" s="1093" t="s">
        <v>1676</v>
      </c>
      <c r="AL456" s="1093"/>
      <c r="AM456" s="1093"/>
      <c r="AN456" s="120"/>
      <c r="AO456" s="118">
        <f t="shared" si="49"/>
        <v>0.25</v>
      </c>
      <c r="AP456" s="120" t="s">
        <v>287</v>
      </c>
      <c r="AQ456" s="120" t="s">
        <v>287</v>
      </c>
      <c r="AR456" s="144">
        <f t="shared" si="45"/>
        <v>0.2</v>
      </c>
      <c r="AS456" s="411">
        <v>8.3999999999999995E-3</v>
      </c>
      <c r="AT456" s="115">
        <v>460</v>
      </c>
    </row>
    <row r="457" spans="1:46" ht="15" hidden="1" customHeight="1">
      <c r="A457" s="115">
        <v>454</v>
      </c>
      <c r="B457" s="119" t="s">
        <v>850</v>
      </c>
      <c r="C457" s="119"/>
      <c r="D457" s="119" t="s">
        <v>309</v>
      </c>
      <c r="E457" s="119" t="s">
        <v>310</v>
      </c>
      <c r="F457" s="119" t="s">
        <v>311</v>
      </c>
      <c r="G457" s="119" t="s">
        <v>297</v>
      </c>
      <c r="H457" s="119" t="s">
        <v>328</v>
      </c>
      <c r="I457" s="119" t="s">
        <v>749</v>
      </c>
      <c r="J457" s="119"/>
      <c r="K457" s="119"/>
      <c r="L457" s="120">
        <f t="shared" si="48"/>
        <v>0.01</v>
      </c>
      <c r="M457" s="163"/>
      <c r="N457" s="141" t="s">
        <v>1748</v>
      </c>
      <c r="O457" s="163"/>
      <c r="P457" s="163"/>
      <c r="Q457" s="120"/>
      <c r="R457" s="120"/>
      <c r="S457" s="121"/>
      <c r="T457" s="121"/>
      <c r="U457" s="121"/>
      <c r="V457" s="121"/>
      <c r="W457" s="121"/>
      <c r="X457" s="121"/>
      <c r="Y457" s="121"/>
      <c r="Z457" s="121"/>
      <c r="AA457" s="121"/>
      <c r="AB457" s="121"/>
      <c r="AC457" s="122"/>
      <c r="AD457" s="122"/>
      <c r="AE457" s="122"/>
      <c r="AF457" s="123"/>
      <c r="AG457" s="123"/>
      <c r="AH457" s="123"/>
      <c r="AI457" s="1092" t="s">
        <v>2571</v>
      </c>
      <c r="AJ457" s="1093"/>
      <c r="AK457" s="1093" t="s">
        <v>1676</v>
      </c>
      <c r="AL457" s="1093"/>
      <c r="AM457" s="1093"/>
      <c r="AN457" s="120"/>
      <c r="AO457" s="118">
        <f t="shared" si="49"/>
        <v>0</v>
      </c>
      <c r="AP457" s="120" t="s">
        <v>287</v>
      </c>
      <c r="AQ457" s="120" t="s">
        <v>287</v>
      </c>
      <c r="AR457" s="144">
        <f t="shared" si="45"/>
        <v>0</v>
      </c>
      <c r="AS457" s="411">
        <v>8.3999999999999995E-3</v>
      </c>
      <c r="AT457" s="115">
        <v>461</v>
      </c>
    </row>
    <row r="458" spans="1:46" ht="15" hidden="1" customHeight="1">
      <c r="A458" s="115">
        <v>455</v>
      </c>
      <c r="B458" s="119" t="s">
        <v>851</v>
      </c>
      <c r="C458" s="119"/>
      <c r="D458" s="119" t="s">
        <v>309</v>
      </c>
      <c r="E458" s="119" t="s">
        <v>310</v>
      </c>
      <c r="F458" s="119" t="s">
        <v>311</v>
      </c>
      <c r="G458" s="119" t="s">
        <v>297</v>
      </c>
      <c r="H458" s="119" t="s">
        <v>328</v>
      </c>
      <c r="I458" s="119" t="s">
        <v>749</v>
      </c>
      <c r="J458" s="119"/>
      <c r="K458" s="119"/>
      <c r="L458" s="120">
        <f t="shared" si="48"/>
        <v>0.01</v>
      </c>
      <c r="M458" s="163"/>
      <c r="N458" s="141" t="s">
        <v>1748</v>
      </c>
      <c r="O458" s="163"/>
      <c r="P458" s="163"/>
      <c r="Q458" s="120"/>
      <c r="R458" s="120"/>
      <c r="S458" s="121"/>
      <c r="T458" s="121"/>
      <c r="U458" s="121"/>
      <c r="V458" s="121"/>
      <c r="W458" s="121"/>
      <c r="X458" s="121"/>
      <c r="Y458" s="121"/>
      <c r="Z458" s="121"/>
      <c r="AA458" s="121"/>
      <c r="AB458" s="121"/>
      <c r="AC458" s="122"/>
      <c r="AD458" s="122"/>
      <c r="AE458" s="122"/>
      <c r="AF458" s="123"/>
      <c r="AG458" s="123"/>
      <c r="AH458" s="123"/>
      <c r="AI458" s="1092" t="s">
        <v>2571</v>
      </c>
      <c r="AJ458" s="1093"/>
      <c r="AK458" s="1093" t="s">
        <v>1676</v>
      </c>
      <c r="AL458" s="1093"/>
      <c r="AM458" s="1093"/>
      <c r="AN458" s="120"/>
      <c r="AO458" s="118">
        <f t="shared" si="49"/>
        <v>0</v>
      </c>
      <c r="AP458" s="120" t="s">
        <v>287</v>
      </c>
      <c r="AQ458" s="120" t="s">
        <v>287</v>
      </c>
      <c r="AR458" s="144">
        <f t="shared" si="45"/>
        <v>0</v>
      </c>
      <c r="AS458" s="411">
        <v>8.3999999999999995E-3</v>
      </c>
      <c r="AT458" s="115">
        <v>462</v>
      </c>
    </row>
    <row r="459" spans="1:46" ht="15" hidden="1" customHeight="1">
      <c r="A459" s="115">
        <v>456</v>
      </c>
      <c r="B459" s="119" t="s">
        <v>852</v>
      </c>
      <c r="C459" s="119"/>
      <c r="D459" s="119" t="s">
        <v>309</v>
      </c>
      <c r="E459" s="119" t="s">
        <v>310</v>
      </c>
      <c r="F459" s="119" t="s">
        <v>311</v>
      </c>
      <c r="G459" s="119" t="s">
        <v>297</v>
      </c>
      <c r="H459" s="119" t="s">
        <v>328</v>
      </c>
      <c r="I459" s="119" t="s">
        <v>749</v>
      </c>
      <c r="J459" s="119"/>
      <c r="K459" s="119"/>
      <c r="L459" s="120">
        <f t="shared" si="48"/>
        <v>0.01</v>
      </c>
      <c r="M459" s="163"/>
      <c r="N459" s="141" t="s">
        <v>1748</v>
      </c>
      <c r="O459" s="163"/>
      <c r="P459" s="163"/>
      <c r="Q459" s="120"/>
      <c r="R459" s="120"/>
      <c r="S459" s="121"/>
      <c r="T459" s="121"/>
      <c r="U459" s="121"/>
      <c r="V459" s="121"/>
      <c r="W459" s="121"/>
      <c r="X459" s="121"/>
      <c r="Y459" s="121"/>
      <c r="Z459" s="121"/>
      <c r="AA459" s="121"/>
      <c r="AB459" s="121"/>
      <c r="AC459" s="122"/>
      <c r="AD459" s="122"/>
      <c r="AE459" s="122"/>
      <c r="AF459" s="123"/>
      <c r="AG459" s="123"/>
      <c r="AH459" s="123"/>
      <c r="AI459" s="1092" t="s">
        <v>2571</v>
      </c>
      <c r="AJ459" s="1093"/>
      <c r="AK459" s="1093" t="s">
        <v>1676</v>
      </c>
      <c r="AL459" s="1093"/>
      <c r="AM459" s="1093"/>
      <c r="AN459" s="120"/>
      <c r="AO459" s="118">
        <f t="shared" si="49"/>
        <v>0</v>
      </c>
      <c r="AP459" s="120" t="s">
        <v>287</v>
      </c>
      <c r="AQ459" s="120" t="s">
        <v>287</v>
      </c>
      <c r="AR459" s="144">
        <f t="shared" si="45"/>
        <v>0</v>
      </c>
      <c r="AS459" s="411">
        <v>8.3999999999999995E-3</v>
      </c>
      <c r="AT459" s="115">
        <v>463</v>
      </c>
    </row>
    <row r="460" spans="1:46" ht="15" hidden="1" customHeight="1">
      <c r="A460" s="115">
        <v>457</v>
      </c>
      <c r="B460" s="119" t="s">
        <v>853</v>
      </c>
      <c r="C460" s="119"/>
      <c r="D460" s="119" t="s">
        <v>309</v>
      </c>
      <c r="E460" s="119" t="s">
        <v>310</v>
      </c>
      <c r="F460" s="119" t="s">
        <v>311</v>
      </c>
      <c r="G460" s="119" t="s">
        <v>297</v>
      </c>
      <c r="H460" s="119" t="s">
        <v>328</v>
      </c>
      <c r="I460" s="119" t="s">
        <v>749</v>
      </c>
      <c r="J460" s="119"/>
      <c r="K460" s="119"/>
      <c r="L460" s="120">
        <f t="shared" si="48"/>
        <v>0.01</v>
      </c>
      <c r="M460" s="163"/>
      <c r="N460" s="141" t="s">
        <v>1748</v>
      </c>
      <c r="O460" s="163"/>
      <c r="P460" s="163"/>
      <c r="Q460" s="120"/>
      <c r="R460" s="120"/>
      <c r="S460" s="121"/>
      <c r="T460" s="121"/>
      <c r="U460" s="121"/>
      <c r="V460" s="121"/>
      <c r="W460" s="121"/>
      <c r="X460" s="121"/>
      <c r="Y460" s="121"/>
      <c r="Z460" s="121"/>
      <c r="AA460" s="121"/>
      <c r="AB460" s="121"/>
      <c r="AC460" s="122"/>
      <c r="AD460" s="122"/>
      <c r="AE460" s="122"/>
      <c r="AF460" s="123"/>
      <c r="AG460" s="123"/>
      <c r="AH460" s="123"/>
      <c r="AI460" s="1092" t="s">
        <v>2571</v>
      </c>
      <c r="AJ460" s="1093"/>
      <c r="AK460" s="1093" t="s">
        <v>1676</v>
      </c>
      <c r="AL460" s="1093"/>
      <c r="AM460" s="1093"/>
      <c r="AN460" s="120"/>
      <c r="AO460" s="118">
        <f t="shared" si="49"/>
        <v>0</v>
      </c>
      <c r="AP460" s="120" t="s">
        <v>287</v>
      </c>
      <c r="AQ460" s="120" t="s">
        <v>287</v>
      </c>
      <c r="AR460" s="144">
        <f t="shared" si="45"/>
        <v>0</v>
      </c>
      <c r="AS460" s="411">
        <v>8.3999999999999995E-3</v>
      </c>
      <c r="AT460" s="115">
        <v>464</v>
      </c>
    </row>
    <row r="461" spans="1:46" ht="15" hidden="1" customHeight="1">
      <c r="A461" s="115">
        <v>458</v>
      </c>
      <c r="B461" s="119" t="s">
        <v>854</v>
      </c>
      <c r="C461" s="119"/>
      <c r="D461" s="119" t="s">
        <v>309</v>
      </c>
      <c r="E461" s="119" t="s">
        <v>310</v>
      </c>
      <c r="F461" s="119" t="s">
        <v>311</v>
      </c>
      <c r="G461" s="119" t="s">
        <v>297</v>
      </c>
      <c r="H461" s="119" t="s">
        <v>328</v>
      </c>
      <c r="I461" s="119" t="s">
        <v>749</v>
      </c>
      <c r="J461" s="119"/>
      <c r="K461" s="119"/>
      <c r="L461" s="120">
        <f t="shared" si="48"/>
        <v>0.01</v>
      </c>
      <c r="M461" s="163"/>
      <c r="N461" s="141" t="s">
        <v>1748</v>
      </c>
      <c r="O461" s="163"/>
      <c r="P461" s="163"/>
      <c r="Q461" s="120"/>
      <c r="R461" s="120"/>
      <c r="S461" s="121"/>
      <c r="T461" s="121"/>
      <c r="U461" s="121"/>
      <c r="V461" s="121"/>
      <c r="W461" s="121"/>
      <c r="X461" s="121"/>
      <c r="Y461" s="121"/>
      <c r="Z461" s="121"/>
      <c r="AA461" s="121"/>
      <c r="AB461" s="121"/>
      <c r="AC461" s="122"/>
      <c r="AD461" s="122"/>
      <c r="AE461" s="122"/>
      <c r="AF461" s="123"/>
      <c r="AG461" s="123"/>
      <c r="AH461" s="123"/>
      <c r="AI461" s="1092" t="s">
        <v>2571</v>
      </c>
      <c r="AJ461" s="1093"/>
      <c r="AK461" s="1093" t="s">
        <v>1676</v>
      </c>
      <c r="AL461" s="1093"/>
      <c r="AM461" s="1093"/>
      <c r="AN461" s="120"/>
      <c r="AO461" s="118">
        <f t="shared" si="49"/>
        <v>0</v>
      </c>
      <c r="AP461" s="120" t="s">
        <v>287</v>
      </c>
      <c r="AQ461" s="120" t="s">
        <v>287</v>
      </c>
      <c r="AR461" s="144">
        <f t="shared" si="45"/>
        <v>0</v>
      </c>
      <c r="AS461" s="411">
        <v>8.3999999999999995E-3</v>
      </c>
      <c r="AT461" s="115">
        <v>465</v>
      </c>
    </row>
    <row r="462" spans="1:46" ht="15" hidden="1" customHeight="1">
      <c r="A462" s="115">
        <v>459</v>
      </c>
      <c r="B462" s="119" t="s">
        <v>855</v>
      </c>
      <c r="C462" s="119">
        <v>10295548</v>
      </c>
      <c r="D462" s="119" t="s">
        <v>309</v>
      </c>
      <c r="E462" s="119" t="s">
        <v>310</v>
      </c>
      <c r="F462" s="119" t="s">
        <v>311</v>
      </c>
      <c r="G462" s="119" t="s">
        <v>297</v>
      </c>
      <c r="H462" s="119" t="s">
        <v>300</v>
      </c>
      <c r="I462" s="119" t="s">
        <v>749</v>
      </c>
      <c r="J462" s="119">
        <v>0.05</v>
      </c>
      <c r="K462" s="119"/>
      <c r="L462" s="120">
        <f t="shared" si="48"/>
        <v>0.03</v>
      </c>
      <c r="M462" s="163"/>
      <c r="N462" s="141" t="s">
        <v>1748</v>
      </c>
      <c r="O462" s="164" t="s">
        <v>1795</v>
      </c>
      <c r="P462" s="163" t="s">
        <v>1794</v>
      </c>
      <c r="Q462" s="120"/>
      <c r="R462" s="120"/>
      <c r="S462" s="121">
        <v>1.05</v>
      </c>
      <c r="T462" s="121">
        <v>10</v>
      </c>
      <c r="U462" s="121">
        <v>21.05</v>
      </c>
      <c r="V462" s="121">
        <v>41.1</v>
      </c>
      <c r="W462" s="121">
        <v>71.150000000000006</v>
      </c>
      <c r="X462" s="121">
        <v>81.150000000000006</v>
      </c>
      <c r="Y462" s="121">
        <v>100</v>
      </c>
      <c r="Z462" s="121">
        <v>121.05</v>
      </c>
      <c r="AA462" s="121">
        <v>140</v>
      </c>
      <c r="AB462" s="121">
        <v>150</v>
      </c>
      <c r="AC462" s="122">
        <v>11.05</v>
      </c>
      <c r="AD462" s="122">
        <v>71.099999999999994</v>
      </c>
      <c r="AE462" s="122">
        <v>150</v>
      </c>
      <c r="AF462" s="123">
        <v>5.15</v>
      </c>
      <c r="AG462" s="123">
        <v>60</v>
      </c>
      <c r="AH462" s="123">
        <v>150</v>
      </c>
      <c r="AI462" s="1092" t="s">
        <v>2571</v>
      </c>
      <c r="AJ462" s="1093"/>
      <c r="AK462" s="1093" t="s">
        <v>1676</v>
      </c>
      <c r="AL462" s="1093"/>
      <c r="AM462" s="1093"/>
      <c r="AN462" s="120"/>
      <c r="AO462" s="118">
        <f t="shared" si="49"/>
        <v>0.25</v>
      </c>
      <c r="AP462" s="120" t="s">
        <v>287</v>
      </c>
      <c r="AQ462" s="120" t="s">
        <v>287</v>
      </c>
      <c r="AR462" s="144">
        <f t="shared" si="45"/>
        <v>0.2</v>
      </c>
      <c r="AS462" s="411">
        <v>8.3999999999999995E-3</v>
      </c>
      <c r="AT462" s="115">
        <v>466</v>
      </c>
    </row>
    <row r="463" spans="1:46" ht="15" hidden="1" customHeight="1">
      <c r="A463" s="115">
        <v>460</v>
      </c>
      <c r="B463" s="119" t="s">
        <v>856</v>
      </c>
      <c r="C463" s="119">
        <v>11032728</v>
      </c>
      <c r="D463" s="119" t="s">
        <v>309</v>
      </c>
      <c r="E463" s="119" t="s">
        <v>310</v>
      </c>
      <c r="F463" s="119" t="s">
        <v>311</v>
      </c>
      <c r="G463" s="119" t="s">
        <v>297</v>
      </c>
      <c r="H463" s="119" t="s">
        <v>300</v>
      </c>
      <c r="I463" s="119" t="s">
        <v>749</v>
      </c>
      <c r="J463" s="119">
        <v>0.05</v>
      </c>
      <c r="K463" s="119"/>
      <c r="L463" s="120">
        <f t="shared" si="48"/>
        <v>0.03</v>
      </c>
      <c r="M463" s="163"/>
      <c r="N463" s="141" t="s">
        <v>1748</v>
      </c>
      <c r="O463" s="164" t="s">
        <v>1795</v>
      </c>
      <c r="P463" s="163" t="s">
        <v>1794</v>
      </c>
      <c r="Q463" s="120"/>
      <c r="R463" s="120"/>
      <c r="S463" s="121">
        <v>1.05</v>
      </c>
      <c r="T463" s="121">
        <v>10</v>
      </c>
      <c r="U463" s="121">
        <v>21.05</v>
      </c>
      <c r="V463" s="121">
        <v>41.1</v>
      </c>
      <c r="W463" s="121">
        <v>71.150000000000006</v>
      </c>
      <c r="X463" s="121">
        <v>81.150000000000006</v>
      </c>
      <c r="Y463" s="121">
        <v>100</v>
      </c>
      <c r="Z463" s="121">
        <v>121.05</v>
      </c>
      <c r="AA463" s="121">
        <v>140</v>
      </c>
      <c r="AB463" s="121">
        <v>150</v>
      </c>
      <c r="AC463" s="122">
        <v>11.05</v>
      </c>
      <c r="AD463" s="122">
        <v>71.099999999999994</v>
      </c>
      <c r="AE463" s="122">
        <v>150</v>
      </c>
      <c r="AF463" s="123">
        <v>5.15</v>
      </c>
      <c r="AG463" s="123">
        <v>60</v>
      </c>
      <c r="AH463" s="123">
        <v>150</v>
      </c>
      <c r="AI463" s="1092" t="s">
        <v>2571</v>
      </c>
      <c r="AJ463" s="1093"/>
      <c r="AK463" s="1093" t="s">
        <v>1676</v>
      </c>
      <c r="AL463" s="1093"/>
      <c r="AM463" s="1093"/>
      <c r="AN463" s="120"/>
      <c r="AO463" s="118">
        <f t="shared" si="49"/>
        <v>0.25</v>
      </c>
      <c r="AP463" s="120" t="s">
        <v>287</v>
      </c>
      <c r="AQ463" s="120" t="s">
        <v>287</v>
      </c>
      <c r="AR463" s="144">
        <f t="shared" si="45"/>
        <v>0.2</v>
      </c>
      <c r="AS463" s="411">
        <v>8.3999999999999995E-3</v>
      </c>
      <c r="AT463" s="115">
        <v>467</v>
      </c>
    </row>
    <row r="464" spans="1:46" ht="15" hidden="1" customHeight="1">
      <c r="A464" s="115">
        <v>461</v>
      </c>
      <c r="B464" s="119" t="s">
        <v>857</v>
      </c>
      <c r="C464" s="119"/>
      <c r="D464" s="119" t="s">
        <v>309</v>
      </c>
      <c r="E464" s="119" t="s">
        <v>330</v>
      </c>
      <c r="F464" s="119" t="s">
        <v>380</v>
      </c>
      <c r="G464" s="119" t="s">
        <v>493</v>
      </c>
      <c r="H464" s="119" t="s">
        <v>300</v>
      </c>
      <c r="I464" s="119" t="s">
        <v>381</v>
      </c>
      <c r="J464" s="119"/>
      <c r="K464" s="119"/>
      <c r="L464" s="120">
        <f t="shared" si="48"/>
        <v>0.01</v>
      </c>
      <c r="M464" s="163"/>
      <c r="N464" s="141" t="s">
        <v>1748</v>
      </c>
      <c r="O464" s="164" t="s">
        <v>1795</v>
      </c>
      <c r="P464" s="163" t="s">
        <v>1794</v>
      </c>
      <c r="Q464" s="120"/>
      <c r="R464" s="120"/>
      <c r="S464" s="121"/>
      <c r="T464" s="121"/>
      <c r="U464" s="121"/>
      <c r="V464" s="121"/>
      <c r="W464" s="121"/>
      <c r="X464" s="121"/>
      <c r="Y464" s="121"/>
      <c r="Z464" s="121"/>
      <c r="AA464" s="121"/>
      <c r="AB464" s="121"/>
      <c r="AC464" s="122"/>
      <c r="AD464" s="122"/>
      <c r="AE464" s="122"/>
      <c r="AF464" s="123"/>
      <c r="AG464" s="123"/>
      <c r="AH464" s="123"/>
      <c r="AI464" s="1092" t="s">
        <v>2571</v>
      </c>
      <c r="AJ464" s="1093"/>
      <c r="AK464" s="1093" t="s">
        <v>1676</v>
      </c>
      <c r="AL464" s="1093"/>
      <c r="AM464" s="1093"/>
      <c r="AN464" s="120"/>
      <c r="AO464" s="118">
        <f t="shared" si="49"/>
        <v>0</v>
      </c>
      <c r="AP464" s="120" t="s">
        <v>287</v>
      </c>
      <c r="AQ464" s="120" t="s">
        <v>287</v>
      </c>
      <c r="AR464" s="144">
        <f t="shared" si="45"/>
        <v>0</v>
      </c>
      <c r="AS464" s="411">
        <v>8.3999999999999995E-3</v>
      </c>
      <c r="AT464" s="115">
        <v>468</v>
      </c>
    </row>
    <row r="465" spans="1:46" ht="15" hidden="1" customHeight="1">
      <c r="A465" s="115">
        <v>462</v>
      </c>
      <c r="B465" s="119" t="s">
        <v>858</v>
      </c>
      <c r="C465" s="119">
        <v>11032740</v>
      </c>
      <c r="D465" s="119" t="s">
        <v>309</v>
      </c>
      <c r="E465" s="119" t="s">
        <v>310</v>
      </c>
      <c r="F465" s="119" t="s">
        <v>749</v>
      </c>
      <c r="G465" s="119" t="s">
        <v>297</v>
      </c>
      <c r="H465" s="119" t="s">
        <v>300</v>
      </c>
      <c r="I465" s="119" t="s">
        <v>749</v>
      </c>
      <c r="J465" s="119">
        <v>0.05</v>
      </c>
      <c r="K465" s="119"/>
      <c r="L465" s="120">
        <f t="shared" si="48"/>
        <v>0.03</v>
      </c>
      <c r="M465" s="163"/>
      <c r="N465" s="141" t="s">
        <v>1748</v>
      </c>
      <c r="O465" s="164" t="s">
        <v>1795</v>
      </c>
      <c r="P465" s="163" t="s">
        <v>1794</v>
      </c>
      <c r="Q465" s="120"/>
      <c r="R465" s="120"/>
      <c r="S465" s="121">
        <v>1.05</v>
      </c>
      <c r="T465" s="121">
        <v>10</v>
      </c>
      <c r="U465" s="121">
        <v>21.05</v>
      </c>
      <c r="V465" s="121">
        <v>41.1</v>
      </c>
      <c r="W465" s="121">
        <v>71.150000000000006</v>
      </c>
      <c r="X465" s="121">
        <v>81.150000000000006</v>
      </c>
      <c r="Y465" s="121">
        <v>100</v>
      </c>
      <c r="Z465" s="121">
        <v>121.05</v>
      </c>
      <c r="AA465" s="121">
        <v>140</v>
      </c>
      <c r="AB465" s="121">
        <v>150</v>
      </c>
      <c r="AC465" s="122">
        <v>11.05</v>
      </c>
      <c r="AD465" s="122">
        <v>71.099999999999994</v>
      </c>
      <c r="AE465" s="122">
        <v>150</v>
      </c>
      <c r="AF465" s="123">
        <v>5.15</v>
      </c>
      <c r="AG465" s="123">
        <v>60</v>
      </c>
      <c r="AH465" s="123">
        <v>150</v>
      </c>
      <c r="AI465" s="1092" t="s">
        <v>2571</v>
      </c>
      <c r="AJ465" s="1093"/>
      <c r="AK465" s="1093" t="s">
        <v>1676</v>
      </c>
      <c r="AL465" s="1093"/>
      <c r="AM465" s="1093"/>
      <c r="AN465" s="120"/>
      <c r="AO465" s="118">
        <f t="shared" si="49"/>
        <v>0.25</v>
      </c>
      <c r="AP465" s="120" t="s">
        <v>287</v>
      </c>
      <c r="AQ465" s="120" t="s">
        <v>287</v>
      </c>
      <c r="AR465" s="144">
        <f t="shared" si="45"/>
        <v>0.2</v>
      </c>
      <c r="AS465" s="411">
        <v>8.3999999999999995E-3</v>
      </c>
      <c r="AT465" s="115">
        <v>469</v>
      </c>
    </row>
    <row r="466" spans="1:46" ht="15" hidden="1" customHeight="1">
      <c r="A466" s="115">
        <v>463</v>
      </c>
      <c r="B466" s="119" t="s">
        <v>859</v>
      </c>
      <c r="C466" s="119">
        <v>11032864</v>
      </c>
      <c r="D466" s="119" t="s">
        <v>309</v>
      </c>
      <c r="E466" s="119" t="s">
        <v>310</v>
      </c>
      <c r="F466" s="119" t="s">
        <v>749</v>
      </c>
      <c r="G466" s="119" t="s">
        <v>297</v>
      </c>
      <c r="H466" s="119" t="s">
        <v>300</v>
      </c>
      <c r="I466" s="119" t="s">
        <v>749</v>
      </c>
      <c r="J466" s="119">
        <v>0.05</v>
      </c>
      <c r="K466" s="119"/>
      <c r="L466" s="120">
        <f t="shared" si="48"/>
        <v>0.03</v>
      </c>
      <c r="M466" s="163"/>
      <c r="N466" s="141" t="s">
        <v>1748</v>
      </c>
      <c r="O466" s="164" t="s">
        <v>1795</v>
      </c>
      <c r="P466" s="163" t="s">
        <v>1794</v>
      </c>
      <c r="Q466" s="120"/>
      <c r="R466" s="120"/>
      <c r="S466" s="121">
        <v>1.05</v>
      </c>
      <c r="T466" s="121">
        <v>10</v>
      </c>
      <c r="U466" s="121">
        <v>21.05</v>
      </c>
      <c r="V466" s="121">
        <v>41.1</v>
      </c>
      <c r="W466" s="121">
        <v>71.150000000000006</v>
      </c>
      <c r="X466" s="121">
        <v>81.150000000000006</v>
      </c>
      <c r="Y466" s="121">
        <v>100</v>
      </c>
      <c r="Z466" s="121">
        <v>121.05</v>
      </c>
      <c r="AA466" s="121">
        <v>140</v>
      </c>
      <c r="AB466" s="121">
        <v>150</v>
      </c>
      <c r="AC466" s="122">
        <v>11.05</v>
      </c>
      <c r="AD466" s="122">
        <v>71.099999999999994</v>
      </c>
      <c r="AE466" s="122">
        <v>150</v>
      </c>
      <c r="AF466" s="123">
        <v>5.15</v>
      </c>
      <c r="AG466" s="123">
        <v>60</v>
      </c>
      <c r="AH466" s="123">
        <v>150</v>
      </c>
      <c r="AI466" s="1092" t="s">
        <v>2571</v>
      </c>
      <c r="AJ466" s="1093"/>
      <c r="AK466" s="1093" t="s">
        <v>1676</v>
      </c>
      <c r="AL466" s="1093"/>
      <c r="AM466" s="1093"/>
      <c r="AN466" s="120"/>
      <c r="AO466" s="118">
        <f t="shared" si="49"/>
        <v>0.25</v>
      </c>
      <c r="AP466" s="120" t="s">
        <v>287</v>
      </c>
      <c r="AQ466" s="120" t="s">
        <v>287</v>
      </c>
      <c r="AR466" s="144">
        <f t="shared" si="45"/>
        <v>0.2</v>
      </c>
      <c r="AS466" s="411">
        <v>8.3999999999999995E-3</v>
      </c>
      <c r="AT466" s="115">
        <v>470</v>
      </c>
    </row>
    <row r="467" spans="1:46" ht="15" hidden="1" customHeight="1">
      <c r="A467" s="115">
        <v>464</v>
      </c>
      <c r="B467" s="119" t="s">
        <v>860</v>
      </c>
      <c r="C467" s="119"/>
      <c r="D467" s="119" t="s">
        <v>309</v>
      </c>
      <c r="E467" s="119" t="s">
        <v>310</v>
      </c>
      <c r="F467" s="119" t="s">
        <v>749</v>
      </c>
      <c r="G467" s="119" t="s">
        <v>297</v>
      </c>
      <c r="H467" s="119" t="s">
        <v>300</v>
      </c>
      <c r="I467" s="119" t="s">
        <v>749</v>
      </c>
      <c r="J467" s="119"/>
      <c r="K467" s="119"/>
      <c r="L467" s="120">
        <f t="shared" si="48"/>
        <v>0.01</v>
      </c>
      <c r="M467" s="163"/>
      <c r="N467" s="141" t="s">
        <v>1748</v>
      </c>
      <c r="O467" s="164" t="s">
        <v>1795</v>
      </c>
      <c r="P467" s="163" t="s">
        <v>1794</v>
      </c>
      <c r="Q467" s="120"/>
      <c r="R467" s="120"/>
      <c r="S467" s="121"/>
      <c r="T467" s="121"/>
      <c r="U467" s="121"/>
      <c r="V467" s="121"/>
      <c r="W467" s="121"/>
      <c r="X467" s="121"/>
      <c r="Y467" s="121"/>
      <c r="Z467" s="121"/>
      <c r="AA467" s="121"/>
      <c r="AB467" s="121"/>
      <c r="AC467" s="122"/>
      <c r="AD467" s="122"/>
      <c r="AE467" s="122"/>
      <c r="AF467" s="123"/>
      <c r="AG467" s="123"/>
      <c r="AH467" s="123"/>
      <c r="AI467" s="1092" t="s">
        <v>2571</v>
      </c>
      <c r="AJ467" s="1093"/>
      <c r="AK467" s="1093" t="s">
        <v>1676</v>
      </c>
      <c r="AL467" s="1093"/>
      <c r="AM467" s="1093"/>
      <c r="AN467" s="120"/>
      <c r="AO467" s="118">
        <f t="shared" si="49"/>
        <v>0</v>
      </c>
      <c r="AP467" s="120" t="s">
        <v>287</v>
      </c>
      <c r="AQ467" s="120" t="s">
        <v>287</v>
      </c>
      <c r="AR467" s="144">
        <f t="shared" si="45"/>
        <v>0</v>
      </c>
      <c r="AS467" s="411">
        <v>8.3999999999999995E-3</v>
      </c>
      <c r="AT467" s="115">
        <v>471</v>
      </c>
    </row>
    <row r="468" spans="1:46" ht="15" hidden="1" customHeight="1">
      <c r="A468" s="115">
        <v>465</v>
      </c>
      <c r="B468" s="119" t="s">
        <v>861</v>
      </c>
      <c r="C468" s="119">
        <v>11032604</v>
      </c>
      <c r="D468" s="119" t="s">
        <v>309</v>
      </c>
      <c r="E468" s="119" t="s">
        <v>310</v>
      </c>
      <c r="F468" s="119" t="s">
        <v>749</v>
      </c>
      <c r="G468" s="119" t="s">
        <v>297</v>
      </c>
      <c r="H468" s="119" t="s">
        <v>300</v>
      </c>
      <c r="I468" s="119" t="s">
        <v>749</v>
      </c>
      <c r="J468" s="119">
        <v>0.05</v>
      </c>
      <c r="K468" s="119"/>
      <c r="L468" s="120">
        <f t="shared" si="48"/>
        <v>0.03</v>
      </c>
      <c r="M468" s="163"/>
      <c r="N468" s="141" t="s">
        <v>1748</v>
      </c>
      <c r="O468" s="164" t="s">
        <v>1795</v>
      </c>
      <c r="P468" s="163" t="s">
        <v>1794</v>
      </c>
      <c r="Q468" s="120"/>
      <c r="R468" s="120"/>
      <c r="S468" s="121">
        <v>1.05</v>
      </c>
      <c r="T468" s="121">
        <v>10</v>
      </c>
      <c r="U468" s="121">
        <v>21.05</v>
      </c>
      <c r="V468" s="121">
        <v>41.1</v>
      </c>
      <c r="W468" s="121">
        <v>71.150000000000006</v>
      </c>
      <c r="X468" s="121">
        <v>81.150000000000006</v>
      </c>
      <c r="Y468" s="121">
        <v>100</v>
      </c>
      <c r="Z468" s="121">
        <v>121.05</v>
      </c>
      <c r="AA468" s="121">
        <v>140</v>
      </c>
      <c r="AB468" s="121">
        <v>150</v>
      </c>
      <c r="AC468" s="122">
        <v>11.05</v>
      </c>
      <c r="AD468" s="122">
        <v>71.099999999999994</v>
      </c>
      <c r="AE468" s="122">
        <v>150</v>
      </c>
      <c r="AF468" s="123">
        <v>5.15</v>
      </c>
      <c r="AG468" s="123">
        <v>60</v>
      </c>
      <c r="AH468" s="123">
        <v>150</v>
      </c>
      <c r="AI468" s="1092" t="s">
        <v>2571</v>
      </c>
      <c r="AJ468" s="1093"/>
      <c r="AK468" s="1093" t="s">
        <v>1676</v>
      </c>
      <c r="AL468" s="1093"/>
      <c r="AM468" s="1093"/>
      <c r="AN468" s="120"/>
      <c r="AO468" s="118">
        <f t="shared" si="49"/>
        <v>0.25</v>
      </c>
      <c r="AP468" s="120" t="s">
        <v>287</v>
      </c>
      <c r="AQ468" s="120" t="s">
        <v>287</v>
      </c>
      <c r="AR468" s="144">
        <f t="shared" si="45"/>
        <v>0.2</v>
      </c>
      <c r="AS468" s="411">
        <v>8.3999999999999995E-3</v>
      </c>
      <c r="AT468" s="115">
        <v>472</v>
      </c>
    </row>
    <row r="469" spans="1:46" ht="15" hidden="1" customHeight="1">
      <c r="A469" s="115">
        <v>466</v>
      </c>
      <c r="B469" s="119" t="s">
        <v>862</v>
      </c>
      <c r="C469" s="119"/>
      <c r="D469" s="119" t="s">
        <v>309</v>
      </c>
      <c r="E469" s="119" t="s">
        <v>310</v>
      </c>
      <c r="F469" s="119" t="s">
        <v>749</v>
      </c>
      <c r="G469" s="119" t="s">
        <v>297</v>
      </c>
      <c r="H469" s="119" t="s">
        <v>300</v>
      </c>
      <c r="I469" s="119" t="s">
        <v>749</v>
      </c>
      <c r="J469" s="119"/>
      <c r="K469" s="119"/>
      <c r="L469" s="120">
        <f t="shared" si="48"/>
        <v>0.01</v>
      </c>
      <c r="M469" s="163"/>
      <c r="N469" s="141" t="s">
        <v>1748</v>
      </c>
      <c r="O469" s="164" t="s">
        <v>1795</v>
      </c>
      <c r="P469" s="163" t="s">
        <v>1794</v>
      </c>
      <c r="Q469" s="120"/>
      <c r="R469" s="120"/>
      <c r="S469" s="121"/>
      <c r="T469" s="121"/>
      <c r="U469" s="121"/>
      <c r="V469" s="121"/>
      <c r="W469" s="121"/>
      <c r="X469" s="121"/>
      <c r="Y469" s="121"/>
      <c r="Z469" s="121"/>
      <c r="AA469" s="121"/>
      <c r="AB469" s="121"/>
      <c r="AC469" s="122"/>
      <c r="AD469" s="122"/>
      <c r="AE469" s="122"/>
      <c r="AF469" s="123"/>
      <c r="AG469" s="123"/>
      <c r="AH469" s="123"/>
      <c r="AI469" s="1092" t="s">
        <v>2571</v>
      </c>
      <c r="AJ469" s="1093"/>
      <c r="AK469" s="1093" t="s">
        <v>1676</v>
      </c>
      <c r="AL469" s="1093"/>
      <c r="AM469" s="1093"/>
      <c r="AN469" s="120"/>
      <c r="AO469" s="118">
        <f t="shared" si="49"/>
        <v>0</v>
      </c>
      <c r="AP469" s="120" t="s">
        <v>287</v>
      </c>
      <c r="AQ469" s="120" t="s">
        <v>287</v>
      </c>
      <c r="AR469" s="144">
        <f t="shared" si="45"/>
        <v>0</v>
      </c>
      <c r="AS469" s="411">
        <v>8.3999999999999995E-3</v>
      </c>
      <c r="AT469" s="115">
        <v>473</v>
      </c>
    </row>
    <row r="470" spans="1:46" ht="15" hidden="1" customHeight="1">
      <c r="A470" s="115">
        <v>467</v>
      </c>
      <c r="B470" s="119" t="s">
        <v>863</v>
      </c>
      <c r="C470" s="119"/>
      <c r="D470" s="119" t="s">
        <v>309</v>
      </c>
      <c r="E470" s="119" t="s">
        <v>310</v>
      </c>
      <c r="F470" s="119" t="s">
        <v>749</v>
      </c>
      <c r="G470" s="119" t="s">
        <v>297</v>
      </c>
      <c r="H470" s="119" t="s">
        <v>300</v>
      </c>
      <c r="I470" s="119" t="s">
        <v>749</v>
      </c>
      <c r="J470" s="119"/>
      <c r="K470" s="119"/>
      <c r="L470" s="120">
        <f t="shared" si="48"/>
        <v>0.01</v>
      </c>
      <c r="M470" s="163"/>
      <c r="N470" s="141" t="s">
        <v>1748</v>
      </c>
      <c r="O470" s="164" t="s">
        <v>1795</v>
      </c>
      <c r="P470" s="163" t="s">
        <v>1794</v>
      </c>
      <c r="Q470" s="120"/>
      <c r="R470" s="120"/>
      <c r="S470" s="121"/>
      <c r="T470" s="121"/>
      <c r="U470" s="121"/>
      <c r="V470" s="121"/>
      <c r="W470" s="121"/>
      <c r="X470" s="121"/>
      <c r="Y470" s="121"/>
      <c r="Z470" s="121"/>
      <c r="AA470" s="121"/>
      <c r="AB470" s="121"/>
      <c r="AC470" s="122"/>
      <c r="AD470" s="122"/>
      <c r="AE470" s="122"/>
      <c r="AF470" s="123"/>
      <c r="AG470" s="123"/>
      <c r="AH470" s="123"/>
      <c r="AI470" s="1092" t="s">
        <v>2571</v>
      </c>
      <c r="AJ470" s="1093"/>
      <c r="AK470" s="1093" t="s">
        <v>1676</v>
      </c>
      <c r="AL470" s="1093"/>
      <c r="AM470" s="1093"/>
      <c r="AN470" s="120"/>
      <c r="AO470" s="118">
        <f t="shared" si="49"/>
        <v>0</v>
      </c>
      <c r="AP470" s="120" t="s">
        <v>287</v>
      </c>
      <c r="AQ470" s="120" t="s">
        <v>287</v>
      </c>
      <c r="AR470" s="144">
        <f t="shared" si="45"/>
        <v>0</v>
      </c>
      <c r="AS470" s="411">
        <v>8.3999999999999995E-3</v>
      </c>
      <c r="AT470" s="115">
        <v>474</v>
      </c>
    </row>
    <row r="471" spans="1:46" ht="15" hidden="1" customHeight="1">
      <c r="A471" s="115">
        <v>468</v>
      </c>
      <c r="B471" s="119" t="s">
        <v>864</v>
      </c>
      <c r="C471" s="119">
        <v>10133999</v>
      </c>
      <c r="D471" s="119" t="s">
        <v>309</v>
      </c>
      <c r="E471" s="125" t="s">
        <v>1673</v>
      </c>
      <c r="F471" s="119" t="s">
        <v>311</v>
      </c>
      <c r="G471" s="119" t="s">
        <v>297</v>
      </c>
      <c r="H471" s="125" t="s">
        <v>300</v>
      </c>
      <c r="I471" s="119" t="s">
        <v>749</v>
      </c>
      <c r="J471" s="119">
        <v>0.05</v>
      </c>
      <c r="K471" s="119"/>
      <c r="L471" s="120">
        <f t="shared" si="48"/>
        <v>0.03</v>
      </c>
      <c r="M471" s="163"/>
      <c r="N471" s="141" t="s">
        <v>1748</v>
      </c>
      <c r="O471" s="164" t="s">
        <v>1795</v>
      </c>
      <c r="P471" s="163" t="s">
        <v>1794</v>
      </c>
      <c r="Q471" s="120"/>
      <c r="R471" s="120"/>
      <c r="S471" s="121">
        <v>1.05</v>
      </c>
      <c r="T471" s="121">
        <v>10</v>
      </c>
      <c r="U471" s="121">
        <v>21.05</v>
      </c>
      <c r="V471" s="121">
        <v>41.1</v>
      </c>
      <c r="W471" s="121">
        <v>71.150000000000006</v>
      </c>
      <c r="X471" s="121">
        <v>81.150000000000006</v>
      </c>
      <c r="Y471" s="121">
        <v>100</v>
      </c>
      <c r="Z471" s="121">
        <v>121.05</v>
      </c>
      <c r="AA471" s="121">
        <v>140</v>
      </c>
      <c r="AB471" s="121">
        <v>150</v>
      </c>
      <c r="AC471" s="122">
        <v>11.05</v>
      </c>
      <c r="AD471" s="122">
        <v>71.099999999999994</v>
      </c>
      <c r="AE471" s="122">
        <v>150</v>
      </c>
      <c r="AF471" s="123">
        <v>5.15</v>
      </c>
      <c r="AG471" s="123">
        <v>60</v>
      </c>
      <c r="AH471" s="123">
        <v>150</v>
      </c>
      <c r="AI471" s="1092" t="s">
        <v>2571</v>
      </c>
      <c r="AJ471" s="1093"/>
      <c r="AK471" s="1093" t="s">
        <v>1676</v>
      </c>
      <c r="AL471" s="1093"/>
      <c r="AM471" s="1093"/>
      <c r="AN471" s="120"/>
      <c r="AO471" s="118">
        <f t="shared" si="49"/>
        <v>0.25</v>
      </c>
      <c r="AP471" s="120" t="s">
        <v>287</v>
      </c>
      <c r="AQ471" s="120" t="s">
        <v>287</v>
      </c>
      <c r="AR471" s="144">
        <f t="shared" si="45"/>
        <v>0.2</v>
      </c>
      <c r="AS471" s="411">
        <v>8.3999999999999995E-3</v>
      </c>
      <c r="AT471" s="115">
        <v>475</v>
      </c>
    </row>
    <row r="472" spans="1:46" ht="15" hidden="1" customHeight="1">
      <c r="A472" s="115">
        <v>469</v>
      </c>
      <c r="B472" s="119" t="s">
        <v>865</v>
      </c>
      <c r="C472" s="119"/>
      <c r="D472" s="119" t="s">
        <v>309</v>
      </c>
      <c r="E472" s="119" t="s">
        <v>310</v>
      </c>
      <c r="F472" s="119" t="s">
        <v>866</v>
      </c>
      <c r="G472" s="119" t="s">
        <v>296</v>
      </c>
      <c r="H472" s="119" t="s">
        <v>298</v>
      </c>
      <c r="I472" s="119" t="s">
        <v>301</v>
      </c>
      <c r="J472" s="119"/>
      <c r="K472" s="119"/>
      <c r="L472" s="120">
        <f t="shared" si="48"/>
        <v>0.01</v>
      </c>
      <c r="M472" s="164"/>
      <c r="N472" s="141" t="s">
        <v>1748</v>
      </c>
      <c r="O472" s="164"/>
      <c r="P472" s="164"/>
      <c r="Q472" s="132"/>
      <c r="R472" s="132"/>
      <c r="S472" s="121"/>
      <c r="T472" s="121"/>
      <c r="U472" s="121"/>
      <c r="V472" s="121"/>
      <c r="W472" s="121"/>
      <c r="X472" s="121"/>
      <c r="Y472" s="121"/>
      <c r="Z472" s="121"/>
      <c r="AA472" s="121"/>
      <c r="AB472" s="121"/>
      <c r="AC472" s="122"/>
      <c r="AD472" s="122"/>
      <c r="AE472" s="122"/>
      <c r="AF472" s="123"/>
      <c r="AG472" s="123"/>
      <c r="AH472" s="123"/>
      <c r="AI472" s="1092" t="s">
        <v>2571</v>
      </c>
      <c r="AJ472" s="1093"/>
      <c r="AK472" s="1093" t="s">
        <v>1676</v>
      </c>
      <c r="AL472" s="1093"/>
      <c r="AM472" s="1093"/>
      <c r="AN472" s="120"/>
      <c r="AO472" s="118">
        <f t="shared" si="49"/>
        <v>0</v>
      </c>
      <c r="AP472" s="120" t="s">
        <v>287</v>
      </c>
      <c r="AQ472" s="120" t="s">
        <v>287</v>
      </c>
      <c r="AR472" s="144">
        <f t="shared" si="45"/>
        <v>0</v>
      </c>
      <c r="AS472" s="411">
        <v>8.3999999999999995E-3</v>
      </c>
      <c r="AT472" s="115">
        <v>476</v>
      </c>
    </row>
    <row r="473" spans="1:46" ht="15" hidden="1" customHeight="1">
      <c r="A473" s="115">
        <v>470</v>
      </c>
      <c r="B473" s="119" t="s">
        <v>867</v>
      </c>
      <c r="C473" s="119"/>
      <c r="D473" s="119" t="s">
        <v>309</v>
      </c>
      <c r="E473" s="119" t="s">
        <v>310</v>
      </c>
      <c r="F473" s="119" t="s">
        <v>868</v>
      </c>
      <c r="G473" s="119" t="s">
        <v>869</v>
      </c>
      <c r="H473" s="119" t="s">
        <v>298</v>
      </c>
      <c r="I473" s="119" t="s">
        <v>301</v>
      </c>
      <c r="J473" s="119"/>
      <c r="K473" s="119"/>
      <c r="L473" s="120">
        <f t="shared" si="48"/>
        <v>0.01</v>
      </c>
      <c r="M473" s="164"/>
      <c r="N473" s="141" t="s">
        <v>1748</v>
      </c>
      <c r="O473" s="164"/>
      <c r="P473" s="164"/>
      <c r="Q473" s="132"/>
      <c r="R473" s="132"/>
      <c r="S473" s="121"/>
      <c r="T473" s="121"/>
      <c r="U473" s="121"/>
      <c r="V473" s="121"/>
      <c r="W473" s="121"/>
      <c r="X473" s="121"/>
      <c r="Y473" s="121"/>
      <c r="Z473" s="121"/>
      <c r="AA473" s="121"/>
      <c r="AB473" s="121"/>
      <c r="AC473" s="122"/>
      <c r="AD473" s="122"/>
      <c r="AE473" s="122"/>
      <c r="AF473" s="123"/>
      <c r="AG473" s="123"/>
      <c r="AH473" s="123"/>
      <c r="AI473" s="1092" t="s">
        <v>2571</v>
      </c>
      <c r="AJ473" s="1093"/>
      <c r="AK473" s="1093" t="s">
        <v>1676</v>
      </c>
      <c r="AL473" s="1093"/>
      <c r="AM473" s="1093"/>
      <c r="AN473" s="120"/>
      <c r="AO473" s="118">
        <f t="shared" si="49"/>
        <v>0</v>
      </c>
      <c r="AP473" s="120" t="s">
        <v>287</v>
      </c>
      <c r="AQ473" s="120" t="s">
        <v>287</v>
      </c>
      <c r="AR473" s="144">
        <f t="shared" si="45"/>
        <v>0</v>
      </c>
      <c r="AS473" s="411">
        <v>8.3999999999999995E-3</v>
      </c>
      <c r="AT473" s="115">
        <v>477</v>
      </c>
    </row>
    <row r="474" spans="1:46" ht="15" hidden="1" customHeight="1">
      <c r="A474" s="115">
        <v>471</v>
      </c>
      <c r="B474" s="119" t="s">
        <v>870</v>
      </c>
      <c r="C474" s="119"/>
      <c r="D474" s="119" t="s">
        <v>309</v>
      </c>
      <c r="E474" s="119" t="s">
        <v>310</v>
      </c>
      <c r="F474" s="119" t="s">
        <v>871</v>
      </c>
      <c r="G474" s="119" t="s">
        <v>869</v>
      </c>
      <c r="H474" s="119" t="s">
        <v>298</v>
      </c>
      <c r="I474" s="119" t="s">
        <v>301</v>
      </c>
      <c r="J474" s="119"/>
      <c r="K474" s="119"/>
      <c r="L474" s="120">
        <f t="shared" si="48"/>
        <v>0.01</v>
      </c>
      <c r="M474" s="164"/>
      <c r="N474" s="141" t="s">
        <v>1748</v>
      </c>
      <c r="O474" s="164"/>
      <c r="P474" s="164"/>
      <c r="Q474" s="132"/>
      <c r="R474" s="132"/>
      <c r="S474" s="121"/>
      <c r="T474" s="121"/>
      <c r="U474" s="121"/>
      <c r="V474" s="121"/>
      <c r="W474" s="121"/>
      <c r="X474" s="121"/>
      <c r="Y474" s="121"/>
      <c r="Z474" s="121"/>
      <c r="AA474" s="121"/>
      <c r="AB474" s="121"/>
      <c r="AC474" s="122"/>
      <c r="AD474" s="122"/>
      <c r="AE474" s="122"/>
      <c r="AF474" s="123"/>
      <c r="AG474" s="123"/>
      <c r="AH474" s="123"/>
      <c r="AI474" s="1092" t="s">
        <v>2571</v>
      </c>
      <c r="AJ474" s="1093"/>
      <c r="AK474" s="1093" t="s">
        <v>1676</v>
      </c>
      <c r="AL474" s="1093"/>
      <c r="AM474" s="1093"/>
      <c r="AN474" s="120"/>
      <c r="AO474" s="118">
        <f t="shared" si="49"/>
        <v>0</v>
      </c>
      <c r="AP474" s="120" t="s">
        <v>287</v>
      </c>
      <c r="AQ474" s="120" t="s">
        <v>287</v>
      </c>
      <c r="AR474" s="144">
        <f t="shared" si="45"/>
        <v>0</v>
      </c>
      <c r="AS474" s="411">
        <v>8.3999999999999995E-3</v>
      </c>
      <c r="AT474" s="115">
        <v>478</v>
      </c>
    </row>
    <row r="475" spans="1:46" ht="15" hidden="1" customHeight="1">
      <c r="A475" s="115">
        <v>472</v>
      </c>
      <c r="B475" s="119" t="s">
        <v>872</v>
      </c>
      <c r="C475" s="119"/>
      <c r="D475" s="119" t="s">
        <v>309</v>
      </c>
      <c r="E475" s="119" t="s">
        <v>310</v>
      </c>
      <c r="F475" s="119" t="s">
        <v>868</v>
      </c>
      <c r="G475" s="119" t="s">
        <v>869</v>
      </c>
      <c r="H475" s="119" t="s">
        <v>298</v>
      </c>
      <c r="I475" s="119" t="s">
        <v>301</v>
      </c>
      <c r="J475" s="119"/>
      <c r="K475" s="119"/>
      <c r="L475" s="120">
        <f t="shared" si="48"/>
        <v>0.01</v>
      </c>
      <c r="M475" s="164"/>
      <c r="N475" s="141" t="s">
        <v>1748</v>
      </c>
      <c r="O475" s="164"/>
      <c r="P475" s="164"/>
      <c r="Q475" s="132"/>
      <c r="R475" s="132"/>
      <c r="S475" s="121"/>
      <c r="T475" s="121"/>
      <c r="U475" s="121"/>
      <c r="V475" s="121"/>
      <c r="W475" s="121"/>
      <c r="X475" s="121"/>
      <c r="Y475" s="121"/>
      <c r="Z475" s="121"/>
      <c r="AA475" s="121"/>
      <c r="AB475" s="121"/>
      <c r="AC475" s="122"/>
      <c r="AD475" s="122"/>
      <c r="AE475" s="122"/>
      <c r="AF475" s="123"/>
      <c r="AG475" s="123"/>
      <c r="AH475" s="123"/>
      <c r="AI475" s="1092" t="s">
        <v>2571</v>
      </c>
      <c r="AJ475" s="1093"/>
      <c r="AK475" s="1093" t="s">
        <v>1676</v>
      </c>
      <c r="AL475" s="1093"/>
      <c r="AM475" s="1093"/>
      <c r="AN475" s="120"/>
      <c r="AO475" s="118">
        <f t="shared" si="49"/>
        <v>0</v>
      </c>
      <c r="AP475" s="120" t="s">
        <v>287</v>
      </c>
      <c r="AQ475" s="120" t="s">
        <v>287</v>
      </c>
      <c r="AR475" s="144">
        <f t="shared" si="45"/>
        <v>0</v>
      </c>
      <c r="AS475" s="411">
        <v>8.3999999999999995E-3</v>
      </c>
      <c r="AT475" s="115">
        <v>479</v>
      </c>
    </row>
    <row r="476" spans="1:46" ht="15" hidden="1" customHeight="1">
      <c r="A476" s="115">
        <v>473</v>
      </c>
      <c r="B476" s="119" t="s">
        <v>873</v>
      </c>
      <c r="C476" s="119"/>
      <c r="D476" s="119" t="s">
        <v>309</v>
      </c>
      <c r="E476" s="119" t="s">
        <v>310</v>
      </c>
      <c r="F476" s="119" t="s">
        <v>868</v>
      </c>
      <c r="G476" s="119" t="s">
        <v>869</v>
      </c>
      <c r="H476" s="119" t="s">
        <v>298</v>
      </c>
      <c r="I476" s="119" t="s">
        <v>301</v>
      </c>
      <c r="J476" s="119"/>
      <c r="K476" s="119"/>
      <c r="L476" s="120">
        <f t="shared" si="48"/>
        <v>0.01</v>
      </c>
      <c r="M476" s="164"/>
      <c r="N476" s="141" t="s">
        <v>1748</v>
      </c>
      <c r="O476" s="164"/>
      <c r="P476" s="164"/>
      <c r="Q476" s="132"/>
      <c r="R476" s="132"/>
      <c r="S476" s="121"/>
      <c r="T476" s="121"/>
      <c r="U476" s="121"/>
      <c r="V476" s="121"/>
      <c r="W476" s="121"/>
      <c r="X476" s="121"/>
      <c r="Y476" s="121"/>
      <c r="Z476" s="121"/>
      <c r="AA476" s="121"/>
      <c r="AB476" s="121"/>
      <c r="AC476" s="122"/>
      <c r="AD476" s="122"/>
      <c r="AE476" s="122"/>
      <c r="AF476" s="123"/>
      <c r="AG476" s="123"/>
      <c r="AH476" s="123"/>
      <c r="AI476" s="1092" t="s">
        <v>2571</v>
      </c>
      <c r="AJ476" s="1093"/>
      <c r="AK476" s="1093" t="s">
        <v>1676</v>
      </c>
      <c r="AL476" s="1093"/>
      <c r="AM476" s="1093"/>
      <c r="AN476" s="120"/>
      <c r="AO476" s="118">
        <f t="shared" si="49"/>
        <v>0</v>
      </c>
      <c r="AP476" s="120" t="s">
        <v>287</v>
      </c>
      <c r="AQ476" s="120" t="s">
        <v>287</v>
      </c>
      <c r="AR476" s="144">
        <f t="shared" si="45"/>
        <v>0</v>
      </c>
      <c r="AS476" s="411">
        <v>8.3999999999999995E-3</v>
      </c>
      <c r="AT476" s="115">
        <v>480</v>
      </c>
    </row>
    <row r="477" spans="1:46" ht="15" hidden="1" customHeight="1">
      <c r="A477" s="115">
        <v>474</v>
      </c>
      <c r="B477" s="119" t="s">
        <v>874</v>
      </c>
      <c r="C477" s="119"/>
      <c r="D477" s="119" t="s">
        <v>309</v>
      </c>
      <c r="E477" s="119" t="s">
        <v>310</v>
      </c>
      <c r="F477" s="119" t="s">
        <v>875</v>
      </c>
      <c r="G477" s="119" t="s">
        <v>876</v>
      </c>
      <c r="H477" s="119" t="s">
        <v>298</v>
      </c>
      <c r="I477" s="119" t="s">
        <v>301</v>
      </c>
      <c r="J477" s="119"/>
      <c r="K477" s="119"/>
      <c r="L477" s="120">
        <f t="shared" si="48"/>
        <v>0.01</v>
      </c>
      <c r="M477" s="164"/>
      <c r="N477" s="141" t="s">
        <v>1748</v>
      </c>
      <c r="O477" s="164"/>
      <c r="P477" s="164"/>
      <c r="Q477" s="132"/>
      <c r="R477" s="132"/>
      <c r="S477" s="121"/>
      <c r="T477" s="121"/>
      <c r="U477" s="121"/>
      <c r="V477" s="121"/>
      <c r="W477" s="121"/>
      <c r="X477" s="121"/>
      <c r="Y477" s="121"/>
      <c r="Z477" s="121"/>
      <c r="AA477" s="121"/>
      <c r="AB477" s="121"/>
      <c r="AC477" s="122"/>
      <c r="AD477" s="122"/>
      <c r="AE477" s="122"/>
      <c r="AF477" s="123"/>
      <c r="AG477" s="123"/>
      <c r="AH477" s="123"/>
      <c r="AI477" s="1092" t="s">
        <v>2571</v>
      </c>
      <c r="AJ477" s="1093"/>
      <c r="AK477" s="1093" t="s">
        <v>1676</v>
      </c>
      <c r="AL477" s="1093"/>
      <c r="AM477" s="1093"/>
      <c r="AN477" s="120"/>
      <c r="AO477" s="118">
        <f t="shared" si="49"/>
        <v>0</v>
      </c>
      <c r="AP477" s="120" t="s">
        <v>287</v>
      </c>
      <c r="AQ477" s="120" t="s">
        <v>287</v>
      </c>
      <c r="AR477" s="144">
        <f t="shared" si="45"/>
        <v>0</v>
      </c>
      <c r="AS477" s="411">
        <v>8.3999999999999995E-3</v>
      </c>
      <c r="AT477" s="115">
        <v>481</v>
      </c>
    </row>
    <row r="478" spans="1:46" ht="15" hidden="1" customHeight="1">
      <c r="A478" s="115">
        <v>475</v>
      </c>
      <c r="B478" s="119" t="s">
        <v>877</v>
      </c>
      <c r="C478" s="119"/>
      <c r="D478" s="119" t="s">
        <v>309</v>
      </c>
      <c r="E478" s="119" t="s">
        <v>310</v>
      </c>
      <c r="F478" s="119" t="s">
        <v>866</v>
      </c>
      <c r="G478" s="119" t="s">
        <v>296</v>
      </c>
      <c r="H478" s="119" t="s">
        <v>298</v>
      </c>
      <c r="I478" s="119" t="s">
        <v>301</v>
      </c>
      <c r="J478" s="119"/>
      <c r="K478" s="119"/>
      <c r="L478" s="120">
        <f t="shared" si="48"/>
        <v>0.01</v>
      </c>
      <c r="M478" s="164"/>
      <c r="N478" s="141" t="s">
        <v>1748</v>
      </c>
      <c r="O478" s="164"/>
      <c r="P478" s="164"/>
      <c r="Q478" s="132"/>
      <c r="R478" s="132"/>
      <c r="S478" s="121"/>
      <c r="T478" s="121"/>
      <c r="U478" s="121"/>
      <c r="V478" s="121"/>
      <c r="W478" s="121"/>
      <c r="X478" s="121"/>
      <c r="Y478" s="121"/>
      <c r="Z478" s="121"/>
      <c r="AA478" s="121"/>
      <c r="AB478" s="121"/>
      <c r="AC478" s="122"/>
      <c r="AD478" s="122"/>
      <c r="AE478" s="122"/>
      <c r="AF478" s="123"/>
      <c r="AG478" s="123"/>
      <c r="AH478" s="123"/>
      <c r="AI478" s="1092" t="s">
        <v>2571</v>
      </c>
      <c r="AJ478" s="1093"/>
      <c r="AK478" s="1093" t="s">
        <v>1676</v>
      </c>
      <c r="AL478" s="1093"/>
      <c r="AM478" s="1093"/>
      <c r="AN478" s="120"/>
      <c r="AO478" s="118">
        <f t="shared" si="49"/>
        <v>0</v>
      </c>
      <c r="AP478" s="120" t="s">
        <v>287</v>
      </c>
      <c r="AQ478" s="120" t="s">
        <v>287</v>
      </c>
      <c r="AR478" s="144">
        <f t="shared" si="45"/>
        <v>0</v>
      </c>
      <c r="AS478" s="411">
        <v>8.3999999999999995E-3</v>
      </c>
      <c r="AT478" s="115">
        <v>482</v>
      </c>
    </row>
    <row r="479" spans="1:46" ht="15" hidden="1" customHeight="1">
      <c r="A479" s="115">
        <v>476</v>
      </c>
      <c r="B479" s="119" t="s">
        <v>878</v>
      </c>
      <c r="C479" s="119"/>
      <c r="D479" s="119" t="s">
        <v>309</v>
      </c>
      <c r="E479" s="119" t="s">
        <v>310</v>
      </c>
      <c r="F479" s="119" t="s">
        <v>868</v>
      </c>
      <c r="G479" s="119" t="s">
        <v>869</v>
      </c>
      <c r="H479" s="119" t="s">
        <v>298</v>
      </c>
      <c r="I479" s="119" t="s">
        <v>301</v>
      </c>
      <c r="J479" s="119"/>
      <c r="K479" s="119"/>
      <c r="L479" s="120">
        <f t="shared" si="48"/>
        <v>0.01</v>
      </c>
      <c r="M479" s="164"/>
      <c r="N479" s="141" t="s">
        <v>1748</v>
      </c>
      <c r="O479" s="164"/>
      <c r="P479" s="164"/>
      <c r="Q479" s="132"/>
      <c r="R479" s="132"/>
      <c r="S479" s="121"/>
      <c r="T479" s="121"/>
      <c r="U479" s="121"/>
      <c r="V479" s="121"/>
      <c r="W479" s="121"/>
      <c r="X479" s="121"/>
      <c r="Y479" s="121"/>
      <c r="Z479" s="121"/>
      <c r="AA479" s="121"/>
      <c r="AB479" s="121"/>
      <c r="AC479" s="122"/>
      <c r="AD479" s="122"/>
      <c r="AE479" s="122"/>
      <c r="AF479" s="123"/>
      <c r="AG479" s="123"/>
      <c r="AH479" s="123"/>
      <c r="AI479" s="1092" t="s">
        <v>2571</v>
      </c>
      <c r="AJ479" s="1093"/>
      <c r="AK479" s="1093" t="s">
        <v>1676</v>
      </c>
      <c r="AL479" s="1093"/>
      <c r="AM479" s="1093"/>
      <c r="AN479" s="120"/>
      <c r="AO479" s="118">
        <f t="shared" si="49"/>
        <v>0</v>
      </c>
      <c r="AP479" s="120" t="s">
        <v>287</v>
      </c>
      <c r="AQ479" s="120" t="s">
        <v>287</v>
      </c>
      <c r="AR479" s="144">
        <f t="shared" si="45"/>
        <v>0</v>
      </c>
      <c r="AS479" s="411">
        <v>8.3999999999999995E-3</v>
      </c>
      <c r="AT479" s="115">
        <v>483</v>
      </c>
    </row>
    <row r="480" spans="1:46" ht="15" hidden="1" customHeight="1">
      <c r="A480" s="115">
        <v>477</v>
      </c>
      <c r="B480" s="119" t="s">
        <v>879</v>
      </c>
      <c r="C480" s="119"/>
      <c r="D480" s="119" t="s">
        <v>309</v>
      </c>
      <c r="E480" s="119" t="s">
        <v>310</v>
      </c>
      <c r="F480" s="119" t="s">
        <v>871</v>
      </c>
      <c r="G480" s="119" t="s">
        <v>869</v>
      </c>
      <c r="H480" s="119" t="s">
        <v>298</v>
      </c>
      <c r="I480" s="119" t="s">
        <v>301</v>
      </c>
      <c r="J480" s="119"/>
      <c r="K480" s="119"/>
      <c r="L480" s="120">
        <f t="shared" si="48"/>
        <v>0.01</v>
      </c>
      <c r="M480" s="164"/>
      <c r="N480" s="141" t="s">
        <v>1748</v>
      </c>
      <c r="O480" s="164"/>
      <c r="P480" s="164"/>
      <c r="Q480" s="132"/>
      <c r="R480" s="132"/>
      <c r="S480" s="121"/>
      <c r="T480" s="121"/>
      <c r="U480" s="121"/>
      <c r="V480" s="121"/>
      <c r="W480" s="121"/>
      <c r="X480" s="121"/>
      <c r="Y480" s="121"/>
      <c r="Z480" s="121"/>
      <c r="AA480" s="121"/>
      <c r="AB480" s="121"/>
      <c r="AC480" s="122"/>
      <c r="AD480" s="122"/>
      <c r="AE480" s="122"/>
      <c r="AF480" s="123"/>
      <c r="AG480" s="123"/>
      <c r="AH480" s="123"/>
      <c r="AI480" s="1092" t="s">
        <v>2571</v>
      </c>
      <c r="AJ480" s="1093"/>
      <c r="AK480" s="1093" t="s">
        <v>1676</v>
      </c>
      <c r="AL480" s="1093"/>
      <c r="AM480" s="1093"/>
      <c r="AN480" s="120"/>
      <c r="AO480" s="118">
        <f t="shared" si="49"/>
        <v>0</v>
      </c>
      <c r="AP480" s="120" t="s">
        <v>287</v>
      </c>
      <c r="AQ480" s="120" t="s">
        <v>287</v>
      </c>
      <c r="AR480" s="144">
        <f t="shared" si="45"/>
        <v>0</v>
      </c>
      <c r="AS480" s="411">
        <v>8.3999999999999995E-3</v>
      </c>
      <c r="AT480" s="115">
        <v>484</v>
      </c>
    </row>
    <row r="481" spans="1:46" ht="15" hidden="1" customHeight="1">
      <c r="A481" s="115">
        <v>478</v>
      </c>
      <c r="B481" s="119" t="s">
        <v>880</v>
      </c>
      <c r="C481" s="119"/>
      <c r="D481" s="119" t="s">
        <v>309</v>
      </c>
      <c r="E481" s="119" t="s">
        <v>310</v>
      </c>
      <c r="F481" s="119" t="s">
        <v>301</v>
      </c>
      <c r="G481" s="119" t="s">
        <v>881</v>
      </c>
      <c r="H481" s="119" t="s">
        <v>298</v>
      </c>
      <c r="I481" s="119" t="s">
        <v>301</v>
      </c>
      <c r="J481" s="119"/>
      <c r="K481" s="119"/>
      <c r="L481" s="120">
        <f t="shared" si="48"/>
        <v>0.01</v>
      </c>
      <c r="M481" s="164"/>
      <c r="N481" s="141" t="s">
        <v>1748</v>
      </c>
      <c r="O481" s="164"/>
      <c r="P481" s="164"/>
      <c r="Q481" s="132"/>
      <c r="R481" s="132"/>
      <c r="S481" s="121"/>
      <c r="T481" s="121"/>
      <c r="U481" s="121"/>
      <c r="V481" s="121"/>
      <c r="W481" s="121"/>
      <c r="X481" s="121"/>
      <c r="Y481" s="121"/>
      <c r="Z481" s="121"/>
      <c r="AA481" s="121"/>
      <c r="AB481" s="121"/>
      <c r="AC481" s="122"/>
      <c r="AD481" s="122"/>
      <c r="AE481" s="122"/>
      <c r="AF481" s="123"/>
      <c r="AG481" s="123"/>
      <c r="AH481" s="123"/>
      <c r="AI481" s="1092" t="s">
        <v>2571</v>
      </c>
      <c r="AJ481" s="1093"/>
      <c r="AK481" s="1093" t="s">
        <v>1676</v>
      </c>
      <c r="AL481" s="1093"/>
      <c r="AM481" s="1093"/>
      <c r="AN481" s="120"/>
      <c r="AO481" s="118">
        <f t="shared" si="49"/>
        <v>0</v>
      </c>
      <c r="AP481" s="120" t="s">
        <v>287</v>
      </c>
      <c r="AQ481" s="120" t="s">
        <v>287</v>
      </c>
      <c r="AR481" s="144">
        <f t="shared" si="45"/>
        <v>0</v>
      </c>
      <c r="AS481" s="411">
        <v>8.3999999999999995E-3</v>
      </c>
      <c r="AT481" s="115">
        <v>485</v>
      </c>
    </row>
    <row r="482" spans="1:46" ht="15" hidden="1" customHeight="1">
      <c r="A482" s="115">
        <v>479</v>
      </c>
      <c r="B482" s="119" t="s">
        <v>882</v>
      </c>
      <c r="C482" s="119"/>
      <c r="D482" s="119" t="s">
        <v>309</v>
      </c>
      <c r="E482" s="119" t="s">
        <v>310</v>
      </c>
      <c r="F482" s="119" t="s">
        <v>871</v>
      </c>
      <c r="G482" s="119" t="s">
        <v>869</v>
      </c>
      <c r="H482" s="119" t="s">
        <v>298</v>
      </c>
      <c r="I482" s="119" t="s">
        <v>301</v>
      </c>
      <c r="J482" s="119"/>
      <c r="K482" s="119"/>
      <c r="L482" s="120">
        <f t="shared" si="48"/>
        <v>0.01</v>
      </c>
      <c r="M482" s="164"/>
      <c r="N482" s="141" t="s">
        <v>1748</v>
      </c>
      <c r="O482" s="164"/>
      <c r="P482" s="164"/>
      <c r="Q482" s="132"/>
      <c r="R482" s="132"/>
      <c r="S482" s="121"/>
      <c r="T482" s="121"/>
      <c r="U482" s="121"/>
      <c r="V482" s="121"/>
      <c r="W482" s="121"/>
      <c r="X482" s="121"/>
      <c r="Y482" s="121"/>
      <c r="Z482" s="121"/>
      <c r="AA482" s="121"/>
      <c r="AB482" s="121"/>
      <c r="AC482" s="122"/>
      <c r="AD482" s="122"/>
      <c r="AE482" s="122"/>
      <c r="AF482" s="123"/>
      <c r="AG482" s="123"/>
      <c r="AH482" s="123"/>
      <c r="AI482" s="1092" t="s">
        <v>2571</v>
      </c>
      <c r="AJ482" s="1093"/>
      <c r="AK482" s="1093" t="s">
        <v>1676</v>
      </c>
      <c r="AL482" s="1093"/>
      <c r="AM482" s="1093"/>
      <c r="AN482" s="120"/>
      <c r="AO482" s="118">
        <f t="shared" si="49"/>
        <v>0</v>
      </c>
      <c r="AP482" s="120" t="s">
        <v>287</v>
      </c>
      <c r="AQ482" s="120" t="s">
        <v>287</v>
      </c>
      <c r="AR482" s="144">
        <f t="shared" si="45"/>
        <v>0</v>
      </c>
      <c r="AS482" s="411">
        <v>8.3999999999999995E-3</v>
      </c>
      <c r="AT482" s="115">
        <v>486</v>
      </c>
    </row>
    <row r="483" spans="1:46" ht="15" hidden="1" customHeight="1">
      <c r="A483" s="115">
        <v>480</v>
      </c>
      <c r="B483" s="119" t="s">
        <v>883</v>
      </c>
      <c r="C483" s="119"/>
      <c r="D483" s="119" t="s">
        <v>309</v>
      </c>
      <c r="E483" s="119" t="s">
        <v>310</v>
      </c>
      <c r="F483" s="119" t="s">
        <v>868</v>
      </c>
      <c r="G483" s="119" t="s">
        <v>869</v>
      </c>
      <c r="H483" s="119" t="s">
        <v>298</v>
      </c>
      <c r="I483" s="119" t="s">
        <v>301</v>
      </c>
      <c r="J483" s="119"/>
      <c r="K483" s="119"/>
      <c r="L483" s="120">
        <f t="shared" si="48"/>
        <v>0.01</v>
      </c>
      <c r="M483" s="164"/>
      <c r="N483" s="141" t="s">
        <v>1748</v>
      </c>
      <c r="O483" s="164"/>
      <c r="P483" s="164"/>
      <c r="Q483" s="132"/>
      <c r="R483" s="132"/>
      <c r="S483" s="121"/>
      <c r="T483" s="121"/>
      <c r="U483" s="121"/>
      <c r="V483" s="121"/>
      <c r="W483" s="121"/>
      <c r="X483" s="121"/>
      <c r="Y483" s="121"/>
      <c r="Z483" s="121"/>
      <c r="AA483" s="121"/>
      <c r="AB483" s="121"/>
      <c r="AC483" s="122"/>
      <c r="AD483" s="122"/>
      <c r="AE483" s="122"/>
      <c r="AF483" s="123"/>
      <c r="AG483" s="123"/>
      <c r="AH483" s="123"/>
      <c r="AI483" s="1092" t="s">
        <v>2571</v>
      </c>
      <c r="AJ483" s="1093"/>
      <c r="AK483" s="1093" t="s">
        <v>1676</v>
      </c>
      <c r="AL483" s="1093"/>
      <c r="AM483" s="1093"/>
      <c r="AN483" s="120"/>
      <c r="AO483" s="118">
        <f t="shared" si="49"/>
        <v>0</v>
      </c>
      <c r="AP483" s="120" t="s">
        <v>287</v>
      </c>
      <c r="AQ483" s="120" t="s">
        <v>287</v>
      </c>
      <c r="AR483" s="144">
        <f t="shared" si="45"/>
        <v>0</v>
      </c>
      <c r="AS483" s="411">
        <v>8.3999999999999995E-3</v>
      </c>
      <c r="AT483" s="115">
        <v>487</v>
      </c>
    </row>
    <row r="484" spans="1:46" ht="15" hidden="1" customHeight="1">
      <c r="A484" s="115">
        <v>481</v>
      </c>
      <c r="B484" s="119" t="s">
        <v>884</v>
      </c>
      <c r="C484" s="119"/>
      <c r="D484" s="119" t="s">
        <v>309</v>
      </c>
      <c r="E484" s="119" t="s">
        <v>310</v>
      </c>
      <c r="F484" s="119" t="s">
        <v>868</v>
      </c>
      <c r="G484" s="119" t="s">
        <v>869</v>
      </c>
      <c r="H484" s="119" t="s">
        <v>298</v>
      </c>
      <c r="I484" s="119" t="s">
        <v>301</v>
      </c>
      <c r="J484" s="119"/>
      <c r="K484" s="119"/>
      <c r="L484" s="120">
        <f t="shared" si="48"/>
        <v>0.01</v>
      </c>
      <c r="M484" s="164"/>
      <c r="N484" s="141" t="s">
        <v>1748</v>
      </c>
      <c r="O484" s="164"/>
      <c r="P484" s="164"/>
      <c r="Q484" s="132"/>
      <c r="R484" s="132"/>
      <c r="S484" s="121"/>
      <c r="T484" s="121"/>
      <c r="U484" s="121"/>
      <c r="V484" s="121"/>
      <c r="W484" s="121"/>
      <c r="X484" s="121"/>
      <c r="Y484" s="121"/>
      <c r="Z484" s="121"/>
      <c r="AA484" s="121"/>
      <c r="AB484" s="121"/>
      <c r="AC484" s="122"/>
      <c r="AD484" s="122"/>
      <c r="AE484" s="122"/>
      <c r="AF484" s="123"/>
      <c r="AG484" s="123"/>
      <c r="AH484" s="123"/>
      <c r="AI484" s="1092" t="s">
        <v>2571</v>
      </c>
      <c r="AJ484" s="1093"/>
      <c r="AK484" s="1093" t="s">
        <v>1676</v>
      </c>
      <c r="AL484" s="1093"/>
      <c r="AM484" s="1093"/>
      <c r="AN484" s="120"/>
      <c r="AO484" s="118">
        <f t="shared" si="49"/>
        <v>0</v>
      </c>
      <c r="AP484" s="120" t="s">
        <v>287</v>
      </c>
      <c r="AQ484" s="120" t="s">
        <v>287</v>
      </c>
      <c r="AR484" s="144">
        <f t="shared" si="45"/>
        <v>0</v>
      </c>
      <c r="AS484" s="411">
        <v>8.3999999999999995E-3</v>
      </c>
      <c r="AT484" s="115">
        <v>488</v>
      </c>
    </row>
    <row r="485" spans="1:46" ht="15" hidden="1" customHeight="1">
      <c r="A485" s="115">
        <v>482</v>
      </c>
      <c r="B485" s="119" t="s">
        <v>885</v>
      </c>
      <c r="C485" s="119"/>
      <c r="D485" s="119" t="s">
        <v>309</v>
      </c>
      <c r="E485" s="119" t="s">
        <v>310</v>
      </c>
      <c r="F485" s="119" t="s">
        <v>871</v>
      </c>
      <c r="G485" s="119" t="s">
        <v>869</v>
      </c>
      <c r="H485" s="119" t="s">
        <v>298</v>
      </c>
      <c r="I485" s="119" t="s">
        <v>301</v>
      </c>
      <c r="J485" s="119"/>
      <c r="K485" s="119"/>
      <c r="L485" s="120">
        <f t="shared" si="48"/>
        <v>0.01</v>
      </c>
      <c r="M485" s="164"/>
      <c r="N485" s="141" t="s">
        <v>1748</v>
      </c>
      <c r="O485" s="164"/>
      <c r="P485" s="164"/>
      <c r="Q485" s="132"/>
      <c r="R485" s="132"/>
      <c r="S485" s="121"/>
      <c r="T485" s="121"/>
      <c r="U485" s="121"/>
      <c r="V485" s="121"/>
      <c r="W485" s="121"/>
      <c r="X485" s="121"/>
      <c r="Y485" s="121"/>
      <c r="Z485" s="121"/>
      <c r="AA485" s="121"/>
      <c r="AB485" s="121"/>
      <c r="AC485" s="122"/>
      <c r="AD485" s="122"/>
      <c r="AE485" s="122"/>
      <c r="AF485" s="123"/>
      <c r="AG485" s="123"/>
      <c r="AH485" s="123"/>
      <c r="AI485" s="1092" t="s">
        <v>2571</v>
      </c>
      <c r="AJ485" s="1093"/>
      <c r="AK485" s="1093" t="s">
        <v>1676</v>
      </c>
      <c r="AL485" s="1093"/>
      <c r="AM485" s="1093"/>
      <c r="AN485" s="120"/>
      <c r="AO485" s="118">
        <f t="shared" si="49"/>
        <v>0</v>
      </c>
      <c r="AP485" s="120" t="s">
        <v>287</v>
      </c>
      <c r="AQ485" s="120" t="s">
        <v>287</v>
      </c>
      <c r="AR485" s="144">
        <f t="shared" si="45"/>
        <v>0</v>
      </c>
      <c r="AS485" s="411">
        <v>8.3999999999999995E-3</v>
      </c>
      <c r="AT485" s="115">
        <v>489</v>
      </c>
    </row>
    <row r="486" spans="1:46" ht="15" hidden="1" customHeight="1">
      <c r="A486" s="115">
        <v>483</v>
      </c>
      <c r="B486" s="119" t="s">
        <v>886</v>
      </c>
      <c r="C486" s="119"/>
      <c r="D486" s="119" t="s">
        <v>309</v>
      </c>
      <c r="E486" s="119" t="s">
        <v>310</v>
      </c>
      <c r="F486" s="119" t="s">
        <v>868</v>
      </c>
      <c r="G486" s="119" t="s">
        <v>869</v>
      </c>
      <c r="H486" s="119" t="s">
        <v>298</v>
      </c>
      <c r="I486" s="119" t="s">
        <v>301</v>
      </c>
      <c r="J486" s="119"/>
      <c r="K486" s="119"/>
      <c r="L486" s="120">
        <f t="shared" si="48"/>
        <v>0.01</v>
      </c>
      <c r="M486" s="164"/>
      <c r="N486" s="141" t="s">
        <v>1748</v>
      </c>
      <c r="O486" s="164"/>
      <c r="P486" s="164"/>
      <c r="Q486" s="132"/>
      <c r="R486" s="132"/>
      <c r="S486" s="121"/>
      <c r="T486" s="121"/>
      <c r="U486" s="121"/>
      <c r="V486" s="121"/>
      <c r="W486" s="121"/>
      <c r="X486" s="121"/>
      <c r="Y486" s="121"/>
      <c r="Z486" s="121"/>
      <c r="AA486" s="121"/>
      <c r="AB486" s="121"/>
      <c r="AC486" s="122"/>
      <c r="AD486" s="122"/>
      <c r="AE486" s="122"/>
      <c r="AF486" s="123"/>
      <c r="AG486" s="123"/>
      <c r="AH486" s="123"/>
      <c r="AI486" s="1092" t="s">
        <v>2571</v>
      </c>
      <c r="AJ486" s="1093"/>
      <c r="AK486" s="1093" t="s">
        <v>1676</v>
      </c>
      <c r="AL486" s="1093"/>
      <c r="AM486" s="1093"/>
      <c r="AN486" s="120"/>
      <c r="AO486" s="118">
        <f t="shared" si="49"/>
        <v>0</v>
      </c>
      <c r="AP486" s="120" t="s">
        <v>287</v>
      </c>
      <c r="AQ486" s="120" t="s">
        <v>287</v>
      </c>
      <c r="AR486" s="144">
        <f t="shared" si="45"/>
        <v>0</v>
      </c>
      <c r="AS486" s="411">
        <v>8.3999999999999995E-3</v>
      </c>
      <c r="AT486" s="115">
        <v>490</v>
      </c>
    </row>
    <row r="487" spans="1:46" ht="15" hidden="1" customHeight="1">
      <c r="A487" s="115">
        <v>484</v>
      </c>
      <c r="B487" s="119" t="s">
        <v>887</v>
      </c>
      <c r="C487" s="119"/>
      <c r="D487" s="119" t="s">
        <v>309</v>
      </c>
      <c r="E487" s="119" t="s">
        <v>310</v>
      </c>
      <c r="F487" s="119" t="s">
        <v>868</v>
      </c>
      <c r="G487" s="119" t="s">
        <v>869</v>
      </c>
      <c r="H487" s="119" t="s">
        <v>298</v>
      </c>
      <c r="I487" s="119" t="s">
        <v>301</v>
      </c>
      <c r="J487" s="119"/>
      <c r="K487" s="119"/>
      <c r="L487" s="120">
        <f t="shared" si="48"/>
        <v>0.01</v>
      </c>
      <c r="M487" s="164"/>
      <c r="N487" s="141" t="s">
        <v>1748</v>
      </c>
      <c r="O487" s="164"/>
      <c r="P487" s="164"/>
      <c r="Q487" s="132"/>
      <c r="R487" s="132"/>
      <c r="S487" s="121"/>
      <c r="T487" s="121"/>
      <c r="U487" s="121"/>
      <c r="V487" s="121"/>
      <c r="W487" s="121"/>
      <c r="X487" s="121"/>
      <c r="Y487" s="121"/>
      <c r="Z487" s="121"/>
      <c r="AA487" s="121"/>
      <c r="AB487" s="121"/>
      <c r="AC487" s="122"/>
      <c r="AD487" s="122"/>
      <c r="AE487" s="122"/>
      <c r="AF487" s="123"/>
      <c r="AG487" s="123"/>
      <c r="AH487" s="123"/>
      <c r="AI487" s="1092" t="s">
        <v>2571</v>
      </c>
      <c r="AJ487" s="1093"/>
      <c r="AK487" s="1093" t="s">
        <v>1676</v>
      </c>
      <c r="AL487" s="1093"/>
      <c r="AM487" s="1093"/>
      <c r="AN487" s="120"/>
      <c r="AO487" s="118">
        <f t="shared" si="49"/>
        <v>0</v>
      </c>
      <c r="AP487" s="120" t="s">
        <v>287</v>
      </c>
      <c r="AQ487" s="120" t="s">
        <v>287</v>
      </c>
      <c r="AR487" s="144">
        <f t="shared" si="45"/>
        <v>0</v>
      </c>
      <c r="AS487" s="411">
        <v>8.3999999999999995E-3</v>
      </c>
      <c r="AT487" s="115">
        <v>491</v>
      </c>
    </row>
    <row r="488" spans="1:46" ht="15" hidden="1" customHeight="1">
      <c r="A488" s="115">
        <v>485</v>
      </c>
      <c r="B488" s="119" t="s">
        <v>888</v>
      </c>
      <c r="C488" s="119"/>
      <c r="D488" s="119" t="s">
        <v>309</v>
      </c>
      <c r="E488" s="119" t="s">
        <v>310</v>
      </c>
      <c r="F488" s="119" t="s">
        <v>868</v>
      </c>
      <c r="G488" s="119" t="s">
        <v>869</v>
      </c>
      <c r="H488" s="119" t="s">
        <v>298</v>
      </c>
      <c r="I488" s="119" t="s">
        <v>301</v>
      </c>
      <c r="J488" s="119"/>
      <c r="K488" s="119"/>
      <c r="L488" s="120">
        <f t="shared" si="48"/>
        <v>0.01</v>
      </c>
      <c r="M488" s="164"/>
      <c r="N488" s="141" t="s">
        <v>1748</v>
      </c>
      <c r="O488" s="164"/>
      <c r="P488" s="164"/>
      <c r="Q488" s="132"/>
      <c r="R488" s="132"/>
      <c r="S488" s="121"/>
      <c r="T488" s="121"/>
      <c r="U488" s="121"/>
      <c r="V488" s="121"/>
      <c r="W488" s="121"/>
      <c r="X488" s="121"/>
      <c r="Y488" s="121"/>
      <c r="Z488" s="121"/>
      <c r="AA488" s="121"/>
      <c r="AB488" s="121"/>
      <c r="AC488" s="122"/>
      <c r="AD488" s="122"/>
      <c r="AE488" s="122"/>
      <c r="AF488" s="123"/>
      <c r="AG488" s="123"/>
      <c r="AH488" s="123"/>
      <c r="AI488" s="1092" t="s">
        <v>2571</v>
      </c>
      <c r="AJ488" s="1093"/>
      <c r="AK488" s="1093" t="s">
        <v>1676</v>
      </c>
      <c r="AL488" s="1093"/>
      <c r="AM488" s="1093"/>
      <c r="AN488" s="120"/>
      <c r="AO488" s="118">
        <f t="shared" si="49"/>
        <v>0</v>
      </c>
      <c r="AP488" s="120" t="s">
        <v>287</v>
      </c>
      <c r="AQ488" s="120" t="s">
        <v>287</v>
      </c>
      <c r="AR488" s="144">
        <f t="shared" si="45"/>
        <v>0</v>
      </c>
      <c r="AS488" s="411">
        <v>8.3999999999999995E-3</v>
      </c>
      <c r="AT488" s="115">
        <v>492</v>
      </c>
    </row>
    <row r="489" spans="1:46" ht="15" hidden="1" customHeight="1">
      <c r="A489" s="115">
        <v>486</v>
      </c>
      <c r="B489" s="119" t="s">
        <v>889</v>
      </c>
      <c r="C489" s="119"/>
      <c r="D489" s="119" t="s">
        <v>309</v>
      </c>
      <c r="E489" s="119" t="s">
        <v>310</v>
      </c>
      <c r="F489" s="119" t="s">
        <v>875</v>
      </c>
      <c r="G489" s="119" t="s">
        <v>876</v>
      </c>
      <c r="H489" s="119" t="s">
        <v>298</v>
      </c>
      <c r="I489" s="119" t="s">
        <v>301</v>
      </c>
      <c r="J489" s="119"/>
      <c r="K489" s="119"/>
      <c r="L489" s="120">
        <f t="shared" si="48"/>
        <v>0.01</v>
      </c>
      <c r="M489" s="164"/>
      <c r="N489" s="141" t="s">
        <v>1748</v>
      </c>
      <c r="O489" s="164"/>
      <c r="P489" s="164"/>
      <c r="Q489" s="132"/>
      <c r="R489" s="132"/>
      <c r="S489" s="121"/>
      <c r="T489" s="121"/>
      <c r="U489" s="121"/>
      <c r="V489" s="121"/>
      <c r="W489" s="121"/>
      <c r="X489" s="121"/>
      <c r="Y489" s="121"/>
      <c r="Z489" s="121"/>
      <c r="AA489" s="121"/>
      <c r="AB489" s="121"/>
      <c r="AC489" s="122"/>
      <c r="AD489" s="122"/>
      <c r="AE489" s="122"/>
      <c r="AF489" s="123"/>
      <c r="AG489" s="123"/>
      <c r="AH489" s="123"/>
      <c r="AI489" s="1092" t="s">
        <v>2571</v>
      </c>
      <c r="AJ489" s="1093"/>
      <c r="AK489" s="1093" t="s">
        <v>1676</v>
      </c>
      <c r="AL489" s="1093"/>
      <c r="AM489" s="1093"/>
      <c r="AN489" s="120"/>
      <c r="AO489" s="118">
        <f t="shared" si="49"/>
        <v>0</v>
      </c>
      <c r="AP489" s="120" t="s">
        <v>287</v>
      </c>
      <c r="AQ489" s="120" t="s">
        <v>287</v>
      </c>
      <c r="AR489" s="144">
        <f t="shared" si="45"/>
        <v>0</v>
      </c>
      <c r="AS489" s="411">
        <v>8.3999999999999995E-3</v>
      </c>
      <c r="AT489" s="115">
        <v>493</v>
      </c>
    </row>
    <row r="490" spans="1:46" ht="15" hidden="1" customHeight="1">
      <c r="A490" s="115">
        <v>487</v>
      </c>
      <c r="B490" s="119" t="s">
        <v>890</v>
      </c>
      <c r="C490" s="119"/>
      <c r="D490" s="119" t="s">
        <v>309</v>
      </c>
      <c r="E490" s="119" t="s">
        <v>310</v>
      </c>
      <c r="F490" s="119" t="s">
        <v>868</v>
      </c>
      <c r="G490" s="119" t="s">
        <v>869</v>
      </c>
      <c r="H490" s="119" t="s">
        <v>298</v>
      </c>
      <c r="I490" s="119" t="s">
        <v>301</v>
      </c>
      <c r="J490" s="119"/>
      <c r="K490" s="119"/>
      <c r="L490" s="120">
        <f t="shared" si="48"/>
        <v>0.01</v>
      </c>
      <c r="M490" s="164"/>
      <c r="N490" s="141" t="s">
        <v>1748</v>
      </c>
      <c r="O490" s="164"/>
      <c r="P490" s="164"/>
      <c r="Q490" s="132"/>
      <c r="R490" s="132"/>
      <c r="S490" s="121"/>
      <c r="T490" s="121"/>
      <c r="U490" s="121"/>
      <c r="V490" s="121"/>
      <c r="W490" s="121"/>
      <c r="X490" s="121"/>
      <c r="Y490" s="121"/>
      <c r="Z490" s="121"/>
      <c r="AA490" s="121"/>
      <c r="AB490" s="121"/>
      <c r="AC490" s="122"/>
      <c r="AD490" s="122"/>
      <c r="AE490" s="122"/>
      <c r="AF490" s="123"/>
      <c r="AG490" s="123"/>
      <c r="AH490" s="123"/>
      <c r="AI490" s="1092" t="s">
        <v>2571</v>
      </c>
      <c r="AJ490" s="1093"/>
      <c r="AK490" s="1093" t="s">
        <v>1676</v>
      </c>
      <c r="AL490" s="1093"/>
      <c r="AM490" s="1093"/>
      <c r="AN490" s="120"/>
      <c r="AO490" s="118">
        <f t="shared" si="49"/>
        <v>0</v>
      </c>
      <c r="AP490" s="120" t="s">
        <v>287</v>
      </c>
      <c r="AQ490" s="120" t="s">
        <v>287</v>
      </c>
      <c r="AR490" s="144">
        <f t="shared" si="45"/>
        <v>0</v>
      </c>
      <c r="AS490" s="411">
        <v>8.3999999999999995E-3</v>
      </c>
      <c r="AT490" s="115">
        <v>494</v>
      </c>
    </row>
    <row r="491" spans="1:46" ht="15" hidden="1" customHeight="1">
      <c r="A491" s="115">
        <v>488</v>
      </c>
      <c r="B491" s="119" t="s">
        <v>891</v>
      </c>
      <c r="C491" s="119"/>
      <c r="D491" s="119" t="s">
        <v>309</v>
      </c>
      <c r="E491" s="119" t="s">
        <v>310</v>
      </c>
      <c r="F491" s="119" t="s">
        <v>868</v>
      </c>
      <c r="G491" s="119" t="s">
        <v>869</v>
      </c>
      <c r="H491" s="119" t="s">
        <v>298</v>
      </c>
      <c r="I491" s="119" t="s">
        <v>301</v>
      </c>
      <c r="J491" s="119"/>
      <c r="K491" s="119"/>
      <c r="L491" s="120">
        <f t="shared" si="48"/>
        <v>0.01</v>
      </c>
      <c r="M491" s="164"/>
      <c r="N491" s="141" t="s">
        <v>1748</v>
      </c>
      <c r="O491" s="164"/>
      <c r="P491" s="164"/>
      <c r="Q491" s="132"/>
      <c r="R491" s="132"/>
      <c r="S491" s="121"/>
      <c r="T491" s="121"/>
      <c r="U491" s="121"/>
      <c r="V491" s="121"/>
      <c r="W491" s="121"/>
      <c r="X491" s="121"/>
      <c r="Y491" s="121"/>
      <c r="Z491" s="121"/>
      <c r="AA491" s="121"/>
      <c r="AB491" s="121"/>
      <c r="AC491" s="122"/>
      <c r="AD491" s="122"/>
      <c r="AE491" s="122"/>
      <c r="AF491" s="123"/>
      <c r="AG491" s="123"/>
      <c r="AH491" s="123"/>
      <c r="AI491" s="1092" t="s">
        <v>2571</v>
      </c>
      <c r="AJ491" s="1093"/>
      <c r="AK491" s="1093" t="s">
        <v>1676</v>
      </c>
      <c r="AL491" s="1093"/>
      <c r="AM491" s="1093"/>
      <c r="AN491" s="120"/>
      <c r="AO491" s="118">
        <f t="shared" si="49"/>
        <v>0</v>
      </c>
      <c r="AP491" s="120" t="s">
        <v>287</v>
      </c>
      <c r="AQ491" s="120" t="s">
        <v>287</v>
      </c>
      <c r="AR491" s="144">
        <f t="shared" si="45"/>
        <v>0</v>
      </c>
      <c r="AS491" s="411">
        <v>8.3999999999999995E-3</v>
      </c>
      <c r="AT491" s="115">
        <v>495</v>
      </c>
    </row>
    <row r="492" spans="1:46" ht="15" hidden="1" customHeight="1">
      <c r="A492" s="115">
        <v>489</v>
      </c>
      <c r="B492" s="119" t="s">
        <v>892</v>
      </c>
      <c r="C492" s="119"/>
      <c r="D492" s="119" t="s">
        <v>309</v>
      </c>
      <c r="E492" s="119" t="s">
        <v>310</v>
      </c>
      <c r="F492" s="119" t="s">
        <v>893</v>
      </c>
      <c r="G492" s="119" t="s">
        <v>296</v>
      </c>
      <c r="H492" s="119" t="s">
        <v>298</v>
      </c>
      <c r="I492" s="119" t="s">
        <v>301</v>
      </c>
      <c r="J492" s="119"/>
      <c r="K492" s="119"/>
      <c r="L492" s="120">
        <f t="shared" si="48"/>
        <v>0.01</v>
      </c>
      <c r="M492" s="164"/>
      <c r="N492" s="141" t="s">
        <v>1748</v>
      </c>
      <c r="O492" s="164"/>
      <c r="P492" s="164"/>
      <c r="Q492" s="132"/>
      <c r="R492" s="132"/>
      <c r="S492" s="121"/>
      <c r="T492" s="121"/>
      <c r="U492" s="121"/>
      <c r="V492" s="121"/>
      <c r="W492" s="121"/>
      <c r="X492" s="121"/>
      <c r="Y492" s="121"/>
      <c r="Z492" s="121"/>
      <c r="AA492" s="121"/>
      <c r="AB492" s="121"/>
      <c r="AC492" s="122"/>
      <c r="AD492" s="122"/>
      <c r="AE492" s="122"/>
      <c r="AF492" s="123"/>
      <c r="AG492" s="123"/>
      <c r="AH492" s="123"/>
      <c r="AI492" s="1092" t="s">
        <v>2571</v>
      </c>
      <c r="AJ492" s="1093"/>
      <c r="AK492" s="1093" t="s">
        <v>1676</v>
      </c>
      <c r="AL492" s="1093"/>
      <c r="AM492" s="1093"/>
      <c r="AN492" s="120"/>
      <c r="AO492" s="118">
        <f t="shared" si="49"/>
        <v>0</v>
      </c>
      <c r="AP492" s="120" t="s">
        <v>287</v>
      </c>
      <c r="AQ492" s="120" t="s">
        <v>287</v>
      </c>
      <c r="AR492" s="144">
        <f t="shared" si="45"/>
        <v>0</v>
      </c>
      <c r="AS492" s="411">
        <v>8.3999999999999995E-3</v>
      </c>
      <c r="AT492" s="115">
        <v>496</v>
      </c>
    </row>
    <row r="493" spans="1:46" ht="15" hidden="1" customHeight="1">
      <c r="A493" s="115">
        <v>490</v>
      </c>
      <c r="B493" s="119" t="s">
        <v>894</v>
      </c>
      <c r="C493" s="119"/>
      <c r="D493" s="119" t="s">
        <v>309</v>
      </c>
      <c r="E493" s="119" t="s">
        <v>310</v>
      </c>
      <c r="F493" s="119" t="s">
        <v>893</v>
      </c>
      <c r="G493" s="119" t="s">
        <v>296</v>
      </c>
      <c r="H493" s="119" t="s">
        <v>298</v>
      </c>
      <c r="I493" s="119" t="s">
        <v>301</v>
      </c>
      <c r="J493" s="119"/>
      <c r="K493" s="119"/>
      <c r="L493" s="120">
        <f t="shared" si="48"/>
        <v>0.01</v>
      </c>
      <c r="M493" s="164"/>
      <c r="N493" s="141" t="s">
        <v>1748</v>
      </c>
      <c r="O493" s="164"/>
      <c r="P493" s="164"/>
      <c r="Q493" s="132"/>
      <c r="R493" s="132"/>
      <c r="S493" s="121"/>
      <c r="T493" s="121"/>
      <c r="U493" s="121"/>
      <c r="V493" s="121"/>
      <c r="W493" s="121"/>
      <c r="X493" s="121"/>
      <c r="Y493" s="121"/>
      <c r="Z493" s="121"/>
      <c r="AA493" s="121"/>
      <c r="AB493" s="121"/>
      <c r="AC493" s="122"/>
      <c r="AD493" s="122"/>
      <c r="AE493" s="122"/>
      <c r="AF493" s="123"/>
      <c r="AG493" s="123"/>
      <c r="AH493" s="123"/>
      <c r="AI493" s="1092" t="s">
        <v>2571</v>
      </c>
      <c r="AJ493" s="1093"/>
      <c r="AK493" s="1093" t="s">
        <v>1676</v>
      </c>
      <c r="AL493" s="1093"/>
      <c r="AM493" s="1093"/>
      <c r="AN493" s="120"/>
      <c r="AO493" s="118">
        <f t="shared" si="49"/>
        <v>0</v>
      </c>
      <c r="AP493" s="120" t="s">
        <v>287</v>
      </c>
      <c r="AQ493" s="120" t="s">
        <v>287</v>
      </c>
      <c r="AR493" s="144">
        <f t="shared" si="45"/>
        <v>0</v>
      </c>
      <c r="AS493" s="411">
        <v>8.3999999999999995E-3</v>
      </c>
      <c r="AT493" s="115">
        <v>497</v>
      </c>
    </row>
    <row r="494" spans="1:46" ht="15" hidden="1" customHeight="1">
      <c r="A494" s="115">
        <v>491</v>
      </c>
      <c r="B494" s="119" t="s">
        <v>895</v>
      </c>
      <c r="C494" s="119"/>
      <c r="D494" s="119" t="s">
        <v>309</v>
      </c>
      <c r="E494" s="119" t="s">
        <v>310</v>
      </c>
      <c r="F494" s="119" t="s">
        <v>1727</v>
      </c>
      <c r="G494" s="119" t="s">
        <v>869</v>
      </c>
      <c r="H494" s="119" t="s">
        <v>298</v>
      </c>
      <c r="I494" s="119" t="s">
        <v>301</v>
      </c>
      <c r="J494" s="119"/>
      <c r="K494" s="119"/>
      <c r="L494" s="120">
        <f t="shared" si="48"/>
        <v>0.01</v>
      </c>
      <c r="M494" s="164"/>
      <c r="N494" s="141" t="s">
        <v>1748</v>
      </c>
      <c r="O494" s="164"/>
      <c r="P494" s="164"/>
      <c r="Q494" s="132"/>
      <c r="R494" s="132"/>
      <c r="S494" s="121"/>
      <c r="T494" s="121"/>
      <c r="U494" s="121"/>
      <c r="V494" s="121"/>
      <c r="W494" s="121"/>
      <c r="X494" s="121"/>
      <c r="Y494" s="121"/>
      <c r="Z494" s="121"/>
      <c r="AA494" s="121"/>
      <c r="AB494" s="121"/>
      <c r="AC494" s="122"/>
      <c r="AD494" s="122"/>
      <c r="AE494" s="122"/>
      <c r="AF494" s="123"/>
      <c r="AG494" s="123"/>
      <c r="AH494" s="123"/>
      <c r="AI494" s="1092" t="s">
        <v>2571</v>
      </c>
      <c r="AJ494" s="1093"/>
      <c r="AK494" s="1093" t="s">
        <v>1676</v>
      </c>
      <c r="AL494" s="1093"/>
      <c r="AM494" s="1093"/>
      <c r="AN494" s="120"/>
      <c r="AO494" s="118">
        <f t="shared" si="49"/>
        <v>0</v>
      </c>
      <c r="AP494" s="120" t="s">
        <v>287</v>
      </c>
      <c r="AQ494" s="120" t="s">
        <v>287</v>
      </c>
      <c r="AR494" s="144">
        <f t="shared" si="45"/>
        <v>0</v>
      </c>
      <c r="AS494" s="411">
        <v>8.3999999999999995E-3</v>
      </c>
      <c r="AT494" s="115">
        <v>498</v>
      </c>
    </row>
    <row r="495" spans="1:46" ht="15" hidden="1" customHeight="1">
      <c r="A495" s="115">
        <v>492</v>
      </c>
      <c r="B495" s="119" t="s">
        <v>896</v>
      </c>
      <c r="C495" s="119"/>
      <c r="D495" s="119" t="s">
        <v>309</v>
      </c>
      <c r="E495" s="119" t="s">
        <v>330</v>
      </c>
      <c r="F495" s="119" t="s">
        <v>897</v>
      </c>
      <c r="G495" s="119" t="s">
        <v>869</v>
      </c>
      <c r="H495" s="119" t="s">
        <v>298</v>
      </c>
      <c r="I495" s="119" t="s">
        <v>301</v>
      </c>
      <c r="J495" s="119"/>
      <c r="K495" s="119"/>
      <c r="L495" s="120">
        <f t="shared" si="48"/>
        <v>0.01</v>
      </c>
      <c r="M495" s="164"/>
      <c r="N495" s="141" t="s">
        <v>1748</v>
      </c>
      <c r="O495" s="164"/>
      <c r="P495" s="164"/>
      <c r="Q495" s="132"/>
      <c r="R495" s="132"/>
      <c r="S495" s="121"/>
      <c r="T495" s="121"/>
      <c r="U495" s="121"/>
      <c r="V495" s="121"/>
      <c r="W495" s="121"/>
      <c r="X495" s="121"/>
      <c r="Y495" s="121"/>
      <c r="Z495" s="121"/>
      <c r="AA495" s="121"/>
      <c r="AB495" s="121"/>
      <c r="AC495" s="122"/>
      <c r="AD495" s="122"/>
      <c r="AE495" s="122"/>
      <c r="AF495" s="123"/>
      <c r="AG495" s="123"/>
      <c r="AH495" s="123"/>
      <c r="AI495" s="1092" t="s">
        <v>2571</v>
      </c>
      <c r="AJ495" s="1093"/>
      <c r="AK495" s="1093" t="s">
        <v>1676</v>
      </c>
      <c r="AL495" s="1093"/>
      <c r="AM495" s="1093"/>
      <c r="AN495" s="120"/>
      <c r="AO495" s="118">
        <f t="shared" si="49"/>
        <v>0</v>
      </c>
      <c r="AP495" s="120" t="s">
        <v>287</v>
      </c>
      <c r="AQ495" s="120" t="s">
        <v>287</v>
      </c>
      <c r="AR495" s="144">
        <f t="shared" si="45"/>
        <v>0</v>
      </c>
      <c r="AS495" s="411">
        <v>8.3999999999999995E-3</v>
      </c>
      <c r="AT495" s="115">
        <v>499</v>
      </c>
    </row>
    <row r="496" spans="1:46" ht="15" hidden="1" customHeight="1">
      <c r="A496" s="115">
        <v>493</v>
      </c>
      <c r="B496" s="119" t="s">
        <v>898</v>
      </c>
      <c r="C496" s="119"/>
      <c r="D496" s="119" t="s">
        <v>309</v>
      </c>
      <c r="E496" s="119" t="s">
        <v>330</v>
      </c>
      <c r="F496" s="119" t="s">
        <v>897</v>
      </c>
      <c r="G496" s="119" t="s">
        <v>869</v>
      </c>
      <c r="H496" s="119" t="s">
        <v>298</v>
      </c>
      <c r="I496" s="119" t="s">
        <v>301</v>
      </c>
      <c r="J496" s="119"/>
      <c r="K496" s="119"/>
      <c r="L496" s="120">
        <f t="shared" si="48"/>
        <v>0.01</v>
      </c>
      <c r="M496" s="164"/>
      <c r="N496" s="141" t="s">
        <v>1748</v>
      </c>
      <c r="O496" s="164"/>
      <c r="P496" s="164"/>
      <c r="Q496" s="132"/>
      <c r="R496" s="132"/>
      <c r="S496" s="121"/>
      <c r="T496" s="121"/>
      <c r="U496" s="121"/>
      <c r="V496" s="121"/>
      <c r="W496" s="121"/>
      <c r="X496" s="121"/>
      <c r="Y496" s="121"/>
      <c r="Z496" s="121"/>
      <c r="AA496" s="121"/>
      <c r="AB496" s="121"/>
      <c r="AC496" s="122"/>
      <c r="AD496" s="122"/>
      <c r="AE496" s="122"/>
      <c r="AF496" s="123"/>
      <c r="AG496" s="123"/>
      <c r="AH496" s="123"/>
      <c r="AI496" s="1092" t="s">
        <v>2571</v>
      </c>
      <c r="AJ496" s="1093"/>
      <c r="AK496" s="1093" t="s">
        <v>1676</v>
      </c>
      <c r="AL496" s="1093"/>
      <c r="AM496" s="1093"/>
      <c r="AN496" s="120"/>
      <c r="AO496" s="118">
        <f t="shared" si="49"/>
        <v>0</v>
      </c>
      <c r="AP496" s="120" t="s">
        <v>287</v>
      </c>
      <c r="AQ496" s="120" t="s">
        <v>287</v>
      </c>
      <c r="AR496" s="144">
        <f t="shared" si="45"/>
        <v>0</v>
      </c>
      <c r="AS496" s="411">
        <v>8.3999999999999995E-3</v>
      </c>
      <c r="AT496" s="115">
        <v>500</v>
      </c>
    </row>
    <row r="497" spans="1:46" ht="15" hidden="1" customHeight="1">
      <c r="A497" s="115">
        <v>494</v>
      </c>
      <c r="B497" s="119" t="s">
        <v>899</v>
      </c>
      <c r="C497" s="119"/>
      <c r="D497" s="119" t="s">
        <v>309</v>
      </c>
      <c r="E497" s="119" t="s">
        <v>330</v>
      </c>
      <c r="F497" s="119" t="s">
        <v>897</v>
      </c>
      <c r="G497" s="119" t="s">
        <v>869</v>
      </c>
      <c r="H497" s="119" t="s">
        <v>298</v>
      </c>
      <c r="I497" s="119" t="s">
        <v>301</v>
      </c>
      <c r="J497" s="119"/>
      <c r="K497" s="119"/>
      <c r="L497" s="120">
        <f t="shared" si="48"/>
        <v>0.01</v>
      </c>
      <c r="M497" s="164"/>
      <c r="N497" s="141" t="s">
        <v>1748</v>
      </c>
      <c r="O497" s="164"/>
      <c r="P497" s="164"/>
      <c r="Q497" s="132"/>
      <c r="R497" s="132"/>
      <c r="S497" s="121"/>
      <c r="T497" s="121"/>
      <c r="U497" s="121"/>
      <c r="V497" s="121"/>
      <c r="W497" s="121"/>
      <c r="X497" s="121"/>
      <c r="Y497" s="121"/>
      <c r="Z497" s="121"/>
      <c r="AA497" s="121"/>
      <c r="AB497" s="121"/>
      <c r="AC497" s="122"/>
      <c r="AD497" s="122"/>
      <c r="AE497" s="122"/>
      <c r="AF497" s="123"/>
      <c r="AG497" s="123"/>
      <c r="AH497" s="123"/>
      <c r="AI497" s="1092" t="s">
        <v>2571</v>
      </c>
      <c r="AJ497" s="1093"/>
      <c r="AK497" s="1093" t="s">
        <v>1676</v>
      </c>
      <c r="AL497" s="1093"/>
      <c r="AM497" s="1093"/>
      <c r="AN497" s="120"/>
      <c r="AO497" s="118">
        <f t="shared" si="49"/>
        <v>0</v>
      </c>
      <c r="AP497" s="120" t="s">
        <v>287</v>
      </c>
      <c r="AQ497" s="120" t="s">
        <v>287</v>
      </c>
      <c r="AR497" s="144">
        <f t="shared" si="45"/>
        <v>0</v>
      </c>
      <c r="AS497" s="411">
        <v>8.3999999999999995E-3</v>
      </c>
      <c r="AT497" s="115">
        <v>501</v>
      </c>
    </row>
    <row r="498" spans="1:46" ht="15" hidden="1" customHeight="1">
      <c r="A498" s="115">
        <v>495</v>
      </c>
      <c r="B498" s="119" t="s">
        <v>900</v>
      </c>
      <c r="C498" s="119"/>
      <c r="D498" s="119" t="s">
        <v>309</v>
      </c>
      <c r="E498" s="119" t="s">
        <v>330</v>
      </c>
      <c r="F498" s="119" t="s">
        <v>897</v>
      </c>
      <c r="G498" s="119" t="s">
        <v>869</v>
      </c>
      <c r="H498" s="119" t="s">
        <v>298</v>
      </c>
      <c r="I498" s="119" t="s">
        <v>301</v>
      </c>
      <c r="J498" s="119"/>
      <c r="K498" s="119"/>
      <c r="L498" s="120">
        <f t="shared" si="48"/>
        <v>0.01</v>
      </c>
      <c r="M498" s="164"/>
      <c r="N498" s="141" t="s">
        <v>1748</v>
      </c>
      <c r="O498" s="164"/>
      <c r="P498" s="164"/>
      <c r="Q498" s="132"/>
      <c r="R498" s="132"/>
      <c r="S498" s="121"/>
      <c r="T498" s="121"/>
      <c r="U498" s="121"/>
      <c r="V498" s="121"/>
      <c r="W498" s="121"/>
      <c r="X498" s="121"/>
      <c r="Y498" s="121"/>
      <c r="Z498" s="121"/>
      <c r="AA498" s="121"/>
      <c r="AB498" s="121"/>
      <c r="AC498" s="122"/>
      <c r="AD498" s="122"/>
      <c r="AE498" s="122"/>
      <c r="AF498" s="123"/>
      <c r="AG498" s="123"/>
      <c r="AH498" s="123"/>
      <c r="AI498" s="1092" t="s">
        <v>2571</v>
      </c>
      <c r="AJ498" s="1093"/>
      <c r="AK498" s="1093" t="s">
        <v>1676</v>
      </c>
      <c r="AL498" s="1093"/>
      <c r="AM498" s="1093"/>
      <c r="AN498" s="120"/>
      <c r="AO498" s="118">
        <f t="shared" si="49"/>
        <v>0</v>
      </c>
      <c r="AP498" s="120" t="s">
        <v>287</v>
      </c>
      <c r="AQ498" s="120" t="s">
        <v>287</v>
      </c>
      <c r="AR498" s="144">
        <f t="shared" si="45"/>
        <v>0</v>
      </c>
      <c r="AS498" s="411">
        <v>8.3999999999999995E-3</v>
      </c>
      <c r="AT498" s="115">
        <v>502</v>
      </c>
    </row>
    <row r="499" spans="1:46" ht="15" hidden="1" customHeight="1">
      <c r="A499" s="115">
        <v>496</v>
      </c>
      <c r="B499" s="119" t="s">
        <v>901</v>
      </c>
      <c r="C499" s="119"/>
      <c r="D499" s="119" t="s">
        <v>309</v>
      </c>
      <c r="E499" s="119" t="s">
        <v>330</v>
      </c>
      <c r="F499" s="119" t="s">
        <v>897</v>
      </c>
      <c r="G499" s="119" t="s">
        <v>869</v>
      </c>
      <c r="H499" s="119" t="s">
        <v>298</v>
      </c>
      <c r="I499" s="119" t="s">
        <v>301</v>
      </c>
      <c r="J499" s="119"/>
      <c r="K499" s="119"/>
      <c r="L499" s="120">
        <f t="shared" si="48"/>
        <v>0.01</v>
      </c>
      <c r="M499" s="164"/>
      <c r="N499" s="141" t="s">
        <v>1748</v>
      </c>
      <c r="O499" s="164"/>
      <c r="P499" s="164"/>
      <c r="Q499" s="132"/>
      <c r="R499" s="132"/>
      <c r="S499" s="121"/>
      <c r="T499" s="121"/>
      <c r="U499" s="121"/>
      <c r="V499" s="121"/>
      <c r="W499" s="121"/>
      <c r="X499" s="121"/>
      <c r="Y499" s="121"/>
      <c r="Z499" s="121"/>
      <c r="AA499" s="121"/>
      <c r="AB499" s="121"/>
      <c r="AC499" s="122"/>
      <c r="AD499" s="122"/>
      <c r="AE499" s="122"/>
      <c r="AF499" s="123"/>
      <c r="AG499" s="123"/>
      <c r="AH499" s="123"/>
      <c r="AI499" s="1092" t="s">
        <v>2571</v>
      </c>
      <c r="AJ499" s="1093"/>
      <c r="AK499" s="1093" t="s">
        <v>1676</v>
      </c>
      <c r="AL499" s="1093"/>
      <c r="AM499" s="1093"/>
      <c r="AN499" s="120"/>
      <c r="AO499" s="118">
        <f t="shared" si="49"/>
        <v>0</v>
      </c>
      <c r="AP499" s="120" t="s">
        <v>287</v>
      </c>
      <c r="AQ499" s="120" t="s">
        <v>287</v>
      </c>
      <c r="AR499" s="144">
        <f t="shared" si="45"/>
        <v>0</v>
      </c>
      <c r="AS499" s="411">
        <v>8.3999999999999995E-3</v>
      </c>
      <c r="AT499" s="115">
        <v>503</v>
      </c>
    </row>
    <row r="500" spans="1:46" ht="15" hidden="1" customHeight="1">
      <c r="A500" s="115">
        <v>497</v>
      </c>
      <c r="B500" s="119" t="s">
        <v>902</v>
      </c>
      <c r="C500" s="119"/>
      <c r="D500" s="119" t="s">
        <v>309</v>
      </c>
      <c r="E500" s="119" t="s">
        <v>330</v>
      </c>
      <c r="F500" s="119" t="s">
        <v>897</v>
      </c>
      <c r="G500" s="119" t="s">
        <v>869</v>
      </c>
      <c r="H500" s="119" t="s">
        <v>298</v>
      </c>
      <c r="I500" s="119" t="s">
        <v>301</v>
      </c>
      <c r="J500" s="119"/>
      <c r="K500" s="119"/>
      <c r="L500" s="120">
        <f t="shared" si="48"/>
        <v>0.01</v>
      </c>
      <c r="M500" s="164"/>
      <c r="N500" s="141" t="s">
        <v>1748</v>
      </c>
      <c r="O500" s="164"/>
      <c r="P500" s="164"/>
      <c r="Q500" s="132"/>
      <c r="R500" s="132"/>
      <c r="S500" s="121"/>
      <c r="T500" s="121"/>
      <c r="U500" s="121"/>
      <c r="V500" s="121"/>
      <c r="W500" s="121"/>
      <c r="X500" s="121"/>
      <c r="Y500" s="121"/>
      <c r="Z500" s="121"/>
      <c r="AA500" s="121"/>
      <c r="AB500" s="121"/>
      <c r="AC500" s="122"/>
      <c r="AD500" s="122"/>
      <c r="AE500" s="122"/>
      <c r="AF500" s="123"/>
      <c r="AG500" s="123"/>
      <c r="AH500" s="123"/>
      <c r="AI500" s="1092" t="s">
        <v>2571</v>
      </c>
      <c r="AJ500" s="1093"/>
      <c r="AK500" s="1093" t="s">
        <v>1676</v>
      </c>
      <c r="AL500" s="1093"/>
      <c r="AM500" s="1093"/>
      <c r="AN500" s="120"/>
      <c r="AO500" s="118">
        <f t="shared" si="49"/>
        <v>0</v>
      </c>
      <c r="AP500" s="120" t="s">
        <v>287</v>
      </c>
      <c r="AQ500" s="120" t="s">
        <v>287</v>
      </c>
      <c r="AR500" s="144">
        <f t="shared" si="45"/>
        <v>0</v>
      </c>
      <c r="AS500" s="411">
        <v>8.3999999999999995E-3</v>
      </c>
      <c r="AT500" s="115">
        <v>504</v>
      </c>
    </row>
    <row r="501" spans="1:46" ht="15" hidden="1" customHeight="1">
      <c r="A501" s="115">
        <v>498</v>
      </c>
      <c r="B501" s="119" t="s">
        <v>903</v>
      </c>
      <c r="C501" s="119"/>
      <c r="D501" s="119" t="s">
        <v>309</v>
      </c>
      <c r="E501" s="119" t="s">
        <v>330</v>
      </c>
      <c r="F501" s="119" t="s">
        <v>897</v>
      </c>
      <c r="G501" s="119" t="s">
        <v>869</v>
      </c>
      <c r="H501" s="119" t="s">
        <v>298</v>
      </c>
      <c r="I501" s="119" t="s">
        <v>301</v>
      </c>
      <c r="J501" s="119"/>
      <c r="K501" s="119"/>
      <c r="L501" s="120">
        <f t="shared" si="48"/>
        <v>0.01</v>
      </c>
      <c r="M501" s="164"/>
      <c r="N501" s="141" t="s">
        <v>1748</v>
      </c>
      <c r="O501" s="164"/>
      <c r="P501" s="164"/>
      <c r="Q501" s="132"/>
      <c r="R501" s="132"/>
      <c r="S501" s="121"/>
      <c r="T501" s="121"/>
      <c r="U501" s="121"/>
      <c r="V501" s="121"/>
      <c r="W501" s="121"/>
      <c r="X501" s="121"/>
      <c r="Y501" s="121"/>
      <c r="Z501" s="121"/>
      <c r="AA501" s="121"/>
      <c r="AB501" s="121"/>
      <c r="AC501" s="122"/>
      <c r="AD501" s="122"/>
      <c r="AE501" s="122"/>
      <c r="AF501" s="123"/>
      <c r="AG501" s="123"/>
      <c r="AH501" s="123"/>
      <c r="AI501" s="1092" t="s">
        <v>2571</v>
      </c>
      <c r="AJ501" s="1093"/>
      <c r="AK501" s="1093" t="s">
        <v>1676</v>
      </c>
      <c r="AL501" s="1093"/>
      <c r="AM501" s="1093"/>
      <c r="AN501" s="120"/>
      <c r="AO501" s="118">
        <f t="shared" si="49"/>
        <v>0</v>
      </c>
      <c r="AP501" s="120" t="s">
        <v>287</v>
      </c>
      <c r="AQ501" s="120" t="s">
        <v>287</v>
      </c>
      <c r="AR501" s="144">
        <f t="shared" si="45"/>
        <v>0</v>
      </c>
      <c r="AS501" s="411">
        <v>8.3999999999999995E-3</v>
      </c>
      <c r="AT501" s="115">
        <v>505</v>
      </c>
    </row>
    <row r="502" spans="1:46" ht="15" hidden="1" customHeight="1">
      <c r="A502" s="115">
        <v>499</v>
      </c>
      <c r="B502" s="119" t="s">
        <v>904</v>
      </c>
      <c r="C502" s="119"/>
      <c r="D502" s="119" t="s">
        <v>309</v>
      </c>
      <c r="E502" s="119" t="s">
        <v>330</v>
      </c>
      <c r="F502" s="119" t="s">
        <v>897</v>
      </c>
      <c r="G502" s="119" t="s">
        <v>869</v>
      </c>
      <c r="H502" s="119" t="s">
        <v>298</v>
      </c>
      <c r="I502" s="119" t="s">
        <v>301</v>
      </c>
      <c r="J502" s="119"/>
      <c r="K502" s="119"/>
      <c r="L502" s="120">
        <f t="shared" si="48"/>
        <v>0.01</v>
      </c>
      <c r="M502" s="164"/>
      <c r="N502" s="141" t="s">
        <v>1748</v>
      </c>
      <c r="O502" s="164"/>
      <c r="P502" s="164"/>
      <c r="Q502" s="132"/>
      <c r="R502" s="132"/>
      <c r="S502" s="121"/>
      <c r="T502" s="121"/>
      <c r="U502" s="121"/>
      <c r="V502" s="121"/>
      <c r="W502" s="121"/>
      <c r="X502" s="121"/>
      <c r="Y502" s="121"/>
      <c r="Z502" s="121"/>
      <c r="AA502" s="121"/>
      <c r="AB502" s="121"/>
      <c r="AC502" s="122"/>
      <c r="AD502" s="122"/>
      <c r="AE502" s="122"/>
      <c r="AF502" s="123"/>
      <c r="AG502" s="123"/>
      <c r="AH502" s="123"/>
      <c r="AI502" s="1092" t="s">
        <v>2571</v>
      </c>
      <c r="AJ502" s="1093"/>
      <c r="AK502" s="1093" t="s">
        <v>1676</v>
      </c>
      <c r="AL502" s="1093"/>
      <c r="AM502" s="1093"/>
      <c r="AN502" s="120"/>
      <c r="AO502" s="118">
        <f t="shared" si="49"/>
        <v>0</v>
      </c>
      <c r="AP502" s="120" t="s">
        <v>287</v>
      </c>
      <c r="AQ502" s="120" t="s">
        <v>287</v>
      </c>
      <c r="AR502" s="144">
        <f t="shared" si="45"/>
        <v>0</v>
      </c>
      <c r="AS502" s="411">
        <v>8.3999999999999995E-3</v>
      </c>
      <c r="AT502" s="115">
        <v>506</v>
      </c>
    </row>
    <row r="503" spans="1:46" ht="15" hidden="1" customHeight="1">
      <c r="A503" s="115">
        <v>500</v>
      </c>
      <c r="B503" s="119" t="s">
        <v>905</v>
      </c>
      <c r="C503" s="119"/>
      <c r="D503" s="119" t="s">
        <v>309</v>
      </c>
      <c r="E503" s="119" t="s">
        <v>330</v>
      </c>
      <c r="F503" s="119" t="s">
        <v>897</v>
      </c>
      <c r="G503" s="119" t="s">
        <v>869</v>
      </c>
      <c r="H503" s="119" t="s">
        <v>298</v>
      </c>
      <c r="I503" s="119" t="s">
        <v>301</v>
      </c>
      <c r="J503" s="119"/>
      <c r="K503" s="119"/>
      <c r="L503" s="120">
        <f t="shared" si="48"/>
        <v>0.01</v>
      </c>
      <c r="M503" s="164"/>
      <c r="N503" s="141" t="s">
        <v>1748</v>
      </c>
      <c r="O503" s="164"/>
      <c r="P503" s="164"/>
      <c r="Q503" s="132"/>
      <c r="R503" s="132"/>
      <c r="S503" s="121"/>
      <c r="T503" s="121"/>
      <c r="U503" s="121"/>
      <c r="V503" s="121"/>
      <c r="W503" s="121"/>
      <c r="X503" s="121"/>
      <c r="Y503" s="121"/>
      <c r="Z503" s="121"/>
      <c r="AA503" s="121"/>
      <c r="AB503" s="121"/>
      <c r="AC503" s="122"/>
      <c r="AD503" s="122"/>
      <c r="AE503" s="122"/>
      <c r="AF503" s="123"/>
      <c r="AG503" s="123"/>
      <c r="AH503" s="123"/>
      <c r="AI503" s="1092" t="s">
        <v>2571</v>
      </c>
      <c r="AJ503" s="1093"/>
      <c r="AK503" s="1093" t="s">
        <v>1676</v>
      </c>
      <c r="AL503" s="1093"/>
      <c r="AM503" s="1093"/>
      <c r="AN503" s="120"/>
      <c r="AO503" s="118">
        <f t="shared" si="49"/>
        <v>0</v>
      </c>
      <c r="AP503" s="120" t="s">
        <v>287</v>
      </c>
      <c r="AQ503" s="120" t="s">
        <v>287</v>
      </c>
      <c r="AR503" s="144">
        <f t="shared" si="45"/>
        <v>0</v>
      </c>
      <c r="AS503" s="411">
        <v>8.3999999999999995E-3</v>
      </c>
      <c r="AT503" s="115">
        <v>507</v>
      </c>
    </row>
    <row r="504" spans="1:46" ht="15" hidden="1" customHeight="1">
      <c r="A504" s="115">
        <v>501</v>
      </c>
      <c r="B504" s="119" t="s">
        <v>906</v>
      </c>
      <c r="C504" s="119"/>
      <c r="D504" s="119" t="s">
        <v>309</v>
      </c>
      <c r="E504" s="119" t="s">
        <v>330</v>
      </c>
      <c r="F504" s="119" t="s">
        <v>897</v>
      </c>
      <c r="G504" s="119" t="s">
        <v>869</v>
      </c>
      <c r="H504" s="119" t="s">
        <v>298</v>
      </c>
      <c r="I504" s="119" t="s">
        <v>301</v>
      </c>
      <c r="J504" s="119"/>
      <c r="K504" s="119"/>
      <c r="L504" s="120">
        <f t="shared" si="48"/>
        <v>0.01</v>
      </c>
      <c r="M504" s="164"/>
      <c r="N504" s="141" t="s">
        <v>1748</v>
      </c>
      <c r="O504" s="164"/>
      <c r="P504" s="164"/>
      <c r="Q504" s="132"/>
      <c r="R504" s="132"/>
      <c r="S504" s="121"/>
      <c r="T504" s="121"/>
      <c r="U504" s="121"/>
      <c r="V504" s="121"/>
      <c r="W504" s="121"/>
      <c r="X504" s="121"/>
      <c r="Y504" s="121"/>
      <c r="Z504" s="121"/>
      <c r="AA504" s="121"/>
      <c r="AB504" s="121"/>
      <c r="AC504" s="122"/>
      <c r="AD504" s="122"/>
      <c r="AE504" s="122"/>
      <c r="AF504" s="123"/>
      <c r="AG504" s="123"/>
      <c r="AH504" s="123"/>
      <c r="AI504" s="1092" t="s">
        <v>2571</v>
      </c>
      <c r="AJ504" s="1093"/>
      <c r="AK504" s="1093" t="s">
        <v>1676</v>
      </c>
      <c r="AL504" s="1093"/>
      <c r="AM504" s="1093"/>
      <c r="AN504" s="120"/>
      <c r="AO504" s="118">
        <f t="shared" si="49"/>
        <v>0</v>
      </c>
      <c r="AP504" s="120" t="s">
        <v>287</v>
      </c>
      <c r="AQ504" s="120" t="s">
        <v>287</v>
      </c>
      <c r="AR504" s="144">
        <f t="shared" si="45"/>
        <v>0</v>
      </c>
      <c r="AS504" s="411">
        <v>8.3999999999999995E-3</v>
      </c>
      <c r="AT504" s="115">
        <v>508</v>
      </c>
    </row>
    <row r="505" spans="1:46" ht="15" hidden="1" customHeight="1">
      <c r="A505" s="115">
        <v>502</v>
      </c>
      <c r="B505" s="119" t="s">
        <v>907</v>
      </c>
      <c r="C505" s="119"/>
      <c r="D505" s="119" t="s">
        <v>309</v>
      </c>
      <c r="E505" s="119" t="s">
        <v>330</v>
      </c>
      <c r="F505" s="119" t="s">
        <v>475</v>
      </c>
      <c r="G505" s="119" t="s">
        <v>869</v>
      </c>
      <c r="H505" s="119" t="s">
        <v>298</v>
      </c>
      <c r="I505" s="119" t="s">
        <v>301</v>
      </c>
      <c r="J505" s="119"/>
      <c r="K505" s="119"/>
      <c r="L505" s="120">
        <f t="shared" si="48"/>
        <v>0.01</v>
      </c>
      <c r="M505" s="164"/>
      <c r="N505" s="141" t="s">
        <v>1748</v>
      </c>
      <c r="O505" s="164"/>
      <c r="P505" s="164"/>
      <c r="Q505" s="132"/>
      <c r="R505" s="132"/>
      <c r="S505" s="121"/>
      <c r="T505" s="121"/>
      <c r="U505" s="121"/>
      <c r="V505" s="121"/>
      <c r="W505" s="121"/>
      <c r="X505" s="121"/>
      <c r="Y505" s="121"/>
      <c r="Z505" s="121"/>
      <c r="AA505" s="121"/>
      <c r="AB505" s="121"/>
      <c r="AC505" s="122"/>
      <c r="AD505" s="122"/>
      <c r="AE505" s="122"/>
      <c r="AF505" s="123"/>
      <c r="AG505" s="123"/>
      <c r="AH505" s="123"/>
      <c r="AI505" s="1092" t="s">
        <v>2571</v>
      </c>
      <c r="AJ505" s="1093"/>
      <c r="AK505" s="1093" t="s">
        <v>1676</v>
      </c>
      <c r="AL505" s="1093"/>
      <c r="AM505" s="1093"/>
      <c r="AN505" s="120"/>
      <c r="AO505" s="118">
        <f t="shared" si="49"/>
        <v>0</v>
      </c>
      <c r="AP505" s="120" t="s">
        <v>287</v>
      </c>
      <c r="AQ505" s="120" t="s">
        <v>287</v>
      </c>
      <c r="AR505" s="144">
        <f t="shared" si="45"/>
        <v>0</v>
      </c>
      <c r="AS505" s="411">
        <v>8.3999999999999995E-3</v>
      </c>
      <c r="AT505" s="115">
        <v>509</v>
      </c>
    </row>
    <row r="506" spans="1:46" ht="15" hidden="1" customHeight="1">
      <c r="A506" s="115">
        <v>503</v>
      </c>
      <c r="B506" s="119" t="s">
        <v>908</v>
      </c>
      <c r="C506" s="119"/>
      <c r="D506" s="119" t="s">
        <v>309</v>
      </c>
      <c r="E506" s="119" t="s">
        <v>330</v>
      </c>
      <c r="F506" s="119" t="s">
        <v>475</v>
      </c>
      <c r="G506" s="119" t="s">
        <v>869</v>
      </c>
      <c r="H506" s="119" t="s">
        <v>298</v>
      </c>
      <c r="I506" s="119" t="s">
        <v>301</v>
      </c>
      <c r="J506" s="119"/>
      <c r="K506" s="119"/>
      <c r="L506" s="120">
        <f t="shared" si="48"/>
        <v>0.01</v>
      </c>
      <c r="M506" s="164"/>
      <c r="N506" s="141" t="s">
        <v>1748</v>
      </c>
      <c r="O506" s="164"/>
      <c r="P506" s="164"/>
      <c r="Q506" s="132"/>
      <c r="R506" s="132"/>
      <c r="S506" s="121"/>
      <c r="T506" s="121"/>
      <c r="U506" s="121"/>
      <c r="V506" s="121"/>
      <c r="W506" s="121"/>
      <c r="X506" s="121"/>
      <c r="Y506" s="121"/>
      <c r="Z506" s="121"/>
      <c r="AA506" s="121"/>
      <c r="AB506" s="121"/>
      <c r="AC506" s="122"/>
      <c r="AD506" s="122"/>
      <c r="AE506" s="122"/>
      <c r="AF506" s="123"/>
      <c r="AG506" s="123"/>
      <c r="AH506" s="123"/>
      <c r="AI506" s="1092" t="s">
        <v>2571</v>
      </c>
      <c r="AJ506" s="1093"/>
      <c r="AK506" s="1093" t="s">
        <v>1676</v>
      </c>
      <c r="AL506" s="1093"/>
      <c r="AM506" s="1093"/>
      <c r="AN506" s="120"/>
      <c r="AO506" s="118">
        <f t="shared" si="49"/>
        <v>0</v>
      </c>
      <c r="AP506" s="120" t="s">
        <v>287</v>
      </c>
      <c r="AQ506" s="120" t="s">
        <v>287</v>
      </c>
      <c r="AR506" s="144">
        <f t="shared" si="45"/>
        <v>0</v>
      </c>
      <c r="AS506" s="411">
        <v>8.3999999999999995E-3</v>
      </c>
      <c r="AT506" s="115">
        <v>510</v>
      </c>
    </row>
    <row r="507" spans="1:46" ht="15" hidden="1" customHeight="1">
      <c r="A507" s="115">
        <v>504</v>
      </c>
      <c r="B507" s="119" t="s">
        <v>909</v>
      </c>
      <c r="C507" s="119"/>
      <c r="D507" s="119" t="s">
        <v>309</v>
      </c>
      <c r="E507" s="119" t="s">
        <v>330</v>
      </c>
      <c r="F507" s="119" t="s">
        <v>475</v>
      </c>
      <c r="G507" s="119" t="s">
        <v>869</v>
      </c>
      <c r="H507" s="119" t="s">
        <v>298</v>
      </c>
      <c r="I507" s="119" t="s">
        <v>301</v>
      </c>
      <c r="J507" s="119"/>
      <c r="K507" s="119"/>
      <c r="L507" s="120">
        <f t="shared" si="48"/>
        <v>0.01</v>
      </c>
      <c r="M507" s="164"/>
      <c r="N507" s="141" t="s">
        <v>1748</v>
      </c>
      <c r="O507" s="164"/>
      <c r="P507" s="164"/>
      <c r="Q507" s="132"/>
      <c r="R507" s="132"/>
      <c r="S507" s="121"/>
      <c r="T507" s="121"/>
      <c r="U507" s="121"/>
      <c r="V507" s="121"/>
      <c r="W507" s="121"/>
      <c r="X507" s="121"/>
      <c r="Y507" s="121"/>
      <c r="Z507" s="121"/>
      <c r="AA507" s="121"/>
      <c r="AB507" s="121"/>
      <c r="AC507" s="122"/>
      <c r="AD507" s="122"/>
      <c r="AE507" s="122"/>
      <c r="AF507" s="123"/>
      <c r="AG507" s="123"/>
      <c r="AH507" s="123"/>
      <c r="AI507" s="1092" t="s">
        <v>2571</v>
      </c>
      <c r="AJ507" s="1093"/>
      <c r="AK507" s="1093" t="s">
        <v>1676</v>
      </c>
      <c r="AL507" s="1093"/>
      <c r="AM507" s="1093"/>
      <c r="AN507" s="120"/>
      <c r="AO507" s="118">
        <f t="shared" si="49"/>
        <v>0</v>
      </c>
      <c r="AP507" s="120" t="s">
        <v>287</v>
      </c>
      <c r="AQ507" s="120" t="s">
        <v>287</v>
      </c>
      <c r="AR507" s="144">
        <f t="shared" si="45"/>
        <v>0</v>
      </c>
      <c r="AS507" s="411">
        <v>8.3999999999999995E-3</v>
      </c>
      <c r="AT507" s="115">
        <v>511</v>
      </c>
    </row>
    <row r="508" spans="1:46" ht="15" hidden="1" customHeight="1">
      <c r="A508" s="115">
        <v>505</v>
      </c>
      <c r="B508" s="119" t="s">
        <v>910</v>
      </c>
      <c r="C508" s="119"/>
      <c r="D508" s="119" t="s">
        <v>309</v>
      </c>
      <c r="E508" s="119" t="s">
        <v>310</v>
      </c>
      <c r="F508" s="119" t="s">
        <v>911</v>
      </c>
      <c r="G508" s="119" t="s">
        <v>869</v>
      </c>
      <c r="H508" s="119" t="s">
        <v>298</v>
      </c>
      <c r="I508" s="119" t="s">
        <v>301</v>
      </c>
      <c r="J508" s="119"/>
      <c r="K508" s="119"/>
      <c r="L508" s="120">
        <f t="shared" si="48"/>
        <v>0.01</v>
      </c>
      <c r="M508" s="164"/>
      <c r="N508" s="141" t="s">
        <v>1748</v>
      </c>
      <c r="O508" s="164"/>
      <c r="P508" s="164"/>
      <c r="Q508" s="132"/>
      <c r="R508" s="132"/>
      <c r="S508" s="121"/>
      <c r="T508" s="121"/>
      <c r="U508" s="121"/>
      <c r="V508" s="121"/>
      <c r="W508" s="121"/>
      <c r="X508" s="121"/>
      <c r="Y508" s="121"/>
      <c r="Z508" s="121"/>
      <c r="AA508" s="121"/>
      <c r="AB508" s="121"/>
      <c r="AC508" s="122"/>
      <c r="AD508" s="122"/>
      <c r="AE508" s="122"/>
      <c r="AF508" s="123"/>
      <c r="AG508" s="123"/>
      <c r="AH508" s="123"/>
      <c r="AI508" s="1092" t="s">
        <v>2571</v>
      </c>
      <c r="AJ508" s="1093"/>
      <c r="AK508" s="1093" t="s">
        <v>1676</v>
      </c>
      <c r="AL508" s="1093"/>
      <c r="AM508" s="1093"/>
      <c r="AN508" s="120"/>
      <c r="AO508" s="118">
        <f t="shared" si="49"/>
        <v>0</v>
      </c>
      <c r="AP508" s="120" t="s">
        <v>287</v>
      </c>
      <c r="AQ508" s="120" t="s">
        <v>287</v>
      </c>
      <c r="AR508" s="144">
        <f t="shared" ref="AR508:AR571" si="51">4*J508</f>
        <v>0</v>
      </c>
      <c r="AS508" s="411">
        <v>8.3999999999999995E-3</v>
      </c>
      <c r="AT508" s="115">
        <v>512</v>
      </c>
    </row>
    <row r="509" spans="1:46" ht="15" hidden="1" customHeight="1">
      <c r="A509" s="115">
        <v>506</v>
      </c>
      <c r="B509" s="119" t="s">
        <v>912</v>
      </c>
      <c r="C509" s="119"/>
      <c r="D509" s="119" t="s">
        <v>309</v>
      </c>
      <c r="E509" s="119" t="s">
        <v>310</v>
      </c>
      <c r="F509" s="119" t="s">
        <v>911</v>
      </c>
      <c r="G509" s="119" t="s">
        <v>869</v>
      </c>
      <c r="H509" s="119" t="s">
        <v>298</v>
      </c>
      <c r="I509" s="119" t="s">
        <v>301</v>
      </c>
      <c r="J509" s="119"/>
      <c r="K509" s="119"/>
      <c r="L509" s="120">
        <f t="shared" si="48"/>
        <v>0.01</v>
      </c>
      <c r="M509" s="164"/>
      <c r="N509" s="141" t="s">
        <v>1748</v>
      </c>
      <c r="O509" s="164"/>
      <c r="P509" s="164"/>
      <c r="Q509" s="132"/>
      <c r="R509" s="132"/>
      <c r="S509" s="121"/>
      <c r="T509" s="121"/>
      <c r="U509" s="121"/>
      <c r="V509" s="121"/>
      <c r="W509" s="121"/>
      <c r="X509" s="121"/>
      <c r="Y509" s="121"/>
      <c r="Z509" s="121"/>
      <c r="AA509" s="121"/>
      <c r="AB509" s="121"/>
      <c r="AC509" s="122"/>
      <c r="AD509" s="122"/>
      <c r="AE509" s="122"/>
      <c r="AF509" s="123"/>
      <c r="AG509" s="123"/>
      <c r="AH509" s="123"/>
      <c r="AI509" s="1092" t="s">
        <v>2571</v>
      </c>
      <c r="AJ509" s="1093"/>
      <c r="AK509" s="1093" t="s">
        <v>1676</v>
      </c>
      <c r="AL509" s="1093"/>
      <c r="AM509" s="1093"/>
      <c r="AN509" s="120"/>
      <c r="AO509" s="118">
        <f t="shared" si="49"/>
        <v>0</v>
      </c>
      <c r="AP509" s="120" t="s">
        <v>287</v>
      </c>
      <c r="AQ509" s="120" t="s">
        <v>287</v>
      </c>
      <c r="AR509" s="144">
        <f t="shared" si="51"/>
        <v>0</v>
      </c>
      <c r="AS509" s="411">
        <v>8.3999999999999995E-3</v>
      </c>
      <c r="AT509" s="115">
        <v>513</v>
      </c>
    </row>
    <row r="510" spans="1:46" ht="15" hidden="1" customHeight="1">
      <c r="A510" s="115">
        <v>507</v>
      </c>
      <c r="B510" s="119" t="s">
        <v>913</v>
      </c>
      <c r="C510" s="119"/>
      <c r="D510" s="119" t="s">
        <v>309</v>
      </c>
      <c r="E510" s="119" t="s">
        <v>310</v>
      </c>
      <c r="F510" s="119" t="s">
        <v>911</v>
      </c>
      <c r="G510" s="119" t="s">
        <v>869</v>
      </c>
      <c r="H510" s="119" t="s">
        <v>298</v>
      </c>
      <c r="I510" s="119" t="s">
        <v>301</v>
      </c>
      <c r="J510" s="119"/>
      <c r="K510" s="119"/>
      <c r="L510" s="120">
        <f t="shared" ref="L510:L573" si="52">IF(J510&lt;0.03,0.01,0.03)</f>
        <v>0.01</v>
      </c>
      <c r="M510" s="164"/>
      <c r="N510" s="141" t="s">
        <v>1748</v>
      </c>
      <c r="O510" s="164"/>
      <c r="P510" s="164"/>
      <c r="Q510" s="132"/>
      <c r="R510" s="132"/>
      <c r="S510" s="121"/>
      <c r="T510" s="121"/>
      <c r="U510" s="121"/>
      <c r="V510" s="121"/>
      <c r="W510" s="121"/>
      <c r="X510" s="121"/>
      <c r="Y510" s="121"/>
      <c r="Z510" s="121"/>
      <c r="AA510" s="121"/>
      <c r="AB510" s="121"/>
      <c r="AC510" s="122"/>
      <c r="AD510" s="122"/>
      <c r="AE510" s="122"/>
      <c r="AF510" s="123"/>
      <c r="AG510" s="123"/>
      <c r="AH510" s="123"/>
      <c r="AI510" s="1092" t="s">
        <v>2571</v>
      </c>
      <c r="AJ510" s="1093"/>
      <c r="AK510" s="1093" t="s">
        <v>1676</v>
      </c>
      <c r="AL510" s="1093"/>
      <c r="AM510" s="1093"/>
      <c r="AN510" s="120"/>
      <c r="AO510" s="118">
        <f t="shared" ref="AO510:AO573" si="53">AR510+J510</f>
        <v>0</v>
      </c>
      <c r="AP510" s="120" t="s">
        <v>287</v>
      </c>
      <c r="AQ510" s="120" t="s">
        <v>287</v>
      </c>
      <c r="AR510" s="144">
        <f t="shared" si="51"/>
        <v>0</v>
      </c>
      <c r="AS510" s="411">
        <v>8.3999999999999995E-3</v>
      </c>
      <c r="AT510" s="115">
        <v>514</v>
      </c>
    </row>
    <row r="511" spans="1:46" ht="15" hidden="1" customHeight="1">
      <c r="A511" s="115">
        <v>508</v>
      </c>
      <c r="B511" s="119" t="s">
        <v>914</v>
      </c>
      <c r="C511" s="119"/>
      <c r="D511" s="119" t="s">
        <v>309</v>
      </c>
      <c r="E511" s="119" t="s">
        <v>310</v>
      </c>
      <c r="F511" s="119" t="s">
        <v>911</v>
      </c>
      <c r="G511" s="119" t="s">
        <v>869</v>
      </c>
      <c r="H511" s="119" t="s">
        <v>298</v>
      </c>
      <c r="I511" s="119" t="s">
        <v>301</v>
      </c>
      <c r="J511" s="119"/>
      <c r="K511" s="119"/>
      <c r="L511" s="120">
        <f t="shared" si="52"/>
        <v>0.01</v>
      </c>
      <c r="M511" s="164"/>
      <c r="N511" s="141" t="s">
        <v>1748</v>
      </c>
      <c r="O511" s="164"/>
      <c r="P511" s="164"/>
      <c r="Q511" s="132"/>
      <c r="R511" s="132"/>
      <c r="S511" s="121"/>
      <c r="T511" s="121"/>
      <c r="U511" s="121"/>
      <c r="V511" s="121"/>
      <c r="W511" s="121"/>
      <c r="X511" s="121"/>
      <c r="Y511" s="121"/>
      <c r="Z511" s="121"/>
      <c r="AA511" s="121"/>
      <c r="AB511" s="121"/>
      <c r="AC511" s="122"/>
      <c r="AD511" s="122"/>
      <c r="AE511" s="122"/>
      <c r="AF511" s="123"/>
      <c r="AG511" s="123"/>
      <c r="AH511" s="123"/>
      <c r="AI511" s="1092" t="s">
        <v>2571</v>
      </c>
      <c r="AJ511" s="1093"/>
      <c r="AK511" s="1093" t="s">
        <v>1676</v>
      </c>
      <c r="AL511" s="1093"/>
      <c r="AM511" s="1093"/>
      <c r="AN511" s="120"/>
      <c r="AO511" s="118">
        <f t="shared" si="53"/>
        <v>0</v>
      </c>
      <c r="AP511" s="120" t="s">
        <v>287</v>
      </c>
      <c r="AQ511" s="120" t="s">
        <v>287</v>
      </c>
      <c r="AR511" s="144">
        <f t="shared" si="51"/>
        <v>0</v>
      </c>
      <c r="AS511" s="411">
        <v>8.3999999999999995E-3</v>
      </c>
      <c r="AT511" s="115">
        <v>515</v>
      </c>
    </row>
    <row r="512" spans="1:46" ht="15" hidden="1" customHeight="1">
      <c r="A512" s="115">
        <v>509</v>
      </c>
      <c r="B512" s="119" t="s">
        <v>915</v>
      </c>
      <c r="C512" s="119"/>
      <c r="D512" s="119" t="s">
        <v>309</v>
      </c>
      <c r="E512" s="119" t="s">
        <v>310</v>
      </c>
      <c r="F512" s="119" t="s">
        <v>911</v>
      </c>
      <c r="G512" s="119" t="s">
        <v>869</v>
      </c>
      <c r="H512" s="119" t="s">
        <v>298</v>
      </c>
      <c r="I512" s="119" t="s">
        <v>301</v>
      </c>
      <c r="J512" s="119"/>
      <c r="K512" s="119"/>
      <c r="L512" s="120">
        <f t="shared" si="52"/>
        <v>0.01</v>
      </c>
      <c r="M512" s="164"/>
      <c r="N512" s="141" t="s">
        <v>1748</v>
      </c>
      <c r="O512" s="164"/>
      <c r="P512" s="164"/>
      <c r="Q512" s="132"/>
      <c r="R512" s="132"/>
      <c r="S512" s="121"/>
      <c r="T512" s="121"/>
      <c r="U512" s="121"/>
      <c r="V512" s="121"/>
      <c r="W512" s="121"/>
      <c r="X512" s="121"/>
      <c r="Y512" s="121"/>
      <c r="Z512" s="121"/>
      <c r="AA512" s="121"/>
      <c r="AB512" s="121"/>
      <c r="AC512" s="122"/>
      <c r="AD512" s="122"/>
      <c r="AE512" s="122"/>
      <c r="AF512" s="123"/>
      <c r="AG512" s="123"/>
      <c r="AH512" s="123"/>
      <c r="AI512" s="1092" t="s">
        <v>2571</v>
      </c>
      <c r="AJ512" s="1093"/>
      <c r="AK512" s="1093" t="s">
        <v>1676</v>
      </c>
      <c r="AL512" s="1093"/>
      <c r="AM512" s="1093"/>
      <c r="AN512" s="120"/>
      <c r="AO512" s="118">
        <f t="shared" si="53"/>
        <v>0</v>
      </c>
      <c r="AP512" s="120" t="s">
        <v>287</v>
      </c>
      <c r="AQ512" s="120" t="s">
        <v>287</v>
      </c>
      <c r="AR512" s="144">
        <f t="shared" si="51"/>
        <v>0</v>
      </c>
      <c r="AS512" s="411">
        <v>8.3999999999999995E-3</v>
      </c>
      <c r="AT512" s="115">
        <v>516</v>
      </c>
    </row>
    <row r="513" spans="1:46" ht="15" hidden="1" customHeight="1">
      <c r="A513" s="115">
        <v>510</v>
      </c>
      <c r="B513" s="119" t="s">
        <v>916</v>
      </c>
      <c r="C513" s="119"/>
      <c r="D513" s="119" t="s">
        <v>309</v>
      </c>
      <c r="E513" s="119" t="s">
        <v>310</v>
      </c>
      <c r="F513" s="119" t="s">
        <v>911</v>
      </c>
      <c r="G513" s="119" t="s">
        <v>869</v>
      </c>
      <c r="H513" s="119" t="s">
        <v>298</v>
      </c>
      <c r="I513" s="119" t="s">
        <v>301</v>
      </c>
      <c r="J513" s="119"/>
      <c r="K513" s="119"/>
      <c r="L513" s="120">
        <f t="shared" si="52"/>
        <v>0.01</v>
      </c>
      <c r="M513" s="164"/>
      <c r="N513" s="141" t="s">
        <v>1748</v>
      </c>
      <c r="O513" s="164"/>
      <c r="P513" s="164"/>
      <c r="Q513" s="132"/>
      <c r="R513" s="132"/>
      <c r="S513" s="121"/>
      <c r="T513" s="121"/>
      <c r="U513" s="121"/>
      <c r="V513" s="121"/>
      <c r="W513" s="121"/>
      <c r="X513" s="121"/>
      <c r="Y513" s="121"/>
      <c r="Z513" s="121"/>
      <c r="AA513" s="121"/>
      <c r="AB513" s="121"/>
      <c r="AC513" s="122"/>
      <c r="AD513" s="122"/>
      <c r="AE513" s="122"/>
      <c r="AF513" s="123"/>
      <c r="AG513" s="123"/>
      <c r="AH513" s="123"/>
      <c r="AI513" s="1092" t="s">
        <v>2571</v>
      </c>
      <c r="AJ513" s="1093"/>
      <c r="AK513" s="1093" t="s">
        <v>1676</v>
      </c>
      <c r="AL513" s="1093"/>
      <c r="AM513" s="1093"/>
      <c r="AN513" s="120"/>
      <c r="AO513" s="118">
        <f t="shared" si="53"/>
        <v>0</v>
      </c>
      <c r="AP513" s="120" t="s">
        <v>287</v>
      </c>
      <c r="AQ513" s="120" t="s">
        <v>287</v>
      </c>
      <c r="AR513" s="144">
        <f t="shared" si="51"/>
        <v>0</v>
      </c>
      <c r="AS513" s="411">
        <v>8.3999999999999995E-3</v>
      </c>
      <c r="AT513" s="115">
        <v>517</v>
      </c>
    </row>
    <row r="514" spans="1:46" ht="15" hidden="1" customHeight="1">
      <c r="A514" s="115">
        <v>511</v>
      </c>
      <c r="B514" s="119" t="s">
        <v>917</v>
      </c>
      <c r="C514" s="119"/>
      <c r="D514" s="119" t="s">
        <v>309</v>
      </c>
      <c r="E514" s="119" t="s">
        <v>310</v>
      </c>
      <c r="F514" s="119" t="s">
        <v>911</v>
      </c>
      <c r="G514" s="119" t="s">
        <v>869</v>
      </c>
      <c r="H514" s="119" t="s">
        <v>298</v>
      </c>
      <c r="I514" s="119" t="s">
        <v>301</v>
      </c>
      <c r="J514" s="119"/>
      <c r="K514" s="119"/>
      <c r="L514" s="120">
        <f t="shared" si="52"/>
        <v>0.01</v>
      </c>
      <c r="M514" s="164"/>
      <c r="N514" s="141" t="s">
        <v>1748</v>
      </c>
      <c r="O514" s="164"/>
      <c r="P514" s="164"/>
      <c r="Q514" s="132"/>
      <c r="R514" s="132"/>
      <c r="S514" s="121"/>
      <c r="T514" s="121"/>
      <c r="U514" s="121"/>
      <c r="V514" s="121"/>
      <c r="W514" s="121"/>
      <c r="X514" s="121"/>
      <c r="Y514" s="121"/>
      <c r="Z514" s="121"/>
      <c r="AA514" s="121"/>
      <c r="AB514" s="121"/>
      <c r="AC514" s="122"/>
      <c r="AD514" s="122"/>
      <c r="AE514" s="122"/>
      <c r="AF514" s="123"/>
      <c r="AG514" s="123"/>
      <c r="AH514" s="123"/>
      <c r="AI514" s="1092" t="s">
        <v>2571</v>
      </c>
      <c r="AJ514" s="1093"/>
      <c r="AK514" s="1093" t="s">
        <v>1676</v>
      </c>
      <c r="AL514" s="1093"/>
      <c r="AM514" s="1093"/>
      <c r="AN514" s="120"/>
      <c r="AO514" s="118">
        <f t="shared" si="53"/>
        <v>0</v>
      </c>
      <c r="AP514" s="120" t="s">
        <v>287</v>
      </c>
      <c r="AQ514" s="120" t="s">
        <v>287</v>
      </c>
      <c r="AR514" s="144">
        <f t="shared" si="51"/>
        <v>0</v>
      </c>
      <c r="AS514" s="411">
        <v>8.3999999999999995E-3</v>
      </c>
      <c r="AT514" s="115">
        <v>518</v>
      </c>
    </row>
    <row r="515" spans="1:46" ht="15" hidden="1" customHeight="1">
      <c r="A515" s="115">
        <v>512</v>
      </c>
      <c r="B515" s="119" t="s">
        <v>918</v>
      </c>
      <c r="C515" s="119"/>
      <c r="D515" s="119" t="s">
        <v>309</v>
      </c>
      <c r="E515" s="119" t="s">
        <v>310</v>
      </c>
      <c r="F515" s="119" t="s">
        <v>911</v>
      </c>
      <c r="G515" s="119" t="s">
        <v>869</v>
      </c>
      <c r="H515" s="119" t="s">
        <v>298</v>
      </c>
      <c r="I515" s="119" t="s">
        <v>301</v>
      </c>
      <c r="J515" s="119"/>
      <c r="K515" s="119"/>
      <c r="L515" s="120">
        <f t="shared" si="52"/>
        <v>0.01</v>
      </c>
      <c r="M515" s="164"/>
      <c r="N515" s="141" t="s">
        <v>1748</v>
      </c>
      <c r="O515" s="164"/>
      <c r="P515" s="164"/>
      <c r="Q515" s="132"/>
      <c r="R515" s="132"/>
      <c r="S515" s="121"/>
      <c r="T515" s="121"/>
      <c r="U515" s="121"/>
      <c r="V515" s="121"/>
      <c r="W515" s="121"/>
      <c r="X515" s="121"/>
      <c r="Y515" s="121"/>
      <c r="Z515" s="121"/>
      <c r="AA515" s="121"/>
      <c r="AB515" s="121"/>
      <c r="AC515" s="122"/>
      <c r="AD515" s="122"/>
      <c r="AE515" s="122"/>
      <c r="AF515" s="123"/>
      <c r="AG515" s="123"/>
      <c r="AH515" s="123"/>
      <c r="AI515" s="1092" t="s">
        <v>2571</v>
      </c>
      <c r="AJ515" s="1093"/>
      <c r="AK515" s="1093" t="s">
        <v>1676</v>
      </c>
      <c r="AL515" s="1093"/>
      <c r="AM515" s="1093"/>
      <c r="AN515" s="120"/>
      <c r="AO515" s="118">
        <f t="shared" si="53"/>
        <v>0</v>
      </c>
      <c r="AP515" s="120" t="s">
        <v>287</v>
      </c>
      <c r="AQ515" s="120" t="s">
        <v>287</v>
      </c>
      <c r="AR515" s="144">
        <f t="shared" si="51"/>
        <v>0</v>
      </c>
      <c r="AS515" s="411">
        <v>8.3999999999999995E-3</v>
      </c>
      <c r="AT515" s="115">
        <v>519</v>
      </c>
    </row>
    <row r="516" spans="1:46" ht="15" hidden="1" customHeight="1">
      <c r="A516" s="115">
        <v>513</v>
      </c>
      <c r="B516" s="119" t="s">
        <v>919</v>
      </c>
      <c r="C516" s="119"/>
      <c r="D516" s="119" t="s">
        <v>309</v>
      </c>
      <c r="E516" s="119" t="s">
        <v>310</v>
      </c>
      <c r="F516" s="119" t="s">
        <v>911</v>
      </c>
      <c r="G516" s="119" t="s">
        <v>869</v>
      </c>
      <c r="H516" s="119" t="s">
        <v>298</v>
      </c>
      <c r="I516" s="119" t="s">
        <v>301</v>
      </c>
      <c r="J516" s="119"/>
      <c r="K516" s="119"/>
      <c r="L516" s="120">
        <f t="shared" si="52"/>
        <v>0.01</v>
      </c>
      <c r="M516" s="164"/>
      <c r="N516" s="141" t="s">
        <v>1748</v>
      </c>
      <c r="O516" s="164"/>
      <c r="P516" s="164"/>
      <c r="Q516" s="132"/>
      <c r="R516" s="132"/>
      <c r="S516" s="121"/>
      <c r="T516" s="121"/>
      <c r="U516" s="121"/>
      <c r="V516" s="121"/>
      <c r="W516" s="121"/>
      <c r="X516" s="121"/>
      <c r="Y516" s="121"/>
      <c r="Z516" s="121"/>
      <c r="AA516" s="121"/>
      <c r="AB516" s="121"/>
      <c r="AC516" s="122"/>
      <c r="AD516" s="122"/>
      <c r="AE516" s="122"/>
      <c r="AF516" s="123"/>
      <c r="AG516" s="123"/>
      <c r="AH516" s="123"/>
      <c r="AI516" s="1092" t="s">
        <v>2571</v>
      </c>
      <c r="AJ516" s="1093"/>
      <c r="AK516" s="1093" t="s">
        <v>1676</v>
      </c>
      <c r="AL516" s="1093"/>
      <c r="AM516" s="1093"/>
      <c r="AN516" s="120"/>
      <c r="AO516" s="118">
        <f t="shared" si="53"/>
        <v>0</v>
      </c>
      <c r="AP516" s="120" t="s">
        <v>287</v>
      </c>
      <c r="AQ516" s="120" t="s">
        <v>287</v>
      </c>
      <c r="AR516" s="144">
        <f t="shared" si="51"/>
        <v>0</v>
      </c>
      <c r="AS516" s="411">
        <v>8.3999999999999995E-3</v>
      </c>
      <c r="AT516" s="115">
        <v>520</v>
      </c>
    </row>
    <row r="517" spans="1:46" ht="15" hidden="1" customHeight="1">
      <c r="A517" s="115">
        <v>514</v>
      </c>
      <c r="B517" s="119" t="s">
        <v>920</v>
      </c>
      <c r="C517" s="119"/>
      <c r="D517" s="119" t="s">
        <v>309</v>
      </c>
      <c r="E517" s="119" t="s">
        <v>310</v>
      </c>
      <c r="F517" s="119" t="s">
        <v>911</v>
      </c>
      <c r="G517" s="119" t="s">
        <v>869</v>
      </c>
      <c r="H517" s="119" t="s">
        <v>298</v>
      </c>
      <c r="I517" s="119" t="s">
        <v>301</v>
      </c>
      <c r="J517" s="119"/>
      <c r="K517" s="119"/>
      <c r="L517" s="120">
        <f t="shared" si="52"/>
        <v>0.01</v>
      </c>
      <c r="M517" s="164"/>
      <c r="N517" s="141" t="s">
        <v>1748</v>
      </c>
      <c r="O517" s="164"/>
      <c r="P517" s="164"/>
      <c r="Q517" s="132"/>
      <c r="R517" s="132"/>
      <c r="S517" s="121"/>
      <c r="T517" s="121"/>
      <c r="U517" s="121"/>
      <c r="V517" s="121"/>
      <c r="W517" s="121"/>
      <c r="X517" s="121"/>
      <c r="Y517" s="121"/>
      <c r="Z517" s="121"/>
      <c r="AA517" s="121"/>
      <c r="AB517" s="121"/>
      <c r="AC517" s="122"/>
      <c r="AD517" s="122"/>
      <c r="AE517" s="122"/>
      <c r="AF517" s="123"/>
      <c r="AG517" s="123"/>
      <c r="AH517" s="123"/>
      <c r="AI517" s="1092" t="s">
        <v>2571</v>
      </c>
      <c r="AJ517" s="1093"/>
      <c r="AK517" s="1093" t="s">
        <v>1676</v>
      </c>
      <c r="AL517" s="1093"/>
      <c r="AM517" s="1093"/>
      <c r="AN517" s="120"/>
      <c r="AO517" s="118">
        <f t="shared" si="53"/>
        <v>0</v>
      </c>
      <c r="AP517" s="120" t="s">
        <v>287</v>
      </c>
      <c r="AQ517" s="120" t="s">
        <v>287</v>
      </c>
      <c r="AR517" s="144">
        <f t="shared" si="51"/>
        <v>0</v>
      </c>
      <c r="AS517" s="411">
        <v>8.3999999999999995E-3</v>
      </c>
      <c r="AT517" s="115">
        <v>521</v>
      </c>
    </row>
    <row r="518" spans="1:46" ht="15" hidden="1" customHeight="1">
      <c r="A518" s="115">
        <v>515</v>
      </c>
      <c r="B518" s="119" t="s">
        <v>921</v>
      </c>
      <c r="C518" s="119"/>
      <c r="D518" s="119" t="s">
        <v>309</v>
      </c>
      <c r="E518" s="119" t="s">
        <v>310</v>
      </c>
      <c r="F518" s="119" t="s">
        <v>911</v>
      </c>
      <c r="G518" s="119" t="s">
        <v>869</v>
      </c>
      <c r="H518" s="119" t="s">
        <v>298</v>
      </c>
      <c r="I518" s="119" t="s">
        <v>301</v>
      </c>
      <c r="J518" s="119"/>
      <c r="K518" s="119"/>
      <c r="L518" s="120">
        <f t="shared" si="52"/>
        <v>0.01</v>
      </c>
      <c r="M518" s="164"/>
      <c r="N518" s="141" t="s">
        <v>1748</v>
      </c>
      <c r="O518" s="164"/>
      <c r="P518" s="164"/>
      <c r="Q518" s="132"/>
      <c r="R518" s="132"/>
      <c r="S518" s="121"/>
      <c r="T518" s="121"/>
      <c r="U518" s="121"/>
      <c r="V518" s="121"/>
      <c r="W518" s="121"/>
      <c r="X518" s="121"/>
      <c r="Y518" s="121"/>
      <c r="Z518" s="121"/>
      <c r="AA518" s="121"/>
      <c r="AB518" s="121"/>
      <c r="AC518" s="122"/>
      <c r="AD518" s="122"/>
      <c r="AE518" s="122"/>
      <c r="AF518" s="123"/>
      <c r="AG518" s="123"/>
      <c r="AH518" s="123"/>
      <c r="AI518" s="1092" t="s">
        <v>2571</v>
      </c>
      <c r="AJ518" s="1093"/>
      <c r="AK518" s="1093" t="s">
        <v>1676</v>
      </c>
      <c r="AL518" s="1093"/>
      <c r="AM518" s="1093"/>
      <c r="AN518" s="120"/>
      <c r="AO518" s="118">
        <f t="shared" si="53"/>
        <v>0</v>
      </c>
      <c r="AP518" s="120" t="s">
        <v>287</v>
      </c>
      <c r="AQ518" s="120" t="s">
        <v>287</v>
      </c>
      <c r="AR518" s="144">
        <f t="shared" si="51"/>
        <v>0</v>
      </c>
      <c r="AS518" s="411">
        <v>8.3999999999999995E-3</v>
      </c>
      <c r="AT518" s="115">
        <v>522</v>
      </c>
    </row>
    <row r="519" spans="1:46" ht="15" hidden="1" customHeight="1">
      <c r="A519" s="115">
        <v>516</v>
      </c>
      <c r="B519" s="119" t="s">
        <v>922</v>
      </c>
      <c r="C519" s="119"/>
      <c r="D519" s="119" t="s">
        <v>309</v>
      </c>
      <c r="E519" s="119" t="s">
        <v>310</v>
      </c>
      <c r="F519" s="119" t="s">
        <v>911</v>
      </c>
      <c r="G519" s="119" t="s">
        <v>869</v>
      </c>
      <c r="H519" s="119" t="s">
        <v>298</v>
      </c>
      <c r="I519" s="119" t="s">
        <v>301</v>
      </c>
      <c r="J519" s="119"/>
      <c r="K519" s="119"/>
      <c r="L519" s="120">
        <f t="shared" si="52"/>
        <v>0.01</v>
      </c>
      <c r="M519" s="164"/>
      <c r="N519" s="141" t="s">
        <v>1748</v>
      </c>
      <c r="O519" s="164"/>
      <c r="P519" s="164"/>
      <c r="Q519" s="132"/>
      <c r="R519" s="132"/>
      <c r="S519" s="121"/>
      <c r="T519" s="121"/>
      <c r="U519" s="121"/>
      <c r="V519" s="121"/>
      <c r="W519" s="121"/>
      <c r="X519" s="121"/>
      <c r="Y519" s="121"/>
      <c r="Z519" s="121"/>
      <c r="AA519" s="121"/>
      <c r="AB519" s="121"/>
      <c r="AC519" s="122"/>
      <c r="AD519" s="122"/>
      <c r="AE519" s="122"/>
      <c r="AF519" s="123"/>
      <c r="AG519" s="123"/>
      <c r="AH519" s="123"/>
      <c r="AI519" s="1092" t="s">
        <v>2571</v>
      </c>
      <c r="AJ519" s="1093"/>
      <c r="AK519" s="1093" t="s">
        <v>1676</v>
      </c>
      <c r="AL519" s="1093"/>
      <c r="AM519" s="1093"/>
      <c r="AN519" s="120"/>
      <c r="AO519" s="118">
        <f t="shared" si="53"/>
        <v>0</v>
      </c>
      <c r="AP519" s="120" t="s">
        <v>287</v>
      </c>
      <c r="AQ519" s="120" t="s">
        <v>287</v>
      </c>
      <c r="AR519" s="144">
        <f t="shared" si="51"/>
        <v>0</v>
      </c>
      <c r="AS519" s="411">
        <v>8.3999999999999995E-3</v>
      </c>
      <c r="AT519" s="115">
        <v>523</v>
      </c>
    </row>
    <row r="520" spans="1:46" ht="15" hidden="1" customHeight="1">
      <c r="A520" s="115">
        <v>517</v>
      </c>
      <c r="B520" s="119" t="s">
        <v>923</v>
      </c>
      <c r="C520" s="119"/>
      <c r="D520" s="119" t="s">
        <v>309</v>
      </c>
      <c r="E520" s="119" t="s">
        <v>310</v>
      </c>
      <c r="F520" s="119" t="s">
        <v>911</v>
      </c>
      <c r="G520" s="119" t="s">
        <v>869</v>
      </c>
      <c r="H520" s="119" t="s">
        <v>298</v>
      </c>
      <c r="I520" s="119" t="s">
        <v>301</v>
      </c>
      <c r="J520" s="119"/>
      <c r="K520" s="119"/>
      <c r="L520" s="120">
        <f t="shared" si="52"/>
        <v>0.01</v>
      </c>
      <c r="M520" s="164"/>
      <c r="N520" s="141" t="s">
        <v>1748</v>
      </c>
      <c r="O520" s="164"/>
      <c r="P520" s="164"/>
      <c r="Q520" s="132"/>
      <c r="R520" s="132"/>
      <c r="S520" s="121"/>
      <c r="T520" s="121"/>
      <c r="U520" s="121"/>
      <c r="V520" s="121"/>
      <c r="W520" s="121"/>
      <c r="X520" s="121"/>
      <c r="Y520" s="121"/>
      <c r="Z520" s="121"/>
      <c r="AA520" s="121"/>
      <c r="AB520" s="121"/>
      <c r="AC520" s="122"/>
      <c r="AD520" s="122"/>
      <c r="AE520" s="122"/>
      <c r="AF520" s="123"/>
      <c r="AG520" s="123"/>
      <c r="AH520" s="123"/>
      <c r="AI520" s="1092" t="s">
        <v>2571</v>
      </c>
      <c r="AJ520" s="1093"/>
      <c r="AK520" s="1093" t="s">
        <v>1676</v>
      </c>
      <c r="AL520" s="1093"/>
      <c r="AM520" s="1093"/>
      <c r="AN520" s="120"/>
      <c r="AO520" s="118">
        <f t="shared" si="53"/>
        <v>0</v>
      </c>
      <c r="AP520" s="120" t="s">
        <v>287</v>
      </c>
      <c r="AQ520" s="120" t="s">
        <v>287</v>
      </c>
      <c r="AR520" s="144">
        <f t="shared" si="51"/>
        <v>0</v>
      </c>
      <c r="AS520" s="411">
        <v>8.3999999999999995E-3</v>
      </c>
      <c r="AT520" s="115">
        <v>524</v>
      </c>
    </row>
    <row r="521" spans="1:46" ht="15" hidden="1" customHeight="1">
      <c r="A521" s="115">
        <v>518</v>
      </c>
      <c r="B521" s="119" t="s">
        <v>924</v>
      </c>
      <c r="C521" s="119"/>
      <c r="D521" s="119" t="s">
        <v>309</v>
      </c>
      <c r="E521" s="119" t="s">
        <v>310</v>
      </c>
      <c r="F521" s="119" t="s">
        <v>911</v>
      </c>
      <c r="G521" s="119" t="s">
        <v>869</v>
      </c>
      <c r="H521" s="119" t="s">
        <v>298</v>
      </c>
      <c r="I521" s="119" t="s">
        <v>301</v>
      </c>
      <c r="J521" s="119"/>
      <c r="K521" s="119"/>
      <c r="L521" s="120">
        <f t="shared" si="52"/>
        <v>0.01</v>
      </c>
      <c r="M521" s="164"/>
      <c r="N521" s="141" t="s">
        <v>1748</v>
      </c>
      <c r="O521" s="164"/>
      <c r="P521" s="164"/>
      <c r="Q521" s="132"/>
      <c r="R521" s="132"/>
      <c r="S521" s="121"/>
      <c r="T521" s="121"/>
      <c r="U521" s="121"/>
      <c r="V521" s="121"/>
      <c r="W521" s="121"/>
      <c r="X521" s="121"/>
      <c r="Y521" s="121"/>
      <c r="Z521" s="121"/>
      <c r="AA521" s="121"/>
      <c r="AB521" s="121"/>
      <c r="AC521" s="122"/>
      <c r="AD521" s="122"/>
      <c r="AE521" s="122"/>
      <c r="AF521" s="123"/>
      <c r="AG521" s="123"/>
      <c r="AH521" s="123"/>
      <c r="AI521" s="1092" t="s">
        <v>2571</v>
      </c>
      <c r="AJ521" s="1093"/>
      <c r="AK521" s="1093" t="s">
        <v>1676</v>
      </c>
      <c r="AL521" s="1093"/>
      <c r="AM521" s="1093"/>
      <c r="AN521" s="120"/>
      <c r="AO521" s="118">
        <f t="shared" si="53"/>
        <v>0</v>
      </c>
      <c r="AP521" s="120" t="s">
        <v>287</v>
      </c>
      <c r="AQ521" s="120" t="s">
        <v>287</v>
      </c>
      <c r="AR521" s="144">
        <f t="shared" si="51"/>
        <v>0</v>
      </c>
      <c r="AS521" s="411">
        <v>8.3999999999999995E-3</v>
      </c>
      <c r="AT521" s="115">
        <v>525</v>
      </c>
    </row>
    <row r="522" spans="1:46" ht="15" hidden="1" customHeight="1">
      <c r="A522" s="115">
        <v>519</v>
      </c>
      <c r="B522" s="119" t="s">
        <v>925</v>
      </c>
      <c r="C522" s="119"/>
      <c r="D522" s="119" t="s">
        <v>309</v>
      </c>
      <c r="E522" s="119" t="s">
        <v>310</v>
      </c>
      <c r="F522" s="119" t="s">
        <v>911</v>
      </c>
      <c r="G522" s="119" t="s">
        <v>869</v>
      </c>
      <c r="H522" s="119" t="s">
        <v>298</v>
      </c>
      <c r="I522" s="119" t="s">
        <v>301</v>
      </c>
      <c r="J522" s="119"/>
      <c r="K522" s="119"/>
      <c r="L522" s="120">
        <f t="shared" si="52"/>
        <v>0.01</v>
      </c>
      <c r="M522" s="164"/>
      <c r="N522" s="141" t="s">
        <v>1748</v>
      </c>
      <c r="O522" s="164"/>
      <c r="P522" s="164"/>
      <c r="Q522" s="132"/>
      <c r="R522" s="132"/>
      <c r="S522" s="121"/>
      <c r="T522" s="121"/>
      <c r="U522" s="121"/>
      <c r="V522" s="121"/>
      <c r="W522" s="121"/>
      <c r="X522" s="121"/>
      <c r="Y522" s="121"/>
      <c r="Z522" s="121"/>
      <c r="AA522" s="121"/>
      <c r="AB522" s="121"/>
      <c r="AC522" s="122"/>
      <c r="AD522" s="122"/>
      <c r="AE522" s="122"/>
      <c r="AF522" s="123"/>
      <c r="AG522" s="123"/>
      <c r="AH522" s="123"/>
      <c r="AI522" s="1092" t="s">
        <v>2571</v>
      </c>
      <c r="AJ522" s="1093"/>
      <c r="AK522" s="1093" t="s">
        <v>1676</v>
      </c>
      <c r="AL522" s="1093"/>
      <c r="AM522" s="1093"/>
      <c r="AN522" s="120"/>
      <c r="AO522" s="118">
        <f t="shared" si="53"/>
        <v>0</v>
      </c>
      <c r="AP522" s="120" t="s">
        <v>287</v>
      </c>
      <c r="AQ522" s="120" t="s">
        <v>287</v>
      </c>
      <c r="AR522" s="144">
        <f t="shared" si="51"/>
        <v>0</v>
      </c>
      <c r="AS522" s="411">
        <v>8.3999999999999995E-3</v>
      </c>
      <c r="AT522" s="115">
        <v>526</v>
      </c>
    </row>
    <row r="523" spans="1:46" ht="15" hidden="1" customHeight="1">
      <c r="A523" s="115">
        <v>520</v>
      </c>
      <c r="B523" s="119" t="s">
        <v>926</v>
      </c>
      <c r="C523" s="119"/>
      <c r="D523" s="119" t="s">
        <v>309</v>
      </c>
      <c r="E523" s="119" t="s">
        <v>310</v>
      </c>
      <c r="F523" s="119" t="s">
        <v>911</v>
      </c>
      <c r="G523" s="119" t="s">
        <v>869</v>
      </c>
      <c r="H523" s="119" t="s">
        <v>298</v>
      </c>
      <c r="I523" s="119" t="s">
        <v>301</v>
      </c>
      <c r="J523" s="119"/>
      <c r="K523" s="119"/>
      <c r="L523" s="120">
        <f t="shared" si="52"/>
        <v>0.01</v>
      </c>
      <c r="M523" s="164"/>
      <c r="N523" s="141" t="s">
        <v>1748</v>
      </c>
      <c r="O523" s="164"/>
      <c r="P523" s="164"/>
      <c r="Q523" s="132"/>
      <c r="R523" s="132"/>
      <c r="S523" s="121"/>
      <c r="T523" s="121"/>
      <c r="U523" s="121"/>
      <c r="V523" s="121"/>
      <c r="W523" s="121"/>
      <c r="X523" s="121"/>
      <c r="Y523" s="121"/>
      <c r="Z523" s="121"/>
      <c r="AA523" s="121"/>
      <c r="AB523" s="121"/>
      <c r="AC523" s="122"/>
      <c r="AD523" s="122"/>
      <c r="AE523" s="122"/>
      <c r="AF523" s="123"/>
      <c r="AG523" s="123"/>
      <c r="AH523" s="123"/>
      <c r="AI523" s="1092" t="s">
        <v>2571</v>
      </c>
      <c r="AJ523" s="1093"/>
      <c r="AK523" s="1093" t="s">
        <v>1676</v>
      </c>
      <c r="AL523" s="1093"/>
      <c r="AM523" s="1093"/>
      <c r="AN523" s="120"/>
      <c r="AO523" s="118">
        <f t="shared" si="53"/>
        <v>0</v>
      </c>
      <c r="AP523" s="120" t="s">
        <v>287</v>
      </c>
      <c r="AQ523" s="120" t="s">
        <v>287</v>
      </c>
      <c r="AR523" s="144">
        <f t="shared" si="51"/>
        <v>0</v>
      </c>
      <c r="AS523" s="411">
        <v>8.3999999999999995E-3</v>
      </c>
      <c r="AT523" s="115">
        <v>527</v>
      </c>
    </row>
    <row r="524" spans="1:46" ht="15" hidden="1" customHeight="1">
      <c r="A524" s="115">
        <v>521</v>
      </c>
      <c r="B524" s="119" t="s">
        <v>927</v>
      </c>
      <c r="C524" s="119"/>
      <c r="D524" s="119" t="s">
        <v>309</v>
      </c>
      <c r="E524" s="119" t="s">
        <v>310</v>
      </c>
      <c r="F524" s="119" t="s">
        <v>911</v>
      </c>
      <c r="G524" s="119" t="s">
        <v>869</v>
      </c>
      <c r="H524" s="119" t="s">
        <v>298</v>
      </c>
      <c r="I524" s="119" t="s">
        <v>301</v>
      </c>
      <c r="J524" s="119"/>
      <c r="K524" s="119"/>
      <c r="L524" s="120">
        <f t="shared" si="52"/>
        <v>0.01</v>
      </c>
      <c r="M524" s="164"/>
      <c r="N524" s="141" t="s">
        <v>1748</v>
      </c>
      <c r="O524" s="164"/>
      <c r="P524" s="164"/>
      <c r="Q524" s="132"/>
      <c r="R524" s="132"/>
      <c r="S524" s="121"/>
      <c r="T524" s="121"/>
      <c r="U524" s="121"/>
      <c r="V524" s="121"/>
      <c r="W524" s="121"/>
      <c r="X524" s="121"/>
      <c r="Y524" s="121"/>
      <c r="Z524" s="121"/>
      <c r="AA524" s="121"/>
      <c r="AB524" s="121"/>
      <c r="AC524" s="122"/>
      <c r="AD524" s="122"/>
      <c r="AE524" s="122"/>
      <c r="AF524" s="123"/>
      <c r="AG524" s="123"/>
      <c r="AH524" s="123"/>
      <c r="AI524" s="1092" t="s">
        <v>2571</v>
      </c>
      <c r="AJ524" s="1093"/>
      <c r="AK524" s="1093" t="s">
        <v>1676</v>
      </c>
      <c r="AL524" s="1093"/>
      <c r="AM524" s="1093"/>
      <c r="AN524" s="120"/>
      <c r="AO524" s="118">
        <f t="shared" si="53"/>
        <v>0</v>
      </c>
      <c r="AP524" s="120" t="s">
        <v>287</v>
      </c>
      <c r="AQ524" s="120" t="s">
        <v>287</v>
      </c>
      <c r="AR524" s="144">
        <f t="shared" si="51"/>
        <v>0</v>
      </c>
      <c r="AS524" s="411">
        <v>8.3999999999999995E-3</v>
      </c>
      <c r="AT524" s="115">
        <v>528</v>
      </c>
    </row>
    <row r="525" spans="1:46" ht="15" hidden="1" customHeight="1">
      <c r="A525" s="115">
        <v>522</v>
      </c>
      <c r="B525" s="119" t="s">
        <v>928</v>
      </c>
      <c r="C525" s="119"/>
      <c r="D525" s="119" t="s">
        <v>309</v>
      </c>
      <c r="E525" s="119" t="s">
        <v>310</v>
      </c>
      <c r="F525" s="119" t="s">
        <v>911</v>
      </c>
      <c r="G525" s="119" t="s">
        <v>869</v>
      </c>
      <c r="H525" s="119" t="s">
        <v>298</v>
      </c>
      <c r="I525" s="119" t="s">
        <v>301</v>
      </c>
      <c r="J525" s="119"/>
      <c r="K525" s="119"/>
      <c r="L525" s="120">
        <f t="shared" si="52"/>
        <v>0.01</v>
      </c>
      <c r="M525" s="164"/>
      <c r="N525" s="141" t="s">
        <v>1748</v>
      </c>
      <c r="O525" s="164"/>
      <c r="P525" s="164"/>
      <c r="Q525" s="132"/>
      <c r="R525" s="132"/>
      <c r="S525" s="121"/>
      <c r="T525" s="121"/>
      <c r="U525" s="121"/>
      <c r="V525" s="121"/>
      <c r="W525" s="121"/>
      <c r="X525" s="121"/>
      <c r="Y525" s="121"/>
      <c r="Z525" s="121"/>
      <c r="AA525" s="121"/>
      <c r="AB525" s="121"/>
      <c r="AC525" s="122"/>
      <c r="AD525" s="122"/>
      <c r="AE525" s="122"/>
      <c r="AF525" s="123"/>
      <c r="AG525" s="123"/>
      <c r="AH525" s="123"/>
      <c r="AI525" s="1092" t="s">
        <v>2571</v>
      </c>
      <c r="AJ525" s="1093"/>
      <c r="AK525" s="1093" t="s">
        <v>1676</v>
      </c>
      <c r="AL525" s="1093"/>
      <c r="AM525" s="1093"/>
      <c r="AN525" s="120"/>
      <c r="AO525" s="118">
        <f t="shared" si="53"/>
        <v>0</v>
      </c>
      <c r="AP525" s="120" t="s">
        <v>287</v>
      </c>
      <c r="AQ525" s="120" t="s">
        <v>287</v>
      </c>
      <c r="AR525" s="144">
        <f t="shared" si="51"/>
        <v>0</v>
      </c>
      <c r="AS525" s="411">
        <v>8.3999999999999995E-3</v>
      </c>
      <c r="AT525" s="115">
        <v>529</v>
      </c>
    </row>
    <row r="526" spans="1:46" ht="15" hidden="1" customHeight="1">
      <c r="A526" s="115">
        <v>523</v>
      </c>
      <c r="B526" s="119" t="s">
        <v>929</v>
      </c>
      <c r="C526" s="119"/>
      <c r="D526" s="119" t="s">
        <v>309</v>
      </c>
      <c r="E526" s="119" t="s">
        <v>310</v>
      </c>
      <c r="F526" s="119" t="s">
        <v>911</v>
      </c>
      <c r="G526" s="119" t="s">
        <v>869</v>
      </c>
      <c r="H526" s="119" t="s">
        <v>298</v>
      </c>
      <c r="I526" s="119" t="s">
        <v>301</v>
      </c>
      <c r="J526" s="119"/>
      <c r="K526" s="119"/>
      <c r="L526" s="120">
        <f t="shared" si="52"/>
        <v>0.01</v>
      </c>
      <c r="M526" s="164"/>
      <c r="N526" s="141" t="s">
        <v>1748</v>
      </c>
      <c r="O526" s="164"/>
      <c r="P526" s="164"/>
      <c r="Q526" s="132"/>
      <c r="R526" s="132"/>
      <c r="S526" s="121"/>
      <c r="T526" s="121"/>
      <c r="U526" s="121"/>
      <c r="V526" s="121"/>
      <c r="W526" s="121"/>
      <c r="X526" s="121"/>
      <c r="Y526" s="121"/>
      <c r="Z526" s="121"/>
      <c r="AA526" s="121"/>
      <c r="AB526" s="121"/>
      <c r="AC526" s="122"/>
      <c r="AD526" s="122"/>
      <c r="AE526" s="122"/>
      <c r="AF526" s="123"/>
      <c r="AG526" s="123"/>
      <c r="AH526" s="123"/>
      <c r="AI526" s="1092" t="s">
        <v>2571</v>
      </c>
      <c r="AJ526" s="1093"/>
      <c r="AK526" s="1093" t="s">
        <v>1676</v>
      </c>
      <c r="AL526" s="1093"/>
      <c r="AM526" s="1093"/>
      <c r="AN526" s="120"/>
      <c r="AO526" s="118">
        <f t="shared" si="53"/>
        <v>0</v>
      </c>
      <c r="AP526" s="120" t="s">
        <v>287</v>
      </c>
      <c r="AQ526" s="120" t="s">
        <v>287</v>
      </c>
      <c r="AR526" s="144">
        <f t="shared" si="51"/>
        <v>0</v>
      </c>
      <c r="AS526" s="411">
        <v>8.3999999999999995E-3</v>
      </c>
      <c r="AT526" s="115">
        <v>530</v>
      </c>
    </row>
    <row r="527" spans="1:46" ht="15" hidden="1" customHeight="1">
      <c r="A527" s="115">
        <v>524</v>
      </c>
      <c r="B527" s="119" t="s">
        <v>930</v>
      </c>
      <c r="C527" s="119"/>
      <c r="D527" s="119" t="s">
        <v>309</v>
      </c>
      <c r="E527" s="119" t="s">
        <v>310</v>
      </c>
      <c r="F527" s="119" t="s">
        <v>911</v>
      </c>
      <c r="G527" s="119" t="s">
        <v>869</v>
      </c>
      <c r="H527" s="119" t="s">
        <v>298</v>
      </c>
      <c r="I527" s="119" t="s">
        <v>301</v>
      </c>
      <c r="J527" s="119"/>
      <c r="K527" s="119"/>
      <c r="L527" s="120">
        <f t="shared" si="52"/>
        <v>0.01</v>
      </c>
      <c r="M527" s="164"/>
      <c r="N527" s="141" t="s">
        <v>1748</v>
      </c>
      <c r="O527" s="164"/>
      <c r="P527" s="164"/>
      <c r="Q527" s="132"/>
      <c r="R527" s="132"/>
      <c r="S527" s="121"/>
      <c r="T527" s="121"/>
      <c r="U527" s="121"/>
      <c r="V527" s="121"/>
      <c r="W527" s="121"/>
      <c r="X527" s="121"/>
      <c r="Y527" s="121"/>
      <c r="Z527" s="121"/>
      <c r="AA527" s="121"/>
      <c r="AB527" s="121"/>
      <c r="AC527" s="122"/>
      <c r="AD527" s="122"/>
      <c r="AE527" s="122"/>
      <c r="AF527" s="123"/>
      <c r="AG527" s="123"/>
      <c r="AH527" s="123"/>
      <c r="AI527" s="1092" t="s">
        <v>2571</v>
      </c>
      <c r="AJ527" s="1093"/>
      <c r="AK527" s="1093" t="s">
        <v>1676</v>
      </c>
      <c r="AL527" s="1093"/>
      <c r="AM527" s="1093"/>
      <c r="AN527" s="120"/>
      <c r="AO527" s="118">
        <f t="shared" si="53"/>
        <v>0</v>
      </c>
      <c r="AP527" s="120" t="s">
        <v>287</v>
      </c>
      <c r="AQ527" s="120" t="s">
        <v>287</v>
      </c>
      <c r="AR527" s="144">
        <f t="shared" si="51"/>
        <v>0</v>
      </c>
      <c r="AS527" s="411">
        <v>8.3999999999999995E-3</v>
      </c>
      <c r="AT527" s="115">
        <v>531</v>
      </c>
    </row>
    <row r="528" spans="1:46" ht="15" hidden="1" customHeight="1">
      <c r="A528" s="115">
        <v>525</v>
      </c>
      <c r="B528" s="119" t="s">
        <v>931</v>
      </c>
      <c r="C528" s="119"/>
      <c r="D528" s="119" t="s">
        <v>309</v>
      </c>
      <c r="E528" s="119" t="s">
        <v>310</v>
      </c>
      <c r="F528" s="119" t="s">
        <v>911</v>
      </c>
      <c r="G528" s="119" t="s">
        <v>869</v>
      </c>
      <c r="H528" s="119" t="s">
        <v>298</v>
      </c>
      <c r="I528" s="119" t="s">
        <v>301</v>
      </c>
      <c r="J528" s="119"/>
      <c r="K528" s="119"/>
      <c r="L528" s="120">
        <f t="shared" si="52"/>
        <v>0.01</v>
      </c>
      <c r="M528" s="164"/>
      <c r="N528" s="141" t="s">
        <v>1748</v>
      </c>
      <c r="O528" s="164"/>
      <c r="P528" s="164"/>
      <c r="Q528" s="132"/>
      <c r="R528" s="132"/>
      <c r="S528" s="121"/>
      <c r="T528" s="121"/>
      <c r="U528" s="121"/>
      <c r="V528" s="121"/>
      <c r="W528" s="121"/>
      <c r="X528" s="121"/>
      <c r="Y528" s="121"/>
      <c r="Z528" s="121"/>
      <c r="AA528" s="121"/>
      <c r="AB528" s="121"/>
      <c r="AC528" s="122"/>
      <c r="AD528" s="122"/>
      <c r="AE528" s="122"/>
      <c r="AF528" s="123"/>
      <c r="AG528" s="123"/>
      <c r="AH528" s="123"/>
      <c r="AI528" s="1092" t="s">
        <v>2571</v>
      </c>
      <c r="AJ528" s="1093"/>
      <c r="AK528" s="1093" t="s">
        <v>1676</v>
      </c>
      <c r="AL528" s="1093"/>
      <c r="AM528" s="1093"/>
      <c r="AN528" s="120"/>
      <c r="AO528" s="118">
        <f t="shared" si="53"/>
        <v>0</v>
      </c>
      <c r="AP528" s="120" t="s">
        <v>287</v>
      </c>
      <c r="AQ528" s="120" t="s">
        <v>287</v>
      </c>
      <c r="AR528" s="144">
        <f t="shared" si="51"/>
        <v>0</v>
      </c>
      <c r="AS528" s="411">
        <v>8.3999999999999995E-3</v>
      </c>
      <c r="AT528" s="115">
        <v>532</v>
      </c>
    </row>
    <row r="529" spans="1:46" ht="15" hidden="1" customHeight="1">
      <c r="A529" s="115">
        <v>526</v>
      </c>
      <c r="B529" s="119" t="s">
        <v>932</v>
      </c>
      <c r="C529" s="119"/>
      <c r="D529" s="119" t="s">
        <v>309</v>
      </c>
      <c r="E529" s="119" t="s">
        <v>310</v>
      </c>
      <c r="F529" s="119" t="s">
        <v>911</v>
      </c>
      <c r="G529" s="119" t="s">
        <v>869</v>
      </c>
      <c r="H529" s="119" t="s">
        <v>298</v>
      </c>
      <c r="I529" s="119" t="s">
        <v>301</v>
      </c>
      <c r="J529" s="119"/>
      <c r="K529" s="119"/>
      <c r="L529" s="120">
        <f t="shared" si="52"/>
        <v>0.01</v>
      </c>
      <c r="M529" s="164"/>
      <c r="N529" s="141" t="s">
        <v>1748</v>
      </c>
      <c r="O529" s="164"/>
      <c r="P529" s="164"/>
      <c r="Q529" s="132"/>
      <c r="R529" s="132"/>
      <c r="S529" s="121"/>
      <c r="T529" s="121"/>
      <c r="U529" s="121"/>
      <c r="V529" s="121"/>
      <c r="W529" s="121"/>
      <c r="X529" s="121"/>
      <c r="Y529" s="121"/>
      <c r="Z529" s="121"/>
      <c r="AA529" s="121"/>
      <c r="AB529" s="121"/>
      <c r="AC529" s="122"/>
      <c r="AD529" s="122"/>
      <c r="AE529" s="122"/>
      <c r="AF529" s="123"/>
      <c r="AG529" s="123"/>
      <c r="AH529" s="123"/>
      <c r="AI529" s="1092" t="s">
        <v>2571</v>
      </c>
      <c r="AJ529" s="1093"/>
      <c r="AK529" s="1093" t="s">
        <v>1676</v>
      </c>
      <c r="AL529" s="1093"/>
      <c r="AM529" s="1093"/>
      <c r="AN529" s="120"/>
      <c r="AO529" s="118">
        <f t="shared" si="53"/>
        <v>0</v>
      </c>
      <c r="AP529" s="120" t="s">
        <v>287</v>
      </c>
      <c r="AQ529" s="120" t="s">
        <v>287</v>
      </c>
      <c r="AR529" s="144">
        <f t="shared" si="51"/>
        <v>0</v>
      </c>
      <c r="AS529" s="411">
        <v>8.3999999999999995E-3</v>
      </c>
      <c r="AT529" s="115">
        <v>533</v>
      </c>
    </row>
    <row r="530" spans="1:46" ht="15" hidden="1" customHeight="1">
      <c r="A530" s="115">
        <v>527</v>
      </c>
      <c r="B530" s="119" t="s">
        <v>933</v>
      </c>
      <c r="C530" s="119"/>
      <c r="D530" s="119" t="s">
        <v>309</v>
      </c>
      <c r="E530" s="119" t="s">
        <v>330</v>
      </c>
      <c r="F530" s="119" t="s">
        <v>475</v>
      </c>
      <c r="G530" s="119" t="s">
        <v>869</v>
      </c>
      <c r="H530" s="119" t="s">
        <v>298</v>
      </c>
      <c r="I530" s="119" t="s">
        <v>301</v>
      </c>
      <c r="J530" s="119"/>
      <c r="K530" s="119"/>
      <c r="L530" s="120">
        <f t="shared" si="52"/>
        <v>0.01</v>
      </c>
      <c r="M530" s="164"/>
      <c r="N530" s="141" t="s">
        <v>1748</v>
      </c>
      <c r="O530" s="164"/>
      <c r="P530" s="164"/>
      <c r="Q530" s="132"/>
      <c r="R530" s="132"/>
      <c r="S530" s="121"/>
      <c r="T530" s="121"/>
      <c r="U530" s="121"/>
      <c r="V530" s="121"/>
      <c r="W530" s="121"/>
      <c r="X530" s="121"/>
      <c r="Y530" s="121"/>
      <c r="Z530" s="121"/>
      <c r="AA530" s="121"/>
      <c r="AB530" s="121"/>
      <c r="AC530" s="122"/>
      <c r="AD530" s="122"/>
      <c r="AE530" s="122"/>
      <c r="AF530" s="123"/>
      <c r="AG530" s="123"/>
      <c r="AH530" s="123"/>
      <c r="AI530" s="1092" t="s">
        <v>2571</v>
      </c>
      <c r="AJ530" s="1093"/>
      <c r="AK530" s="1093" t="s">
        <v>1676</v>
      </c>
      <c r="AL530" s="1093"/>
      <c r="AM530" s="1093"/>
      <c r="AN530" s="120"/>
      <c r="AO530" s="118">
        <f t="shared" si="53"/>
        <v>0</v>
      </c>
      <c r="AP530" s="120" t="s">
        <v>287</v>
      </c>
      <c r="AQ530" s="120" t="s">
        <v>287</v>
      </c>
      <c r="AR530" s="144">
        <f t="shared" si="51"/>
        <v>0</v>
      </c>
      <c r="AS530" s="411">
        <v>8.3999999999999995E-3</v>
      </c>
      <c r="AT530" s="115">
        <v>534</v>
      </c>
    </row>
    <row r="531" spans="1:46" ht="15" hidden="1" customHeight="1">
      <c r="A531" s="115">
        <v>528</v>
      </c>
      <c r="B531" s="119" t="s">
        <v>934</v>
      </c>
      <c r="C531" s="119"/>
      <c r="D531" s="119" t="s">
        <v>309</v>
      </c>
      <c r="E531" s="119" t="s">
        <v>310</v>
      </c>
      <c r="F531" s="119" t="s">
        <v>311</v>
      </c>
      <c r="G531" s="119" t="s">
        <v>869</v>
      </c>
      <c r="H531" s="119" t="s">
        <v>298</v>
      </c>
      <c r="I531" s="119" t="s">
        <v>301</v>
      </c>
      <c r="J531" s="119"/>
      <c r="K531" s="119"/>
      <c r="L531" s="120">
        <f t="shared" si="52"/>
        <v>0.01</v>
      </c>
      <c r="M531" s="164"/>
      <c r="N531" s="141" t="s">
        <v>1748</v>
      </c>
      <c r="O531" s="164"/>
      <c r="P531" s="164"/>
      <c r="Q531" s="132"/>
      <c r="R531" s="132"/>
      <c r="S531" s="121"/>
      <c r="T531" s="121"/>
      <c r="U531" s="121"/>
      <c r="V531" s="121"/>
      <c r="W531" s="121"/>
      <c r="X531" s="121"/>
      <c r="Y531" s="121"/>
      <c r="Z531" s="121"/>
      <c r="AA531" s="121"/>
      <c r="AB531" s="121"/>
      <c r="AC531" s="122"/>
      <c r="AD531" s="122"/>
      <c r="AE531" s="122"/>
      <c r="AF531" s="123"/>
      <c r="AG531" s="123"/>
      <c r="AH531" s="123"/>
      <c r="AI531" s="1092" t="s">
        <v>2571</v>
      </c>
      <c r="AJ531" s="1093"/>
      <c r="AK531" s="1093" t="s">
        <v>1676</v>
      </c>
      <c r="AL531" s="1093"/>
      <c r="AM531" s="1093"/>
      <c r="AN531" s="120"/>
      <c r="AO531" s="118">
        <f t="shared" si="53"/>
        <v>0</v>
      </c>
      <c r="AP531" s="120" t="s">
        <v>287</v>
      </c>
      <c r="AQ531" s="120" t="s">
        <v>287</v>
      </c>
      <c r="AR531" s="144">
        <f t="shared" si="51"/>
        <v>0</v>
      </c>
      <c r="AS531" s="411">
        <v>8.3999999999999995E-3</v>
      </c>
      <c r="AT531" s="115">
        <v>535</v>
      </c>
    </row>
    <row r="532" spans="1:46" ht="15" hidden="1" customHeight="1">
      <c r="A532" s="115">
        <v>529</v>
      </c>
      <c r="B532" s="119" t="s">
        <v>935</v>
      </c>
      <c r="C532" s="119"/>
      <c r="D532" s="119" t="s">
        <v>309</v>
      </c>
      <c r="E532" s="119" t="s">
        <v>310</v>
      </c>
      <c r="F532" s="119" t="s">
        <v>911</v>
      </c>
      <c r="G532" s="119" t="s">
        <v>869</v>
      </c>
      <c r="H532" s="119" t="s">
        <v>298</v>
      </c>
      <c r="I532" s="119" t="s">
        <v>301</v>
      </c>
      <c r="J532" s="119"/>
      <c r="K532" s="119"/>
      <c r="L532" s="120">
        <f t="shared" si="52"/>
        <v>0.01</v>
      </c>
      <c r="M532" s="164"/>
      <c r="N532" s="141" t="s">
        <v>1748</v>
      </c>
      <c r="O532" s="164"/>
      <c r="P532" s="164"/>
      <c r="Q532" s="132"/>
      <c r="R532" s="132"/>
      <c r="S532" s="121"/>
      <c r="T532" s="121"/>
      <c r="U532" s="121"/>
      <c r="V532" s="121"/>
      <c r="W532" s="121"/>
      <c r="X532" s="121"/>
      <c r="Y532" s="121"/>
      <c r="Z532" s="121"/>
      <c r="AA532" s="121"/>
      <c r="AB532" s="121"/>
      <c r="AC532" s="122"/>
      <c r="AD532" s="122"/>
      <c r="AE532" s="122"/>
      <c r="AF532" s="123"/>
      <c r="AG532" s="123"/>
      <c r="AH532" s="123"/>
      <c r="AI532" s="1092" t="s">
        <v>2571</v>
      </c>
      <c r="AJ532" s="1093"/>
      <c r="AK532" s="1093" t="s">
        <v>1676</v>
      </c>
      <c r="AL532" s="1093"/>
      <c r="AM532" s="1093"/>
      <c r="AN532" s="120"/>
      <c r="AO532" s="118">
        <f t="shared" si="53"/>
        <v>0</v>
      </c>
      <c r="AP532" s="120" t="s">
        <v>287</v>
      </c>
      <c r="AQ532" s="120" t="s">
        <v>287</v>
      </c>
      <c r="AR532" s="144">
        <f t="shared" si="51"/>
        <v>0</v>
      </c>
      <c r="AS532" s="411">
        <v>8.3999999999999995E-3</v>
      </c>
      <c r="AT532" s="115">
        <v>536</v>
      </c>
    </row>
    <row r="533" spans="1:46" ht="15" hidden="1" customHeight="1">
      <c r="A533" s="115">
        <v>530</v>
      </c>
      <c r="B533" s="119" t="s">
        <v>936</v>
      </c>
      <c r="C533" s="119"/>
      <c r="D533" s="119" t="s">
        <v>309</v>
      </c>
      <c r="E533" s="119" t="s">
        <v>330</v>
      </c>
      <c r="F533" s="119" t="s">
        <v>475</v>
      </c>
      <c r="G533" s="119" t="s">
        <v>869</v>
      </c>
      <c r="H533" s="119" t="s">
        <v>937</v>
      </c>
      <c r="I533" s="119" t="s">
        <v>301</v>
      </c>
      <c r="J533" s="119"/>
      <c r="K533" s="119"/>
      <c r="L533" s="120">
        <f t="shared" si="52"/>
        <v>0.01</v>
      </c>
      <c r="M533" s="164"/>
      <c r="N533" s="141" t="s">
        <v>1748</v>
      </c>
      <c r="O533" s="164"/>
      <c r="P533" s="164"/>
      <c r="Q533" s="132"/>
      <c r="R533" s="132"/>
      <c r="S533" s="121"/>
      <c r="T533" s="121"/>
      <c r="U533" s="121"/>
      <c r="V533" s="121"/>
      <c r="W533" s="121"/>
      <c r="X533" s="121"/>
      <c r="Y533" s="121"/>
      <c r="Z533" s="121"/>
      <c r="AA533" s="121"/>
      <c r="AB533" s="121"/>
      <c r="AC533" s="122"/>
      <c r="AD533" s="122"/>
      <c r="AE533" s="122"/>
      <c r="AF533" s="123"/>
      <c r="AG533" s="123"/>
      <c r="AH533" s="123"/>
      <c r="AI533" s="1092" t="s">
        <v>2571</v>
      </c>
      <c r="AJ533" s="1093"/>
      <c r="AK533" s="1093" t="s">
        <v>1676</v>
      </c>
      <c r="AL533" s="1093"/>
      <c r="AM533" s="1093"/>
      <c r="AN533" s="120"/>
      <c r="AO533" s="118">
        <f t="shared" si="53"/>
        <v>0</v>
      </c>
      <c r="AP533" s="120" t="s">
        <v>287</v>
      </c>
      <c r="AQ533" s="120" t="s">
        <v>287</v>
      </c>
      <c r="AR533" s="144">
        <f t="shared" si="51"/>
        <v>0</v>
      </c>
      <c r="AS533" s="411">
        <v>8.3999999999999995E-3</v>
      </c>
      <c r="AT533" s="115">
        <v>537</v>
      </c>
    </row>
    <row r="534" spans="1:46" ht="15" hidden="1" customHeight="1">
      <c r="A534" s="115">
        <v>531</v>
      </c>
      <c r="B534" s="119" t="s">
        <v>938</v>
      </c>
      <c r="C534" s="119"/>
      <c r="D534" s="119" t="s">
        <v>309</v>
      </c>
      <c r="E534" s="119" t="s">
        <v>325</v>
      </c>
      <c r="F534" s="119" t="s">
        <v>939</v>
      </c>
      <c r="G534" s="119" t="s">
        <v>869</v>
      </c>
      <c r="H534" s="119" t="s">
        <v>298</v>
      </c>
      <c r="I534" s="119" t="s">
        <v>301</v>
      </c>
      <c r="J534" s="119"/>
      <c r="K534" s="119"/>
      <c r="L534" s="120">
        <f t="shared" si="52"/>
        <v>0.01</v>
      </c>
      <c r="M534" s="164"/>
      <c r="N534" s="141" t="s">
        <v>1748</v>
      </c>
      <c r="O534" s="164"/>
      <c r="P534" s="164"/>
      <c r="Q534" s="132"/>
      <c r="R534" s="132"/>
      <c r="S534" s="121"/>
      <c r="T534" s="121"/>
      <c r="U534" s="121"/>
      <c r="V534" s="121"/>
      <c r="W534" s="121"/>
      <c r="X534" s="121"/>
      <c r="Y534" s="121"/>
      <c r="Z534" s="121"/>
      <c r="AA534" s="121"/>
      <c r="AB534" s="121"/>
      <c r="AC534" s="122"/>
      <c r="AD534" s="122"/>
      <c r="AE534" s="122"/>
      <c r="AF534" s="123"/>
      <c r="AG534" s="123"/>
      <c r="AH534" s="123"/>
      <c r="AI534" s="1092" t="s">
        <v>2571</v>
      </c>
      <c r="AJ534" s="1093"/>
      <c r="AK534" s="1093" t="s">
        <v>1676</v>
      </c>
      <c r="AL534" s="1093"/>
      <c r="AM534" s="1093"/>
      <c r="AN534" s="120"/>
      <c r="AO534" s="118">
        <f t="shared" si="53"/>
        <v>0</v>
      </c>
      <c r="AP534" s="120" t="s">
        <v>287</v>
      </c>
      <c r="AQ534" s="120" t="s">
        <v>287</v>
      </c>
      <c r="AR534" s="144">
        <f t="shared" si="51"/>
        <v>0</v>
      </c>
      <c r="AS534" s="411">
        <v>8.3999999999999995E-3</v>
      </c>
      <c r="AT534" s="115">
        <v>538</v>
      </c>
    </row>
    <row r="535" spans="1:46" ht="15" hidden="1" customHeight="1">
      <c r="A535" s="115">
        <v>532</v>
      </c>
      <c r="B535" s="119" t="s">
        <v>940</v>
      </c>
      <c r="C535" s="119"/>
      <c r="D535" s="119" t="s">
        <v>309</v>
      </c>
      <c r="E535" s="119" t="s">
        <v>330</v>
      </c>
      <c r="F535" s="119" t="s">
        <v>475</v>
      </c>
      <c r="G535" s="119" t="s">
        <v>869</v>
      </c>
      <c r="H535" s="119" t="s">
        <v>300</v>
      </c>
      <c r="I535" s="119" t="s">
        <v>301</v>
      </c>
      <c r="J535" s="119"/>
      <c r="K535" s="119"/>
      <c r="L535" s="120">
        <f t="shared" si="52"/>
        <v>0.01</v>
      </c>
      <c r="M535" s="164"/>
      <c r="N535" s="141" t="s">
        <v>1748</v>
      </c>
      <c r="O535" s="164"/>
      <c r="P535" s="164"/>
      <c r="Q535" s="132"/>
      <c r="R535" s="132"/>
      <c r="S535" s="121"/>
      <c r="T535" s="121"/>
      <c r="U535" s="121"/>
      <c r="V535" s="121"/>
      <c r="W535" s="121"/>
      <c r="X535" s="121"/>
      <c r="Y535" s="121"/>
      <c r="Z535" s="121"/>
      <c r="AA535" s="121"/>
      <c r="AB535" s="121"/>
      <c r="AC535" s="122"/>
      <c r="AD535" s="122"/>
      <c r="AE535" s="122"/>
      <c r="AF535" s="123"/>
      <c r="AG535" s="123"/>
      <c r="AH535" s="123"/>
      <c r="AI535" s="1092" t="s">
        <v>2571</v>
      </c>
      <c r="AJ535" s="1093"/>
      <c r="AK535" s="1093" t="s">
        <v>1676</v>
      </c>
      <c r="AL535" s="1093"/>
      <c r="AM535" s="1093"/>
      <c r="AN535" s="120"/>
      <c r="AO535" s="118">
        <f t="shared" si="53"/>
        <v>0</v>
      </c>
      <c r="AP535" s="120" t="s">
        <v>287</v>
      </c>
      <c r="AQ535" s="120" t="s">
        <v>287</v>
      </c>
      <c r="AR535" s="144">
        <f t="shared" si="51"/>
        <v>0</v>
      </c>
      <c r="AS535" s="411">
        <v>8.3999999999999995E-3</v>
      </c>
      <c r="AT535" s="115">
        <v>539</v>
      </c>
    </row>
    <row r="536" spans="1:46" ht="15" hidden="1" customHeight="1">
      <c r="A536" s="115">
        <v>533</v>
      </c>
      <c r="B536" s="119" t="s">
        <v>941</v>
      </c>
      <c r="C536" s="119"/>
      <c r="D536" s="119" t="s">
        <v>309</v>
      </c>
      <c r="E536" s="119" t="s">
        <v>330</v>
      </c>
      <c r="F536" s="119" t="s">
        <v>475</v>
      </c>
      <c r="G536" s="119" t="s">
        <v>869</v>
      </c>
      <c r="H536" s="119" t="s">
        <v>300</v>
      </c>
      <c r="I536" s="119" t="s">
        <v>301</v>
      </c>
      <c r="J536" s="119"/>
      <c r="K536" s="119"/>
      <c r="L536" s="120">
        <f t="shared" si="52"/>
        <v>0.01</v>
      </c>
      <c r="M536" s="164"/>
      <c r="N536" s="141" t="s">
        <v>1748</v>
      </c>
      <c r="O536" s="164"/>
      <c r="P536" s="164"/>
      <c r="Q536" s="132"/>
      <c r="R536" s="132"/>
      <c r="S536" s="121"/>
      <c r="T536" s="121"/>
      <c r="U536" s="121"/>
      <c r="V536" s="121"/>
      <c r="W536" s="121"/>
      <c r="X536" s="121"/>
      <c r="Y536" s="121"/>
      <c r="Z536" s="121"/>
      <c r="AA536" s="121"/>
      <c r="AB536" s="121"/>
      <c r="AC536" s="122"/>
      <c r="AD536" s="122"/>
      <c r="AE536" s="122"/>
      <c r="AF536" s="123"/>
      <c r="AG536" s="123"/>
      <c r="AH536" s="123"/>
      <c r="AI536" s="1092" t="s">
        <v>2571</v>
      </c>
      <c r="AJ536" s="1093"/>
      <c r="AK536" s="1093" t="s">
        <v>1676</v>
      </c>
      <c r="AL536" s="1093"/>
      <c r="AM536" s="1093"/>
      <c r="AN536" s="120"/>
      <c r="AO536" s="118">
        <f t="shared" si="53"/>
        <v>0</v>
      </c>
      <c r="AP536" s="120" t="s">
        <v>287</v>
      </c>
      <c r="AQ536" s="120" t="s">
        <v>287</v>
      </c>
      <c r="AR536" s="144">
        <f t="shared" si="51"/>
        <v>0</v>
      </c>
      <c r="AS536" s="411">
        <v>8.3999999999999995E-3</v>
      </c>
      <c r="AT536" s="115">
        <v>540</v>
      </c>
    </row>
    <row r="537" spans="1:46" ht="15" hidden="1" customHeight="1">
      <c r="A537" s="115">
        <v>534</v>
      </c>
      <c r="B537" s="119" t="s">
        <v>942</v>
      </c>
      <c r="C537" s="119"/>
      <c r="D537" s="119" t="s">
        <v>309</v>
      </c>
      <c r="E537" s="119" t="s">
        <v>330</v>
      </c>
      <c r="F537" s="119" t="s">
        <v>475</v>
      </c>
      <c r="G537" s="119" t="s">
        <v>869</v>
      </c>
      <c r="H537" s="119" t="s">
        <v>300</v>
      </c>
      <c r="I537" s="119" t="s">
        <v>301</v>
      </c>
      <c r="J537" s="119"/>
      <c r="K537" s="119"/>
      <c r="L537" s="120">
        <f t="shared" si="52"/>
        <v>0.01</v>
      </c>
      <c r="M537" s="164"/>
      <c r="N537" s="141" t="s">
        <v>1748</v>
      </c>
      <c r="O537" s="164"/>
      <c r="P537" s="164"/>
      <c r="Q537" s="132"/>
      <c r="R537" s="132"/>
      <c r="S537" s="121"/>
      <c r="T537" s="121"/>
      <c r="U537" s="121"/>
      <c r="V537" s="121"/>
      <c r="W537" s="121"/>
      <c r="X537" s="121"/>
      <c r="Y537" s="121"/>
      <c r="Z537" s="121"/>
      <c r="AA537" s="121"/>
      <c r="AB537" s="121"/>
      <c r="AC537" s="122"/>
      <c r="AD537" s="122"/>
      <c r="AE537" s="122"/>
      <c r="AF537" s="123"/>
      <c r="AG537" s="123"/>
      <c r="AH537" s="123"/>
      <c r="AI537" s="1092" t="s">
        <v>2571</v>
      </c>
      <c r="AJ537" s="1093"/>
      <c r="AK537" s="1093" t="s">
        <v>1676</v>
      </c>
      <c r="AL537" s="1093"/>
      <c r="AM537" s="1093"/>
      <c r="AN537" s="120"/>
      <c r="AO537" s="118">
        <f t="shared" si="53"/>
        <v>0</v>
      </c>
      <c r="AP537" s="120" t="s">
        <v>287</v>
      </c>
      <c r="AQ537" s="120" t="s">
        <v>287</v>
      </c>
      <c r="AR537" s="144">
        <f t="shared" si="51"/>
        <v>0</v>
      </c>
      <c r="AS537" s="411">
        <v>8.3999999999999995E-3</v>
      </c>
      <c r="AT537" s="115">
        <v>541</v>
      </c>
    </row>
    <row r="538" spans="1:46" ht="15" hidden="1" customHeight="1">
      <c r="A538" s="115">
        <v>535</v>
      </c>
      <c r="B538" s="119" t="s">
        <v>943</v>
      </c>
      <c r="C538" s="119"/>
      <c r="D538" s="119" t="s">
        <v>309</v>
      </c>
      <c r="E538" s="119" t="s">
        <v>330</v>
      </c>
      <c r="F538" s="119" t="s">
        <v>475</v>
      </c>
      <c r="G538" s="119" t="s">
        <v>869</v>
      </c>
      <c r="H538" s="119" t="s">
        <v>300</v>
      </c>
      <c r="I538" s="119" t="s">
        <v>301</v>
      </c>
      <c r="J538" s="119"/>
      <c r="K538" s="119"/>
      <c r="L538" s="120">
        <f t="shared" si="52"/>
        <v>0.01</v>
      </c>
      <c r="M538" s="164"/>
      <c r="N538" s="141" t="s">
        <v>1748</v>
      </c>
      <c r="O538" s="164"/>
      <c r="P538" s="164"/>
      <c r="Q538" s="132"/>
      <c r="R538" s="132"/>
      <c r="S538" s="121"/>
      <c r="T538" s="121"/>
      <c r="U538" s="121"/>
      <c r="V538" s="121"/>
      <c r="W538" s="121"/>
      <c r="X538" s="121"/>
      <c r="Y538" s="121"/>
      <c r="Z538" s="121"/>
      <c r="AA538" s="121"/>
      <c r="AB538" s="121"/>
      <c r="AC538" s="122"/>
      <c r="AD538" s="122"/>
      <c r="AE538" s="122"/>
      <c r="AF538" s="123"/>
      <c r="AG538" s="123"/>
      <c r="AH538" s="123"/>
      <c r="AI538" s="1092" t="s">
        <v>2571</v>
      </c>
      <c r="AJ538" s="1093"/>
      <c r="AK538" s="1093" t="s">
        <v>1676</v>
      </c>
      <c r="AL538" s="1093"/>
      <c r="AM538" s="1093"/>
      <c r="AN538" s="120"/>
      <c r="AO538" s="118">
        <f t="shared" si="53"/>
        <v>0</v>
      </c>
      <c r="AP538" s="120" t="s">
        <v>287</v>
      </c>
      <c r="AQ538" s="120" t="s">
        <v>287</v>
      </c>
      <c r="AR538" s="144">
        <f t="shared" si="51"/>
        <v>0</v>
      </c>
      <c r="AS538" s="411">
        <v>8.3999999999999995E-3</v>
      </c>
      <c r="AT538" s="115">
        <v>542</v>
      </c>
    </row>
    <row r="539" spans="1:46" ht="15" hidden="1" customHeight="1">
      <c r="A539" s="115">
        <v>536</v>
      </c>
      <c r="B539" s="119" t="s">
        <v>944</v>
      </c>
      <c r="C539" s="119"/>
      <c r="D539" s="119" t="s">
        <v>309</v>
      </c>
      <c r="E539" s="119" t="s">
        <v>330</v>
      </c>
      <c r="F539" s="119" t="s">
        <v>475</v>
      </c>
      <c r="G539" s="119" t="s">
        <v>869</v>
      </c>
      <c r="H539" s="119" t="s">
        <v>300</v>
      </c>
      <c r="I539" s="119" t="s">
        <v>301</v>
      </c>
      <c r="J539" s="119"/>
      <c r="K539" s="119"/>
      <c r="L539" s="120">
        <f t="shared" si="52"/>
        <v>0.01</v>
      </c>
      <c r="M539" s="164"/>
      <c r="N539" s="141" t="s">
        <v>1748</v>
      </c>
      <c r="O539" s="164"/>
      <c r="P539" s="164"/>
      <c r="Q539" s="132"/>
      <c r="R539" s="132"/>
      <c r="S539" s="121"/>
      <c r="T539" s="121"/>
      <c r="U539" s="121"/>
      <c r="V539" s="121"/>
      <c r="W539" s="121"/>
      <c r="X539" s="121"/>
      <c r="Y539" s="121"/>
      <c r="Z539" s="121"/>
      <c r="AA539" s="121"/>
      <c r="AB539" s="121"/>
      <c r="AC539" s="122"/>
      <c r="AD539" s="122"/>
      <c r="AE539" s="122"/>
      <c r="AF539" s="123"/>
      <c r="AG539" s="123"/>
      <c r="AH539" s="123"/>
      <c r="AI539" s="1092" t="s">
        <v>2571</v>
      </c>
      <c r="AJ539" s="1093"/>
      <c r="AK539" s="1093" t="s">
        <v>1676</v>
      </c>
      <c r="AL539" s="1093"/>
      <c r="AM539" s="1093"/>
      <c r="AN539" s="120"/>
      <c r="AO539" s="118">
        <f t="shared" si="53"/>
        <v>0</v>
      </c>
      <c r="AP539" s="120" t="s">
        <v>287</v>
      </c>
      <c r="AQ539" s="120" t="s">
        <v>287</v>
      </c>
      <c r="AR539" s="144">
        <f t="shared" si="51"/>
        <v>0</v>
      </c>
      <c r="AS539" s="411">
        <v>8.3999999999999995E-3</v>
      </c>
      <c r="AT539" s="115">
        <v>543</v>
      </c>
    </row>
    <row r="540" spans="1:46" ht="15" hidden="1" customHeight="1">
      <c r="A540" s="115">
        <v>537</v>
      </c>
      <c r="B540" s="119" t="s">
        <v>945</v>
      </c>
      <c r="C540" s="119"/>
      <c r="D540" s="119" t="s">
        <v>309</v>
      </c>
      <c r="E540" s="119" t="s">
        <v>330</v>
      </c>
      <c r="F540" s="119" t="s">
        <v>475</v>
      </c>
      <c r="G540" s="119" t="s">
        <v>869</v>
      </c>
      <c r="H540" s="119" t="s">
        <v>298</v>
      </c>
      <c r="I540" s="119" t="s">
        <v>301</v>
      </c>
      <c r="J540" s="119"/>
      <c r="K540" s="119"/>
      <c r="L540" s="120">
        <f t="shared" si="52"/>
        <v>0.01</v>
      </c>
      <c r="M540" s="164"/>
      <c r="N540" s="141" t="s">
        <v>1748</v>
      </c>
      <c r="O540" s="164"/>
      <c r="P540" s="164"/>
      <c r="Q540" s="132"/>
      <c r="R540" s="132"/>
      <c r="S540" s="121"/>
      <c r="T540" s="121"/>
      <c r="U540" s="121"/>
      <c r="V540" s="121"/>
      <c r="W540" s="121"/>
      <c r="X540" s="121"/>
      <c r="Y540" s="121"/>
      <c r="Z540" s="121"/>
      <c r="AA540" s="121"/>
      <c r="AB540" s="121"/>
      <c r="AC540" s="122"/>
      <c r="AD540" s="122"/>
      <c r="AE540" s="122"/>
      <c r="AF540" s="123"/>
      <c r="AG540" s="123"/>
      <c r="AH540" s="123"/>
      <c r="AI540" s="1092" t="s">
        <v>2571</v>
      </c>
      <c r="AJ540" s="1093"/>
      <c r="AK540" s="1093" t="s">
        <v>1676</v>
      </c>
      <c r="AL540" s="1093"/>
      <c r="AM540" s="1093"/>
      <c r="AN540" s="120"/>
      <c r="AO540" s="118">
        <f t="shared" si="53"/>
        <v>0</v>
      </c>
      <c r="AP540" s="120" t="s">
        <v>287</v>
      </c>
      <c r="AQ540" s="120" t="s">
        <v>287</v>
      </c>
      <c r="AR540" s="144">
        <f t="shared" si="51"/>
        <v>0</v>
      </c>
      <c r="AS540" s="411">
        <v>8.3999999999999995E-3</v>
      </c>
      <c r="AT540" s="115">
        <v>544</v>
      </c>
    </row>
    <row r="541" spans="1:46" ht="15" hidden="1" customHeight="1">
      <c r="A541" s="115">
        <v>538</v>
      </c>
      <c r="B541" s="119" t="s">
        <v>946</v>
      </c>
      <c r="C541" s="119"/>
      <c r="D541" s="119" t="s">
        <v>309</v>
      </c>
      <c r="E541" s="119" t="s">
        <v>330</v>
      </c>
      <c r="F541" s="119" t="s">
        <v>475</v>
      </c>
      <c r="G541" s="119" t="s">
        <v>869</v>
      </c>
      <c r="H541" s="119" t="s">
        <v>298</v>
      </c>
      <c r="I541" s="119" t="s">
        <v>301</v>
      </c>
      <c r="J541" s="119"/>
      <c r="K541" s="119"/>
      <c r="L541" s="120">
        <f t="shared" si="52"/>
        <v>0.01</v>
      </c>
      <c r="M541" s="164"/>
      <c r="N541" s="141" t="s">
        <v>1748</v>
      </c>
      <c r="O541" s="164"/>
      <c r="P541" s="164"/>
      <c r="Q541" s="132"/>
      <c r="R541" s="132"/>
      <c r="S541" s="121"/>
      <c r="T541" s="121"/>
      <c r="U541" s="121"/>
      <c r="V541" s="121"/>
      <c r="W541" s="121"/>
      <c r="X541" s="121"/>
      <c r="Y541" s="121"/>
      <c r="Z541" s="121"/>
      <c r="AA541" s="121"/>
      <c r="AB541" s="121"/>
      <c r="AC541" s="122"/>
      <c r="AD541" s="122"/>
      <c r="AE541" s="122"/>
      <c r="AF541" s="123"/>
      <c r="AG541" s="123"/>
      <c r="AH541" s="123"/>
      <c r="AI541" s="1092" t="s">
        <v>2571</v>
      </c>
      <c r="AJ541" s="1093"/>
      <c r="AK541" s="1093" t="s">
        <v>1676</v>
      </c>
      <c r="AL541" s="1093"/>
      <c r="AM541" s="1093"/>
      <c r="AN541" s="120"/>
      <c r="AO541" s="118">
        <f t="shared" si="53"/>
        <v>0</v>
      </c>
      <c r="AP541" s="120" t="s">
        <v>287</v>
      </c>
      <c r="AQ541" s="120" t="s">
        <v>287</v>
      </c>
      <c r="AR541" s="144">
        <f t="shared" si="51"/>
        <v>0</v>
      </c>
      <c r="AS541" s="411">
        <v>8.3999999999999995E-3</v>
      </c>
      <c r="AT541" s="115">
        <v>545</v>
      </c>
    </row>
    <row r="542" spans="1:46" ht="15" hidden="1" customHeight="1">
      <c r="A542" s="115">
        <v>539</v>
      </c>
      <c r="B542" s="119" t="s">
        <v>947</v>
      </c>
      <c r="C542" s="119"/>
      <c r="D542" s="119" t="s">
        <v>309</v>
      </c>
      <c r="E542" s="119" t="s">
        <v>330</v>
      </c>
      <c r="F542" s="119" t="s">
        <v>475</v>
      </c>
      <c r="G542" s="119" t="s">
        <v>869</v>
      </c>
      <c r="H542" s="119" t="s">
        <v>298</v>
      </c>
      <c r="I542" s="119" t="s">
        <v>301</v>
      </c>
      <c r="J542" s="119"/>
      <c r="K542" s="119"/>
      <c r="L542" s="120">
        <f t="shared" si="52"/>
        <v>0.01</v>
      </c>
      <c r="M542" s="164"/>
      <c r="N542" s="141" t="s">
        <v>1748</v>
      </c>
      <c r="O542" s="164"/>
      <c r="P542" s="164"/>
      <c r="Q542" s="132"/>
      <c r="R542" s="132"/>
      <c r="S542" s="121"/>
      <c r="T542" s="121"/>
      <c r="U542" s="121"/>
      <c r="V542" s="121"/>
      <c r="W542" s="121"/>
      <c r="X542" s="121"/>
      <c r="Y542" s="121"/>
      <c r="Z542" s="121"/>
      <c r="AA542" s="121"/>
      <c r="AB542" s="121"/>
      <c r="AC542" s="122"/>
      <c r="AD542" s="122"/>
      <c r="AE542" s="122"/>
      <c r="AF542" s="123"/>
      <c r="AG542" s="123"/>
      <c r="AH542" s="123"/>
      <c r="AI542" s="1092" t="s">
        <v>2571</v>
      </c>
      <c r="AJ542" s="1093"/>
      <c r="AK542" s="1093" t="s">
        <v>1676</v>
      </c>
      <c r="AL542" s="1093"/>
      <c r="AM542" s="1093"/>
      <c r="AN542" s="120"/>
      <c r="AO542" s="118">
        <f t="shared" si="53"/>
        <v>0</v>
      </c>
      <c r="AP542" s="120" t="s">
        <v>287</v>
      </c>
      <c r="AQ542" s="120" t="s">
        <v>287</v>
      </c>
      <c r="AR542" s="144">
        <f t="shared" si="51"/>
        <v>0</v>
      </c>
      <c r="AS542" s="411">
        <v>8.3999999999999995E-3</v>
      </c>
      <c r="AT542" s="115">
        <v>546</v>
      </c>
    </row>
    <row r="543" spans="1:46" ht="15" hidden="1" customHeight="1">
      <c r="A543" s="115">
        <v>540</v>
      </c>
      <c r="B543" s="119" t="s">
        <v>948</v>
      </c>
      <c r="C543" s="119"/>
      <c r="D543" s="119" t="s">
        <v>309</v>
      </c>
      <c r="E543" s="119" t="s">
        <v>330</v>
      </c>
      <c r="F543" s="119" t="s">
        <v>475</v>
      </c>
      <c r="G543" s="119" t="s">
        <v>869</v>
      </c>
      <c r="H543" s="119" t="s">
        <v>298</v>
      </c>
      <c r="I543" s="119" t="s">
        <v>301</v>
      </c>
      <c r="J543" s="119"/>
      <c r="K543" s="119"/>
      <c r="L543" s="120">
        <f t="shared" si="52"/>
        <v>0.01</v>
      </c>
      <c r="M543" s="164"/>
      <c r="N543" s="141" t="s">
        <v>1748</v>
      </c>
      <c r="O543" s="164"/>
      <c r="P543" s="164"/>
      <c r="Q543" s="132"/>
      <c r="R543" s="132"/>
      <c r="S543" s="121"/>
      <c r="T543" s="121"/>
      <c r="U543" s="121"/>
      <c r="V543" s="121"/>
      <c r="W543" s="121"/>
      <c r="X543" s="121"/>
      <c r="Y543" s="121"/>
      <c r="Z543" s="121"/>
      <c r="AA543" s="121"/>
      <c r="AB543" s="121"/>
      <c r="AC543" s="122"/>
      <c r="AD543" s="122"/>
      <c r="AE543" s="122"/>
      <c r="AF543" s="123"/>
      <c r="AG543" s="123"/>
      <c r="AH543" s="123"/>
      <c r="AI543" s="1092" t="s">
        <v>2571</v>
      </c>
      <c r="AJ543" s="1093"/>
      <c r="AK543" s="1093" t="s">
        <v>1676</v>
      </c>
      <c r="AL543" s="1093"/>
      <c r="AM543" s="1093"/>
      <c r="AN543" s="120"/>
      <c r="AO543" s="118">
        <f t="shared" si="53"/>
        <v>0</v>
      </c>
      <c r="AP543" s="120" t="s">
        <v>287</v>
      </c>
      <c r="AQ543" s="120" t="s">
        <v>287</v>
      </c>
      <c r="AR543" s="144">
        <f t="shared" si="51"/>
        <v>0</v>
      </c>
      <c r="AS543" s="411">
        <v>8.3999999999999995E-3</v>
      </c>
      <c r="AT543" s="115">
        <v>547</v>
      </c>
    </row>
    <row r="544" spans="1:46" ht="15" hidden="1" customHeight="1">
      <c r="A544" s="115">
        <v>541</v>
      </c>
      <c r="B544" s="119" t="s">
        <v>949</v>
      </c>
      <c r="C544" s="119"/>
      <c r="D544" s="119" t="s">
        <v>309</v>
      </c>
      <c r="E544" s="119" t="s">
        <v>310</v>
      </c>
      <c r="F544" s="119" t="s">
        <v>311</v>
      </c>
      <c r="G544" s="119" t="s">
        <v>869</v>
      </c>
      <c r="H544" s="119" t="s">
        <v>298</v>
      </c>
      <c r="I544" s="119" t="s">
        <v>301</v>
      </c>
      <c r="J544" s="119"/>
      <c r="K544" s="119"/>
      <c r="L544" s="120">
        <f t="shared" si="52"/>
        <v>0.01</v>
      </c>
      <c r="M544" s="164"/>
      <c r="N544" s="141" t="s">
        <v>1748</v>
      </c>
      <c r="O544" s="164"/>
      <c r="P544" s="164"/>
      <c r="Q544" s="132"/>
      <c r="R544" s="132"/>
      <c r="S544" s="121"/>
      <c r="T544" s="121"/>
      <c r="U544" s="121"/>
      <c r="V544" s="121"/>
      <c r="W544" s="121"/>
      <c r="X544" s="121"/>
      <c r="Y544" s="121"/>
      <c r="Z544" s="121"/>
      <c r="AA544" s="121"/>
      <c r="AB544" s="121"/>
      <c r="AC544" s="122"/>
      <c r="AD544" s="122"/>
      <c r="AE544" s="122"/>
      <c r="AF544" s="123"/>
      <c r="AG544" s="123"/>
      <c r="AH544" s="123"/>
      <c r="AI544" s="1092" t="s">
        <v>2571</v>
      </c>
      <c r="AJ544" s="1093"/>
      <c r="AK544" s="1093" t="s">
        <v>1676</v>
      </c>
      <c r="AL544" s="1093"/>
      <c r="AM544" s="1093"/>
      <c r="AN544" s="120"/>
      <c r="AO544" s="118">
        <f t="shared" si="53"/>
        <v>0</v>
      </c>
      <c r="AP544" s="120" t="s">
        <v>287</v>
      </c>
      <c r="AQ544" s="120" t="s">
        <v>287</v>
      </c>
      <c r="AR544" s="144">
        <f t="shared" si="51"/>
        <v>0</v>
      </c>
      <c r="AS544" s="411">
        <v>8.3999999999999995E-3</v>
      </c>
      <c r="AT544" s="115">
        <v>548</v>
      </c>
    </row>
    <row r="545" spans="1:46" ht="15" hidden="1" customHeight="1">
      <c r="A545" s="115">
        <v>542</v>
      </c>
      <c r="B545" s="119" t="s">
        <v>950</v>
      </c>
      <c r="C545" s="119"/>
      <c r="D545" s="119" t="s">
        <v>309</v>
      </c>
      <c r="E545" s="119" t="s">
        <v>330</v>
      </c>
      <c r="F545" s="119" t="s">
        <v>475</v>
      </c>
      <c r="G545" s="119" t="s">
        <v>869</v>
      </c>
      <c r="H545" s="119" t="s">
        <v>298</v>
      </c>
      <c r="I545" s="119" t="s">
        <v>301</v>
      </c>
      <c r="J545" s="119"/>
      <c r="K545" s="119"/>
      <c r="L545" s="120">
        <f t="shared" si="52"/>
        <v>0.01</v>
      </c>
      <c r="M545" s="164"/>
      <c r="N545" s="141" t="s">
        <v>1748</v>
      </c>
      <c r="O545" s="164"/>
      <c r="P545" s="164"/>
      <c r="Q545" s="132"/>
      <c r="R545" s="132"/>
      <c r="S545" s="121"/>
      <c r="T545" s="121"/>
      <c r="U545" s="121"/>
      <c r="V545" s="121"/>
      <c r="W545" s="121"/>
      <c r="X545" s="121"/>
      <c r="Y545" s="121"/>
      <c r="Z545" s="121"/>
      <c r="AA545" s="121"/>
      <c r="AB545" s="121"/>
      <c r="AC545" s="122"/>
      <c r="AD545" s="122"/>
      <c r="AE545" s="122"/>
      <c r="AF545" s="123"/>
      <c r="AG545" s="123"/>
      <c r="AH545" s="123"/>
      <c r="AI545" s="1092" t="s">
        <v>2571</v>
      </c>
      <c r="AJ545" s="1093"/>
      <c r="AK545" s="1093" t="s">
        <v>1676</v>
      </c>
      <c r="AL545" s="1093"/>
      <c r="AM545" s="1093"/>
      <c r="AN545" s="120"/>
      <c r="AO545" s="118">
        <f t="shared" si="53"/>
        <v>0</v>
      </c>
      <c r="AP545" s="120" t="s">
        <v>287</v>
      </c>
      <c r="AQ545" s="120" t="s">
        <v>287</v>
      </c>
      <c r="AR545" s="144">
        <f t="shared" si="51"/>
        <v>0</v>
      </c>
      <c r="AS545" s="411">
        <v>8.3999999999999995E-3</v>
      </c>
      <c r="AT545" s="115">
        <v>549</v>
      </c>
    </row>
    <row r="546" spans="1:46" ht="15" hidden="1" customHeight="1">
      <c r="A546" s="115">
        <v>543</v>
      </c>
      <c r="B546" s="119" t="s">
        <v>951</v>
      </c>
      <c r="C546" s="119"/>
      <c r="D546" s="119" t="s">
        <v>309</v>
      </c>
      <c r="E546" s="119" t="s">
        <v>330</v>
      </c>
      <c r="F546" s="119" t="s">
        <v>475</v>
      </c>
      <c r="G546" s="119" t="s">
        <v>869</v>
      </c>
      <c r="H546" s="119" t="s">
        <v>298</v>
      </c>
      <c r="I546" s="119" t="s">
        <v>301</v>
      </c>
      <c r="J546" s="119"/>
      <c r="K546" s="119"/>
      <c r="L546" s="120">
        <f t="shared" si="52"/>
        <v>0.01</v>
      </c>
      <c r="M546" s="164"/>
      <c r="N546" s="141" t="s">
        <v>1748</v>
      </c>
      <c r="O546" s="164"/>
      <c r="P546" s="164"/>
      <c r="Q546" s="132"/>
      <c r="R546" s="132"/>
      <c r="S546" s="121"/>
      <c r="T546" s="121"/>
      <c r="U546" s="121"/>
      <c r="V546" s="121"/>
      <c r="W546" s="121"/>
      <c r="X546" s="121"/>
      <c r="Y546" s="121"/>
      <c r="Z546" s="121"/>
      <c r="AA546" s="121"/>
      <c r="AB546" s="121"/>
      <c r="AC546" s="122"/>
      <c r="AD546" s="122"/>
      <c r="AE546" s="122"/>
      <c r="AF546" s="123"/>
      <c r="AG546" s="123"/>
      <c r="AH546" s="123"/>
      <c r="AI546" s="1092" t="s">
        <v>2571</v>
      </c>
      <c r="AJ546" s="1093"/>
      <c r="AK546" s="1093" t="s">
        <v>1676</v>
      </c>
      <c r="AL546" s="1093"/>
      <c r="AM546" s="1093"/>
      <c r="AN546" s="120"/>
      <c r="AO546" s="118">
        <f t="shared" si="53"/>
        <v>0</v>
      </c>
      <c r="AP546" s="120" t="s">
        <v>287</v>
      </c>
      <c r="AQ546" s="120" t="s">
        <v>287</v>
      </c>
      <c r="AR546" s="144">
        <f t="shared" si="51"/>
        <v>0</v>
      </c>
      <c r="AS546" s="411">
        <v>8.3999999999999995E-3</v>
      </c>
      <c r="AT546" s="115">
        <v>550</v>
      </c>
    </row>
    <row r="547" spans="1:46" ht="15" hidden="1" customHeight="1">
      <c r="A547" s="115">
        <v>544</v>
      </c>
      <c r="B547" s="119" t="s">
        <v>952</v>
      </c>
      <c r="C547" s="119"/>
      <c r="D547" s="119" t="s">
        <v>309</v>
      </c>
      <c r="E547" s="119" t="s">
        <v>330</v>
      </c>
      <c r="F547" s="119" t="s">
        <v>475</v>
      </c>
      <c r="G547" s="119" t="s">
        <v>869</v>
      </c>
      <c r="H547" s="119" t="s">
        <v>298</v>
      </c>
      <c r="I547" s="119" t="s">
        <v>301</v>
      </c>
      <c r="J547" s="119"/>
      <c r="K547" s="119"/>
      <c r="L547" s="120">
        <f t="shared" si="52"/>
        <v>0.01</v>
      </c>
      <c r="M547" s="164"/>
      <c r="N547" s="141" t="s">
        <v>1748</v>
      </c>
      <c r="O547" s="164"/>
      <c r="P547" s="164"/>
      <c r="Q547" s="132"/>
      <c r="R547" s="132"/>
      <c r="S547" s="121"/>
      <c r="T547" s="121"/>
      <c r="U547" s="121"/>
      <c r="V547" s="121"/>
      <c r="W547" s="121"/>
      <c r="X547" s="121"/>
      <c r="Y547" s="121"/>
      <c r="Z547" s="121"/>
      <c r="AA547" s="121"/>
      <c r="AB547" s="121"/>
      <c r="AC547" s="122"/>
      <c r="AD547" s="122"/>
      <c r="AE547" s="122"/>
      <c r="AF547" s="123"/>
      <c r="AG547" s="123"/>
      <c r="AH547" s="123"/>
      <c r="AI547" s="1092" t="s">
        <v>2571</v>
      </c>
      <c r="AJ547" s="1093"/>
      <c r="AK547" s="1093" t="s">
        <v>1676</v>
      </c>
      <c r="AL547" s="1093"/>
      <c r="AM547" s="1093"/>
      <c r="AN547" s="120"/>
      <c r="AO547" s="118">
        <f t="shared" si="53"/>
        <v>0</v>
      </c>
      <c r="AP547" s="120" t="s">
        <v>287</v>
      </c>
      <c r="AQ547" s="120" t="s">
        <v>287</v>
      </c>
      <c r="AR547" s="144">
        <f t="shared" si="51"/>
        <v>0</v>
      </c>
      <c r="AS547" s="411">
        <v>8.3999999999999995E-3</v>
      </c>
      <c r="AT547" s="115">
        <v>551</v>
      </c>
    </row>
    <row r="548" spans="1:46" ht="15" hidden="1" customHeight="1">
      <c r="A548" s="115">
        <v>545</v>
      </c>
      <c r="B548" s="119" t="s">
        <v>953</v>
      </c>
      <c r="C548" s="119"/>
      <c r="D548" s="119" t="s">
        <v>309</v>
      </c>
      <c r="E548" s="119" t="s">
        <v>330</v>
      </c>
      <c r="F548" s="119" t="s">
        <v>475</v>
      </c>
      <c r="G548" s="119" t="s">
        <v>869</v>
      </c>
      <c r="H548" s="119" t="s">
        <v>298</v>
      </c>
      <c r="I548" s="119" t="s">
        <v>301</v>
      </c>
      <c r="J548" s="119"/>
      <c r="K548" s="119"/>
      <c r="L548" s="120">
        <f t="shared" si="52"/>
        <v>0.01</v>
      </c>
      <c r="M548" s="164"/>
      <c r="N548" s="141" t="s">
        <v>1748</v>
      </c>
      <c r="O548" s="164"/>
      <c r="P548" s="164"/>
      <c r="Q548" s="132"/>
      <c r="R548" s="132"/>
      <c r="S548" s="121"/>
      <c r="T548" s="121"/>
      <c r="U548" s="121"/>
      <c r="V548" s="121"/>
      <c r="W548" s="121"/>
      <c r="X548" s="121"/>
      <c r="Y548" s="121"/>
      <c r="Z548" s="121"/>
      <c r="AA548" s="121"/>
      <c r="AB548" s="121"/>
      <c r="AC548" s="122"/>
      <c r="AD548" s="122"/>
      <c r="AE548" s="122"/>
      <c r="AF548" s="123"/>
      <c r="AG548" s="123"/>
      <c r="AH548" s="123"/>
      <c r="AI548" s="1092" t="s">
        <v>2571</v>
      </c>
      <c r="AJ548" s="1093"/>
      <c r="AK548" s="1093" t="s">
        <v>1676</v>
      </c>
      <c r="AL548" s="1093"/>
      <c r="AM548" s="1093"/>
      <c r="AN548" s="120"/>
      <c r="AO548" s="118">
        <f t="shared" si="53"/>
        <v>0</v>
      </c>
      <c r="AP548" s="120" t="s">
        <v>287</v>
      </c>
      <c r="AQ548" s="120" t="s">
        <v>287</v>
      </c>
      <c r="AR548" s="144">
        <f t="shared" si="51"/>
        <v>0</v>
      </c>
      <c r="AS548" s="411">
        <v>8.3999999999999995E-3</v>
      </c>
      <c r="AT548" s="115">
        <v>552</v>
      </c>
    </row>
    <row r="549" spans="1:46" ht="15" hidden="1" customHeight="1">
      <c r="A549" s="115">
        <v>546</v>
      </c>
      <c r="B549" s="119" t="s">
        <v>954</v>
      </c>
      <c r="C549" s="119"/>
      <c r="D549" s="119" t="s">
        <v>309</v>
      </c>
      <c r="E549" s="119" t="s">
        <v>330</v>
      </c>
      <c r="F549" s="119" t="s">
        <v>475</v>
      </c>
      <c r="G549" s="119" t="s">
        <v>869</v>
      </c>
      <c r="H549" s="119" t="s">
        <v>298</v>
      </c>
      <c r="I549" s="119" t="s">
        <v>301</v>
      </c>
      <c r="J549" s="119"/>
      <c r="K549" s="119"/>
      <c r="L549" s="120">
        <f t="shared" si="52"/>
        <v>0.01</v>
      </c>
      <c r="M549" s="164"/>
      <c r="N549" s="141" t="s">
        <v>1748</v>
      </c>
      <c r="O549" s="164"/>
      <c r="P549" s="164"/>
      <c r="Q549" s="132"/>
      <c r="R549" s="132"/>
      <c r="S549" s="121"/>
      <c r="T549" s="121"/>
      <c r="U549" s="121"/>
      <c r="V549" s="121"/>
      <c r="W549" s="121"/>
      <c r="X549" s="121"/>
      <c r="Y549" s="121"/>
      <c r="Z549" s="121"/>
      <c r="AA549" s="121"/>
      <c r="AB549" s="121"/>
      <c r="AC549" s="122"/>
      <c r="AD549" s="122"/>
      <c r="AE549" s="122"/>
      <c r="AF549" s="123"/>
      <c r="AG549" s="123"/>
      <c r="AH549" s="123"/>
      <c r="AI549" s="1092" t="s">
        <v>2571</v>
      </c>
      <c r="AJ549" s="1093"/>
      <c r="AK549" s="1093" t="s">
        <v>1676</v>
      </c>
      <c r="AL549" s="1093"/>
      <c r="AM549" s="1093"/>
      <c r="AN549" s="120"/>
      <c r="AO549" s="118">
        <f t="shared" si="53"/>
        <v>0</v>
      </c>
      <c r="AP549" s="120" t="s">
        <v>287</v>
      </c>
      <c r="AQ549" s="120" t="s">
        <v>287</v>
      </c>
      <c r="AR549" s="144">
        <f t="shared" si="51"/>
        <v>0</v>
      </c>
      <c r="AS549" s="411">
        <v>8.3999999999999995E-3</v>
      </c>
      <c r="AT549" s="115">
        <v>553</v>
      </c>
    </row>
    <row r="550" spans="1:46" ht="15" hidden="1" customHeight="1">
      <c r="A550" s="115">
        <v>547</v>
      </c>
      <c r="B550" s="119" t="s">
        <v>955</v>
      </c>
      <c r="C550" s="119"/>
      <c r="D550" s="119" t="s">
        <v>309</v>
      </c>
      <c r="E550" s="119" t="s">
        <v>330</v>
      </c>
      <c r="F550" s="119" t="s">
        <v>475</v>
      </c>
      <c r="G550" s="119" t="s">
        <v>869</v>
      </c>
      <c r="H550" s="119" t="s">
        <v>298</v>
      </c>
      <c r="I550" s="119" t="s">
        <v>301</v>
      </c>
      <c r="J550" s="119"/>
      <c r="K550" s="119"/>
      <c r="L550" s="120">
        <f t="shared" si="52"/>
        <v>0.01</v>
      </c>
      <c r="M550" s="164"/>
      <c r="N550" s="141" t="s">
        <v>1748</v>
      </c>
      <c r="O550" s="164"/>
      <c r="P550" s="164"/>
      <c r="Q550" s="132"/>
      <c r="R550" s="132"/>
      <c r="S550" s="121"/>
      <c r="T550" s="121"/>
      <c r="U550" s="121"/>
      <c r="V550" s="121"/>
      <c r="W550" s="121"/>
      <c r="X550" s="121"/>
      <c r="Y550" s="121"/>
      <c r="Z550" s="121"/>
      <c r="AA550" s="121"/>
      <c r="AB550" s="121"/>
      <c r="AC550" s="122"/>
      <c r="AD550" s="122"/>
      <c r="AE550" s="122"/>
      <c r="AF550" s="123"/>
      <c r="AG550" s="123"/>
      <c r="AH550" s="123"/>
      <c r="AI550" s="1092" t="s">
        <v>2571</v>
      </c>
      <c r="AJ550" s="1093"/>
      <c r="AK550" s="1093" t="s">
        <v>1676</v>
      </c>
      <c r="AL550" s="1093"/>
      <c r="AM550" s="1093"/>
      <c r="AN550" s="120"/>
      <c r="AO550" s="118">
        <f t="shared" si="53"/>
        <v>0</v>
      </c>
      <c r="AP550" s="120" t="s">
        <v>287</v>
      </c>
      <c r="AQ550" s="120" t="s">
        <v>287</v>
      </c>
      <c r="AR550" s="144">
        <f t="shared" si="51"/>
        <v>0</v>
      </c>
      <c r="AS550" s="411">
        <v>8.3999999999999995E-3</v>
      </c>
      <c r="AT550" s="115">
        <v>554</v>
      </c>
    </row>
    <row r="551" spans="1:46" ht="15" hidden="1" customHeight="1">
      <c r="A551" s="115">
        <v>548</v>
      </c>
      <c r="B551" s="119" t="s">
        <v>956</v>
      </c>
      <c r="C551" s="119"/>
      <c r="D551" s="119" t="s">
        <v>309</v>
      </c>
      <c r="E551" s="119" t="s">
        <v>330</v>
      </c>
      <c r="F551" s="119" t="s">
        <v>475</v>
      </c>
      <c r="G551" s="119" t="s">
        <v>869</v>
      </c>
      <c r="H551" s="119" t="s">
        <v>298</v>
      </c>
      <c r="I551" s="119" t="s">
        <v>301</v>
      </c>
      <c r="J551" s="119"/>
      <c r="K551" s="119"/>
      <c r="L551" s="120">
        <f t="shared" si="52"/>
        <v>0.01</v>
      </c>
      <c r="M551" s="164"/>
      <c r="N551" s="141" t="s">
        <v>1748</v>
      </c>
      <c r="O551" s="164"/>
      <c r="P551" s="164"/>
      <c r="Q551" s="132"/>
      <c r="R551" s="132"/>
      <c r="S551" s="121"/>
      <c r="T551" s="121"/>
      <c r="U551" s="121"/>
      <c r="V551" s="121"/>
      <c r="W551" s="121"/>
      <c r="X551" s="121"/>
      <c r="Y551" s="121"/>
      <c r="Z551" s="121"/>
      <c r="AA551" s="121"/>
      <c r="AB551" s="121"/>
      <c r="AC551" s="122"/>
      <c r="AD551" s="122"/>
      <c r="AE551" s="122"/>
      <c r="AF551" s="123"/>
      <c r="AG551" s="123"/>
      <c r="AH551" s="123"/>
      <c r="AI551" s="1092" t="s">
        <v>2571</v>
      </c>
      <c r="AJ551" s="1093"/>
      <c r="AK551" s="1093" t="s">
        <v>1676</v>
      </c>
      <c r="AL551" s="1093"/>
      <c r="AM551" s="1093"/>
      <c r="AN551" s="120"/>
      <c r="AO551" s="118">
        <f t="shared" si="53"/>
        <v>0</v>
      </c>
      <c r="AP551" s="120" t="s">
        <v>287</v>
      </c>
      <c r="AQ551" s="120" t="s">
        <v>287</v>
      </c>
      <c r="AR551" s="144">
        <f t="shared" si="51"/>
        <v>0</v>
      </c>
      <c r="AS551" s="411">
        <v>8.3999999999999995E-3</v>
      </c>
      <c r="AT551" s="115">
        <v>555</v>
      </c>
    </row>
    <row r="552" spans="1:46" ht="15" hidden="1" customHeight="1">
      <c r="A552" s="115">
        <v>549</v>
      </c>
      <c r="B552" s="119" t="s">
        <v>957</v>
      </c>
      <c r="C552" s="119"/>
      <c r="D552" s="119" t="s">
        <v>309</v>
      </c>
      <c r="E552" s="119" t="s">
        <v>330</v>
      </c>
      <c r="F552" s="119" t="s">
        <v>475</v>
      </c>
      <c r="G552" s="119" t="s">
        <v>869</v>
      </c>
      <c r="H552" s="119" t="s">
        <v>298</v>
      </c>
      <c r="I552" s="119" t="s">
        <v>301</v>
      </c>
      <c r="J552" s="119"/>
      <c r="K552" s="119"/>
      <c r="L552" s="120">
        <f t="shared" si="52"/>
        <v>0.01</v>
      </c>
      <c r="M552" s="164"/>
      <c r="N552" s="141" t="s">
        <v>1748</v>
      </c>
      <c r="O552" s="164"/>
      <c r="P552" s="164"/>
      <c r="Q552" s="132"/>
      <c r="R552" s="132"/>
      <c r="S552" s="121"/>
      <c r="T552" s="121"/>
      <c r="U552" s="121"/>
      <c r="V552" s="121"/>
      <c r="W552" s="121"/>
      <c r="X552" s="121"/>
      <c r="Y552" s="121"/>
      <c r="Z552" s="121"/>
      <c r="AA552" s="121"/>
      <c r="AB552" s="121"/>
      <c r="AC552" s="122"/>
      <c r="AD552" s="122"/>
      <c r="AE552" s="122"/>
      <c r="AF552" s="123"/>
      <c r="AG552" s="123"/>
      <c r="AH552" s="123"/>
      <c r="AI552" s="1092" t="s">
        <v>2571</v>
      </c>
      <c r="AJ552" s="1093"/>
      <c r="AK552" s="1093" t="s">
        <v>1676</v>
      </c>
      <c r="AL552" s="1093"/>
      <c r="AM552" s="1093"/>
      <c r="AN552" s="120"/>
      <c r="AO552" s="118">
        <f t="shared" si="53"/>
        <v>0</v>
      </c>
      <c r="AP552" s="120" t="s">
        <v>287</v>
      </c>
      <c r="AQ552" s="120" t="s">
        <v>287</v>
      </c>
      <c r="AR552" s="144">
        <f t="shared" si="51"/>
        <v>0</v>
      </c>
      <c r="AS552" s="411">
        <v>8.3999999999999995E-3</v>
      </c>
      <c r="AT552" s="115">
        <v>556</v>
      </c>
    </row>
    <row r="553" spans="1:46" ht="15" hidden="1" customHeight="1">
      <c r="A553" s="115">
        <v>550</v>
      </c>
      <c r="B553" s="119" t="s">
        <v>958</v>
      </c>
      <c r="C553" s="119"/>
      <c r="D553" s="119" t="s">
        <v>309</v>
      </c>
      <c r="E553" s="119" t="s">
        <v>330</v>
      </c>
      <c r="F553" s="119" t="s">
        <v>475</v>
      </c>
      <c r="G553" s="119" t="s">
        <v>869</v>
      </c>
      <c r="H553" s="119" t="s">
        <v>298</v>
      </c>
      <c r="I553" s="119" t="s">
        <v>301</v>
      </c>
      <c r="J553" s="119"/>
      <c r="K553" s="119"/>
      <c r="L553" s="120">
        <f t="shared" si="52"/>
        <v>0.01</v>
      </c>
      <c r="M553" s="164"/>
      <c r="N553" s="141" t="s">
        <v>1748</v>
      </c>
      <c r="O553" s="164"/>
      <c r="P553" s="164"/>
      <c r="Q553" s="132"/>
      <c r="R553" s="132"/>
      <c r="S553" s="121"/>
      <c r="T553" s="121"/>
      <c r="U553" s="121"/>
      <c r="V553" s="121"/>
      <c r="W553" s="121"/>
      <c r="X553" s="121"/>
      <c r="Y553" s="121"/>
      <c r="Z553" s="121"/>
      <c r="AA553" s="121"/>
      <c r="AB553" s="121"/>
      <c r="AC553" s="122"/>
      <c r="AD553" s="122"/>
      <c r="AE553" s="122"/>
      <c r="AF553" s="123"/>
      <c r="AG553" s="123"/>
      <c r="AH553" s="123"/>
      <c r="AI553" s="1092" t="s">
        <v>2571</v>
      </c>
      <c r="AJ553" s="1093"/>
      <c r="AK553" s="1093" t="s">
        <v>1676</v>
      </c>
      <c r="AL553" s="1093"/>
      <c r="AM553" s="1093"/>
      <c r="AN553" s="120"/>
      <c r="AO553" s="118">
        <f t="shared" si="53"/>
        <v>0</v>
      </c>
      <c r="AP553" s="120" t="s">
        <v>287</v>
      </c>
      <c r="AQ553" s="120" t="s">
        <v>287</v>
      </c>
      <c r="AR553" s="144">
        <f t="shared" si="51"/>
        <v>0</v>
      </c>
      <c r="AS553" s="411">
        <v>8.3999999999999995E-3</v>
      </c>
      <c r="AT553" s="115">
        <v>557</v>
      </c>
    </row>
    <row r="554" spans="1:46" ht="15" hidden="1" customHeight="1">
      <c r="A554" s="115">
        <v>551</v>
      </c>
      <c r="B554" s="119" t="s">
        <v>959</v>
      </c>
      <c r="C554" s="119"/>
      <c r="D554" s="119" t="s">
        <v>309</v>
      </c>
      <c r="E554" s="119" t="s">
        <v>330</v>
      </c>
      <c r="F554" s="119" t="s">
        <v>475</v>
      </c>
      <c r="G554" s="119" t="s">
        <v>869</v>
      </c>
      <c r="H554" s="119" t="s">
        <v>298</v>
      </c>
      <c r="I554" s="119" t="s">
        <v>301</v>
      </c>
      <c r="J554" s="119"/>
      <c r="K554" s="119"/>
      <c r="L554" s="120">
        <f t="shared" si="52"/>
        <v>0.01</v>
      </c>
      <c r="M554" s="164"/>
      <c r="N554" s="141" t="s">
        <v>1748</v>
      </c>
      <c r="O554" s="164"/>
      <c r="P554" s="164"/>
      <c r="Q554" s="132"/>
      <c r="R554" s="132"/>
      <c r="S554" s="121"/>
      <c r="T554" s="121"/>
      <c r="U554" s="121"/>
      <c r="V554" s="121"/>
      <c r="W554" s="121"/>
      <c r="X554" s="121"/>
      <c r="Y554" s="121"/>
      <c r="Z554" s="121"/>
      <c r="AA554" s="121"/>
      <c r="AB554" s="121"/>
      <c r="AC554" s="122"/>
      <c r="AD554" s="122"/>
      <c r="AE554" s="122"/>
      <c r="AF554" s="123"/>
      <c r="AG554" s="123"/>
      <c r="AH554" s="123"/>
      <c r="AI554" s="1092" t="s">
        <v>2571</v>
      </c>
      <c r="AJ554" s="1093"/>
      <c r="AK554" s="1093" t="s">
        <v>1676</v>
      </c>
      <c r="AL554" s="1093"/>
      <c r="AM554" s="1093"/>
      <c r="AN554" s="120"/>
      <c r="AO554" s="118">
        <f t="shared" si="53"/>
        <v>0</v>
      </c>
      <c r="AP554" s="120" t="s">
        <v>287</v>
      </c>
      <c r="AQ554" s="120" t="s">
        <v>287</v>
      </c>
      <c r="AR554" s="144">
        <f t="shared" si="51"/>
        <v>0</v>
      </c>
      <c r="AS554" s="411">
        <v>8.3999999999999995E-3</v>
      </c>
      <c r="AT554" s="115">
        <v>558</v>
      </c>
    </row>
    <row r="555" spans="1:46" ht="15" hidden="1" customHeight="1">
      <c r="A555" s="115">
        <v>552</v>
      </c>
      <c r="B555" s="119" t="s">
        <v>960</v>
      </c>
      <c r="C555" s="119"/>
      <c r="D555" s="119" t="s">
        <v>309</v>
      </c>
      <c r="E555" s="119" t="s">
        <v>330</v>
      </c>
      <c r="F555" s="119" t="s">
        <v>475</v>
      </c>
      <c r="G555" s="119" t="s">
        <v>869</v>
      </c>
      <c r="H555" s="119" t="s">
        <v>298</v>
      </c>
      <c r="I555" s="119" t="s">
        <v>301</v>
      </c>
      <c r="J555" s="119"/>
      <c r="K555" s="119"/>
      <c r="L555" s="120">
        <f t="shared" si="52"/>
        <v>0.01</v>
      </c>
      <c r="M555" s="164"/>
      <c r="N555" s="141" t="s">
        <v>1748</v>
      </c>
      <c r="O555" s="164"/>
      <c r="P555" s="164"/>
      <c r="Q555" s="132"/>
      <c r="R555" s="132"/>
      <c r="S555" s="121"/>
      <c r="T555" s="121"/>
      <c r="U555" s="121"/>
      <c r="V555" s="121"/>
      <c r="W555" s="121"/>
      <c r="X555" s="121"/>
      <c r="Y555" s="121"/>
      <c r="Z555" s="121"/>
      <c r="AA555" s="121"/>
      <c r="AB555" s="121"/>
      <c r="AC555" s="122"/>
      <c r="AD555" s="122"/>
      <c r="AE555" s="122"/>
      <c r="AF555" s="123"/>
      <c r="AG555" s="123"/>
      <c r="AH555" s="123"/>
      <c r="AI555" s="1092" t="s">
        <v>2571</v>
      </c>
      <c r="AJ555" s="1093"/>
      <c r="AK555" s="1093" t="s">
        <v>1676</v>
      </c>
      <c r="AL555" s="1093"/>
      <c r="AM555" s="1093"/>
      <c r="AN555" s="120"/>
      <c r="AO555" s="118">
        <f t="shared" si="53"/>
        <v>0</v>
      </c>
      <c r="AP555" s="120" t="s">
        <v>287</v>
      </c>
      <c r="AQ555" s="120" t="s">
        <v>287</v>
      </c>
      <c r="AR555" s="144">
        <f t="shared" si="51"/>
        <v>0</v>
      </c>
      <c r="AS555" s="411">
        <v>8.3999999999999995E-3</v>
      </c>
      <c r="AT555" s="115">
        <v>559</v>
      </c>
    </row>
    <row r="556" spans="1:46" ht="15" hidden="1" customHeight="1">
      <c r="A556" s="115">
        <v>553</v>
      </c>
      <c r="B556" s="119" t="s">
        <v>961</v>
      </c>
      <c r="C556" s="119"/>
      <c r="D556" s="119" t="s">
        <v>309</v>
      </c>
      <c r="E556" s="119" t="s">
        <v>330</v>
      </c>
      <c r="F556" s="119" t="s">
        <v>475</v>
      </c>
      <c r="G556" s="119" t="s">
        <v>869</v>
      </c>
      <c r="H556" s="119" t="s">
        <v>298</v>
      </c>
      <c r="I556" s="119" t="s">
        <v>301</v>
      </c>
      <c r="J556" s="119"/>
      <c r="K556" s="119"/>
      <c r="L556" s="120">
        <f t="shared" si="52"/>
        <v>0.01</v>
      </c>
      <c r="M556" s="164"/>
      <c r="N556" s="141" t="s">
        <v>1748</v>
      </c>
      <c r="O556" s="164"/>
      <c r="P556" s="164"/>
      <c r="Q556" s="132"/>
      <c r="R556" s="132"/>
      <c r="S556" s="121"/>
      <c r="T556" s="121"/>
      <c r="U556" s="121"/>
      <c r="V556" s="121"/>
      <c r="W556" s="121"/>
      <c r="X556" s="121"/>
      <c r="Y556" s="121"/>
      <c r="Z556" s="121"/>
      <c r="AA556" s="121"/>
      <c r="AB556" s="121"/>
      <c r="AC556" s="122"/>
      <c r="AD556" s="122"/>
      <c r="AE556" s="122"/>
      <c r="AF556" s="123"/>
      <c r="AG556" s="123"/>
      <c r="AH556" s="123"/>
      <c r="AI556" s="1092" t="s">
        <v>2571</v>
      </c>
      <c r="AJ556" s="1093"/>
      <c r="AK556" s="1093" t="s">
        <v>1676</v>
      </c>
      <c r="AL556" s="1093"/>
      <c r="AM556" s="1093"/>
      <c r="AN556" s="120"/>
      <c r="AO556" s="118">
        <f t="shared" si="53"/>
        <v>0</v>
      </c>
      <c r="AP556" s="120" t="s">
        <v>287</v>
      </c>
      <c r="AQ556" s="120" t="s">
        <v>287</v>
      </c>
      <c r="AR556" s="144">
        <f t="shared" si="51"/>
        <v>0</v>
      </c>
      <c r="AS556" s="411">
        <v>8.3999999999999995E-3</v>
      </c>
      <c r="AT556" s="115">
        <v>560</v>
      </c>
    </row>
    <row r="557" spans="1:46" ht="15" hidden="1" customHeight="1">
      <c r="A557" s="115">
        <v>554</v>
      </c>
      <c r="B557" s="119" t="s">
        <v>962</v>
      </c>
      <c r="C557" s="119"/>
      <c r="D557" s="119" t="s">
        <v>309</v>
      </c>
      <c r="E557" s="119" t="s">
        <v>330</v>
      </c>
      <c r="F557" s="119" t="s">
        <v>475</v>
      </c>
      <c r="G557" s="119" t="s">
        <v>869</v>
      </c>
      <c r="H557" s="119" t="s">
        <v>298</v>
      </c>
      <c r="I557" s="119" t="s">
        <v>301</v>
      </c>
      <c r="J557" s="119"/>
      <c r="K557" s="119"/>
      <c r="L557" s="120">
        <f t="shared" si="52"/>
        <v>0.01</v>
      </c>
      <c r="M557" s="164"/>
      <c r="N557" s="141" t="s">
        <v>1748</v>
      </c>
      <c r="O557" s="164"/>
      <c r="P557" s="164"/>
      <c r="Q557" s="132"/>
      <c r="R557" s="132"/>
      <c r="S557" s="121"/>
      <c r="T557" s="121"/>
      <c r="U557" s="121"/>
      <c r="V557" s="121"/>
      <c r="W557" s="121"/>
      <c r="X557" s="121"/>
      <c r="Y557" s="121"/>
      <c r="Z557" s="121"/>
      <c r="AA557" s="121"/>
      <c r="AB557" s="121"/>
      <c r="AC557" s="122"/>
      <c r="AD557" s="122"/>
      <c r="AE557" s="122"/>
      <c r="AF557" s="123"/>
      <c r="AG557" s="123"/>
      <c r="AH557" s="123"/>
      <c r="AI557" s="1092" t="s">
        <v>2571</v>
      </c>
      <c r="AJ557" s="1093"/>
      <c r="AK557" s="1093" t="s">
        <v>1676</v>
      </c>
      <c r="AL557" s="1093"/>
      <c r="AM557" s="1093"/>
      <c r="AN557" s="120"/>
      <c r="AO557" s="118">
        <f t="shared" si="53"/>
        <v>0</v>
      </c>
      <c r="AP557" s="120" t="s">
        <v>287</v>
      </c>
      <c r="AQ557" s="120" t="s">
        <v>287</v>
      </c>
      <c r="AR557" s="144">
        <f t="shared" si="51"/>
        <v>0</v>
      </c>
      <c r="AS557" s="411">
        <v>8.3999999999999995E-3</v>
      </c>
      <c r="AT557" s="115">
        <v>561</v>
      </c>
    </row>
    <row r="558" spans="1:46" ht="15" hidden="1" customHeight="1">
      <c r="A558" s="115">
        <v>555</v>
      </c>
      <c r="B558" s="119" t="s">
        <v>963</v>
      </c>
      <c r="C558" s="119"/>
      <c r="D558" s="119" t="s">
        <v>309</v>
      </c>
      <c r="E558" s="119" t="s">
        <v>330</v>
      </c>
      <c r="F558" s="119" t="s">
        <v>475</v>
      </c>
      <c r="G558" s="119" t="s">
        <v>869</v>
      </c>
      <c r="H558" s="119" t="s">
        <v>298</v>
      </c>
      <c r="I558" s="119" t="s">
        <v>301</v>
      </c>
      <c r="J558" s="119"/>
      <c r="K558" s="119"/>
      <c r="L558" s="120">
        <f t="shared" si="52"/>
        <v>0.01</v>
      </c>
      <c r="M558" s="164"/>
      <c r="N558" s="141" t="s">
        <v>1748</v>
      </c>
      <c r="O558" s="164"/>
      <c r="P558" s="164"/>
      <c r="Q558" s="132"/>
      <c r="R558" s="132"/>
      <c r="S558" s="121"/>
      <c r="T558" s="121"/>
      <c r="U558" s="121"/>
      <c r="V558" s="121"/>
      <c r="W558" s="121"/>
      <c r="X558" s="121"/>
      <c r="Y558" s="121"/>
      <c r="Z558" s="121"/>
      <c r="AA558" s="121"/>
      <c r="AB558" s="121"/>
      <c r="AC558" s="122"/>
      <c r="AD558" s="122"/>
      <c r="AE558" s="122"/>
      <c r="AF558" s="123"/>
      <c r="AG558" s="123"/>
      <c r="AH558" s="123"/>
      <c r="AI558" s="1092" t="s">
        <v>2571</v>
      </c>
      <c r="AJ558" s="1093"/>
      <c r="AK558" s="1093" t="s">
        <v>1676</v>
      </c>
      <c r="AL558" s="1093"/>
      <c r="AM558" s="1093"/>
      <c r="AN558" s="120"/>
      <c r="AO558" s="118">
        <f t="shared" si="53"/>
        <v>0</v>
      </c>
      <c r="AP558" s="120" t="s">
        <v>287</v>
      </c>
      <c r="AQ558" s="120" t="s">
        <v>287</v>
      </c>
      <c r="AR558" s="144">
        <f t="shared" si="51"/>
        <v>0</v>
      </c>
      <c r="AS558" s="411">
        <v>8.3999999999999995E-3</v>
      </c>
      <c r="AT558" s="115">
        <v>562</v>
      </c>
    </row>
    <row r="559" spans="1:46" ht="15" hidden="1" customHeight="1">
      <c r="A559" s="115">
        <v>556</v>
      </c>
      <c r="B559" s="119" t="s">
        <v>964</v>
      </c>
      <c r="C559" s="119"/>
      <c r="D559" s="119" t="s">
        <v>309</v>
      </c>
      <c r="E559" s="119" t="s">
        <v>330</v>
      </c>
      <c r="F559" s="119" t="s">
        <v>475</v>
      </c>
      <c r="G559" s="119" t="s">
        <v>869</v>
      </c>
      <c r="H559" s="119" t="s">
        <v>298</v>
      </c>
      <c r="I559" s="119" t="s">
        <v>301</v>
      </c>
      <c r="J559" s="119"/>
      <c r="K559" s="119"/>
      <c r="L559" s="120">
        <f t="shared" si="52"/>
        <v>0.01</v>
      </c>
      <c r="M559" s="164"/>
      <c r="N559" s="141" t="s">
        <v>1748</v>
      </c>
      <c r="O559" s="164"/>
      <c r="P559" s="164"/>
      <c r="Q559" s="132"/>
      <c r="R559" s="132"/>
      <c r="S559" s="121"/>
      <c r="T559" s="121"/>
      <c r="U559" s="121"/>
      <c r="V559" s="121"/>
      <c r="W559" s="121"/>
      <c r="X559" s="121"/>
      <c r="Y559" s="121"/>
      <c r="Z559" s="121"/>
      <c r="AA559" s="121"/>
      <c r="AB559" s="121"/>
      <c r="AC559" s="122"/>
      <c r="AD559" s="122"/>
      <c r="AE559" s="122"/>
      <c r="AF559" s="123"/>
      <c r="AG559" s="123"/>
      <c r="AH559" s="123"/>
      <c r="AI559" s="1092" t="s">
        <v>2571</v>
      </c>
      <c r="AJ559" s="1093"/>
      <c r="AK559" s="1093" t="s">
        <v>1676</v>
      </c>
      <c r="AL559" s="1093"/>
      <c r="AM559" s="1093"/>
      <c r="AN559" s="120"/>
      <c r="AO559" s="118">
        <f t="shared" si="53"/>
        <v>0</v>
      </c>
      <c r="AP559" s="120" t="s">
        <v>287</v>
      </c>
      <c r="AQ559" s="120" t="s">
        <v>287</v>
      </c>
      <c r="AR559" s="144">
        <f t="shared" si="51"/>
        <v>0</v>
      </c>
      <c r="AS559" s="411">
        <v>8.3999999999999995E-3</v>
      </c>
      <c r="AT559" s="115">
        <v>563</v>
      </c>
    </row>
    <row r="560" spans="1:46" ht="15" hidden="1" customHeight="1">
      <c r="A560" s="115">
        <v>557</v>
      </c>
      <c r="B560" s="119" t="s">
        <v>965</v>
      </c>
      <c r="C560" s="119"/>
      <c r="D560" s="119" t="s">
        <v>309</v>
      </c>
      <c r="E560" s="119" t="s">
        <v>330</v>
      </c>
      <c r="F560" s="119" t="s">
        <v>475</v>
      </c>
      <c r="G560" s="119" t="s">
        <v>869</v>
      </c>
      <c r="H560" s="119" t="s">
        <v>298</v>
      </c>
      <c r="I560" s="119" t="s">
        <v>301</v>
      </c>
      <c r="J560" s="119"/>
      <c r="K560" s="119"/>
      <c r="L560" s="120">
        <f t="shared" si="52"/>
        <v>0.01</v>
      </c>
      <c r="M560" s="164"/>
      <c r="N560" s="141" t="s">
        <v>1748</v>
      </c>
      <c r="O560" s="164"/>
      <c r="P560" s="164"/>
      <c r="Q560" s="132"/>
      <c r="R560" s="132"/>
      <c r="S560" s="121"/>
      <c r="T560" s="121"/>
      <c r="U560" s="121"/>
      <c r="V560" s="121"/>
      <c r="W560" s="121"/>
      <c r="X560" s="121"/>
      <c r="Y560" s="121"/>
      <c r="Z560" s="121"/>
      <c r="AA560" s="121"/>
      <c r="AB560" s="121"/>
      <c r="AC560" s="122"/>
      <c r="AD560" s="122"/>
      <c r="AE560" s="122"/>
      <c r="AF560" s="123"/>
      <c r="AG560" s="123"/>
      <c r="AH560" s="123"/>
      <c r="AI560" s="1092" t="s">
        <v>2571</v>
      </c>
      <c r="AJ560" s="1093"/>
      <c r="AK560" s="1093" t="s">
        <v>1676</v>
      </c>
      <c r="AL560" s="1093"/>
      <c r="AM560" s="1093"/>
      <c r="AN560" s="120"/>
      <c r="AO560" s="118">
        <f t="shared" si="53"/>
        <v>0</v>
      </c>
      <c r="AP560" s="120" t="s">
        <v>287</v>
      </c>
      <c r="AQ560" s="120" t="s">
        <v>287</v>
      </c>
      <c r="AR560" s="144">
        <f t="shared" si="51"/>
        <v>0</v>
      </c>
      <c r="AS560" s="411">
        <v>8.3999999999999995E-3</v>
      </c>
      <c r="AT560" s="115">
        <v>564</v>
      </c>
    </row>
    <row r="561" spans="1:46" ht="15" hidden="1" customHeight="1">
      <c r="A561" s="115">
        <v>558</v>
      </c>
      <c r="B561" s="119" t="s">
        <v>966</v>
      </c>
      <c r="C561" s="119"/>
      <c r="D561" s="119" t="s">
        <v>309</v>
      </c>
      <c r="E561" s="119" t="s">
        <v>330</v>
      </c>
      <c r="F561" s="119" t="s">
        <v>475</v>
      </c>
      <c r="G561" s="119" t="s">
        <v>869</v>
      </c>
      <c r="H561" s="119" t="s">
        <v>298</v>
      </c>
      <c r="I561" s="119" t="s">
        <v>301</v>
      </c>
      <c r="J561" s="119"/>
      <c r="K561" s="119"/>
      <c r="L561" s="120">
        <f t="shared" si="52"/>
        <v>0.01</v>
      </c>
      <c r="M561" s="164"/>
      <c r="N561" s="141" t="s">
        <v>1748</v>
      </c>
      <c r="O561" s="164"/>
      <c r="P561" s="164"/>
      <c r="Q561" s="132"/>
      <c r="R561" s="132"/>
      <c r="S561" s="121"/>
      <c r="T561" s="121"/>
      <c r="U561" s="121"/>
      <c r="V561" s="121"/>
      <c r="W561" s="121"/>
      <c r="X561" s="121"/>
      <c r="Y561" s="121"/>
      <c r="Z561" s="121"/>
      <c r="AA561" s="121"/>
      <c r="AB561" s="121"/>
      <c r="AC561" s="122"/>
      <c r="AD561" s="122"/>
      <c r="AE561" s="122"/>
      <c r="AF561" s="123"/>
      <c r="AG561" s="123"/>
      <c r="AH561" s="123"/>
      <c r="AI561" s="1092" t="s">
        <v>2571</v>
      </c>
      <c r="AJ561" s="1093"/>
      <c r="AK561" s="1093" t="s">
        <v>1676</v>
      </c>
      <c r="AL561" s="1093"/>
      <c r="AM561" s="1093"/>
      <c r="AN561" s="120"/>
      <c r="AO561" s="118">
        <f t="shared" si="53"/>
        <v>0</v>
      </c>
      <c r="AP561" s="120" t="s">
        <v>287</v>
      </c>
      <c r="AQ561" s="120" t="s">
        <v>287</v>
      </c>
      <c r="AR561" s="144">
        <f t="shared" si="51"/>
        <v>0</v>
      </c>
      <c r="AS561" s="411">
        <v>8.3999999999999995E-3</v>
      </c>
      <c r="AT561" s="115">
        <v>565</v>
      </c>
    </row>
    <row r="562" spans="1:46" ht="15" hidden="1" customHeight="1">
      <c r="A562" s="115">
        <v>559</v>
      </c>
      <c r="B562" s="119" t="s">
        <v>967</v>
      </c>
      <c r="C562" s="119"/>
      <c r="D562" s="119" t="s">
        <v>309</v>
      </c>
      <c r="E562" s="119" t="s">
        <v>330</v>
      </c>
      <c r="F562" s="119" t="s">
        <v>475</v>
      </c>
      <c r="G562" s="119" t="s">
        <v>869</v>
      </c>
      <c r="H562" s="119" t="s">
        <v>298</v>
      </c>
      <c r="I562" s="119" t="s">
        <v>301</v>
      </c>
      <c r="J562" s="119"/>
      <c r="K562" s="119"/>
      <c r="L562" s="120">
        <f t="shared" si="52"/>
        <v>0.01</v>
      </c>
      <c r="M562" s="164"/>
      <c r="N562" s="141" t="s">
        <v>1748</v>
      </c>
      <c r="O562" s="164"/>
      <c r="P562" s="164"/>
      <c r="Q562" s="132"/>
      <c r="R562" s="132"/>
      <c r="S562" s="121"/>
      <c r="T562" s="121"/>
      <c r="U562" s="121"/>
      <c r="V562" s="121"/>
      <c r="W562" s="121"/>
      <c r="X562" s="121"/>
      <c r="Y562" s="121"/>
      <c r="Z562" s="121"/>
      <c r="AA562" s="121"/>
      <c r="AB562" s="121"/>
      <c r="AC562" s="122"/>
      <c r="AD562" s="122"/>
      <c r="AE562" s="122"/>
      <c r="AF562" s="123"/>
      <c r="AG562" s="123"/>
      <c r="AH562" s="123"/>
      <c r="AI562" s="1092" t="s">
        <v>2571</v>
      </c>
      <c r="AJ562" s="1093"/>
      <c r="AK562" s="1093" t="s">
        <v>1676</v>
      </c>
      <c r="AL562" s="1093"/>
      <c r="AM562" s="1093"/>
      <c r="AN562" s="120"/>
      <c r="AO562" s="118">
        <f t="shared" si="53"/>
        <v>0</v>
      </c>
      <c r="AP562" s="120" t="s">
        <v>287</v>
      </c>
      <c r="AQ562" s="120" t="s">
        <v>287</v>
      </c>
      <c r="AR562" s="144">
        <f t="shared" si="51"/>
        <v>0</v>
      </c>
      <c r="AS562" s="411">
        <v>8.3999999999999995E-3</v>
      </c>
      <c r="AT562" s="115">
        <v>566</v>
      </c>
    </row>
    <row r="563" spans="1:46" ht="15" hidden="1" customHeight="1">
      <c r="A563" s="115">
        <v>560</v>
      </c>
      <c r="B563" s="119" t="s">
        <v>968</v>
      </c>
      <c r="C563" s="119"/>
      <c r="D563" s="119" t="s">
        <v>309</v>
      </c>
      <c r="E563" s="119" t="s">
        <v>330</v>
      </c>
      <c r="F563" s="119" t="s">
        <v>475</v>
      </c>
      <c r="G563" s="119" t="s">
        <v>869</v>
      </c>
      <c r="H563" s="119" t="s">
        <v>298</v>
      </c>
      <c r="I563" s="119" t="s">
        <v>301</v>
      </c>
      <c r="J563" s="119"/>
      <c r="K563" s="119"/>
      <c r="L563" s="120">
        <f t="shared" si="52"/>
        <v>0.01</v>
      </c>
      <c r="M563" s="164"/>
      <c r="N563" s="141" t="s">
        <v>1748</v>
      </c>
      <c r="O563" s="164"/>
      <c r="P563" s="164"/>
      <c r="Q563" s="132"/>
      <c r="R563" s="132"/>
      <c r="S563" s="121"/>
      <c r="T563" s="121"/>
      <c r="U563" s="121"/>
      <c r="V563" s="121"/>
      <c r="W563" s="121"/>
      <c r="X563" s="121"/>
      <c r="Y563" s="121"/>
      <c r="Z563" s="121"/>
      <c r="AA563" s="121"/>
      <c r="AB563" s="121"/>
      <c r="AC563" s="122"/>
      <c r="AD563" s="122"/>
      <c r="AE563" s="122"/>
      <c r="AF563" s="123"/>
      <c r="AG563" s="123"/>
      <c r="AH563" s="123"/>
      <c r="AI563" s="1092" t="s">
        <v>2571</v>
      </c>
      <c r="AJ563" s="1093"/>
      <c r="AK563" s="1093" t="s">
        <v>1676</v>
      </c>
      <c r="AL563" s="1093"/>
      <c r="AM563" s="1093"/>
      <c r="AN563" s="120"/>
      <c r="AO563" s="118">
        <f t="shared" si="53"/>
        <v>0</v>
      </c>
      <c r="AP563" s="120" t="s">
        <v>287</v>
      </c>
      <c r="AQ563" s="120" t="s">
        <v>287</v>
      </c>
      <c r="AR563" s="144">
        <f t="shared" si="51"/>
        <v>0</v>
      </c>
      <c r="AS563" s="411">
        <v>8.3999999999999995E-3</v>
      </c>
      <c r="AT563" s="115">
        <v>567</v>
      </c>
    </row>
    <row r="564" spans="1:46" ht="15" hidden="1" customHeight="1">
      <c r="A564" s="115">
        <v>561</v>
      </c>
      <c r="B564" s="119" t="s">
        <v>969</v>
      </c>
      <c r="C564" s="119"/>
      <c r="D564" s="119" t="s">
        <v>309</v>
      </c>
      <c r="E564" s="119" t="s">
        <v>330</v>
      </c>
      <c r="F564" s="119" t="s">
        <v>475</v>
      </c>
      <c r="G564" s="119" t="s">
        <v>869</v>
      </c>
      <c r="H564" s="119" t="s">
        <v>298</v>
      </c>
      <c r="I564" s="119" t="s">
        <v>301</v>
      </c>
      <c r="J564" s="119"/>
      <c r="K564" s="119"/>
      <c r="L564" s="120">
        <f t="shared" si="52"/>
        <v>0.01</v>
      </c>
      <c r="M564" s="164"/>
      <c r="N564" s="141" t="s">
        <v>1748</v>
      </c>
      <c r="O564" s="164"/>
      <c r="P564" s="164"/>
      <c r="Q564" s="132"/>
      <c r="R564" s="132"/>
      <c r="S564" s="121"/>
      <c r="T564" s="121"/>
      <c r="U564" s="121"/>
      <c r="V564" s="121"/>
      <c r="W564" s="121"/>
      <c r="X564" s="121"/>
      <c r="Y564" s="121"/>
      <c r="Z564" s="121"/>
      <c r="AA564" s="121"/>
      <c r="AB564" s="121"/>
      <c r="AC564" s="122"/>
      <c r="AD564" s="122"/>
      <c r="AE564" s="122"/>
      <c r="AF564" s="123"/>
      <c r="AG564" s="123"/>
      <c r="AH564" s="123"/>
      <c r="AI564" s="1092" t="s">
        <v>2571</v>
      </c>
      <c r="AJ564" s="1093"/>
      <c r="AK564" s="1093" t="s">
        <v>1676</v>
      </c>
      <c r="AL564" s="1093"/>
      <c r="AM564" s="1093"/>
      <c r="AN564" s="120"/>
      <c r="AO564" s="118">
        <f t="shared" si="53"/>
        <v>0</v>
      </c>
      <c r="AP564" s="120" t="s">
        <v>287</v>
      </c>
      <c r="AQ564" s="120" t="s">
        <v>287</v>
      </c>
      <c r="AR564" s="144">
        <f t="shared" si="51"/>
        <v>0</v>
      </c>
      <c r="AS564" s="411">
        <v>8.3999999999999995E-3</v>
      </c>
      <c r="AT564" s="115">
        <v>568</v>
      </c>
    </row>
    <row r="565" spans="1:46" ht="15" hidden="1" customHeight="1">
      <c r="A565" s="115">
        <v>562</v>
      </c>
      <c r="B565" s="119" t="s">
        <v>970</v>
      </c>
      <c r="C565" s="119"/>
      <c r="D565" s="119" t="s">
        <v>309</v>
      </c>
      <c r="E565" s="119" t="s">
        <v>330</v>
      </c>
      <c r="F565" s="119" t="s">
        <v>475</v>
      </c>
      <c r="G565" s="119" t="s">
        <v>869</v>
      </c>
      <c r="H565" s="119" t="s">
        <v>298</v>
      </c>
      <c r="I565" s="119" t="s">
        <v>301</v>
      </c>
      <c r="J565" s="119"/>
      <c r="K565" s="119"/>
      <c r="L565" s="120">
        <f t="shared" si="52"/>
        <v>0.01</v>
      </c>
      <c r="M565" s="164"/>
      <c r="N565" s="141" t="s">
        <v>1748</v>
      </c>
      <c r="O565" s="164"/>
      <c r="P565" s="164"/>
      <c r="Q565" s="132"/>
      <c r="R565" s="132"/>
      <c r="S565" s="121"/>
      <c r="T565" s="121"/>
      <c r="U565" s="121"/>
      <c r="V565" s="121"/>
      <c r="W565" s="121"/>
      <c r="X565" s="121"/>
      <c r="Y565" s="121"/>
      <c r="Z565" s="121"/>
      <c r="AA565" s="121"/>
      <c r="AB565" s="121"/>
      <c r="AC565" s="122"/>
      <c r="AD565" s="122"/>
      <c r="AE565" s="122"/>
      <c r="AF565" s="123"/>
      <c r="AG565" s="123"/>
      <c r="AH565" s="123"/>
      <c r="AI565" s="1092" t="s">
        <v>2571</v>
      </c>
      <c r="AJ565" s="1093"/>
      <c r="AK565" s="1093" t="s">
        <v>1676</v>
      </c>
      <c r="AL565" s="1093"/>
      <c r="AM565" s="1093"/>
      <c r="AN565" s="120"/>
      <c r="AO565" s="118">
        <f t="shared" si="53"/>
        <v>0</v>
      </c>
      <c r="AP565" s="120" t="s">
        <v>287</v>
      </c>
      <c r="AQ565" s="120" t="s">
        <v>287</v>
      </c>
      <c r="AR565" s="144">
        <f t="shared" si="51"/>
        <v>0</v>
      </c>
      <c r="AS565" s="411">
        <v>8.3999999999999995E-3</v>
      </c>
      <c r="AT565" s="115">
        <v>569</v>
      </c>
    </row>
    <row r="566" spans="1:46" ht="15" hidden="1" customHeight="1">
      <c r="A566" s="115">
        <v>563</v>
      </c>
      <c r="B566" s="119" t="s">
        <v>971</v>
      </c>
      <c r="C566" s="119"/>
      <c r="D566" s="119" t="s">
        <v>309</v>
      </c>
      <c r="E566" s="119" t="s">
        <v>330</v>
      </c>
      <c r="F566" s="119" t="s">
        <v>475</v>
      </c>
      <c r="G566" s="119" t="s">
        <v>869</v>
      </c>
      <c r="H566" s="119" t="s">
        <v>298</v>
      </c>
      <c r="I566" s="119" t="s">
        <v>301</v>
      </c>
      <c r="J566" s="119"/>
      <c r="K566" s="119"/>
      <c r="L566" s="120">
        <f t="shared" si="52"/>
        <v>0.01</v>
      </c>
      <c r="M566" s="164"/>
      <c r="N566" s="141" t="s">
        <v>1748</v>
      </c>
      <c r="O566" s="164"/>
      <c r="P566" s="164"/>
      <c r="Q566" s="132"/>
      <c r="R566" s="132"/>
      <c r="S566" s="121"/>
      <c r="T566" s="121"/>
      <c r="U566" s="121"/>
      <c r="V566" s="121"/>
      <c r="W566" s="121"/>
      <c r="X566" s="121"/>
      <c r="Y566" s="121"/>
      <c r="Z566" s="121"/>
      <c r="AA566" s="121"/>
      <c r="AB566" s="121"/>
      <c r="AC566" s="122"/>
      <c r="AD566" s="122"/>
      <c r="AE566" s="122"/>
      <c r="AF566" s="123"/>
      <c r="AG566" s="123"/>
      <c r="AH566" s="123"/>
      <c r="AI566" s="1092" t="s">
        <v>2571</v>
      </c>
      <c r="AJ566" s="1093"/>
      <c r="AK566" s="1093" t="s">
        <v>1676</v>
      </c>
      <c r="AL566" s="1093"/>
      <c r="AM566" s="1093"/>
      <c r="AN566" s="120"/>
      <c r="AO566" s="118">
        <f t="shared" si="53"/>
        <v>0</v>
      </c>
      <c r="AP566" s="120" t="s">
        <v>287</v>
      </c>
      <c r="AQ566" s="120" t="s">
        <v>287</v>
      </c>
      <c r="AR566" s="144">
        <f t="shared" si="51"/>
        <v>0</v>
      </c>
      <c r="AS566" s="411">
        <v>8.3999999999999995E-3</v>
      </c>
      <c r="AT566" s="115">
        <v>570</v>
      </c>
    </row>
    <row r="567" spans="1:46" ht="15" hidden="1" customHeight="1">
      <c r="A567" s="115">
        <v>564</v>
      </c>
      <c r="B567" s="119" t="s">
        <v>972</v>
      </c>
      <c r="C567" s="119"/>
      <c r="D567" s="119" t="s">
        <v>309</v>
      </c>
      <c r="E567" s="119" t="s">
        <v>310</v>
      </c>
      <c r="F567" s="119" t="s">
        <v>973</v>
      </c>
      <c r="G567" s="119" t="s">
        <v>304</v>
      </c>
      <c r="H567" s="119" t="s">
        <v>298</v>
      </c>
      <c r="I567" s="119" t="s">
        <v>749</v>
      </c>
      <c r="J567" s="119"/>
      <c r="K567" s="119"/>
      <c r="L567" s="120">
        <f t="shared" si="52"/>
        <v>0.01</v>
      </c>
      <c r="M567" s="164"/>
      <c r="N567" s="141" t="s">
        <v>1748</v>
      </c>
      <c r="O567" s="164"/>
      <c r="P567" s="164"/>
      <c r="Q567" s="132"/>
      <c r="R567" s="132"/>
      <c r="S567" s="121"/>
      <c r="T567" s="121"/>
      <c r="U567" s="121"/>
      <c r="V567" s="121"/>
      <c r="W567" s="121"/>
      <c r="X567" s="121"/>
      <c r="Y567" s="121"/>
      <c r="Z567" s="121"/>
      <c r="AA567" s="121"/>
      <c r="AB567" s="121"/>
      <c r="AC567" s="122"/>
      <c r="AD567" s="122"/>
      <c r="AE567" s="122"/>
      <c r="AF567" s="123"/>
      <c r="AG567" s="123"/>
      <c r="AH567" s="123"/>
      <c r="AI567" s="1092" t="s">
        <v>2571</v>
      </c>
      <c r="AJ567" s="1093"/>
      <c r="AK567" s="1093" t="s">
        <v>1676</v>
      </c>
      <c r="AL567" s="1093"/>
      <c r="AM567" s="1093"/>
      <c r="AN567" s="120"/>
      <c r="AO567" s="118">
        <f t="shared" si="53"/>
        <v>0</v>
      </c>
      <c r="AP567" s="120" t="s">
        <v>287</v>
      </c>
      <c r="AQ567" s="120" t="s">
        <v>287</v>
      </c>
      <c r="AR567" s="144">
        <f t="shared" si="51"/>
        <v>0</v>
      </c>
      <c r="AS567" s="411">
        <v>8.3999999999999995E-3</v>
      </c>
      <c r="AT567" s="115">
        <v>571</v>
      </c>
    </row>
    <row r="568" spans="1:46" ht="15" hidden="1" customHeight="1">
      <c r="A568" s="115">
        <v>565</v>
      </c>
      <c r="B568" s="119" t="s">
        <v>974</v>
      </c>
      <c r="C568" s="119"/>
      <c r="D568" s="119" t="s">
        <v>309</v>
      </c>
      <c r="E568" s="119" t="s">
        <v>330</v>
      </c>
      <c r="F568" s="119" t="s">
        <v>975</v>
      </c>
      <c r="G568" s="119" t="s">
        <v>869</v>
      </c>
      <c r="H568" s="119" t="s">
        <v>300</v>
      </c>
      <c r="I568" s="119" t="s">
        <v>749</v>
      </c>
      <c r="J568" s="119"/>
      <c r="K568" s="119"/>
      <c r="L568" s="120">
        <f t="shared" si="52"/>
        <v>0.01</v>
      </c>
      <c r="M568" s="164"/>
      <c r="N568" s="141" t="s">
        <v>1748</v>
      </c>
      <c r="O568" s="164"/>
      <c r="P568" s="164"/>
      <c r="Q568" s="132"/>
      <c r="R568" s="132"/>
      <c r="S568" s="121"/>
      <c r="T568" s="121"/>
      <c r="U568" s="121"/>
      <c r="V568" s="121"/>
      <c r="W568" s="121"/>
      <c r="X568" s="121"/>
      <c r="Y568" s="121"/>
      <c r="Z568" s="121"/>
      <c r="AA568" s="121"/>
      <c r="AB568" s="121"/>
      <c r="AC568" s="122"/>
      <c r="AD568" s="122"/>
      <c r="AE568" s="122"/>
      <c r="AF568" s="123"/>
      <c r="AG568" s="123"/>
      <c r="AH568" s="123"/>
      <c r="AI568" s="1092" t="s">
        <v>2571</v>
      </c>
      <c r="AJ568" s="1093"/>
      <c r="AK568" s="1093" t="s">
        <v>1676</v>
      </c>
      <c r="AL568" s="1093"/>
      <c r="AM568" s="1093"/>
      <c r="AN568" s="120"/>
      <c r="AO568" s="118">
        <f t="shared" si="53"/>
        <v>0</v>
      </c>
      <c r="AP568" s="120" t="s">
        <v>287</v>
      </c>
      <c r="AQ568" s="120" t="s">
        <v>287</v>
      </c>
      <c r="AR568" s="144">
        <f t="shared" si="51"/>
        <v>0</v>
      </c>
      <c r="AS568" s="411">
        <v>8.3999999999999995E-3</v>
      </c>
      <c r="AT568" s="115">
        <v>572</v>
      </c>
    </row>
    <row r="569" spans="1:46" ht="15" hidden="1" customHeight="1">
      <c r="A569" s="115">
        <v>566</v>
      </c>
      <c r="B569" s="119" t="s">
        <v>976</v>
      </c>
      <c r="C569" s="119"/>
      <c r="D569" s="119" t="s">
        <v>309</v>
      </c>
      <c r="E569" s="119" t="s">
        <v>330</v>
      </c>
      <c r="F569" s="119" t="s">
        <v>975</v>
      </c>
      <c r="G569" s="119" t="s">
        <v>869</v>
      </c>
      <c r="H569" s="119" t="s">
        <v>300</v>
      </c>
      <c r="I569" s="119" t="s">
        <v>749</v>
      </c>
      <c r="J569" s="119"/>
      <c r="K569" s="119"/>
      <c r="L569" s="120">
        <f t="shared" si="52"/>
        <v>0.01</v>
      </c>
      <c r="M569" s="164"/>
      <c r="N569" s="141" t="s">
        <v>1748</v>
      </c>
      <c r="O569" s="164"/>
      <c r="P569" s="164"/>
      <c r="Q569" s="132"/>
      <c r="R569" s="132"/>
      <c r="S569" s="121"/>
      <c r="T569" s="121"/>
      <c r="U569" s="121"/>
      <c r="V569" s="121"/>
      <c r="W569" s="121"/>
      <c r="X569" s="121"/>
      <c r="Y569" s="121"/>
      <c r="Z569" s="121"/>
      <c r="AA569" s="121"/>
      <c r="AB569" s="121"/>
      <c r="AC569" s="122"/>
      <c r="AD569" s="122"/>
      <c r="AE569" s="122"/>
      <c r="AF569" s="123"/>
      <c r="AG569" s="123"/>
      <c r="AH569" s="123"/>
      <c r="AI569" s="1092" t="s">
        <v>2571</v>
      </c>
      <c r="AJ569" s="1093"/>
      <c r="AK569" s="1093" t="s">
        <v>1676</v>
      </c>
      <c r="AL569" s="1093"/>
      <c r="AM569" s="1093"/>
      <c r="AN569" s="120"/>
      <c r="AO569" s="118">
        <f t="shared" si="53"/>
        <v>0</v>
      </c>
      <c r="AP569" s="120" t="s">
        <v>287</v>
      </c>
      <c r="AQ569" s="120" t="s">
        <v>287</v>
      </c>
      <c r="AR569" s="144">
        <f t="shared" si="51"/>
        <v>0</v>
      </c>
      <c r="AS569" s="411">
        <v>8.3999999999999995E-3</v>
      </c>
      <c r="AT569" s="115">
        <v>573</v>
      </c>
    </row>
    <row r="570" spans="1:46" ht="15" hidden="1" customHeight="1">
      <c r="A570" s="115">
        <v>567</v>
      </c>
      <c r="B570" s="119" t="s">
        <v>977</v>
      </c>
      <c r="C570" s="119"/>
      <c r="D570" s="119" t="s">
        <v>309</v>
      </c>
      <c r="E570" s="119" t="s">
        <v>330</v>
      </c>
      <c r="F570" s="119" t="s">
        <v>975</v>
      </c>
      <c r="G570" s="119" t="s">
        <v>869</v>
      </c>
      <c r="H570" s="119" t="s">
        <v>300</v>
      </c>
      <c r="I570" s="119" t="s">
        <v>749</v>
      </c>
      <c r="J570" s="119"/>
      <c r="K570" s="119"/>
      <c r="L570" s="120">
        <f t="shared" si="52"/>
        <v>0.01</v>
      </c>
      <c r="M570" s="164"/>
      <c r="N570" s="141" t="s">
        <v>1748</v>
      </c>
      <c r="O570" s="164"/>
      <c r="P570" s="164"/>
      <c r="Q570" s="132"/>
      <c r="R570" s="132"/>
      <c r="S570" s="121"/>
      <c r="T570" s="121"/>
      <c r="U570" s="121"/>
      <c r="V570" s="121"/>
      <c r="W570" s="121"/>
      <c r="X570" s="121"/>
      <c r="Y570" s="121"/>
      <c r="Z570" s="121"/>
      <c r="AA570" s="121"/>
      <c r="AB570" s="121"/>
      <c r="AC570" s="122"/>
      <c r="AD570" s="122"/>
      <c r="AE570" s="122"/>
      <c r="AF570" s="123"/>
      <c r="AG570" s="123"/>
      <c r="AH570" s="123"/>
      <c r="AI570" s="1092" t="s">
        <v>2571</v>
      </c>
      <c r="AJ570" s="1093"/>
      <c r="AK570" s="1093" t="s">
        <v>1676</v>
      </c>
      <c r="AL570" s="1093"/>
      <c r="AM570" s="1093"/>
      <c r="AN570" s="120"/>
      <c r="AO570" s="118">
        <f t="shared" si="53"/>
        <v>0</v>
      </c>
      <c r="AP570" s="120" t="s">
        <v>287</v>
      </c>
      <c r="AQ570" s="120" t="s">
        <v>287</v>
      </c>
      <c r="AR570" s="144">
        <f t="shared" si="51"/>
        <v>0</v>
      </c>
      <c r="AS570" s="411">
        <v>8.3999999999999995E-3</v>
      </c>
      <c r="AT570" s="115">
        <v>574</v>
      </c>
    </row>
    <row r="571" spans="1:46" ht="15" hidden="1" customHeight="1">
      <c r="A571" s="115">
        <v>568</v>
      </c>
      <c r="B571" s="119" t="s">
        <v>978</v>
      </c>
      <c r="C571" s="119"/>
      <c r="D571" s="119" t="s">
        <v>309</v>
      </c>
      <c r="E571" s="119" t="s">
        <v>330</v>
      </c>
      <c r="F571" s="119" t="s">
        <v>975</v>
      </c>
      <c r="G571" s="119" t="s">
        <v>869</v>
      </c>
      <c r="H571" s="119" t="s">
        <v>300</v>
      </c>
      <c r="I571" s="119" t="s">
        <v>749</v>
      </c>
      <c r="J571" s="119"/>
      <c r="K571" s="119"/>
      <c r="L571" s="120">
        <f t="shared" si="52"/>
        <v>0.01</v>
      </c>
      <c r="M571" s="164"/>
      <c r="N571" s="141" t="s">
        <v>1748</v>
      </c>
      <c r="O571" s="164"/>
      <c r="P571" s="164"/>
      <c r="Q571" s="132"/>
      <c r="R571" s="132"/>
      <c r="S571" s="121"/>
      <c r="T571" s="121"/>
      <c r="U571" s="121"/>
      <c r="V571" s="121"/>
      <c r="W571" s="121"/>
      <c r="X571" s="121"/>
      <c r="Y571" s="121"/>
      <c r="Z571" s="121"/>
      <c r="AA571" s="121"/>
      <c r="AB571" s="121"/>
      <c r="AC571" s="122"/>
      <c r="AD571" s="122"/>
      <c r="AE571" s="122"/>
      <c r="AF571" s="123"/>
      <c r="AG571" s="123"/>
      <c r="AH571" s="123"/>
      <c r="AI571" s="1092" t="s">
        <v>2571</v>
      </c>
      <c r="AJ571" s="1093"/>
      <c r="AK571" s="1093" t="s">
        <v>1676</v>
      </c>
      <c r="AL571" s="1093"/>
      <c r="AM571" s="1093"/>
      <c r="AN571" s="120"/>
      <c r="AO571" s="118">
        <f t="shared" si="53"/>
        <v>0</v>
      </c>
      <c r="AP571" s="120" t="s">
        <v>287</v>
      </c>
      <c r="AQ571" s="120" t="s">
        <v>287</v>
      </c>
      <c r="AR571" s="144">
        <f t="shared" si="51"/>
        <v>0</v>
      </c>
      <c r="AS571" s="411">
        <v>8.3999999999999995E-3</v>
      </c>
      <c r="AT571" s="115">
        <v>575</v>
      </c>
    </row>
    <row r="572" spans="1:46" ht="15" hidden="1" customHeight="1">
      <c r="A572" s="115">
        <v>569</v>
      </c>
      <c r="B572" s="119" t="s">
        <v>979</v>
      </c>
      <c r="C572" s="119"/>
      <c r="D572" s="119" t="s">
        <v>309</v>
      </c>
      <c r="E572" s="119" t="s">
        <v>330</v>
      </c>
      <c r="F572" s="119" t="s">
        <v>975</v>
      </c>
      <c r="G572" s="119" t="s">
        <v>869</v>
      </c>
      <c r="H572" s="119" t="s">
        <v>300</v>
      </c>
      <c r="I572" s="119" t="s">
        <v>749</v>
      </c>
      <c r="J572" s="119"/>
      <c r="K572" s="119"/>
      <c r="L572" s="120">
        <f t="shared" si="52"/>
        <v>0.01</v>
      </c>
      <c r="M572" s="164"/>
      <c r="N572" s="141" t="s">
        <v>1748</v>
      </c>
      <c r="O572" s="164"/>
      <c r="P572" s="164"/>
      <c r="Q572" s="132"/>
      <c r="R572" s="132"/>
      <c r="S572" s="121"/>
      <c r="T572" s="121"/>
      <c r="U572" s="121"/>
      <c r="V572" s="121"/>
      <c r="W572" s="121"/>
      <c r="X572" s="121"/>
      <c r="Y572" s="121"/>
      <c r="Z572" s="121"/>
      <c r="AA572" s="121"/>
      <c r="AB572" s="121"/>
      <c r="AC572" s="122"/>
      <c r="AD572" s="122"/>
      <c r="AE572" s="122"/>
      <c r="AF572" s="123"/>
      <c r="AG572" s="123"/>
      <c r="AH572" s="123"/>
      <c r="AI572" s="1092" t="s">
        <v>2571</v>
      </c>
      <c r="AJ572" s="1093"/>
      <c r="AK572" s="1093" t="s">
        <v>1676</v>
      </c>
      <c r="AL572" s="1093"/>
      <c r="AM572" s="1093"/>
      <c r="AN572" s="120"/>
      <c r="AO572" s="118">
        <f t="shared" si="53"/>
        <v>0</v>
      </c>
      <c r="AP572" s="120" t="s">
        <v>287</v>
      </c>
      <c r="AQ572" s="120" t="s">
        <v>287</v>
      </c>
      <c r="AR572" s="144">
        <f t="shared" ref="AR572:AR635" si="54">4*J572</f>
        <v>0</v>
      </c>
      <c r="AS572" s="411">
        <v>8.3999999999999995E-3</v>
      </c>
      <c r="AT572" s="115">
        <v>576</v>
      </c>
    </row>
    <row r="573" spans="1:46" ht="15" hidden="1" customHeight="1">
      <c r="A573" s="115">
        <v>570</v>
      </c>
      <c r="B573" s="119" t="s">
        <v>980</v>
      </c>
      <c r="C573" s="119"/>
      <c r="D573" s="119" t="s">
        <v>309</v>
      </c>
      <c r="E573" s="119" t="s">
        <v>330</v>
      </c>
      <c r="F573" s="119" t="s">
        <v>975</v>
      </c>
      <c r="G573" s="119" t="s">
        <v>869</v>
      </c>
      <c r="H573" s="119" t="s">
        <v>300</v>
      </c>
      <c r="I573" s="119" t="s">
        <v>749</v>
      </c>
      <c r="J573" s="119"/>
      <c r="K573" s="119"/>
      <c r="L573" s="120">
        <f t="shared" si="52"/>
        <v>0.01</v>
      </c>
      <c r="M573" s="164"/>
      <c r="N573" s="141" t="s">
        <v>1748</v>
      </c>
      <c r="O573" s="164"/>
      <c r="P573" s="164"/>
      <c r="Q573" s="132"/>
      <c r="R573" s="132"/>
      <c r="S573" s="121"/>
      <c r="T573" s="121"/>
      <c r="U573" s="121"/>
      <c r="V573" s="121"/>
      <c r="W573" s="121"/>
      <c r="X573" s="121"/>
      <c r="Y573" s="121"/>
      <c r="Z573" s="121"/>
      <c r="AA573" s="121"/>
      <c r="AB573" s="121"/>
      <c r="AC573" s="122"/>
      <c r="AD573" s="122"/>
      <c r="AE573" s="122"/>
      <c r="AF573" s="123"/>
      <c r="AG573" s="123"/>
      <c r="AH573" s="123"/>
      <c r="AI573" s="1092" t="s">
        <v>2571</v>
      </c>
      <c r="AJ573" s="1093"/>
      <c r="AK573" s="1093" t="s">
        <v>1676</v>
      </c>
      <c r="AL573" s="1093"/>
      <c r="AM573" s="1093"/>
      <c r="AN573" s="120"/>
      <c r="AO573" s="118">
        <f t="shared" si="53"/>
        <v>0</v>
      </c>
      <c r="AP573" s="120" t="s">
        <v>287</v>
      </c>
      <c r="AQ573" s="120" t="s">
        <v>287</v>
      </c>
      <c r="AR573" s="144">
        <f t="shared" si="54"/>
        <v>0</v>
      </c>
      <c r="AS573" s="411">
        <v>8.3999999999999995E-3</v>
      </c>
      <c r="AT573" s="115">
        <v>577</v>
      </c>
    </row>
    <row r="574" spans="1:46" ht="15" hidden="1" customHeight="1">
      <c r="A574" s="115">
        <v>571</v>
      </c>
      <c r="B574" s="119" t="s">
        <v>981</v>
      </c>
      <c r="C574" s="119"/>
      <c r="D574" s="119" t="s">
        <v>309</v>
      </c>
      <c r="E574" s="119" t="s">
        <v>330</v>
      </c>
      <c r="F574" s="119" t="s">
        <v>975</v>
      </c>
      <c r="G574" s="119" t="s">
        <v>869</v>
      </c>
      <c r="H574" s="119" t="s">
        <v>300</v>
      </c>
      <c r="I574" s="119" t="s">
        <v>749</v>
      </c>
      <c r="J574" s="119"/>
      <c r="K574" s="119"/>
      <c r="L574" s="120">
        <f t="shared" ref="L574:L637" si="55">IF(J574&lt;0.03,0.01,0.03)</f>
        <v>0.01</v>
      </c>
      <c r="M574" s="164"/>
      <c r="N574" s="141" t="s">
        <v>1748</v>
      </c>
      <c r="O574" s="164"/>
      <c r="P574" s="164"/>
      <c r="Q574" s="132"/>
      <c r="R574" s="132"/>
      <c r="S574" s="121"/>
      <c r="T574" s="121"/>
      <c r="U574" s="121"/>
      <c r="V574" s="121"/>
      <c r="W574" s="121"/>
      <c r="X574" s="121"/>
      <c r="Y574" s="121"/>
      <c r="Z574" s="121"/>
      <c r="AA574" s="121"/>
      <c r="AB574" s="121"/>
      <c r="AC574" s="122"/>
      <c r="AD574" s="122"/>
      <c r="AE574" s="122"/>
      <c r="AF574" s="123"/>
      <c r="AG574" s="123"/>
      <c r="AH574" s="123"/>
      <c r="AI574" s="1092" t="s">
        <v>2571</v>
      </c>
      <c r="AJ574" s="1093"/>
      <c r="AK574" s="1093" t="s">
        <v>1676</v>
      </c>
      <c r="AL574" s="1093"/>
      <c r="AM574" s="1093"/>
      <c r="AN574" s="120"/>
      <c r="AO574" s="118">
        <f t="shared" ref="AO574:AO637" si="56">AR574+J574</f>
        <v>0</v>
      </c>
      <c r="AP574" s="120" t="s">
        <v>287</v>
      </c>
      <c r="AQ574" s="120" t="s">
        <v>287</v>
      </c>
      <c r="AR574" s="144">
        <f t="shared" si="54"/>
        <v>0</v>
      </c>
      <c r="AS574" s="411">
        <v>8.3999999999999995E-3</v>
      </c>
      <c r="AT574" s="115">
        <v>578</v>
      </c>
    </row>
    <row r="575" spans="1:46" ht="15" hidden="1" customHeight="1">
      <c r="A575" s="115">
        <v>572</v>
      </c>
      <c r="B575" s="119" t="s">
        <v>982</v>
      </c>
      <c r="C575" s="119"/>
      <c r="D575" s="119" t="s">
        <v>309</v>
      </c>
      <c r="E575" s="119" t="s">
        <v>330</v>
      </c>
      <c r="F575" s="119" t="s">
        <v>975</v>
      </c>
      <c r="G575" s="119" t="s">
        <v>869</v>
      </c>
      <c r="H575" s="119" t="s">
        <v>300</v>
      </c>
      <c r="I575" s="119" t="s">
        <v>749</v>
      </c>
      <c r="J575" s="119"/>
      <c r="K575" s="119"/>
      <c r="L575" s="120">
        <f t="shared" si="55"/>
        <v>0.01</v>
      </c>
      <c r="M575" s="164"/>
      <c r="N575" s="141" t="s">
        <v>1748</v>
      </c>
      <c r="O575" s="164"/>
      <c r="P575" s="164"/>
      <c r="Q575" s="132"/>
      <c r="R575" s="132"/>
      <c r="S575" s="121"/>
      <c r="T575" s="121"/>
      <c r="U575" s="121"/>
      <c r="V575" s="121"/>
      <c r="W575" s="121"/>
      <c r="X575" s="121"/>
      <c r="Y575" s="121"/>
      <c r="Z575" s="121"/>
      <c r="AA575" s="121"/>
      <c r="AB575" s="121"/>
      <c r="AC575" s="122"/>
      <c r="AD575" s="122"/>
      <c r="AE575" s="122"/>
      <c r="AF575" s="123"/>
      <c r="AG575" s="123"/>
      <c r="AH575" s="123"/>
      <c r="AI575" s="1092" t="s">
        <v>2571</v>
      </c>
      <c r="AJ575" s="1093"/>
      <c r="AK575" s="1093" t="s">
        <v>1676</v>
      </c>
      <c r="AL575" s="1093"/>
      <c r="AM575" s="1093"/>
      <c r="AN575" s="120"/>
      <c r="AO575" s="118">
        <f t="shared" si="56"/>
        <v>0</v>
      </c>
      <c r="AP575" s="120" t="s">
        <v>287</v>
      </c>
      <c r="AQ575" s="120" t="s">
        <v>287</v>
      </c>
      <c r="AR575" s="144">
        <f t="shared" si="54"/>
        <v>0</v>
      </c>
      <c r="AS575" s="411">
        <v>8.3999999999999995E-3</v>
      </c>
      <c r="AT575" s="115">
        <v>579</v>
      </c>
    </row>
    <row r="576" spans="1:46" ht="15" hidden="1" customHeight="1">
      <c r="A576" s="115">
        <v>573</v>
      </c>
      <c r="B576" s="119" t="s">
        <v>983</v>
      </c>
      <c r="C576" s="119"/>
      <c r="D576" s="119" t="s">
        <v>309</v>
      </c>
      <c r="E576" s="119" t="s">
        <v>330</v>
      </c>
      <c r="F576" s="119" t="s">
        <v>975</v>
      </c>
      <c r="G576" s="119" t="s">
        <v>869</v>
      </c>
      <c r="H576" s="119" t="s">
        <v>300</v>
      </c>
      <c r="I576" s="119" t="s">
        <v>749</v>
      </c>
      <c r="J576" s="119"/>
      <c r="K576" s="119"/>
      <c r="L576" s="120">
        <f t="shared" si="55"/>
        <v>0.01</v>
      </c>
      <c r="M576" s="164"/>
      <c r="N576" s="141" t="s">
        <v>1748</v>
      </c>
      <c r="O576" s="164"/>
      <c r="P576" s="164"/>
      <c r="Q576" s="132"/>
      <c r="R576" s="132"/>
      <c r="S576" s="121"/>
      <c r="T576" s="121"/>
      <c r="U576" s="121"/>
      <c r="V576" s="121"/>
      <c r="W576" s="121"/>
      <c r="X576" s="121"/>
      <c r="Y576" s="121"/>
      <c r="Z576" s="121"/>
      <c r="AA576" s="121"/>
      <c r="AB576" s="121"/>
      <c r="AC576" s="122"/>
      <c r="AD576" s="122"/>
      <c r="AE576" s="122"/>
      <c r="AF576" s="123"/>
      <c r="AG576" s="123"/>
      <c r="AH576" s="123"/>
      <c r="AI576" s="1092" t="s">
        <v>2571</v>
      </c>
      <c r="AJ576" s="1093"/>
      <c r="AK576" s="1093" t="s">
        <v>1676</v>
      </c>
      <c r="AL576" s="1093"/>
      <c r="AM576" s="1093"/>
      <c r="AN576" s="120"/>
      <c r="AO576" s="118">
        <f t="shared" si="56"/>
        <v>0</v>
      </c>
      <c r="AP576" s="120" t="s">
        <v>287</v>
      </c>
      <c r="AQ576" s="120" t="s">
        <v>287</v>
      </c>
      <c r="AR576" s="144">
        <f t="shared" si="54"/>
        <v>0</v>
      </c>
      <c r="AS576" s="411">
        <v>8.3999999999999995E-3</v>
      </c>
      <c r="AT576" s="115">
        <v>580</v>
      </c>
    </row>
    <row r="577" spans="1:46" ht="15" hidden="1" customHeight="1">
      <c r="A577" s="115">
        <v>574</v>
      </c>
      <c r="B577" s="119" t="s">
        <v>984</v>
      </c>
      <c r="C577" s="119"/>
      <c r="D577" s="119" t="s">
        <v>309</v>
      </c>
      <c r="E577" s="119" t="s">
        <v>330</v>
      </c>
      <c r="F577" s="119" t="s">
        <v>975</v>
      </c>
      <c r="G577" s="119" t="s">
        <v>869</v>
      </c>
      <c r="H577" s="119" t="s">
        <v>300</v>
      </c>
      <c r="I577" s="119" t="s">
        <v>749</v>
      </c>
      <c r="J577" s="119"/>
      <c r="K577" s="119"/>
      <c r="L577" s="120">
        <f t="shared" si="55"/>
        <v>0.01</v>
      </c>
      <c r="M577" s="164"/>
      <c r="N577" s="141" t="s">
        <v>1748</v>
      </c>
      <c r="O577" s="164"/>
      <c r="P577" s="164"/>
      <c r="Q577" s="132"/>
      <c r="R577" s="132"/>
      <c r="S577" s="121"/>
      <c r="T577" s="121"/>
      <c r="U577" s="121"/>
      <c r="V577" s="121"/>
      <c r="W577" s="121"/>
      <c r="X577" s="121"/>
      <c r="Y577" s="121"/>
      <c r="Z577" s="121"/>
      <c r="AA577" s="121"/>
      <c r="AB577" s="121"/>
      <c r="AC577" s="122"/>
      <c r="AD577" s="122"/>
      <c r="AE577" s="122"/>
      <c r="AF577" s="123"/>
      <c r="AG577" s="123"/>
      <c r="AH577" s="123"/>
      <c r="AI577" s="1092" t="s">
        <v>2571</v>
      </c>
      <c r="AJ577" s="1093"/>
      <c r="AK577" s="1093" t="s">
        <v>1676</v>
      </c>
      <c r="AL577" s="1093"/>
      <c r="AM577" s="1093"/>
      <c r="AN577" s="120"/>
      <c r="AO577" s="118">
        <f t="shared" si="56"/>
        <v>0</v>
      </c>
      <c r="AP577" s="120" t="s">
        <v>287</v>
      </c>
      <c r="AQ577" s="120" t="s">
        <v>287</v>
      </c>
      <c r="AR577" s="144">
        <f t="shared" si="54"/>
        <v>0</v>
      </c>
      <c r="AS577" s="411">
        <v>8.3999999999999995E-3</v>
      </c>
      <c r="AT577" s="115">
        <v>581</v>
      </c>
    </row>
    <row r="578" spans="1:46" ht="15" hidden="1" customHeight="1">
      <c r="A578" s="115">
        <v>575</v>
      </c>
      <c r="B578" s="119" t="s">
        <v>985</v>
      </c>
      <c r="C578" s="119"/>
      <c r="D578" s="119" t="s">
        <v>309</v>
      </c>
      <c r="E578" s="119" t="s">
        <v>330</v>
      </c>
      <c r="F578" s="119" t="s">
        <v>975</v>
      </c>
      <c r="G578" s="119" t="s">
        <v>869</v>
      </c>
      <c r="H578" s="119" t="s">
        <v>300</v>
      </c>
      <c r="I578" s="119" t="s">
        <v>749</v>
      </c>
      <c r="J578" s="119"/>
      <c r="K578" s="119"/>
      <c r="L578" s="120">
        <f t="shared" si="55"/>
        <v>0.01</v>
      </c>
      <c r="M578" s="164"/>
      <c r="N578" s="141" t="s">
        <v>1748</v>
      </c>
      <c r="O578" s="164"/>
      <c r="P578" s="164"/>
      <c r="Q578" s="132"/>
      <c r="R578" s="132"/>
      <c r="S578" s="121"/>
      <c r="T578" s="121"/>
      <c r="U578" s="121"/>
      <c r="V578" s="121"/>
      <c r="W578" s="121"/>
      <c r="X578" s="121"/>
      <c r="Y578" s="121"/>
      <c r="Z578" s="121"/>
      <c r="AA578" s="121"/>
      <c r="AB578" s="121"/>
      <c r="AC578" s="122"/>
      <c r="AD578" s="122"/>
      <c r="AE578" s="122"/>
      <c r="AF578" s="123"/>
      <c r="AG578" s="123"/>
      <c r="AH578" s="123"/>
      <c r="AI578" s="1092" t="s">
        <v>2571</v>
      </c>
      <c r="AJ578" s="1093"/>
      <c r="AK578" s="1093" t="s">
        <v>1676</v>
      </c>
      <c r="AL578" s="1093"/>
      <c r="AM578" s="1093"/>
      <c r="AN578" s="120"/>
      <c r="AO578" s="118">
        <f t="shared" si="56"/>
        <v>0</v>
      </c>
      <c r="AP578" s="120" t="s">
        <v>287</v>
      </c>
      <c r="AQ578" s="120" t="s">
        <v>287</v>
      </c>
      <c r="AR578" s="144">
        <f t="shared" si="54"/>
        <v>0</v>
      </c>
      <c r="AS578" s="411">
        <v>8.3999999999999995E-3</v>
      </c>
      <c r="AT578" s="115">
        <v>582</v>
      </c>
    </row>
    <row r="579" spans="1:46" ht="15" hidden="1" customHeight="1">
      <c r="A579" s="115">
        <v>576</v>
      </c>
      <c r="B579" s="119" t="s">
        <v>986</v>
      </c>
      <c r="C579" s="119"/>
      <c r="D579" s="119" t="s">
        <v>309</v>
      </c>
      <c r="E579" s="119" t="s">
        <v>330</v>
      </c>
      <c r="F579" s="119" t="s">
        <v>975</v>
      </c>
      <c r="G579" s="119" t="s">
        <v>869</v>
      </c>
      <c r="H579" s="119" t="s">
        <v>300</v>
      </c>
      <c r="I579" s="119" t="s">
        <v>749</v>
      </c>
      <c r="J579" s="119"/>
      <c r="K579" s="119"/>
      <c r="L579" s="120">
        <f t="shared" si="55"/>
        <v>0.01</v>
      </c>
      <c r="M579" s="164"/>
      <c r="N579" s="141" t="s">
        <v>1748</v>
      </c>
      <c r="O579" s="164"/>
      <c r="P579" s="164"/>
      <c r="Q579" s="132"/>
      <c r="R579" s="132"/>
      <c r="S579" s="121"/>
      <c r="T579" s="121"/>
      <c r="U579" s="121"/>
      <c r="V579" s="121"/>
      <c r="W579" s="121"/>
      <c r="X579" s="121"/>
      <c r="Y579" s="121"/>
      <c r="Z579" s="121"/>
      <c r="AA579" s="121"/>
      <c r="AB579" s="121"/>
      <c r="AC579" s="122"/>
      <c r="AD579" s="122"/>
      <c r="AE579" s="122"/>
      <c r="AF579" s="123"/>
      <c r="AG579" s="123"/>
      <c r="AH579" s="123"/>
      <c r="AI579" s="1092" t="s">
        <v>2571</v>
      </c>
      <c r="AJ579" s="1093"/>
      <c r="AK579" s="1093" t="s">
        <v>1676</v>
      </c>
      <c r="AL579" s="1093"/>
      <c r="AM579" s="1093"/>
      <c r="AN579" s="120"/>
      <c r="AO579" s="118">
        <f t="shared" si="56"/>
        <v>0</v>
      </c>
      <c r="AP579" s="120" t="s">
        <v>287</v>
      </c>
      <c r="AQ579" s="120" t="s">
        <v>287</v>
      </c>
      <c r="AR579" s="144">
        <f t="shared" si="54"/>
        <v>0</v>
      </c>
      <c r="AS579" s="411">
        <v>8.3999999999999995E-3</v>
      </c>
      <c r="AT579" s="115">
        <v>583</v>
      </c>
    </row>
    <row r="580" spans="1:46" ht="15" hidden="1" customHeight="1">
      <c r="A580" s="115">
        <v>577</v>
      </c>
      <c r="B580" s="119" t="s">
        <v>987</v>
      </c>
      <c r="C580" s="119"/>
      <c r="D580" s="119" t="s">
        <v>309</v>
      </c>
      <c r="E580" s="119" t="s">
        <v>330</v>
      </c>
      <c r="F580" s="119" t="s">
        <v>975</v>
      </c>
      <c r="G580" s="119" t="s">
        <v>869</v>
      </c>
      <c r="H580" s="119" t="s">
        <v>300</v>
      </c>
      <c r="I580" s="119" t="s">
        <v>749</v>
      </c>
      <c r="J580" s="119"/>
      <c r="K580" s="119"/>
      <c r="L580" s="120">
        <f t="shared" si="55"/>
        <v>0.01</v>
      </c>
      <c r="M580" s="164"/>
      <c r="N580" s="141" t="s">
        <v>1748</v>
      </c>
      <c r="O580" s="164"/>
      <c r="P580" s="164"/>
      <c r="Q580" s="132"/>
      <c r="R580" s="132"/>
      <c r="S580" s="121"/>
      <c r="T580" s="121"/>
      <c r="U580" s="121"/>
      <c r="V580" s="121"/>
      <c r="W580" s="121"/>
      <c r="X580" s="121"/>
      <c r="Y580" s="121"/>
      <c r="Z580" s="121"/>
      <c r="AA580" s="121"/>
      <c r="AB580" s="121"/>
      <c r="AC580" s="122"/>
      <c r="AD580" s="122"/>
      <c r="AE580" s="122"/>
      <c r="AF580" s="123"/>
      <c r="AG580" s="123"/>
      <c r="AH580" s="123"/>
      <c r="AI580" s="1092" t="s">
        <v>2571</v>
      </c>
      <c r="AJ580" s="1093"/>
      <c r="AK580" s="1093" t="s">
        <v>1676</v>
      </c>
      <c r="AL580" s="1093"/>
      <c r="AM580" s="1093"/>
      <c r="AN580" s="120"/>
      <c r="AO580" s="118">
        <f t="shared" si="56"/>
        <v>0</v>
      </c>
      <c r="AP580" s="120" t="s">
        <v>287</v>
      </c>
      <c r="AQ580" s="120" t="s">
        <v>287</v>
      </c>
      <c r="AR580" s="144">
        <f t="shared" si="54"/>
        <v>0</v>
      </c>
      <c r="AS580" s="411">
        <v>8.3999999999999995E-3</v>
      </c>
      <c r="AT580" s="115">
        <v>584</v>
      </c>
    </row>
    <row r="581" spans="1:46" ht="15" hidden="1" customHeight="1">
      <c r="A581" s="115">
        <v>578</v>
      </c>
      <c r="B581" s="119" t="s">
        <v>988</v>
      </c>
      <c r="C581" s="119"/>
      <c r="D581" s="119" t="s">
        <v>309</v>
      </c>
      <c r="E581" s="119" t="s">
        <v>330</v>
      </c>
      <c r="F581" s="119" t="s">
        <v>975</v>
      </c>
      <c r="G581" s="119" t="s">
        <v>869</v>
      </c>
      <c r="H581" s="119" t="s">
        <v>300</v>
      </c>
      <c r="I581" s="119" t="s">
        <v>749</v>
      </c>
      <c r="J581" s="119"/>
      <c r="K581" s="119"/>
      <c r="L581" s="120">
        <f t="shared" si="55"/>
        <v>0.01</v>
      </c>
      <c r="M581" s="164"/>
      <c r="N581" s="141" t="s">
        <v>1748</v>
      </c>
      <c r="O581" s="164"/>
      <c r="P581" s="164"/>
      <c r="Q581" s="132"/>
      <c r="R581" s="132"/>
      <c r="S581" s="121"/>
      <c r="T581" s="121"/>
      <c r="U581" s="121"/>
      <c r="V581" s="121"/>
      <c r="W581" s="121"/>
      <c r="X581" s="121"/>
      <c r="Y581" s="121"/>
      <c r="Z581" s="121"/>
      <c r="AA581" s="121"/>
      <c r="AB581" s="121"/>
      <c r="AC581" s="122"/>
      <c r="AD581" s="122"/>
      <c r="AE581" s="122"/>
      <c r="AF581" s="123"/>
      <c r="AG581" s="123"/>
      <c r="AH581" s="123"/>
      <c r="AI581" s="1092" t="s">
        <v>2571</v>
      </c>
      <c r="AJ581" s="1093"/>
      <c r="AK581" s="1093" t="s">
        <v>1676</v>
      </c>
      <c r="AL581" s="1093"/>
      <c r="AM581" s="1093"/>
      <c r="AN581" s="120"/>
      <c r="AO581" s="118">
        <f t="shared" si="56"/>
        <v>0</v>
      </c>
      <c r="AP581" s="120" t="s">
        <v>287</v>
      </c>
      <c r="AQ581" s="120" t="s">
        <v>287</v>
      </c>
      <c r="AR581" s="144">
        <f t="shared" si="54"/>
        <v>0</v>
      </c>
      <c r="AS581" s="411">
        <v>8.3999999999999995E-3</v>
      </c>
      <c r="AT581" s="115">
        <v>585</v>
      </c>
    </row>
    <row r="582" spans="1:46" ht="15" hidden="1" customHeight="1">
      <c r="A582" s="115">
        <v>579</v>
      </c>
      <c r="B582" s="119" t="s">
        <v>989</v>
      </c>
      <c r="C582" s="119"/>
      <c r="D582" s="119" t="s">
        <v>309</v>
      </c>
      <c r="E582" s="119" t="s">
        <v>330</v>
      </c>
      <c r="F582" s="119" t="s">
        <v>975</v>
      </c>
      <c r="G582" s="119" t="s">
        <v>869</v>
      </c>
      <c r="H582" s="119" t="s">
        <v>300</v>
      </c>
      <c r="I582" s="119" t="s">
        <v>749</v>
      </c>
      <c r="J582" s="119"/>
      <c r="K582" s="119"/>
      <c r="L582" s="120">
        <f t="shared" si="55"/>
        <v>0.01</v>
      </c>
      <c r="M582" s="164"/>
      <c r="N582" s="141" t="s">
        <v>1748</v>
      </c>
      <c r="O582" s="164"/>
      <c r="P582" s="164"/>
      <c r="Q582" s="132"/>
      <c r="R582" s="132"/>
      <c r="S582" s="121"/>
      <c r="T582" s="121"/>
      <c r="U582" s="121"/>
      <c r="V582" s="121"/>
      <c r="W582" s="121"/>
      <c r="X582" s="121"/>
      <c r="Y582" s="121"/>
      <c r="Z582" s="121"/>
      <c r="AA582" s="121"/>
      <c r="AB582" s="121"/>
      <c r="AC582" s="122"/>
      <c r="AD582" s="122"/>
      <c r="AE582" s="122"/>
      <c r="AF582" s="123"/>
      <c r="AG582" s="123"/>
      <c r="AH582" s="123"/>
      <c r="AI582" s="1092" t="s">
        <v>2571</v>
      </c>
      <c r="AJ582" s="1093"/>
      <c r="AK582" s="1093" t="s">
        <v>1676</v>
      </c>
      <c r="AL582" s="1093"/>
      <c r="AM582" s="1093"/>
      <c r="AN582" s="120"/>
      <c r="AO582" s="118">
        <f t="shared" si="56"/>
        <v>0</v>
      </c>
      <c r="AP582" s="120" t="s">
        <v>287</v>
      </c>
      <c r="AQ582" s="120" t="s">
        <v>287</v>
      </c>
      <c r="AR582" s="144">
        <f t="shared" si="54"/>
        <v>0</v>
      </c>
      <c r="AS582" s="411">
        <v>8.3999999999999995E-3</v>
      </c>
      <c r="AT582" s="115">
        <v>586</v>
      </c>
    </row>
    <row r="583" spans="1:46" ht="15" hidden="1" customHeight="1">
      <c r="A583" s="115">
        <v>580</v>
      </c>
      <c r="B583" s="119" t="s">
        <v>990</v>
      </c>
      <c r="C583" s="119"/>
      <c r="D583" s="119" t="s">
        <v>309</v>
      </c>
      <c r="E583" s="119" t="s">
        <v>330</v>
      </c>
      <c r="F583" s="119" t="s">
        <v>975</v>
      </c>
      <c r="G583" s="119" t="s">
        <v>869</v>
      </c>
      <c r="H583" s="119" t="s">
        <v>300</v>
      </c>
      <c r="I583" s="119" t="s">
        <v>749</v>
      </c>
      <c r="J583" s="119"/>
      <c r="K583" s="119"/>
      <c r="L583" s="120">
        <f t="shared" si="55"/>
        <v>0.01</v>
      </c>
      <c r="M583" s="164"/>
      <c r="N583" s="141" t="s">
        <v>1748</v>
      </c>
      <c r="O583" s="164"/>
      <c r="P583" s="164"/>
      <c r="Q583" s="132"/>
      <c r="R583" s="132"/>
      <c r="S583" s="121"/>
      <c r="T583" s="121"/>
      <c r="U583" s="121"/>
      <c r="V583" s="121"/>
      <c r="W583" s="121"/>
      <c r="X583" s="121"/>
      <c r="Y583" s="121"/>
      <c r="Z583" s="121"/>
      <c r="AA583" s="121"/>
      <c r="AB583" s="121"/>
      <c r="AC583" s="122"/>
      <c r="AD583" s="122"/>
      <c r="AE583" s="122"/>
      <c r="AF583" s="123"/>
      <c r="AG583" s="123"/>
      <c r="AH583" s="123"/>
      <c r="AI583" s="1092" t="s">
        <v>2571</v>
      </c>
      <c r="AJ583" s="1093"/>
      <c r="AK583" s="1093" t="s">
        <v>1676</v>
      </c>
      <c r="AL583" s="1093"/>
      <c r="AM583" s="1093"/>
      <c r="AN583" s="120"/>
      <c r="AO583" s="118">
        <f t="shared" si="56"/>
        <v>0</v>
      </c>
      <c r="AP583" s="120" t="s">
        <v>287</v>
      </c>
      <c r="AQ583" s="120" t="s">
        <v>287</v>
      </c>
      <c r="AR583" s="144">
        <f t="shared" si="54"/>
        <v>0</v>
      </c>
      <c r="AS583" s="411">
        <v>8.3999999999999995E-3</v>
      </c>
      <c r="AT583" s="115">
        <v>587</v>
      </c>
    </row>
    <row r="584" spans="1:46" ht="15" hidden="1" customHeight="1">
      <c r="A584" s="115">
        <v>581</v>
      </c>
      <c r="B584" s="119" t="s">
        <v>991</v>
      </c>
      <c r="C584" s="119"/>
      <c r="D584" s="119" t="s">
        <v>309</v>
      </c>
      <c r="E584" s="119" t="s">
        <v>330</v>
      </c>
      <c r="F584" s="119" t="s">
        <v>975</v>
      </c>
      <c r="G584" s="119" t="s">
        <v>869</v>
      </c>
      <c r="H584" s="119" t="s">
        <v>300</v>
      </c>
      <c r="I584" s="119" t="s">
        <v>749</v>
      </c>
      <c r="J584" s="119"/>
      <c r="K584" s="119"/>
      <c r="L584" s="120">
        <f t="shared" si="55"/>
        <v>0.01</v>
      </c>
      <c r="M584" s="164"/>
      <c r="N584" s="141" t="s">
        <v>1748</v>
      </c>
      <c r="O584" s="164"/>
      <c r="P584" s="164"/>
      <c r="Q584" s="132"/>
      <c r="R584" s="132"/>
      <c r="S584" s="121"/>
      <c r="T584" s="121"/>
      <c r="U584" s="121"/>
      <c r="V584" s="121"/>
      <c r="W584" s="121"/>
      <c r="X584" s="121"/>
      <c r="Y584" s="121"/>
      <c r="Z584" s="121"/>
      <c r="AA584" s="121"/>
      <c r="AB584" s="121"/>
      <c r="AC584" s="122"/>
      <c r="AD584" s="122"/>
      <c r="AE584" s="122"/>
      <c r="AF584" s="123"/>
      <c r="AG584" s="123"/>
      <c r="AH584" s="123"/>
      <c r="AI584" s="1092" t="s">
        <v>2571</v>
      </c>
      <c r="AJ584" s="1093"/>
      <c r="AK584" s="1093" t="s">
        <v>1676</v>
      </c>
      <c r="AL584" s="1093"/>
      <c r="AM584" s="1093"/>
      <c r="AN584" s="120"/>
      <c r="AO584" s="118">
        <f t="shared" si="56"/>
        <v>0</v>
      </c>
      <c r="AP584" s="120" t="s">
        <v>287</v>
      </c>
      <c r="AQ584" s="120" t="s">
        <v>287</v>
      </c>
      <c r="AR584" s="144">
        <f t="shared" si="54"/>
        <v>0</v>
      </c>
      <c r="AS584" s="411">
        <v>8.3999999999999995E-3</v>
      </c>
      <c r="AT584" s="115">
        <v>588</v>
      </c>
    </row>
    <row r="585" spans="1:46" ht="15" hidden="1" customHeight="1">
      <c r="A585" s="115">
        <v>582</v>
      </c>
      <c r="B585" s="119" t="s">
        <v>992</v>
      </c>
      <c r="C585" s="119"/>
      <c r="D585" s="119" t="s">
        <v>309</v>
      </c>
      <c r="E585" s="119" t="s">
        <v>330</v>
      </c>
      <c r="F585" s="119" t="s">
        <v>342</v>
      </c>
      <c r="G585" s="119" t="s">
        <v>869</v>
      </c>
      <c r="H585" s="119" t="s">
        <v>300</v>
      </c>
      <c r="I585" s="119" t="s">
        <v>301</v>
      </c>
      <c r="J585" s="119"/>
      <c r="K585" s="119"/>
      <c r="L585" s="120">
        <f t="shared" si="55"/>
        <v>0.01</v>
      </c>
      <c r="M585" s="164"/>
      <c r="N585" s="141" t="s">
        <v>1748</v>
      </c>
      <c r="O585" s="164"/>
      <c r="P585" s="164"/>
      <c r="Q585" s="132"/>
      <c r="R585" s="132"/>
      <c r="S585" s="121"/>
      <c r="T585" s="121"/>
      <c r="U585" s="121"/>
      <c r="V585" s="121"/>
      <c r="W585" s="121"/>
      <c r="X585" s="121"/>
      <c r="Y585" s="121"/>
      <c r="Z585" s="121"/>
      <c r="AA585" s="121"/>
      <c r="AB585" s="121"/>
      <c r="AC585" s="122"/>
      <c r="AD585" s="122"/>
      <c r="AE585" s="122"/>
      <c r="AF585" s="123"/>
      <c r="AG585" s="123"/>
      <c r="AH585" s="123"/>
      <c r="AI585" s="1092" t="s">
        <v>2571</v>
      </c>
      <c r="AJ585" s="1093"/>
      <c r="AK585" s="1093" t="s">
        <v>1676</v>
      </c>
      <c r="AL585" s="1093"/>
      <c r="AM585" s="1093"/>
      <c r="AN585" s="120"/>
      <c r="AO585" s="118">
        <f t="shared" si="56"/>
        <v>0</v>
      </c>
      <c r="AP585" s="120" t="s">
        <v>287</v>
      </c>
      <c r="AQ585" s="120" t="s">
        <v>287</v>
      </c>
      <c r="AR585" s="144">
        <f t="shared" si="54"/>
        <v>0</v>
      </c>
      <c r="AS585" s="411">
        <v>8.3999999999999995E-3</v>
      </c>
      <c r="AT585" s="115">
        <v>589</v>
      </c>
    </row>
    <row r="586" spans="1:46" ht="15" hidden="1" customHeight="1">
      <c r="A586" s="115">
        <v>583</v>
      </c>
      <c r="B586" s="119" t="s">
        <v>993</v>
      </c>
      <c r="C586" s="119"/>
      <c r="D586" s="119" t="s">
        <v>309</v>
      </c>
      <c r="E586" s="119" t="s">
        <v>330</v>
      </c>
      <c r="F586" s="119" t="s">
        <v>342</v>
      </c>
      <c r="G586" s="119" t="s">
        <v>869</v>
      </c>
      <c r="H586" s="119" t="s">
        <v>300</v>
      </c>
      <c r="I586" s="119" t="s">
        <v>301</v>
      </c>
      <c r="J586" s="119"/>
      <c r="K586" s="119"/>
      <c r="L586" s="120">
        <f t="shared" si="55"/>
        <v>0.01</v>
      </c>
      <c r="M586" s="164"/>
      <c r="N586" s="141" t="s">
        <v>1748</v>
      </c>
      <c r="O586" s="164"/>
      <c r="P586" s="164"/>
      <c r="Q586" s="132"/>
      <c r="R586" s="132"/>
      <c r="S586" s="121"/>
      <c r="T586" s="121"/>
      <c r="U586" s="121"/>
      <c r="V586" s="121"/>
      <c r="W586" s="121"/>
      <c r="X586" s="121"/>
      <c r="Y586" s="121"/>
      <c r="Z586" s="121"/>
      <c r="AA586" s="121"/>
      <c r="AB586" s="121"/>
      <c r="AC586" s="122"/>
      <c r="AD586" s="122"/>
      <c r="AE586" s="122"/>
      <c r="AF586" s="123"/>
      <c r="AG586" s="123"/>
      <c r="AH586" s="123"/>
      <c r="AI586" s="1092" t="s">
        <v>2571</v>
      </c>
      <c r="AJ586" s="1093"/>
      <c r="AK586" s="1093" t="s">
        <v>1676</v>
      </c>
      <c r="AL586" s="1093"/>
      <c r="AM586" s="1093"/>
      <c r="AN586" s="120"/>
      <c r="AO586" s="118">
        <f t="shared" si="56"/>
        <v>0</v>
      </c>
      <c r="AP586" s="120" t="s">
        <v>287</v>
      </c>
      <c r="AQ586" s="120" t="s">
        <v>287</v>
      </c>
      <c r="AR586" s="144">
        <f t="shared" si="54"/>
        <v>0</v>
      </c>
      <c r="AS586" s="411">
        <v>8.3999999999999995E-3</v>
      </c>
      <c r="AT586" s="115">
        <v>590</v>
      </c>
    </row>
    <row r="587" spans="1:46" ht="15" hidden="1" customHeight="1">
      <c r="A587" s="115">
        <v>584</v>
      </c>
      <c r="B587" s="119" t="s">
        <v>994</v>
      </c>
      <c r="C587" s="119"/>
      <c r="D587" s="119" t="s">
        <v>309</v>
      </c>
      <c r="E587" s="119" t="s">
        <v>330</v>
      </c>
      <c r="F587" s="119" t="s">
        <v>342</v>
      </c>
      <c r="G587" s="119" t="s">
        <v>869</v>
      </c>
      <c r="H587" s="119" t="s">
        <v>300</v>
      </c>
      <c r="I587" s="119" t="s">
        <v>301</v>
      </c>
      <c r="J587" s="119"/>
      <c r="K587" s="119"/>
      <c r="L587" s="120">
        <f t="shared" si="55"/>
        <v>0.01</v>
      </c>
      <c r="M587" s="164"/>
      <c r="N587" s="141" t="s">
        <v>1748</v>
      </c>
      <c r="O587" s="164"/>
      <c r="P587" s="164"/>
      <c r="Q587" s="132"/>
      <c r="R587" s="132"/>
      <c r="S587" s="121"/>
      <c r="T587" s="121"/>
      <c r="U587" s="121"/>
      <c r="V587" s="121"/>
      <c r="W587" s="121"/>
      <c r="X587" s="121"/>
      <c r="Y587" s="121"/>
      <c r="Z587" s="121"/>
      <c r="AA587" s="121"/>
      <c r="AB587" s="121"/>
      <c r="AC587" s="122"/>
      <c r="AD587" s="122"/>
      <c r="AE587" s="122"/>
      <c r="AF587" s="123"/>
      <c r="AG587" s="123"/>
      <c r="AH587" s="123"/>
      <c r="AI587" s="1092" t="s">
        <v>2571</v>
      </c>
      <c r="AJ587" s="1093"/>
      <c r="AK587" s="1093" t="s">
        <v>1676</v>
      </c>
      <c r="AL587" s="1093"/>
      <c r="AM587" s="1093"/>
      <c r="AN587" s="120"/>
      <c r="AO587" s="118">
        <f t="shared" si="56"/>
        <v>0</v>
      </c>
      <c r="AP587" s="120" t="s">
        <v>287</v>
      </c>
      <c r="AQ587" s="120" t="s">
        <v>287</v>
      </c>
      <c r="AR587" s="144">
        <f t="shared" si="54"/>
        <v>0</v>
      </c>
      <c r="AS587" s="411">
        <v>8.3999999999999995E-3</v>
      </c>
      <c r="AT587" s="115">
        <v>591</v>
      </c>
    </row>
    <row r="588" spans="1:46" ht="15" hidden="1" customHeight="1">
      <c r="A588" s="115">
        <v>585</v>
      </c>
      <c r="B588" s="119" t="s">
        <v>995</v>
      </c>
      <c r="C588" s="119"/>
      <c r="D588" s="119" t="s">
        <v>309</v>
      </c>
      <c r="E588" s="119" t="s">
        <v>330</v>
      </c>
      <c r="F588" s="119" t="s">
        <v>342</v>
      </c>
      <c r="G588" s="119" t="s">
        <v>869</v>
      </c>
      <c r="H588" s="119" t="s">
        <v>300</v>
      </c>
      <c r="I588" s="119" t="s">
        <v>301</v>
      </c>
      <c r="J588" s="119"/>
      <c r="K588" s="119"/>
      <c r="L588" s="120">
        <f t="shared" si="55"/>
        <v>0.01</v>
      </c>
      <c r="M588" s="164"/>
      <c r="N588" s="141" t="s">
        <v>1748</v>
      </c>
      <c r="O588" s="164"/>
      <c r="P588" s="164"/>
      <c r="Q588" s="132"/>
      <c r="R588" s="132"/>
      <c r="S588" s="121"/>
      <c r="T588" s="121"/>
      <c r="U588" s="121"/>
      <c r="V588" s="121"/>
      <c r="W588" s="121"/>
      <c r="X588" s="121"/>
      <c r="Y588" s="121"/>
      <c r="Z588" s="121"/>
      <c r="AA588" s="121"/>
      <c r="AB588" s="121"/>
      <c r="AC588" s="122"/>
      <c r="AD588" s="122"/>
      <c r="AE588" s="122"/>
      <c r="AF588" s="123"/>
      <c r="AG588" s="123"/>
      <c r="AH588" s="123"/>
      <c r="AI588" s="1092" t="s">
        <v>2571</v>
      </c>
      <c r="AJ588" s="1093"/>
      <c r="AK588" s="1093" t="s">
        <v>1676</v>
      </c>
      <c r="AL588" s="1093"/>
      <c r="AM588" s="1093"/>
      <c r="AN588" s="120"/>
      <c r="AO588" s="118">
        <f t="shared" si="56"/>
        <v>0</v>
      </c>
      <c r="AP588" s="120" t="s">
        <v>287</v>
      </c>
      <c r="AQ588" s="120" t="s">
        <v>287</v>
      </c>
      <c r="AR588" s="144">
        <f t="shared" si="54"/>
        <v>0</v>
      </c>
      <c r="AS588" s="411">
        <v>8.3999999999999995E-3</v>
      </c>
      <c r="AT588" s="115">
        <v>592</v>
      </c>
    </row>
    <row r="589" spans="1:46" ht="15" hidden="1" customHeight="1">
      <c r="A589" s="115">
        <v>586</v>
      </c>
      <c r="B589" s="119" t="s">
        <v>996</v>
      </c>
      <c r="C589" s="119"/>
      <c r="D589" s="119" t="s">
        <v>309</v>
      </c>
      <c r="E589" s="119" t="s">
        <v>330</v>
      </c>
      <c r="F589" s="119" t="s">
        <v>342</v>
      </c>
      <c r="G589" s="119" t="s">
        <v>869</v>
      </c>
      <c r="H589" s="119" t="s">
        <v>300</v>
      </c>
      <c r="I589" s="119" t="s">
        <v>301</v>
      </c>
      <c r="J589" s="119"/>
      <c r="K589" s="119"/>
      <c r="L589" s="120">
        <f t="shared" si="55"/>
        <v>0.01</v>
      </c>
      <c r="M589" s="164"/>
      <c r="N589" s="141" t="s">
        <v>1748</v>
      </c>
      <c r="O589" s="164"/>
      <c r="P589" s="164"/>
      <c r="Q589" s="132"/>
      <c r="R589" s="132"/>
      <c r="S589" s="121"/>
      <c r="T589" s="121"/>
      <c r="U589" s="121"/>
      <c r="V589" s="121"/>
      <c r="W589" s="121"/>
      <c r="X589" s="121"/>
      <c r="Y589" s="121"/>
      <c r="Z589" s="121"/>
      <c r="AA589" s="121"/>
      <c r="AB589" s="121"/>
      <c r="AC589" s="122"/>
      <c r="AD589" s="122"/>
      <c r="AE589" s="122"/>
      <c r="AF589" s="123"/>
      <c r="AG589" s="123"/>
      <c r="AH589" s="123"/>
      <c r="AI589" s="1092" t="s">
        <v>2571</v>
      </c>
      <c r="AJ589" s="1093"/>
      <c r="AK589" s="1093" t="s">
        <v>1676</v>
      </c>
      <c r="AL589" s="1093"/>
      <c r="AM589" s="1093"/>
      <c r="AN589" s="120"/>
      <c r="AO589" s="118">
        <f t="shared" si="56"/>
        <v>0</v>
      </c>
      <c r="AP589" s="120" t="s">
        <v>287</v>
      </c>
      <c r="AQ589" s="120" t="s">
        <v>287</v>
      </c>
      <c r="AR589" s="144">
        <f t="shared" si="54"/>
        <v>0</v>
      </c>
      <c r="AS589" s="411">
        <v>8.3999999999999995E-3</v>
      </c>
      <c r="AT589" s="115">
        <v>593</v>
      </c>
    </row>
    <row r="590" spans="1:46" ht="15" hidden="1" customHeight="1">
      <c r="A590" s="115">
        <v>587</v>
      </c>
      <c r="B590" s="119" t="s">
        <v>997</v>
      </c>
      <c r="C590" s="119"/>
      <c r="D590" s="119" t="s">
        <v>309</v>
      </c>
      <c r="E590" s="119" t="s">
        <v>330</v>
      </c>
      <c r="F590" s="119" t="s">
        <v>342</v>
      </c>
      <c r="G590" s="119" t="s">
        <v>869</v>
      </c>
      <c r="H590" s="119" t="s">
        <v>300</v>
      </c>
      <c r="I590" s="119" t="s">
        <v>301</v>
      </c>
      <c r="J590" s="119"/>
      <c r="K590" s="119"/>
      <c r="L590" s="120">
        <f t="shared" si="55"/>
        <v>0.01</v>
      </c>
      <c r="M590" s="164"/>
      <c r="N590" s="141" t="s">
        <v>1748</v>
      </c>
      <c r="O590" s="164"/>
      <c r="P590" s="164"/>
      <c r="Q590" s="132"/>
      <c r="R590" s="132"/>
      <c r="S590" s="121"/>
      <c r="T590" s="121"/>
      <c r="U590" s="121"/>
      <c r="V590" s="121"/>
      <c r="W590" s="121"/>
      <c r="X590" s="121"/>
      <c r="Y590" s="121"/>
      <c r="Z590" s="121"/>
      <c r="AA590" s="121"/>
      <c r="AB590" s="121"/>
      <c r="AC590" s="122"/>
      <c r="AD590" s="122"/>
      <c r="AE590" s="122"/>
      <c r="AF590" s="123"/>
      <c r="AG590" s="123"/>
      <c r="AH590" s="123"/>
      <c r="AI590" s="1092" t="s">
        <v>2571</v>
      </c>
      <c r="AJ590" s="1093"/>
      <c r="AK590" s="1093" t="s">
        <v>1676</v>
      </c>
      <c r="AL590" s="1093"/>
      <c r="AM590" s="1093"/>
      <c r="AN590" s="120"/>
      <c r="AO590" s="118">
        <f t="shared" si="56"/>
        <v>0</v>
      </c>
      <c r="AP590" s="120" t="s">
        <v>287</v>
      </c>
      <c r="AQ590" s="120" t="s">
        <v>287</v>
      </c>
      <c r="AR590" s="144">
        <f t="shared" si="54"/>
        <v>0</v>
      </c>
      <c r="AS590" s="411">
        <v>8.3999999999999995E-3</v>
      </c>
      <c r="AT590" s="115">
        <v>594</v>
      </c>
    </row>
    <row r="591" spans="1:46" ht="15" hidden="1" customHeight="1">
      <c r="A591" s="115">
        <v>588</v>
      </c>
      <c r="B591" s="119" t="s">
        <v>998</v>
      </c>
      <c r="C591" s="119"/>
      <c r="D591" s="119" t="s">
        <v>309</v>
      </c>
      <c r="E591" s="119" t="s">
        <v>330</v>
      </c>
      <c r="F591" s="119" t="s">
        <v>342</v>
      </c>
      <c r="G591" s="119" t="s">
        <v>869</v>
      </c>
      <c r="H591" s="119" t="s">
        <v>300</v>
      </c>
      <c r="I591" s="119" t="s">
        <v>301</v>
      </c>
      <c r="J591" s="119"/>
      <c r="K591" s="119"/>
      <c r="L591" s="120">
        <f t="shared" si="55"/>
        <v>0.01</v>
      </c>
      <c r="M591" s="164"/>
      <c r="N591" s="141" t="s">
        <v>1748</v>
      </c>
      <c r="O591" s="164"/>
      <c r="P591" s="164"/>
      <c r="Q591" s="132"/>
      <c r="R591" s="132"/>
      <c r="S591" s="121"/>
      <c r="T591" s="121"/>
      <c r="U591" s="121"/>
      <c r="V591" s="121"/>
      <c r="W591" s="121"/>
      <c r="X591" s="121"/>
      <c r="Y591" s="121"/>
      <c r="Z591" s="121"/>
      <c r="AA591" s="121"/>
      <c r="AB591" s="121"/>
      <c r="AC591" s="122"/>
      <c r="AD591" s="122"/>
      <c r="AE591" s="122"/>
      <c r="AF591" s="123"/>
      <c r="AG591" s="123"/>
      <c r="AH591" s="123"/>
      <c r="AI591" s="1092" t="s">
        <v>2571</v>
      </c>
      <c r="AJ591" s="1093"/>
      <c r="AK591" s="1093" t="s">
        <v>1676</v>
      </c>
      <c r="AL591" s="1093"/>
      <c r="AM591" s="1093"/>
      <c r="AN591" s="120"/>
      <c r="AO591" s="118">
        <f t="shared" si="56"/>
        <v>0</v>
      </c>
      <c r="AP591" s="120" t="s">
        <v>287</v>
      </c>
      <c r="AQ591" s="120" t="s">
        <v>287</v>
      </c>
      <c r="AR591" s="144">
        <f t="shared" si="54"/>
        <v>0</v>
      </c>
      <c r="AS591" s="411">
        <v>8.3999999999999995E-3</v>
      </c>
      <c r="AT591" s="115">
        <v>595</v>
      </c>
    </row>
    <row r="592" spans="1:46" ht="15" hidden="1" customHeight="1">
      <c r="A592" s="115">
        <v>589</v>
      </c>
      <c r="B592" s="119" t="s">
        <v>999</v>
      </c>
      <c r="C592" s="119"/>
      <c r="D592" s="119" t="s">
        <v>309</v>
      </c>
      <c r="E592" s="119" t="s">
        <v>330</v>
      </c>
      <c r="F592" s="119" t="s">
        <v>342</v>
      </c>
      <c r="G592" s="119" t="s">
        <v>869</v>
      </c>
      <c r="H592" s="119" t="s">
        <v>300</v>
      </c>
      <c r="I592" s="119" t="s">
        <v>301</v>
      </c>
      <c r="J592" s="119"/>
      <c r="K592" s="119"/>
      <c r="L592" s="120">
        <f t="shared" si="55"/>
        <v>0.01</v>
      </c>
      <c r="M592" s="164"/>
      <c r="N592" s="141" t="s">
        <v>1748</v>
      </c>
      <c r="O592" s="164"/>
      <c r="P592" s="164"/>
      <c r="Q592" s="132"/>
      <c r="R592" s="132"/>
      <c r="S592" s="121"/>
      <c r="T592" s="121"/>
      <c r="U592" s="121"/>
      <c r="V592" s="121"/>
      <c r="W592" s="121"/>
      <c r="X592" s="121"/>
      <c r="Y592" s="121"/>
      <c r="Z592" s="121"/>
      <c r="AA592" s="121"/>
      <c r="AB592" s="121"/>
      <c r="AC592" s="122"/>
      <c r="AD592" s="122"/>
      <c r="AE592" s="122"/>
      <c r="AF592" s="123"/>
      <c r="AG592" s="123"/>
      <c r="AH592" s="123"/>
      <c r="AI592" s="1092" t="s">
        <v>2571</v>
      </c>
      <c r="AJ592" s="1093"/>
      <c r="AK592" s="1093" t="s">
        <v>1676</v>
      </c>
      <c r="AL592" s="1093"/>
      <c r="AM592" s="1093"/>
      <c r="AN592" s="120"/>
      <c r="AO592" s="118">
        <f t="shared" si="56"/>
        <v>0</v>
      </c>
      <c r="AP592" s="120" t="s">
        <v>287</v>
      </c>
      <c r="AQ592" s="120" t="s">
        <v>287</v>
      </c>
      <c r="AR592" s="144">
        <f t="shared" si="54"/>
        <v>0</v>
      </c>
      <c r="AS592" s="411">
        <v>8.3999999999999995E-3</v>
      </c>
      <c r="AT592" s="115">
        <v>596</v>
      </c>
    </row>
    <row r="593" spans="1:46" ht="15" hidden="1" customHeight="1">
      <c r="A593" s="115">
        <v>590</v>
      </c>
      <c r="B593" s="119" t="s">
        <v>1000</v>
      </c>
      <c r="C593" s="119"/>
      <c r="D593" s="119" t="s">
        <v>309</v>
      </c>
      <c r="E593" s="119" t="s">
        <v>330</v>
      </c>
      <c r="F593" s="119" t="s">
        <v>342</v>
      </c>
      <c r="G593" s="119" t="s">
        <v>869</v>
      </c>
      <c r="H593" s="119" t="s">
        <v>300</v>
      </c>
      <c r="I593" s="119" t="s">
        <v>301</v>
      </c>
      <c r="J593" s="119"/>
      <c r="K593" s="119"/>
      <c r="L593" s="120">
        <f t="shared" si="55"/>
        <v>0.01</v>
      </c>
      <c r="M593" s="164"/>
      <c r="N593" s="141" t="s">
        <v>1748</v>
      </c>
      <c r="O593" s="164"/>
      <c r="P593" s="164"/>
      <c r="Q593" s="132"/>
      <c r="R593" s="132"/>
      <c r="S593" s="121"/>
      <c r="T593" s="121"/>
      <c r="U593" s="121"/>
      <c r="V593" s="121"/>
      <c r="W593" s="121"/>
      <c r="X593" s="121"/>
      <c r="Y593" s="121"/>
      <c r="Z593" s="121"/>
      <c r="AA593" s="121"/>
      <c r="AB593" s="121"/>
      <c r="AC593" s="122"/>
      <c r="AD593" s="122"/>
      <c r="AE593" s="122"/>
      <c r="AF593" s="123"/>
      <c r="AG593" s="123"/>
      <c r="AH593" s="123"/>
      <c r="AI593" s="1092" t="s">
        <v>2571</v>
      </c>
      <c r="AJ593" s="1093"/>
      <c r="AK593" s="1093" t="s">
        <v>1676</v>
      </c>
      <c r="AL593" s="1093"/>
      <c r="AM593" s="1093"/>
      <c r="AN593" s="120"/>
      <c r="AO593" s="118">
        <f t="shared" si="56"/>
        <v>0</v>
      </c>
      <c r="AP593" s="120" t="s">
        <v>287</v>
      </c>
      <c r="AQ593" s="120" t="s">
        <v>287</v>
      </c>
      <c r="AR593" s="144">
        <f t="shared" si="54"/>
        <v>0</v>
      </c>
      <c r="AS593" s="411">
        <v>8.3999999999999995E-3</v>
      </c>
      <c r="AT593" s="115">
        <v>597</v>
      </c>
    </row>
    <row r="594" spans="1:46" ht="15" hidden="1" customHeight="1">
      <c r="A594" s="115">
        <v>591</v>
      </c>
      <c r="B594" s="119" t="s">
        <v>1001</v>
      </c>
      <c r="C594" s="119"/>
      <c r="D594" s="119" t="s">
        <v>309</v>
      </c>
      <c r="E594" s="119" t="s">
        <v>330</v>
      </c>
      <c r="F594" s="119" t="s">
        <v>342</v>
      </c>
      <c r="G594" s="119" t="s">
        <v>869</v>
      </c>
      <c r="H594" s="119" t="s">
        <v>300</v>
      </c>
      <c r="I594" s="119" t="s">
        <v>301</v>
      </c>
      <c r="J594" s="119"/>
      <c r="K594" s="119"/>
      <c r="L594" s="120">
        <f t="shared" si="55"/>
        <v>0.01</v>
      </c>
      <c r="M594" s="164"/>
      <c r="N594" s="141" t="s">
        <v>1748</v>
      </c>
      <c r="O594" s="164"/>
      <c r="P594" s="164"/>
      <c r="Q594" s="132"/>
      <c r="R594" s="132"/>
      <c r="S594" s="121"/>
      <c r="T594" s="121"/>
      <c r="U594" s="121"/>
      <c r="V594" s="121"/>
      <c r="W594" s="121"/>
      <c r="X594" s="121"/>
      <c r="Y594" s="121"/>
      <c r="Z594" s="121"/>
      <c r="AA594" s="121"/>
      <c r="AB594" s="121"/>
      <c r="AC594" s="122"/>
      <c r="AD594" s="122"/>
      <c r="AE594" s="122"/>
      <c r="AF594" s="123"/>
      <c r="AG594" s="123"/>
      <c r="AH594" s="123"/>
      <c r="AI594" s="1092" t="s">
        <v>2571</v>
      </c>
      <c r="AJ594" s="1093"/>
      <c r="AK594" s="1093" t="s">
        <v>1676</v>
      </c>
      <c r="AL594" s="1093"/>
      <c r="AM594" s="1093"/>
      <c r="AN594" s="120"/>
      <c r="AO594" s="118">
        <f t="shared" si="56"/>
        <v>0</v>
      </c>
      <c r="AP594" s="120" t="s">
        <v>287</v>
      </c>
      <c r="AQ594" s="120" t="s">
        <v>287</v>
      </c>
      <c r="AR594" s="144">
        <f t="shared" si="54"/>
        <v>0</v>
      </c>
      <c r="AS594" s="411">
        <v>8.3999999999999995E-3</v>
      </c>
      <c r="AT594" s="115">
        <v>598</v>
      </c>
    </row>
    <row r="595" spans="1:46" ht="15" hidden="1" customHeight="1">
      <c r="A595" s="115">
        <v>592</v>
      </c>
      <c r="B595" s="119" t="s">
        <v>1002</v>
      </c>
      <c r="C595" s="119"/>
      <c r="D595" s="119" t="s">
        <v>309</v>
      </c>
      <c r="E595" s="119" t="s">
        <v>330</v>
      </c>
      <c r="F595" s="119" t="s">
        <v>342</v>
      </c>
      <c r="G595" s="119" t="s">
        <v>869</v>
      </c>
      <c r="H595" s="119" t="s">
        <v>300</v>
      </c>
      <c r="I595" s="119" t="s">
        <v>301</v>
      </c>
      <c r="J595" s="119"/>
      <c r="K595" s="119"/>
      <c r="L595" s="120">
        <f t="shared" si="55"/>
        <v>0.01</v>
      </c>
      <c r="M595" s="164"/>
      <c r="N595" s="141" t="s">
        <v>1748</v>
      </c>
      <c r="O595" s="164"/>
      <c r="P595" s="164"/>
      <c r="Q595" s="132"/>
      <c r="R595" s="132"/>
      <c r="S595" s="121"/>
      <c r="T595" s="121"/>
      <c r="U595" s="121"/>
      <c r="V595" s="121"/>
      <c r="W595" s="121"/>
      <c r="X595" s="121"/>
      <c r="Y595" s="121"/>
      <c r="Z595" s="121"/>
      <c r="AA595" s="121"/>
      <c r="AB595" s="121"/>
      <c r="AC595" s="122"/>
      <c r="AD595" s="122"/>
      <c r="AE595" s="122"/>
      <c r="AF595" s="123"/>
      <c r="AG595" s="123"/>
      <c r="AH595" s="123"/>
      <c r="AI595" s="1092" t="s">
        <v>2571</v>
      </c>
      <c r="AJ595" s="1093"/>
      <c r="AK595" s="1093" t="s">
        <v>1676</v>
      </c>
      <c r="AL595" s="1093"/>
      <c r="AM595" s="1093"/>
      <c r="AN595" s="120"/>
      <c r="AO595" s="118">
        <f t="shared" si="56"/>
        <v>0</v>
      </c>
      <c r="AP595" s="120" t="s">
        <v>287</v>
      </c>
      <c r="AQ595" s="120" t="s">
        <v>287</v>
      </c>
      <c r="AR595" s="144">
        <f t="shared" si="54"/>
        <v>0</v>
      </c>
      <c r="AS595" s="411">
        <v>8.3999999999999995E-3</v>
      </c>
      <c r="AT595" s="115">
        <v>599</v>
      </c>
    </row>
    <row r="596" spans="1:46" ht="15" hidden="1" customHeight="1">
      <c r="A596" s="115">
        <v>593</v>
      </c>
      <c r="B596" s="119" t="s">
        <v>1003</v>
      </c>
      <c r="C596" s="119"/>
      <c r="D596" s="119" t="s">
        <v>309</v>
      </c>
      <c r="E596" s="119" t="s">
        <v>330</v>
      </c>
      <c r="F596" s="119" t="s">
        <v>342</v>
      </c>
      <c r="G596" s="119" t="s">
        <v>869</v>
      </c>
      <c r="H596" s="119" t="s">
        <v>300</v>
      </c>
      <c r="I596" s="119" t="s">
        <v>301</v>
      </c>
      <c r="J596" s="119"/>
      <c r="K596" s="119"/>
      <c r="L596" s="120">
        <f t="shared" si="55"/>
        <v>0.01</v>
      </c>
      <c r="M596" s="164"/>
      <c r="N596" s="141" t="s">
        <v>1748</v>
      </c>
      <c r="O596" s="164"/>
      <c r="P596" s="164"/>
      <c r="Q596" s="132"/>
      <c r="R596" s="132"/>
      <c r="S596" s="121"/>
      <c r="T596" s="121"/>
      <c r="U596" s="121"/>
      <c r="V596" s="121"/>
      <c r="W596" s="121"/>
      <c r="X596" s="121"/>
      <c r="Y596" s="121"/>
      <c r="Z596" s="121"/>
      <c r="AA596" s="121"/>
      <c r="AB596" s="121"/>
      <c r="AC596" s="122"/>
      <c r="AD596" s="122"/>
      <c r="AE596" s="122"/>
      <c r="AF596" s="123"/>
      <c r="AG596" s="123"/>
      <c r="AH596" s="123"/>
      <c r="AI596" s="1092" t="s">
        <v>2571</v>
      </c>
      <c r="AJ596" s="1093"/>
      <c r="AK596" s="1093" t="s">
        <v>1676</v>
      </c>
      <c r="AL596" s="1093"/>
      <c r="AM596" s="1093"/>
      <c r="AN596" s="120"/>
      <c r="AO596" s="118">
        <f t="shared" si="56"/>
        <v>0</v>
      </c>
      <c r="AP596" s="120" t="s">
        <v>287</v>
      </c>
      <c r="AQ596" s="120" t="s">
        <v>287</v>
      </c>
      <c r="AR596" s="144">
        <f t="shared" si="54"/>
        <v>0</v>
      </c>
      <c r="AS596" s="411">
        <v>8.3999999999999995E-3</v>
      </c>
      <c r="AT596" s="115">
        <v>600</v>
      </c>
    </row>
    <row r="597" spans="1:46" ht="15" hidden="1" customHeight="1">
      <c r="A597" s="115">
        <v>594</v>
      </c>
      <c r="B597" s="119" t="s">
        <v>1004</v>
      </c>
      <c r="C597" s="119"/>
      <c r="D597" s="119" t="s">
        <v>309</v>
      </c>
      <c r="E597" s="119" t="s">
        <v>330</v>
      </c>
      <c r="F597" s="119" t="s">
        <v>342</v>
      </c>
      <c r="G597" s="119" t="s">
        <v>869</v>
      </c>
      <c r="H597" s="119" t="s">
        <v>300</v>
      </c>
      <c r="I597" s="119" t="s">
        <v>301</v>
      </c>
      <c r="J597" s="119"/>
      <c r="K597" s="119"/>
      <c r="L597" s="120">
        <f t="shared" si="55"/>
        <v>0.01</v>
      </c>
      <c r="M597" s="164"/>
      <c r="N597" s="141" t="s">
        <v>1748</v>
      </c>
      <c r="O597" s="164"/>
      <c r="P597" s="164"/>
      <c r="Q597" s="132"/>
      <c r="R597" s="132"/>
      <c r="S597" s="121"/>
      <c r="T597" s="121"/>
      <c r="U597" s="121"/>
      <c r="V597" s="121"/>
      <c r="W597" s="121"/>
      <c r="X597" s="121"/>
      <c r="Y597" s="121"/>
      <c r="Z597" s="121"/>
      <c r="AA597" s="121"/>
      <c r="AB597" s="121"/>
      <c r="AC597" s="122"/>
      <c r="AD597" s="122"/>
      <c r="AE597" s="122"/>
      <c r="AF597" s="123"/>
      <c r="AG597" s="123"/>
      <c r="AH597" s="123"/>
      <c r="AI597" s="1092" t="s">
        <v>2571</v>
      </c>
      <c r="AJ597" s="1093"/>
      <c r="AK597" s="1093" t="s">
        <v>1676</v>
      </c>
      <c r="AL597" s="1093"/>
      <c r="AM597" s="1093"/>
      <c r="AN597" s="120"/>
      <c r="AO597" s="118">
        <f t="shared" si="56"/>
        <v>0</v>
      </c>
      <c r="AP597" s="120" t="s">
        <v>287</v>
      </c>
      <c r="AQ597" s="120" t="s">
        <v>287</v>
      </c>
      <c r="AR597" s="144">
        <f t="shared" si="54"/>
        <v>0</v>
      </c>
      <c r="AS597" s="411">
        <v>8.3999999999999995E-3</v>
      </c>
      <c r="AT597" s="115">
        <v>601</v>
      </c>
    </row>
    <row r="598" spans="1:46" ht="15" hidden="1" customHeight="1">
      <c r="A598" s="115">
        <v>595</v>
      </c>
      <c r="B598" s="119" t="s">
        <v>1005</v>
      </c>
      <c r="C598" s="119"/>
      <c r="D598" s="119" t="s">
        <v>309</v>
      </c>
      <c r="E598" s="119" t="s">
        <v>330</v>
      </c>
      <c r="F598" s="119" t="s">
        <v>342</v>
      </c>
      <c r="G598" s="119" t="s">
        <v>869</v>
      </c>
      <c r="H598" s="119" t="s">
        <v>300</v>
      </c>
      <c r="I598" s="119" t="s">
        <v>301</v>
      </c>
      <c r="J598" s="119"/>
      <c r="K598" s="119"/>
      <c r="L598" s="120">
        <f t="shared" si="55"/>
        <v>0.01</v>
      </c>
      <c r="M598" s="164"/>
      <c r="N598" s="141" t="s">
        <v>1748</v>
      </c>
      <c r="O598" s="164"/>
      <c r="P598" s="164"/>
      <c r="Q598" s="132"/>
      <c r="R598" s="132"/>
      <c r="S598" s="121"/>
      <c r="T598" s="121"/>
      <c r="U598" s="121"/>
      <c r="V598" s="121"/>
      <c r="W598" s="121"/>
      <c r="X598" s="121"/>
      <c r="Y598" s="121"/>
      <c r="Z598" s="121"/>
      <c r="AA598" s="121"/>
      <c r="AB598" s="121"/>
      <c r="AC598" s="122"/>
      <c r="AD598" s="122"/>
      <c r="AE598" s="122"/>
      <c r="AF598" s="123"/>
      <c r="AG598" s="123"/>
      <c r="AH598" s="123"/>
      <c r="AI598" s="1092" t="s">
        <v>2571</v>
      </c>
      <c r="AJ598" s="1093"/>
      <c r="AK598" s="1093" t="s">
        <v>1676</v>
      </c>
      <c r="AL598" s="1093"/>
      <c r="AM598" s="1093"/>
      <c r="AN598" s="120"/>
      <c r="AO598" s="118">
        <f t="shared" si="56"/>
        <v>0</v>
      </c>
      <c r="AP598" s="120" t="s">
        <v>287</v>
      </c>
      <c r="AQ598" s="120" t="s">
        <v>287</v>
      </c>
      <c r="AR598" s="144">
        <f t="shared" si="54"/>
        <v>0</v>
      </c>
      <c r="AS598" s="411">
        <v>8.3999999999999995E-3</v>
      </c>
      <c r="AT598" s="115">
        <v>602</v>
      </c>
    </row>
    <row r="599" spans="1:46" ht="15" hidden="1" customHeight="1">
      <c r="A599" s="115">
        <v>596</v>
      </c>
      <c r="B599" s="119" t="s">
        <v>1006</v>
      </c>
      <c r="C599" s="119"/>
      <c r="D599" s="119" t="s">
        <v>309</v>
      </c>
      <c r="E599" s="119" t="s">
        <v>330</v>
      </c>
      <c r="F599" s="119" t="s">
        <v>342</v>
      </c>
      <c r="G599" s="119" t="s">
        <v>869</v>
      </c>
      <c r="H599" s="119" t="s">
        <v>300</v>
      </c>
      <c r="I599" s="119" t="s">
        <v>301</v>
      </c>
      <c r="J599" s="119"/>
      <c r="K599" s="119"/>
      <c r="L599" s="120">
        <f t="shared" si="55"/>
        <v>0.01</v>
      </c>
      <c r="M599" s="164"/>
      <c r="N599" s="141" t="s">
        <v>1748</v>
      </c>
      <c r="O599" s="164"/>
      <c r="P599" s="164"/>
      <c r="Q599" s="132"/>
      <c r="R599" s="132"/>
      <c r="S599" s="121"/>
      <c r="T599" s="121"/>
      <c r="U599" s="121"/>
      <c r="V599" s="121"/>
      <c r="W599" s="121"/>
      <c r="X599" s="121"/>
      <c r="Y599" s="121"/>
      <c r="Z599" s="121"/>
      <c r="AA599" s="121"/>
      <c r="AB599" s="121"/>
      <c r="AC599" s="122"/>
      <c r="AD599" s="122"/>
      <c r="AE599" s="122"/>
      <c r="AF599" s="123"/>
      <c r="AG599" s="123"/>
      <c r="AH599" s="123"/>
      <c r="AI599" s="1092" t="s">
        <v>2571</v>
      </c>
      <c r="AJ599" s="1093"/>
      <c r="AK599" s="1093" t="s">
        <v>1676</v>
      </c>
      <c r="AL599" s="1093"/>
      <c r="AM599" s="1093"/>
      <c r="AN599" s="120"/>
      <c r="AO599" s="118">
        <f t="shared" si="56"/>
        <v>0</v>
      </c>
      <c r="AP599" s="120" t="s">
        <v>287</v>
      </c>
      <c r="AQ599" s="120" t="s">
        <v>287</v>
      </c>
      <c r="AR599" s="144">
        <f t="shared" si="54"/>
        <v>0</v>
      </c>
      <c r="AS599" s="411">
        <v>8.3999999999999995E-3</v>
      </c>
      <c r="AT599" s="115">
        <v>603</v>
      </c>
    </row>
    <row r="600" spans="1:46" ht="15" hidden="1" customHeight="1">
      <c r="A600" s="115">
        <v>597</v>
      </c>
      <c r="B600" s="119" t="s">
        <v>1007</v>
      </c>
      <c r="C600" s="119"/>
      <c r="D600" s="119" t="s">
        <v>309</v>
      </c>
      <c r="E600" s="119" t="s">
        <v>330</v>
      </c>
      <c r="F600" s="119" t="s">
        <v>738</v>
      </c>
      <c r="G600" s="119" t="s">
        <v>869</v>
      </c>
      <c r="H600" s="119" t="s">
        <v>300</v>
      </c>
      <c r="I600" s="119" t="s">
        <v>1008</v>
      </c>
      <c r="J600" s="119"/>
      <c r="K600" s="119"/>
      <c r="L600" s="120">
        <f t="shared" si="55"/>
        <v>0.01</v>
      </c>
      <c r="M600" s="164"/>
      <c r="N600" s="141" t="s">
        <v>1748</v>
      </c>
      <c r="O600" s="164"/>
      <c r="P600" s="164"/>
      <c r="Q600" s="132"/>
      <c r="R600" s="132"/>
      <c r="S600" s="121"/>
      <c r="T600" s="121"/>
      <c r="U600" s="121"/>
      <c r="V600" s="121"/>
      <c r="W600" s="121"/>
      <c r="X600" s="121"/>
      <c r="Y600" s="121"/>
      <c r="Z600" s="121"/>
      <c r="AA600" s="121"/>
      <c r="AB600" s="121"/>
      <c r="AC600" s="122"/>
      <c r="AD600" s="122"/>
      <c r="AE600" s="122"/>
      <c r="AF600" s="123"/>
      <c r="AG600" s="123"/>
      <c r="AH600" s="123"/>
      <c r="AI600" s="1092" t="s">
        <v>2571</v>
      </c>
      <c r="AJ600" s="1093"/>
      <c r="AK600" s="1093" t="s">
        <v>1676</v>
      </c>
      <c r="AL600" s="1093"/>
      <c r="AM600" s="1093"/>
      <c r="AN600" s="120"/>
      <c r="AO600" s="118">
        <f t="shared" si="56"/>
        <v>0</v>
      </c>
      <c r="AP600" s="120" t="s">
        <v>287</v>
      </c>
      <c r="AQ600" s="120" t="s">
        <v>287</v>
      </c>
      <c r="AR600" s="144">
        <f t="shared" si="54"/>
        <v>0</v>
      </c>
      <c r="AS600" s="411">
        <v>8.3999999999999995E-3</v>
      </c>
      <c r="AT600" s="115">
        <v>604</v>
      </c>
    </row>
    <row r="601" spans="1:46" ht="15" hidden="1" customHeight="1">
      <c r="A601" s="115">
        <v>598</v>
      </c>
      <c r="B601" s="119" t="s">
        <v>1009</v>
      </c>
      <c r="C601" s="119"/>
      <c r="D601" s="119" t="s">
        <v>309</v>
      </c>
      <c r="E601" s="119" t="s">
        <v>330</v>
      </c>
      <c r="F601" s="119" t="s">
        <v>738</v>
      </c>
      <c r="G601" s="119" t="s">
        <v>869</v>
      </c>
      <c r="H601" s="119" t="s">
        <v>298</v>
      </c>
      <c r="I601" s="119" t="s">
        <v>301</v>
      </c>
      <c r="J601" s="119"/>
      <c r="K601" s="119"/>
      <c r="L601" s="120">
        <f t="shared" si="55"/>
        <v>0.01</v>
      </c>
      <c r="M601" s="164"/>
      <c r="N601" s="141" t="s">
        <v>1748</v>
      </c>
      <c r="O601" s="164"/>
      <c r="P601" s="164"/>
      <c r="Q601" s="132"/>
      <c r="R601" s="132"/>
      <c r="S601" s="121"/>
      <c r="T601" s="121"/>
      <c r="U601" s="121"/>
      <c r="V601" s="121"/>
      <c r="W601" s="121"/>
      <c r="X601" s="121"/>
      <c r="Y601" s="121"/>
      <c r="Z601" s="121"/>
      <c r="AA601" s="121"/>
      <c r="AB601" s="121"/>
      <c r="AC601" s="122"/>
      <c r="AD601" s="122"/>
      <c r="AE601" s="122"/>
      <c r="AF601" s="123"/>
      <c r="AG601" s="123"/>
      <c r="AH601" s="123"/>
      <c r="AI601" s="1092" t="s">
        <v>2571</v>
      </c>
      <c r="AJ601" s="1093"/>
      <c r="AK601" s="1093" t="s">
        <v>1676</v>
      </c>
      <c r="AL601" s="1093"/>
      <c r="AM601" s="1093"/>
      <c r="AN601" s="120"/>
      <c r="AO601" s="118">
        <f t="shared" si="56"/>
        <v>0</v>
      </c>
      <c r="AP601" s="120" t="s">
        <v>287</v>
      </c>
      <c r="AQ601" s="120" t="s">
        <v>287</v>
      </c>
      <c r="AR601" s="144">
        <f t="shared" si="54"/>
        <v>0</v>
      </c>
      <c r="AS601" s="411">
        <v>8.3999999999999995E-3</v>
      </c>
      <c r="AT601" s="115">
        <v>605</v>
      </c>
    </row>
    <row r="602" spans="1:46" ht="15" hidden="1" customHeight="1">
      <c r="A602" s="115">
        <v>599</v>
      </c>
      <c r="B602" s="119" t="s">
        <v>1010</v>
      </c>
      <c r="C602" s="119"/>
      <c r="D602" s="119" t="s">
        <v>309</v>
      </c>
      <c r="E602" s="119" t="s">
        <v>330</v>
      </c>
      <c r="F602" s="119" t="s">
        <v>738</v>
      </c>
      <c r="G602" s="119" t="s">
        <v>869</v>
      </c>
      <c r="H602" s="119" t="s">
        <v>298</v>
      </c>
      <c r="I602" s="119" t="s">
        <v>301</v>
      </c>
      <c r="J602" s="119"/>
      <c r="K602" s="119"/>
      <c r="L602" s="120">
        <f t="shared" si="55"/>
        <v>0.01</v>
      </c>
      <c r="M602" s="164"/>
      <c r="N602" s="141" t="s">
        <v>1748</v>
      </c>
      <c r="O602" s="164"/>
      <c r="P602" s="164"/>
      <c r="Q602" s="132"/>
      <c r="R602" s="132"/>
      <c r="S602" s="121"/>
      <c r="T602" s="121"/>
      <c r="U602" s="121"/>
      <c r="V602" s="121"/>
      <c r="W602" s="121"/>
      <c r="X602" s="121"/>
      <c r="Y602" s="121"/>
      <c r="Z602" s="121"/>
      <c r="AA602" s="121"/>
      <c r="AB602" s="121"/>
      <c r="AC602" s="122"/>
      <c r="AD602" s="122"/>
      <c r="AE602" s="122"/>
      <c r="AF602" s="123"/>
      <c r="AG602" s="123"/>
      <c r="AH602" s="123"/>
      <c r="AI602" s="1092" t="s">
        <v>2571</v>
      </c>
      <c r="AJ602" s="1093"/>
      <c r="AK602" s="1093" t="s">
        <v>1676</v>
      </c>
      <c r="AL602" s="1093"/>
      <c r="AM602" s="1093"/>
      <c r="AN602" s="120"/>
      <c r="AO602" s="118">
        <f t="shared" si="56"/>
        <v>0</v>
      </c>
      <c r="AP602" s="120" t="s">
        <v>287</v>
      </c>
      <c r="AQ602" s="120" t="s">
        <v>287</v>
      </c>
      <c r="AR602" s="144">
        <f t="shared" si="54"/>
        <v>0</v>
      </c>
      <c r="AS602" s="411">
        <v>8.3999999999999995E-3</v>
      </c>
      <c r="AT602" s="115">
        <v>606</v>
      </c>
    </row>
    <row r="603" spans="1:46" ht="15" hidden="1" customHeight="1">
      <c r="A603" s="115">
        <v>600</v>
      </c>
      <c r="B603" s="119" t="s">
        <v>1011</v>
      </c>
      <c r="C603" s="119"/>
      <c r="D603" s="119" t="s">
        <v>309</v>
      </c>
      <c r="E603" s="119" t="s">
        <v>1012</v>
      </c>
      <c r="F603" s="119" t="s">
        <v>1013</v>
      </c>
      <c r="G603" s="119" t="s">
        <v>869</v>
      </c>
      <c r="H603" s="119" t="s">
        <v>1014</v>
      </c>
      <c r="I603" s="119" t="s">
        <v>1015</v>
      </c>
      <c r="J603" s="119"/>
      <c r="K603" s="119"/>
      <c r="L603" s="120">
        <f t="shared" si="55"/>
        <v>0.01</v>
      </c>
      <c r="M603" s="164"/>
      <c r="N603" s="141" t="s">
        <v>1748</v>
      </c>
      <c r="O603" s="164"/>
      <c r="P603" s="164"/>
      <c r="Q603" s="132"/>
      <c r="R603" s="132"/>
      <c r="S603" s="121"/>
      <c r="T603" s="121"/>
      <c r="U603" s="121"/>
      <c r="V603" s="121"/>
      <c r="W603" s="121"/>
      <c r="X603" s="121"/>
      <c r="Y603" s="121"/>
      <c r="Z603" s="121"/>
      <c r="AA603" s="121"/>
      <c r="AB603" s="121"/>
      <c r="AC603" s="122"/>
      <c r="AD603" s="122"/>
      <c r="AE603" s="122"/>
      <c r="AF603" s="123"/>
      <c r="AG603" s="123"/>
      <c r="AH603" s="123"/>
      <c r="AI603" s="1092" t="s">
        <v>2571</v>
      </c>
      <c r="AJ603" s="1093"/>
      <c r="AK603" s="1093" t="s">
        <v>1676</v>
      </c>
      <c r="AL603" s="1093"/>
      <c r="AM603" s="1093"/>
      <c r="AN603" s="120"/>
      <c r="AO603" s="118">
        <f t="shared" si="56"/>
        <v>0</v>
      </c>
      <c r="AP603" s="120" t="s">
        <v>287</v>
      </c>
      <c r="AQ603" s="120" t="s">
        <v>287</v>
      </c>
      <c r="AR603" s="144">
        <f t="shared" si="54"/>
        <v>0</v>
      </c>
      <c r="AS603" s="411">
        <v>8.3999999999999995E-3</v>
      </c>
      <c r="AT603" s="115">
        <v>607</v>
      </c>
    </row>
    <row r="604" spans="1:46" ht="15" hidden="1" customHeight="1">
      <c r="A604" s="115">
        <v>601</v>
      </c>
      <c r="B604" s="119" t="s">
        <v>1016</v>
      </c>
      <c r="C604" s="119"/>
      <c r="D604" s="119" t="s">
        <v>309</v>
      </c>
      <c r="E604" s="119" t="s">
        <v>310</v>
      </c>
      <c r="F604" s="119" t="s">
        <v>1017</v>
      </c>
      <c r="G604" s="119" t="s">
        <v>869</v>
      </c>
      <c r="H604" s="119" t="s">
        <v>300</v>
      </c>
      <c r="I604" s="119" t="s">
        <v>746</v>
      </c>
      <c r="J604" s="119"/>
      <c r="K604" s="119"/>
      <c r="L604" s="120">
        <f t="shared" si="55"/>
        <v>0.01</v>
      </c>
      <c r="M604" s="164"/>
      <c r="N604" s="141" t="s">
        <v>1748</v>
      </c>
      <c r="O604" s="164"/>
      <c r="P604" s="164"/>
      <c r="Q604" s="132"/>
      <c r="R604" s="132"/>
      <c r="S604" s="121"/>
      <c r="T604" s="121"/>
      <c r="U604" s="121"/>
      <c r="V604" s="121"/>
      <c r="W604" s="121"/>
      <c r="X604" s="121"/>
      <c r="Y604" s="121"/>
      <c r="Z604" s="121"/>
      <c r="AA604" s="121"/>
      <c r="AB604" s="121"/>
      <c r="AC604" s="122"/>
      <c r="AD604" s="122"/>
      <c r="AE604" s="122"/>
      <c r="AF604" s="123"/>
      <c r="AG604" s="123"/>
      <c r="AH604" s="123"/>
      <c r="AI604" s="1092" t="s">
        <v>2571</v>
      </c>
      <c r="AJ604" s="1093"/>
      <c r="AK604" s="1093" t="s">
        <v>1676</v>
      </c>
      <c r="AL604" s="1093"/>
      <c r="AM604" s="1093"/>
      <c r="AN604" s="120"/>
      <c r="AO604" s="118">
        <f t="shared" si="56"/>
        <v>0</v>
      </c>
      <c r="AP604" s="120" t="s">
        <v>287</v>
      </c>
      <c r="AQ604" s="120" t="s">
        <v>287</v>
      </c>
      <c r="AR604" s="144">
        <f t="shared" si="54"/>
        <v>0</v>
      </c>
      <c r="AS604" s="411">
        <v>8.3999999999999995E-3</v>
      </c>
      <c r="AT604" s="115">
        <v>608</v>
      </c>
    </row>
    <row r="605" spans="1:46" ht="15" hidden="1" customHeight="1">
      <c r="A605" s="115">
        <v>602</v>
      </c>
      <c r="B605" s="119" t="s">
        <v>1018</v>
      </c>
      <c r="C605" s="119"/>
      <c r="D605" s="119" t="s">
        <v>309</v>
      </c>
      <c r="E605" s="119" t="s">
        <v>310</v>
      </c>
      <c r="F605" s="119" t="s">
        <v>1017</v>
      </c>
      <c r="G605" s="119" t="s">
        <v>869</v>
      </c>
      <c r="H605" s="119" t="s">
        <v>300</v>
      </c>
      <c r="I605" s="119" t="s">
        <v>746</v>
      </c>
      <c r="J605" s="119"/>
      <c r="K605" s="119"/>
      <c r="L605" s="120">
        <f t="shared" si="55"/>
        <v>0.01</v>
      </c>
      <c r="M605" s="164"/>
      <c r="N605" s="141" t="s">
        <v>1748</v>
      </c>
      <c r="O605" s="164"/>
      <c r="P605" s="164"/>
      <c r="Q605" s="132"/>
      <c r="R605" s="132"/>
      <c r="S605" s="121"/>
      <c r="T605" s="121"/>
      <c r="U605" s="121"/>
      <c r="V605" s="121"/>
      <c r="W605" s="121"/>
      <c r="X605" s="121"/>
      <c r="Y605" s="121"/>
      <c r="Z605" s="121"/>
      <c r="AA605" s="121"/>
      <c r="AB605" s="121"/>
      <c r="AC605" s="122"/>
      <c r="AD605" s="122"/>
      <c r="AE605" s="122"/>
      <c r="AF605" s="123"/>
      <c r="AG605" s="123"/>
      <c r="AH605" s="123"/>
      <c r="AI605" s="1092" t="s">
        <v>2571</v>
      </c>
      <c r="AJ605" s="1093"/>
      <c r="AK605" s="1093" t="s">
        <v>1676</v>
      </c>
      <c r="AL605" s="1093"/>
      <c r="AM605" s="1093"/>
      <c r="AN605" s="120"/>
      <c r="AO605" s="118">
        <f t="shared" si="56"/>
        <v>0</v>
      </c>
      <c r="AP605" s="120" t="s">
        <v>287</v>
      </c>
      <c r="AQ605" s="120" t="s">
        <v>287</v>
      </c>
      <c r="AR605" s="144">
        <f t="shared" si="54"/>
        <v>0</v>
      </c>
      <c r="AS605" s="411">
        <v>8.3999999999999995E-3</v>
      </c>
      <c r="AT605" s="115">
        <v>609</v>
      </c>
    </row>
    <row r="606" spans="1:46" ht="15" hidden="1" customHeight="1">
      <c r="A606" s="115">
        <v>603</v>
      </c>
      <c r="B606" s="119" t="s">
        <v>1019</v>
      </c>
      <c r="C606" s="119"/>
      <c r="D606" s="119" t="s">
        <v>309</v>
      </c>
      <c r="E606" s="119" t="s">
        <v>325</v>
      </c>
      <c r="F606" s="119" t="s">
        <v>1020</v>
      </c>
      <c r="G606" s="119" t="s">
        <v>869</v>
      </c>
      <c r="H606" s="119" t="s">
        <v>298</v>
      </c>
      <c r="I606" s="119" t="s">
        <v>1021</v>
      </c>
      <c r="J606" s="119"/>
      <c r="K606" s="119"/>
      <c r="L606" s="120">
        <f t="shared" si="55"/>
        <v>0.01</v>
      </c>
      <c r="M606" s="164"/>
      <c r="N606" s="141" t="s">
        <v>1748</v>
      </c>
      <c r="O606" s="164"/>
      <c r="P606" s="164"/>
      <c r="Q606" s="132"/>
      <c r="R606" s="132"/>
      <c r="S606" s="121"/>
      <c r="T606" s="121"/>
      <c r="U606" s="121"/>
      <c r="V606" s="121"/>
      <c r="W606" s="121"/>
      <c r="X606" s="121"/>
      <c r="Y606" s="121"/>
      <c r="Z606" s="121"/>
      <c r="AA606" s="121"/>
      <c r="AB606" s="121"/>
      <c r="AC606" s="122"/>
      <c r="AD606" s="122"/>
      <c r="AE606" s="122"/>
      <c r="AF606" s="123"/>
      <c r="AG606" s="123"/>
      <c r="AH606" s="123"/>
      <c r="AI606" s="1092" t="s">
        <v>2571</v>
      </c>
      <c r="AJ606" s="1093"/>
      <c r="AK606" s="1093" t="s">
        <v>1676</v>
      </c>
      <c r="AL606" s="1093"/>
      <c r="AM606" s="1093"/>
      <c r="AN606" s="120"/>
      <c r="AO606" s="118">
        <f t="shared" si="56"/>
        <v>0</v>
      </c>
      <c r="AP606" s="120" t="s">
        <v>287</v>
      </c>
      <c r="AQ606" s="120" t="s">
        <v>287</v>
      </c>
      <c r="AR606" s="144">
        <f t="shared" si="54"/>
        <v>0</v>
      </c>
      <c r="AS606" s="411">
        <v>8.3999999999999995E-3</v>
      </c>
      <c r="AT606" s="115">
        <v>610</v>
      </c>
    </row>
    <row r="607" spans="1:46" ht="15" hidden="1" customHeight="1">
      <c r="A607" s="115">
        <v>604</v>
      </c>
      <c r="B607" s="119" t="s">
        <v>1022</v>
      </c>
      <c r="C607" s="119"/>
      <c r="D607" s="119" t="s">
        <v>309</v>
      </c>
      <c r="E607" s="119" t="s">
        <v>325</v>
      </c>
      <c r="F607" s="119" t="s">
        <v>1020</v>
      </c>
      <c r="G607" s="119" t="s">
        <v>869</v>
      </c>
      <c r="H607" s="119" t="s">
        <v>298</v>
      </c>
      <c r="I607" s="119" t="s">
        <v>1021</v>
      </c>
      <c r="J607" s="119"/>
      <c r="K607" s="119"/>
      <c r="L607" s="120">
        <f t="shared" si="55"/>
        <v>0.01</v>
      </c>
      <c r="M607" s="164"/>
      <c r="N607" s="141" t="s">
        <v>1748</v>
      </c>
      <c r="O607" s="164"/>
      <c r="P607" s="164"/>
      <c r="Q607" s="132"/>
      <c r="R607" s="132"/>
      <c r="S607" s="121"/>
      <c r="T607" s="121"/>
      <c r="U607" s="121"/>
      <c r="V607" s="121"/>
      <c r="W607" s="121"/>
      <c r="X607" s="121"/>
      <c r="Y607" s="121"/>
      <c r="Z607" s="121"/>
      <c r="AA607" s="121"/>
      <c r="AB607" s="121"/>
      <c r="AC607" s="122"/>
      <c r="AD607" s="122"/>
      <c r="AE607" s="122"/>
      <c r="AF607" s="123"/>
      <c r="AG607" s="123"/>
      <c r="AH607" s="123"/>
      <c r="AI607" s="1092" t="s">
        <v>2571</v>
      </c>
      <c r="AJ607" s="1093"/>
      <c r="AK607" s="1093" t="s">
        <v>1676</v>
      </c>
      <c r="AL607" s="1093"/>
      <c r="AM607" s="1093"/>
      <c r="AN607" s="120"/>
      <c r="AO607" s="118">
        <f t="shared" si="56"/>
        <v>0</v>
      </c>
      <c r="AP607" s="120" t="s">
        <v>287</v>
      </c>
      <c r="AQ607" s="120" t="s">
        <v>287</v>
      </c>
      <c r="AR607" s="144">
        <f t="shared" si="54"/>
        <v>0</v>
      </c>
      <c r="AS607" s="411">
        <v>8.3999999999999995E-3</v>
      </c>
      <c r="AT607" s="115">
        <v>611</v>
      </c>
    </row>
    <row r="608" spans="1:46" ht="15" hidden="1" customHeight="1">
      <c r="A608" s="115">
        <v>605</v>
      </c>
      <c r="B608" s="119" t="s">
        <v>1023</v>
      </c>
      <c r="C608" s="119"/>
      <c r="D608" s="119" t="s">
        <v>309</v>
      </c>
      <c r="E608" s="119" t="s">
        <v>310</v>
      </c>
      <c r="F608" s="119" t="s">
        <v>1024</v>
      </c>
      <c r="G608" s="119" t="s">
        <v>869</v>
      </c>
      <c r="H608" s="119" t="s">
        <v>300</v>
      </c>
      <c r="I608" s="119" t="s">
        <v>1025</v>
      </c>
      <c r="J608" s="119"/>
      <c r="K608" s="119"/>
      <c r="L608" s="120">
        <f t="shared" si="55"/>
        <v>0.01</v>
      </c>
      <c r="M608" s="164"/>
      <c r="N608" s="141" t="s">
        <v>1748</v>
      </c>
      <c r="O608" s="164"/>
      <c r="P608" s="164"/>
      <c r="Q608" s="132"/>
      <c r="R608" s="132"/>
      <c r="S608" s="121"/>
      <c r="T608" s="121"/>
      <c r="U608" s="121"/>
      <c r="V608" s="121"/>
      <c r="W608" s="121"/>
      <c r="X608" s="121"/>
      <c r="Y608" s="121"/>
      <c r="Z608" s="121"/>
      <c r="AA608" s="121"/>
      <c r="AB608" s="121"/>
      <c r="AC608" s="122"/>
      <c r="AD608" s="122"/>
      <c r="AE608" s="122"/>
      <c r="AF608" s="123"/>
      <c r="AG608" s="123"/>
      <c r="AH608" s="123"/>
      <c r="AI608" s="1092" t="s">
        <v>2571</v>
      </c>
      <c r="AJ608" s="1093"/>
      <c r="AK608" s="1093" t="s">
        <v>1676</v>
      </c>
      <c r="AL608" s="1093"/>
      <c r="AM608" s="1093"/>
      <c r="AN608" s="120"/>
      <c r="AO608" s="118">
        <f t="shared" si="56"/>
        <v>0</v>
      </c>
      <c r="AP608" s="120" t="s">
        <v>287</v>
      </c>
      <c r="AQ608" s="120" t="s">
        <v>287</v>
      </c>
      <c r="AR608" s="144">
        <f t="shared" si="54"/>
        <v>0</v>
      </c>
      <c r="AS608" s="411">
        <v>8.3999999999999995E-3</v>
      </c>
      <c r="AT608" s="115">
        <v>612</v>
      </c>
    </row>
    <row r="609" spans="1:46" ht="15" hidden="1" customHeight="1">
      <c r="A609" s="115">
        <v>606</v>
      </c>
      <c r="B609" s="119" t="s">
        <v>1026</v>
      </c>
      <c r="C609" s="119"/>
      <c r="D609" s="119" t="s">
        <v>309</v>
      </c>
      <c r="E609" s="119" t="s">
        <v>383</v>
      </c>
      <c r="F609" s="119" t="s">
        <v>1027</v>
      </c>
      <c r="G609" s="119" t="s">
        <v>297</v>
      </c>
      <c r="H609" s="119" t="s">
        <v>1028</v>
      </c>
      <c r="I609" s="119" t="s">
        <v>1029</v>
      </c>
      <c r="J609" s="119"/>
      <c r="K609" s="119"/>
      <c r="L609" s="120">
        <f t="shared" si="55"/>
        <v>0.01</v>
      </c>
      <c r="M609" s="163"/>
      <c r="N609" s="141" t="s">
        <v>1748</v>
      </c>
      <c r="O609" s="163"/>
      <c r="P609" s="163"/>
      <c r="Q609" s="120"/>
      <c r="R609" s="120"/>
      <c r="S609" s="121"/>
      <c r="T609" s="121"/>
      <c r="U609" s="121"/>
      <c r="V609" s="121"/>
      <c r="W609" s="121"/>
      <c r="X609" s="121"/>
      <c r="Y609" s="121"/>
      <c r="Z609" s="121"/>
      <c r="AA609" s="121"/>
      <c r="AB609" s="121"/>
      <c r="AC609" s="122"/>
      <c r="AD609" s="122"/>
      <c r="AE609" s="122"/>
      <c r="AF609" s="123"/>
      <c r="AG609" s="123"/>
      <c r="AH609" s="123"/>
      <c r="AI609" s="1092" t="s">
        <v>2571</v>
      </c>
      <c r="AJ609" s="1093"/>
      <c r="AK609" s="1093" t="s">
        <v>1676</v>
      </c>
      <c r="AL609" s="1093"/>
      <c r="AM609" s="1093"/>
      <c r="AN609" s="120"/>
      <c r="AO609" s="118">
        <f t="shared" si="56"/>
        <v>0</v>
      </c>
      <c r="AP609" s="120" t="s">
        <v>287</v>
      </c>
      <c r="AQ609" s="120" t="s">
        <v>287</v>
      </c>
      <c r="AR609" s="144">
        <f t="shared" si="54"/>
        <v>0</v>
      </c>
      <c r="AS609" s="411">
        <v>8.3999999999999995E-3</v>
      </c>
      <c r="AT609" s="115">
        <v>613</v>
      </c>
    </row>
    <row r="610" spans="1:46" ht="15" hidden="1" customHeight="1">
      <c r="A610" s="115">
        <v>607</v>
      </c>
      <c r="B610" s="119" t="s">
        <v>1030</v>
      </c>
      <c r="C610" s="119"/>
      <c r="D610" s="119" t="s">
        <v>309</v>
      </c>
      <c r="E610" s="119" t="s">
        <v>383</v>
      </c>
      <c r="F610" s="119" t="s">
        <v>1031</v>
      </c>
      <c r="G610" s="119" t="s">
        <v>297</v>
      </c>
      <c r="H610" s="119" t="s">
        <v>300</v>
      </c>
      <c r="I610" s="119" t="s">
        <v>1032</v>
      </c>
      <c r="J610" s="119"/>
      <c r="K610" s="119"/>
      <c r="L610" s="120">
        <f t="shared" si="55"/>
        <v>0.01</v>
      </c>
      <c r="M610" s="163"/>
      <c r="N610" s="141" t="s">
        <v>1748</v>
      </c>
      <c r="O610" s="163"/>
      <c r="P610" s="163"/>
      <c r="Q610" s="120"/>
      <c r="R610" s="120"/>
      <c r="S610" s="121"/>
      <c r="T610" s="121"/>
      <c r="U610" s="121"/>
      <c r="V610" s="121"/>
      <c r="W610" s="121"/>
      <c r="X610" s="121"/>
      <c r="Y610" s="121"/>
      <c r="Z610" s="121"/>
      <c r="AA610" s="121"/>
      <c r="AB610" s="121"/>
      <c r="AC610" s="122"/>
      <c r="AD610" s="122"/>
      <c r="AE610" s="122"/>
      <c r="AF610" s="123"/>
      <c r="AG610" s="123"/>
      <c r="AH610" s="123"/>
      <c r="AI610" s="1092" t="s">
        <v>2571</v>
      </c>
      <c r="AJ610" s="1093"/>
      <c r="AK610" s="1093" t="s">
        <v>1676</v>
      </c>
      <c r="AL610" s="1093"/>
      <c r="AM610" s="1093"/>
      <c r="AN610" s="120"/>
      <c r="AO610" s="118">
        <f t="shared" si="56"/>
        <v>0</v>
      </c>
      <c r="AP610" s="120" t="s">
        <v>287</v>
      </c>
      <c r="AQ610" s="120" t="s">
        <v>287</v>
      </c>
      <c r="AR610" s="144">
        <f t="shared" si="54"/>
        <v>0</v>
      </c>
      <c r="AS610" s="411">
        <v>8.3999999999999995E-3</v>
      </c>
      <c r="AT610" s="115">
        <v>614</v>
      </c>
    </row>
    <row r="611" spans="1:46" ht="15" hidden="1" customHeight="1">
      <c r="A611" s="115">
        <v>608</v>
      </c>
      <c r="B611" s="119" t="s">
        <v>1033</v>
      </c>
      <c r="C611" s="119"/>
      <c r="D611" s="119" t="s">
        <v>309</v>
      </c>
      <c r="E611" s="119" t="s">
        <v>383</v>
      </c>
      <c r="F611" s="119" t="s">
        <v>1034</v>
      </c>
      <c r="G611" s="119" t="s">
        <v>296</v>
      </c>
      <c r="H611" s="119" t="s">
        <v>1028</v>
      </c>
      <c r="I611" s="119" t="s">
        <v>1725</v>
      </c>
      <c r="J611" s="119"/>
      <c r="K611" s="119"/>
      <c r="L611" s="120">
        <f t="shared" si="55"/>
        <v>0.01</v>
      </c>
      <c r="M611" s="163"/>
      <c r="N611" s="141" t="s">
        <v>1748</v>
      </c>
      <c r="O611" s="163"/>
      <c r="P611" s="163"/>
      <c r="Q611" s="120"/>
      <c r="R611" s="120"/>
      <c r="S611" s="121"/>
      <c r="T611" s="121"/>
      <c r="U611" s="121"/>
      <c r="V611" s="121"/>
      <c r="W611" s="121"/>
      <c r="X611" s="121"/>
      <c r="Y611" s="121"/>
      <c r="Z611" s="121"/>
      <c r="AA611" s="121"/>
      <c r="AB611" s="121"/>
      <c r="AC611" s="122"/>
      <c r="AD611" s="122"/>
      <c r="AE611" s="122"/>
      <c r="AF611" s="123"/>
      <c r="AG611" s="123"/>
      <c r="AH611" s="123"/>
      <c r="AI611" s="1092" t="s">
        <v>2571</v>
      </c>
      <c r="AJ611" s="1093"/>
      <c r="AK611" s="1093" t="s">
        <v>1676</v>
      </c>
      <c r="AL611" s="1093"/>
      <c r="AM611" s="1093"/>
      <c r="AN611" s="120"/>
      <c r="AO611" s="118">
        <f t="shared" si="56"/>
        <v>0</v>
      </c>
      <c r="AP611" s="120" t="s">
        <v>287</v>
      </c>
      <c r="AQ611" s="120" t="s">
        <v>287</v>
      </c>
      <c r="AR611" s="144">
        <f t="shared" si="54"/>
        <v>0</v>
      </c>
      <c r="AS611" s="411">
        <v>8.3999999999999995E-3</v>
      </c>
      <c r="AT611" s="115">
        <v>615</v>
      </c>
    </row>
    <row r="612" spans="1:46" ht="15" hidden="1" customHeight="1">
      <c r="A612" s="115">
        <v>609</v>
      </c>
      <c r="B612" s="119" t="s">
        <v>1035</v>
      </c>
      <c r="C612" s="119"/>
      <c r="D612" s="119" t="s">
        <v>309</v>
      </c>
      <c r="E612" s="119" t="s">
        <v>383</v>
      </c>
      <c r="F612" s="119" t="s">
        <v>1036</v>
      </c>
      <c r="G612" s="119" t="s">
        <v>297</v>
      </c>
      <c r="H612" s="119" t="s">
        <v>1037</v>
      </c>
      <c r="I612" s="119" t="s">
        <v>1038</v>
      </c>
      <c r="J612" s="119"/>
      <c r="K612" s="119"/>
      <c r="L612" s="120">
        <f t="shared" si="55"/>
        <v>0.01</v>
      </c>
      <c r="M612" s="163"/>
      <c r="N612" s="141" t="s">
        <v>1748</v>
      </c>
      <c r="O612" s="163"/>
      <c r="P612" s="163"/>
      <c r="Q612" s="120"/>
      <c r="R612" s="120"/>
      <c r="S612" s="121"/>
      <c r="T612" s="121"/>
      <c r="U612" s="121"/>
      <c r="V612" s="121"/>
      <c r="W612" s="121"/>
      <c r="X612" s="121"/>
      <c r="Y612" s="121"/>
      <c r="Z612" s="121"/>
      <c r="AA612" s="121"/>
      <c r="AB612" s="121"/>
      <c r="AC612" s="122"/>
      <c r="AD612" s="122"/>
      <c r="AE612" s="122"/>
      <c r="AF612" s="123"/>
      <c r="AG612" s="123"/>
      <c r="AH612" s="123"/>
      <c r="AI612" s="1092" t="s">
        <v>2571</v>
      </c>
      <c r="AJ612" s="1093"/>
      <c r="AK612" s="1093" t="s">
        <v>1676</v>
      </c>
      <c r="AL612" s="1093"/>
      <c r="AM612" s="1093"/>
      <c r="AN612" s="120"/>
      <c r="AO612" s="118">
        <f t="shared" si="56"/>
        <v>0</v>
      </c>
      <c r="AP612" s="120" t="s">
        <v>287</v>
      </c>
      <c r="AQ612" s="120" t="s">
        <v>287</v>
      </c>
      <c r="AR612" s="144">
        <f t="shared" si="54"/>
        <v>0</v>
      </c>
      <c r="AS612" s="411">
        <v>8.3999999999999995E-3</v>
      </c>
      <c r="AT612" s="115">
        <v>616</v>
      </c>
    </row>
    <row r="613" spans="1:46" ht="15" hidden="1" customHeight="1">
      <c r="A613" s="115">
        <v>610</v>
      </c>
      <c r="B613" s="119" t="s">
        <v>1039</v>
      </c>
      <c r="C613" s="119"/>
      <c r="D613" s="119" t="s">
        <v>309</v>
      </c>
      <c r="E613" s="119" t="s">
        <v>383</v>
      </c>
      <c r="F613" s="119" t="s">
        <v>1040</v>
      </c>
      <c r="G613" s="119" t="s">
        <v>297</v>
      </c>
      <c r="H613" s="119" t="s">
        <v>1028</v>
      </c>
      <c r="I613" s="119" t="s">
        <v>749</v>
      </c>
      <c r="J613" s="119"/>
      <c r="K613" s="119"/>
      <c r="L613" s="120">
        <f t="shared" si="55"/>
        <v>0.01</v>
      </c>
      <c r="M613" s="163"/>
      <c r="N613" s="141" t="s">
        <v>1748</v>
      </c>
      <c r="O613" s="163"/>
      <c r="P613" s="163"/>
      <c r="Q613" s="120"/>
      <c r="R613" s="120"/>
      <c r="S613" s="121"/>
      <c r="T613" s="121"/>
      <c r="U613" s="121"/>
      <c r="V613" s="121"/>
      <c r="W613" s="121"/>
      <c r="X613" s="121"/>
      <c r="Y613" s="121"/>
      <c r="Z613" s="121"/>
      <c r="AA613" s="121"/>
      <c r="AB613" s="121"/>
      <c r="AC613" s="122"/>
      <c r="AD613" s="122"/>
      <c r="AE613" s="122"/>
      <c r="AF613" s="123"/>
      <c r="AG613" s="123"/>
      <c r="AH613" s="123"/>
      <c r="AI613" s="1092" t="s">
        <v>2571</v>
      </c>
      <c r="AJ613" s="1093"/>
      <c r="AK613" s="1093" t="s">
        <v>1676</v>
      </c>
      <c r="AL613" s="1093"/>
      <c r="AM613" s="1093"/>
      <c r="AN613" s="120"/>
      <c r="AO613" s="118">
        <f t="shared" si="56"/>
        <v>0</v>
      </c>
      <c r="AP613" s="120" t="s">
        <v>287</v>
      </c>
      <c r="AQ613" s="120" t="s">
        <v>287</v>
      </c>
      <c r="AR613" s="144">
        <f t="shared" si="54"/>
        <v>0</v>
      </c>
      <c r="AS613" s="411">
        <v>8.3999999999999995E-3</v>
      </c>
      <c r="AT613" s="115">
        <v>617</v>
      </c>
    </row>
    <row r="614" spans="1:46" ht="15" hidden="1" customHeight="1">
      <c r="A614" s="115">
        <v>611</v>
      </c>
      <c r="B614" s="119" t="s">
        <v>1041</v>
      </c>
      <c r="C614" s="119"/>
      <c r="D614" s="119" t="s">
        <v>309</v>
      </c>
      <c r="E614" s="119" t="s">
        <v>310</v>
      </c>
      <c r="F614" s="119" t="s">
        <v>287</v>
      </c>
      <c r="G614" s="119" t="s">
        <v>606</v>
      </c>
      <c r="H614" s="119" t="s">
        <v>1028</v>
      </c>
      <c r="I614" s="119" t="s">
        <v>1042</v>
      </c>
      <c r="J614" s="119"/>
      <c r="K614" s="119"/>
      <c r="L614" s="120">
        <f t="shared" si="55"/>
        <v>0.01</v>
      </c>
      <c r="M614" s="163"/>
      <c r="N614" s="141" t="s">
        <v>1748</v>
      </c>
      <c r="O614" s="163"/>
      <c r="P614" s="163"/>
      <c r="Q614" s="120"/>
      <c r="R614" s="120"/>
      <c r="S614" s="121"/>
      <c r="T614" s="121"/>
      <c r="U614" s="121"/>
      <c r="V614" s="121"/>
      <c r="W614" s="121"/>
      <c r="X614" s="121"/>
      <c r="Y614" s="121"/>
      <c r="Z614" s="121"/>
      <c r="AA614" s="121"/>
      <c r="AB614" s="121"/>
      <c r="AC614" s="122"/>
      <c r="AD614" s="122"/>
      <c r="AE614" s="122"/>
      <c r="AF614" s="123"/>
      <c r="AG614" s="123"/>
      <c r="AH614" s="123"/>
      <c r="AI614" s="1092" t="s">
        <v>2571</v>
      </c>
      <c r="AJ614" s="1093"/>
      <c r="AK614" s="1093" t="s">
        <v>1676</v>
      </c>
      <c r="AL614" s="1093"/>
      <c r="AM614" s="1093"/>
      <c r="AN614" s="120"/>
      <c r="AO614" s="118">
        <f t="shared" si="56"/>
        <v>0</v>
      </c>
      <c r="AP614" s="120" t="s">
        <v>287</v>
      </c>
      <c r="AQ614" s="120" t="s">
        <v>287</v>
      </c>
      <c r="AR614" s="144">
        <f t="shared" si="54"/>
        <v>0</v>
      </c>
      <c r="AS614" s="411">
        <v>8.3999999999999995E-3</v>
      </c>
      <c r="AT614" s="115">
        <v>618</v>
      </c>
    </row>
    <row r="615" spans="1:46" ht="15" hidden="1" customHeight="1">
      <c r="A615" s="115">
        <v>612</v>
      </c>
      <c r="B615" s="119" t="s">
        <v>1043</v>
      </c>
      <c r="C615" s="119"/>
      <c r="D615" s="119" t="s">
        <v>309</v>
      </c>
      <c r="E615" s="119" t="s">
        <v>310</v>
      </c>
      <c r="F615" s="119" t="s">
        <v>1044</v>
      </c>
      <c r="G615" s="119" t="s">
        <v>297</v>
      </c>
      <c r="H615" s="119" t="s">
        <v>1028</v>
      </c>
      <c r="I615" s="119" t="s">
        <v>749</v>
      </c>
      <c r="J615" s="119"/>
      <c r="K615" s="119"/>
      <c r="L615" s="120">
        <f t="shared" si="55"/>
        <v>0.01</v>
      </c>
      <c r="M615" s="163"/>
      <c r="N615" s="141" t="s">
        <v>1748</v>
      </c>
      <c r="O615" s="163"/>
      <c r="P615" s="163"/>
      <c r="Q615" s="120"/>
      <c r="R615" s="120"/>
      <c r="S615" s="121"/>
      <c r="T615" s="121"/>
      <c r="U615" s="121"/>
      <c r="V615" s="121"/>
      <c r="W615" s="121"/>
      <c r="X615" s="121"/>
      <c r="Y615" s="121"/>
      <c r="Z615" s="121"/>
      <c r="AA615" s="121"/>
      <c r="AB615" s="121"/>
      <c r="AC615" s="122"/>
      <c r="AD615" s="122"/>
      <c r="AE615" s="122"/>
      <c r="AF615" s="123"/>
      <c r="AG615" s="123"/>
      <c r="AH615" s="123"/>
      <c r="AI615" s="1092" t="s">
        <v>2571</v>
      </c>
      <c r="AJ615" s="1093"/>
      <c r="AK615" s="1093" t="s">
        <v>1676</v>
      </c>
      <c r="AL615" s="1093"/>
      <c r="AM615" s="1093"/>
      <c r="AN615" s="120"/>
      <c r="AO615" s="118">
        <f t="shared" si="56"/>
        <v>0</v>
      </c>
      <c r="AP615" s="120" t="s">
        <v>287</v>
      </c>
      <c r="AQ615" s="120" t="s">
        <v>287</v>
      </c>
      <c r="AR615" s="144">
        <f t="shared" si="54"/>
        <v>0</v>
      </c>
      <c r="AS615" s="411">
        <v>8.3999999999999995E-3</v>
      </c>
      <c r="AT615" s="115">
        <v>619</v>
      </c>
    </row>
    <row r="616" spans="1:46" ht="15" hidden="1" customHeight="1">
      <c r="A616" s="115">
        <v>613</v>
      </c>
      <c r="B616" s="119" t="s">
        <v>1045</v>
      </c>
      <c r="C616" s="119"/>
      <c r="D616" s="119" t="s">
        <v>309</v>
      </c>
      <c r="E616" s="119" t="s">
        <v>310</v>
      </c>
      <c r="F616" s="119" t="s">
        <v>1044</v>
      </c>
      <c r="G616" s="119" t="s">
        <v>297</v>
      </c>
      <c r="H616" s="119" t="s">
        <v>1028</v>
      </c>
      <c r="I616" s="119" t="s">
        <v>749</v>
      </c>
      <c r="J616" s="119"/>
      <c r="K616" s="119"/>
      <c r="L616" s="120">
        <f t="shared" si="55"/>
        <v>0.01</v>
      </c>
      <c r="M616" s="163"/>
      <c r="N616" s="141" t="s">
        <v>1748</v>
      </c>
      <c r="O616" s="163"/>
      <c r="P616" s="163"/>
      <c r="Q616" s="120"/>
      <c r="R616" s="120"/>
      <c r="S616" s="121"/>
      <c r="T616" s="121"/>
      <c r="U616" s="121"/>
      <c r="V616" s="121"/>
      <c r="W616" s="121"/>
      <c r="X616" s="121"/>
      <c r="Y616" s="121"/>
      <c r="Z616" s="121"/>
      <c r="AA616" s="121"/>
      <c r="AB616" s="121"/>
      <c r="AC616" s="122"/>
      <c r="AD616" s="122"/>
      <c r="AE616" s="122"/>
      <c r="AF616" s="123"/>
      <c r="AG616" s="123"/>
      <c r="AH616" s="123"/>
      <c r="AI616" s="1092" t="s">
        <v>2571</v>
      </c>
      <c r="AJ616" s="1093"/>
      <c r="AK616" s="1093" t="s">
        <v>1676</v>
      </c>
      <c r="AL616" s="1093"/>
      <c r="AM616" s="1093"/>
      <c r="AN616" s="120"/>
      <c r="AO616" s="118">
        <f t="shared" si="56"/>
        <v>0</v>
      </c>
      <c r="AP616" s="120" t="s">
        <v>287</v>
      </c>
      <c r="AQ616" s="120" t="s">
        <v>287</v>
      </c>
      <c r="AR616" s="144">
        <f t="shared" si="54"/>
        <v>0</v>
      </c>
      <c r="AS616" s="411">
        <v>8.3999999999999995E-3</v>
      </c>
      <c r="AT616" s="115">
        <v>620</v>
      </c>
    </row>
    <row r="617" spans="1:46" ht="15" hidden="1" customHeight="1">
      <c r="A617" s="115">
        <v>614</v>
      </c>
      <c r="B617" s="119" t="s">
        <v>1046</v>
      </c>
      <c r="C617" s="119"/>
      <c r="D617" s="119" t="s">
        <v>309</v>
      </c>
      <c r="E617" s="119" t="s">
        <v>310</v>
      </c>
      <c r="F617" s="119" t="s">
        <v>1047</v>
      </c>
      <c r="G617" s="119" t="s">
        <v>297</v>
      </c>
      <c r="H617" s="119" t="s">
        <v>1028</v>
      </c>
      <c r="I617" s="119" t="s">
        <v>749</v>
      </c>
      <c r="J617" s="119"/>
      <c r="K617" s="119"/>
      <c r="L617" s="120">
        <f t="shared" si="55"/>
        <v>0.01</v>
      </c>
      <c r="M617" s="163"/>
      <c r="N617" s="141" t="s">
        <v>1748</v>
      </c>
      <c r="O617" s="163"/>
      <c r="P617" s="163"/>
      <c r="Q617" s="120"/>
      <c r="R617" s="120"/>
      <c r="S617" s="121"/>
      <c r="T617" s="121"/>
      <c r="U617" s="121"/>
      <c r="V617" s="121"/>
      <c r="W617" s="121"/>
      <c r="X617" s="121"/>
      <c r="Y617" s="121"/>
      <c r="Z617" s="121"/>
      <c r="AA617" s="121"/>
      <c r="AB617" s="121"/>
      <c r="AC617" s="122"/>
      <c r="AD617" s="122"/>
      <c r="AE617" s="122"/>
      <c r="AF617" s="123"/>
      <c r="AG617" s="123"/>
      <c r="AH617" s="123"/>
      <c r="AI617" s="1092" t="s">
        <v>2571</v>
      </c>
      <c r="AJ617" s="1093"/>
      <c r="AK617" s="1093" t="s">
        <v>1676</v>
      </c>
      <c r="AL617" s="1093"/>
      <c r="AM617" s="1093"/>
      <c r="AN617" s="120"/>
      <c r="AO617" s="118">
        <f t="shared" si="56"/>
        <v>0</v>
      </c>
      <c r="AP617" s="120" t="s">
        <v>287</v>
      </c>
      <c r="AQ617" s="120" t="s">
        <v>287</v>
      </c>
      <c r="AR617" s="144">
        <f t="shared" si="54"/>
        <v>0</v>
      </c>
      <c r="AS617" s="411">
        <v>8.3999999999999995E-3</v>
      </c>
      <c r="AT617" s="115">
        <v>621</v>
      </c>
    </row>
    <row r="618" spans="1:46" ht="15" hidden="1" customHeight="1">
      <c r="A618" s="115">
        <v>615</v>
      </c>
      <c r="B618" s="119" t="s">
        <v>1048</v>
      </c>
      <c r="C618" s="119"/>
      <c r="D618" s="119" t="s">
        <v>309</v>
      </c>
      <c r="E618" s="119" t="s">
        <v>310</v>
      </c>
      <c r="F618" s="119" t="s">
        <v>311</v>
      </c>
      <c r="G618" s="119" t="s">
        <v>297</v>
      </c>
      <c r="H618" s="119" t="s">
        <v>300</v>
      </c>
      <c r="I618" s="119" t="s">
        <v>749</v>
      </c>
      <c r="J618" s="119"/>
      <c r="K618" s="119"/>
      <c r="L618" s="120">
        <f t="shared" si="55"/>
        <v>0.01</v>
      </c>
      <c r="M618" s="163"/>
      <c r="N618" s="141" t="s">
        <v>1748</v>
      </c>
      <c r="O618" s="163"/>
      <c r="P618" s="163"/>
      <c r="Q618" s="120"/>
      <c r="R618" s="120"/>
      <c r="S618" s="121"/>
      <c r="T618" s="121"/>
      <c r="U618" s="121"/>
      <c r="V618" s="121"/>
      <c r="W618" s="121"/>
      <c r="X618" s="121"/>
      <c r="Y618" s="121"/>
      <c r="Z618" s="121"/>
      <c r="AA618" s="121"/>
      <c r="AB618" s="121"/>
      <c r="AC618" s="122"/>
      <c r="AD618" s="122"/>
      <c r="AE618" s="122"/>
      <c r="AF618" s="123"/>
      <c r="AG618" s="123"/>
      <c r="AH618" s="123"/>
      <c r="AI618" s="1092" t="s">
        <v>2571</v>
      </c>
      <c r="AJ618" s="1093"/>
      <c r="AK618" s="1093" t="s">
        <v>1676</v>
      </c>
      <c r="AL618" s="1093"/>
      <c r="AM618" s="1093"/>
      <c r="AN618" s="120"/>
      <c r="AO618" s="118">
        <f t="shared" si="56"/>
        <v>0</v>
      </c>
      <c r="AP618" s="120" t="s">
        <v>287</v>
      </c>
      <c r="AQ618" s="120" t="s">
        <v>287</v>
      </c>
      <c r="AR618" s="144">
        <f t="shared" si="54"/>
        <v>0</v>
      </c>
      <c r="AS618" s="411">
        <v>8.3999999999999995E-3</v>
      </c>
      <c r="AT618" s="115">
        <v>622</v>
      </c>
    </row>
    <row r="619" spans="1:46" ht="15" hidden="1" customHeight="1">
      <c r="A619" s="115">
        <v>616</v>
      </c>
      <c r="B619" s="119" t="s">
        <v>1049</v>
      </c>
      <c r="C619" s="119"/>
      <c r="D619" s="119" t="s">
        <v>309</v>
      </c>
      <c r="E619" s="119" t="s">
        <v>310</v>
      </c>
      <c r="F619" s="119" t="s">
        <v>1044</v>
      </c>
      <c r="G619" s="119" t="s">
        <v>297</v>
      </c>
      <c r="H619" s="119" t="s">
        <v>1050</v>
      </c>
      <c r="I619" s="119" t="s">
        <v>749</v>
      </c>
      <c r="J619" s="119"/>
      <c r="K619" s="119"/>
      <c r="L619" s="120">
        <f t="shared" si="55"/>
        <v>0.01</v>
      </c>
      <c r="M619" s="163"/>
      <c r="N619" s="141" t="s">
        <v>1748</v>
      </c>
      <c r="O619" s="163"/>
      <c r="P619" s="163"/>
      <c r="Q619" s="120"/>
      <c r="R619" s="120"/>
      <c r="S619" s="121"/>
      <c r="T619" s="121"/>
      <c r="U619" s="121"/>
      <c r="V619" s="121"/>
      <c r="W619" s="121"/>
      <c r="X619" s="121"/>
      <c r="Y619" s="121"/>
      <c r="Z619" s="121"/>
      <c r="AA619" s="121"/>
      <c r="AB619" s="121"/>
      <c r="AC619" s="122"/>
      <c r="AD619" s="122"/>
      <c r="AE619" s="122"/>
      <c r="AF619" s="123"/>
      <c r="AG619" s="123"/>
      <c r="AH619" s="123"/>
      <c r="AI619" s="1092" t="s">
        <v>2571</v>
      </c>
      <c r="AJ619" s="1093"/>
      <c r="AK619" s="1093" t="s">
        <v>1676</v>
      </c>
      <c r="AL619" s="1093"/>
      <c r="AM619" s="1093"/>
      <c r="AN619" s="120"/>
      <c r="AO619" s="118">
        <f t="shared" si="56"/>
        <v>0</v>
      </c>
      <c r="AP619" s="120" t="s">
        <v>287</v>
      </c>
      <c r="AQ619" s="120" t="s">
        <v>287</v>
      </c>
      <c r="AR619" s="144">
        <f t="shared" si="54"/>
        <v>0</v>
      </c>
      <c r="AS619" s="411">
        <v>8.3999999999999995E-3</v>
      </c>
      <c r="AT619" s="115">
        <v>623</v>
      </c>
    </row>
    <row r="620" spans="1:46" ht="15" hidden="1" customHeight="1">
      <c r="A620" s="115">
        <v>617</v>
      </c>
      <c r="B620" s="119" t="s">
        <v>1051</v>
      </c>
      <c r="C620" s="119"/>
      <c r="D620" s="119" t="s">
        <v>309</v>
      </c>
      <c r="E620" s="119" t="s">
        <v>310</v>
      </c>
      <c r="F620" s="119" t="s">
        <v>1044</v>
      </c>
      <c r="G620" s="119" t="s">
        <v>297</v>
      </c>
      <c r="H620" s="119" t="s">
        <v>1028</v>
      </c>
      <c r="I620" s="119" t="s">
        <v>749</v>
      </c>
      <c r="J620" s="119"/>
      <c r="K620" s="119"/>
      <c r="L620" s="120">
        <f t="shared" si="55"/>
        <v>0.01</v>
      </c>
      <c r="M620" s="163"/>
      <c r="N620" s="141" t="s">
        <v>1748</v>
      </c>
      <c r="O620" s="163"/>
      <c r="P620" s="163"/>
      <c r="Q620" s="120"/>
      <c r="R620" s="120"/>
      <c r="S620" s="121"/>
      <c r="T620" s="121"/>
      <c r="U620" s="121"/>
      <c r="V620" s="121"/>
      <c r="W620" s="121"/>
      <c r="X620" s="121"/>
      <c r="Y620" s="121"/>
      <c r="Z620" s="121"/>
      <c r="AA620" s="121"/>
      <c r="AB620" s="121"/>
      <c r="AC620" s="122"/>
      <c r="AD620" s="122"/>
      <c r="AE620" s="122"/>
      <c r="AF620" s="123"/>
      <c r="AG620" s="123"/>
      <c r="AH620" s="123"/>
      <c r="AI620" s="1092" t="s">
        <v>2571</v>
      </c>
      <c r="AJ620" s="1093"/>
      <c r="AK620" s="1093" t="s">
        <v>1676</v>
      </c>
      <c r="AL620" s="1093"/>
      <c r="AM620" s="1093"/>
      <c r="AN620" s="120"/>
      <c r="AO620" s="118">
        <f t="shared" si="56"/>
        <v>0</v>
      </c>
      <c r="AP620" s="120" t="s">
        <v>287</v>
      </c>
      <c r="AQ620" s="120" t="s">
        <v>287</v>
      </c>
      <c r="AR620" s="144">
        <f t="shared" si="54"/>
        <v>0</v>
      </c>
      <c r="AS620" s="411">
        <v>8.3999999999999995E-3</v>
      </c>
      <c r="AT620" s="115">
        <v>624</v>
      </c>
    </row>
    <row r="621" spans="1:46" ht="15" hidden="1" customHeight="1">
      <c r="A621" s="115">
        <v>618</v>
      </c>
      <c r="B621" s="119" t="s">
        <v>1052</v>
      </c>
      <c r="C621" s="119"/>
      <c r="D621" s="119" t="s">
        <v>309</v>
      </c>
      <c r="E621" s="119" t="s">
        <v>310</v>
      </c>
      <c r="F621" s="119" t="s">
        <v>311</v>
      </c>
      <c r="G621" s="119" t="s">
        <v>297</v>
      </c>
      <c r="H621" s="119" t="s">
        <v>300</v>
      </c>
      <c r="I621" s="119" t="s">
        <v>749</v>
      </c>
      <c r="J621" s="119"/>
      <c r="K621" s="119"/>
      <c r="L621" s="120">
        <f t="shared" si="55"/>
        <v>0.01</v>
      </c>
      <c r="M621" s="163"/>
      <c r="N621" s="141" t="s">
        <v>1748</v>
      </c>
      <c r="O621" s="163"/>
      <c r="P621" s="163"/>
      <c r="Q621" s="120"/>
      <c r="R621" s="120"/>
      <c r="S621" s="121"/>
      <c r="T621" s="121"/>
      <c r="U621" s="121"/>
      <c r="V621" s="121"/>
      <c r="W621" s="121"/>
      <c r="X621" s="121"/>
      <c r="Y621" s="121"/>
      <c r="Z621" s="121"/>
      <c r="AA621" s="121"/>
      <c r="AB621" s="121"/>
      <c r="AC621" s="122"/>
      <c r="AD621" s="122"/>
      <c r="AE621" s="122"/>
      <c r="AF621" s="123"/>
      <c r="AG621" s="123"/>
      <c r="AH621" s="123"/>
      <c r="AI621" s="1092" t="s">
        <v>2571</v>
      </c>
      <c r="AJ621" s="1093"/>
      <c r="AK621" s="1093" t="s">
        <v>1676</v>
      </c>
      <c r="AL621" s="1093"/>
      <c r="AM621" s="1093"/>
      <c r="AN621" s="120"/>
      <c r="AO621" s="118">
        <f t="shared" si="56"/>
        <v>0</v>
      </c>
      <c r="AP621" s="120" t="s">
        <v>287</v>
      </c>
      <c r="AQ621" s="120" t="s">
        <v>287</v>
      </c>
      <c r="AR621" s="144">
        <f t="shared" si="54"/>
        <v>0</v>
      </c>
      <c r="AS621" s="411">
        <v>8.3999999999999995E-3</v>
      </c>
      <c r="AT621" s="115">
        <v>625</v>
      </c>
    </row>
    <row r="622" spans="1:46" ht="15" hidden="1" customHeight="1">
      <c r="A622" s="115">
        <v>619</v>
      </c>
      <c r="B622" s="119" t="s">
        <v>1053</v>
      </c>
      <c r="C622" s="119"/>
      <c r="D622" s="119" t="s">
        <v>309</v>
      </c>
      <c r="E622" s="119" t="s">
        <v>310</v>
      </c>
      <c r="F622" s="119" t="s">
        <v>287</v>
      </c>
      <c r="G622" s="119" t="s">
        <v>297</v>
      </c>
      <c r="H622" s="119" t="s">
        <v>1028</v>
      </c>
      <c r="I622" s="119" t="s">
        <v>749</v>
      </c>
      <c r="J622" s="119"/>
      <c r="K622" s="119"/>
      <c r="L622" s="120">
        <f t="shared" si="55"/>
        <v>0.01</v>
      </c>
      <c r="M622" s="163"/>
      <c r="N622" s="141" t="s">
        <v>1748</v>
      </c>
      <c r="O622" s="163"/>
      <c r="P622" s="163"/>
      <c r="Q622" s="120"/>
      <c r="R622" s="120"/>
      <c r="S622" s="121"/>
      <c r="T622" s="121"/>
      <c r="U622" s="121"/>
      <c r="V622" s="121"/>
      <c r="W622" s="121"/>
      <c r="X622" s="121"/>
      <c r="Y622" s="121"/>
      <c r="Z622" s="121"/>
      <c r="AA622" s="121"/>
      <c r="AB622" s="121"/>
      <c r="AC622" s="122"/>
      <c r="AD622" s="122"/>
      <c r="AE622" s="122"/>
      <c r="AF622" s="123"/>
      <c r="AG622" s="123"/>
      <c r="AH622" s="123"/>
      <c r="AI622" s="1092" t="s">
        <v>2571</v>
      </c>
      <c r="AJ622" s="1093"/>
      <c r="AK622" s="1093" t="s">
        <v>1676</v>
      </c>
      <c r="AL622" s="1093"/>
      <c r="AM622" s="1093"/>
      <c r="AN622" s="120"/>
      <c r="AO622" s="118">
        <f t="shared" si="56"/>
        <v>0</v>
      </c>
      <c r="AP622" s="120" t="s">
        <v>287</v>
      </c>
      <c r="AQ622" s="120" t="s">
        <v>287</v>
      </c>
      <c r="AR622" s="144">
        <f t="shared" si="54"/>
        <v>0</v>
      </c>
      <c r="AS622" s="411">
        <v>8.3999999999999995E-3</v>
      </c>
      <c r="AT622" s="115">
        <v>626</v>
      </c>
    </row>
    <row r="623" spans="1:46" ht="15" hidden="1" customHeight="1">
      <c r="A623" s="115">
        <v>620</v>
      </c>
      <c r="B623" s="119" t="s">
        <v>1054</v>
      </c>
      <c r="C623" s="119"/>
      <c r="D623" s="119" t="s">
        <v>309</v>
      </c>
      <c r="E623" s="119" t="s">
        <v>310</v>
      </c>
      <c r="F623" s="119" t="s">
        <v>287</v>
      </c>
      <c r="G623" s="119" t="s">
        <v>297</v>
      </c>
      <c r="H623" s="119" t="s">
        <v>1028</v>
      </c>
      <c r="I623" s="119" t="s">
        <v>749</v>
      </c>
      <c r="J623" s="119"/>
      <c r="K623" s="119"/>
      <c r="L623" s="120">
        <f t="shared" si="55"/>
        <v>0.01</v>
      </c>
      <c r="M623" s="163"/>
      <c r="N623" s="141" t="s">
        <v>1748</v>
      </c>
      <c r="O623" s="163"/>
      <c r="P623" s="163"/>
      <c r="Q623" s="120"/>
      <c r="R623" s="120"/>
      <c r="S623" s="121"/>
      <c r="T623" s="121"/>
      <c r="U623" s="121"/>
      <c r="V623" s="121"/>
      <c r="W623" s="121"/>
      <c r="X623" s="121"/>
      <c r="Y623" s="121"/>
      <c r="Z623" s="121"/>
      <c r="AA623" s="121"/>
      <c r="AB623" s="121"/>
      <c r="AC623" s="122"/>
      <c r="AD623" s="122"/>
      <c r="AE623" s="122"/>
      <c r="AF623" s="123"/>
      <c r="AG623" s="123"/>
      <c r="AH623" s="123"/>
      <c r="AI623" s="1092" t="s">
        <v>2571</v>
      </c>
      <c r="AJ623" s="1093"/>
      <c r="AK623" s="1093" t="s">
        <v>1676</v>
      </c>
      <c r="AL623" s="1093"/>
      <c r="AM623" s="1093"/>
      <c r="AN623" s="120"/>
      <c r="AO623" s="118">
        <f t="shared" si="56"/>
        <v>0</v>
      </c>
      <c r="AP623" s="120" t="s">
        <v>287</v>
      </c>
      <c r="AQ623" s="120" t="s">
        <v>287</v>
      </c>
      <c r="AR623" s="144">
        <f t="shared" si="54"/>
        <v>0</v>
      </c>
      <c r="AS623" s="411">
        <v>8.3999999999999995E-3</v>
      </c>
      <c r="AT623" s="115">
        <v>627</v>
      </c>
    </row>
    <row r="624" spans="1:46" ht="15" hidden="1" customHeight="1">
      <c r="A624" s="115">
        <v>621</v>
      </c>
      <c r="B624" s="119" t="s">
        <v>1055</v>
      </c>
      <c r="C624" s="119"/>
      <c r="D624" s="119" t="s">
        <v>309</v>
      </c>
      <c r="E624" s="119" t="s">
        <v>310</v>
      </c>
      <c r="F624" s="119" t="s">
        <v>287</v>
      </c>
      <c r="G624" s="119" t="s">
        <v>296</v>
      </c>
      <c r="H624" s="119" t="s">
        <v>1028</v>
      </c>
      <c r="I624" s="119" t="s">
        <v>1056</v>
      </c>
      <c r="J624" s="119"/>
      <c r="K624" s="119"/>
      <c r="L624" s="120">
        <f t="shared" si="55"/>
        <v>0.01</v>
      </c>
      <c r="M624" s="163"/>
      <c r="N624" s="141" t="s">
        <v>1748</v>
      </c>
      <c r="O624" s="163"/>
      <c r="P624" s="163"/>
      <c r="Q624" s="120"/>
      <c r="R624" s="120"/>
      <c r="S624" s="121"/>
      <c r="T624" s="121"/>
      <c r="U624" s="121"/>
      <c r="V624" s="121"/>
      <c r="W624" s="121"/>
      <c r="X624" s="121"/>
      <c r="Y624" s="121"/>
      <c r="Z624" s="121"/>
      <c r="AA624" s="121"/>
      <c r="AB624" s="121"/>
      <c r="AC624" s="122"/>
      <c r="AD624" s="122"/>
      <c r="AE624" s="122"/>
      <c r="AF624" s="123"/>
      <c r="AG624" s="123"/>
      <c r="AH624" s="123"/>
      <c r="AI624" s="1092" t="s">
        <v>2571</v>
      </c>
      <c r="AJ624" s="1093"/>
      <c r="AK624" s="1093" t="s">
        <v>1676</v>
      </c>
      <c r="AL624" s="1093"/>
      <c r="AM624" s="1093"/>
      <c r="AN624" s="120"/>
      <c r="AO624" s="118">
        <f t="shared" si="56"/>
        <v>0</v>
      </c>
      <c r="AP624" s="120" t="s">
        <v>287</v>
      </c>
      <c r="AQ624" s="120" t="s">
        <v>287</v>
      </c>
      <c r="AR624" s="144">
        <f t="shared" si="54"/>
        <v>0</v>
      </c>
      <c r="AS624" s="411">
        <v>8.3999999999999995E-3</v>
      </c>
      <c r="AT624" s="115">
        <v>628</v>
      </c>
    </row>
    <row r="625" spans="1:46" ht="15" hidden="1" customHeight="1">
      <c r="A625" s="115">
        <v>622</v>
      </c>
      <c r="B625" s="119" t="s">
        <v>1057</v>
      </c>
      <c r="C625" s="119"/>
      <c r="D625" s="119" t="s">
        <v>309</v>
      </c>
      <c r="E625" s="119" t="s">
        <v>310</v>
      </c>
      <c r="F625" s="119" t="s">
        <v>287</v>
      </c>
      <c r="G625" s="119" t="s">
        <v>297</v>
      </c>
      <c r="H625" s="119" t="s">
        <v>1028</v>
      </c>
      <c r="I625" s="119" t="s">
        <v>1058</v>
      </c>
      <c r="J625" s="119"/>
      <c r="K625" s="119"/>
      <c r="L625" s="120">
        <f t="shared" si="55"/>
        <v>0.01</v>
      </c>
      <c r="M625" s="163"/>
      <c r="N625" s="141" t="s">
        <v>1748</v>
      </c>
      <c r="O625" s="163"/>
      <c r="P625" s="163"/>
      <c r="Q625" s="120"/>
      <c r="R625" s="120"/>
      <c r="S625" s="121"/>
      <c r="T625" s="121"/>
      <c r="U625" s="121"/>
      <c r="V625" s="121"/>
      <c r="W625" s="121"/>
      <c r="X625" s="121"/>
      <c r="Y625" s="121"/>
      <c r="Z625" s="121"/>
      <c r="AA625" s="121"/>
      <c r="AB625" s="121"/>
      <c r="AC625" s="122"/>
      <c r="AD625" s="122"/>
      <c r="AE625" s="122"/>
      <c r="AF625" s="123"/>
      <c r="AG625" s="123"/>
      <c r="AH625" s="123"/>
      <c r="AI625" s="1092" t="s">
        <v>2571</v>
      </c>
      <c r="AJ625" s="1093"/>
      <c r="AK625" s="1093" t="s">
        <v>1676</v>
      </c>
      <c r="AL625" s="1093"/>
      <c r="AM625" s="1093"/>
      <c r="AN625" s="120"/>
      <c r="AO625" s="118">
        <f t="shared" si="56"/>
        <v>0</v>
      </c>
      <c r="AP625" s="120" t="s">
        <v>287</v>
      </c>
      <c r="AQ625" s="120" t="s">
        <v>287</v>
      </c>
      <c r="AR625" s="144">
        <f t="shared" si="54"/>
        <v>0</v>
      </c>
      <c r="AS625" s="411">
        <v>8.3999999999999995E-3</v>
      </c>
      <c r="AT625" s="115">
        <v>629</v>
      </c>
    </row>
    <row r="626" spans="1:46" ht="15" hidden="1" customHeight="1">
      <c r="A626" s="115">
        <v>623</v>
      </c>
      <c r="B626" s="119" t="s">
        <v>1059</v>
      </c>
      <c r="C626" s="119"/>
      <c r="D626" s="119" t="s">
        <v>309</v>
      </c>
      <c r="E626" s="119" t="s">
        <v>310</v>
      </c>
      <c r="F626" s="119" t="s">
        <v>287</v>
      </c>
      <c r="G626" s="119" t="s">
        <v>297</v>
      </c>
      <c r="H626" s="119" t="s">
        <v>1028</v>
      </c>
      <c r="I626" s="119" t="s">
        <v>1060</v>
      </c>
      <c r="J626" s="119"/>
      <c r="K626" s="119"/>
      <c r="L626" s="120">
        <f t="shared" si="55"/>
        <v>0.01</v>
      </c>
      <c r="M626" s="163"/>
      <c r="N626" s="141" t="s">
        <v>1748</v>
      </c>
      <c r="O626" s="163"/>
      <c r="P626" s="163"/>
      <c r="Q626" s="120"/>
      <c r="R626" s="120"/>
      <c r="S626" s="121"/>
      <c r="T626" s="121"/>
      <c r="U626" s="121"/>
      <c r="V626" s="121"/>
      <c r="W626" s="121"/>
      <c r="X626" s="121"/>
      <c r="Y626" s="121"/>
      <c r="Z626" s="121"/>
      <c r="AA626" s="121"/>
      <c r="AB626" s="121"/>
      <c r="AC626" s="122"/>
      <c r="AD626" s="122"/>
      <c r="AE626" s="122"/>
      <c r="AF626" s="123"/>
      <c r="AG626" s="123"/>
      <c r="AH626" s="123"/>
      <c r="AI626" s="1092" t="s">
        <v>2571</v>
      </c>
      <c r="AJ626" s="1093"/>
      <c r="AK626" s="1093" t="s">
        <v>1676</v>
      </c>
      <c r="AL626" s="1093"/>
      <c r="AM626" s="1093"/>
      <c r="AN626" s="120"/>
      <c r="AO626" s="118">
        <f t="shared" si="56"/>
        <v>0</v>
      </c>
      <c r="AP626" s="120" t="s">
        <v>287</v>
      </c>
      <c r="AQ626" s="120" t="s">
        <v>287</v>
      </c>
      <c r="AR626" s="144">
        <f t="shared" si="54"/>
        <v>0</v>
      </c>
      <c r="AS626" s="411">
        <v>8.3999999999999995E-3</v>
      </c>
      <c r="AT626" s="115">
        <v>630</v>
      </c>
    </row>
    <row r="627" spans="1:46" ht="15" hidden="1" customHeight="1">
      <c r="A627" s="115">
        <v>624</v>
      </c>
      <c r="B627" s="119" t="s">
        <v>1061</v>
      </c>
      <c r="C627" s="119"/>
      <c r="D627" s="119" t="s">
        <v>309</v>
      </c>
      <c r="E627" s="119" t="s">
        <v>325</v>
      </c>
      <c r="F627" s="119" t="s">
        <v>1062</v>
      </c>
      <c r="G627" s="119" t="s">
        <v>297</v>
      </c>
      <c r="H627" s="119" t="s">
        <v>1028</v>
      </c>
      <c r="I627" s="119" t="s">
        <v>1029</v>
      </c>
      <c r="J627" s="119"/>
      <c r="K627" s="119"/>
      <c r="L627" s="120">
        <f t="shared" si="55"/>
        <v>0.01</v>
      </c>
      <c r="M627" s="163"/>
      <c r="N627" s="141" t="s">
        <v>1748</v>
      </c>
      <c r="O627" s="163"/>
      <c r="P627" s="163"/>
      <c r="Q627" s="120"/>
      <c r="R627" s="120"/>
      <c r="S627" s="121"/>
      <c r="T627" s="121"/>
      <c r="U627" s="121"/>
      <c r="V627" s="121"/>
      <c r="W627" s="121"/>
      <c r="X627" s="121"/>
      <c r="Y627" s="121"/>
      <c r="Z627" s="121"/>
      <c r="AA627" s="121"/>
      <c r="AB627" s="121"/>
      <c r="AC627" s="122"/>
      <c r="AD627" s="122"/>
      <c r="AE627" s="122"/>
      <c r="AF627" s="123"/>
      <c r="AG627" s="123"/>
      <c r="AH627" s="123"/>
      <c r="AI627" s="1092" t="s">
        <v>2571</v>
      </c>
      <c r="AJ627" s="1093"/>
      <c r="AK627" s="1093" t="s">
        <v>1676</v>
      </c>
      <c r="AL627" s="1093"/>
      <c r="AM627" s="1093"/>
      <c r="AN627" s="120"/>
      <c r="AO627" s="118">
        <f t="shared" si="56"/>
        <v>0</v>
      </c>
      <c r="AP627" s="120" t="s">
        <v>287</v>
      </c>
      <c r="AQ627" s="120" t="s">
        <v>287</v>
      </c>
      <c r="AR627" s="144">
        <f t="shared" si="54"/>
        <v>0</v>
      </c>
      <c r="AS627" s="411">
        <v>8.3999999999999995E-3</v>
      </c>
      <c r="AT627" s="115">
        <v>631</v>
      </c>
    </row>
    <row r="628" spans="1:46" ht="15" hidden="1" customHeight="1">
      <c r="A628" s="115">
        <v>625</v>
      </c>
      <c r="B628" s="119" t="s">
        <v>1063</v>
      </c>
      <c r="C628" s="119"/>
      <c r="D628" s="119" t="s">
        <v>309</v>
      </c>
      <c r="E628" s="119" t="s">
        <v>330</v>
      </c>
      <c r="F628" s="119" t="s">
        <v>1064</v>
      </c>
      <c r="G628" s="119" t="s">
        <v>297</v>
      </c>
      <c r="H628" s="119" t="s">
        <v>300</v>
      </c>
      <c r="I628" s="119" t="s">
        <v>1029</v>
      </c>
      <c r="J628" s="119"/>
      <c r="K628" s="119"/>
      <c r="L628" s="120">
        <f t="shared" si="55"/>
        <v>0.01</v>
      </c>
      <c r="M628" s="163"/>
      <c r="N628" s="141" t="s">
        <v>1748</v>
      </c>
      <c r="O628" s="163"/>
      <c r="P628" s="163"/>
      <c r="Q628" s="120"/>
      <c r="R628" s="120"/>
      <c r="S628" s="121"/>
      <c r="T628" s="121"/>
      <c r="U628" s="121"/>
      <c r="V628" s="121"/>
      <c r="W628" s="121"/>
      <c r="X628" s="121"/>
      <c r="Y628" s="121"/>
      <c r="Z628" s="121"/>
      <c r="AA628" s="121"/>
      <c r="AB628" s="121"/>
      <c r="AC628" s="122"/>
      <c r="AD628" s="122"/>
      <c r="AE628" s="122"/>
      <c r="AF628" s="123"/>
      <c r="AG628" s="123"/>
      <c r="AH628" s="123"/>
      <c r="AI628" s="1092" t="s">
        <v>2571</v>
      </c>
      <c r="AJ628" s="1093"/>
      <c r="AK628" s="1093" t="s">
        <v>1676</v>
      </c>
      <c r="AL628" s="1093"/>
      <c r="AM628" s="1093"/>
      <c r="AN628" s="120"/>
      <c r="AO628" s="118">
        <f t="shared" si="56"/>
        <v>0</v>
      </c>
      <c r="AP628" s="120" t="s">
        <v>287</v>
      </c>
      <c r="AQ628" s="120" t="s">
        <v>287</v>
      </c>
      <c r="AR628" s="144">
        <f t="shared" si="54"/>
        <v>0</v>
      </c>
      <c r="AS628" s="411">
        <v>8.3999999999999995E-3</v>
      </c>
      <c r="AT628" s="115">
        <v>632</v>
      </c>
    </row>
    <row r="629" spans="1:46" ht="15" hidden="1" customHeight="1">
      <c r="A629" s="115">
        <v>626</v>
      </c>
      <c r="B629" s="119" t="s">
        <v>1065</v>
      </c>
      <c r="C629" s="119"/>
      <c r="D629" s="119" t="s">
        <v>309</v>
      </c>
      <c r="E629" s="119" t="s">
        <v>330</v>
      </c>
      <c r="F629" s="119" t="s">
        <v>1064</v>
      </c>
      <c r="G629" s="119" t="s">
        <v>297</v>
      </c>
      <c r="H629" s="119" t="s">
        <v>300</v>
      </c>
      <c r="I629" s="119" t="s">
        <v>746</v>
      </c>
      <c r="J629" s="119"/>
      <c r="K629" s="119"/>
      <c r="L629" s="120">
        <f t="shared" si="55"/>
        <v>0.01</v>
      </c>
      <c r="M629" s="163"/>
      <c r="N629" s="141" t="s">
        <v>1748</v>
      </c>
      <c r="O629" s="163"/>
      <c r="P629" s="163"/>
      <c r="Q629" s="120"/>
      <c r="R629" s="120"/>
      <c r="S629" s="121"/>
      <c r="T629" s="121"/>
      <c r="U629" s="121"/>
      <c r="V629" s="121"/>
      <c r="W629" s="121"/>
      <c r="X629" s="121"/>
      <c r="Y629" s="121"/>
      <c r="Z629" s="121"/>
      <c r="AA629" s="121"/>
      <c r="AB629" s="121"/>
      <c r="AC629" s="122"/>
      <c r="AD629" s="122"/>
      <c r="AE629" s="122"/>
      <c r="AF629" s="123"/>
      <c r="AG629" s="123"/>
      <c r="AH629" s="123"/>
      <c r="AI629" s="1092" t="s">
        <v>2571</v>
      </c>
      <c r="AJ629" s="1093"/>
      <c r="AK629" s="1093" t="s">
        <v>1676</v>
      </c>
      <c r="AL629" s="1093"/>
      <c r="AM629" s="1093"/>
      <c r="AN629" s="120"/>
      <c r="AO629" s="118">
        <f t="shared" si="56"/>
        <v>0</v>
      </c>
      <c r="AP629" s="120" t="s">
        <v>287</v>
      </c>
      <c r="AQ629" s="120" t="s">
        <v>287</v>
      </c>
      <c r="AR629" s="144">
        <f t="shared" si="54"/>
        <v>0</v>
      </c>
      <c r="AS629" s="411">
        <v>8.3999999999999995E-3</v>
      </c>
      <c r="AT629" s="115">
        <v>633</v>
      </c>
    </row>
    <row r="630" spans="1:46" ht="15" hidden="1" customHeight="1">
      <c r="A630" s="115">
        <v>627</v>
      </c>
      <c r="B630" s="119" t="s">
        <v>1066</v>
      </c>
      <c r="C630" s="119"/>
      <c r="D630" s="119" t="s">
        <v>309</v>
      </c>
      <c r="E630" s="119" t="s">
        <v>330</v>
      </c>
      <c r="F630" s="119" t="s">
        <v>1067</v>
      </c>
      <c r="G630" s="119" t="s">
        <v>297</v>
      </c>
      <c r="H630" s="119" t="s">
        <v>1028</v>
      </c>
      <c r="I630" s="119" t="s">
        <v>749</v>
      </c>
      <c r="J630" s="119"/>
      <c r="K630" s="119"/>
      <c r="L630" s="120">
        <f t="shared" si="55"/>
        <v>0.01</v>
      </c>
      <c r="M630" s="163"/>
      <c r="N630" s="141" t="s">
        <v>1748</v>
      </c>
      <c r="O630" s="163"/>
      <c r="P630" s="163"/>
      <c r="Q630" s="120"/>
      <c r="R630" s="120"/>
      <c r="S630" s="121"/>
      <c r="T630" s="121"/>
      <c r="U630" s="121"/>
      <c r="V630" s="121"/>
      <c r="W630" s="121"/>
      <c r="X630" s="121"/>
      <c r="Y630" s="121"/>
      <c r="Z630" s="121"/>
      <c r="AA630" s="121"/>
      <c r="AB630" s="121"/>
      <c r="AC630" s="122"/>
      <c r="AD630" s="122"/>
      <c r="AE630" s="122"/>
      <c r="AF630" s="123"/>
      <c r="AG630" s="123"/>
      <c r="AH630" s="123"/>
      <c r="AI630" s="1092" t="s">
        <v>2571</v>
      </c>
      <c r="AJ630" s="1093"/>
      <c r="AK630" s="1093" t="s">
        <v>1676</v>
      </c>
      <c r="AL630" s="1093"/>
      <c r="AM630" s="1093"/>
      <c r="AN630" s="120"/>
      <c r="AO630" s="118">
        <f t="shared" si="56"/>
        <v>0</v>
      </c>
      <c r="AP630" s="120" t="s">
        <v>287</v>
      </c>
      <c r="AQ630" s="120" t="s">
        <v>287</v>
      </c>
      <c r="AR630" s="144">
        <f t="shared" si="54"/>
        <v>0</v>
      </c>
      <c r="AS630" s="411">
        <v>8.3999999999999995E-3</v>
      </c>
      <c r="AT630" s="115">
        <v>634</v>
      </c>
    </row>
    <row r="631" spans="1:46" ht="15" hidden="1" customHeight="1">
      <c r="A631" s="115">
        <v>628</v>
      </c>
      <c r="B631" s="119" t="s">
        <v>1068</v>
      </c>
      <c r="C631" s="119"/>
      <c r="D631" s="119" t="s">
        <v>309</v>
      </c>
      <c r="E631" s="119" t="s">
        <v>330</v>
      </c>
      <c r="F631" s="119" t="s">
        <v>475</v>
      </c>
      <c r="G631" s="119" t="s">
        <v>297</v>
      </c>
      <c r="H631" s="119" t="s">
        <v>1028</v>
      </c>
      <c r="I631" s="119" t="s">
        <v>749</v>
      </c>
      <c r="J631" s="119"/>
      <c r="K631" s="119"/>
      <c r="L631" s="120">
        <f t="shared" si="55"/>
        <v>0.01</v>
      </c>
      <c r="M631" s="163"/>
      <c r="N631" s="141" t="s">
        <v>1748</v>
      </c>
      <c r="O631" s="163"/>
      <c r="P631" s="163"/>
      <c r="Q631" s="120"/>
      <c r="R631" s="120"/>
      <c r="S631" s="121"/>
      <c r="T631" s="121"/>
      <c r="U631" s="121"/>
      <c r="V631" s="121"/>
      <c r="W631" s="121"/>
      <c r="X631" s="121"/>
      <c r="Y631" s="121"/>
      <c r="Z631" s="121"/>
      <c r="AA631" s="121"/>
      <c r="AB631" s="121"/>
      <c r="AC631" s="122"/>
      <c r="AD631" s="122"/>
      <c r="AE631" s="122"/>
      <c r="AF631" s="123"/>
      <c r="AG631" s="123"/>
      <c r="AH631" s="123"/>
      <c r="AI631" s="1092" t="s">
        <v>2571</v>
      </c>
      <c r="AJ631" s="1093"/>
      <c r="AK631" s="1093" t="s">
        <v>1676</v>
      </c>
      <c r="AL631" s="1093"/>
      <c r="AM631" s="1093"/>
      <c r="AN631" s="120"/>
      <c r="AO631" s="118">
        <f t="shared" si="56"/>
        <v>0</v>
      </c>
      <c r="AP631" s="120" t="s">
        <v>287</v>
      </c>
      <c r="AQ631" s="120" t="s">
        <v>287</v>
      </c>
      <c r="AR631" s="144">
        <f t="shared" si="54"/>
        <v>0</v>
      </c>
      <c r="AS631" s="411">
        <v>8.3999999999999995E-3</v>
      </c>
      <c r="AT631" s="115">
        <v>635</v>
      </c>
    </row>
    <row r="632" spans="1:46" ht="15" hidden="1" customHeight="1">
      <c r="A632" s="115">
        <v>629</v>
      </c>
      <c r="B632" s="119" t="s">
        <v>1069</v>
      </c>
      <c r="C632" s="119"/>
      <c r="D632" s="119" t="s">
        <v>309</v>
      </c>
      <c r="E632" s="119" t="s">
        <v>330</v>
      </c>
      <c r="F632" s="119" t="s">
        <v>1064</v>
      </c>
      <c r="G632" s="119" t="s">
        <v>297</v>
      </c>
      <c r="H632" s="119" t="s">
        <v>1028</v>
      </c>
      <c r="I632" s="119" t="s">
        <v>746</v>
      </c>
      <c r="J632" s="119"/>
      <c r="K632" s="119"/>
      <c r="L632" s="120">
        <f t="shared" si="55"/>
        <v>0.01</v>
      </c>
      <c r="M632" s="163"/>
      <c r="N632" s="141" t="s">
        <v>1748</v>
      </c>
      <c r="O632" s="163"/>
      <c r="P632" s="163"/>
      <c r="Q632" s="120"/>
      <c r="R632" s="120"/>
      <c r="S632" s="121"/>
      <c r="T632" s="121"/>
      <c r="U632" s="121"/>
      <c r="V632" s="121"/>
      <c r="W632" s="121"/>
      <c r="X632" s="121"/>
      <c r="Y632" s="121"/>
      <c r="Z632" s="121"/>
      <c r="AA632" s="121"/>
      <c r="AB632" s="121"/>
      <c r="AC632" s="122"/>
      <c r="AD632" s="122"/>
      <c r="AE632" s="122"/>
      <c r="AF632" s="123"/>
      <c r="AG632" s="123"/>
      <c r="AH632" s="123"/>
      <c r="AI632" s="1092" t="s">
        <v>2571</v>
      </c>
      <c r="AJ632" s="1093"/>
      <c r="AK632" s="1093" t="s">
        <v>1676</v>
      </c>
      <c r="AL632" s="1093"/>
      <c r="AM632" s="1093"/>
      <c r="AN632" s="120"/>
      <c r="AO632" s="118">
        <f t="shared" si="56"/>
        <v>0</v>
      </c>
      <c r="AP632" s="120" t="s">
        <v>287</v>
      </c>
      <c r="AQ632" s="120" t="s">
        <v>287</v>
      </c>
      <c r="AR632" s="144">
        <f t="shared" si="54"/>
        <v>0</v>
      </c>
      <c r="AS632" s="411">
        <v>8.3999999999999995E-3</v>
      </c>
      <c r="AT632" s="115">
        <v>636</v>
      </c>
    </row>
    <row r="633" spans="1:46" ht="15" hidden="1" customHeight="1">
      <c r="A633" s="115">
        <v>630</v>
      </c>
      <c r="B633" s="119" t="s">
        <v>1070</v>
      </c>
      <c r="C633" s="119"/>
      <c r="D633" s="119" t="s">
        <v>309</v>
      </c>
      <c r="E633" s="119" t="s">
        <v>330</v>
      </c>
      <c r="F633" s="119" t="s">
        <v>287</v>
      </c>
      <c r="G633" s="119" t="s">
        <v>297</v>
      </c>
      <c r="H633" s="119" t="s">
        <v>1028</v>
      </c>
      <c r="I633" s="119" t="s">
        <v>749</v>
      </c>
      <c r="J633" s="119"/>
      <c r="K633" s="119"/>
      <c r="L633" s="120">
        <f t="shared" si="55"/>
        <v>0.01</v>
      </c>
      <c r="M633" s="163"/>
      <c r="N633" s="141" t="s">
        <v>1748</v>
      </c>
      <c r="O633" s="163"/>
      <c r="P633" s="163"/>
      <c r="Q633" s="120"/>
      <c r="R633" s="120"/>
      <c r="S633" s="121"/>
      <c r="T633" s="121"/>
      <c r="U633" s="121"/>
      <c r="V633" s="121"/>
      <c r="W633" s="121"/>
      <c r="X633" s="121"/>
      <c r="Y633" s="121"/>
      <c r="Z633" s="121"/>
      <c r="AA633" s="121"/>
      <c r="AB633" s="121"/>
      <c r="AC633" s="122"/>
      <c r="AD633" s="122"/>
      <c r="AE633" s="122"/>
      <c r="AF633" s="123"/>
      <c r="AG633" s="123"/>
      <c r="AH633" s="123"/>
      <c r="AI633" s="1092" t="s">
        <v>2571</v>
      </c>
      <c r="AJ633" s="1093"/>
      <c r="AK633" s="1093" t="s">
        <v>1676</v>
      </c>
      <c r="AL633" s="1093"/>
      <c r="AM633" s="1093"/>
      <c r="AN633" s="120"/>
      <c r="AO633" s="118">
        <f t="shared" si="56"/>
        <v>0</v>
      </c>
      <c r="AP633" s="120" t="s">
        <v>287</v>
      </c>
      <c r="AQ633" s="120" t="s">
        <v>287</v>
      </c>
      <c r="AR633" s="144">
        <f t="shared" si="54"/>
        <v>0</v>
      </c>
      <c r="AS633" s="411">
        <v>8.3999999999999995E-3</v>
      </c>
      <c r="AT633" s="115">
        <v>637</v>
      </c>
    </row>
    <row r="634" spans="1:46" ht="15" hidden="1" customHeight="1">
      <c r="A634" s="115">
        <v>631</v>
      </c>
      <c r="B634" s="119" t="s">
        <v>1071</v>
      </c>
      <c r="C634" s="119"/>
      <c r="D634" s="119" t="s">
        <v>309</v>
      </c>
      <c r="E634" s="119" t="s">
        <v>330</v>
      </c>
      <c r="F634" s="119" t="s">
        <v>475</v>
      </c>
      <c r="G634" s="119" t="s">
        <v>297</v>
      </c>
      <c r="H634" s="119" t="s">
        <v>1028</v>
      </c>
      <c r="I634" s="119" t="s">
        <v>749</v>
      </c>
      <c r="J634" s="119"/>
      <c r="K634" s="119"/>
      <c r="L634" s="120">
        <f t="shared" si="55"/>
        <v>0.01</v>
      </c>
      <c r="M634" s="163"/>
      <c r="N634" s="141" t="s">
        <v>1748</v>
      </c>
      <c r="O634" s="163"/>
      <c r="P634" s="163"/>
      <c r="Q634" s="120"/>
      <c r="R634" s="120"/>
      <c r="S634" s="121"/>
      <c r="T634" s="121"/>
      <c r="U634" s="121"/>
      <c r="V634" s="121"/>
      <c r="W634" s="121"/>
      <c r="X634" s="121"/>
      <c r="Y634" s="121"/>
      <c r="Z634" s="121"/>
      <c r="AA634" s="121"/>
      <c r="AB634" s="121"/>
      <c r="AC634" s="122"/>
      <c r="AD634" s="122"/>
      <c r="AE634" s="122"/>
      <c r="AF634" s="123"/>
      <c r="AG634" s="123"/>
      <c r="AH634" s="123"/>
      <c r="AI634" s="1092" t="s">
        <v>2571</v>
      </c>
      <c r="AJ634" s="1093"/>
      <c r="AK634" s="1093" t="s">
        <v>1676</v>
      </c>
      <c r="AL634" s="1093"/>
      <c r="AM634" s="1093"/>
      <c r="AN634" s="120"/>
      <c r="AO634" s="118">
        <f t="shared" si="56"/>
        <v>0</v>
      </c>
      <c r="AP634" s="120" t="s">
        <v>287</v>
      </c>
      <c r="AQ634" s="120" t="s">
        <v>287</v>
      </c>
      <c r="AR634" s="144">
        <f t="shared" si="54"/>
        <v>0</v>
      </c>
      <c r="AS634" s="411">
        <v>8.3999999999999995E-3</v>
      </c>
      <c r="AT634" s="115">
        <v>638</v>
      </c>
    </row>
    <row r="635" spans="1:46" ht="15" hidden="1" customHeight="1">
      <c r="A635" s="115">
        <v>632</v>
      </c>
      <c r="B635" s="119" t="s">
        <v>1072</v>
      </c>
      <c r="C635" s="119"/>
      <c r="D635" s="119" t="s">
        <v>309</v>
      </c>
      <c r="E635" s="119" t="s">
        <v>310</v>
      </c>
      <c r="F635" s="119" t="s">
        <v>287</v>
      </c>
      <c r="G635" s="119" t="s">
        <v>297</v>
      </c>
      <c r="H635" s="119" t="s">
        <v>300</v>
      </c>
      <c r="I635" s="119" t="s">
        <v>749</v>
      </c>
      <c r="J635" s="119"/>
      <c r="K635" s="119"/>
      <c r="L635" s="120">
        <f t="shared" si="55"/>
        <v>0.01</v>
      </c>
      <c r="M635" s="163"/>
      <c r="N635" s="141" t="s">
        <v>1748</v>
      </c>
      <c r="O635" s="163"/>
      <c r="P635" s="163"/>
      <c r="Q635" s="120"/>
      <c r="R635" s="120"/>
      <c r="S635" s="121"/>
      <c r="T635" s="121"/>
      <c r="U635" s="121"/>
      <c r="V635" s="121"/>
      <c r="W635" s="121"/>
      <c r="X635" s="121"/>
      <c r="Y635" s="121"/>
      <c r="Z635" s="121"/>
      <c r="AA635" s="121"/>
      <c r="AB635" s="121"/>
      <c r="AC635" s="122"/>
      <c r="AD635" s="122"/>
      <c r="AE635" s="122"/>
      <c r="AF635" s="123"/>
      <c r="AG635" s="123"/>
      <c r="AH635" s="123"/>
      <c r="AI635" s="1092" t="s">
        <v>2571</v>
      </c>
      <c r="AJ635" s="1093"/>
      <c r="AK635" s="1093" t="s">
        <v>1676</v>
      </c>
      <c r="AL635" s="1093"/>
      <c r="AM635" s="1093"/>
      <c r="AN635" s="120"/>
      <c r="AO635" s="118">
        <f t="shared" si="56"/>
        <v>0</v>
      </c>
      <c r="AP635" s="120" t="s">
        <v>287</v>
      </c>
      <c r="AQ635" s="120" t="s">
        <v>287</v>
      </c>
      <c r="AR635" s="144">
        <f t="shared" si="54"/>
        <v>0</v>
      </c>
      <c r="AS635" s="411">
        <v>8.3999999999999995E-3</v>
      </c>
      <c r="AT635" s="115">
        <v>639</v>
      </c>
    </row>
    <row r="636" spans="1:46" ht="15" hidden="1" customHeight="1">
      <c r="A636" s="115">
        <v>633</v>
      </c>
      <c r="B636" s="119" t="s">
        <v>1073</v>
      </c>
      <c r="C636" s="119"/>
      <c r="D636" s="119" t="s">
        <v>309</v>
      </c>
      <c r="E636" s="119" t="s">
        <v>310</v>
      </c>
      <c r="F636" s="119" t="s">
        <v>287</v>
      </c>
      <c r="G636" s="119" t="s">
        <v>297</v>
      </c>
      <c r="H636" s="119" t="s">
        <v>300</v>
      </c>
      <c r="I636" s="119" t="s">
        <v>749</v>
      </c>
      <c r="J636" s="119"/>
      <c r="K636" s="119"/>
      <c r="L636" s="120">
        <f t="shared" si="55"/>
        <v>0.01</v>
      </c>
      <c r="M636" s="163"/>
      <c r="N636" s="141" t="s">
        <v>1748</v>
      </c>
      <c r="O636" s="163"/>
      <c r="P636" s="163"/>
      <c r="Q636" s="120"/>
      <c r="R636" s="120"/>
      <c r="S636" s="121"/>
      <c r="T636" s="121"/>
      <c r="U636" s="121"/>
      <c r="V636" s="121"/>
      <c r="W636" s="121"/>
      <c r="X636" s="121"/>
      <c r="Y636" s="121"/>
      <c r="Z636" s="121"/>
      <c r="AA636" s="121"/>
      <c r="AB636" s="121"/>
      <c r="AC636" s="122"/>
      <c r="AD636" s="122"/>
      <c r="AE636" s="122"/>
      <c r="AF636" s="123"/>
      <c r="AG636" s="123"/>
      <c r="AH636" s="123"/>
      <c r="AI636" s="1092" t="s">
        <v>2571</v>
      </c>
      <c r="AJ636" s="1093"/>
      <c r="AK636" s="1093" t="s">
        <v>1676</v>
      </c>
      <c r="AL636" s="1093"/>
      <c r="AM636" s="1093"/>
      <c r="AN636" s="120"/>
      <c r="AO636" s="118">
        <f t="shared" si="56"/>
        <v>0</v>
      </c>
      <c r="AP636" s="120" t="s">
        <v>287</v>
      </c>
      <c r="AQ636" s="120" t="s">
        <v>287</v>
      </c>
      <c r="AR636" s="144">
        <f t="shared" ref="AR636:AR699" si="57">4*J636</f>
        <v>0</v>
      </c>
      <c r="AS636" s="411">
        <v>8.3999999999999995E-3</v>
      </c>
      <c r="AT636" s="115">
        <v>640</v>
      </c>
    </row>
    <row r="637" spans="1:46" ht="15" hidden="1" customHeight="1">
      <c r="A637" s="115">
        <v>634</v>
      </c>
      <c r="B637" s="119" t="s">
        <v>1074</v>
      </c>
      <c r="C637" s="119"/>
      <c r="D637" s="119" t="s">
        <v>309</v>
      </c>
      <c r="E637" s="119" t="s">
        <v>330</v>
      </c>
      <c r="F637" s="119" t="s">
        <v>475</v>
      </c>
      <c r="G637" s="119" t="s">
        <v>303</v>
      </c>
      <c r="H637" s="119" t="s">
        <v>300</v>
      </c>
      <c r="I637" s="119" t="s">
        <v>749</v>
      </c>
      <c r="J637" s="119"/>
      <c r="K637" s="119"/>
      <c r="L637" s="120">
        <f t="shared" si="55"/>
        <v>0.01</v>
      </c>
      <c r="M637" s="163"/>
      <c r="N637" s="141" t="s">
        <v>1748</v>
      </c>
      <c r="O637" s="163"/>
      <c r="P637" s="163"/>
      <c r="Q637" s="120"/>
      <c r="R637" s="120"/>
      <c r="S637" s="121"/>
      <c r="T637" s="121"/>
      <c r="U637" s="121"/>
      <c r="V637" s="121"/>
      <c r="W637" s="121"/>
      <c r="X637" s="121"/>
      <c r="Y637" s="121"/>
      <c r="Z637" s="121"/>
      <c r="AA637" s="121"/>
      <c r="AB637" s="121"/>
      <c r="AC637" s="122"/>
      <c r="AD637" s="122"/>
      <c r="AE637" s="122"/>
      <c r="AF637" s="123"/>
      <c r="AG637" s="123"/>
      <c r="AH637" s="123"/>
      <c r="AI637" s="1092" t="s">
        <v>2571</v>
      </c>
      <c r="AJ637" s="1093"/>
      <c r="AK637" s="1093" t="s">
        <v>1676</v>
      </c>
      <c r="AL637" s="1093"/>
      <c r="AM637" s="1093"/>
      <c r="AN637" s="120"/>
      <c r="AO637" s="118">
        <f t="shared" si="56"/>
        <v>0</v>
      </c>
      <c r="AP637" s="120" t="s">
        <v>287</v>
      </c>
      <c r="AQ637" s="120" t="s">
        <v>287</v>
      </c>
      <c r="AR637" s="144">
        <f t="shared" si="57"/>
        <v>0</v>
      </c>
      <c r="AS637" s="411">
        <v>8.3999999999999995E-3</v>
      </c>
      <c r="AT637" s="115">
        <v>641</v>
      </c>
    </row>
    <row r="638" spans="1:46" ht="15" hidden="1" customHeight="1">
      <c r="A638" s="115">
        <v>635</v>
      </c>
      <c r="B638" s="119" t="s">
        <v>1075</v>
      </c>
      <c r="C638" s="119"/>
      <c r="D638" s="119" t="s">
        <v>309</v>
      </c>
      <c r="E638" s="119" t="s">
        <v>330</v>
      </c>
      <c r="F638" s="119" t="s">
        <v>475</v>
      </c>
      <c r="G638" s="119" t="s">
        <v>303</v>
      </c>
      <c r="H638" s="119" t="s">
        <v>300</v>
      </c>
      <c r="I638" s="119" t="s">
        <v>749</v>
      </c>
      <c r="J638" s="119"/>
      <c r="K638" s="119"/>
      <c r="L638" s="120">
        <f t="shared" ref="L638:L701" si="58">IF(J638&lt;0.03,0.01,0.03)</f>
        <v>0.01</v>
      </c>
      <c r="M638" s="163"/>
      <c r="N638" s="141" t="s">
        <v>1748</v>
      </c>
      <c r="O638" s="163"/>
      <c r="P638" s="163"/>
      <c r="Q638" s="120"/>
      <c r="R638" s="120"/>
      <c r="S638" s="121"/>
      <c r="T638" s="121"/>
      <c r="U638" s="121"/>
      <c r="V638" s="121"/>
      <c r="W638" s="121"/>
      <c r="X638" s="121"/>
      <c r="Y638" s="121"/>
      <c r="Z638" s="121"/>
      <c r="AA638" s="121"/>
      <c r="AB638" s="121"/>
      <c r="AC638" s="122"/>
      <c r="AD638" s="122"/>
      <c r="AE638" s="122"/>
      <c r="AF638" s="123"/>
      <c r="AG638" s="123"/>
      <c r="AH638" s="123"/>
      <c r="AI638" s="1092" t="s">
        <v>2571</v>
      </c>
      <c r="AJ638" s="1093"/>
      <c r="AK638" s="1093" t="s">
        <v>1676</v>
      </c>
      <c r="AL638" s="1093"/>
      <c r="AM638" s="1093"/>
      <c r="AN638" s="120"/>
      <c r="AO638" s="118">
        <f t="shared" ref="AO638:AO701" si="59">AR638+J638</f>
        <v>0</v>
      </c>
      <c r="AP638" s="120" t="s">
        <v>287</v>
      </c>
      <c r="AQ638" s="120" t="s">
        <v>287</v>
      </c>
      <c r="AR638" s="144">
        <f t="shared" si="57"/>
        <v>0</v>
      </c>
      <c r="AS638" s="411">
        <v>8.3999999999999995E-3</v>
      </c>
      <c r="AT638" s="115">
        <v>642</v>
      </c>
    </row>
    <row r="639" spans="1:46" ht="15" hidden="1" customHeight="1">
      <c r="A639" s="115">
        <v>636</v>
      </c>
      <c r="B639" s="119" t="s">
        <v>1076</v>
      </c>
      <c r="C639" s="119"/>
      <c r="D639" s="119" t="s">
        <v>309</v>
      </c>
      <c r="E639" s="119" t="s">
        <v>330</v>
      </c>
      <c r="F639" s="119" t="s">
        <v>475</v>
      </c>
      <c r="G639" s="119" t="s">
        <v>303</v>
      </c>
      <c r="H639" s="119" t="s">
        <v>300</v>
      </c>
      <c r="I639" s="119" t="s">
        <v>749</v>
      </c>
      <c r="J639" s="119"/>
      <c r="K639" s="119"/>
      <c r="L639" s="120">
        <f t="shared" si="58"/>
        <v>0.01</v>
      </c>
      <c r="M639" s="163"/>
      <c r="N639" s="141" t="s">
        <v>1748</v>
      </c>
      <c r="O639" s="163"/>
      <c r="P639" s="163"/>
      <c r="Q639" s="120"/>
      <c r="R639" s="120"/>
      <c r="S639" s="121"/>
      <c r="T639" s="121"/>
      <c r="U639" s="121"/>
      <c r="V639" s="121"/>
      <c r="W639" s="121"/>
      <c r="X639" s="121"/>
      <c r="Y639" s="121"/>
      <c r="Z639" s="121"/>
      <c r="AA639" s="121"/>
      <c r="AB639" s="121"/>
      <c r="AC639" s="122"/>
      <c r="AD639" s="122"/>
      <c r="AE639" s="122"/>
      <c r="AF639" s="123"/>
      <c r="AG639" s="123"/>
      <c r="AH639" s="123"/>
      <c r="AI639" s="1092" t="s">
        <v>2571</v>
      </c>
      <c r="AJ639" s="1093"/>
      <c r="AK639" s="1093" t="s">
        <v>1676</v>
      </c>
      <c r="AL639" s="1093"/>
      <c r="AM639" s="1093"/>
      <c r="AN639" s="120"/>
      <c r="AO639" s="118">
        <f t="shared" si="59"/>
        <v>0</v>
      </c>
      <c r="AP639" s="120" t="s">
        <v>287</v>
      </c>
      <c r="AQ639" s="120" t="s">
        <v>287</v>
      </c>
      <c r="AR639" s="144">
        <f t="shared" si="57"/>
        <v>0</v>
      </c>
      <c r="AS639" s="411">
        <v>8.3999999999999995E-3</v>
      </c>
      <c r="AT639" s="115">
        <v>643</v>
      </c>
    </row>
    <row r="640" spans="1:46" ht="15" hidden="1" customHeight="1">
      <c r="A640" s="115">
        <v>637</v>
      </c>
      <c r="B640" s="119" t="s">
        <v>1077</v>
      </c>
      <c r="C640" s="119"/>
      <c r="D640" s="119" t="s">
        <v>309</v>
      </c>
      <c r="E640" s="119" t="s">
        <v>330</v>
      </c>
      <c r="F640" s="119" t="s">
        <v>475</v>
      </c>
      <c r="G640" s="119" t="s">
        <v>303</v>
      </c>
      <c r="H640" s="119" t="s">
        <v>300</v>
      </c>
      <c r="I640" s="119" t="s">
        <v>749</v>
      </c>
      <c r="J640" s="119"/>
      <c r="K640" s="119"/>
      <c r="L640" s="120">
        <f t="shared" si="58"/>
        <v>0.01</v>
      </c>
      <c r="M640" s="163"/>
      <c r="N640" s="141" t="s">
        <v>1748</v>
      </c>
      <c r="O640" s="163"/>
      <c r="P640" s="163"/>
      <c r="Q640" s="120"/>
      <c r="R640" s="120"/>
      <c r="S640" s="121"/>
      <c r="T640" s="121"/>
      <c r="U640" s="121"/>
      <c r="V640" s="121"/>
      <c r="W640" s="121"/>
      <c r="X640" s="121"/>
      <c r="Y640" s="121"/>
      <c r="Z640" s="121"/>
      <c r="AA640" s="121"/>
      <c r="AB640" s="121"/>
      <c r="AC640" s="122"/>
      <c r="AD640" s="122"/>
      <c r="AE640" s="122"/>
      <c r="AF640" s="123"/>
      <c r="AG640" s="123"/>
      <c r="AH640" s="123"/>
      <c r="AI640" s="1092" t="s">
        <v>2571</v>
      </c>
      <c r="AJ640" s="1093"/>
      <c r="AK640" s="1093" t="s">
        <v>1676</v>
      </c>
      <c r="AL640" s="1093"/>
      <c r="AM640" s="1093"/>
      <c r="AN640" s="120"/>
      <c r="AO640" s="118">
        <f t="shared" si="59"/>
        <v>0</v>
      </c>
      <c r="AP640" s="120" t="s">
        <v>287</v>
      </c>
      <c r="AQ640" s="120" t="s">
        <v>287</v>
      </c>
      <c r="AR640" s="144">
        <f t="shared" si="57"/>
        <v>0</v>
      </c>
      <c r="AS640" s="411">
        <v>8.3999999999999995E-3</v>
      </c>
      <c r="AT640" s="115">
        <v>644</v>
      </c>
    </row>
    <row r="641" spans="1:46" ht="15" hidden="1" customHeight="1">
      <c r="A641" s="115">
        <v>638</v>
      </c>
      <c r="B641" s="119" t="s">
        <v>1078</v>
      </c>
      <c r="C641" s="119"/>
      <c r="D641" s="119" t="s">
        <v>309</v>
      </c>
      <c r="E641" s="119" t="s">
        <v>330</v>
      </c>
      <c r="F641" s="119" t="s">
        <v>475</v>
      </c>
      <c r="G641" s="119" t="s">
        <v>303</v>
      </c>
      <c r="H641" s="119" t="s">
        <v>300</v>
      </c>
      <c r="I641" s="119" t="s">
        <v>749</v>
      </c>
      <c r="J641" s="119"/>
      <c r="K641" s="119"/>
      <c r="L641" s="120">
        <f t="shared" si="58"/>
        <v>0.01</v>
      </c>
      <c r="M641" s="163"/>
      <c r="N641" s="141" t="s">
        <v>1748</v>
      </c>
      <c r="O641" s="163"/>
      <c r="P641" s="163"/>
      <c r="Q641" s="120"/>
      <c r="R641" s="120"/>
      <c r="S641" s="121"/>
      <c r="T641" s="121"/>
      <c r="U641" s="121"/>
      <c r="V641" s="121"/>
      <c r="W641" s="121"/>
      <c r="X641" s="121"/>
      <c r="Y641" s="121"/>
      <c r="Z641" s="121"/>
      <c r="AA641" s="121"/>
      <c r="AB641" s="121"/>
      <c r="AC641" s="122"/>
      <c r="AD641" s="122"/>
      <c r="AE641" s="122"/>
      <c r="AF641" s="123"/>
      <c r="AG641" s="123"/>
      <c r="AH641" s="123"/>
      <c r="AI641" s="1092" t="s">
        <v>2571</v>
      </c>
      <c r="AJ641" s="1093"/>
      <c r="AK641" s="1093" t="s">
        <v>1676</v>
      </c>
      <c r="AL641" s="1093"/>
      <c r="AM641" s="1093"/>
      <c r="AN641" s="120"/>
      <c r="AO641" s="118">
        <f t="shared" si="59"/>
        <v>0</v>
      </c>
      <c r="AP641" s="120" t="s">
        <v>287</v>
      </c>
      <c r="AQ641" s="120" t="s">
        <v>287</v>
      </c>
      <c r="AR641" s="144">
        <f t="shared" si="57"/>
        <v>0</v>
      </c>
      <c r="AS641" s="411">
        <v>8.3999999999999995E-3</v>
      </c>
      <c r="AT641" s="115">
        <v>645</v>
      </c>
    </row>
    <row r="642" spans="1:46" ht="15" hidden="1" customHeight="1">
      <c r="A642" s="115">
        <v>639</v>
      </c>
      <c r="B642" s="119" t="s">
        <v>1079</v>
      </c>
      <c r="C642" s="119"/>
      <c r="D642" s="119" t="s">
        <v>309</v>
      </c>
      <c r="E642" s="119" t="s">
        <v>330</v>
      </c>
      <c r="F642" s="119" t="s">
        <v>475</v>
      </c>
      <c r="G642" s="119" t="s">
        <v>303</v>
      </c>
      <c r="H642" s="119" t="s">
        <v>300</v>
      </c>
      <c r="I642" s="119" t="s">
        <v>749</v>
      </c>
      <c r="J642" s="119"/>
      <c r="K642" s="119"/>
      <c r="L642" s="120">
        <f t="shared" si="58"/>
        <v>0.01</v>
      </c>
      <c r="M642" s="163"/>
      <c r="N642" s="141" t="s">
        <v>1748</v>
      </c>
      <c r="O642" s="163"/>
      <c r="P642" s="163"/>
      <c r="Q642" s="120"/>
      <c r="R642" s="120"/>
      <c r="S642" s="121"/>
      <c r="T642" s="121"/>
      <c r="U642" s="121"/>
      <c r="V642" s="121"/>
      <c r="W642" s="121"/>
      <c r="X642" s="121"/>
      <c r="Y642" s="121"/>
      <c r="Z642" s="121"/>
      <c r="AA642" s="121"/>
      <c r="AB642" s="121"/>
      <c r="AC642" s="122"/>
      <c r="AD642" s="122"/>
      <c r="AE642" s="122"/>
      <c r="AF642" s="123"/>
      <c r="AG642" s="123"/>
      <c r="AH642" s="123"/>
      <c r="AI642" s="1092" t="s">
        <v>2571</v>
      </c>
      <c r="AJ642" s="1093"/>
      <c r="AK642" s="1093" t="s">
        <v>1676</v>
      </c>
      <c r="AL642" s="1093"/>
      <c r="AM642" s="1093"/>
      <c r="AN642" s="120"/>
      <c r="AO642" s="118">
        <f t="shared" si="59"/>
        <v>0</v>
      </c>
      <c r="AP642" s="120" t="s">
        <v>287</v>
      </c>
      <c r="AQ642" s="120" t="s">
        <v>287</v>
      </c>
      <c r="AR642" s="144">
        <f t="shared" si="57"/>
        <v>0</v>
      </c>
      <c r="AS642" s="411">
        <v>8.3999999999999995E-3</v>
      </c>
      <c r="AT642" s="115">
        <v>646</v>
      </c>
    </row>
    <row r="643" spans="1:46" ht="15" hidden="1" customHeight="1">
      <c r="A643" s="115">
        <v>640</v>
      </c>
      <c r="B643" s="119" t="s">
        <v>1080</v>
      </c>
      <c r="C643" s="119"/>
      <c r="D643" s="119" t="s">
        <v>309</v>
      </c>
      <c r="E643" s="119" t="s">
        <v>330</v>
      </c>
      <c r="F643" s="119" t="s">
        <v>475</v>
      </c>
      <c r="G643" s="119" t="s">
        <v>303</v>
      </c>
      <c r="H643" s="119" t="s">
        <v>300</v>
      </c>
      <c r="I643" s="119" t="s">
        <v>749</v>
      </c>
      <c r="J643" s="119"/>
      <c r="K643" s="119"/>
      <c r="L643" s="120">
        <f t="shared" si="58"/>
        <v>0.01</v>
      </c>
      <c r="M643" s="163"/>
      <c r="N643" s="141" t="s">
        <v>1748</v>
      </c>
      <c r="O643" s="163"/>
      <c r="P643" s="163"/>
      <c r="Q643" s="120"/>
      <c r="R643" s="120"/>
      <c r="S643" s="121"/>
      <c r="T643" s="121"/>
      <c r="U643" s="121"/>
      <c r="V643" s="121"/>
      <c r="W643" s="121"/>
      <c r="X643" s="121"/>
      <c r="Y643" s="121"/>
      <c r="Z643" s="121"/>
      <c r="AA643" s="121"/>
      <c r="AB643" s="121"/>
      <c r="AC643" s="122"/>
      <c r="AD643" s="122"/>
      <c r="AE643" s="122"/>
      <c r="AF643" s="123"/>
      <c r="AG643" s="123"/>
      <c r="AH643" s="123"/>
      <c r="AI643" s="1092" t="s">
        <v>2571</v>
      </c>
      <c r="AJ643" s="1093"/>
      <c r="AK643" s="1093" t="s">
        <v>1676</v>
      </c>
      <c r="AL643" s="1093"/>
      <c r="AM643" s="1093"/>
      <c r="AN643" s="120"/>
      <c r="AO643" s="118">
        <f t="shared" si="59"/>
        <v>0</v>
      </c>
      <c r="AP643" s="120" t="s">
        <v>287</v>
      </c>
      <c r="AQ643" s="120" t="s">
        <v>287</v>
      </c>
      <c r="AR643" s="144">
        <f t="shared" si="57"/>
        <v>0</v>
      </c>
      <c r="AS643" s="411">
        <v>8.3999999999999995E-3</v>
      </c>
      <c r="AT643" s="115">
        <v>647</v>
      </c>
    </row>
    <row r="644" spans="1:46" ht="15" hidden="1" customHeight="1">
      <c r="A644" s="115">
        <v>641</v>
      </c>
      <c r="B644" s="119" t="s">
        <v>1081</v>
      </c>
      <c r="C644" s="119"/>
      <c r="D644" s="119" t="s">
        <v>309</v>
      </c>
      <c r="E644" s="119" t="s">
        <v>330</v>
      </c>
      <c r="F644" s="119" t="s">
        <v>475</v>
      </c>
      <c r="G644" s="119" t="s">
        <v>303</v>
      </c>
      <c r="H644" s="119" t="s">
        <v>300</v>
      </c>
      <c r="I644" s="119" t="s">
        <v>749</v>
      </c>
      <c r="J644" s="119"/>
      <c r="K644" s="119"/>
      <c r="L644" s="120">
        <f t="shared" si="58"/>
        <v>0.01</v>
      </c>
      <c r="M644" s="163"/>
      <c r="N644" s="141" t="s">
        <v>1748</v>
      </c>
      <c r="O644" s="163"/>
      <c r="P644" s="163"/>
      <c r="Q644" s="120"/>
      <c r="R644" s="120"/>
      <c r="S644" s="121"/>
      <c r="T644" s="121"/>
      <c r="U644" s="121"/>
      <c r="V644" s="121"/>
      <c r="W644" s="121"/>
      <c r="X644" s="121"/>
      <c r="Y644" s="121"/>
      <c r="Z644" s="121"/>
      <c r="AA644" s="121"/>
      <c r="AB644" s="121"/>
      <c r="AC644" s="122"/>
      <c r="AD644" s="122"/>
      <c r="AE644" s="122"/>
      <c r="AF644" s="123"/>
      <c r="AG644" s="123"/>
      <c r="AH644" s="123"/>
      <c r="AI644" s="1092" t="s">
        <v>2571</v>
      </c>
      <c r="AJ644" s="1093"/>
      <c r="AK644" s="1093" t="s">
        <v>1676</v>
      </c>
      <c r="AL644" s="1093"/>
      <c r="AM644" s="1093"/>
      <c r="AN644" s="120"/>
      <c r="AO644" s="118">
        <f t="shared" si="59"/>
        <v>0</v>
      </c>
      <c r="AP644" s="120" t="s">
        <v>287</v>
      </c>
      <c r="AQ644" s="120" t="s">
        <v>287</v>
      </c>
      <c r="AR644" s="144">
        <f t="shared" si="57"/>
        <v>0</v>
      </c>
      <c r="AS644" s="411">
        <v>8.3999999999999995E-3</v>
      </c>
      <c r="AT644" s="115">
        <v>648</v>
      </c>
    </row>
    <row r="645" spans="1:46" ht="15" hidden="1" customHeight="1">
      <c r="A645" s="115">
        <v>642</v>
      </c>
      <c r="B645" s="119" t="s">
        <v>1082</v>
      </c>
      <c r="C645" s="119"/>
      <c r="D645" s="119" t="s">
        <v>309</v>
      </c>
      <c r="E645" s="119" t="s">
        <v>330</v>
      </c>
      <c r="F645" s="119" t="s">
        <v>475</v>
      </c>
      <c r="G645" s="119" t="s">
        <v>303</v>
      </c>
      <c r="H645" s="119" t="s">
        <v>300</v>
      </c>
      <c r="I645" s="119" t="s">
        <v>749</v>
      </c>
      <c r="J645" s="119"/>
      <c r="K645" s="119"/>
      <c r="L645" s="120">
        <f t="shared" si="58"/>
        <v>0.01</v>
      </c>
      <c r="M645" s="163"/>
      <c r="N645" s="141" t="s">
        <v>1748</v>
      </c>
      <c r="O645" s="163"/>
      <c r="P645" s="163"/>
      <c r="Q645" s="120"/>
      <c r="R645" s="120"/>
      <c r="S645" s="121"/>
      <c r="T645" s="121"/>
      <c r="U645" s="121"/>
      <c r="V645" s="121"/>
      <c r="W645" s="121"/>
      <c r="X645" s="121"/>
      <c r="Y645" s="121"/>
      <c r="Z645" s="121"/>
      <c r="AA645" s="121"/>
      <c r="AB645" s="121"/>
      <c r="AC645" s="122"/>
      <c r="AD645" s="122"/>
      <c r="AE645" s="122"/>
      <c r="AF645" s="123"/>
      <c r="AG645" s="123"/>
      <c r="AH645" s="123"/>
      <c r="AI645" s="1092" t="s">
        <v>2571</v>
      </c>
      <c r="AJ645" s="1093"/>
      <c r="AK645" s="1093" t="s">
        <v>1676</v>
      </c>
      <c r="AL645" s="1093"/>
      <c r="AM645" s="1093"/>
      <c r="AN645" s="120"/>
      <c r="AO645" s="118">
        <f t="shared" si="59"/>
        <v>0</v>
      </c>
      <c r="AP645" s="120" t="s">
        <v>287</v>
      </c>
      <c r="AQ645" s="120" t="s">
        <v>287</v>
      </c>
      <c r="AR645" s="144">
        <f t="shared" si="57"/>
        <v>0</v>
      </c>
      <c r="AS645" s="411">
        <v>8.3999999999999995E-3</v>
      </c>
      <c r="AT645" s="115">
        <v>649</v>
      </c>
    </row>
    <row r="646" spans="1:46" ht="15" hidden="1" customHeight="1">
      <c r="A646" s="115">
        <v>643</v>
      </c>
      <c r="B646" s="119" t="s">
        <v>1083</v>
      </c>
      <c r="C646" s="119"/>
      <c r="D646" s="119" t="s">
        <v>309</v>
      </c>
      <c r="E646" s="119" t="s">
        <v>330</v>
      </c>
      <c r="F646" s="119" t="s">
        <v>475</v>
      </c>
      <c r="G646" s="119" t="s">
        <v>303</v>
      </c>
      <c r="H646" s="119" t="s">
        <v>300</v>
      </c>
      <c r="I646" s="119" t="s">
        <v>1084</v>
      </c>
      <c r="J646" s="119"/>
      <c r="K646" s="119"/>
      <c r="L646" s="120">
        <f t="shared" si="58"/>
        <v>0.01</v>
      </c>
      <c r="M646" s="163"/>
      <c r="N646" s="141" t="s">
        <v>1748</v>
      </c>
      <c r="O646" s="163"/>
      <c r="P646" s="163"/>
      <c r="Q646" s="120"/>
      <c r="R646" s="120"/>
      <c r="S646" s="121"/>
      <c r="T646" s="121"/>
      <c r="U646" s="121"/>
      <c r="V646" s="121"/>
      <c r="W646" s="121"/>
      <c r="X646" s="121"/>
      <c r="Y646" s="121"/>
      <c r="Z646" s="121"/>
      <c r="AA646" s="121"/>
      <c r="AB646" s="121"/>
      <c r="AC646" s="122"/>
      <c r="AD646" s="122"/>
      <c r="AE646" s="122"/>
      <c r="AF646" s="123"/>
      <c r="AG646" s="123"/>
      <c r="AH646" s="123"/>
      <c r="AI646" s="1092" t="s">
        <v>2571</v>
      </c>
      <c r="AJ646" s="1093"/>
      <c r="AK646" s="1093" t="s">
        <v>1676</v>
      </c>
      <c r="AL646" s="1093"/>
      <c r="AM646" s="1093"/>
      <c r="AN646" s="120"/>
      <c r="AO646" s="118">
        <f t="shared" si="59"/>
        <v>0</v>
      </c>
      <c r="AP646" s="120" t="s">
        <v>287</v>
      </c>
      <c r="AQ646" s="120" t="s">
        <v>287</v>
      </c>
      <c r="AR646" s="144">
        <f t="shared" si="57"/>
        <v>0</v>
      </c>
      <c r="AS646" s="411">
        <v>8.3999999999999995E-3</v>
      </c>
      <c r="AT646" s="115">
        <v>650</v>
      </c>
    </row>
    <row r="647" spans="1:46" ht="15" hidden="1" customHeight="1">
      <c r="A647" s="115">
        <v>644</v>
      </c>
      <c r="B647" s="119" t="s">
        <v>1085</v>
      </c>
      <c r="C647" s="119"/>
      <c r="D647" s="119" t="s">
        <v>309</v>
      </c>
      <c r="E647" s="119" t="s">
        <v>330</v>
      </c>
      <c r="F647" s="119" t="s">
        <v>475</v>
      </c>
      <c r="G647" s="119" t="s">
        <v>303</v>
      </c>
      <c r="H647" s="119" t="s">
        <v>300</v>
      </c>
      <c r="I647" s="119" t="s">
        <v>749</v>
      </c>
      <c r="J647" s="119"/>
      <c r="K647" s="119"/>
      <c r="L647" s="120">
        <f t="shared" si="58"/>
        <v>0.01</v>
      </c>
      <c r="M647" s="163"/>
      <c r="N647" s="141" t="s">
        <v>1748</v>
      </c>
      <c r="O647" s="163"/>
      <c r="P647" s="163"/>
      <c r="Q647" s="120"/>
      <c r="R647" s="120"/>
      <c r="S647" s="121"/>
      <c r="T647" s="121"/>
      <c r="U647" s="121"/>
      <c r="V647" s="121"/>
      <c r="W647" s="121"/>
      <c r="X647" s="121"/>
      <c r="Y647" s="121"/>
      <c r="Z647" s="121"/>
      <c r="AA647" s="121"/>
      <c r="AB647" s="121"/>
      <c r="AC647" s="122"/>
      <c r="AD647" s="122"/>
      <c r="AE647" s="122"/>
      <c r="AF647" s="123"/>
      <c r="AG647" s="123"/>
      <c r="AH647" s="123"/>
      <c r="AI647" s="1092" t="s">
        <v>2571</v>
      </c>
      <c r="AJ647" s="1093"/>
      <c r="AK647" s="1093" t="s">
        <v>1676</v>
      </c>
      <c r="AL647" s="1093"/>
      <c r="AM647" s="1093"/>
      <c r="AN647" s="120"/>
      <c r="AO647" s="118">
        <f t="shared" si="59"/>
        <v>0</v>
      </c>
      <c r="AP647" s="120" t="s">
        <v>287</v>
      </c>
      <c r="AQ647" s="120" t="s">
        <v>287</v>
      </c>
      <c r="AR647" s="144">
        <f t="shared" si="57"/>
        <v>0</v>
      </c>
      <c r="AS647" s="411">
        <v>8.3999999999999995E-3</v>
      </c>
      <c r="AT647" s="115">
        <v>651</v>
      </c>
    </row>
    <row r="648" spans="1:46" ht="15" hidden="1" customHeight="1">
      <c r="A648" s="115">
        <v>645</v>
      </c>
      <c r="B648" s="119" t="s">
        <v>1086</v>
      </c>
      <c r="C648" s="119"/>
      <c r="D648" s="119" t="s">
        <v>309</v>
      </c>
      <c r="E648" s="119" t="s">
        <v>330</v>
      </c>
      <c r="F648" s="119" t="s">
        <v>1087</v>
      </c>
      <c r="G648" s="119" t="s">
        <v>303</v>
      </c>
      <c r="H648" s="119" t="s">
        <v>300</v>
      </c>
      <c r="I648" s="119" t="s">
        <v>749</v>
      </c>
      <c r="J648" s="119"/>
      <c r="K648" s="119"/>
      <c r="L648" s="120">
        <f t="shared" si="58"/>
        <v>0.01</v>
      </c>
      <c r="M648" s="163"/>
      <c r="N648" s="141" t="s">
        <v>1748</v>
      </c>
      <c r="O648" s="163"/>
      <c r="P648" s="163"/>
      <c r="Q648" s="120"/>
      <c r="R648" s="120"/>
      <c r="S648" s="121"/>
      <c r="T648" s="121"/>
      <c r="U648" s="121"/>
      <c r="V648" s="121"/>
      <c r="W648" s="121"/>
      <c r="X648" s="121"/>
      <c r="Y648" s="121"/>
      <c r="Z648" s="121"/>
      <c r="AA648" s="121"/>
      <c r="AB648" s="121"/>
      <c r="AC648" s="122"/>
      <c r="AD648" s="122"/>
      <c r="AE648" s="122"/>
      <c r="AF648" s="123"/>
      <c r="AG648" s="123"/>
      <c r="AH648" s="123"/>
      <c r="AI648" s="1092" t="s">
        <v>2571</v>
      </c>
      <c r="AJ648" s="1093"/>
      <c r="AK648" s="1093" t="s">
        <v>1676</v>
      </c>
      <c r="AL648" s="1093"/>
      <c r="AM648" s="1093"/>
      <c r="AN648" s="120"/>
      <c r="AO648" s="118">
        <f t="shared" si="59"/>
        <v>0</v>
      </c>
      <c r="AP648" s="120" t="s">
        <v>287</v>
      </c>
      <c r="AQ648" s="120" t="s">
        <v>287</v>
      </c>
      <c r="AR648" s="144">
        <f t="shared" si="57"/>
        <v>0</v>
      </c>
      <c r="AS648" s="411">
        <v>8.3999999999999995E-3</v>
      </c>
      <c r="AT648" s="115">
        <v>652</v>
      </c>
    </row>
    <row r="649" spans="1:46" ht="15" hidden="1" customHeight="1">
      <c r="A649" s="115">
        <v>646</v>
      </c>
      <c r="B649" s="119" t="s">
        <v>1088</v>
      </c>
      <c r="C649" s="119"/>
      <c r="D649" s="119" t="s">
        <v>309</v>
      </c>
      <c r="E649" s="119" t="s">
        <v>330</v>
      </c>
      <c r="F649" s="119" t="s">
        <v>475</v>
      </c>
      <c r="G649" s="119" t="s">
        <v>303</v>
      </c>
      <c r="H649" s="119" t="s">
        <v>300</v>
      </c>
      <c r="I649" s="119" t="s">
        <v>749</v>
      </c>
      <c r="J649" s="119"/>
      <c r="K649" s="119"/>
      <c r="L649" s="120">
        <f t="shared" si="58"/>
        <v>0.01</v>
      </c>
      <c r="M649" s="163"/>
      <c r="N649" s="141" t="s">
        <v>1748</v>
      </c>
      <c r="O649" s="163"/>
      <c r="P649" s="163"/>
      <c r="Q649" s="120"/>
      <c r="R649" s="120"/>
      <c r="S649" s="121"/>
      <c r="T649" s="121"/>
      <c r="U649" s="121"/>
      <c r="V649" s="121"/>
      <c r="W649" s="121"/>
      <c r="X649" s="121"/>
      <c r="Y649" s="121"/>
      <c r="Z649" s="121"/>
      <c r="AA649" s="121"/>
      <c r="AB649" s="121"/>
      <c r="AC649" s="122"/>
      <c r="AD649" s="122"/>
      <c r="AE649" s="122"/>
      <c r="AF649" s="123"/>
      <c r="AG649" s="123"/>
      <c r="AH649" s="123"/>
      <c r="AI649" s="1092" t="s">
        <v>2571</v>
      </c>
      <c r="AJ649" s="1093"/>
      <c r="AK649" s="1093" t="s">
        <v>1676</v>
      </c>
      <c r="AL649" s="1093"/>
      <c r="AM649" s="1093"/>
      <c r="AN649" s="120"/>
      <c r="AO649" s="118">
        <f t="shared" si="59"/>
        <v>0</v>
      </c>
      <c r="AP649" s="120" t="s">
        <v>287</v>
      </c>
      <c r="AQ649" s="120" t="s">
        <v>287</v>
      </c>
      <c r="AR649" s="144">
        <f t="shared" si="57"/>
        <v>0</v>
      </c>
      <c r="AS649" s="411">
        <v>8.3999999999999995E-3</v>
      </c>
      <c r="AT649" s="115">
        <v>653</v>
      </c>
    </row>
    <row r="650" spans="1:46" ht="15" hidden="1" customHeight="1">
      <c r="A650" s="115">
        <v>647</v>
      </c>
      <c r="B650" s="119" t="s">
        <v>1089</v>
      </c>
      <c r="C650" s="119"/>
      <c r="D650" s="119" t="s">
        <v>309</v>
      </c>
      <c r="E650" s="119" t="s">
        <v>330</v>
      </c>
      <c r="F650" s="119" t="s">
        <v>475</v>
      </c>
      <c r="G650" s="119" t="s">
        <v>303</v>
      </c>
      <c r="H650" s="119" t="s">
        <v>300</v>
      </c>
      <c r="I650" s="119" t="s">
        <v>749</v>
      </c>
      <c r="J650" s="119"/>
      <c r="K650" s="119"/>
      <c r="L650" s="120">
        <f t="shared" si="58"/>
        <v>0.01</v>
      </c>
      <c r="M650" s="163"/>
      <c r="N650" s="141" t="s">
        <v>1748</v>
      </c>
      <c r="O650" s="163"/>
      <c r="P650" s="163"/>
      <c r="Q650" s="120"/>
      <c r="R650" s="120"/>
      <c r="S650" s="121"/>
      <c r="T650" s="121"/>
      <c r="U650" s="121"/>
      <c r="V650" s="121"/>
      <c r="W650" s="121"/>
      <c r="X650" s="121"/>
      <c r="Y650" s="121"/>
      <c r="Z650" s="121"/>
      <c r="AA650" s="121"/>
      <c r="AB650" s="121"/>
      <c r="AC650" s="122"/>
      <c r="AD650" s="122"/>
      <c r="AE650" s="122"/>
      <c r="AF650" s="123"/>
      <c r="AG650" s="123"/>
      <c r="AH650" s="123"/>
      <c r="AI650" s="1092" t="s">
        <v>2571</v>
      </c>
      <c r="AJ650" s="1093"/>
      <c r="AK650" s="1093" t="s">
        <v>1676</v>
      </c>
      <c r="AL650" s="1093"/>
      <c r="AM650" s="1093"/>
      <c r="AN650" s="120"/>
      <c r="AO650" s="118">
        <f t="shared" si="59"/>
        <v>0</v>
      </c>
      <c r="AP650" s="120" t="s">
        <v>287</v>
      </c>
      <c r="AQ650" s="120" t="s">
        <v>287</v>
      </c>
      <c r="AR650" s="144">
        <f t="shared" si="57"/>
        <v>0</v>
      </c>
      <c r="AS650" s="411">
        <v>8.3999999999999995E-3</v>
      </c>
      <c r="AT650" s="115">
        <v>654</v>
      </c>
    </row>
    <row r="651" spans="1:46" ht="15" hidden="1" customHeight="1">
      <c r="A651" s="115">
        <v>648</v>
      </c>
      <c r="B651" s="119" t="s">
        <v>1090</v>
      </c>
      <c r="C651" s="119"/>
      <c r="D651" s="119" t="s">
        <v>309</v>
      </c>
      <c r="E651" s="119" t="s">
        <v>330</v>
      </c>
      <c r="F651" s="119" t="s">
        <v>1064</v>
      </c>
      <c r="G651" s="119" t="s">
        <v>1091</v>
      </c>
      <c r="H651" s="119" t="s">
        <v>299</v>
      </c>
      <c r="I651" s="119" t="s">
        <v>1092</v>
      </c>
      <c r="J651" s="119"/>
      <c r="K651" s="119"/>
      <c r="L651" s="120">
        <f t="shared" si="58"/>
        <v>0.01</v>
      </c>
      <c r="M651" s="163"/>
      <c r="N651" s="141" t="s">
        <v>1748</v>
      </c>
      <c r="O651" s="163"/>
      <c r="P651" s="163"/>
      <c r="Q651" s="120"/>
      <c r="R651" s="120"/>
      <c r="S651" s="121"/>
      <c r="T651" s="121"/>
      <c r="U651" s="121"/>
      <c r="V651" s="121"/>
      <c r="W651" s="121"/>
      <c r="X651" s="121"/>
      <c r="Y651" s="121"/>
      <c r="Z651" s="121"/>
      <c r="AA651" s="121"/>
      <c r="AB651" s="121"/>
      <c r="AC651" s="122"/>
      <c r="AD651" s="122"/>
      <c r="AE651" s="122"/>
      <c r="AF651" s="123"/>
      <c r="AG651" s="123"/>
      <c r="AH651" s="123"/>
      <c r="AI651" s="1092" t="s">
        <v>2571</v>
      </c>
      <c r="AJ651" s="1093"/>
      <c r="AK651" s="1093" t="s">
        <v>1676</v>
      </c>
      <c r="AL651" s="1093"/>
      <c r="AM651" s="1093"/>
      <c r="AN651" s="120"/>
      <c r="AO651" s="118">
        <f t="shared" si="59"/>
        <v>0</v>
      </c>
      <c r="AP651" s="120" t="s">
        <v>287</v>
      </c>
      <c r="AQ651" s="120" t="s">
        <v>287</v>
      </c>
      <c r="AR651" s="144">
        <f t="shared" si="57"/>
        <v>0</v>
      </c>
      <c r="AS651" s="411">
        <v>8.3999999999999995E-3</v>
      </c>
      <c r="AT651" s="115">
        <v>655</v>
      </c>
    </row>
    <row r="652" spans="1:46" ht="15" hidden="1" customHeight="1">
      <c r="A652" s="115">
        <v>649</v>
      </c>
      <c r="B652" s="119" t="s">
        <v>1093</v>
      </c>
      <c r="C652" s="119"/>
      <c r="D652" s="119" t="s">
        <v>309</v>
      </c>
      <c r="E652" s="119" t="s">
        <v>330</v>
      </c>
      <c r="F652" s="119" t="s">
        <v>1094</v>
      </c>
      <c r="G652" s="119" t="s">
        <v>1095</v>
      </c>
      <c r="H652" s="119" t="s">
        <v>299</v>
      </c>
      <c r="I652" s="119" t="s">
        <v>1092</v>
      </c>
      <c r="J652" s="119"/>
      <c r="K652" s="119"/>
      <c r="L652" s="120">
        <f t="shared" si="58"/>
        <v>0.01</v>
      </c>
      <c r="M652" s="163"/>
      <c r="N652" s="141" t="s">
        <v>1748</v>
      </c>
      <c r="O652" s="163"/>
      <c r="P652" s="163"/>
      <c r="Q652" s="120"/>
      <c r="R652" s="120"/>
      <c r="S652" s="121"/>
      <c r="T652" s="121"/>
      <c r="U652" s="121"/>
      <c r="V652" s="121"/>
      <c r="W652" s="121"/>
      <c r="X652" s="121"/>
      <c r="Y652" s="121"/>
      <c r="Z652" s="121"/>
      <c r="AA652" s="121"/>
      <c r="AB652" s="121"/>
      <c r="AC652" s="122"/>
      <c r="AD652" s="122"/>
      <c r="AE652" s="122"/>
      <c r="AF652" s="123"/>
      <c r="AG652" s="123"/>
      <c r="AH652" s="123"/>
      <c r="AI652" s="1092" t="s">
        <v>2571</v>
      </c>
      <c r="AJ652" s="1093"/>
      <c r="AK652" s="1093" t="s">
        <v>1676</v>
      </c>
      <c r="AL652" s="1093"/>
      <c r="AM652" s="1093"/>
      <c r="AN652" s="120"/>
      <c r="AO652" s="118">
        <f t="shared" si="59"/>
        <v>0</v>
      </c>
      <c r="AP652" s="120" t="s">
        <v>287</v>
      </c>
      <c r="AQ652" s="120" t="s">
        <v>287</v>
      </c>
      <c r="AR652" s="144">
        <f t="shared" si="57"/>
        <v>0</v>
      </c>
      <c r="AS652" s="411">
        <v>8.3999999999999995E-3</v>
      </c>
      <c r="AT652" s="115">
        <v>656</v>
      </c>
    </row>
    <row r="653" spans="1:46" ht="15" hidden="1" customHeight="1">
      <c r="A653" s="115">
        <v>650</v>
      </c>
      <c r="B653" s="119" t="s">
        <v>1096</v>
      </c>
      <c r="C653" s="119"/>
      <c r="D653" s="119" t="s">
        <v>309</v>
      </c>
      <c r="E653" s="119" t="s">
        <v>330</v>
      </c>
      <c r="F653" s="119" t="s">
        <v>1094</v>
      </c>
      <c r="G653" s="119" t="s">
        <v>1095</v>
      </c>
      <c r="H653" s="119" t="s">
        <v>299</v>
      </c>
      <c r="I653" s="119" t="s">
        <v>1092</v>
      </c>
      <c r="J653" s="119"/>
      <c r="K653" s="119"/>
      <c r="L653" s="120">
        <f t="shared" si="58"/>
        <v>0.01</v>
      </c>
      <c r="M653" s="163"/>
      <c r="N653" s="141" t="s">
        <v>1748</v>
      </c>
      <c r="O653" s="163"/>
      <c r="P653" s="163"/>
      <c r="Q653" s="120"/>
      <c r="R653" s="120"/>
      <c r="S653" s="121"/>
      <c r="T653" s="121"/>
      <c r="U653" s="121"/>
      <c r="V653" s="121"/>
      <c r="W653" s="121"/>
      <c r="X653" s="121"/>
      <c r="Y653" s="121"/>
      <c r="Z653" s="121"/>
      <c r="AA653" s="121"/>
      <c r="AB653" s="121"/>
      <c r="AC653" s="122"/>
      <c r="AD653" s="122"/>
      <c r="AE653" s="122"/>
      <c r="AF653" s="123"/>
      <c r="AG653" s="123"/>
      <c r="AH653" s="123"/>
      <c r="AI653" s="1092" t="s">
        <v>2571</v>
      </c>
      <c r="AJ653" s="1093"/>
      <c r="AK653" s="1093" t="s">
        <v>1676</v>
      </c>
      <c r="AL653" s="1093"/>
      <c r="AM653" s="1093"/>
      <c r="AN653" s="120"/>
      <c r="AO653" s="118">
        <f t="shared" si="59"/>
        <v>0</v>
      </c>
      <c r="AP653" s="120" t="s">
        <v>287</v>
      </c>
      <c r="AQ653" s="120" t="s">
        <v>287</v>
      </c>
      <c r="AR653" s="144">
        <f t="shared" si="57"/>
        <v>0</v>
      </c>
      <c r="AS653" s="411">
        <v>8.3999999999999995E-3</v>
      </c>
      <c r="AT653" s="115">
        <v>657</v>
      </c>
    </row>
    <row r="654" spans="1:46" ht="15" hidden="1" customHeight="1">
      <c r="A654" s="115">
        <v>651</v>
      </c>
      <c r="B654" s="119" t="s">
        <v>1097</v>
      </c>
      <c r="C654" s="119"/>
      <c r="D654" s="119" t="s">
        <v>309</v>
      </c>
      <c r="E654" s="119" t="s">
        <v>310</v>
      </c>
      <c r="F654" s="119" t="s">
        <v>287</v>
      </c>
      <c r="G654" s="119" t="s">
        <v>297</v>
      </c>
      <c r="H654" s="119" t="s">
        <v>300</v>
      </c>
      <c r="I654" s="119" t="s">
        <v>749</v>
      </c>
      <c r="J654" s="119"/>
      <c r="K654" s="119"/>
      <c r="L654" s="120">
        <f t="shared" si="58"/>
        <v>0.01</v>
      </c>
      <c r="M654" s="163"/>
      <c r="N654" s="141" t="s">
        <v>1748</v>
      </c>
      <c r="O654" s="163"/>
      <c r="P654" s="163"/>
      <c r="Q654" s="120"/>
      <c r="R654" s="120"/>
      <c r="S654" s="121"/>
      <c r="T654" s="121"/>
      <c r="U654" s="121"/>
      <c r="V654" s="121"/>
      <c r="W654" s="121"/>
      <c r="X654" s="121"/>
      <c r="Y654" s="121"/>
      <c r="Z654" s="121"/>
      <c r="AA654" s="121"/>
      <c r="AB654" s="121"/>
      <c r="AC654" s="122"/>
      <c r="AD654" s="122"/>
      <c r="AE654" s="122"/>
      <c r="AF654" s="123"/>
      <c r="AG654" s="123"/>
      <c r="AH654" s="123"/>
      <c r="AI654" s="1092" t="s">
        <v>2571</v>
      </c>
      <c r="AJ654" s="1093"/>
      <c r="AK654" s="1093" t="s">
        <v>1676</v>
      </c>
      <c r="AL654" s="1093"/>
      <c r="AM654" s="1093"/>
      <c r="AN654" s="120"/>
      <c r="AO654" s="118">
        <f t="shared" si="59"/>
        <v>0</v>
      </c>
      <c r="AP654" s="120" t="s">
        <v>287</v>
      </c>
      <c r="AQ654" s="120" t="s">
        <v>287</v>
      </c>
      <c r="AR654" s="144">
        <f t="shared" si="57"/>
        <v>0</v>
      </c>
      <c r="AS654" s="411">
        <v>8.3999999999999995E-3</v>
      </c>
      <c r="AT654" s="115">
        <v>658</v>
      </c>
    </row>
    <row r="655" spans="1:46" ht="15" hidden="1" customHeight="1">
      <c r="A655" s="115">
        <v>652</v>
      </c>
      <c r="B655" s="119" t="s">
        <v>1098</v>
      </c>
      <c r="C655" s="119"/>
      <c r="D655" s="119" t="s">
        <v>309</v>
      </c>
      <c r="E655" s="119" t="s">
        <v>330</v>
      </c>
      <c r="F655" s="119" t="s">
        <v>1064</v>
      </c>
      <c r="G655" s="119" t="s">
        <v>303</v>
      </c>
      <c r="H655" s="119" t="s">
        <v>300</v>
      </c>
      <c r="I655" s="119" t="s">
        <v>1084</v>
      </c>
      <c r="J655" s="119"/>
      <c r="K655" s="119"/>
      <c r="L655" s="120">
        <f t="shared" si="58"/>
        <v>0.01</v>
      </c>
      <c r="M655" s="163"/>
      <c r="N655" s="141" t="s">
        <v>1748</v>
      </c>
      <c r="O655" s="163"/>
      <c r="P655" s="163"/>
      <c r="Q655" s="120"/>
      <c r="R655" s="120"/>
      <c r="S655" s="121"/>
      <c r="T655" s="121"/>
      <c r="U655" s="121"/>
      <c r="V655" s="121"/>
      <c r="W655" s="121"/>
      <c r="X655" s="121"/>
      <c r="Y655" s="121"/>
      <c r="Z655" s="121"/>
      <c r="AA655" s="121"/>
      <c r="AB655" s="121"/>
      <c r="AC655" s="122"/>
      <c r="AD655" s="122"/>
      <c r="AE655" s="122"/>
      <c r="AF655" s="123"/>
      <c r="AG655" s="123"/>
      <c r="AH655" s="123"/>
      <c r="AI655" s="1092" t="s">
        <v>2571</v>
      </c>
      <c r="AJ655" s="1093"/>
      <c r="AK655" s="1093" t="s">
        <v>1676</v>
      </c>
      <c r="AL655" s="1093"/>
      <c r="AM655" s="1093"/>
      <c r="AN655" s="120"/>
      <c r="AO655" s="118">
        <f t="shared" si="59"/>
        <v>0</v>
      </c>
      <c r="AP655" s="120" t="s">
        <v>287</v>
      </c>
      <c r="AQ655" s="120" t="s">
        <v>287</v>
      </c>
      <c r="AR655" s="144">
        <f t="shared" si="57"/>
        <v>0</v>
      </c>
      <c r="AS655" s="411">
        <v>8.3999999999999995E-3</v>
      </c>
      <c r="AT655" s="115">
        <v>659</v>
      </c>
    </row>
    <row r="656" spans="1:46" ht="15" hidden="1" customHeight="1">
      <c r="A656" s="115">
        <v>653</v>
      </c>
      <c r="B656" s="119" t="s">
        <v>1099</v>
      </c>
      <c r="C656" s="119"/>
      <c r="D656" s="119" t="s">
        <v>309</v>
      </c>
      <c r="E656" s="119" t="s">
        <v>330</v>
      </c>
      <c r="F656" s="119" t="s">
        <v>1064</v>
      </c>
      <c r="G656" s="119" t="s">
        <v>303</v>
      </c>
      <c r="H656" s="119" t="s">
        <v>300</v>
      </c>
      <c r="I656" s="119" t="s">
        <v>1084</v>
      </c>
      <c r="J656" s="119"/>
      <c r="K656" s="119"/>
      <c r="L656" s="120">
        <f t="shared" si="58"/>
        <v>0.01</v>
      </c>
      <c r="M656" s="163"/>
      <c r="N656" s="141" t="s">
        <v>1748</v>
      </c>
      <c r="O656" s="163"/>
      <c r="P656" s="163"/>
      <c r="Q656" s="120"/>
      <c r="R656" s="120"/>
      <c r="S656" s="121"/>
      <c r="T656" s="121"/>
      <c r="U656" s="121"/>
      <c r="V656" s="121"/>
      <c r="W656" s="121"/>
      <c r="X656" s="121"/>
      <c r="Y656" s="121"/>
      <c r="Z656" s="121"/>
      <c r="AA656" s="121"/>
      <c r="AB656" s="121"/>
      <c r="AC656" s="122"/>
      <c r="AD656" s="122"/>
      <c r="AE656" s="122"/>
      <c r="AF656" s="123"/>
      <c r="AG656" s="123"/>
      <c r="AH656" s="123"/>
      <c r="AI656" s="1092" t="s">
        <v>2571</v>
      </c>
      <c r="AJ656" s="1093"/>
      <c r="AK656" s="1093" t="s">
        <v>1676</v>
      </c>
      <c r="AL656" s="1093"/>
      <c r="AM656" s="1093"/>
      <c r="AN656" s="120"/>
      <c r="AO656" s="118">
        <f t="shared" si="59"/>
        <v>0</v>
      </c>
      <c r="AP656" s="120" t="s">
        <v>287</v>
      </c>
      <c r="AQ656" s="120" t="s">
        <v>287</v>
      </c>
      <c r="AR656" s="144">
        <f t="shared" si="57"/>
        <v>0</v>
      </c>
      <c r="AS656" s="411">
        <v>8.3999999999999995E-3</v>
      </c>
      <c r="AT656" s="115">
        <v>660</v>
      </c>
    </row>
    <row r="657" spans="1:46" ht="15" hidden="1" customHeight="1">
      <c r="A657" s="115">
        <v>654</v>
      </c>
      <c r="B657" s="119" t="s">
        <v>1100</v>
      </c>
      <c r="C657" s="119"/>
      <c r="D657" s="119" t="s">
        <v>309</v>
      </c>
      <c r="E657" s="119" t="s">
        <v>330</v>
      </c>
      <c r="F657" s="119" t="s">
        <v>1064</v>
      </c>
      <c r="G657" s="119" t="s">
        <v>303</v>
      </c>
      <c r="H657" s="119" t="s">
        <v>300</v>
      </c>
      <c r="I657" s="119" t="s">
        <v>1084</v>
      </c>
      <c r="J657" s="119"/>
      <c r="K657" s="119"/>
      <c r="L657" s="120">
        <f t="shared" si="58"/>
        <v>0.01</v>
      </c>
      <c r="M657" s="163"/>
      <c r="N657" s="141" t="s">
        <v>1748</v>
      </c>
      <c r="O657" s="163"/>
      <c r="P657" s="163"/>
      <c r="Q657" s="120"/>
      <c r="R657" s="120"/>
      <c r="S657" s="121"/>
      <c r="T657" s="121"/>
      <c r="U657" s="121"/>
      <c r="V657" s="121"/>
      <c r="W657" s="121"/>
      <c r="X657" s="121"/>
      <c r="Y657" s="121"/>
      <c r="Z657" s="121"/>
      <c r="AA657" s="121"/>
      <c r="AB657" s="121"/>
      <c r="AC657" s="122"/>
      <c r="AD657" s="122"/>
      <c r="AE657" s="122"/>
      <c r="AF657" s="123"/>
      <c r="AG657" s="123"/>
      <c r="AH657" s="123"/>
      <c r="AI657" s="1092" t="s">
        <v>2571</v>
      </c>
      <c r="AJ657" s="1093"/>
      <c r="AK657" s="1093" t="s">
        <v>1676</v>
      </c>
      <c r="AL657" s="1093"/>
      <c r="AM657" s="1093"/>
      <c r="AN657" s="120"/>
      <c r="AO657" s="118">
        <f t="shared" si="59"/>
        <v>0</v>
      </c>
      <c r="AP657" s="120" t="s">
        <v>287</v>
      </c>
      <c r="AQ657" s="120" t="s">
        <v>287</v>
      </c>
      <c r="AR657" s="144">
        <f t="shared" si="57"/>
        <v>0</v>
      </c>
      <c r="AS657" s="411">
        <v>8.3999999999999995E-3</v>
      </c>
      <c r="AT657" s="115">
        <v>661</v>
      </c>
    </row>
    <row r="658" spans="1:46" ht="15" hidden="1" customHeight="1">
      <c r="A658" s="115">
        <v>655</v>
      </c>
      <c r="B658" s="119" t="s">
        <v>1101</v>
      </c>
      <c r="C658" s="119"/>
      <c r="D658" s="119" t="s">
        <v>309</v>
      </c>
      <c r="E658" s="119" t="s">
        <v>325</v>
      </c>
      <c r="F658" s="119" t="s">
        <v>1102</v>
      </c>
      <c r="G658" s="119" t="s">
        <v>297</v>
      </c>
      <c r="H658" s="119" t="s">
        <v>1028</v>
      </c>
      <c r="I658" s="119" t="s">
        <v>749</v>
      </c>
      <c r="J658" s="119"/>
      <c r="K658" s="119"/>
      <c r="L658" s="120">
        <f t="shared" si="58"/>
        <v>0.01</v>
      </c>
      <c r="M658" s="163"/>
      <c r="N658" s="141" t="s">
        <v>1748</v>
      </c>
      <c r="O658" s="163"/>
      <c r="P658" s="163"/>
      <c r="Q658" s="120"/>
      <c r="R658" s="120"/>
      <c r="S658" s="121"/>
      <c r="T658" s="121"/>
      <c r="U658" s="121"/>
      <c r="V658" s="121"/>
      <c r="W658" s="121"/>
      <c r="X658" s="121"/>
      <c r="Y658" s="121"/>
      <c r="Z658" s="121"/>
      <c r="AA658" s="121"/>
      <c r="AB658" s="121"/>
      <c r="AC658" s="122"/>
      <c r="AD658" s="122"/>
      <c r="AE658" s="122"/>
      <c r="AF658" s="123"/>
      <c r="AG658" s="123"/>
      <c r="AH658" s="123"/>
      <c r="AI658" s="1092" t="s">
        <v>2571</v>
      </c>
      <c r="AJ658" s="1093"/>
      <c r="AK658" s="1093" t="s">
        <v>1676</v>
      </c>
      <c r="AL658" s="1093"/>
      <c r="AM658" s="1093"/>
      <c r="AN658" s="120"/>
      <c r="AO658" s="118">
        <f t="shared" si="59"/>
        <v>0</v>
      </c>
      <c r="AP658" s="120" t="s">
        <v>287</v>
      </c>
      <c r="AQ658" s="120" t="s">
        <v>287</v>
      </c>
      <c r="AR658" s="144">
        <f t="shared" si="57"/>
        <v>0</v>
      </c>
      <c r="AS658" s="411">
        <v>8.3999999999999995E-3</v>
      </c>
      <c r="AT658" s="115">
        <v>662</v>
      </c>
    </row>
    <row r="659" spans="1:46" ht="15" hidden="1" customHeight="1">
      <c r="A659" s="115">
        <v>656</v>
      </c>
      <c r="B659" s="119"/>
      <c r="C659" s="119"/>
      <c r="D659" s="119"/>
      <c r="E659" s="119"/>
      <c r="F659" s="119"/>
      <c r="G659" s="119"/>
      <c r="H659" s="119"/>
      <c r="I659" s="119"/>
      <c r="J659" s="119"/>
      <c r="K659" s="119"/>
      <c r="L659" s="120"/>
      <c r="M659" s="163"/>
      <c r="N659" s="141"/>
      <c r="O659" s="163"/>
      <c r="P659" s="163"/>
      <c r="Q659" s="120"/>
      <c r="R659" s="120"/>
      <c r="S659" s="121"/>
      <c r="T659" s="121"/>
      <c r="U659" s="121"/>
      <c r="V659" s="121"/>
      <c r="W659" s="121"/>
      <c r="X659" s="121"/>
      <c r="Y659" s="121"/>
      <c r="Z659" s="121"/>
      <c r="AA659" s="121"/>
      <c r="AB659" s="121"/>
      <c r="AC659" s="122"/>
      <c r="AD659" s="122"/>
      <c r="AE659" s="122"/>
      <c r="AF659" s="123"/>
      <c r="AG659" s="123"/>
      <c r="AH659" s="123"/>
      <c r="AI659" s="1093"/>
      <c r="AJ659" s="1093"/>
      <c r="AK659" s="1093"/>
      <c r="AL659" s="1093"/>
      <c r="AM659" s="1093"/>
      <c r="AN659" s="120"/>
      <c r="AO659" s="118"/>
      <c r="AP659" s="120"/>
      <c r="AQ659" s="120"/>
      <c r="AR659" s="144"/>
      <c r="AS659" s="411"/>
      <c r="AT659" s="115">
        <v>663</v>
      </c>
    </row>
    <row r="660" spans="1:46" ht="15" hidden="1" customHeight="1">
      <c r="A660" s="115">
        <v>657</v>
      </c>
      <c r="B660" s="119" t="s">
        <v>1104</v>
      </c>
      <c r="C660" s="119"/>
      <c r="D660" s="119" t="s">
        <v>309</v>
      </c>
      <c r="E660" s="119" t="s">
        <v>310</v>
      </c>
      <c r="F660" s="119" t="s">
        <v>287</v>
      </c>
      <c r="G660" s="119" t="s">
        <v>297</v>
      </c>
      <c r="H660" s="119" t="s">
        <v>300</v>
      </c>
      <c r="I660" s="119" t="s">
        <v>749</v>
      </c>
      <c r="J660" s="119"/>
      <c r="K660" s="119"/>
      <c r="L660" s="120">
        <f t="shared" si="58"/>
        <v>0.01</v>
      </c>
      <c r="M660" s="163"/>
      <c r="N660" s="141" t="s">
        <v>1748</v>
      </c>
      <c r="O660" s="163"/>
      <c r="P660" s="163"/>
      <c r="Q660" s="120"/>
      <c r="R660" s="120"/>
      <c r="S660" s="121"/>
      <c r="T660" s="121"/>
      <c r="U660" s="121"/>
      <c r="V660" s="121"/>
      <c r="W660" s="121"/>
      <c r="X660" s="121"/>
      <c r="Y660" s="121"/>
      <c r="Z660" s="121"/>
      <c r="AA660" s="121"/>
      <c r="AB660" s="121"/>
      <c r="AC660" s="122"/>
      <c r="AD660" s="122"/>
      <c r="AE660" s="122"/>
      <c r="AF660" s="123"/>
      <c r="AG660" s="123"/>
      <c r="AH660" s="123"/>
      <c r="AI660" s="1092" t="s">
        <v>2571</v>
      </c>
      <c r="AJ660" s="1093"/>
      <c r="AK660" s="1093" t="s">
        <v>1676</v>
      </c>
      <c r="AL660" s="1093"/>
      <c r="AM660" s="1093"/>
      <c r="AN660" s="120"/>
      <c r="AO660" s="118">
        <f t="shared" si="59"/>
        <v>0</v>
      </c>
      <c r="AP660" s="120" t="s">
        <v>287</v>
      </c>
      <c r="AQ660" s="120" t="s">
        <v>287</v>
      </c>
      <c r="AR660" s="144">
        <f t="shared" si="57"/>
        <v>0</v>
      </c>
      <c r="AS660" s="411">
        <v>8.3999999999999995E-3</v>
      </c>
      <c r="AT660" s="115">
        <v>664</v>
      </c>
    </row>
    <row r="661" spans="1:46" ht="15" hidden="1" customHeight="1">
      <c r="A661" s="115">
        <v>658</v>
      </c>
      <c r="B661" s="119" t="s">
        <v>1105</v>
      </c>
      <c r="C661" s="119"/>
      <c r="D661" s="119" t="s">
        <v>309</v>
      </c>
      <c r="E661" s="119" t="s">
        <v>330</v>
      </c>
      <c r="F661" s="119" t="s">
        <v>1064</v>
      </c>
      <c r="G661" s="119" t="s">
        <v>303</v>
      </c>
      <c r="H661" s="119" t="s">
        <v>300</v>
      </c>
      <c r="I661" s="119" t="s">
        <v>1084</v>
      </c>
      <c r="J661" s="119"/>
      <c r="K661" s="119"/>
      <c r="L661" s="120">
        <f t="shared" si="58"/>
        <v>0.01</v>
      </c>
      <c r="M661" s="163"/>
      <c r="N661" s="141" t="s">
        <v>1748</v>
      </c>
      <c r="O661" s="163"/>
      <c r="P661" s="163"/>
      <c r="Q661" s="120"/>
      <c r="R661" s="120"/>
      <c r="S661" s="121"/>
      <c r="T661" s="121"/>
      <c r="U661" s="121"/>
      <c r="V661" s="121"/>
      <c r="W661" s="121"/>
      <c r="X661" s="121"/>
      <c r="Y661" s="121"/>
      <c r="Z661" s="121"/>
      <c r="AA661" s="121"/>
      <c r="AB661" s="121"/>
      <c r="AC661" s="122"/>
      <c r="AD661" s="122"/>
      <c r="AE661" s="122"/>
      <c r="AF661" s="123"/>
      <c r="AG661" s="123"/>
      <c r="AH661" s="123"/>
      <c r="AI661" s="1092" t="s">
        <v>2571</v>
      </c>
      <c r="AJ661" s="1093"/>
      <c r="AK661" s="1093" t="s">
        <v>1676</v>
      </c>
      <c r="AL661" s="1093"/>
      <c r="AM661" s="1093"/>
      <c r="AN661" s="120"/>
      <c r="AO661" s="118">
        <f t="shared" si="59"/>
        <v>0</v>
      </c>
      <c r="AP661" s="120" t="s">
        <v>287</v>
      </c>
      <c r="AQ661" s="120" t="s">
        <v>287</v>
      </c>
      <c r="AR661" s="144">
        <f t="shared" si="57"/>
        <v>0</v>
      </c>
      <c r="AS661" s="411">
        <v>8.3999999999999995E-3</v>
      </c>
      <c r="AT661" s="115">
        <v>665</v>
      </c>
    </row>
    <row r="662" spans="1:46" ht="15" hidden="1" customHeight="1">
      <c r="A662" s="115">
        <v>659</v>
      </c>
      <c r="B662" s="119" t="s">
        <v>1106</v>
      </c>
      <c r="C662" s="119"/>
      <c r="D662" s="119" t="s">
        <v>309</v>
      </c>
      <c r="E662" s="119" t="s">
        <v>330</v>
      </c>
      <c r="F662" s="119" t="s">
        <v>1064</v>
      </c>
      <c r="G662" s="119" t="s">
        <v>303</v>
      </c>
      <c r="H662" s="119" t="s">
        <v>300</v>
      </c>
      <c r="I662" s="119" t="s">
        <v>1084</v>
      </c>
      <c r="J662" s="119"/>
      <c r="K662" s="119"/>
      <c r="L662" s="120">
        <f t="shared" si="58"/>
        <v>0.01</v>
      </c>
      <c r="M662" s="163"/>
      <c r="N662" s="141" t="s">
        <v>1748</v>
      </c>
      <c r="O662" s="163"/>
      <c r="P662" s="163"/>
      <c r="Q662" s="120"/>
      <c r="R662" s="120"/>
      <c r="S662" s="121"/>
      <c r="T662" s="121"/>
      <c r="U662" s="121"/>
      <c r="V662" s="121"/>
      <c r="W662" s="121"/>
      <c r="X662" s="121"/>
      <c r="Y662" s="121"/>
      <c r="Z662" s="121"/>
      <c r="AA662" s="121"/>
      <c r="AB662" s="121"/>
      <c r="AC662" s="122"/>
      <c r="AD662" s="122"/>
      <c r="AE662" s="122"/>
      <c r="AF662" s="123"/>
      <c r="AG662" s="123"/>
      <c r="AH662" s="123"/>
      <c r="AI662" s="1092" t="s">
        <v>2571</v>
      </c>
      <c r="AJ662" s="1093"/>
      <c r="AK662" s="1093" t="s">
        <v>1676</v>
      </c>
      <c r="AL662" s="1093"/>
      <c r="AM662" s="1093"/>
      <c r="AN662" s="120"/>
      <c r="AO662" s="118">
        <f t="shared" si="59"/>
        <v>0</v>
      </c>
      <c r="AP662" s="120" t="s">
        <v>287</v>
      </c>
      <c r="AQ662" s="120" t="s">
        <v>287</v>
      </c>
      <c r="AR662" s="144">
        <f t="shared" si="57"/>
        <v>0</v>
      </c>
      <c r="AS662" s="411">
        <v>8.3999999999999995E-3</v>
      </c>
      <c r="AT662" s="115">
        <v>666</v>
      </c>
    </row>
    <row r="663" spans="1:46" ht="15" hidden="1" customHeight="1">
      <c r="A663" s="115">
        <v>660</v>
      </c>
      <c r="B663" s="119" t="s">
        <v>1107</v>
      </c>
      <c r="C663" s="119"/>
      <c r="D663" s="119" t="s">
        <v>309</v>
      </c>
      <c r="E663" s="119" t="s">
        <v>330</v>
      </c>
      <c r="F663" s="119" t="s">
        <v>1064</v>
      </c>
      <c r="G663" s="119" t="s">
        <v>303</v>
      </c>
      <c r="H663" s="119" t="s">
        <v>300</v>
      </c>
      <c r="I663" s="119" t="s">
        <v>1084</v>
      </c>
      <c r="J663" s="119"/>
      <c r="K663" s="119"/>
      <c r="L663" s="120">
        <f t="shared" si="58"/>
        <v>0.01</v>
      </c>
      <c r="M663" s="163"/>
      <c r="N663" s="141" t="s">
        <v>1748</v>
      </c>
      <c r="O663" s="163"/>
      <c r="P663" s="163"/>
      <c r="Q663" s="120"/>
      <c r="R663" s="120"/>
      <c r="S663" s="121"/>
      <c r="T663" s="121"/>
      <c r="U663" s="121"/>
      <c r="V663" s="121"/>
      <c r="W663" s="121"/>
      <c r="X663" s="121"/>
      <c r="Y663" s="121"/>
      <c r="Z663" s="121"/>
      <c r="AA663" s="121"/>
      <c r="AB663" s="121"/>
      <c r="AC663" s="122"/>
      <c r="AD663" s="122"/>
      <c r="AE663" s="122"/>
      <c r="AF663" s="123"/>
      <c r="AG663" s="123"/>
      <c r="AH663" s="123"/>
      <c r="AI663" s="1092" t="s">
        <v>2571</v>
      </c>
      <c r="AJ663" s="1093"/>
      <c r="AK663" s="1093" t="s">
        <v>1676</v>
      </c>
      <c r="AL663" s="1093"/>
      <c r="AM663" s="1093"/>
      <c r="AN663" s="120"/>
      <c r="AO663" s="118">
        <f t="shared" si="59"/>
        <v>0</v>
      </c>
      <c r="AP663" s="120" t="s">
        <v>287</v>
      </c>
      <c r="AQ663" s="120" t="s">
        <v>287</v>
      </c>
      <c r="AR663" s="144">
        <f t="shared" si="57"/>
        <v>0</v>
      </c>
      <c r="AS663" s="411">
        <v>8.3999999999999995E-3</v>
      </c>
      <c r="AT663" s="115">
        <v>667</v>
      </c>
    </row>
    <row r="664" spans="1:46" ht="15" hidden="1" customHeight="1">
      <c r="A664" s="115">
        <v>661</v>
      </c>
      <c r="B664" s="119" t="s">
        <v>1108</v>
      </c>
      <c r="C664" s="119"/>
      <c r="D664" s="119" t="s">
        <v>309</v>
      </c>
      <c r="E664" s="119" t="s">
        <v>310</v>
      </c>
      <c r="F664" s="119" t="s">
        <v>287</v>
      </c>
      <c r="G664" s="119" t="s">
        <v>297</v>
      </c>
      <c r="H664" s="119" t="s">
        <v>300</v>
      </c>
      <c r="I664" s="119" t="s">
        <v>1092</v>
      </c>
      <c r="J664" s="119"/>
      <c r="K664" s="119"/>
      <c r="L664" s="120">
        <f t="shared" si="58"/>
        <v>0.01</v>
      </c>
      <c r="M664" s="163"/>
      <c r="N664" s="141" t="s">
        <v>1748</v>
      </c>
      <c r="O664" s="163"/>
      <c r="P664" s="163"/>
      <c r="Q664" s="120"/>
      <c r="R664" s="120"/>
      <c r="S664" s="121"/>
      <c r="T664" s="121"/>
      <c r="U664" s="121"/>
      <c r="V664" s="121"/>
      <c r="W664" s="121"/>
      <c r="X664" s="121"/>
      <c r="Y664" s="121"/>
      <c r="Z664" s="121"/>
      <c r="AA664" s="121"/>
      <c r="AB664" s="121"/>
      <c r="AC664" s="122"/>
      <c r="AD664" s="122"/>
      <c r="AE664" s="122"/>
      <c r="AF664" s="123"/>
      <c r="AG664" s="123"/>
      <c r="AH664" s="123"/>
      <c r="AI664" s="1092" t="s">
        <v>2571</v>
      </c>
      <c r="AJ664" s="1093"/>
      <c r="AK664" s="1093" t="s">
        <v>1676</v>
      </c>
      <c r="AL664" s="1093"/>
      <c r="AM664" s="1093"/>
      <c r="AN664" s="120"/>
      <c r="AO664" s="118">
        <f t="shared" si="59"/>
        <v>0</v>
      </c>
      <c r="AP664" s="120" t="s">
        <v>287</v>
      </c>
      <c r="AQ664" s="120" t="s">
        <v>287</v>
      </c>
      <c r="AR664" s="144">
        <f t="shared" si="57"/>
        <v>0</v>
      </c>
      <c r="AS664" s="411">
        <v>8.3999999999999995E-3</v>
      </c>
      <c r="AT664" s="115">
        <v>668</v>
      </c>
    </row>
    <row r="665" spans="1:46" ht="15" hidden="1" customHeight="1">
      <c r="A665" s="115">
        <v>662</v>
      </c>
      <c r="B665" s="119" t="s">
        <v>1109</v>
      </c>
      <c r="C665" s="119"/>
      <c r="D665" s="119" t="s">
        <v>309</v>
      </c>
      <c r="E665" s="119" t="s">
        <v>310</v>
      </c>
      <c r="F665" s="119" t="s">
        <v>287</v>
      </c>
      <c r="G665" s="119" t="s">
        <v>1110</v>
      </c>
      <c r="H665" s="119" t="s">
        <v>1028</v>
      </c>
      <c r="I665" s="119" t="s">
        <v>1111</v>
      </c>
      <c r="J665" s="119"/>
      <c r="K665" s="119"/>
      <c r="L665" s="120">
        <f t="shared" si="58"/>
        <v>0.01</v>
      </c>
      <c r="M665" s="163"/>
      <c r="N665" s="141" t="s">
        <v>1748</v>
      </c>
      <c r="O665" s="163"/>
      <c r="P665" s="163"/>
      <c r="Q665" s="120"/>
      <c r="R665" s="120"/>
      <c r="S665" s="121"/>
      <c r="T665" s="121"/>
      <c r="U665" s="121"/>
      <c r="V665" s="121"/>
      <c r="W665" s="121"/>
      <c r="X665" s="121"/>
      <c r="Y665" s="121"/>
      <c r="Z665" s="121"/>
      <c r="AA665" s="121"/>
      <c r="AB665" s="121"/>
      <c r="AC665" s="122"/>
      <c r="AD665" s="122"/>
      <c r="AE665" s="122"/>
      <c r="AF665" s="123"/>
      <c r="AG665" s="123"/>
      <c r="AH665" s="123"/>
      <c r="AI665" s="1092" t="s">
        <v>2571</v>
      </c>
      <c r="AJ665" s="1093"/>
      <c r="AK665" s="1093" t="s">
        <v>1676</v>
      </c>
      <c r="AL665" s="1093"/>
      <c r="AM665" s="1093"/>
      <c r="AN665" s="120"/>
      <c r="AO665" s="118">
        <f t="shared" si="59"/>
        <v>0</v>
      </c>
      <c r="AP665" s="120" t="s">
        <v>287</v>
      </c>
      <c r="AQ665" s="120" t="s">
        <v>287</v>
      </c>
      <c r="AR665" s="144">
        <f t="shared" si="57"/>
        <v>0</v>
      </c>
      <c r="AS665" s="411">
        <v>8.3999999999999995E-3</v>
      </c>
      <c r="AT665" s="115">
        <v>669</v>
      </c>
    </row>
    <row r="666" spans="1:46" ht="15" hidden="1" customHeight="1">
      <c r="A666" s="115">
        <v>663</v>
      </c>
      <c r="B666" s="119" t="s">
        <v>1112</v>
      </c>
      <c r="C666" s="119"/>
      <c r="D666" s="119" t="s">
        <v>309</v>
      </c>
      <c r="E666" s="119" t="s">
        <v>330</v>
      </c>
      <c r="F666" s="119" t="s">
        <v>475</v>
      </c>
      <c r="G666" s="119" t="s">
        <v>297</v>
      </c>
      <c r="H666" s="119" t="s">
        <v>300</v>
      </c>
      <c r="I666" s="119" t="s">
        <v>749</v>
      </c>
      <c r="J666" s="119"/>
      <c r="K666" s="119"/>
      <c r="L666" s="120">
        <f t="shared" si="58"/>
        <v>0.01</v>
      </c>
      <c r="M666" s="163"/>
      <c r="N666" s="141" t="s">
        <v>1748</v>
      </c>
      <c r="O666" s="163"/>
      <c r="P666" s="163"/>
      <c r="Q666" s="120"/>
      <c r="R666" s="120"/>
      <c r="S666" s="121"/>
      <c r="T666" s="121"/>
      <c r="U666" s="121"/>
      <c r="V666" s="121"/>
      <c r="W666" s="121"/>
      <c r="X666" s="121"/>
      <c r="Y666" s="121"/>
      <c r="Z666" s="121"/>
      <c r="AA666" s="121"/>
      <c r="AB666" s="121"/>
      <c r="AC666" s="122"/>
      <c r="AD666" s="122"/>
      <c r="AE666" s="122"/>
      <c r="AF666" s="123"/>
      <c r="AG666" s="123"/>
      <c r="AH666" s="123"/>
      <c r="AI666" s="1092" t="s">
        <v>2571</v>
      </c>
      <c r="AJ666" s="1093"/>
      <c r="AK666" s="1093" t="s">
        <v>1676</v>
      </c>
      <c r="AL666" s="1093"/>
      <c r="AM666" s="1093"/>
      <c r="AN666" s="120"/>
      <c r="AO666" s="118">
        <f t="shared" si="59"/>
        <v>0</v>
      </c>
      <c r="AP666" s="120" t="s">
        <v>287</v>
      </c>
      <c r="AQ666" s="120" t="s">
        <v>287</v>
      </c>
      <c r="AR666" s="144">
        <f t="shared" si="57"/>
        <v>0</v>
      </c>
      <c r="AS666" s="411">
        <v>8.3999999999999995E-3</v>
      </c>
      <c r="AT666" s="115">
        <v>670</v>
      </c>
    </row>
    <row r="667" spans="1:46" ht="15" hidden="1" customHeight="1">
      <c r="A667" s="115">
        <v>664</v>
      </c>
      <c r="B667" s="119" t="s">
        <v>1113</v>
      </c>
      <c r="C667" s="119"/>
      <c r="D667" s="119" t="s">
        <v>309</v>
      </c>
      <c r="E667" s="119" t="s">
        <v>310</v>
      </c>
      <c r="F667" s="119" t="s">
        <v>287</v>
      </c>
      <c r="G667" s="119" t="s">
        <v>297</v>
      </c>
      <c r="H667" s="119" t="s">
        <v>300</v>
      </c>
      <c r="I667" s="119" t="s">
        <v>749</v>
      </c>
      <c r="J667" s="119"/>
      <c r="K667" s="119"/>
      <c r="L667" s="120">
        <f t="shared" si="58"/>
        <v>0.01</v>
      </c>
      <c r="M667" s="163"/>
      <c r="N667" s="141" t="s">
        <v>1748</v>
      </c>
      <c r="O667" s="163"/>
      <c r="P667" s="163"/>
      <c r="Q667" s="120"/>
      <c r="R667" s="120"/>
      <c r="S667" s="121"/>
      <c r="T667" s="121"/>
      <c r="U667" s="121"/>
      <c r="V667" s="121"/>
      <c r="W667" s="121"/>
      <c r="X667" s="121"/>
      <c r="Y667" s="121"/>
      <c r="Z667" s="121"/>
      <c r="AA667" s="121"/>
      <c r="AB667" s="121"/>
      <c r="AC667" s="122"/>
      <c r="AD667" s="122"/>
      <c r="AE667" s="122"/>
      <c r="AF667" s="123"/>
      <c r="AG667" s="123"/>
      <c r="AH667" s="123"/>
      <c r="AI667" s="1092" t="s">
        <v>2571</v>
      </c>
      <c r="AJ667" s="1093"/>
      <c r="AK667" s="1093" t="s">
        <v>1676</v>
      </c>
      <c r="AL667" s="1093"/>
      <c r="AM667" s="1093"/>
      <c r="AN667" s="120"/>
      <c r="AO667" s="118">
        <f t="shared" si="59"/>
        <v>0</v>
      </c>
      <c r="AP667" s="120" t="s">
        <v>287</v>
      </c>
      <c r="AQ667" s="120" t="s">
        <v>287</v>
      </c>
      <c r="AR667" s="144">
        <f t="shared" si="57"/>
        <v>0</v>
      </c>
      <c r="AS667" s="411">
        <v>8.3999999999999995E-3</v>
      </c>
      <c r="AT667" s="115">
        <v>671</v>
      </c>
    </row>
    <row r="668" spans="1:46" ht="15" hidden="1" customHeight="1">
      <c r="A668" s="115">
        <v>665</v>
      </c>
      <c r="B668" s="119" t="s">
        <v>1114</v>
      </c>
      <c r="C668" s="119"/>
      <c r="D668" s="119" t="s">
        <v>309</v>
      </c>
      <c r="E668" s="119" t="s">
        <v>330</v>
      </c>
      <c r="F668" s="119" t="s">
        <v>475</v>
      </c>
      <c r="G668" s="119" t="s">
        <v>303</v>
      </c>
      <c r="H668" s="119" t="s">
        <v>300</v>
      </c>
      <c r="I668" s="119" t="s">
        <v>749</v>
      </c>
      <c r="J668" s="119"/>
      <c r="K668" s="119"/>
      <c r="L668" s="120">
        <f t="shared" si="58"/>
        <v>0.01</v>
      </c>
      <c r="M668" s="163"/>
      <c r="N668" s="141" t="s">
        <v>1748</v>
      </c>
      <c r="O668" s="163"/>
      <c r="P668" s="163"/>
      <c r="Q668" s="120"/>
      <c r="R668" s="120"/>
      <c r="S668" s="121"/>
      <c r="T668" s="121"/>
      <c r="U668" s="121"/>
      <c r="V668" s="121"/>
      <c r="W668" s="121"/>
      <c r="X668" s="121"/>
      <c r="Y668" s="121"/>
      <c r="Z668" s="121"/>
      <c r="AA668" s="121"/>
      <c r="AB668" s="121"/>
      <c r="AC668" s="122"/>
      <c r="AD668" s="122"/>
      <c r="AE668" s="122"/>
      <c r="AF668" s="123"/>
      <c r="AG668" s="123"/>
      <c r="AH668" s="123"/>
      <c r="AI668" s="1092" t="s">
        <v>2571</v>
      </c>
      <c r="AJ668" s="1093"/>
      <c r="AK668" s="1093" t="s">
        <v>1676</v>
      </c>
      <c r="AL668" s="1093"/>
      <c r="AM668" s="1093"/>
      <c r="AN668" s="120"/>
      <c r="AO668" s="118">
        <f t="shared" si="59"/>
        <v>0</v>
      </c>
      <c r="AP668" s="120" t="s">
        <v>287</v>
      </c>
      <c r="AQ668" s="120" t="s">
        <v>287</v>
      </c>
      <c r="AR668" s="144">
        <f t="shared" si="57"/>
        <v>0</v>
      </c>
      <c r="AS668" s="411">
        <v>8.3999999999999995E-3</v>
      </c>
      <c r="AT668" s="115">
        <v>672</v>
      </c>
    </row>
    <row r="669" spans="1:46" ht="15" hidden="1" customHeight="1">
      <c r="A669" s="115">
        <v>666</v>
      </c>
      <c r="B669" s="119" t="s">
        <v>1115</v>
      </c>
      <c r="C669" s="119"/>
      <c r="D669" s="119" t="s">
        <v>309</v>
      </c>
      <c r="E669" s="119" t="s">
        <v>330</v>
      </c>
      <c r="F669" s="119" t="s">
        <v>342</v>
      </c>
      <c r="G669" s="119" t="s">
        <v>303</v>
      </c>
      <c r="H669" s="119" t="s">
        <v>300</v>
      </c>
      <c r="I669" s="119" t="s">
        <v>749</v>
      </c>
      <c r="J669" s="119"/>
      <c r="K669" s="119"/>
      <c r="L669" s="120">
        <f t="shared" si="58"/>
        <v>0.01</v>
      </c>
      <c r="M669" s="163"/>
      <c r="N669" s="141" t="s">
        <v>1748</v>
      </c>
      <c r="O669" s="163"/>
      <c r="P669" s="163"/>
      <c r="Q669" s="120"/>
      <c r="R669" s="120"/>
      <c r="S669" s="121"/>
      <c r="T669" s="121"/>
      <c r="U669" s="121"/>
      <c r="V669" s="121"/>
      <c r="W669" s="121"/>
      <c r="X669" s="121"/>
      <c r="Y669" s="121"/>
      <c r="Z669" s="121"/>
      <c r="AA669" s="121"/>
      <c r="AB669" s="121"/>
      <c r="AC669" s="122"/>
      <c r="AD669" s="122"/>
      <c r="AE669" s="122"/>
      <c r="AF669" s="123"/>
      <c r="AG669" s="123"/>
      <c r="AH669" s="123"/>
      <c r="AI669" s="1092" t="s">
        <v>2571</v>
      </c>
      <c r="AJ669" s="1093"/>
      <c r="AK669" s="1093" t="s">
        <v>1676</v>
      </c>
      <c r="AL669" s="1093"/>
      <c r="AM669" s="1093"/>
      <c r="AN669" s="120"/>
      <c r="AO669" s="118">
        <f t="shared" si="59"/>
        <v>0</v>
      </c>
      <c r="AP669" s="120" t="s">
        <v>287</v>
      </c>
      <c r="AQ669" s="120" t="s">
        <v>287</v>
      </c>
      <c r="AR669" s="144">
        <f t="shared" si="57"/>
        <v>0</v>
      </c>
      <c r="AS669" s="411">
        <v>8.3999999999999995E-3</v>
      </c>
      <c r="AT669" s="115">
        <v>673</v>
      </c>
    </row>
    <row r="670" spans="1:46" ht="15" hidden="1" customHeight="1">
      <c r="A670" s="115">
        <v>667</v>
      </c>
      <c r="B670" s="119" t="s">
        <v>1116</v>
      </c>
      <c r="C670" s="119"/>
      <c r="D670" s="119" t="s">
        <v>309</v>
      </c>
      <c r="E670" s="119" t="s">
        <v>330</v>
      </c>
      <c r="F670" s="119" t="s">
        <v>342</v>
      </c>
      <c r="G670" s="119" t="s">
        <v>303</v>
      </c>
      <c r="H670" s="119" t="s">
        <v>300</v>
      </c>
      <c r="I670" s="119" t="s">
        <v>749</v>
      </c>
      <c r="J670" s="119"/>
      <c r="K670" s="119"/>
      <c r="L670" s="120">
        <f t="shared" si="58"/>
        <v>0.01</v>
      </c>
      <c r="M670" s="163"/>
      <c r="N670" s="141" t="s">
        <v>1748</v>
      </c>
      <c r="O670" s="163"/>
      <c r="P670" s="163"/>
      <c r="Q670" s="120"/>
      <c r="R670" s="120"/>
      <c r="S670" s="121"/>
      <c r="T670" s="121"/>
      <c r="U670" s="121"/>
      <c r="V670" s="121"/>
      <c r="W670" s="121"/>
      <c r="X670" s="121"/>
      <c r="Y670" s="121"/>
      <c r="Z670" s="121"/>
      <c r="AA670" s="121"/>
      <c r="AB670" s="121"/>
      <c r="AC670" s="122"/>
      <c r="AD670" s="122"/>
      <c r="AE670" s="122"/>
      <c r="AF670" s="123"/>
      <c r="AG670" s="123"/>
      <c r="AH670" s="123"/>
      <c r="AI670" s="1092" t="s">
        <v>2571</v>
      </c>
      <c r="AJ670" s="1093"/>
      <c r="AK670" s="1093" t="s">
        <v>1676</v>
      </c>
      <c r="AL670" s="1093"/>
      <c r="AM670" s="1093"/>
      <c r="AN670" s="120"/>
      <c r="AO670" s="118">
        <f t="shared" si="59"/>
        <v>0</v>
      </c>
      <c r="AP670" s="120" t="s">
        <v>287</v>
      </c>
      <c r="AQ670" s="120" t="s">
        <v>287</v>
      </c>
      <c r="AR670" s="144">
        <f t="shared" si="57"/>
        <v>0</v>
      </c>
      <c r="AS670" s="411">
        <v>8.3999999999999995E-3</v>
      </c>
      <c r="AT670" s="115">
        <v>674</v>
      </c>
    </row>
    <row r="671" spans="1:46" ht="15" hidden="1" customHeight="1">
      <c r="A671" s="115">
        <v>668</v>
      </c>
      <c r="B671" s="119" t="s">
        <v>1117</v>
      </c>
      <c r="C671" s="119"/>
      <c r="D671" s="119" t="s">
        <v>309</v>
      </c>
      <c r="E671" s="119" t="s">
        <v>330</v>
      </c>
      <c r="F671" s="119" t="s">
        <v>342</v>
      </c>
      <c r="G671" s="119" t="s">
        <v>297</v>
      </c>
      <c r="H671" s="119" t="s">
        <v>1118</v>
      </c>
      <c r="I671" s="119" t="s">
        <v>749</v>
      </c>
      <c r="J671" s="119"/>
      <c r="K671" s="119"/>
      <c r="L671" s="120">
        <f t="shared" si="58"/>
        <v>0.01</v>
      </c>
      <c r="M671" s="163"/>
      <c r="N671" s="141" t="s">
        <v>1748</v>
      </c>
      <c r="O671" s="163"/>
      <c r="P671" s="163"/>
      <c r="Q671" s="120"/>
      <c r="R671" s="120"/>
      <c r="S671" s="121"/>
      <c r="T671" s="121"/>
      <c r="U671" s="121"/>
      <c r="V671" s="121"/>
      <c r="W671" s="121"/>
      <c r="X671" s="121"/>
      <c r="Y671" s="121"/>
      <c r="Z671" s="121"/>
      <c r="AA671" s="121"/>
      <c r="AB671" s="121"/>
      <c r="AC671" s="122"/>
      <c r="AD671" s="122"/>
      <c r="AE671" s="122"/>
      <c r="AF671" s="123"/>
      <c r="AG671" s="123"/>
      <c r="AH671" s="123"/>
      <c r="AI671" s="1092" t="s">
        <v>2571</v>
      </c>
      <c r="AJ671" s="1093"/>
      <c r="AK671" s="1093" t="s">
        <v>1676</v>
      </c>
      <c r="AL671" s="1093"/>
      <c r="AM671" s="1093"/>
      <c r="AN671" s="120"/>
      <c r="AO671" s="118">
        <f t="shared" si="59"/>
        <v>0</v>
      </c>
      <c r="AP671" s="120" t="s">
        <v>287</v>
      </c>
      <c r="AQ671" s="120" t="s">
        <v>287</v>
      </c>
      <c r="AR671" s="144">
        <f t="shared" si="57"/>
        <v>0</v>
      </c>
      <c r="AS671" s="411">
        <v>8.3999999999999995E-3</v>
      </c>
      <c r="AT671" s="115">
        <v>675</v>
      </c>
    </row>
    <row r="672" spans="1:46" ht="15" hidden="1" customHeight="1">
      <c r="A672" s="115">
        <v>669</v>
      </c>
      <c r="B672" s="119" t="s">
        <v>1119</v>
      </c>
      <c r="C672" s="119"/>
      <c r="D672" s="119" t="s">
        <v>309</v>
      </c>
      <c r="E672" s="119" t="s">
        <v>330</v>
      </c>
      <c r="F672" s="119" t="s">
        <v>342</v>
      </c>
      <c r="G672" s="119" t="s">
        <v>297</v>
      </c>
      <c r="H672" s="119" t="s">
        <v>1118</v>
      </c>
      <c r="I672" s="119" t="s">
        <v>749</v>
      </c>
      <c r="J672" s="119"/>
      <c r="K672" s="119"/>
      <c r="L672" s="120">
        <f t="shared" si="58"/>
        <v>0.01</v>
      </c>
      <c r="M672" s="163"/>
      <c r="N672" s="141" t="s">
        <v>1748</v>
      </c>
      <c r="O672" s="163"/>
      <c r="P672" s="163"/>
      <c r="Q672" s="120"/>
      <c r="R672" s="120"/>
      <c r="S672" s="121"/>
      <c r="T672" s="121"/>
      <c r="U672" s="121"/>
      <c r="V672" s="121"/>
      <c r="W672" s="121"/>
      <c r="X672" s="121"/>
      <c r="Y672" s="121"/>
      <c r="Z672" s="121"/>
      <c r="AA672" s="121"/>
      <c r="AB672" s="121"/>
      <c r="AC672" s="122"/>
      <c r="AD672" s="122"/>
      <c r="AE672" s="122"/>
      <c r="AF672" s="123"/>
      <c r="AG672" s="123"/>
      <c r="AH672" s="123"/>
      <c r="AI672" s="1092" t="s">
        <v>2571</v>
      </c>
      <c r="AJ672" s="1093"/>
      <c r="AK672" s="1093" t="s">
        <v>1676</v>
      </c>
      <c r="AL672" s="1093"/>
      <c r="AM672" s="1093"/>
      <c r="AN672" s="120"/>
      <c r="AO672" s="118">
        <f t="shared" si="59"/>
        <v>0</v>
      </c>
      <c r="AP672" s="120" t="s">
        <v>287</v>
      </c>
      <c r="AQ672" s="120" t="s">
        <v>287</v>
      </c>
      <c r="AR672" s="144">
        <f t="shared" si="57"/>
        <v>0</v>
      </c>
      <c r="AS672" s="411">
        <v>8.3999999999999995E-3</v>
      </c>
      <c r="AT672" s="115">
        <v>676</v>
      </c>
    </row>
    <row r="673" spans="1:46" ht="15" hidden="1" customHeight="1">
      <c r="A673" s="115">
        <v>670</v>
      </c>
      <c r="B673" s="119" t="s">
        <v>1120</v>
      </c>
      <c r="C673" s="119"/>
      <c r="D673" s="119" t="s">
        <v>309</v>
      </c>
      <c r="E673" s="119" t="s">
        <v>330</v>
      </c>
      <c r="F673" s="119" t="s">
        <v>475</v>
      </c>
      <c r="G673" s="119" t="s">
        <v>297</v>
      </c>
      <c r="H673" s="119" t="s">
        <v>1028</v>
      </c>
      <c r="I673" s="119" t="s">
        <v>749</v>
      </c>
      <c r="J673" s="119"/>
      <c r="K673" s="119"/>
      <c r="L673" s="120">
        <f t="shared" si="58"/>
        <v>0.01</v>
      </c>
      <c r="M673" s="163"/>
      <c r="N673" s="141" t="s">
        <v>1748</v>
      </c>
      <c r="O673" s="163"/>
      <c r="P673" s="163"/>
      <c r="Q673" s="120"/>
      <c r="R673" s="120"/>
      <c r="S673" s="121"/>
      <c r="T673" s="121"/>
      <c r="U673" s="121"/>
      <c r="V673" s="121"/>
      <c r="W673" s="121"/>
      <c r="X673" s="121"/>
      <c r="Y673" s="121"/>
      <c r="Z673" s="121"/>
      <c r="AA673" s="121"/>
      <c r="AB673" s="121"/>
      <c r="AC673" s="122"/>
      <c r="AD673" s="122"/>
      <c r="AE673" s="122"/>
      <c r="AF673" s="123"/>
      <c r="AG673" s="123"/>
      <c r="AH673" s="123"/>
      <c r="AI673" s="1092" t="s">
        <v>2571</v>
      </c>
      <c r="AJ673" s="1093"/>
      <c r="AK673" s="1093" t="s">
        <v>1676</v>
      </c>
      <c r="AL673" s="1093"/>
      <c r="AM673" s="1093"/>
      <c r="AN673" s="120"/>
      <c r="AO673" s="118">
        <f t="shared" si="59"/>
        <v>0</v>
      </c>
      <c r="AP673" s="120" t="s">
        <v>287</v>
      </c>
      <c r="AQ673" s="120" t="s">
        <v>287</v>
      </c>
      <c r="AR673" s="144">
        <f t="shared" si="57"/>
        <v>0</v>
      </c>
      <c r="AS673" s="411">
        <v>8.3999999999999995E-3</v>
      </c>
      <c r="AT673" s="115">
        <v>677</v>
      </c>
    </row>
    <row r="674" spans="1:46" ht="15" hidden="1" customHeight="1">
      <c r="A674" s="115">
        <v>671</v>
      </c>
      <c r="B674" s="119" t="s">
        <v>1121</v>
      </c>
      <c r="C674" s="119"/>
      <c r="D674" s="119" t="s">
        <v>309</v>
      </c>
      <c r="E674" s="119" t="s">
        <v>325</v>
      </c>
      <c r="F674" s="119" t="s">
        <v>287</v>
      </c>
      <c r="G674" s="119" t="s">
        <v>297</v>
      </c>
      <c r="H674" s="119" t="s">
        <v>1028</v>
      </c>
      <c r="I674" s="119" t="s">
        <v>746</v>
      </c>
      <c r="J674" s="119"/>
      <c r="K674" s="119"/>
      <c r="L674" s="120">
        <f t="shared" si="58"/>
        <v>0.01</v>
      </c>
      <c r="M674" s="163"/>
      <c r="N674" s="141" t="s">
        <v>1748</v>
      </c>
      <c r="O674" s="163"/>
      <c r="P674" s="163"/>
      <c r="Q674" s="120"/>
      <c r="R674" s="120"/>
      <c r="S674" s="121"/>
      <c r="T674" s="121"/>
      <c r="U674" s="121"/>
      <c r="V674" s="121"/>
      <c r="W674" s="121"/>
      <c r="X674" s="121"/>
      <c r="Y674" s="121"/>
      <c r="Z674" s="121"/>
      <c r="AA674" s="121"/>
      <c r="AB674" s="121"/>
      <c r="AC674" s="122"/>
      <c r="AD674" s="122"/>
      <c r="AE674" s="122"/>
      <c r="AF674" s="123"/>
      <c r="AG674" s="123"/>
      <c r="AH674" s="123"/>
      <c r="AI674" s="1092" t="s">
        <v>2571</v>
      </c>
      <c r="AJ674" s="1093"/>
      <c r="AK674" s="1093" t="s">
        <v>1676</v>
      </c>
      <c r="AL674" s="1093"/>
      <c r="AM674" s="1093"/>
      <c r="AN674" s="120"/>
      <c r="AO674" s="118">
        <f t="shared" si="59"/>
        <v>0</v>
      </c>
      <c r="AP674" s="120" t="s">
        <v>287</v>
      </c>
      <c r="AQ674" s="120" t="s">
        <v>287</v>
      </c>
      <c r="AR674" s="144">
        <f t="shared" si="57"/>
        <v>0</v>
      </c>
      <c r="AS674" s="411">
        <v>8.3999999999999995E-3</v>
      </c>
      <c r="AT674" s="115">
        <v>678</v>
      </c>
    </row>
    <row r="675" spans="1:46" ht="15" hidden="1" customHeight="1">
      <c r="A675" s="115">
        <v>672</v>
      </c>
      <c r="B675" s="119" t="s">
        <v>1122</v>
      </c>
      <c r="C675" s="119"/>
      <c r="D675" s="119" t="s">
        <v>309</v>
      </c>
      <c r="E675" s="119" t="s">
        <v>330</v>
      </c>
      <c r="F675" s="119" t="s">
        <v>475</v>
      </c>
      <c r="G675" s="119" t="s">
        <v>297</v>
      </c>
      <c r="H675" s="119" t="s">
        <v>300</v>
      </c>
      <c r="I675" s="119" t="s">
        <v>749</v>
      </c>
      <c r="J675" s="119"/>
      <c r="K675" s="119"/>
      <c r="L675" s="120">
        <f t="shared" si="58"/>
        <v>0.01</v>
      </c>
      <c r="M675" s="163"/>
      <c r="N675" s="141" t="s">
        <v>1748</v>
      </c>
      <c r="O675" s="163"/>
      <c r="P675" s="163"/>
      <c r="Q675" s="120"/>
      <c r="R675" s="120"/>
      <c r="S675" s="121"/>
      <c r="T675" s="121"/>
      <c r="U675" s="121"/>
      <c r="V675" s="121"/>
      <c r="W675" s="121"/>
      <c r="X675" s="121"/>
      <c r="Y675" s="121"/>
      <c r="Z675" s="121"/>
      <c r="AA675" s="121"/>
      <c r="AB675" s="121"/>
      <c r="AC675" s="122"/>
      <c r="AD675" s="122"/>
      <c r="AE675" s="122"/>
      <c r="AF675" s="123"/>
      <c r="AG675" s="123"/>
      <c r="AH675" s="123"/>
      <c r="AI675" s="1092" t="s">
        <v>2571</v>
      </c>
      <c r="AJ675" s="1093"/>
      <c r="AK675" s="1093" t="s">
        <v>1676</v>
      </c>
      <c r="AL675" s="1093"/>
      <c r="AM675" s="1093"/>
      <c r="AN675" s="120"/>
      <c r="AO675" s="118">
        <f t="shared" si="59"/>
        <v>0</v>
      </c>
      <c r="AP675" s="120" t="s">
        <v>287</v>
      </c>
      <c r="AQ675" s="120" t="s">
        <v>287</v>
      </c>
      <c r="AR675" s="144">
        <f t="shared" si="57"/>
        <v>0</v>
      </c>
      <c r="AS675" s="411">
        <v>8.3999999999999995E-3</v>
      </c>
      <c r="AT675" s="115">
        <v>679</v>
      </c>
    </row>
    <row r="676" spans="1:46" ht="15" hidden="1" customHeight="1">
      <c r="A676" s="115">
        <v>673</v>
      </c>
      <c r="B676" s="119" t="s">
        <v>1123</v>
      </c>
      <c r="C676" s="119"/>
      <c r="D676" s="119" t="s">
        <v>309</v>
      </c>
      <c r="E676" s="119" t="s">
        <v>330</v>
      </c>
      <c r="F676" s="119" t="s">
        <v>475</v>
      </c>
      <c r="G676" s="119" t="s">
        <v>297</v>
      </c>
      <c r="H676" s="119" t="s">
        <v>299</v>
      </c>
      <c r="I676" s="119" t="s">
        <v>749</v>
      </c>
      <c r="J676" s="119"/>
      <c r="K676" s="119"/>
      <c r="L676" s="120">
        <f t="shared" si="58"/>
        <v>0.01</v>
      </c>
      <c r="M676" s="163"/>
      <c r="N676" s="141" t="s">
        <v>1748</v>
      </c>
      <c r="O676" s="163"/>
      <c r="P676" s="163"/>
      <c r="Q676" s="120"/>
      <c r="R676" s="120"/>
      <c r="S676" s="121"/>
      <c r="T676" s="121"/>
      <c r="U676" s="121"/>
      <c r="V676" s="121"/>
      <c r="W676" s="121"/>
      <c r="X676" s="121"/>
      <c r="Y676" s="121"/>
      <c r="Z676" s="121"/>
      <c r="AA676" s="121"/>
      <c r="AB676" s="121"/>
      <c r="AC676" s="122"/>
      <c r="AD676" s="122"/>
      <c r="AE676" s="122"/>
      <c r="AF676" s="123"/>
      <c r="AG676" s="123"/>
      <c r="AH676" s="123"/>
      <c r="AI676" s="1092" t="s">
        <v>2571</v>
      </c>
      <c r="AJ676" s="1093"/>
      <c r="AK676" s="1093" t="s">
        <v>1676</v>
      </c>
      <c r="AL676" s="1093"/>
      <c r="AM676" s="1093"/>
      <c r="AN676" s="120"/>
      <c r="AO676" s="118">
        <f t="shared" si="59"/>
        <v>0</v>
      </c>
      <c r="AP676" s="120" t="s">
        <v>287</v>
      </c>
      <c r="AQ676" s="120" t="s">
        <v>287</v>
      </c>
      <c r="AR676" s="144">
        <f t="shared" si="57"/>
        <v>0</v>
      </c>
      <c r="AS676" s="411">
        <v>8.3999999999999995E-3</v>
      </c>
      <c r="AT676" s="115">
        <v>680</v>
      </c>
    </row>
    <row r="677" spans="1:46" ht="15" hidden="1" customHeight="1">
      <c r="A677" s="115">
        <v>674</v>
      </c>
      <c r="B677" s="119" t="s">
        <v>1124</v>
      </c>
      <c r="C677" s="119"/>
      <c r="D677" s="119" t="s">
        <v>309</v>
      </c>
      <c r="E677" s="119" t="s">
        <v>330</v>
      </c>
      <c r="F677" s="119" t="s">
        <v>475</v>
      </c>
      <c r="G677" s="119" t="s">
        <v>297</v>
      </c>
      <c r="H677" s="119" t="s">
        <v>299</v>
      </c>
      <c r="I677" s="119" t="s">
        <v>749</v>
      </c>
      <c r="J677" s="119"/>
      <c r="K677" s="119"/>
      <c r="L677" s="120">
        <f t="shared" si="58"/>
        <v>0.01</v>
      </c>
      <c r="M677" s="163"/>
      <c r="N677" s="141" t="s">
        <v>1748</v>
      </c>
      <c r="O677" s="163"/>
      <c r="P677" s="163"/>
      <c r="Q677" s="120"/>
      <c r="R677" s="120"/>
      <c r="S677" s="121"/>
      <c r="T677" s="121"/>
      <c r="U677" s="121"/>
      <c r="V677" s="121"/>
      <c r="W677" s="121"/>
      <c r="X677" s="121"/>
      <c r="Y677" s="121"/>
      <c r="Z677" s="121"/>
      <c r="AA677" s="121"/>
      <c r="AB677" s="121"/>
      <c r="AC677" s="122"/>
      <c r="AD677" s="122"/>
      <c r="AE677" s="122"/>
      <c r="AF677" s="123"/>
      <c r="AG677" s="123"/>
      <c r="AH677" s="123"/>
      <c r="AI677" s="1092" t="s">
        <v>2571</v>
      </c>
      <c r="AJ677" s="1093"/>
      <c r="AK677" s="1093" t="s">
        <v>1676</v>
      </c>
      <c r="AL677" s="1093"/>
      <c r="AM677" s="1093"/>
      <c r="AN677" s="120"/>
      <c r="AO677" s="118">
        <f t="shared" si="59"/>
        <v>0</v>
      </c>
      <c r="AP677" s="120" t="s">
        <v>287</v>
      </c>
      <c r="AQ677" s="120" t="s">
        <v>287</v>
      </c>
      <c r="AR677" s="144">
        <f t="shared" si="57"/>
        <v>0</v>
      </c>
      <c r="AS677" s="411">
        <v>8.3999999999999995E-3</v>
      </c>
      <c r="AT677" s="115">
        <v>681</v>
      </c>
    </row>
    <row r="678" spans="1:46" ht="15" hidden="1" customHeight="1">
      <c r="A678" s="115">
        <v>675</v>
      </c>
      <c r="B678" s="119" t="s">
        <v>1125</v>
      </c>
      <c r="C678" s="119"/>
      <c r="D678" s="119" t="s">
        <v>309</v>
      </c>
      <c r="E678" s="119" t="s">
        <v>330</v>
      </c>
      <c r="F678" s="119" t="s">
        <v>1126</v>
      </c>
      <c r="G678" s="119" t="s">
        <v>1095</v>
      </c>
      <c r="H678" s="119" t="s">
        <v>299</v>
      </c>
      <c r="I678" s="119" t="s">
        <v>749</v>
      </c>
      <c r="J678" s="119"/>
      <c r="K678" s="119"/>
      <c r="L678" s="120">
        <f t="shared" si="58"/>
        <v>0.01</v>
      </c>
      <c r="M678" s="163"/>
      <c r="N678" s="141" t="s">
        <v>1748</v>
      </c>
      <c r="O678" s="163"/>
      <c r="P678" s="163"/>
      <c r="Q678" s="120"/>
      <c r="R678" s="120"/>
      <c r="S678" s="121"/>
      <c r="T678" s="121"/>
      <c r="U678" s="121"/>
      <c r="V678" s="121"/>
      <c r="W678" s="121"/>
      <c r="X678" s="121"/>
      <c r="Y678" s="121"/>
      <c r="Z678" s="121"/>
      <c r="AA678" s="121"/>
      <c r="AB678" s="121"/>
      <c r="AC678" s="122"/>
      <c r="AD678" s="122"/>
      <c r="AE678" s="122"/>
      <c r="AF678" s="123"/>
      <c r="AG678" s="123"/>
      <c r="AH678" s="123"/>
      <c r="AI678" s="1092" t="s">
        <v>2571</v>
      </c>
      <c r="AJ678" s="1093"/>
      <c r="AK678" s="1093" t="s">
        <v>1676</v>
      </c>
      <c r="AL678" s="1093"/>
      <c r="AM678" s="1093"/>
      <c r="AN678" s="120"/>
      <c r="AO678" s="118">
        <f t="shared" si="59"/>
        <v>0</v>
      </c>
      <c r="AP678" s="120" t="s">
        <v>287</v>
      </c>
      <c r="AQ678" s="120" t="s">
        <v>287</v>
      </c>
      <c r="AR678" s="144">
        <f t="shared" si="57"/>
        <v>0</v>
      </c>
      <c r="AS678" s="411">
        <v>8.3999999999999995E-3</v>
      </c>
      <c r="AT678" s="115">
        <v>682</v>
      </c>
    </row>
    <row r="679" spans="1:46" ht="15" hidden="1" customHeight="1">
      <c r="A679" s="115">
        <v>676</v>
      </c>
      <c r="B679" s="119" t="s">
        <v>1127</v>
      </c>
      <c r="C679" s="119"/>
      <c r="D679" s="119" t="s">
        <v>309</v>
      </c>
      <c r="E679" s="119" t="s">
        <v>330</v>
      </c>
      <c r="F679" s="119" t="s">
        <v>1126</v>
      </c>
      <c r="G679" s="119" t="s">
        <v>1095</v>
      </c>
      <c r="H679" s="119" t="s">
        <v>299</v>
      </c>
      <c r="I679" s="119" t="s">
        <v>749</v>
      </c>
      <c r="J679" s="119"/>
      <c r="K679" s="119"/>
      <c r="L679" s="120">
        <f t="shared" si="58"/>
        <v>0.01</v>
      </c>
      <c r="M679" s="163"/>
      <c r="N679" s="141" t="s">
        <v>1748</v>
      </c>
      <c r="O679" s="163"/>
      <c r="P679" s="163"/>
      <c r="Q679" s="120"/>
      <c r="R679" s="120"/>
      <c r="S679" s="121"/>
      <c r="T679" s="121"/>
      <c r="U679" s="121"/>
      <c r="V679" s="121"/>
      <c r="W679" s="121"/>
      <c r="X679" s="121"/>
      <c r="Y679" s="121"/>
      <c r="Z679" s="121"/>
      <c r="AA679" s="121"/>
      <c r="AB679" s="121"/>
      <c r="AC679" s="122"/>
      <c r="AD679" s="122"/>
      <c r="AE679" s="122"/>
      <c r="AF679" s="123"/>
      <c r="AG679" s="123"/>
      <c r="AH679" s="123"/>
      <c r="AI679" s="1092" t="s">
        <v>2571</v>
      </c>
      <c r="AJ679" s="1093"/>
      <c r="AK679" s="1093" t="s">
        <v>1676</v>
      </c>
      <c r="AL679" s="1093"/>
      <c r="AM679" s="1093"/>
      <c r="AN679" s="120"/>
      <c r="AO679" s="118">
        <f t="shared" si="59"/>
        <v>0</v>
      </c>
      <c r="AP679" s="120" t="s">
        <v>287</v>
      </c>
      <c r="AQ679" s="120" t="s">
        <v>287</v>
      </c>
      <c r="AR679" s="144">
        <f t="shared" si="57"/>
        <v>0</v>
      </c>
      <c r="AS679" s="411">
        <v>8.3999999999999995E-3</v>
      </c>
      <c r="AT679" s="115">
        <v>683</v>
      </c>
    </row>
    <row r="680" spans="1:46" ht="15" hidden="1" customHeight="1">
      <c r="A680" s="115">
        <v>677</v>
      </c>
      <c r="B680" s="119" t="s">
        <v>1128</v>
      </c>
      <c r="C680" s="119"/>
      <c r="D680" s="119" t="s">
        <v>309</v>
      </c>
      <c r="E680" s="119" t="s">
        <v>310</v>
      </c>
      <c r="F680" s="119" t="s">
        <v>1129</v>
      </c>
      <c r="G680" s="119" t="s">
        <v>297</v>
      </c>
      <c r="H680" s="119" t="s">
        <v>300</v>
      </c>
      <c r="I680" s="119" t="s">
        <v>1092</v>
      </c>
      <c r="J680" s="119"/>
      <c r="K680" s="119"/>
      <c r="L680" s="120">
        <f t="shared" si="58"/>
        <v>0.01</v>
      </c>
      <c r="M680" s="163"/>
      <c r="N680" s="141" t="s">
        <v>1748</v>
      </c>
      <c r="O680" s="163"/>
      <c r="P680" s="163"/>
      <c r="Q680" s="120"/>
      <c r="R680" s="120"/>
      <c r="S680" s="121"/>
      <c r="T680" s="121"/>
      <c r="U680" s="121"/>
      <c r="V680" s="121"/>
      <c r="W680" s="121"/>
      <c r="X680" s="121"/>
      <c r="Y680" s="121"/>
      <c r="Z680" s="121"/>
      <c r="AA680" s="121"/>
      <c r="AB680" s="121"/>
      <c r="AC680" s="122"/>
      <c r="AD680" s="122"/>
      <c r="AE680" s="122"/>
      <c r="AF680" s="123"/>
      <c r="AG680" s="123"/>
      <c r="AH680" s="123"/>
      <c r="AI680" s="1092" t="s">
        <v>2571</v>
      </c>
      <c r="AJ680" s="1093"/>
      <c r="AK680" s="1093" t="s">
        <v>1676</v>
      </c>
      <c r="AL680" s="1093"/>
      <c r="AM680" s="1093"/>
      <c r="AN680" s="120"/>
      <c r="AO680" s="118">
        <f t="shared" si="59"/>
        <v>0</v>
      </c>
      <c r="AP680" s="120" t="s">
        <v>287</v>
      </c>
      <c r="AQ680" s="120" t="s">
        <v>287</v>
      </c>
      <c r="AR680" s="144">
        <f t="shared" si="57"/>
        <v>0</v>
      </c>
      <c r="AS680" s="411">
        <v>8.3999999999999995E-3</v>
      </c>
      <c r="AT680" s="115">
        <v>684</v>
      </c>
    </row>
    <row r="681" spans="1:46" ht="15" hidden="1" customHeight="1">
      <c r="A681" s="115">
        <v>678</v>
      </c>
      <c r="B681" s="119" t="s">
        <v>1130</v>
      </c>
      <c r="C681" s="119"/>
      <c r="D681" s="119" t="s">
        <v>309</v>
      </c>
      <c r="E681" s="119" t="s">
        <v>310</v>
      </c>
      <c r="F681" s="119" t="s">
        <v>1129</v>
      </c>
      <c r="G681" s="119" t="s">
        <v>297</v>
      </c>
      <c r="H681" s="119" t="s">
        <v>300</v>
      </c>
      <c r="I681" s="119" t="s">
        <v>1092</v>
      </c>
      <c r="J681" s="119"/>
      <c r="K681" s="119"/>
      <c r="L681" s="120">
        <f t="shared" si="58"/>
        <v>0.01</v>
      </c>
      <c r="M681" s="163"/>
      <c r="N681" s="141" t="s">
        <v>1748</v>
      </c>
      <c r="O681" s="163"/>
      <c r="P681" s="163"/>
      <c r="Q681" s="120"/>
      <c r="R681" s="120"/>
      <c r="S681" s="121"/>
      <c r="T681" s="121"/>
      <c r="U681" s="121"/>
      <c r="V681" s="121"/>
      <c r="W681" s="121"/>
      <c r="X681" s="121"/>
      <c r="Y681" s="121"/>
      <c r="Z681" s="121"/>
      <c r="AA681" s="121"/>
      <c r="AB681" s="121"/>
      <c r="AC681" s="122"/>
      <c r="AD681" s="122"/>
      <c r="AE681" s="122"/>
      <c r="AF681" s="123"/>
      <c r="AG681" s="123"/>
      <c r="AH681" s="123"/>
      <c r="AI681" s="1092" t="s">
        <v>2571</v>
      </c>
      <c r="AJ681" s="1093"/>
      <c r="AK681" s="1093" t="s">
        <v>1676</v>
      </c>
      <c r="AL681" s="1093"/>
      <c r="AM681" s="1093"/>
      <c r="AN681" s="120"/>
      <c r="AO681" s="118">
        <f t="shared" si="59"/>
        <v>0</v>
      </c>
      <c r="AP681" s="120" t="s">
        <v>287</v>
      </c>
      <c r="AQ681" s="120" t="s">
        <v>287</v>
      </c>
      <c r="AR681" s="144">
        <f t="shared" si="57"/>
        <v>0</v>
      </c>
      <c r="AS681" s="411">
        <v>8.3999999999999995E-3</v>
      </c>
      <c r="AT681" s="115">
        <v>685</v>
      </c>
    </row>
    <row r="682" spans="1:46" ht="15" hidden="1" customHeight="1">
      <c r="A682" s="115">
        <v>679</v>
      </c>
      <c r="B682" s="119" t="s">
        <v>1131</v>
      </c>
      <c r="C682" s="119"/>
      <c r="D682" s="119" t="s">
        <v>309</v>
      </c>
      <c r="E682" s="119" t="s">
        <v>330</v>
      </c>
      <c r="F682" s="119" t="s">
        <v>1132</v>
      </c>
      <c r="G682" s="119" t="s">
        <v>296</v>
      </c>
      <c r="H682" s="119" t="s">
        <v>299</v>
      </c>
      <c r="I682" s="119" t="s">
        <v>749</v>
      </c>
      <c r="J682" s="119"/>
      <c r="K682" s="119"/>
      <c r="L682" s="120">
        <f t="shared" si="58"/>
        <v>0.01</v>
      </c>
      <c r="M682" s="163"/>
      <c r="N682" s="141" t="s">
        <v>1748</v>
      </c>
      <c r="O682" s="163"/>
      <c r="P682" s="163"/>
      <c r="Q682" s="120"/>
      <c r="R682" s="120"/>
      <c r="S682" s="121"/>
      <c r="T682" s="121"/>
      <c r="U682" s="121"/>
      <c r="V682" s="121"/>
      <c r="W682" s="121"/>
      <c r="X682" s="121"/>
      <c r="Y682" s="121"/>
      <c r="Z682" s="121"/>
      <c r="AA682" s="121"/>
      <c r="AB682" s="121"/>
      <c r="AC682" s="122"/>
      <c r="AD682" s="122"/>
      <c r="AE682" s="122"/>
      <c r="AF682" s="123"/>
      <c r="AG682" s="123"/>
      <c r="AH682" s="123"/>
      <c r="AI682" s="1092" t="s">
        <v>2571</v>
      </c>
      <c r="AJ682" s="1093"/>
      <c r="AK682" s="1093" t="s">
        <v>1676</v>
      </c>
      <c r="AL682" s="1093"/>
      <c r="AM682" s="1093"/>
      <c r="AN682" s="120"/>
      <c r="AO682" s="118">
        <f t="shared" si="59"/>
        <v>0</v>
      </c>
      <c r="AP682" s="120" t="s">
        <v>287</v>
      </c>
      <c r="AQ682" s="120" t="s">
        <v>287</v>
      </c>
      <c r="AR682" s="144">
        <f t="shared" si="57"/>
        <v>0</v>
      </c>
      <c r="AS682" s="411">
        <v>8.3999999999999995E-3</v>
      </c>
      <c r="AT682" s="115">
        <v>686</v>
      </c>
    </row>
    <row r="683" spans="1:46" ht="15" hidden="1" customHeight="1">
      <c r="A683" s="115">
        <v>680</v>
      </c>
      <c r="B683" s="119" t="s">
        <v>1133</v>
      </c>
      <c r="C683" s="119"/>
      <c r="D683" s="119" t="s">
        <v>309</v>
      </c>
      <c r="E683" s="119" t="s">
        <v>330</v>
      </c>
      <c r="F683" s="119" t="s">
        <v>1132</v>
      </c>
      <c r="G683" s="119" t="s">
        <v>296</v>
      </c>
      <c r="H683" s="119" t="s">
        <v>299</v>
      </c>
      <c r="I683" s="119" t="s">
        <v>749</v>
      </c>
      <c r="J683" s="119"/>
      <c r="K683" s="119"/>
      <c r="L683" s="120">
        <f t="shared" si="58"/>
        <v>0.01</v>
      </c>
      <c r="M683" s="163"/>
      <c r="N683" s="141" t="s">
        <v>1748</v>
      </c>
      <c r="O683" s="163"/>
      <c r="P683" s="163"/>
      <c r="Q683" s="120"/>
      <c r="R683" s="120"/>
      <c r="S683" s="121"/>
      <c r="T683" s="121"/>
      <c r="U683" s="121"/>
      <c r="V683" s="121"/>
      <c r="W683" s="121"/>
      <c r="X683" s="121"/>
      <c r="Y683" s="121"/>
      <c r="Z683" s="121"/>
      <c r="AA683" s="121"/>
      <c r="AB683" s="121"/>
      <c r="AC683" s="122"/>
      <c r="AD683" s="122"/>
      <c r="AE683" s="122"/>
      <c r="AF683" s="123"/>
      <c r="AG683" s="123"/>
      <c r="AH683" s="123"/>
      <c r="AI683" s="1092" t="s">
        <v>2571</v>
      </c>
      <c r="AJ683" s="1093"/>
      <c r="AK683" s="1093" t="s">
        <v>1676</v>
      </c>
      <c r="AL683" s="1093"/>
      <c r="AM683" s="1093"/>
      <c r="AN683" s="120"/>
      <c r="AO683" s="118">
        <f t="shared" si="59"/>
        <v>0</v>
      </c>
      <c r="AP683" s="120" t="s">
        <v>287</v>
      </c>
      <c r="AQ683" s="120" t="s">
        <v>287</v>
      </c>
      <c r="AR683" s="144">
        <f t="shared" si="57"/>
        <v>0</v>
      </c>
      <c r="AS683" s="411">
        <v>8.3999999999999995E-3</v>
      </c>
      <c r="AT683" s="115">
        <v>687</v>
      </c>
    </row>
    <row r="684" spans="1:46" ht="15" hidden="1" customHeight="1">
      <c r="A684" s="115">
        <v>681</v>
      </c>
      <c r="B684" s="119" t="s">
        <v>1134</v>
      </c>
      <c r="C684" s="119"/>
      <c r="D684" s="119" t="s">
        <v>309</v>
      </c>
      <c r="E684" s="119" t="s">
        <v>330</v>
      </c>
      <c r="F684" s="119" t="s">
        <v>1132</v>
      </c>
      <c r="G684" s="119" t="s">
        <v>296</v>
      </c>
      <c r="H684" s="119" t="s">
        <v>299</v>
      </c>
      <c r="I684" s="119" t="s">
        <v>749</v>
      </c>
      <c r="J684" s="119"/>
      <c r="K684" s="119"/>
      <c r="L684" s="120">
        <f t="shared" si="58"/>
        <v>0.01</v>
      </c>
      <c r="M684" s="163"/>
      <c r="N684" s="141" t="s">
        <v>1748</v>
      </c>
      <c r="O684" s="163"/>
      <c r="P684" s="163"/>
      <c r="Q684" s="120"/>
      <c r="R684" s="120"/>
      <c r="S684" s="121"/>
      <c r="T684" s="121"/>
      <c r="U684" s="121"/>
      <c r="V684" s="121"/>
      <c r="W684" s="121"/>
      <c r="X684" s="121"/>
      <c r="Y684" s="121"/>
      <c r="Z684" s="121"/>
      <c r="AA684" s="121"/>
      <c r="AB684" s="121"/>
      <c r="AC684" s="122"/>
      <c r="AD684" s="122"/>
      <c r="AE684" s="122"/>
      <c r="AF684" s="123"/>
      <c r="AG684" s="123"/>
      <c r="AH684" s="123"/>
      <c r="AI684" s="1092" t="s">
        <v>2571</v>
      </c>
      <c r="AJ684" s="1093"/>
      <c r="AK684" s="1093" t="s">
        <v>1676</v>
      </c>
      <c r="AL684" s="1093"/>
      <c r="AM684" s="1093"/>
      <c r="AN684" s="120"/>
      <c r="AO684" s="118">
        <f t="shared" si="59"/>
        <v>0</v>
      </c>
      <c r="AP684" s="120" t="s">
        <v>287</v>
      </c>
      <c r="AQ684" s="120" t="s">
        <v>287</v>
      </c>
      <c r="AR684" s="144">
        <f t="shared" si="57"/>
        <v>0</v>
      </c>
      <c r="AS684" s="411">
        <v>8.3999999999999995E-3</v>
      </c>
      <c r="AT684" s="115">
        <v>688</v>
      </c>
    </row>
    <row r="685" spans="1:46" ht="15" hidden="1" customHeight="1">
      <c r="A685" s="115">
        <v>682</v>
      </c>
      <c r="B685" s="119" t="s">
        <v>1135</v>
      </c>
      <c r="C685" s="119"/>
      <c r="D685" s="119" t="s">
        <v>309</v>
      </c>
      <c r="E685" s="119" t="s">
        <v>330</v>
      </c>
      <c r="F685" s="119" t="s">
        <v>1132</v>
      </c>
      <c r="G685" s="119" t="s">
        <v>296</v>
      </c>
      <c r="H685" s="119" t="s">
        <v>299</v>
      </c>
      <c r="I685" s="119" t="s">
        <v>749</v>
      </c>
      <c r="J685" s="119"/>
      <c r="K685" s="119"/>
      <c r="L685" s="120">
        <f t="shared" si="58"/>
        <v>0.01</v>
      </c>
      <c r="M685" s="163"/>
      <c r="N685" s="141" t="s">
        <v>1748</v>
      </c>
      <c r="O685" s="163"/>
      <c r="P685" s="163"/>
      <c r="Q685" s="120"/>
      <c r="R685" s="120"/>
      <c r="S685" s="121"/>
      <c r="T685" s="121"/>
      <c r="U685" s="121"/>
      <c r="V685" s="121"/>
      <c r="W685" s="121"/>
      <c r="X685" s="121"/>
      <c r="Y685" s="121"/>
      <c r="Z685" s="121"/>
      <c r="AA685" s="121"/>
      <c r="AB685" s="121"/>
      <c r="AC685" s="122"/>
      <c r="AD685" s="122"/>
      <c r="AE685" s="122"/>
      <c r="AF685" s="123"/>
      <c r="AG685" s="123"/>
      <c r="AH685" s="123"/>
      <c r="AI685" s="1092" t="s">
        <v>2571</v>
      </c>
      <c r="AJ685" s="1093"/>
      <c r="AK685" s="1093" t="s">
        <v>1676</v>
      </c>
      <c r="AL685" s="1093"/>
      <c r="AM685" s="1093"/>
      <c r="AN685" s="120"/>
      <c r="AO685" s="118">
        <f t="shared" si="59"/>
        <v>0</v>
      </c>
      <c r="AP685" s="120" t="s">
        <v>287</v>
      </c>
      <c r="AQ685" s="120" t="s">
        <v>287</v>
      </c>
      <c r="AR685" s="144">
        <f t="shared" si="57"/>
        <v>0</v>
      </c>
      <c r="AS685" s="411">
        <v>8.3999999999999995E-3</v>
      </c>
      <c r="AT685" s="115">
        <v>689</v>
      </c>
    </row>
    <row r="686" spans="1:46" ht="15" hidden="1" customHeight="1">
      <c r="A686" s="115">
        <v>683</v>
      </c>
      <c r="B686" s="119" t="s">
        <v>1136</v>
      </c>
      <c r="C686" s="119"/>
      <c r="D686" s="119" t="s">
        <v>309</v>
      </c>
      <c r="E686" s="119" t="s">
        <v>330</v>
      </c>
      <c r="F686" s="119" t="s">
        <v>1132</v>
      </c>
      <c r="G686" s="119" t="s">
        <v>296</v>
      </c>
      <c r="H686" s="119" t="s">
        <v>299</v>
      </c>
      <c r="I686" s="119" t="s">
        <v>749</v>
      </c>
      <c r="J686" s="119"/>
      <c r="K686" s="119"/>
      <c r="L686" s="120">
        <f t="shared" si="58"/>
        <v>0.01</v>
      </c>
      <c r="M686" s="163"/>
      <c r="N686" s="141" t="s">
        <v>1748</v>
      </c>
      <c r="O686" s="163"/>
      <c r="P686" s="163"/>
      <c r="Q686" s="120"/>
      <c r="R686" s="120"/>
      <c r="S686" s="121"/>
      <c r="T686" s="121"/>
      <c r="U686" s="121"/>
      <c r="V686" s="121"/>
      <c r="W686" s="121"/>
      <c r="X686" s="121"/>
      <c r="Y686" s="121"/>
      <c r="Z686" s="121"/>
      <c r="AA686" s="121"/>
      <c r="AB686" s="121"/>
      <c r="AC686" s="122"/>
      <c r="AD686" s="122"/>
      <c r="AE686" s="122"/>
      <c r="AF686" s="123"/>
      <c r="AG686" s="123"/>
      <c r="AH686" s="123"/>
      <c r="AI686" s="1092" t="s">
        <v>2571</v>
      </c>
      <c r="AJ686" s="1093"/>
      <c r="AK686" s="1093" t="s">
        <v>1676</v>
      </c>
      <c r="AL686" s="1093"/>
      <c r="AM686" s="1093"/>
      <c r="AN686" s="120"/>
      <c r="AO686" s="118">
        <f t="shared" si="59"/>
        <v>0</v>
      </c>
      <c r="AP686" s="120" t="s">
        <v>287</v>
      </c>
      <c r="AQ686" s="120" t="s">
        <v>287</v>
      </c>
      <c r="AR686" s="144">
        <f t="shared" si="57"/>
        <v>0</v>
      </c>
      <c r="AS686" s="411">
        <v>8.3999999999999995E-3</v>
      </c>
      <c r="AT686" s="115">
        <v>690</v>
      </c>
    </row>
    <row r="687" spans="1:46" ht="15" hidden="1" customHeight="1">
      <c r="A687" s="115">
        <v>684</v>
      </c>
      <c r="B687" s="119" t="s">
        <v>1137</v>
      </c>
      <c r="C687" s="119"/>
      <c r="D687" s="119" t="s">
        <v>309</v>
      </c>
      <c r="E687" s="119" t="s">
        <v>330</v>
      </c>
      <c r="F687" s="119" t="s">
        <v>1132</v>
      </c>
      <c r="G687" s="119" t="s">
        <v>296</v>
      </c>
      <c r="H687" s="119" t="s">
        <v>299</v>
      </c>
      <c r="I687" s="119" t="s">
        <v>749</v>
      </c>
      <c r="J687" s="119"/>
      <c r="K687" s="119"/>
      <c r="L687" s="120">
        <f t="shared" si="58"/>
        <v>0.01</v>
      </c>
      <c r="M687" s="163"/>
      <c r="N687" s="141" t="s">
        <v>1748</v>
      </c>
      <c r="O687" s="163"/>
      <c r="P687" s="163"/>
      <c r="Q687" s="120"/>
      <c r="R687" s="120"/>
      <c r="S687" s="121"/>
      <c r="T687" s="121"/>
      <c r="U687" s="121"/>
      <c r="V687" s="121"/>
      <c r="W687" s="121"/>
      <c r="X687" s="121"/>
      <c r="Y687" s="121"/>
      <c r="Z687" s="121"/>
      <c r="AA687" s="121"/>
      <c r="AB687" s="121"/>
      <c r="AC687" s="122"/>
      <c r="AD687" s="122"/>
      <c r="AE687" s="122"/>
      <c r="AF687" s="123"/>
      <c r="AG687" s="123"/>
      <c r="AH687" s="123"/>
      <c r="AI687" s="1092" t="s">
        <v>2571</v>
      </c>
      <c r="AJ687" s="1093"/>
      <c r="AK687" s="1093" t="s">
        <v>1676</v>
      </c>
      <c r="AL687" s="1093"/>
      <c r="AM687" s="1093"/>
      <c r="AN687" s="120"/>
      <c r="AO687" s="118">
        <f t="shared" si="59"/>
        <v>0</v>
      </c>
      <c r="AP687" s="120" t="s">
        <v>287</v>
      </c>
      <c r="AQ687" s="120" t="s">
        <v>287</v>
      </c>
      <c r="AR687" s="144">
        <f t="shared" si="57"/>
        <v>0</v>
      </c>
      <c r="AS687" s="411">
        <v>8.3999999999999995E-3</v>
      </c>
      <c r="AT687" s="115">
        <v>691</v>
      </c>
    </row>
    <row r="688" spans="1:46" ht="15" hidden="1" customHeight="1">
      <c r="A688" s="115">
        <v>685</v>
      </c>
      <c r="B688" s="119" t="s">
        <v>1138</v>
      </c>
      <c r="C688" s="119"/>
      <c r="D688" s="119" t="s">
        <v>309</v>
      </c>
      <c r="E688" s="119" t="s">
        <v>330</v>
      </c>
      <c r="F688" s="119" t="s">
        <v>1132</v>
      </c>
      <c r="G688" s="119" t="s">
        <v>296</v>
      </c>
      <c r="H688" s="119" t="s">
        <v>299</v>
      </c>
      <c r="I688" s="119" t="s">
        <v>749</v>
      </c>
      <c r="J688" s="119"/>
      <c r="K688" s="119"/>
      <c r="L688" s="120">
        <f t="shared" si="58"/>
        <v>0.01</v>
      </c>
      <c r="M688" s="163"/>
      <c r="N688" s="141" t="s">
        <v>1748</v>
      </c>
      <c r="O688" s="163"/>
      <c r="P688" s="163"/>
      <c r="Q688" s="120"/>
      <c r="R688" s="120"/>
      <c r="S688" s="121"/>
      <c r="T688" s="121"/>
      <c r="U688" s="121"/>
      <c r="V688" s="121"/>
      <c r="W688" s="121"/>
      <c r="X688" s="121"/>
      <c r="Y688" s="121"/>
      <c r="Z688" s="121"/>
      <c r="AA688" s="121"/>
      <c r="AB688" s="121"/>
      <c r="AC688" s="122"/>
      <c r="AD688" s="122"/>
      <c r="AE688" s="122"/>
      <c r="AF688" s="123"/>
      <c r="AG688" s="123"/>
      <c r="AH688" s="123"/>
      <c r="AI688" s="1092" t="s">
        <v>2571</v>
      </c>
      <c r="AJ688" s="1093"/>
      <c r="AK688" s="1093" t="s">
        <v>1676</v>
      </c>
      <c r="AL688" s="1093"/>
      <c r="AM688" s="1093"/>
      <c r="AN688" s="120"/>
      <c r="AO688" s="118">
        <f t="shared" si="59"/>
        <v>0</v>
      </c>
      <c r="AP688" s="120" t="s">
        <v>287</v>
      </c>
      <c r="AQ688" s="120" t="s">
        <v>287</v>
      </c>
      <c r="AR688" s="144">
        <f t="shared" si="57"/>
        <v>0</v>
      </c>
      <c r="AS688" s="411">
        <v>8.3999999999999995E-3</v>
      </c>
      <c r="AT688" s="115">
        <v>692</v>
      </c>
    </row>
    <row r="689" spans="1:46" ht="15" hidden="1" customHeight="1">
      <c r="A689" s="115">
        <v>686</v>
      </c>
      <c r="B689" s="119" t="s">
        <v>1139</v>
      </c>
      <c r="C689" s="119"/>
      <c r="D689" s="119" t="s">
        <v>309</v>
      </c>
      <c r="E689" s="119" t="s">
        <v>330</v>
      </c>
      <c r="F689" s="119" t="s">
        <v>1132</v>
      </c>
      <c r="G689" s="119" t="s">
        <v>296</v>
      </c>
      <c r="H689" s="119" t="s">
        <v>299</v>
      </c>
      <c r="I689" s="119" t="s">
        <v>749</v>
      </c>
      <c r="J689" s="119"/>
      <c r="K689" s="119"/>
      <c r="L689" s="120">
        <f t="shared" si="58"/>
        <v>0.01</v>
      </c>
      <c r="M689" s="163"/>
      <c r="N689" s="141" t="s">
        <v>1748</v>
      </c>
      <c r="O689" s="163"/>
      <c r="P689" s="163"/>
      <c r="Q689" s="120"/>
      <c r="R689" s="120"/>
      <c r="S689" s="121"/>
      <c r="T689" s="121"/>
      <c r="U689" s="121"/>
      <c r="V689" s="121"/>
      <c r="W689" s="121"/>
      <c r="X689" s="121"/>
      <c r="Y689" s="121"/>
      <c r="Z689" s="121"/>
      <c r="AA689" s="121"/>
      <c r="AB689" s="121"/>
      <c r="AC689" s="122"/>
      <c r="AD689" s="122"/>
      <c r="AE689" s="122"/>
      <c r="AF689" s="123"/>
      <c r="AG689" s="123"/>
      <c r="AH689" s="123"/>
      <c r="AI689" s="1092" t="s">
        <v>2571</v>
      </c>
      <c r="AJ689" s="1093"/>
      <c r="AK689" s="1093" t="s">
        <v>1676</v>
      </c>
      <c r="AL689" s="1093"/>
      <c r="AM689" s="1093"/>
      <c r="AN689" s="120"/>
      <c r="AO689" s="118">
        <f t="shared" si="59"/>
        <v>0</v>
      </c>
      <c r="AP689" s="120" t="s">
        <v>287</v>
      </c>
      <c r="AQ689" s="120" t="s">
        <v>287</v>
      </c>
      <c r="AR689" s="144">
        <f t="shared" si="57"/>
        <v>0</v>
      </c>
      <c r="AS689" s="411">
        <v>8.3999999999999995E-3</v>
      </c>
      <c r="AT689" s="115">
        <v>693</v>
      </c>
    </row>
    <row r="690" spans="1:46" ht="15" hidden="1" customHeight="1">
      <c r="A690" s="115">
        <v>687</v>
      </c>
      <c r="B690" s="119" t="s">
        <v>1140</v>
      </c>
      <c r="C690" s="119"/>
      <c r="D690" s="119" t="s">
        <v>309</v>
      </c>
      <c r="E690" s="119" t="s">
        <v>330</v>
      </c>
      <c r="F690" s="119" t="s">
        <v>1132</v>
      </c>
      <c r="G690" s="119" t="s">
        <v>296</v>
      </c>
      <c r="H690" s="119" t="s">
        <v>299</v>
      </c>
      <c r="I690" s="119" t="s">
        <v>749</v>
      </c>
      <c r="J690" s="119"/>
      <c r="K690" s="119"/>
      <c r="L690" s="120">
        <f t="shared" si="58"/>
        <v>0.01</v>
      </c>
      <c r="M690" s="163"/>
      <c r="N690" s="141" t="s">
        <v>1748</v>
      </c>
      <c r="O690" s="163"/>
      <c r="P690" s="163"/>
      <c r="Q690" s="120"/>
      <c r="R690" s="120"/>
      <c r="S690" s="121"/>
      <c r="T690" s="121"/>
      <c r="U690" s="121"/>
      <c r="V690" s="121"/>
      <c r="W690" s="121"/>
      <c r="X690" s="121"/>
      <c r="Y690" s="121"/>
      <c r="Z690" s="121"/>
      <c r="AA690" s="121"/>
      <c r="AB690" s="121"/>
      <c r="AC690" s="122"/>
      <c r="AD690" s="122"/>
      <c r="AE690" s="122"/>
      <c r="AF690" s="123"/>
      <c r="AG690" s="123"/>
      <c r="AH690" s="123"/>
      <c r="AI690" s="1092" t="s">
        <v>2571</v>
      </c>
      <c r="AJ690" s="1093"/>
      <c r="AK690" s="1093" t="s">
        <v>1676</v>
      </c>
      <c r="AL690" s="1093"/>
      <c r="AM690" s="1093"/>
      <c r="AN690" s="120"/>
      <c r="AO690" s="118">
        <f t="shared" si="59"/>
        <v>0</v>
      </c>
      <c r="AP690" s="120" t="s">
        <v>287</v>
      </c>
      <c r="AQ690" s="120" t="s">
        <v>287</v>
      </c>
      <c r="AR690" s="144">
        <f t="shared" si="57"/>
        <v>0</v>
      </c>
      <c r="AS690" s="411">
        <v>8.3999999999999995E-3</v>
      </c>
      <c r="AT690" s="115">
        <v>694</v>
      </c>
    </row>
    <row r="691" spans="1:46" ht="15" hidden="1" customHeight="1">
      <c r="A691" s="115">
        <v>688</v>
      </c>
      <c r="B691" s="119" t="s">
        <v>1141</v>
      </c>
      <c r="C691" s="119"/>
      <c r="D691" s="119" t="s">
        <v>309</v>
      </c>
      <c r="E691" s="119" t="s">
        <v>330</v>
      </c>
      <c r="F691" s="119" t="s">
        <v>1132</v>
      </c>
      <c r="G691" s="119" t="s">
        <v>296</v>
      </c>
      <c r="H691" s="119" t="s">
        <v>299</v>
      </c>
      <c r="I691" s="119" t="s">
        <v>749</v>
      </c>
      <c r="J691" s="119"/>
      <c r="K691" s="119"/>
      <c r="L691" s="120">
        <f t="shared" si="58"/>
        <v>0.01</v>
      </c>
      <c r="M691" s="163"/>
      <c r="N691" s="141" t="s">
        <v>1748</v>
      </c>
      <c r="O691" s="163"/>
      <c r="P691" s="163"/>
      <c r="Q691" s="120"/>
      <c r="R691" s="120"/>
      <c r="S691" s="121"/>
      <c r="T691" s="121"/>
      <c r="U691" s="121"/>
      <c r="V691" s="121"/>
      <c r="W691" s="121"/>
      <c r="X691" s="121"/>
      <c r="Y691" s="121"/>
      <c r="Z691" s="121"/>
      <c r="AA691" s="121"/>
      <c r="AB691" s="121"/>
      <c r="AC691" s="122"/>
      <c r="AD691" s="122"/>
      <c r="AE691" s="122"/>
      <c r="AF691" s="123"/>
      <c r="AG691" s="123"/>
      <c r="AH691" s="123"/>
      <c r="AI691" s="1092" t="s">
        <v>2571</v>
      </c>
      <c r="AJ691" s="1093"/>
      <c r="AK691" s="1093" t="s">
        <v>1676</v>
      </c>
      <c r="AL691" s="1093"/>
      <c r="AM691" s="1093"/>
      <c r="AN691" s="120"/>
      <c r="AO691" s="118">
        <f t="shared" si="59"/>
        <v>0</v>
      </c>
      <c r="AP691" s="120" t="s">
        <v>287</v>
      </c>
      <c r="AQ691" s="120" t="s">
        <v>287</v>
      </c>
      <c r="AR691" s="144">
        <f t="shared" si="57"/>
        <v>0</v>
      </c>
      <c r="AS691" s="411">
        <v>8.3999999999999995E-3</v>
      </c>
      <c r="AT691" s="115">
        <v>695</v>
      </c>
    </row>
    <row r="692" spans="1:46" ht="15" hidden="1" customHeight="1">
      <c r="A692" s="115">
        <v>689</v>
      </c>
      <c r="B692" s="119" t="s">
        <v>1142</v>
      </c>
      <c r="C692" s="119"/>
      <c r="D692" s="119" t="s">
        <v>309</v>
      </c>
      <c r="E692" s="119" t="s">
        <v>330</v>
      </c>
      <c r="F692" s="119" t="s">
        <v>1132</v>
      </c>
      <c r="G692" s="119" t="s">
        <v>296</v>
      </c>
      <c r="H692" s="119" t="s">
        <v>299</v>
      </c>
      <c r="I692" s="119" t="s">
        <v>749</v>
      </c>
      <c r="J692" s="119"/>
      <c r="K692" s="119"/>
      <c r="L692" s="120">
        <f t="shared" si="58"/>
        <v>0.01</v>
      </c>
      <c r="M692" s="163"/>
      <c r="N692" s="141" t="s">
        <v>1748</v>
      </c>
      <c r="O692" s="163"/>
      <c r="P692" s="163"/>
      <c r="Q692" s="120"/>
      <c r="R692" s="120"/>
      <c r="S692" s="121"/>
      <c r="T692" s="121"/>
      <c r="U692" s="121"/>
      <c r="V692" s="121"/>
      <c r="W692" s="121"/>
      <c r="X692" s="121"/>
      <c r="Y692" s="121"/>
      <c r="Z692" s="121"/>
      <c r="AA692" s="121"/>
      <c r="AB692" s="121"/>
      <c r="AC692" s="122"/>
      <c r="AD692" s="122"/>
      <c r="AE692" s="122"/>
      <c r="AF692" s="123"/>
      <c r="AG692" s="123"/>
      <c r="AH692" s="123"/>
      <c r="AI692" s="1092" t="s">
        <v>2571</v>
      </c>
      <c r="AJ692" s="1093"/>
      <c r="AK692" s="1093" t="s">
        <v>1676</v>
      </c>
      <c r="AL692" s="1093"/>
      <c r="AM692" s="1093"/>
      <c r="AN692" s="120"/>
      <c r="AO692" s="118">
        <f t="shared" si="59"/>
        <v>0</v>
      </c>
      <c r="AP692" s="120" t="s">
        <v>287</v>
      </c>
      <c r="AQ692" s="120" t="s">
        <v>287</v>
      </c>
      <c r="AR692" s="144">
        <f t="shared" si="57"/>
        <v>0</v>
      </c>
      <c r="AS692" s="411">
        <v>8.3999999999999995E-3</v>
      </c>
      <c r="AT692" s="115">
        <v>696</v>
      </c>
    </row>
    <row r="693" spans="1:46" ht="15" hidden="1" customHeight="1">
      <c r="A693" s="115">
        <v>690</v>
      </c>
      <c r="B693" s="119" t="s">
        <v>1143</v>
      </c>
      <c r="C693" s="119"/>
      <c r="D693" s="119" t="s">
        <v>309</v>
      </c>
      <c r="E693" s="119" t="s">
        <v>330</v>
      </c>
      <c r="F693" s="119" t="s">
        <v>1132</v>
      </c>
      <c r="G693" s="119" t="s">
        <v>296</v>
      </c>
      <c r="H693" s="119" t="s">
        <v>299</v>
      </c>
      <c r="I693" s="119" t="s">
        <v>749</v>
      </c>
      <c r="J693" s="119"/>
      <c r="K693" s="119"/>
      <c r="L693" s="120">
        <f t="shared" si="58"/>
        <v>0.01</v>
      </c>
      <c r="M693" s="163"/>
      <c r="N693" s="141" t="s">
        <v>1748</v>
      </c>
      <c r="O693" s="163"/>
      <c r="P693" s="163"/>
      <c r="Q693" s="120"/>
      <c r="R693" s="120"/>
      <c r="S693" s="121"/>
      <c r="T693" s="121"/>
      <c r="U693" s="121"/>
      <c r="V693" s="121"/>
      <c r="W693" s="121"/>
      <c r="X693" s="121"/>
      <c r="Y693" s="121"/>
      <c r="Z693" s="121"/>
      <c r="AA693" s="121"/>
      <c r="AB693" s="121"/>
      <c r="AC693" s="122"/>
      <c r="AD693" s="122"/>
      <c r="AE693" s="122"/>
      <c r="AF693" s="123"/>
      <c r="AG693" s="123"/>
      <c r="AH693" s="123"/>
      <c r="AI693" s="1092" t="s">
        <v>2571</v>
      </c>
      <c r="AJ693" s="1093"/>
      <c r="AK693" s="1093" t="s">
        <v>1676</v>
      </c>
      <c r="AL693" s="1093"/>
      <c r="AM693" s="1093"/>
      <c r="AN693" s="120"/>
      <c r="AO693" s="118">
        <f t="shared" si="59"/>
        <v>0</v>
      </c>
      <c r="AP693" s="120" t="s">
        <v>287</v>
      </c>
      <c r="AQ693" s="120" t="s">
        <v>287</v>
      </c>
      <c r="AR693" s="144">
        <f t="shared" si="57"/>
        <v>0</v>
      </c>
      <c r="AS693" s="411">
        <v>8.3999999999999995E-3</v>
      </c>
      <c r="AT693" s="115">
        <v>697</v>
      </c>
    </row>
    <row r="694" spans="1:46" ht="15" hidden="1" customHeight="1">
      <c r="A694" s="115">
        <v>691</v>
      </c>
      <c r="B694" s="119" t="s">
        <v>1144</v>
      </c>
      <c r="C694" s="119"/>
      <c r="D694" s="119" t="s">
        <v>309</v>
      </c>
      <c r="E694" s="119" t="s">
        <v>330</v>
      </c>
      <c r="F694" s="119" t="s">
        <v>1145</v>
      </c>
      <c r="G694" s="119" t="s">
        <v>1095</v>
      </c>
      <c r="H694" s="119" t="s">
        <v>299</v>
      </c>
      <c r="I694" s="119" t="s">
        <v>1092</v>
      </c>
      <c r="J694" s="119"/>
      <c r="K694" s="119"/>
      <c r="L694" s="120">
        <f t="shared" si="58"/>
        <v>0.01</v>
      </c>
      <c r="M694" s="163"/>
      <c r="N694" s="141" t="s">
        <v>1748</v>
      </c>
      <c r="O694" s="163"/>
      <c r="P694" s="163"/>
      <c r="Q694" s="120"/>
      <c r="R694" s="120"/>
      <c r="S694" s="121"/>
      <c r="T694" s="121"/>
      <c r="U694" s="121"/>
      <c r="V694" s="121"/>
      <c r="W694" s="121"/>
      <c r="X694" s="121"/>
      <c r="Y694" s="121"/>
      <c r="Z694" s="121"/>
      <c r="AA694" s="121"/>
      <c r="AB694" s="121"/>
      <c r="AC694" s="122"/>
      <c r="AD694" s="122"/>
      <c r="AE694" s="122"/>
      <c r="AF694" s="123"/>
      <c r="AG694" s="123"/>
      <c r="AH694" s="123"/>
      <c r="AI694" s="1092" t="s">
        <v>2571</v>
      </c>
      <c r="AJ694" s="1093"/>
      <c r="AK694" s="1093" t="s">
        <v>1676</v>
      </c>
      <c r="AL694" s="1093"/>
      <c r="AM694" s="1093"/>
      <c r="AN694" s="120"/>
      <c r="AO694" s="118">
        <f t="shared" si="59"/>
        <v>0</v>
      </c>
      <c r="AP694" s="120" t="s">
        <v>287</v>
      </c>
      <c r="AQ694" s="120" t="s">
        <v>287</v>
      </c>
      <c r="AR694" s="144">
        <f t="shared" si="57"/>
        <v>0</v>
      </c>
      <c r="AS694" s="411">
        <v>8.3999999999999995E-3</v>
      </c>
      <c r="AT694" s="115">
        <v>698</v>
      </c>
    </row>
    <row r="695" spans="1:46" ht="15" hidden="1" customHeight="1">
      <c r="A695" s="115">
        <v>692</v>
      </c>
      <c r="B695" s="119" t="s">
        <v>1146</v>
      </c>
      <c r="C695" s="119"/>
      <c r="D695" s="119" t="s">
        <v>309</v>
      </c>
      <c r="E695" s="119" t="s">
        <v>330</v>
      </c>
      <c r="F695" s="119" t="s">
        <v>1145</v>
      </c>
      <c r="G695" s="119" t="s">
        <v>1095</v>
      </c>
      <c r="H695" s="119" t="s">
        <v>299</v>
      </c>
      <c r="I695" s="119" t="s">
        <v>1092</v>
      </c>
      <c r="J695" s="119"/>
      <c r="K695" s="119"/>
      <c r="L695" s="120">
        <f t="shared" si="58"/>
        <v>0.01</v>
      </c>
      <c r="M695" s="163"/>
      <c r="N695" s="141" t="s">
        <v>1748</v>
      </c>
      <c r="O695" s="163"/>
      <c r="P695" s="163"/>
      <c r="Q695" s="120"/>
      <c r="R695" s="120"/>
      <c r="S695" s="121"/>
      <c r="T695" s="121"/>
      <c r="U695" s="121"/>
      <c r="V695" s="121"/>
      <c r="W695" s="121"/>
      <c r="X695" s="121"/>
      <c r="Y695" s="121"/>
      <c r="Z695" s="121"/>
      <c r="AA695" s="121"/>
      <c r="AB695" s="121"/>
      <c r="AC695" s="122"/>
      <c r="AD695" s="122"/>
      <c r="AE695" s="122"/>
      <c r="AF695" s="123"/>
      <c r="AG695" s="123"/>
      <c r="AH695" s="123"/>
      <c r="AI695" s="1092" t="s">
        <v>2571</v>
      </c>
      <c r="AJ695" s="1093"/>
      <c r="AK695" s="1093" t="s">
        <v>1676</v>
      </c>
      <c r="AL695" s="1093"/>
      <c r="AM695" s="1093"/>
      <c r="AN695" s="120"/>
      <c r="AO695" s="118">
        <f t="shared" si="59"/>
        <v>0</v>
      </c>
      <c r="AP695" s="120" t="s">
        <v>287</v>
      </c>
      <c r="AQ695" s="120" t="s">
        <v>287</v>
      </c>
      <c r="AR695" s="144">
        <f t="shared" si="57"/>
        <v>0</v>
      </c>
      <c r="AS695" s="411">
        <v>8.3999999999999995E-3</v>
      </c>
      <c r="AT695" s="115">
        <v>699</v>
      </c>
    </row>
    <row r="696" spans="1:46" ht="15" hidden="1" customHeight="1">
      <c r="A696" s="115">
        <v>693</v>
      </c>
      <c r="B696" s="119" t="s">
        <v>1147</v>
      </c>
      <c r="C696" s="119"/>
      <c r="D696" s="119" t="s">
        <v>309</v>
      </c>
      <c r="E696" s="119" t="s">
        <v>330</v>
      </c>
      <c r="F696" s="119" t="s">
        <v>1145</v>
      </c>
      <c r="G696" s="119" t="s">
        <v>1095</v>
      </c>
      <c r="H696" s="119" t="s">
        <v>299</v>
      </c>
      <c r="I696" s="119" t="s">
        <v>1092</v>
      </c>
      <c r="J696" s="119"/>
      <c r="K696" s="119"/>
      <c r="L696" s="120">
        <f t="shared" si="58"/>
        <v>0.01</v>
      </c>
      <c r="M696" s="163"/>
      <c r="N696" s="141" t="s">
        <v>1748</v>
      </c>
      <c r="O696" s="163"/>
      <c r="P696" s="163"/>
      <c r="Q696" s="120"/>
      <c r="R696" s="120"/>
      <c r="S696" s="121"/>
      <c r="T696" s="121"/>
      <c r="U696" s="121"/>
      <c r="V696" s="121"/>
      <c r="W696" s="121"/>
      <c r="X696" s="121"/>
      <c r="Y696" s="121"/>
      <c r="Z696" s="121"/>
      <c r="AA696" s="121"/>
      <c r="AB696" s="121"/>
      <c r="AC696" s="122"/>
      <c r="AD696" s="122"/>
      <c r="AE696" s="122"/>
      <c r="AF696" s="123"/>
      <c r="AG696" s="123"/>
      <c r="AH696" s="123"/>
      <c r="AI696" s="1092" t="s">
        <v>2571</v>
      </c>
      <c r="AJ696" s="1093"/>
      <c r="AK696" s="1093" t="s">
        <v>1676</v>
      </c>
      <c r="AL696" s="1093"/>
      <c r="AM696" s="1093"/>
      <c r="AN696" s="120"/>
      <c r="AO696" s="118">
        <f t="shared" si="59"/>
        <v>0</v>
      </c>
      <c r="AP696" s="120" t="s">
        <v>287</v>
      </c>
      <c r="AQ696" s="120" t="s">
        <v>287</v>
      </c>
      <c r="AR696" s="144">
        <f t="shared" si="57"/>
        <v>0</v>
      </c>
      <c r="AS696" s="411">
        <v>8.3999999999999995E-3</v>
      </c>
      <c r="AT696" s="115">
        <v>700</v>
      </c>
    </row>
    <row r="697" spans="1:46" ht="15" hidden="1" customHeight="1">
      <c r="A697" s="115">
        <v>694</v>
      </c>
      <c r="B697" s="119" t="s">
        <v>1148</v>
      </c>
      <c r="C697" s="119"/>
      <c r="D697" s="119" t="s">
        <v>309</v>
      </c>
      <c r="E697" s="119" t="s">
        <v>330</v>
      </c>
      <c r="F697" s="119" t="s">
        <v>475</v>
      </c>
      <c r="G697" s="119" t="s">
        <v>297</v>
      </c>
      <c r="H697" s="119" t="s">
        <v>1028</v>
      </c>
      <c r="I697" s="119" t="s">
        <v>749</v>
      </c>
      <c r="J697" s="119"/>
      <c r="K697" s="119"/>
      <c r="L697" s="120">
        <f t="shared" si="58"/>
        <v>0.01</v>
      </c>
      <c r="M697" s="163"/>
      <c r="N697" s="141" t="s">
        <v>1748</v>
      </c>
      <c r="O697" s="163"/>
      <c r="P697" s="163"/>
      <c r="Q697" s="120"/>
      <c r="R697" s="120"/>
      <c r="S697" s="121"/>
      <c r="T697" s="121"/>
      <c r="U697" s="121"/>
      <c r="V697" s="121"/>
      <c r="W697" s="121"/>
      <c r="X697" s="121"/>
      <c r="Y697" s="121"/>
      <c r="Z697" s="121"/>
      <c r="AA697" s="121"/>
      <c r="AB697" s="121"/>
      <c r="AC697" s="122"/>
      <c r="AD697" s="122"/>
      <c r="AE697" s="122"/>
      <c r="AF697" s="123"/>
      <c r="AG697" s="123"/>
      <c r="AH697" s="123"/>
      <c r="AI697" s="1092" t="s">
        <v>2571</v>
      </c>
      <c r="AJ697" s="1093"/>
      <c r="AK697" s="1093" t="s">
        <v>1676</v>
      </c>
      <c r="AL697" s="1093"/>
      <c r="AM697" s="1093"/>
      <c r="AN697" s="120"/>
      <c r="AO697" s="118">
        <f t="shared" si="59"/>
        <v>0</v>
      </c>
      <c r="AP697" s="120" t="s">
        <v>287</v>
      </c>
      <c r="AQ697" s="120" t="s">
        <v>287</v>
      </c>
      <c r="AR697" s="144">
        <f t="shared" si="57"/>
        <v>0</v>
      </c>
      <c r="AS697" s="411">
        <v>8.3999999999999995E-3</v>
      </c>
      <c r="AT697" s="115">
        <v>701</v>
      </c>
    </row>
    <row r="698" spans="1:46" ht="15" hidden="1" customHeight="1">
      <c r="A698" s="115">
        <v>695</v>
      </c>
      <c r="B698" s="119" t="s">
        <v>1149</v>
      </c>
      <c r="C698" s="119"/>
      <c r="D698" s="119" t="s">
        <v>309</v>
      </c>
      <c r="E698" s="119" t="s">
        <v>330</v>
      </c>
      <c r="F698" s="119" t="s">
        <v>1132</v>
      </c>
      <c r="G698" s="119" t="s">
        <v>296</v>
      </c>
      <c r="H698" s="119" t="s">
        <v>299</v>
      </c>
      <c r="I698" s="119" t="s">
        <v>749</v>
      </c>
      <c r="J698" s="119"/>
      <c r="K698" s="119"/>
      <c r="L698" s="120">
        <f t="shared" si="58"/>
        <v>0.01</v>
      </c>
      <c r="M698" s="163"/>
      <c r="N698" s="141" t="s">
        <v>1748</v>
      </c>
      <c r="O698" s="163"/>
      <c r="P698" s="163"/>
      <c r="Q698" s="120"/>
      <c r="R698" s="120"/>
      <c r="S698" s="121"/>
      <c r="T698" s="121"/>
      <c r="U698" s="121"/>
      <c r="V698" s="121"/>
      <c r="W698" s="121"/>
      <c r="X698" s="121"/>
      <c r="Y698" s="121"/>
      <c r="Z698" s="121"/>
      <c r="AA698" s="121"/>
      <c r="AB698" s="121"/>
      <c r="AC698" s="122"/>
      <c r="AD698" s="122"/>
      <c r="AE698" s="122"/>
      <c r="AF698" s="123"/>
      <c r="AG698" s="123"/>
      <c r="AH698" s="123"/>
      <c r="AI698" s="1092" t="s">
        <v>2571</v>
      </c>
      <c r="AJ698" s="1093"/>
      <c r="AK698" s="1093" t="s">
        <v>1676</v>
      </c>
      <c r="AL698" s="1093"/>
      <c r="AM698" s="1093"/>
      <c r="AN698" s="120"/>
      <c r="AO698" s="118">
        <f t="shared" si="59"/>
        <v>0</v>
      </c>
      <c r="AP698" s="120" t="s">
        <v>287</v>
      </c>
      <c r="AQ698" s="120" t="s">
        <v>287</v>
      </c>
      <c r="AR698" s="144">
        <f t="shared" si="57"/>
        <v>0</v>
      </c>
      <c r="AS698" s="411">
        <v>8.3999999999999995E-3</v>
      </c>
      <c r="AT698" s="115">
        <v>702</v>
      </c>
    </row>
    <row r="699" spans="1:46" ht="15" hidden="1" customHeight="1">
      <c r="A699" s="115">
        <v>696</v>
      </c>
      <c r="B699" s="119" t="s">
        <v>1150</v>
      </c>
      <c r="C699" s="119"/>
      <c r="D699" s="119" t="s">
        <v>309</v>
      </c>
      <c r="E699" s="119" t="s">
        <v>330</v>
      </c>
      <c r="F699" s="119" t="s">
        <v>1132</v>
      </c>
      <c r="G699" s="119" t="s">
        <v>296</v>
      </c>
      <c r="H699" s="119" t="s">
        <v>299</v>
      </c>
      <c r="I699" s="119" t="s">
        <v>749</v>
      </c>
      <c r="J699" s="119"/>
      <c r="K699" s="119"/>
      <c r="L699" s="120">
        <f t="shared" si="58"/>
        <v>0.01</v>
      </c>
      <c r="M699" s="163"/>
      <c r="N699" s="141" t="s">
        <v>1748</v>
      </c>
      <c r="O699" s="163"/>
      <c r="P699" s="163"/>
      <c r="Q699" s="120"/>
      <c r="R699" s="120"/>
      <c r="S699" s="121"/>
      <c r="T699" s="121"/>
      <c r="U699" s="121"/>
      <c r="V699" s="121"/>
      <c r="W699" s="121"/>
      <c r="X699" s="121"/>
      <c r="Y699" s="121"/>
      <c r="Z699" s="121"/>
      <c r="AA699" s="121"/>
      <c r="AB699" s="121"/>
      <c r="AC699" s="122"/>
      <c r="AD699" s="122"/>
      <c r="AE699" s="122"/>
      <c r="AF699" s="123"/>
      <c r="AG699" s="123"/>
      <c r="AH699" s="123"/>
      <c r="AI699" s="1092" t="s">
        <v>2571</v>
      </c>
      <c r="AJ699" s="1093"/>
      <c r="AK699" s="1093" t="s">
        <v>1676</v>
      </c>
      <c r="AL699" s="1093"/>
      <c r="AM699" s="1093"/>
      <c r="AN699" s="120"/>
      <c r="AO699" s="118">
        <f t="shared" si="59"/>
        <v>0</v>
      </c>
      <c r="AP699" s="120" t="s">
        <v>287</v>
      </c>
      <c r="AQ699" s="120" t="s">
        <v>287</v>
      </c>
      <c r="AR699" s="144">
        <f t="shared" si="57"/>
        <v>0</v>
      </c>
      <c r="AS699" s="411">
        <v>8.3999999999999995E-3</v>
      </c>
      <c r="AT699" s="115">
        <v>703</v>
      </c>
    </row>
    <row r="700" spans="1:46" ht="15" hidden="1" customHeight="1">
      <c r="A700" s="115">
        <v>697</v>
      </c>
      <c r="B700" s="119" t="s">
        <v>1151</v>
      </c>
      <c r="C700" s="119"/>
      <c r="D700" s="119" t="s">
        <v>309</v>
      </c>
      <c r="E700" s="119" t="s">
        <v>330</v>
      </c>
      <c r="F700" s="119" t="s">
        <v>1132</v>
      </c>
      <c r="G700" s="119" t="s">
        <v>296</v>
      </c>
      <c r="H700" s="119" t="s">
        <v>299</v>
      </c>
      <c r="I700" s="119" t="s">
        <v>749</v>
      </c>
      <c r="J700" s="119"/>
      <c r="K700" s="119"/>
      <c r="L700" s="120">
        <f t="shared" si="58"/>
        <v>0.01</v>
      </c>
      <c r="M700" s="163"/>
      <c r="N700" s="141" t="s">
        <v>1748</v>
      </c>
      <c r="O700" s="163"/>
      <c r="P700" s="163"/>
      <c r="Q700" s="120"/>
      <c r="R700" s="120"/>
      <c r="S700" s="121"/>
      <c r="T700" s="121"/>
      <c r="U700" s="121"/>
      <c r="V700" s="121"/>
      <c r="W700" s="121"/>
      <c r="X700" s="121"/>
      <c r="Y700" s="121"/>
      <c r="Z700" s="121"/>
      <c r="AA700" s="121"/>
      <c r="AB700" s="121"/>
      <c r="AC700" s="122"/>
      <c r="AD700" s="122"/>
      <c r="AE700" s="122"/>
      <c r="AF700" s="123"/>
      <c r="AG700" s="123"/>
      <c r="AH700" s="123"/>
      <c r="AI700" s="1092" t="s">
        <v>2571</v>
      </c>
      <c r="AJ700" s="1093"/>
      <c r="AK700" s="1093" t="s">
        <v>1676</v>
      </c>
      <c r="AL700" s="1093"/>
      <c r="AM700" s="1093"/>
      <c r="AN700" s="120"/>
      <c r="AO700" s="118">
        <f t="shared" si="59"/>
        <v>0</v>
      </c>
      <c r="AP700" s="120" t="s">
        <v>287</v>
      </c>
      <c r="AQ700" s="120" t="s">
        <v>287</v>
      </c>
      <c r="AR700" s="144">
        <f t="shared" ref="AR700:AR763" si="60">4*J700</f>
        <v>0</v>
      </c>
      <c r="AS700" s="411">
        <v>8.3999999999999995E-3</v>
      </c>
      <c r="AT700" s="115">
        <v>704</v>
      </c>
    </row>
    <row r="701" spans="1:46" ht="15" hidden="1" customHeight="1">
      <c r="A701" s="115">
        <v>698</v>
      </c>
      <c r="B701" s="119" t="s">
        <v>1152</v>
      </c>
      <c r="C701" s="119"/>
      <c r="D701" s="119" t="s">
        <v>309</v>
      </c>
      <c r="E701" s="119" t="s">
        <v>330</v>
      </c>
      <c r="F701" s="119" t="s">
        <v>1132</v>
      </c>
      <c r="G701" s="119" t="s">
        <v>296</v>
      </c>
      <c r="H701" s="119" t="s">
        <v>299</v>
      </c>
      <c r="I701" s="119" t="s">
        <v>749</v>
      </c>
      <c r="J701" s="119"/>
      <c r="K701" s="119"/>
      <c r="L701" s="120">
        <f t="shared" si="58"/>
        <v>0.01</v>
      </c>
      <c r="M701" s="163"/>
      <c r="N701" s="141" t="s">
        <v>1748</v>
      </c>
      <c r="O701" s="163"/>
      <c r="P701" s="163"/>
      <c r="Q701" s="120"/>
      <c r="R701" s="120"/>
      <c r="S701" s="121"/>
      <c r="T701" s="121"/>
      <c r="U701" s="121"/>
      <c r="V701" s="121"/>
      <c r="W701" s="121"/>
      <c r="X701" s="121"/>
      <c r="Y701" s="121"/>
      <c r="Z701" s="121"/>
      <c r="AA701" s="121"/>
      <c r="AB701" s="121"/>
      <c r="AC701" s="122"/>
      <c r="AD701" s="122"/>
      <c r="AE701" s="122"/>
      <c r="AF701" s="123"/>
      <c r="AG701" s="123"/>
      <c r="AH701" s="123"/>
      <c r="AI701" s="1092" t="s">
        <v>2571</v>
      </c>
      <c r="AJ701" s="1093"/>
      <c r="AK701" s="1093" t="s">
        <v>1676</v>
      </c>
      <c r="AL701" s="1093"/>
      <c r="AM701" s="1093"/>
      <c r="AN701" s="120"/>
      <c r="AO701" s="118">
        <f t="shared" si="59"/>
        <v>0</v>
      </c>
      <c r="AP701" s="120" t="s">
        <v>287</v>
      </c>
      <c r="AQ701" s="120" t="s">
        <v>287</v>
      </c>
      <c r="AR701" s="144">
        <f t="shared" si="60"/>
        <v>0</v>
      </c>
      <c r="AS701" s="411">
        <v>8.3999999999999995E-3</v>
      </c>
      <c r="AT701" s="115">
        <v>705</v>
      </c>
    </row>
    <row r="702" spans="1:46" ht="15" hidden="1" customHeight="1">
      <c r="A702" s="115">
        <v>699</v>
      </c>
      <c r="B702" s="119" t="s">
        <v>1153</v>
      </c>
      <c r="C702" s="119"/>
      <c r="D702" s="119" t="s">
        <v>309</v>
      </c>
      <c r="E702" s="119" t="s">
        <v>330</v>
      </c>
      <c r="F702" s="119" t="s">
        <v>1132</v>
      </c>
      <c r="G702" s="119" t="s">
        <v>296</v>
      </c>
      <c r="H702" s="119" t="s">
        <v>299</v>
      </c>
      <c r="I702" s="119" t="s">
        <v>749</v>
      </c>
      <c r="J702" s="119"/>
      <c r="K702" s="119"/>
      <c r="L702" s="120">
        <f t="shared" ref="L702:L765" si="61">IF(J702&lt;0.03,0.01,0.03)</f>
        <v>0.01</v>
      </c>
      <c r="M702" s="163"/>
      <c r="N702" s="141" t="s">
        <v>1748</v>
      </c>
      <c r="O702" s="163"/>
      <c r="P702" s="163"/>
      <c r="Q702" s="120"/>
      <c r="R702" s="120"/>
      <c r="S702" s="121"/>
      <c r="T702" s="121"/>
      <c r="U702" s="121"/>
      <c r="V702" s="121"/>
      <c r="W702" s="121"/>
      <c r="X702" s="121"/>
      <c r="Y702" s="121"/>
      <c r="Z702" s="121"/>
      <c r="AA702" s="121"/>
      <c r="AB702" s="121"/>
      <c r="AC702" s="122"/>
      <c r="AD702" s="122"/>
      <c r="AE702" s="122"/>
      <c r="AF702" s="123"/>
      <c r="AG702" s="123"/>
      <c r="AH702" s="123"/>
      <c r="AI702" s="1092" t="s">
        <v>2571</v>
      </c>
      <c r="AJ702" s="1093"/>
      <c r="AK702" s="1093" t="s">
        <v>1676</v>
      </c>
      <c r="AL702" s="1093"/>
      <c r="AM702" s="1093"/>
      <c r="AN702" s="120"/>
      <c r="AO702" s="118">
        <f t="shared" ref="AO702:AO765" si="62">AR702+J702</f>
        <v>0</v>
      </c>
      <c r="AP702" s="120" t="s">
        <v>287</v>
      </c>
      <c r="AQ702" s="120" t="s">
        <v>287</v>
      </c>
      <c r="AR702" s="144">
        <f t="shared" si="60"/>
        <v>0</v>
      </c>
      <c r="AS702" s="411">
        <v>8.3999999999999995E-3</v>
      </c>
      <c r="AT702" s="115">
        <v>706</v>
      </c>
    </row>
    <row r="703" spans="1:46" ht="15" hidden="1" customHeight="1">
      <c r="A703" s="115">
        <v>700</v>
      </c>
      <c r="B703" s="119" t="s">
        <v>1154</v>
      </c>
      <c r="C703" s="119"/>
      <c r="D703" s="119" t="s">
        <v>309</v>
      </c>
      <c r="E703" s="119" t="s">
        <v>330</v>
      </c>
      <c r="F703" s="119" t="s">
        <v>1132</v>
      </c>
      <c r="G703" s="119" t="s">
        <v>296</v>
      </c>
      <c r="H703" s="119" t="s">
        <v>299</v>
      </c>
      <c r="I703" s="119" t="s">
        <v>749</v>
      </c>
      <c r="J703" s="119"/>
      <c r="K703" s="119"/>
      <c r="L703" s="120">
        <f t="shared" si="61"/>
        <v>0.01</v>
      </c>
      <c r="M703" s="163"/>
      <c r="N703" s="141" t="s">
        <v>1748</v>
      </c>
      <c r="O703" s="163"/>
      <c r="P703" s="163"/>
      <c r="Q703" s="120"/>
      <c r="R703" s="120"/>
      <c r="S703" s="121"/>
      <c r="T703" s="121"/>
      <c r="U703" s="121"/>
      <c r="V703" s="121"/>
      <c r="W703" s="121"/>
      <c r="X703" s="121"/>
      <c r="Y703" s="121"/>
      <c r="Z703" s="121"/>
      <c r="AA703" s="121"/>
      <c r="AB703" s="121"/>
      <c r="AC703" s="122"/>
      <c r="AD703" s="122"/>
      <c r="AE703" s="122"/>
      <c r="AF703" s="123"/>
      <c r="AG703" s="123"/>
      <c r="AH703" s="123"/>
      <c r="AI703" s="1092" t="s">
        <v>2571</v>
      </c>
      <c r="AJ703" s="1093"/>
      <c r="AK703" s="1093" t="s">
        <v>1676</v>
      </c>
      <c r="AL703" s="1093"/>
      <c r="AM703" s="1093"/>
      <c r="AN703" s="120"/>
      <c r="AO703" s="118">
        <f t="shared" si="62"/>
        <v>0</v>
      </c>
      <c r="AP703" s="120" t="s">
        <v>287</v>
      </c>
      <c r="AQ703" s="120" t="s">
        <v>287</v>
      </c>
      <c r="AR703" s="144">
        <f t="shared" si="60"/>
        <v>0</v>
      </c>
      <c r="AS703" s="411">
        <v>8.3999999999999995E-3</v>
      </c>
      <c r="AT703" s="115">
        <v>707</v>
      </c>
    </row>
    <row r="704" spans="1:46" ht="15" hidden="1" customHeight="1">
      <c r="A704" s="115">
        <v>701</v>
      </c>
      <c r="B704" s="119" t="s">
        <v>1155</v>
      </c>
      <c r="C704" s="119"/>
      <c r="D704" s="119" t="s">
        <v>309</v>
      </c>
      <c r="E704" s="119" t="s">
        <v>330</v>
      </c>
      <c r="F704" s="119" t="s">
        <v>1132</v>
      </c>
      <c r="G704" s="119" t="s">
        <v>296</v>
      </c>
      <c r="H704" s="119" t="s">
        <v>299</v>
      </c>
      <c r="I704" s="119" t="s">
        <v>749</v>
      </c>
      <c r="J704" s="119"/>
      <c r="K704" s="119"/>
      <c r="L704" s="120">
        <f t="shared" si="61"/>
        <v>0.01</v>
      </c>
      <c r="M704" s="163"/>
      <c r="N704" s="141" t="s">
        <v>1748</v>
      </c>
      <c r="O704" s="163"/>
      <c r="P704" s="163"/>
      <c r="Q704" s="120"/>
      <c r="R704" s="120"/>
      <c r="S704" s="121"/>
      <c r="T704" s="121"/>
      <c r="U704" s="121"/>
      <c r="V704" s="121"/>
      <c r="W704" s="121"/>
      <c r="X704" s="121"/>
      <c r="Y704" s="121"/>
      <c r="Z704" s="121"/>
      <c r="AA704" s="121"/>
      <c r="AB704" s="121"/>
      <c r="AC704" s="122"/>
      <c r="AD704" s="122"/>
      <c r="AE704" s="122"/>
      <c r="AF704" s="123"/>
      <c r="AG704" s="123"/>
      <c r="AH704" s="123"/>
      <c r="AI704" s="1092" t="s">
        <v>2571</v>
      </c>
      <c r="AJ704" s="1093"/>
      <c r="AK704" s="1093" t="s">
        <v>1676</v>
      </c>
      <c r="AL704" s="1093"/>
      <c r="AM704" s="1093"/>
      <c r="AN704" s="120"/>
      <c r="AO704" s="118">
        <f t="shared" si="62"/>
        <v>0</v>
      </c>
      <c r="AP704" s="120" t="s">
        <v>287</v>
      </c>
      <c r="AQ704" s="120" t="s">
        <v>287</v>
      </c>
      <c r="AR704" s="144">
        <f t="shared" si="60"/>
        <v>0</v>
      </c>
      <c r="AS704" s="411">
        <v>8.3999999999999995E-3</v>
      </c>
      <c r="AT704" s="115">
        <v>708</v>
      </c>
    </row>
    <row r="705" spans="1:46" ht="15" hidden="1" customHeight="1">
      <c r="A705" s="115">
        <v>702</v>
      </c>
      <c r="B705" s="119" t="s">
        <v>1156</v>
      </c>
      <c r="C705" s="119"/>
      <c r="D705" s="119" t="s">
        <v>309</v>
      </c>
      <c r="E705" s="119" t="s">
        <v>330</v>
      </c>
      <c r="F705" s="119" t="s">
        <v>1132</v>
      </c>
      <c r="G705" s="119" t="s">
        <v>296</v>
      </c>
      <c r="H705" s="119" t="s">
        <v>299</v>
      </c>
      <c r="I705" s="119" t="s">
        <v>749</v>
      </c>
      <c r="J705" s="119"/>
      <c r="K705" s="119"/>
      <c r="L705" s="120">
        <f t="shared" si="61"/>
        <v>0.01</v>
      </c>
      <c r="M705" s="163"/>
      <c r="N705" s="141" t="s">
        <v>1748</v>
      </c>
      <c r="O705" s="163"/>
      <c r="P705" s="163"/>
      <c r="Q705" s="120"/>
      <c r="R705" s="120"/>
      <c r="S705" s="121"/>
      <c r="T705" s="121"/>
      <c r="U705" s="121"/>
      <c r="V705" s="121"/>
      <c r="W705" s="121"/>
      <c r="X705" s="121"/>
      <c r="Y705" s="121"/>
      <c r="Z705" s="121"/>
      <c r="AA705" s="121"/>
      <c r="AB705" s="121"/>
      <c r="AC705" s="122"/>
      <c r="AD705" s="122"/>
      <c r="AE705" s="122"/>
      <c r="AF705" s="123"/>
      <c r="AG705" s="123"/>
      <c r="AH705" s="123"/>
      <c r="AI705" s="1092" t="s">
        <v>2571</v>
      </c>
      <c r="AJ705" s="1093"/>
      <c r="AK705" s="1093" t="s">
        <v>1676</v>
      </c>
      <c r="AL705" s="1093"/>
      <c r="AM705" s="1093"/>
      <c r="AN705" s="120"/>
      <c r="AO705" s="118">
        <f t="shared" si="62"/>
        <v>0</v>
      </c>
      <c r="AP705" s="120" t="s">
        <v>287</v>
      </c>
      <c r="AQ705" s="120" t="s">
        <v>287</v>
      </c>
      <c r="AR705" s="144">
        <f t="shared" si="60"/>
        <v>0</v>
      </c>
      <c r="AS705" s="411">
        <v>8.3999999999999995E-3</v>
      </c>
      <c r="AT705" s="115">
        <v>709</v>
      </c>
    </row>
    <row r="706" spans="1:46" ht="15" hidden="1" customHeight="1">
      <c r="A706" s="115">
        <v>703</v>
      </c>
      <c r="B706" s="119" t="s">
        <v>1157</v>
      </c>
      <c r="C706" s="119"/>
      <c r="D706" s="119" t="s">
        <v>309</v>
      </c>
      <c r="E706" s="119" t="s">
        <v>330</v>
      </c>
      <c r="F706" s="119" t="s">
        <v>1132</v>
      </c>
      <c r="G706" s="119" t="s">
        <v>296</v>
      </c>
      <c r="H706" s="119" t="s">
        <v>299</v>
      </c>
      <c r="I706" s="119" t="s">
        <v>749</v>
      </c>
      <c r="J706" s="119"/>
      <c r="K706" s="119"/>
      <c r="L706" s="120">
        <f t="shared" si="61"/>
        <v>0.01</v>
      </c>
      <c r="M706" s="163"/>
      <c r="N706" s="141" t="s">
        <v>1748</v>
      </c>
      <c r="O706" s="163"/>
      <c r="P706" s="163"/>
      <c r="Q706" s="120"/>
      <c r="R706" s="120"/>
      <c r="S706" s="121"/>
      <c r="T706" s="121"/>
      <c r="U706" s="121"/>
      <c r="V706" s="121"/>
      <c r="W706" s="121"/>
      <c r="X706" s="121"/>
      <c r="Y706" s="121"/>
      <c r="Z706" s="121"/>
      <c r="AA706" s="121"/>
      <c r="AB706" s="121"/>
      <c r="AC706" s="122"/>
      <c r="AD706" s="122"/>
      <c r="AE706" s="122"/>
      <c r="AF706" s="123"/>
      <c r="AG706" s="123"/>
      <c r="AH706" s="123"/>
      <c r="AI706" s="1092" t="s">
        <v>2571</v>
      </c>
      <c r="AJ706" s="1093"/>
      <c r="AK706" s="1093" t="s">
        <v>1676</v>
      </c>
      <c r="AL706" s="1093"/>
      <c r="AM706" s="1093"/>
      <c r="AN706" s="120"/>
      <c r="AO706" s="118">
        <f t="shared" si="62"/>
        <v>0</v>
      </c>
      <c r="AP706" s="120" t="s">
        <v>287</v>
      </c>
      <c r="AQ706" s="120" t="s">
        <v>287</v>
      </c>
      <c r="AR706" s="144">
        <f t="shared" si="60"/>
        <v>0</v>
      </c>
      <c r="AS706" s="411">
        <v>8.3999999999999995E-3</v>
      </c>
      <c r="AT706" s="115">
        <v>710</v>
      </c>
    </row>
    <row r="707" spans="1:46" ht="15" hidden="1" customHeight="1">
      <c r="A707" s="115">
        <v>704</v>
      </c>
      <c r="B707" s="119" t="s">
        <v>1158</v>
      </c>
      <c r="C707" s="119"/>
      <c r="D707" s="119" t="s">
        <v>309</v>
      </c>
      <c r="E707" s="119" t="s">
        <v>330</v>
      </c>
      <c r="F707" s="119" t="s">
        <v>1132</v>
      </c>
      <c r="G707" s="119" t="s">
        <v>296</v>
      </c>
      <c r="H707" s="119" t="s">
        <v>299</v>
      </c>
      <c r="I707" s="119" t="s">
        <v>749</v>
      </c>
      <c r="J707" s="119"/>
      <c r="K707" s="119"/>
      <c r="L707" s="120">
        <f t="shared" si="61"/>
        <v>0.01</v>
      </c>
      <c r="M707" s="163"/>
      <c r="N707" s="141" t="s">
        <v>1748</v>
      </c>
      <c r="O707" s="163"/>
      <c r="P707" s="163"/>
      <c r="Q707" s="120"/>
      <c r="R707" s="120"/>
      <c r="S707" s="121"/>
      <c r="T707" s="121"/>
      <c r="U707" s="121"/>
      <c r="V707" s="121"/>
      <c r="W707" s="121"/>
      <c r="X707" s="121"/>
      <c r="Y707" s="121"/>
      <c r="Z707" s="121"/>
      <c r="AA707" s="121"/>
      <c r="AB707" s="121"/>
      <c r="AC707" s="122"/>
      <c r="AD707" s="122"/>
      <c r="AE707" s="122"/>
      <c r="AF707" s="123"/>
      <c r="AG707" s="123"/>
      <c r="AH707" s="123"/>
      <c r="AI707" s="1092" t="s">
        <v>2571</v>
      </c>
      <c r="AJ707" s="1093"/>
      <c r="AK707" s="1093" t="s">
        <v>1676</v>
      </c>
      <c r="AL707" s="1093"/>
      <c r="AM707" s="1093"/>
      <c r="AN707" s="120"/>
      <c r="AO707" s="118">
        <f t="shared" si="62"/>
        <v>0</v>
      </c>
      <c r="AP707" s="120" t="s">
        <v>287</v>
      </c>
      <c r="AQ707" s="120" t="s">
        <v>287</v>
      </c>
      <c r="AR707" s="144">
        <f t="shared" si="60"/>
        <v>0</v>
      </c>
      <c r="AS707" s="411">
        <v>8.3999999999999995E-3</v>
      </c>
      <c r="AT707" s="115">
        <v>711</v>
      </c>
    </row>
    <row r="708" spans="1:46" ht="15" hidden="1" customHeight="1">
      <c r="A708" s="115">
        <v>705</v>
      </c>
      <c r="B708" s="119" t="s">
        <v>1159</v>
      </c>
      <c r="C708" s="119"/>
      <c r="D708" s="119" t="s">
        <v>309</v>
      </c>
      <c r="E708" s="119" t="s">
        <v>330</v>
      </c>
      <c r="F708" s="119" t="s">
        <v>1160</v>
      </c>
      <c r="G708" s="119" t="s">
        <v>296</v>
      </c>
      <c r="H708" s="119" t="s">
        <v>299</v>
      </c>
      <c r="I708" s="119" t="s">
        <v>1092</v>
      </c>
      <c r="J708" s="119"/>
      <c r="K708" s="119"/>
      <c r="L708" s="120">
        <f t="shared" si="61"/>
        <v>0.01</v>
      </c>
      <c r="M708" s="163"/>
      <c r="N708" s="141" t="s">
        <v>1748</v>
      </c>
      <c r="O708" s="163"/>
      <c r="P708" s="163"/>
      <c r="Q708" s="120"/>
      <c r="R708" s="120"/>
      <c r="S708" s="121"/>
      <c r="T708" s="121"/>
      <c r="U708" s="121"/>
      <c r="V708" s="121"/>
      <c r="W708" s="121"/>
      <c r="X708" s="121"/>
      <c r="Y708" s="121"/>
      <c r="Z708" s="121"/>
      <c r="AA708" s="121"/>
      <c r="AB708" s="121"/>
      <c r="AC708" s="122"/>
      <c r="AD708" s="122"/>
      <c r="AE708" s="122"/>
      <c r="AF708" s="123"/>
      <c r="AG708" s="123"/>
      <c r="AH708" s="123"/>
      <c r="AI708" s="1092" t="s">
        <v>2571</v>
      </c>
      <c r="AJ708" s="1093"/>
      <c r="AK708" s="1093" t="s">
        <v>1676</v>
      </c>
      <c r="AL708" s="1093"/>
      <c r="AM708" s="1093"/>
      <c r="AN708" s="120"/>
      <c r="AO708" s="118">
        <f t="shared" si="62"/>
        <v>0</v>
      </c>
      <c r="AP708" s="120" t="s">
        <v>287</v>
      </c>
      <c r="AQ708" s="120" t="s">
        <v>287</v>
      </c>
      <c r="AR708" s="144">
        <f t="shared" si="60"/>
        <v>0</v>
      </c>
      <c r="AS708" s="411">
        <v>8.3999999999999995E-3</v>
      </c>
      <c r="AT708" s="115">
        <v>712</v>
      </c>
    </row>
    <row r="709" spans="1:46" ht="15" hidden="1" customHeight="1">
      <c r="A709" s="115">
        <v>706</v>
      </c>
      <c r="B709" s="119" t="s">
        <v>1161</v>
      </c>
      <c r="C709" s="119"/>
      <c r="D709" s="119" t="s">
        <v>309</v>
      </c>
      <c r="E709" s="119" t="s">
        <v>330</v>
      </c>
      <c r="F709" s="119" t="s">
        <v>1160</v>
      </c>
      <c r="G709" s="119" t="s">
        <v>296</v>
      </c>
      <c r="H709" s="119" t="s">
        <v>299</v>
      </c>
      <c r="I709" s="119" t="s">
        <v>1092</v>
      </c>
      <c r="J709" s="119"/>
      <c r="K709" s="119"/>
      <c r="L709" s="120">
        <f t="shared" si="61"/>
        <v>0.01</v>
      </c>
      <c r="M709" s="163"/>
      <c r="N709" s="141" t="s">
        <v>1748</v>
      </c>
      <c r="O709" s="163"/>
      <c r="P709" s="163"/>
      <c r="Q709" s="120"/>
      <c r="R709" s="120"/>
      <c r="S709" s="121"/>
      <c r="T709" s="121"/>
      <c r="U709" s="121"/>
      <c r="V709" s="121"/>
      <c r="W709" s="121"/>
      <c r="X709" s="121"/>
      <c r="Y709" s="121"/>
      <c r="Z709" s="121"/>
      <c r="AA709" s="121"/>
      <c r="AB709" s="121"/>
      <c r="AC709" s="122"/>
      <c r="AD709" s="122"/>
      <c r="AE709" s="122"/>
      <c r="AF709" s="123"/>
      <c r="AG709" s="123"/>
      <c r="AH709" s="123"/>
      <c r="AI709" s="1092" t="s">
        <v>2571</v>
      </c>
      <c r="AJ709" s="1093"/>
      <c r="AK709" s="1093" t="s">
        <v>1676</v>
      </c>
      <c r="AL709" s="1093"/>
      <c r="AM709" s="1093"/>
      <c r="AN709" s="120"/>
      <c r="AO709" s="118">
        <f t="shared" si="62"/>
        <v>0</v>
      </c>
      <c r="AP709" s="120" t="s">
        <v>287</v>
      </c>
      <c r="AQ709" s="120" t="s">
        <v>287</v>
      </c>
      <c r="AR709" s="144">
        <f t="shared" si="60"/>
        <v>0</v>
      </c>
      <c r="AS709" s="411">
        <v>8.3999999999999995E-3</v>
      </c>
      <c r="AT709" s="115">
        <v>713</v>
      </c>
    </row>
    <row r="710" spans="1:46" ht="15" hidden="1" customHeight="1">
      <c r="A710" s="115">
        <v>707</v>
      </c>
      <c r="B710" s="119" t="s">
        <v>1162</v>
      </c>
      <c r="C710" s="119"/>
      <c r="D710" s="119" t="s">
        <v>309</v>
      </c>
      <c r="E710" s="119" t="s">
        <v>330</v>
      </c>
      <c r="F710" s="119" t="s">
        <v>1160</v>
      </c>
      <c r="G710" s="119" t="s">
        <v>296</v>
      </c>
      <c r="H710" s="119" t="s">
        <v>299</v>
      </c>
      <c r="I710" s="119" t="s">
        <v>1092</v>
      </c>
      <c r="J710" s="119"/>
      <c r="K710" s="119"/>
      <c r="L710" s="120">
        <f t="shared" si="61"/>
        <v>0.01</v>
      </c>
      <c r="M710" s="163"/>
      <c r="N710" s="141" t="s">
        <v>1748</v>
      </c>
      <c r="O710" s="163"/>
      <c r="P710" s="163"/>
      <c r="Q710" s="120"/>
      <c r="R710" s="120"/>
      <c r="S710" s="121"/>
      <c r="T710" s="121"/>
      <c r="U710" s="121"/>
      <c r="V710" s="121"/>
      <c r="W710" s="121"/>
      <c r="X710" s="121"/>
      <c r="Y710" s="121"/>
      <c r="Z710" s="121"/>
      <c r="AA710" s="121"/>
      <c r="AB710" s="121"/>
      <c r="AC710" s="122"/>
      <c r="AD710" s="122"/>
      <c r="AE710" s="122"/>
      <c r="AF710" s="123"/>
      <c r="AG710" s="123"/>
      <c r="AH710" s="123"/>
      <c r="AI710" s="1092" t="s">
        <v>2571</v>
      </c>
      <c r="AJ710" s="1093"/>
      <c r="AK710" s="1093" t="s">
        <v>1676</v>
      </c>
      <c r="AL710" s="1093"/>
      <c r="AM710" s="1093"/>
      <c r="AN710" s="120"/>
      <c r="AO710" s="118">
        <f t="shared" si="62"/>
        <v>0</v>
      </c>
      <c r="AP710" s="120" t="s">
        <v>287</v>
      </c>
      <c r="AQ710" s="120" t="s">
        <v>287</v>
      </c>
      <c r="AR710" s="144">
        <f t="shared" si="60"/>
        <v>0</v>
      </c>
      <c r="AS710" s="411">
        <v>8.3999999999999995E-3</v>
      </c>
      <c r="AT710" s="115">
        <v>714</v>
      </c>
    </row>
    <row r="711" spans="1:46" ht="15" hidden="1" customHeight="1">
      <c r="A711" s="115">
        <v>708</v>
      </c>
      <c r="B711" s="119" t="s">
        <v>1163</v>
      </c>
      <c r="C711" s="119"/>
      <c r="D711" s="119" t="s">
        <v>309</v>
      </c>
      <c r="E711" s="119" t="s">
        <v>330</v>
      </c>
      <c r="F711" s="119" t="s">
        <v>1164</v>
      </c>
      <c r="G711" s="119" t="s">
        <v>296</v>
      </c>
      <c r="H711" s="119" t="s">
        <v>299</v>
      </c>
      <c r="I711" s="119" t="s">
        <v>1111</v>
      </c>
      <c r="J711" s="119"/>
      <c r="K711" s="119"/>
      <c r="L711" s="120">
        <f t="shared" si="61"/>
        <v>0.01</v>
      </c>
      <c r="M711" s="163"/>
      <c r="N711" s="141" t="s">
        <v>1748</v>
      </c>
      <c r="O711" s="163"/>
      <c r="P711" s="163"/>
      <c r="Q711" s="120"/>
      <c r="R711" s="120"/>
      <c r="S711" s="121"/>
      <c r="T711" s="121"/>
      <c r="U711" s="121"/>
      <c r="V711" s="121"/>
      <c r="W711" s="121"/>
      <c r="X711" s="121"/>
      <c r="Y711" s="121"/>
      <c r="Z711" s="121"/>
      <c r="AA711" s="121"/>
      <c r="AB711" s="121"/>
      <c r="AC711" s="122"/>
      <c r="AD711" s="122"/>
      <c r="AE711" s="122"/>
      <c r="AF711" s="123"/>
      <c r="AG711" s="123"/>
      <c r="AH711" s="123"/>
      <c r="AI711" s="1092" t="s">
        <v>2571</v>
      </c>
      <c r="AJ711" s="1093"/>
      <c r="AK711" s="1093" t="s">
        <v>1676</v>
      </c>
      <c r="AL711" s="1093"/>
      <c r="AM711" s="1093"/>
      <c r="AN711" s="120"/>
      <c r="AO711" s="118">
        <f t="shared" si="62"/>
        <v>0</v>
      </c>
      <c r="AP711" s="120" t="s">
        <v>287</v>
      </c>
      <c r="AQ711" s="120" t="s">
        <v>287</v>
      </c>
      <c r="AR711" s="144">
        <f t="shared" si="60"/>
        <v>0</v>
      </c>
      <c r="AS711" s="411">
        <v>8.3999999999999995E-3</v>
      </c>
      <c r="AT711" s="115">
        <v>715</v>
      </c>
    </row>
    <row r="712" spans="1:46" ht="15" hidden="1" customHeight="1">
      <c r="A712" s="115">
        <v>709</v>
      </c>
      <c r="B712" s="119" t="s">
        <v>1165</v>
      </c>
      <c r="C712" s="119"/>
      <c r="D712" s="119" t="s">
        <v>309</v>
      </c>
      <c r="E712" s="119" t="s">
        <v>330</v>
      </c>
      <c r="F712" s="119" t="s">
        <v>1164</v>
      </c>
      <c r="G712" s="119" t="s">
        <v>296</v>
      </c>
      <c r="H712" s="119" t="s">
        <v>299</v>
      </c>
      <c r="I712" s="119" t="s">
        <v>1111</v>
      </c>
      <c r="J712" s="119"/>
      <c r="K712" s="119"/>
      <c r="L712" s="120">
        <f t="shared" si="61"/>
        <v>0.01</v>
      </c>
      <c r="M712" s="163"/>
      <c r="N712" s="141" t="s">
        <v>1748</v>
      </c>
      <c r="O712" s="163"/>
      <c r="P712" s="163"/>
      <c r="Q712" s="120"/>
      <c r="R712" s="120"/>
      <c r="S712" s="121"/>
      <c r="T712" s="121"/>
      <c r="U712" s="121"/>
      <c r="V712" s="121"/>
      <c r="W712" s="121"/>
      <c r="X712" s="121"/>
      <c r="Y712" s="121"/>
      <c r="Z712" s="121"/>
      <c r="AA712" s="121"/>
      <c r="AB712" s="121"/>
      <c r="AC712" s="122"/>
      <c r="AD712" s="122"/>
      <c r="AE712" s="122"/>
      <c r="AF712" s="123"/>
      <c r="AG712" s="123"/>
      <c r="AH712" s="123"/>
      <c r="AI712" s="1092" t="s">
        <v>2571</v>
      </c>
      <c r="AJ712" s="1093"/>
      <c r="AK712" s="1093" t="s">
        <v>1676</v>
      </c>
      <c r="AL712" s="1093"/>
      <c r="AM712" s="1093"/>
      <c r="AN712" s="120"/>
      <c r="AO712" s="118">
        <f t="shared" si="62"/>
        <v>0</v>
      </c>
      <c r="AP712" s="120" t="s">
        <v>287</v>
      </c>
      <c r="AQ712" s="120" t="s">
        <v>287</v>
      </c>
      <c r="AR712" s="144">
        <f t="shared" si="60"/>
        <v>0</v>
      </c>
      <c r="AS712" s="411">
        <v>8.3999999999999995E-3</v>
      </c>
      <c r="AT712" s="115">
        <v>716</v>
      </c>
    </row>
    <row r="713" spans="1:46" ht="15" hidden="1" customHeight="1">
      <c r="A713" s="115">
        <v>710</v>
      </c>
      <c r="B713" s="119" t="s">
        <v>1166</v>
      </c>
      <c r="C713" s="119"/>
      <c r="D713" s="119" t="s">
        <v>309</v>
      </c>
      <c r="E713" s="119" t="s">
        <v>330</v>
      </c>
      <c r="F713" s="119" t="s">
        <v>1167</v>
      </c>
      <c r="G713" s="119" t="s">
        <v>1095</v>
      </c>
      <c r="H713" s="119" t="s">
        <v>299</v>
      </c>
      <c r="I713" s="119" t="s">
        <v>749</v>
      </c>
      <c r="J713" s="119"/>
      <c r="K713" s="119"/>
      <c r="L713" s="120">
        <f t="shared" si="61"/>
        <v>0.01</v>
      </c>
      <c r="M713" s="163"/>
      <c r="N713" s="141" t="s">
        <v>1748</v>
      </c>
      <c r="O713" s="163"/>
      <c r="P713" s="163"/>
      <c r="Q713" s="120"/>
      <c r="R713" s="120"/>
      <c r="S713" s="121"/>
      <c r="T713" s="121"/>
      <c r="U713" s="121"/>
      <c r="V713" s="121"/>
      <c r="W713" s="121"/>
      <c r="X713" s="121"/>
      <c r="Y713" s="121"/>
      <c r="Z713" s="121"/>
      <c r="AA713" s="121"/>
      <c r="AB713" s="121"/>
      <c r="AC713" s="122"/>
      <c r="AD713" s="122"/>
      <c r="AE713" s="122"/>
      <c r="AF713" s="123"/>
      <c r="AG713" s="123"/>
      <c r="AH713" s="123"/>
      <c r="AI713" s="1092" t="s">
        <v>2571</v>
      </c>
      <c r="AJ713" s="1093"/>
      <c r="AK713" s="1093" t="s">
        <v>1676</v>
      </c>
      <c r="AL713" s="1093"/>
      <c r="AM713" s="1093"/>
      <c r="AN713" s="120"/>
      <c r="AO713" s="118">
        <f t="shared" si="62"/>
        <v>0</v>
      </c>
      <c r="AP713" s="120" t="s">
        <v>287</v>
      </c>
      <c r="AQ713" s="120" t="s">
        <v>287</v>
      </c>
      <c r="AR713" s="144">
        <f t="shared" si="60"/>
        <v>0</v>
      </c>
      <c r="AS713" s="411">
        <v>8.3999999999999995E-3</v>
      </c>
      <c r="AT713" s="115">
        <v>717</v>
      </c>
    </row>
    <row r="714" spans="1:46" ht="15" hidden="1" customHeight="1">
      <c r="A714" s="115">
        <v>711</v>
      </c>
      <c r="B714" s="119" t="s">
        <v>1168</v>
      </c>
      <c r="C714" s="119"/>
      <c r="D714" s="119" t="s">
        <v>309</v>
      </c>
      <c r="E714" s="119" t="s">
        <v>310</v>
      </c>
      <c r="F714" s="119" t="s">
        <v>287</v>
      </c>
      <c r="G714" s="119" t="s">
        <v>1095</v>
      </c>
      <c r="H714" s="119" t="s">
        <v>1169</v>
      </c>
      <c r="I714" s="119" t="s">
        <v>749</v>
      </c>
      <c r="J714" s="119"/>
      <c r="K714" s="119"/>
      <c r="L714" s="120">
        <f t="shared" si="61"/>
        <v>0.01</v>
      </c>
      <c r="M714" s="163"/>
      <c r="N714" s="141" t="s">
        <v>1748</v>
      </c>
      <c r="O714" s="163"/>
      <c r="P714" s="163"/>
      <c r="Q714" s="120"/>
      <c r="R714" s="120"/>
      <c r="S714" s="121"/>
      <c r="T714" s="121"/>
      <c r="U714" s="121"/>
      <c r="V714" s="121"/>
      <c r="W714" s="121"/>
      <c r="X714" s="121"/>
      <c r="Y714" s="121"/>
      <c r="Z714" s="121"/>
      <c r="AA714" s="121"/>
      <c r="AB714" s="121"/>
      <c r="AC714" s="122"/>
      <c r="AD714" s="122"/>
      <c r="AE714" s="122"/>
      <c r="AF714" s="123"/>
      <c r="AG714" s="123"/>
      <c r="AH714" s="123"/>
      <c r="AI714" s="1092" t="s">
        <v>2571</v>
      </c>
      <c r="AJ714" s="1093"/>
      <c r="AK714" s="1093" t="s">
        <v>1676</v>
      </c>
      <c r="AL714" s="1093"/>
      <c r="AM714" s="1093"/>
      <c r="AN714" s="120"/>
      <c r="AO714" s="118">
        <f t="shared" si="62"/>
        <v>0</v>
      </c>
      <c r="AP714" s="120" t="s">
        <v>287</v>
      </c>
      <c r="AQ714" s="120" t="s">
        <v>287</v>
      </c>
      <c r="AR714" s="144">
        <f t="shared" si="60"/>
        <v>0</v>
      </c>
      <c r="AS714" s="411">
        <v>8.3999999999999995E-3</v>
      </c>
      <c r="AT714" s="115">
        <v>718</v>
      </c>
    </row>
    <row r="715" spans="1:46" ht="15" hidden="1" customHeight="1">
      <c r="A715" s="115">
        <v>712</v>
      </c>
      <c r="B715" s="119" t="s">
        <v>1170</v>
      </c>
      <c r="C715" s="119"/>
      <c r="D715" s="119" t="s">
        <v>309</v>
      </c>
      <c r="E715" s="119" t="s">
        <v>330</v>
      </c>
      <c r="F715" s="119" t="s">
        <v>1171</v>
      </c>
      <c r="G715" s="119" t="s">
        <v>296</v>
      </c>
      <c r="H715" s="119" t="s">
        <v>299</v>
      </c>
      <c r="I715" s="119" t="s">
        <v>749</v>
      </c>
      <c r="J715" s="119"/>
      <c r="K715" s="119"/>
      <c r="L715" s="120">
        <f t="shared" si="61"/>
        <v>0.01</v>
      </c>
      <c r="M715" s="163"/>
      <c r="N715" s="141" t="s">
        <v>1748</v>
      </c>
      <c r="O715" s="163"/>
      <c r="P715" s="163"/>
      <c r="Q715" s="120"/>
      <c r="R715" s="120"/>
      <c r="S715" s="121"/>
      <c r="T715" s="121"/>
      <c r="U715" s="121"/>
      <c r="V715" s="121"/>
      <c r="W715" s="121"/>
      <c r="X715" s="121"/>
      <c r="Y715" s="121"/>
      <c r="Z715" s="121"/>
      <c r="AA715" s="121"/>
      <c r="AB715" s="121"/>
      <c r="AC715" s="122"/>
      <c r="AD715" s="122"/>
      <c r="AE715" s="122"/>
      <c r="AF715" s="123"/>
      <c r="AG715" s="123"/>
      <c r="AH715" s="123"/>
      <c r="AI715" s="1092" t="s">
        <v>2571</v>
      </c>
      <c r="AJ715" s="1093"/>
      <c r="AK715" s="1093" t="s">
        <v>1676</v>
      </c>
      <c r="AL715" s="1093"/>
      <c r="AM715" s="1093"/>
      <c r="AN715" s="120"/>
      <c r="AO715" s="118">
        <f t="shared" si="62"/>
        <v>0</v>
      </c>
      <c r="AP715" s="120" t="s">
        <v>287</v>
      </c>
      <c r="AQ715" s="120" t="s">
        <v>287</v>
      </c>
      <c r="AR715" s="144">
        <f t="shared" si="60"/>
        <v>0</v>
      </c>
      <c r="AS715" s="411">
        <v>8.3999999999999995E-3</v>
      </c>
      <c r="AT715" s="115">
        <v>719</v>
      </c>
    </row>
    <row r="716" spans="1:46" ht="15" hidden="1" customHeight="1">
      <c r="A716" s="115">
        <v>713</v>
      </c>
      <c r="B716" s="119" t="s">
        <v>1172</v>
      </c>
      <c r="C716" s="119"/>
      <c r="D716" s="119" t="s">
        <v>309</v>
      </c>
      <c r="E716" s="119" t="s">
        <v>330</v>
      </c>
      <c r="F716" s="119" t="s">
        <v>1171</v>
      </c>
      <c r="G716" s="119" t="s">
        <v>296</v>
      </c>
      <c r="H716" s="119" t="s">
        <v>299</v>
      </c>
      <c r="I716" s="119" t="s">
        <v>749</v>
      </c>
      <c r="J716" s="119"/>
      <c r="K716" s="119"/>
      <c r="L716" s="120">
        <f t="shared" si="61"/>
        <v>0.01</v>
      </c>
      <c r="M716" s="163"/>
      <c r="N716" s="141" t="s">
        <v>1748</v>
      </c>
      <c r="O716" s="163"/>
      <c r="P716" s="163"/>
      <c r="Q716" s="120"/>
      <c r="R716" s="120"/>
      <c r="S716" s="121"/>
      <c r="T716" s="121"/>
      <c r="U716" s="121"/>
      <c r="V716" s="121"/>
      <c r="W716" s="121"/>
      <c r="X716" s="121"/>
      <c r="Y716" s="121"/>
      <c r="Z716" s="121"/>
      <c r="AA716" s="121"/>
      <c r="AB716" s="121"/>
      <c r="AC716" s="122"/>
      <c r="AD716" s="122"/>
      <c r="AE716" s="122"/>
      <c r="AF716" s="123"/>
      <c r="AG716" s="123"/>
      <c r="AH716" s="123"/>
      <c r="AI716" s="1092" t="s">
        <v>2571</v>
      </c>
      <c r="AJ716" s="1093"/>
      <c r="AK716" s="1093" t="s">
        <v>1676</v>
      </c>
      <c r="AL716" s="1093"/>
      <c r="AM716" s="1093"/>
      <c r="AN716" s="120"/>
      <c r="AO716" s="118">
        <f t="shared" si="62"/>
        <v>0</v>
      </c>
      <c r="AP716" s="120" t="s">
        <v>287</v>
      </c>
      <c r="AQ716" s="120" t="s">
        <v>287</v>
      </c>
      <c r="AR716" s="144">
        <f t="shared" si="60"/>
        <v>0</v>
      </c>
      <c r="AS716" s="411">
        <v>8.3999999999999995E-3</v>
      </c>
      <c r="AT716" s="115">
        <v>720</v>
      </c>
    </row>
    <row r="717" spans="1:46" ht="15" hidden="1" customHeight="1">
      <c r="A717" s="115">
        <v>714</v>
      </c>
      <c r="B717" s="119" t="s">
        <v>1173</v>
      </c>
      <c r="C717" s="119"/>
      <c r="D717" s="119" t="s">
        <v>309</v>
      </c>
      <c r="E717" s="119" t="s">
        <v>310</v>
      </c>
      <c r="F717" s="119" t="s">
        <v>1174</v>
      </c>
      <c r="G717" s="119" t="s">
        <v>296</v>
      </c>
      <c r="H717" s="119" t="s">
        <v>1169</v>
      </c>
      <c r="I717" s="119" t="s">
        <v>749</v>
      </c>
      <c r="J717" s="119"/>
      <c r="K717" s="119"/>
      <c r="L717" s="120">
        <f t="shared" si="61"/>
        <v>0.01</v>
      </c>
      <c r="M717" s="163"/>
      <c r="N717" s="141" t="s">
        <v>1748</v>
      </c>
      <c r="O717" s="163"/>
      <c r="P717" s="163"/>
      <c r="Q717" s="120"/>
      <c r="R717" s="120"/>
      <c r="S717" s="121"/>
      <c r="T717" s="121"/>
      <c r="U717" s="121"/>
      <c r="V717" s="121"/>
      <c r="W717" s="121"/>
      <c r="X717" s="121"/>
      <c r="Y717" s="121"/>
      <c r="Z717" s="121"/>
      <c r="AA717" s="121"/>
      <c r="AB717" s="121"/>
      <c r="AC717" s="122"/>
      <c r="AD717" s="122"/>
      <c r="AE717" s="122"/>
      <c r="AF717" s="123"/>
      <c r="AG717" s="123"/>
      <c r="AH717" s="123"/>
      <c r="AI717" s="1092" t="s">
        <v>2571</v>
      </c>
      <c r="AJ717" s="1093"/>
      <c r="AK717" s="1093" t="s">
        <v>1676</v>
      </c>
      <c r="AL717" s="1093"/>
      <c r="AM717" s="1093"/>
      <c r="AN717" s="120"/>
      <c r="AO717" s="118">
        <f t="shared" si="62"/>
        <v>0</v>
      </c>
      <c r="AP717" s="120" t="s">
        <v>287</v>
      </c>
      <c r="AQ717" s="120" t="s">
        <v>287</v>
      </c>
      <c r="AR717" s="144">
        <f t="shared" si="60"/>
        <v>0</v>
      </c>
      <c r="AS717" s="411">
        <v>8.3999999999999995E-3</v>
      </c>
      <c r="AT717" s="115">
        <v>721</v>
      </c>
    </row>
    <row r="718" spans="1:46" ht="15" hidden="1" customHeight="1">
      <c r="A718" s="115">
        <v>715</v>
      </c>
      <c r="B718" s="119" t="s">
        <v>1175</v>
      </c>
      <c r="C718" s="119"/>
      <c r="D718" s="119" t="s">
        <v>309</v>
      </c>
      <c r="E718" s="119" t="s">
        <v>330</v>
      </c>
      <c r="F718" s="119" t="s">
        <v>1176</v>
      </c>
      <c r="G718" s="119" t="s">
        <v>296</v>
      </c>
      <c r="H718" s="119" t="s">
        <v>299</v>
      </c>
      <c r="I718" s="119" t="s">
        <v>749</v>
      </c>
      <c r="J718" s="119"/>
      <c r="K718" s="119"/>
      <c r="L718" s="120">
        <f t="shared" si="61"/>
        <v>0.01</v>
      </c>
      <c r="M718" s="163"/>
      <c r="N718" s="141" t="s">
        <v>1748</v>
      </c>
      <c r="O718" s="163"/>
      <c r="P718" s="163"/>
      <c r="Q718" s="120"/>
      <c r="R718" s="120"/>
      <c r="S718" s="121"/>
      <c r="T718" s="121"/>
      <c r="U718" s="121"/>
      <c r="V718" s="121"/>
      <c r="W718" s="121"/>
      <c r="X718" s="121"/>
      <c r="Y718" s="121"/>
      <c r="Z718" s="121"/>
      <c r="AA718" s="121"/>
      <c r="AB718" s="121"/>
      <c r="AC718" s="122"/>
      <c r="AD718" s="122"/>
      <c r="AE718" s="122"/>
      <c r="AF718" s="123"/>
      <c r="AG718" s="123"/>
      <c r="AH718" s="123"/>
      <c r="AI718" s="1092" t="s">
        <v>2571</v>
      </c>
      <c r="AJ718" s="1093"/>
      <c r="AK718" s="1093" t="s">
        <v>1676</v>
      </c>
      <c r="AL718" s="1093"/>
      <c r="AM718" s="1093"/>
      <c r="AN718" s="120"/>
      <c r="AO718" s="118">
        <f t="shared" si="62"/>
        <v>0</v>
      </c>
      <c r="AP718" s="120" t="s">
        <v>287</v>
      </c>
      <c r="AQ718" s="120" t="s">
        <v>287</v>
      </c>
      <c r="AR718" s="144">
        <f t="shared" si="60"/>
        <v>0</v>
      </c>
      <c r="AS718" s="411">
        <v>8.3999999999999995E-3</v>
      </c>
      <c r="AT718" s="115">
        <v>722</v>
      </c>
    </row>
    <row r="719" spans="1:46" ht="15" hidden="1" customHeight="1">
      <c r="A719" s="115">
        <v>716</v>
      </c>
      <c r="B719" s="119" t="s">
        <v>1177</v>
      </c>
      <c r="C719" s="119"/>
      <c r="D719" s="119" t="s">
        <v>309</v>
      </c>
      <c r="E719" s="119" t="s">
        <v>330</v>
      </c>
      <c r="F719" s="119" t="s">
        <v>1176</v>
      </c>
      <c r="G719" s="119" t="s">
        <v>296</v>
      </c>
      <c r="H719" s="119" t="s">
        <v>299</v>
      </c>
      <c r="I719" s="119" t="s">
        <v>749</v>
      </c>
      <c r="J719" s="119"/>
      <c r="K719" s="119"/>
      <c r="L719" s="120">
        <f t="shared" si="61"/>
        <v>0.01</v>
      </c>
      <c r="M719" s="163"/>
      <c r="N719" s="141" t="s">
        <v>1748</v>
      </c>
      <c r="O719" s="163"/>
      <c r="P719" s="163"/>
      <c r="Q719" s="120"/>
      <c r="R719" s="120"/>
      <c r="S719" s="121"/>
      <c r="T719" s="121"/>
      <c r="U719" s="121"/>
      <c r="V719" s="121"/>
      <c r="W719" s="121"/>
      <c r="X719" s="121"/>
      <c r="Y719" s="121"/>
      <c r="Z719" s="121"/>
      <c r="AA719" s="121"/>
      <c r="AB719" s="121"/>
      <c r="AC719" s="122"/>
      <c r="AD719" s="122"/>
      <c r="AE719" s="122"/>
      <c r="AF719" s="123"/>
      <c r="AG719" s="123"/>
      <c r="AH719" s="123"/>
      <c r="AI719" s="1092" t="s">
        <v>2571</v>
      </c>
      <c r="AJ719" s="1093"/>
      <c r="AK719" s="1093" t="s">
        <v>1676</v>
      </c>
      <c r="AL719" s="1093"/>
      <c r="AM719" s="1093"/>
      <c r="AN719" s="120"/>
      <c r="AO719" s="118">
        <f t="shared" si="62"/>
        <v>0</v>
      </c>
      <c r="AP719" s="120" t="s">
        <v>287</v>
      </c>
      <c r="AQ719" s="120" t="s">
        <v>287</v>
      </c>
      <c r="AR719" s="144">
        <f t="shared" si="60"/>
        <v>0</v>
      </c>
      <c r="AS719" s="411">
        <v>8.3999999999999995E-3</v>
      </c>
      <c r="AT719" s="115">
        <v>723</v>
      </c>
    </row>
    <row r="720" spans="1:46" ht="15" hidden="1" customHeight="1">
      <c r="A720" s="115">
        <v>717</v>
      </c>
      <c r="B720" s="119" t="s">
        <v>1178</v>
      </c>
      <c r="C720" s="119"/>
      <c r="D720" s="119" t="s">
        <v>309</v>
      </c>
      <c r="E720" s="119" t="s">
        <v>310</v>
      </c>
      <c r="F720" s="119" t="s">
        <v>1179</v>
      </c>
      <c r="G720" s="119" t="s">
        <v>297</v>
      </c>
      <c r="H720" s="119" t="s">
        <v>1028</v>
      </c>
      <c r="I720" s="119" t="s">
        <v>749</v>
      </c>
      <c r="J720" s="119"/>
      <c r="K720" s="119"/>
      <c r="L720" s="120">
        <f t="shared" si="61"/>
        <v>0.01</v>
      </c>
      <c r="M720" s="163"/>
      <c r="N720" s="141" t="s">
        <v>1748</v>
      </c>
      <c r="O720" s="163"/>
      <c r="P720" s="163"/>
      <c r="Q720" s="120"/>
      <c r="R720" s="120"/>
      <c r="S720" s="121"/>
      <c r="T720" s="121"/>
      <c r="U720" s="121"/>
      <c r="V720" s="121"/>
      <c r="W720" s="121"/>
      <c r="X720" s="121"/>
      <c r="Y720" s="121"/>
      <c r="Z720" s="121"/>
      <c r="AA720" s="121"/>
      <c r="AB720" s="121"/>
      <c r="AC720" s="122"/>
      <c r="AD720" s="122"/>
      <c r="AE720" s="122"/>
      <c r="AF720" s="123"/>
      <c r="AG720" s="123"/>
      <c r="AH720" s="123"/>
      <c r="AI720" s="1092" t="s">
        <v>2571</v>
      </c>
      <c r="AJ720" s="1093"/>
      <c r="AK720" s="1093" t="s">
        <v>1676</v>
      </c>
      <c r="AL720" s="1093"/>
      <c r="AM720" s="1093"/>
      <c r="AN720" s="120"/>
      <c r="AO720" s="118">
        <f t="shared" si="62"/>
        <v>0</v>
      </c>
      <c r="AP720" s="120" t="s">
        <v>287</v>
      </c>
      <c r="AQ720" s="120" t="s">
        <v>287</v>
      </c>
      <c r="AR720" s="144">
        <f t="shared" si="60"/>
        <v>0</v>
      </c>
      <c r="AS720" s="411">
        <v>8.3999999999999995E-3</v>
      </c>
      <c r="AT720" s="115">
        <v>724</v>
      </c>
    </row>
    <row r="721" spans="1:46" ht="15" hidden="1" customHeight="1">
      <c r="A721" s="115">
        <v>718</v>
      </c>
      <c r="B721" s="119" t="s">
        <v>1180</v>
      </c>
      <c r="C721" s="119"/>
      <c r="D721" s="119" t="s">
        <v>309</v>
      </c>
      <c r="E721" s="119" t="s">
        <v>383</v>
      </c>
      <c r="F721" s="119" t="s">
        <v>1034</v>
      </c>
      <c r="G721" s="119" t="s">
        <v>296</v>
      </c>
      <c r="H721" s="119" t="s">
        <v>1028</v>
      </c>
      <c r="I721" s="119" t="s">
        <v>749</v>
      </c>
      <c r="J721" s="119"/>
      <c r="K721" s="119"/>
      <c r="L721" s="120">
        <f t="shared" si="61"/>
        <v>0.01</v>
      </c>
      <c r="M721" s="163"/>
      <c r="N721" s="141" t="s">
        <v>1748</v>
      </c>
      <c r="O721" s="163"/>
      <c r="P721" s="163"/>
      <c r="Q721" s="120"/>
      <c r="R721" s="120"/>
      <c r="S721" s="121"/>
      <c r="T721" s="121"/>
      <c r="U721" s="121"/>
      <c r="V721" s="121"/>
      <c r="W721" s="121"/>
      <c r="X721" s="121"/>
      <c r="Y721" s="121"/>
      <c r="Z721" s="121"/>
      <c r="AA721" s="121"/>
      <c r="AB721" s="121"/>
      <c r="AC721" s="122"/>
      <c r="AD721" s="122"/>
      <c r="AE721" s="122"/>
      <c r="AF721" s="123"/>
      <c r="AG721" s="123"/>
      <c r="AH721" s="123"/>
      <c r="AI721" s="1092" t="s">
        <v>2571</v>
      </c>
      <c r="AJ721" s="1093"/>
      <c r="AK721" s="1093" t="s">
        <v>1676</v>
      </c>
      <c r="AL721" s="1093"/>
      <c r="AM721" s="1093"/>
      <c r="AN721" s="120"/>
      <c r="AO721" s="118">
        <f t="shared" si="62"/>
        <v>0</v>
      </c>
      <c r="AP721" s="120" t="s">
        <v>287</v>
      </c>
      <c r="AQ721" s="120" t="s">
        <v>287</v>
      </c>
      <c r="AR721" s="144">
        <f t="shared" si="60"/>
        <v>0</v>
      </c>
      <c r="AS721" s="411">
        <v>8.3999999999999995E-3</v>
      </c>
      <c r="AT721" s="115">
        <v>725</v>
      </c>
    </row>
    <row r="722" spans="1:46" ht="15" hidden="1" customHeight="1">
      <c r="A722" s="115">
        <v>719</v>
      </c>
      <c r="B722" s="119" t="s">
        <v>1181</v>
      </c>
      <c r="C722" s="119"/>
      <c r="D722" s="119" t="s">
        <v>309</v>
      </c>
      <c r="E722" s="119" t="s">
        <v>330</v>
      </c>
      <c r="F722" s="119" t="s">
        <v>1182</v>
      </c>
      <c r="G722" s="119" t="s">
        <v>297</v>
      </c>
      <c r="H722" s="119" t="s">
        <v>1028</v>
      </c>
      <c r="I722" s="119" t="s">
        <v>749</v>
      </c>
      <c r="J722" s="119"/>
      <c r="K722" s="119"/>
      <c r="L722" s="120">
        <f t="shared" si="61"/>
        <v>0.01</v>
      </c>
      <c r="M722" s="163"/>
      <c r="N722" s="141" t="s">
        <v>1748</v>
      </c>
      <c r="O722" s="163"/>
      <c r="P722" s="163"/>
      <c r="Q722" s="120"/>
      <c r="R722" s="120"/>
      <c r="S722" s="121"/>
      <c r="T722" s="121"/>
      <c r="U722" s="121"/>
      <c r="V722" s="121"/>
      <c r="W722" s="121"/>
      <c r="X722" s="121"/>
      <c r="Y722" s="121"/>
      <c r="Z722" s="121"/>
      <c r="AA722" s="121"/>
      <c r="AB722" s="121"/>
      <c r="AC722" s="122"/>
      <c r="AD722" s="122"/>
      <c r="AE722" s="122"/>
      <c r="AF722" s="123"/>
      <c r="AG722" s="123"/>
      <c r="AH722" s="123"/>
      <c r="AI722" s="1092" t="s">
        <v>2571</v>
      </c>
      <c r="AJ722" s="1093"/>
      <c r="AK722" s="1093" t="s">
        <v>1676</v>
      </c>
      <c r="AL722" s="1093"/>
      <c r="AM722" s="1093"/>
      <c r="AN722" s="120"/>
      <c r="AO722" s="118">
        <f t="shared" si="62"/>
        <v>0</v>
      </c>
      <c r="AP722" s="120" t="s">
        <v>287</v>
      </c>
      <c r="AQ722" s="120" t="s">
        <v>287</v>
      </c>
      <c r="AR722" s="144">
        <f t="shared" si="60"/>
        <v>0</v>
      </c>
      <c r="AS722" s="411">
        <v>8.3999999999999995E-3</v>
      </c>
      <c r="AT722" s="115">
        <v>726</v>
      </c>
    </row>
    <row r="723" spans="1:46" ht="15" hidden="1" customHeight="1">
      <c r="A723" s="115">
        <v>720</v>
      </c>
      <c r="B723" s="119" t="s">
        <v>1183</v>
      </c>
      <c r="C723" s="119"/>
      <c r="D723" s="119" t="s">
        <v>309</v>
      </c>
      <c r="E723" s="119" t="s">
        <v>325</v>
      </c>
      <c r="F723" s="119" t="s">
        <v>287</v>
      </c>
      <c r="G723" s="119" t="s">
        <v>1184</v>
      </c>
      <c r="H723" s="119" t="s">
        <v>1028</v>
      </c>
      <c r="I723" s="119" t="s">
        <v>749</v>
      </c>
      <c r="J723" s="119"/>
      <c r="K723" s="119"/>
      <c r="L723" s="120">
        <f t="shared" si="61"/>
        <v>0.01</v>
      </c>
      <c r="M723" s="163"/>
      <c r="N723" s="141" t="s">
        <v>1748</v>
      </c>
      <c r="O723" s="163"/>
      <c r="P723" s="163"/>
      <c r="Q723" s="120"/>
      <c r="R723" s="120"/>
      <c r="S723" s="121"/>
      <c r="T723" s="121"/>
      <c r="U723" s="121"/>
      <c r="V723" s="121"/>
      <c r="W723" s="121"/>
      <c r="X723" s="121"/>
      <c r="Y723" s="121"/>
      <c r="Z723" s="121"/>
      <c r="AA723" s="121"/>
      <c r="AB723" s="121"/>
      <c r="AC723" s="122"/>
      <c r="AD723" s="122"/>
      <c r="AE723" s="122"/>
      <c r="AF723" s="123"/>
      <c r="AG723" s="123"/>
      <c r="AH723" s="123"/>
      <c r="AI723" s="1092" t="s">
        <v>2571</v>
      </c>
      <c r="AJ723" s="1093"/>
      <c r="AK723" s="1093" t="s">
        <v>1676</v>
      </c>
      <c r="AL723" s="1093"/>
      <c r="AM723" s="1093"/>
      <c r="AN723" s="120"/>
      <c r="AO723" s="118">
        <f t="shared" si="62"/>
        <v>0</v>
      </c>
      <c r="AP723" s="120" t="s">
        <v>287</v>
      </c>
      <c r="AQ723" s="120" t="s">
        <v>287</v>
      </c>
      <c r="AR723" s="144">
        <f t="shared" si="60"/>
        <v>0</v>
      </c>
      <c r="AS723" s="411">
        <v>8.3999999999999995E-3</v>
      </c>
      <c r="AT723" s="115">
        <v>727</v>
      </c>
    </row>
    <row r="724" spans="1:46" ht="15" hidden="1" customHeight="1">
      <c r="A724" s="115">
        <v>721</v>
      </c>
      <c r="B724" s="119" t="s">
        <v>1185</v>
      </c>
      <c r="C724" s="119"/>
      <c r="D724" s="119" t="s">
        <v>309</v>
      </c>
      <c r="E724" s="119" t="s">
        <v>330</v>
      </c>
      <c r="F724" s="119" t="s">
        <v>1182</v>
      </c>
      <c r="G724" s="119" t="s">
        <v>297</v>
      </c>
      <c r="H724" s="119" t="s">
        <v>1028</v>
      </c>
      <c r="I724" s="119" t="s">
        <v>749</v>
      </c>
      <c r="J724" s="119"/>
      <c r="K724" s="119"/>
      <c r="L724" s="120">
        <f t="shared" si="61"/>
        <v>0.01</v>
      </c>
      <c r="M724" s="163"/>
      <c r="N724" s="141" t="s">
        <v>1748</v>
      </c>
      <c r="O724" s="163"/>
      <c r="P724" s="163"/>
      <c r="Q724" s="120"/>
      <c r="R724" s="120"/>
      <c r="S724" s="121"/>
      <c r="T724" s="121"/>
      <c r="U724" s="121"/>
      <c r="V724" s="121"/>
      <c r="W724" s="121"/>
      <c r="X724" s="121"/>
      <c r="Y724" s="121"/>
      <c r="Z724" s="121"/>
      <c r="AA724" s="121"/>
      <c r="AB724" s="121"/>
      <c r="AC724" s="122"/>
      <c r="AD724" s="122"/>
      <c r="AE724" s="122"/>
      <c r="AF724" s="123"/>
      <c r="AG724" s="123"/>
      <c r="AH724" s="123"/>
      <c r="AI724" s="1092" t="s">
        <v>2571</v>
      </c>
      <c r="AJ724" s="1093"/>
      <c r="AK724" s="1093" t="s">
        <v>1676</v>
      </c>
      <c r="AL724" s="1093"/>
      <c r="AM724" s="1093"/>
      <c r="AN724" s="120"/>
      <c r="AO724" s="118">
        <f t="shared" si="62"/>
        <v>0</v>
      </c>
      <c r="AP724" s="120" t="s">
        <v>287</v>
      </c>
      <c r="AQ724" s="120" t="s">
        <v>287</v>
      </c>
      <c r="AR724" s="144">
        <f t="shared" si="60"/>
        <v>0</v>
      </c>
      <c r="AS724" s="411">
        <v>8.3999999999999995E-3</v>
      </c>
      <c r="AT724" s="115">
        <v>728</v>
      </c>
    </row>
    <row r="725" spans="1:46" ht="15" hidden="1" customHeight="1">
      <c r="A725" s="115">
        <v>722</v>
      </c>
      <c r="B725" s="119" t="s">
        <v>1186</v>
      </c>
      <c r="C725" s="119"/>
      <c r="D725" s="119" t="s">
        <v>309</v>
      </c>
      <c r="E725" s="119" t="s">
        <v>310</v>
      </c>
      <c r="F725" s="119" t="s">
        <v>287</v>
      </c>
      <c r="G725" s="119" t="s">
        <v>1184</v>
      </c>
      <c r="H725" s="119" t="s">
        <v>1028</v>
      </c>
      <c r="I725" s="119" t="s">
        <v>1111</v>
      </c>
      <c r="J725" s="119"/>
      <c r="K725" s="119"/>
      <c r="L725" s="120">
        <f t="shared" si="61"/>
        <v>0.01</v>
      </c>
      <c r="M725" s="163"/>
      <c r="N725" s="141" t="s">
        <v>1748</v>
      </c>
      <c r="O725" s="163"/>
      <c r="P725" s="163"/>
      <c r="Q725" s="120"/>
      <c r="R725" s="120"/>
      <c r="S725" s="121"/>
      <c r="T725" s="121"/>
      <c r="U725" s="121"/>
      <c r="V725" s="121"/>
      <c r="W725" s="121"/>
      <c r="X725" s="121"/>
      <c r="Y725" s="121"/>
      <c r="Z725" s="121"/>
      <c r="AA725" s="121"/>
      <c r="AB725" s="121"/>
      <c r="AC725" s="122"/>
      <c r="AD725" s="122"/>
      <c r="AE725" s="122"/>
      <c r="AF725" s="123"/>
      <c r="AG725" s="123"/>
      <c r="AH725" s="123"/>
      <c r="AI725" s="1092" t="s">
        <v>2571</v>
      </c>
      <c r="AJ725" s="1093"/>
      <c r="AK725" s="1093" t="s">
        <v>1676</v>
      </c>
      <c r="AL725" s="1093"/>
      <c r="AM725" s="1093"/>
      <c r="AN725" s="120"/>
      <c r="AO725" s="118">
        <f t="shared" si="62"/>
        <v>0</v>
      </c>
      <c r="AP725" s="120" t="s">
        <v>287</v>
      </c>
      <c r="AQ725" s="120" t="s">
        <v>287</v>
      </c>
      <c r="AR725" s="144">
        <f t="shared" si="60"/>
        <v>0</v>
      </c>
      <c r="AS725" s="411">
        <v>8.3999999999999995E-3</v>
      </c>
      <c r="AT725" s="115">
        <v>729</v>
      </c>
    </row>
    <row r="726" spans="1:46" ht="15" hidden="1" customHeight="1">
      <c r="A726" s="115">
        <v>723</v>
      </c>
      <c r="B726" s="119" t="s">
        <v>1187</v>
      </c>
      <c r="C726" s="119"/>
      <c r="D726" s="119" t="s">
        <v>309</v>
      </c>
      <c r="E726" s="119" t="s">
        <v>383</v>
      </c>
      <c r="F726" s="119" t="s">
        <v>1188</v>
      </c>
      <c r="G726" s="119" t="s">
        <v>296</v>
      </c>
      <c r="H726" s="119" t="s">
        <v>300</v>
      </c>
      <c r="I726" s="119" t="s">
        <v>749</v>
      </c>
      <c r="J726" s="119"/>
      <c r="K726" s="119"/>
      <c r="L726" s="120">
        <f t="shared" si="61"/>
        <v>0.01</v>
      </c>
      <c r="M726" s="163"/>
      <c r="N726" s="141" t="s">
        <v>1748</v>
      </c>
      <c r="O726" s="163"/>
      <c r="P726" s="163"/>
      <c r="Q726" s="120"/>
      <c r="R726" s="120"/>
      <c r="S726" s="121"/>
      <c r="T726" s="121"/>
      <c r="U726" s="121"/>
      <c r="V726" s="121"/>
      <c r="W726" s="121"/>
      <c r="X726" s="121"/>
      <c r="Y726" s="121"/>
      <c r="Z726" s="121"/>
      <c r="AA726" s="121"/>
      <c r="AB726" s="121"/>
      <c r="AC726" s="122"/>
      <c r="AD726" s="122"/>
      <c r="AE726" s="122"/>
      <c r="AF726" s="123"/>
      <c r="AG726" s="123"/>
      <c r="AH726" s="123"/>
      <c r="AI726" s="1092" t="s">
        <v>2571</v>
      </c>
      <c r="AJ726" s="1093"/>
      <c r="AK726" s="1093" t="s">
        <v>1676</v>
      </c>
      <c r="AL726" s="1093"/>
      <c r="AM726" s="1093"/>
      <c r="AN726" s="120"/>
      <c r="AO726" s="118">
        <f t="shared" si="62"/>
        <v>0</v>
      </c>
      <c r="AP726" s="120" t="s">
        <v>287</v>
      </c>
      <c r="AQ726" s="120" t="s">
        <v>287</v>
      </c>
      <c r="AR726" s="144">
        <f t="shared" si="60"/>
        <v>0</v>
      </c>
      <c r="AS726" s="411">
        <v>8.3999999999999995E-3</v>
      </c>
      <c r="AT726" s="115">
        <v>730</v>
      </c>
    </row>
    <row r="727" spans="1:46" ht="15" hidden="1" customHeight="1">
      <c r="A727" s="115">
        <v>724</v>
      </c>
      <c r="B727" s="119" t="s">
        <v>1189</v>
      </c>
      <c r="C727" s="119"/>
      <c r="D727" s="119" t="s">
        <v>309</v>
      </c>
      <c r="E727" s="119" t="s">
        <v>330</v>
      </c>
      <c r="F727" s="119" t="s">
        <v>1190</v>
      </c>
      <c r="G727" s="119" t="s">
        <v>1184</v>
      </c>
      <c r="H727" s="119" t="s">
        <v>300</v>
      </c>
      <c r="I727" s="119" t="s">
        <v>1092</v>
      </c>
      <c r="J727" s="119"/>
      <c r="K727" s="119"/>
      <c r="L727" s="120">
        <f t="shared" si="61"/>
        <v>0.01</v>
      </c>
      <c r="M727" s="163"/>
      <c r="N727" s="141" t="s">
        <v>1748</v>
      </c>
      <c r="O727" s="163"/>
      <c r="P727" s="163"/>
      <c r="Q727" s="120"/>
      <c r="R727" s="120"/>
      <c r="S727" s="121"/>
      <c r="T727" s="121"/>
      <c r="U727" s="121"/>
      <c r="V727" s="121"/>
      <c r="W727" s="121"/>
      <c r="X727" s="121"/>
      <c r="Y727" s="121"/>
      <c r="Z727" s="121"/>
      <c r="AA727" s="121"/>
      <c r="AB727" s="121"/>
      <c r="AC727" s="122"/>
      <c r="AD727" s="122"/>
      <c r="AE727" s="122"/>
      <c r="AF727" s="123"/>
      <c r="AG727" s="123"/>
      <c r="AH727" s="123"/>
      <c r="AI727" s="1092" t="s">
        <v>2571</v>
      </c>
      <c r="AJ727" s="1093"/>
      <c r="AK727" s="1093" t="s">
        <v>1676</v>
      </c>
      <c r="AL727" s="1093"/>
      <c r="AM727" s="1093"/>
      <c r="AN727" s="120"/>
      <c r="AO727" s="118">
        <f t="shared" si="62"/>
        <v>0</v>
      </c>
      <c r="AP727" s="120" t="s">
        <v>287</v>
      </c>
      <c r="AQ727" s="120" t="s">
        <v>287</v>
      </c>
      <c r="AR727" s="144">
        <f t="shared" si="60"/>
        <v>0</v>
      </c>
      <c r="AS727" s="411">
        <v>8.3999999999999995E-3</v>
      </c>
      <c r="AT727" s="115">
        <v>731</v>
      </c>
    </row>
    <row r="728" spans="1:46" ht="15" hidden="1" customHeight="1">
      <c r="A728" s="115">
        <v>725</v>
      </c>
      <c r="B728" s="119" t="s">
        <v>1191</v>
      </c>
      <c r="C728" s="119"/>
      <c r="D728" s="119" t="s">
        <v>309</v>
      </c>
      <c r="E728" s="119" t="s">
        <v>310</v>
      </c>
      <c r="F728" s="119" t="s">
        <v>1192</v>
      </c>
      <c r="G728" s="119" t="s">
        <v>1193</v>
      </c>
      <c r="H728" s="119" t="s">
        <v>1194</v>
      </c>
      <c r="I728" s="119" t="s">
        <v>749</v>
      </c>
      <c r="J728" s="119"/>
      <c r="K728" s="119"/>
      <c r="L728" s="120">
        <f t="shared" si="61"/>
        <v>0.01</v>
      </c>
      <c r="M728" s="163"/>
      <c r="N728" s="141" t="s">
        <v>1748</v>
      </c>
      <c r="O728" s="163"/>
      <c r="P728" s="163"/>
      <c r="Q728" s="120"/>
      <c r="R728" s="120"/>
      <c r="S728" s="121"/>
      <c r="T728" s="121"/>
      <c r="U728" s="121"/>
      <c r="V728" s="121"/>
      <c r="W728" s="121"/>
      <c r="X728" s="121"/>
      <c r="Y728" s="121"/>
      <c r="Z728" s="121"/>
      <c r="AA728" s="121"/>
      <c r="AB728" s="121"/>
      <c r="AC728" s="122"/>
      <c r="AD728" s="122"/>
      <c r="AE728" s="122"/>
      <c r="AF728" s="123"/>
      <c r="AG728" s="123"/>
      <c r="AH728" s="123"/>
      <c r="AI728" s="1092" t="s">
        <v>2571</v>
      </c>
      <c r="AJ728" s="1093"/>
      <c r="AK728" s="1093" t="s">
        <v>1676</v>
      </c>
      <c r="AL728" s="1093"/>
      <c r="AM728" s="1093"/>
      <c r="AN728" s="120"/>
      <c r="AO728" s="118">
        <f t="shared" si="62"/>
        <v>0</v>
      </c>
      <c r="AP728" s="120" t="s">
        <v>287</v>
      </c>
      <c r="AQ728" s="120" t="s">
        <v>287</v>
      </c>
      <c r="AR728" s="144">
        <f t="shared" si="60"/>
        <v>0</v>
      </c>
      <c r="AS728" s="411">
        <v>8.3999999999999995E-3</v>
      </c>
      <c r="AT728" s="115">
        <v>732</v>
      </c>
    </row>
    <row r="729" spans="1:46" ht="15" hidden="1" customHeight="1">
      <c r="A729" s="115">
        <v>726</v>
      </c>
      <c r="B729" s="119" t="s">
        <v>1195</v>
      </c>
      <c r="C729" s="119"/>
      <c r="D729" s="119" t="s">
        <v>309</v>
      </c>
      <c r="E729" s="119" t="s">
        <v>310</v>
      </c>
      <c r="F729" s="119" t="s">
        <v>311</v>
      </c>
      <c r="G729" s="119" t="s">
        <v>297</v>
      </c>
      <c r="H729" s="119" t="s">
        <v>1028</v>
      </c>
      <c r="I729" s="119" t="s">
        <v>749</v>
      </c>
      <c r="J729" s="119"/>
      <c r="K729" s="119"/>
      <c r="L729" s="120">
        <f t="shared" si="61"/>
        <v>0.01</v>
      </c>
      <c r="M729" s="163"/>
      <c r="N729" s="141" t="s">
        <v>1748</v>
      </c>
      <c r="O729" s="163"/>
      <c r="P729" s="163"/>
      <c r="Q729" s="120"/>
      <c r="R729" s="120"/>
      <c r="S729" s="121"/>
      <c r="T729" s="121"/>
      <c r="U729" s="121"/>
      <c r="V729" s="121"/>
      <c r="W729" s="121"/>
      <c r="X729" s="121"/>
      <c r="Y729" s="121"/>
      <c r="Z729" s="121"/>
      <c r="AA729" s="121"/>
      <c r="AB729" s="121"/>
      <c r="AC729" s="122"/>
      <c r="AD729" s="122"/>
      <c r="AE729" s="122"/>
      <c r="AF729" s="123"/>
      <c r="AG729" s="123"/>
      <c r="AH729" s="123"/>
      <c r="AI729" s="1092" t="s">
        <v>2571</v>
      </c>
      <c r="AJ729" s="1093"/>
      <c r="AK729" s="1093" t="s">
        <v>1676</v>
      </c>
      <c r="AL729" s="1093"/>
      <c r="AM729" s="1093"/>
      <c r="AN729" s="120"/>
      <c r="AO729" s="118">
        <f t="shared" si="62"/>
        <v>0</v>
      </c>
      <c r="AP729" s="120" t="s">
        <v>287</v>
      </c>
      <c r="AQ729" s="120" t="s">
        <v>287</v>
      </c>
      <c r="AR729" s="144">
        <f t="shared" si="60"/>
        <v>0</v>
      </c>
      <c r="AS729" s="411">
        <v>8.3999999999999995E-3</v>
      </c>
      <c r="AT729" s="115">
        <v>733</v>
      </c>
    </row>
    <row r="730" spans="1:46" ht="15" hidden="1" customHeight="1">
      <c r="A730" s="115">
        <v>727</v>
      </c>
      <c r="B730" s="119" t="s">
        <v>1196</v>
      </c>
      <c r="C730" s="119"/>
      <c r="D730" s="119" t="s">
        <v>309</v>
      </c>
      <c r="E730" s="119" t="s">
        <v>310</v>
      </c>
      <c r="F730" s="119" t="s">
        <v>311</v>
      </c>
      <c r="G730" s="119" t="s">
        <v>297</v>
      </c>
      <c r="H730" s="119" t="s">
        <v>1028</v>
      </c>
      <c r="I730" s="119" t="s">
        <v>749</v>
      </c>
      <c r="J730" s="119"/>
      <c r="K730" s="119"/>
      <c r="L730" s="120">
        <f t="shared" si="61"/>
        <v>0.01</v>
      </c>
      <c r="M730" s="163"/>
      <c r="N730" s="141" t="s">
        <v>1748</v>
      </c>
      <c r="O730" s="163"/>
      <c r="P730" s="163"/>
      <c r="Q730" s="120"/>
      <c r="R730" s="120"/>
      <c r="S730" s="121"/>
      <c r="T730" s="121"/>
      <c r="U730" s="121"/>
      <c r="V730" s="121"/>
      <c r="W730" s="121"/>
      <c r="X730" s="121"/>
      <c r="Y730" s="121"/>
      <c r="Z730" s="121"/>
      <c r="AA730" s="121"/>
      <c r="AB730" s="121"/>
      <c r="AC730" s="122"/>
      <c r="AD730" s="122"/>
      <c r="AE730" s="122"/>
      <c r="AF730" s="123"/>
      <c r="AG730" s="123"/>
      <c r="AH730" s="123"/>
      <c r="AI730" s="1092" t="s">
        <v>2571</v>
      </c>
      <c r="AJ730" s="1093"/>
      <c r="AK730" s="1093" t="s">
        <v>1676</v>
      </c>
      <c r="AL730" s="1093"/>
      <c r="AM730" s="1093"/>
      <c r="AN730" s="120"/>
      <c r="AO730" s="118">
        <f t="shared" si="62"/>
        <v>0</v>
      </c>
      <c r="AP730" s="120" t="s">
        <v>287</v>
      </c>
      <c r="AQ730" s="120" t="s">
        <v>287</v>
      </c>
      <c r="AR730" s="144">
        <f t="shared" si="60"/>
        <v>0</v>
      </c>
      <c r="AS730" s="411">
        <v>8.3999999999999995E-3</v>
      </c>
      <c r="AT730" s="115">
        <v>734</v>
      </c>
    </row>
    <row r="731" spans="1:46" ht="15" hidden="1" customHeight="1">
      <c r="A731" s="115">
        <v>728</v>
      </c>
      <c r="B731" s="119" t="s">
        <v>1197</v>
      </c>
      <c r="C731" s="119"/>
      <c r="D731" s="119" t="s">
        <v>309</v>
      </c>
      <c r="E731" s="119" t="s">
        <v>310</v>
      </c>
      <c r="F731" s="119" t="s">
        <v>287</v>
      </c>
      <c r="G731" s="119" t="s">
        <v>297</v>
      </c>
      <c r="H731" s="119" t="s">
        <v>1028</v>
      </c>
      <c r="I731" s="119" t="s">
        <v>749</v>
      </c>
      <c r="J731" s="119"/>
      <c r="K731" s="119"/>
      <c r="L731" s="120">
        <f t="shared" si="61"/>
        <v>0.01</v>
      </c>
      <c r="M731" s="163"/>
      <c r="N731" s="141" t="s">
        <v>1748</v>
      </c>
      <c r="O731" s="163"/>
      <c r="P731" s="163"/>
      <c r="Q731" s="120"/>
      <c r="R731" s="120"/>
      <c r="S731" s="121"/>
      <c r="T731" s="121"/>
      <c r="U731" s="121"/>
      <c r="V731" s="121"/>
      <c r="W731" s="121"/>
      <c r="X731" s="121"/>
      <c r="Y731" s="121"/>
      <c r="Z731" s="121"/>
      <c r="AA731" s="121"/>
      <c r="AB731" s="121"/>
      <c r="AC731" s="122"/>
      <c r="AD731" s="122"/>
      <c r="AE731" s="122"/>
      <c r="AF731" s="123"/>
      <c r="AG731" s="123"/>
      <c r="AH731" s="123"/>
      <c r="AI731" s="1092" t="s">
        <v>2571</v>
      </c>
      <c r="AJ731" s="1093"/>
      <c r="AK731" s="1093" t="s">
        <v>1676</v>
      </c>
      <c r="AL731" s="1093"/>
      <c r="AM731" s="1093"/>
      <c r="AN731" s="120"/>
      <c r="AO731" s="118">
        <f t="shared" si="62"/>
        <v>0</v>
      </c>
      <c r="AP731" s="120" t="s">
        <v>287</v>
      </c>
      <c r="AQ731" s="120" t="s">
        <v>287</v>
      </c>
      <c r="AR731" s="144">
        <f t="shared" si="60"/>
        <v>0</v>
      </c>
      <c r="AS731" s="411">
        <v>8.3999999999999995E-3</v>
      </c>
      <c r="AT731" s="115">
        <v>735</v>
      </c>
    </row>
    <row r="732" spans="1:46" ht="15" hidden="1" customHeight="1">
      <c r="A732" s="115">
        <v>729</v>
      </c>
      <c r="B732" s="119" t="s">
        <v>1198</v>
      </c>
      <c r="C732" s="119"/>
      <c r="D732" s="119" t="s">
        <v>309</v>
      </c>
      <c r="E732" s="119" t="s">
        <v>310</v>
      </c>
      <c r="F732" s="119" t="s">
        <v>311</v>
      </c>
      <c r="G732" s="119" t="s">
        <v>297</v>
      </c>
      <c r="H732" s="119" t="s">
        <v>300</v>
      </c>
      <c r="I732" s="119" t="s">
        <v>749</v>
      </c>
      <c r="J732" s="119"/>
      <c r="K732" s="119"/>
      <c r="L732" s="120">
        <f t="shared" si="61"/>
        <v>0.01</v>
      </c>
      <c r="M732" s="163"/>
      <c r="N732" s="141" t="s">
        <v>1748</v>
      </c>
      <c r="O732" s="163"/>
      <c r="P732" s="163"/>
      <c r="Q732" s="120"/>
      <c r="R732" s="120"/>
      <c r="S732" s="121"/>
      <c r="T732" s="121"/>
      <c r="U732" s="121"/>
      <c r="V732" s="121"/>
      <c r="W732" s="121"/>
      <c r="X732" s="121"/>
      <c r="Y732" s="121"/>
      <c r="Z732" s="121"/>
      <c r="AA732" s="121"/>
      <c r="AB732" s="121"/>
      <c r="AC732" s="122"/>
      <c r="AD732" s="122"/>
      <c r="AE732" s="122"/>
      <c r="AF732" s="123"/>
      <c r="AG732" s="123"/>
      <c r="AH732" s="123"/>
      <c r="AI732" s="1092" t="s">
        <v>2571</v>
      </c>
      <c r="AJ732" s="1093"/>
      <c r="AK732" s="1093" t="s">
        <v>1676</v>
      </c>
      <c r="AL732" s="1093"/>
      <c r="AM732" s="1093"/>
      <c r="AN732" s="120"/>
      <c r="AO732" s="118">
        <f t="shared" si="62"/>
        <v>0</v>
      </c>
      <c r="AP732" s="120" t="s">
        <v>287</v>
      </c>
      <c r="AQ732" s="120" t="s">
        <v>287</v>
      </c>
      <c r="AR732" s="144">
        <f t="shared" si="60"/>
        <v>0</v>
      </c>
      <c r="AS732" s="411">
        <v>8.3999999999999995E-3</v>
      </c>
      <c r="AT732" s="115">
        <v>736</v>
      </c>
    </row>
    <row r="733" spans="1:46" ht="15" hidden="1" customHeight="1">
      <c r="A733" s="115">
        <v>730</v>
      </c>
      <c r="B733" s="119" t="s">
        <v>1199</v>
      </c>
      <c r="C733" s="119"/>
      <c r="D733" s="119" t="s">
        <v>309</v>
      </c>
      <c r="E733" s="119" t="s">
        <v>310</v>
      </c>
      <c r="F733" s="119" t="s">
        <v>311</v>
      </c>
      <c r="G733" s="119" t="s">
        <v>297</v>
      </c>
      <c r="H733" s="119" t="s">
        <v>300</v>
      </c>
      <c r="I733" s="119" t="s">
        <v>749</v>
      </c>
      <c r="J733" s="119"/>
      <c r="K733" s="119"/>
      <c r="L733" s="120">
        <f t="shared" si="61"/>
        <v>0.01</v>
      </c>
      <c r="M733" s="163"/>
      <c r="N733" s="141" t="s">
        <v>1748</v>
      </c>
      <c r="O733" s="163"/>
      <c r="P733" s="163"/>
      <c r="Q733" s="120"/>
      <c r="R733" s="120"/>
      <c r="S733" s="121"/>
      <c r="T733" s="121"/>
      <c r="U733" s="121"/>
      <c r="V733" s="121"/>
      <c r="W733" s="121"/>
      <c r="X733" s="121"/>
      <c r="Y733" s="121"/>
      <c r="Z733" s="121"/>
      <c r="AA733" s="121"/>
      <c r="AB733" s="121"/>
      <c r="AC733" s="122"/>
      <c r="AD733" s="122"/>
      <c r="AE733" s="122"/>
      <c r="AF733" s="123"/>
      <c r="AG733" s="123"/>
      <c r="AH733" s="123"/>
      <c r="AI733" s="1092" t="s">
        <v>2571</v>
      </c>
      <c r="AJ733" s="1093"/>
      <c r="AK733" s="1093" t="s">
        <v>1676</v>
      </c>
      <c r="AL733" s="1093"/>
      <c r="AM733" s="1093"/>
      <c r="AN733" s="120"/>
      <c r="AO733" s="118">
        <f t="shared" si="62"/>
        <v>0</v>
      </c>
      <c r="AP733" s="120" t="s">
        <v>287</v>
      </c>
      <c r="AQ733" s="120" t="s">
        <v>287</v>
      </c>
      <c r="AR733" s="144">
        <f t="shared" si="60"/>
        <v>0</v>
      </c>
      <c r="AS733" s="411">
        <v>8.3999999999999995E-3</v>
      </c>
      <c r="AT733" s="115">
        <v>737</v>
      </c>
    </row>
    <row r="734" spans="1:46" ht="15" hidden="1" customHeight="1">
      <c r="A734" s="115">
        <v>731</v>
      </c>
      <c r="B734" s="119" t="s">
        <v>1200</v>
      </c>
      <c r="C734" s="119"/>
      <c r="D734" s="119" t="s">
        <v>309</v>
      </c>
      <c r="E734" s="119" t="s">
        <v>330</v>
      </c>
      <c r="F734" s="119" t="s">
        <v>1201</v>
      </c>
      <c r="G734" s="119" t="s">
        <v>297</v>
      </c>
      <c r="H734" s="119" t="s">
        <v>300</v>
      </c>
      <c r="I734" s="119" t="s">
        <v>1092</v>
      </c>
      <c r="J734" s="119"/>
      <c r="K734" s="119"/>
      <c r="L734" s="120">
        <f t="shared" si="61"/>
        <v>0.01</v>
      </c>
      <c r="M734" s="163"/>
      <c r="N734" s="141" t="s">
        <v>1748</v>
      </c>
      <c r="O734" s="163"/>
      <c r="P734" s="163"/>
      <c r="Q734" s="120"/>
      <c r="R734" s="120"/>
      <c r="S734" s="121"/>
      <c r="T734" s="121"/>
      <c r="U734" s="121"/>
      <c r="V734" s="121"/>
      <c r="W734" s="121"/>
      <c r="X734" s="121"/>
      <c r="Y734" s="121"/>
      <c r="Z734" s="121"/>
      <c r="AA734" s="121"/>
      <c r="AB734" s="121"/>
      <c r="AC734" s="122"/>
      <c r="AD734" s="122"/>
      <c r="AE734" s="122"/>
      <c r="AF734" s="123"/>
      <c r="AG734" s="123"/>
      <c r="AH734" s="123"/>
      <c r="AI734" s="1092" t="s">
        <v>2571</v>
      </c>
      <c r="AJ734" s="1093"/>
      <c r="AK734" s="1093" t="s">
        <v>1676</v>
      </c>
      <c r="AL734" s="1093"/>
      <c r="AM734" s="1093"/>
      <c r="AN734" s="120"/>
      <c r="AO734" s="118">
        <f t="shared" si="62"/>
        <v>0</v>
      </c>
      <c r="AP734" s="120" t="s">
        <v>287</v>
      </c>
      <c r="AQ734" s="120" t="s">
        <v>287</v>
      </c>
      <c r="AR734" s="144">
        <f t="shared" si="60"/>
        <v>0</v>
      </c>
      <c r="AS734" s="411">
        <v>8.3999999999999995E-3</v>
      </c>
      <c r="AT734" s="115">
        <v>738</v>
      </c>
    </row>
    <row r="735" spans="1:46" ht="15" hidden="1" customHeight="1">
      <c r="A735" s="115">
        <v>732</v>
      </c>
      <c r="B735" s="119" t="s">
        <v>1202</v>
      </c>
      <c r="C735" s="119"/>
      <c r="D735" s="119" t="s">
        <v>309</v>
      </c>
      <c r="E735" s="119" t="s">
        <v>383</v>
      </c>
      <c r="F735" s="119" t="s">
        <v>1203</v>
      </c>
      <c r="G735" s="119" t="s">
        <v>296</v>
      </c>
      <c r="H735" s="119" t="s">
        <v>300</v>
      </c>
      <c r="I735" s="119" t="s">
        <v>749</v>
      </c>
      <c r="J735" s="119"/>
      <c r="K735" s="119"/>
      <c r="L735" s="120">
        <f t="shared" si="61"/>
        <v>0.01</v>
      </c>
      <c r="M735" s="163"/>
      <c r="N735" s="141" t="s">
        <v>1748</v>
      </c>
      <c r="O735" s="163"/>
      <c r="P735" s="163"/>
      <c r="Q735" s="120"/>
      <c r="R735" s="120"/>
      <c r="S735" s="121"/>
      <c r="T735" s="121"/>
      <c r="U735" s="121"/>
      <c r="V735" s="121"/>
      <c r="W735" s="121"/>
      <c r="X735" s="121"/>
      <c r="Y735" s="121"/>
      <c r="Z735" s="121"/>
      <c r="AA735" s="121"/>
      <c r="AB735" s="121"/>
      <c r="AC735" s="122"/>
      <c r="AD735" s="122"/>
      <c r="AE735" s="122"/>
      <c r="AF735" s="123"/>
      <c r="AG735" s="123"/>
      <c r="AH735" s="123"/>
      <c r="AI735" s="1092" t="s">
        <v>2571</v>
      </c>
      <c r="AJ735" s="1093"/>
      <c r="AK735" s="1093" t="s">
        <v>1676</v>
      </c>
      <c r="AL735" s="1093"/>
      <c r="AM735" s="1093"/>
      <c r="AN735" s="120"/>
      <c r="AO735" s="118">
        <f t="shared" si="62"/>
        <v>0</v>
      </c>
      <c r="AP735" s="120" t="s">
        <v>287</v>
      </c>
      <c r="AQ735" s="120" t="s">
        <v>287</v>
      </c>
      <c r="AR735" s="144">
        <f t="shared" si="60"/>
        <v>0</v>
      </c>
      <c r="AS735" s="411">
        <v>8.3999999999999995E-3</v>
      </c>
      <c r="AT735" s="115">
        <v>739</v>
      </c>
    </row>
    <row r="736" spans="1:46" ht="15" hidden="1" customHeight="1">
      <c r="A736" s="115">
        <v>733</v>
      </c>
      <c r="B736" s="119" t="s">
        <v>1204</v>
      </c>
      <c r="C736" s="119"/>
      <c r="D736" s="119" t="s">
        <v>309</v>
      </c>
      <c r="E736" s="119" t="s">
        <v>310</v>
      </c>
      <c r="F736" s="119" t="s">
        <v>868</v>
      </c>
      <c r="G736" s="119" t="s">
        <v>297</v>
      </c>
      <c r="H736" s="119" t="s">
        <v>300</v>
      </c>
      <c r="I736" s="119" t="s">
        <v>749</v>
      </c>
      <c r="J736" s="119"/>
      <c r="K736" s="119"/>
      <c r="L736" s="120">
        <f t="shared" si="61"/>
        <v>0.01</v>
      </c>
      <c r="M736" s="163"/>
      <c r="N736" s="141" t="s">
        <v>1748</v>
      </c>
      <c r="O736" s="163"/>
      <c r="P736" s="163"/>
      <c r="Q736" s="120"/>
      <c r="R736" s="120"/>
      <c r="S736" s="121"/>
      <c r="T736" s="121"/>
      <c r="U736" s="121"/>
      <c r="V736" s="121"/>
      <c r="W736" s="121"/>
      <c r="X736" s="121"/>
      <c r="Y736" s="121"/>
      <c r="Z736" s="121"/>
      <c r="AA736" s="121"/>
      <c r="AB736" s="121"/>
      <c r="AC736" s="122"/>
      <c r="AD736" s="122"/>
      <c r="AE736" s="122"/>
      <c r="AF736" s="123"/>
      <c r="AG736" s="123"/>
      <c r="AH736" s="123"/>
      <c r="AI736" s="1092" t="s">
        <v>2571</v>
      </c>
      <c r="AJ736" s="1093"/>
      <c r="AK736" s="1093" t="s">
        <v>1676</v>
      </c>
      <c r="AL736" s="1093"/>
      <c r="AM736" s="1093"/>
      <c r="AN736" s="120"/>
      <c r="AO736" s="118">
        <f t="shared" si="62"/>
        <v>0</v>
      </c>
      <c r="AP736" s="120" t="s">
        <v>287</v>
      </c>
      <c r="AQ736" s="120" t="s">
        <v>287</v>
      </c>
      <c r="AR736" s="144">
        <f t="shared" si="60"/>
        <v>0</v>
      </c>
      <c r="AS736" s="411">
        <v>8.3999999999999995E-3</v>
      </c>
      <c r="AT736" s="115">
        <v>740</v>
      </c>
    </row>
    <row r="737" spans="1:46" ht="15" hidden="1" customHeight="1">
      <c r="A737" s="115">
        <v>734</v>
      </c>
      <c r="B737" s="119" t="s">
        <v>1205</v>
      </c>
      <c r="C737" s="119"/>
      <c r="D737" s="119" t="s">
        <v>309</v>
      </c>
      <c r="E737" s="119" t="s">
        <v>383</v>
      </c>
      <c r="F737" s="119" t="s">
        <v>1203</v>
      </c>
      <c r="G737" s="119" t="s">
        <v>296</v>
      </c>
      <c r="H737" s="119" t="s">
        <v>300</v>
      </c>
      <c r="I737" s="119" t="s">
        <v>749</v>
      </c>
      <c r="J737" s="119"/>
      <c r="K737" s="119"/>
      <c r="L737" s="120">
        <f t="shared" si="61"/>
        <v>0.01</v>
      </c>
      <c r="M737" s="163"/>
      <c r="N737" s="141" t="s">
        <v>1748</v>
      </c>
      <c r="O737" s="163"/>
      <c r="P737" s="163"/>
      <c r="Q737" s="120"/>
      <c r="R737" s="120"/>
      <c r="S737" s="121"/>
      <c r="T737" s="121"/>
      <c r="U737" s="121"/>
      <c r="V737" s="121"/>
      <c r="W737" s="121"/>
      <c r="X737" s="121"/>
      <c r="Y737" s="121"/>
      <c r="Z737" s="121"/>
      <c r="AA737" s="121"/>
      <c r="AB737" s="121"/>
      <c r="AC737" s="122"/>
      <c r="AD737" s="122"/>
      <c r="AE737" s="122"/>
      <c r="AF737" s="123"/>
      <c r="AG737" s="123"/>
      <c r="AH737" s="123"/>
      <c r="AI737" s="1092" t="s">
        <v>2571</v>
      </c>
      <c r="AJ737" s="1093"/>
      <c r="AK737" s="1093" t="s">
        <v>1676</v>
      </c>
      <c r="AL737" s="1093"/>
      <c r="AM737" s="1093"/>
      <c r="AN737" s="120"/>
      <c r="AO737" s="118">
        <f t="shared" si="62"/>
        <v>0</v>
      </c>
      <c r="AP737" s="120" t="s">
        <v>287</v>
      </c>
      <c r="AQ737" s="120" t="s">
        <v>287</v>
      </c>
      <c r="AR737" s="144">
        <f t="shared" si="60"/>
        <v>0</v>
      </c>
      <c r="AS737" s="411">
        <v>8.3999999999999995E-3</v>
      </c>
      <c r="AT737" s="115">
        <v>741</v>
      </c>
    </row>
    <row r="738" spans="1:46" ht="15" hidden="1" customHeight="1">
      <c r="A738" s="115">
        <v>735</v>
      </c>
      <c r="B738" s="119" t="s">
        <v>1206</v>
      </c>
      <c r="C738" s="119"/>
      <c r="D738" s="119" t="s">
        <v>309</v>
      </c>
      <c r="E738" s="119" t="s">
        <v>330</v>
      </c>
      <c r="F738" s="119" t="s">
        <v>1034</v>
      </c>
      <c r="G738" s="119" t="s">
        <v>296</v>
      </c>
      <c r="H738" s="119" t="s">
        <v>300</v>
      </c>
      <c r="I738" s="119" t="s">
        <v>749</v>
      </c>
      <c r="J738" s="119"/>
      <c r="K738" s="119"/>
      <c r="L738" s="120">
        <f t="shared" si="61"/>
        <v>0.01</v>
      </c>
      <c r="M738" s="163"/>
      <c r="N738" s="141" t="s">
        <v>1748</v>
      </c>
      <c r="O738" s="163"/>
      <c r="P738" s="163"/>
      <c r="Q738" s="120"/>
      <c r="R738" s="120"/>
      <c r="S738" s="121"/>
      <c r="T738" s="121"/>
      <c r="U738" s="121"/>
      <c r="V738" s="121"/>
      <c r="W738" s="121"/>
      <c r="X738" s="121"/>
      <c r="Y738" s="121"/>
      <c r="Z738" s="121"/>
      <c r="AA738" s="121"/>
      <c r="AB738" s="121"/>
      <c r="AC738" s="122"/>
      <c r="AD738" s="122"/>
      <c r="AE738" s="122"/>
      <c r="AF738" s="123"/>
      <c r="AG738" s="123"/>
      <c r="AH738" s="123"/>
      <c r="AI738" s="1092" t="s">
        <v>2571</v>
      </c>
      <c r="AJ738" s="1093"/>
      <c r="AK738" s="1093" t="s">
        <v>1676</v>
      </c>
      <c r="AL738" s="1093"/>
      <c r="AM738" s="1093"/>
      <c r="AN738" s="120"/>
      <c r="AO738" s="118">
        <f t="shared" si="62"/>
        <v>0</v>
      </c>
      <c r="AP738" s="120" t="s">
        <v>287</v>
      </c>
      <c r="AQ738" s="120" t="s">
        <v>287</v>
      </c>
      <c r="AR738" s="144">
        <f t="shared" si="60"/>
        <v>0</v>
      </c>
      <c r="AS738" s="411">
        <v>8.3999999999999995E-3</v>
      </c>
      <c r="AT738" s="115">
        <v>742</v>
      </c>
    </row>
    <row r="739" spans="1:46" ht="15" hidden="1" customHeight="1">
      <c r="A739" s="115">
        <v>736</v>
      </c>
      <c r="B739" s="119" t="s">
        <v>1207</v>
      </c>
      <c r="C739" s="119"/>
      <c r="D739" s="119" t="s">
        <v>309</v>
      </c>
      <c r="E739" s="119" t="s">
        <v>383</v>
      </c>
      <c r="F739" s="119" t="s">
        <v>1208</v>
      </c>
      <c r="G739" s="119" t="s">
        <v>1209</v>
      </c>
      <c r="H739" s="119" t="s">
        <v>1118</v>
      </c>
      <c r="I739" s="119" t="s">
        <v>749</v>
      </c>
      <c r="J739" s="119"/>
      <c r="K739" s="119"/>
      <c r="L739" s="120">
        <f t="shared" si="61"/>
        <v>0.01</v>
      </c>
      <c r="M739" s="163"/>
      <c r="N739" s="141" t="s">
        <v>1748</v>
      </c>
      <c r="O739" s="163"/>
      <c r="P739" s="163"/>
      <c r="Q739" s="120"/>
      <c r="R739" s="120"/>
      <c r="S739" s="121"/>
      <c r="T739" s="121"/>
      <c r="U739" s="121"/>
      <c r="V739" s="121"/>
      <c r="W739" s="121"/>
      <c r="X739" s="121"/>
      <c r="Y739" s="121"/>
      <c r="Z739" s="121"/>
      <c r="AA739" s="121"/>
      <c r="AB739" s="121"/>
      <c r="AC739" s="122"/>
      <c r="AD739" s="122"/>
      <c r="AE739" s="122"/>
      <c r="AF739" s="123"/>
      <c r="AG739" s="123"/>
      <c r="AH739" s="123"/>
      <c r="AI739" s="1092" t="s">
        <v>2571</v>
      </c>
      <c r="AJ739" s="1093"/>
      <c r="AK739" s="1093" t="s">
        <v>1676</v>
      </c>
      <c r="AL739" s="1093"/>
      <c r="AM739" s="1093"/>
      <c r="AN739" s="120"/>
      <c r="AO739" s="118">
        <f t="shared" si="62"/>
        <v>0</v>
      </c>
      <c r="AP739" s="120" t="s">
        <v>287</v>
      </c>
      <c r="AQ739" s="120" t="s">
        <v>287</v>
      </c>
      <c r="AR739" s="144">
        <f t="shared" si="60"/>
        <v>0</v>
      </c>
      <c r="AS739" s="411">
        <v>8.3999999999999995E-3</v>
      </c>
      <c r="AT739" s="115">
        <v>743</v>
      </c>
    </row>
    <row r="740" spans="1:46" ht="15" hidden="1" customHeight="1">
      <c r="A740" s="115">
        <v>737</v>
      </c>
      <c r="B740" s="119" t="s">
        <v>1210</v>
      </c>
      <c r="C740" s="119"/>
      <c r="D740" s="119" t="s">
        <v>309</v>
      </c>
      <c r="E740" s="119" t="s">
        <v>383</v>
      </c>
      <c r="F740" s="119" t="s">
        <v>1211</v>
      </c>
      <c r="G740" s="119" t="s">
        <v>1209</v>
      </c>
      <c r="H740" s="119" t="s">
        <v>1118</v>
      </c>
      <c r="I740" s="119" t="s">
        <v>749</v>
      </c>
      <c r="J740" s="119"/>
      <c r="K740" s="119"/>
      <c r="L740" s="120">
        <f t="shared" si="61"/>
        <v>0.01</v>
      </c>
      <c r="M740" s="163"/>
      <c r="N740" s="141" t="s">
        <v>1748</v>
      </c>
      <c r="O740" s="163"/>
      <c r="P740" s="163"/>
      <c r="Q740" s="120"/>
      <c r="R740" s="120"/>
      <c r="S740" s="121"/>
      <c r="T740" s="121"/>
      <c r="U740" s="121"/>
      <c r="V740" s="121"/>
      <c r="W740" s="121"/>
      <c r="X740" s="121"/>
      <c r="Y740" s="121"/>
      <c r="Z740" s="121"/>
      <c r="AA740" s="121"/>
      <c r="AB740" s="121"/>
      <c r="AC740" s="122"/>
      <c r="AD740" s="122"/>
      <c r="AE740" s="122"/>
      <c r="AF740" s="123"/>
      <c r="AG740" s="123"/>
      <c r="AH740" s="123"/>
      <c r="AI740" s="1092" t="s">
        <v>2571</v>
      </c>
      <c r="AJ740" s="1093"/>
      <c r="AK740" s="1093" t="s">
        <v>1676</v>
      </c>
      <c r="AL740" s="1093"/>
      <c r="AM740" s="1093"/>
      <c r="AN740" s="120"/>
      <c r="AO740" s="118">
        <f t="shared" si="62"/>
        <v>0</v>
      </c>
      <c r="AP740" s="120" t="s">
        <v>287</v>
      </c>
      <c r="AQ740" s="120" t="s">
        <v>287</v>
      </c>
      <c r="AR740" s="144">
        <f t="shared" si="60"/>
        <v>0</v>
      </c>
      <c r="AS740" s="411">
        <v>8.3999999999999995E-3</v>
      </c>
      <c r="AT740" s="115">
        <v>744</v>
      </c>
    </row>
    <row r="741" spans="1:46" ht="15" hidden="1" customHeight="1">
      <c r="A741" s="115">
        <v>738</v>
      </c>
      <c r="B741" s="119" t="s">
        <v>1212</v>
      </c>
      <c r="C741" s="119"/>
      <c r="D741" s="119" t="s">
        <v>309</v>
      </c>
      <c r="E741" s="119" t="s">
        <v>325</v>
      </c>
      <c r="F741" s="119" t="s">
        <v>287</v>
      </c>
      <c r="G741" s="119" t="s">
        <v>297</v>
      </c>
      <c r="H741" s="119" t="s">
        <v>1213</v>
      </c>
      <c r="I741" s="119" t="s">
        <v>1214</v>
      </c>
      <c r="J741" s="119"/>
      <c r="K741" s="119"/>
      <c r="L741" s="120">
        <f t="shared" si="61"/>
        <v>0.01</v>
      </c>
      <c r="M741" s="163"/>
      <c r="N741" s="141" t="s">
        <v>1748</v>
      </c>
      <c r="O741" s="163"/>
      <c r="P741" s="163"/>
      <c r="Q741" s="120"/>
      <c r="R741" s="120"/>
      <c r="S741" s="121"/>
      <c r="T741" s="121"/>
      <c r="U741" s="121"/>
      <c r="V741" s="121"/>
      <c r="W741" s="121"/>
      <c r="X741" s="121"/>
      <c r="Y741" s="121"/>
      <c r="Z741" s="121"/>
      <c r="AA741" s="121"/>
      <c r="AB741" s="121"/>
      <c r="AC741" s="122"/>
      <c r="AD741" s="122"/>
      <c r="AE741" s="122"/>
      <c r="AF741" s="123"/>
      <c r="AG741" s="123"/>
      <c r="AH741" s="123"/>
      <c r="AI741" s="1092" t="s">
        <v>2571</v>
      </c>
      <c r="AJ741" s="1093"/>
      <c r="AK741" s="1093" t="s">
        <v>1676</v>
      </c>
      <c r="AL741" s="1093"/>
      <c r="AM741" s="1093"/>
      <c r="AN741" s="120"/>
      <c r="AO741" s="118">
        <f t="shared" si="62"/>
        <v>0</v>
      </c>
      <c r="AP741" s="120" t="s">
        <v>287</v>
      </c>
      <c r="AQ741" s="120" t="s">
        <v>287</v>
      </c>
      <c r="AR741" s="144">
        <f t="shared" si="60"/>
        <v>0</v>
      </c>
      <c r="AS741" s="411">
        <v>8.3999999999999995E-3</v>
      </c>
      <c r="AT741" s="115">
        <v>745</v>
      </c>
    </row>
    <row r="742" spans="1:46" ht="15" hidden="1" customHeight="1">
      <c r="A742" s="115">
        <v>739</v>
      </c>
      <c r="B742" s="119" t="s">
        <v>1215</v>
      </c>
      <c r="C742" s="119"/>
      <c r="D742" s="119" t="s">
        <v>309</v>
      </c>
      <c r="E742" s="119" t="s">
        <v>330</v>
      </c>
      <c r="F742" s="119" t="s">
        <v>1064</v>
      </c>
      <c r="G742" s="119" t="s">
        <v>297</v>
      </c>
      <c r="H742" s="119" t="s">
        <v>1118</v>
      </c>
      <c r="I742" s="119" t="s">
        <v>1029</v>
      </c>
      <c r="J742" s="119"/>
      <c r="K742" s="119"/>
      <c r="L742" s="120">
        <f t="shared" si="61"/>
        <v>0.01</v>
      </c>
      <c r="M742" s="163"/>
      <c r="N742" s="141" t="s">
        <v>1748</v>
      </c>
      <c r="O742" s="163"/>
      <c r="P742" s="163"/>
      <c r="Q742" s="120"/>
      <c r="R742" s="120"/>
      <c r="S742" s="121"/>
      <c r="T742" s="121"/>
      <c r="U742" s="121"/>
      <c r="V742" s="121"/>
      <c r="W742" s="121"/>
      <c r="X742" s="121"/>
      <c r="Y742" s="121"/>
      <c r="Z742" s="121"/>
      <c r="AA742" s="121"/>
      <c r="AB742" s="121"/>
      <c r="AC742" s="122"/>
      <c r="AD742" s="122"/>
      <c r="AE742" s="122"/>
      <c r="AF742" s="123"/>
      <c r="AG742" s="123"/>
      <c r="AH742" s="123"/>
      <c r="AI742" s="1092" t="s">
        <v>2571</v>
      </c>
      <c r="AJ742" s="1093"/>
      <c r="AK742" s="1093" t="s">
        <v>1676</v>
      </c>
      <c r="AL742" s="1093"/>
      <c r="AM742" s="1093"/>
      <c r="AN742" s="120"/>
      <c r="AO742" s="118">
        <f t="shared" si="62"/>
        <v>0</v>
      </c>
      <c r="AP742" s="120" t="s">
        <v>287</v>
      </c>
      <c r="AQ742" s="120" t="s">
        <v>287</v>
      </c>
      <c r="AR742" s="144">
        <f t="shared" si="60"/>
        <v>0</v>
      </c>
      <c r="AS742" s="411">
        <v>8.3999999999999995E-3</v>
      </c>
      <c r="AT742" s="115">
        <v>746</v>
      </c>
    </row>
    <row r="743" spans="1:46" ht="15" hidden="1" customHeight="1">
      <c r="A743" s="115">
        <v>740</v>
      </c>
      <c r="B743" s="119" t="s">
        <v>1216</v>
      </c>
      <c r="C743" s="119"/>
      <c r="D743" s="119" t="s">
        <v>309</v>
      </c>
      <c r="E743" s="119" t="s">
        <v>330</v>
      </c>
      <c r="F743" s="119" t="s">
        <v>287</v>
      </c>
      <c r="G743" s="119" t="s">
        <v>1217</v>
      </c>
      <c r="H743" s="119" t="s">
        <v>1118</v>
      </c>
      <c r="I743" s="119" t="s">
        <v>749</v>
      </c>
      <c r="J743" s="119"/>
      <c r="K743" s="119"/>
      <c r="L743" s="120">
        <f t="shared" si="61"/>
        <v>0.01</v>
      </c>
      <c r="M743" s="163"/>
      <c r="N743" s="141" t="s">
        <v>1748</v>
      </c>
      <c r="O743" s="163"/>
      <c r="P743" s="163"/>
      <c r="Q743" s="120"/>
      <c r="R743" s="120"/>
      <c r="S743" s="121"/>
      <c r="T743" s="121"/>
      <c r="U743" s="121"/>
      <c r="V743" s="121"/>
      <c r="W743" s="121"/>
      <c r="X743" s="121"/>
      <c r="Y743" s="121"/>
      <c r="Z743" s="121"/>
      <c r="AA743" s="121"/>
      <c r="AB743" s="121"/>
      <c r="AC743" s="122"/>
      <c r="AD743" s="122"/>
      <c r="AE743" s="122"/>
      <c r="AF743" s="123"/>
      <c r="AG743" s="123"/>
      <c r="AH743" s="123"/>
      <c r="AI743" s="1092" t="s">
        <v>2571</v>
      </c>
      <c r="AJ743" s="1093"/>
      <c r="AK743" s="1093" t="s">
        <v>1676</v>
      </c>
      <c r="AL743" s="1093"/>
      <c r="AM743" s="1093"/>
      <c r="AN743" s="120"/>
      <c r="AO743" s="118">
        <f t="shared" si="62"/>
        <v>0</v>
      </c>
      <c r="AP743" s="120" t="s">
        <v>287</v>
      </c>
      <c r="AQ743" s="120" t="s">
        <v>287</v>
      </c>
      <c r="AR743" s="144">
        <f t="shared" si="60"/>
        <v>0</v>
      </c>
      <c r="AS743" s="411">
        <v>8.3999999999999995E-3</v>
      </c>
      <c r="AT743" s="115">
        <v>747</v>
      </c>
    </row>
    <row r="744" spans="1:46" ht="15" hidden="1" customHeight="1">
      <c r="A744" s="115">
        <v>741</v>
      </c>
      <c r="B744" s="119" t="s">
        <v>1218</v>
      </c>
      <c r="C744" s="119"/>
      <c r="D744" s="119" t="s">
        <v>309</v>
      </c>
      <c r="E744" s="119" t="s">
        <v>310</v>
      </c>
      <c r="F744" s="119" t="s">
        <v>287</v>
      </c>
      <c r="G744" s="119" t="s">
        <v>1219</v>
      </c>
      <c r="H744" s="119" t="s">
        <v>1169</v>
      </c>
      <c r="I744" s="119" t="s">
        <v>749</v>
      </c>
      <c r="J744" s="119"/>
      <c r="K744" s="119"/>
      <c r="L744" s="120">
        <f t="shared" si="61"/>
        <v>0.01</v>
      </c>
      <c r="M744" s="163"/>
      <c r="N744" s="141" t="s">
        <v>1748</v>
      </c>
      <c r="O744" s="163"/>
      <c r="P744" s="163"/>
      <c r="Q744" s="120"/>
      <c r="R744" s="120"/>
      <c r="S744" s="121"/>
      <c r="T744" s="121"/>
      <c r="U744" s="121"/>
      <c r="V744" s="121"/>
      <c r="W744" s="121"/>
      <c r="X744" s="121"/>
      <c r="Y744" s="121"/>
      <c r="Z744" s="121"/>
      <c r="AA744" s="121"/>
      <c r="AB744" s="121"/>
      <c r="AC744" s="122"/>
      <c r="AD744" s="122"/>
      <c r="AE744" s="122"/>
      <c r="AF744" s="123"/>
      <c r="AG744" s="123"/>
      <c r="AH744" s="123"/>
      <c r="AI744" s="1092" t="s">
        <v>2571</v>
      </c>
      <c r="AJ744" s="1093"/>
      <c r="AK744" s="1093" t="s">
        <v>1676</v>
      </c>
      <c r="AL744" s="1093"/>
      <c r="AM744" s="1093"/>
      <c r="AN744" s="120"/>
      <c r="AO744" s="118">
        <f t="shared" si="62"/>
        <v>0</v>
      </c>
      <c r="AP744" s="120" t="s">
        <v>287</v>
      </c>
      <c r="AQ744" s="120" t="s">
        <v>287</v>
      </c>
      <c r="AR744" s="144">
        <f t="shared" si="60"/>
        <v>0</v>
      </c>
      <c r="AS744" s="411">
        <v>8.3999999999999995E-3</v>
      </c>
      <c r="AT744" s="115">
        <v>748</v>
      </c>
    </row>
    <row r="745" spans="1:46" ht="15" hidden="1" customHeight="1">
      <c r="A745" s="115">
        <v>742</v>
      </c>
      <c r="B745" s="119" t="s">
        <v>1220</v>
      </c>
      <c r="C745" s="119"/>
      <c r="D745" s="119" t="s">
        <v>309</v>
      </c>
      <c r="E745" s="119" t="s">
        <v>330</v>
      </c>
      <c r="F745" s="119" t="s">
        <v>1221</v>
      </c>
      <c r="G745" s="119" t="s">
        <v>297</v>
      </c>
      <c r="H745" s="119" t="s">
        <v>1028</v>
      </c>
      <c r="I745" s="119" t="s">
        <v>603</v>
      </c>
      <c r="J745" s="119"/>
      <c r="K745" s="119"/>
      <c r="L745" s="120">
        <f t="shared" si="61"/>
        <v>0.01</v>
      </c>
      <c r="M745" s="163"/>
      <c r="N745" s="141" t="s">
        <v>1748</v>
      </c>
      <c r="O745" s="163"/>
      <c r="P745" s="163"/>
      <c r="Q745" s="120"/>
      <c r="R745" s="120"/>
      <c r="S745" s="121"/>
      <c r="T745" s="121"/>
      <c r="U745" s="121"/>
      <c r="V745" s="121"/>
      <c r="W745" s="121"/>
      <c r="X745" s="121"/>
      <c r="Y745" s="121"/>
      <c r="Z745" s="121"/>
      <c r="AA745" s="121"/>
      <c r="AB745" s="121"/>
      <c r="AC745" s="122"/>
      <c r="AD745" s="122"/>
      <c r="AE745" s="122"/>
      <c r="AF745" s="123"/>
      <c r="AG745" s="123"/>
      <c r="AH745" s="123"/>
      <c r="AI745" s="1092" t="s">
        <v>2571</v>
      </c>
      <c r="AJ745" s="1093"/>
      <c r="AK745" s="1093" t="s">
        <v>1676</v>
      </c>
      <c r="AL745" s="1093"/>
      <c r="AM745" s="1093"/>
      <c r="AN745" s="120"/>
      <c r="AO745" s="118">
        <f t="shared" si="62"/>
        <v>0</v>
      </c>
      <c r="AP745" s="120" t="s">
        <v>287</v>
      </c>
      <c r="AQ745" s="120" t="s">
        <v>287</v>
      </c>
      <c r="AR745" s="144">
        <f t="shared" si="60"/>
        <v>0</v>
      </c>
      <c r="AS745" s="411">
        <v>8.3999999999999995E-3</v>
      </c>
      <c r="AT745" s="115">
        <v>749</v>
      </c>
    </row>
    <row r="746" spans="1:46" ht="15" hidden="1" customHeight="1">
      <c r="A746" s="115">
        <v>743</v>
      </c>
      <c r="B746" s="119" t="s">
        <v>1222</v>
      </c>
      <c r="C746" s="119"/>
      <c r="D746" s="119" t="s">
        <v>309</v>
      </c>
      <c r="E746" s="119" t="s">
        <v>310</v>
      </c>
      <c r="F746" s="119" t="s">
        <v>287</v>
      </c>
      <c r="G746" s="119" t="s">
        <v>297</v>
      </c>
      <c r="H746" s="119" t="s">
        <v>1169</v>
      </c>
      <c r="I746" s="119" t="s">
        <v>749</v>
      </c>
      <c r="J746" s="119"/>
      <c r="K746" s="119"/>
      <c r="L746" s="120">
        <f t="shared" si="61"/>
        <v>0.01</v>
      </c>
      <c r="M746" s="163"/>
      <c r="N746" s="141" t="s">
        <v>1748</v>
      </c>
      <c r="O746" s="163"/>
      <c r="P746" s="163"/>
      <c r="Q746" s="120"/>
      <c r="R746" s="120"/>
      <c r="S746" s="121"/>
      <c r="T746" s="121"/>
      <c r="U746" s="121"/>
      <c r="V746" s="121"/>
      <c r="W746" s="121"/>
      <c r="X746" s="121"/>
      <c r="Y746" s="121"/>
      <c r="Z746" s="121"/>
      <c r="AA746" s="121"/>
      <c r="AB746" s="121"/>
      <c r="AC746" s="122"/>
      <c r="AD746" s="122"/>
      <c r="AE746" s="122"/>
      <c r="AF746" s="123"/>
      <c r="AG746" s="123"/>
      <c r="AH746" s="123"/>
      <c r="AI746" s="1092" t="s">
        <v>2571</v>
      </c>
      <c r="AJ746" s="1093"/>
      <c r="AK746" s="1093" t="s">
        <v>1676</v>
      </c>
      <c r="AL746" s="1093"/>
      <c r="AM746" s="1093"/>
      <c r="AN746" s="120"/>
      <c r="AO746" s="118">
        <f t="shared" si="62"/>
        <v>0</v>
      </c>
      <c r="AP746" s="120" t="s">
        <v>287</v>
      </c>
      <c r="AQ746" s="120" t="s">
        <v>287</v>
      </c>
      <c r="AR746" s="144">
        <f t="shared" si="60"/>
        <v>0</v>
      </c>
      <c r="AS746" s="411">
        <v>8.3999999999999995E-3</v>
      </c>
      <c r="AT746" s="115">
        <v>750</v>
      </c>
    </row>
    <row r="747" spans="1:46" ht="15" hidden="1" customHeight="1">
      <c r="A747" s="115">
        <v>744</v>
      </c>
      <c r="B747" s="119" t="s">
        <v>1223</v>
      </c>
      <c r="C747" s="119"/>
      <c r="D747" s="119" t="s">
        <v>309</v>
      </c>
      <c r="E747" s="119" t="s">
        <v>310</v>
      </c>
      <c r="F747" s="119" t="s">
        <v>287</v>
      </c>
      <c r="G747" s="119" t="s">
        <v>297</v>
      </c>
      <c r="H747" s="119" t="s">
        <v>300</v>
      </c>
      <c r="I747" s="119" t="s">
        <v>749</v>
      </c>
      <c r="J747" s="119"/>
      <c r="K747" s="119"/>
      <c r="L747" s="120">
        <f t="shared" si="61"/>
        <v>0.01</v>
      </c>
      <c r="M747" s="163"/>
      <c r="N747" s="141" t="s">
        <v>1748</v>
      </c>
      <c r="O747" s="163"/>
      <c r="P747" s="163"/>
      <c r="Q747" s="120"/>
      <c r="R747" s="120"/>
      <c r="S747" s="121"/>
      <c r="T747" s="121"/>
      <c r="U747" s="121"/>
      <c r="V747" s="121"/>
      <c r="W747" s="121"/>
      <c r="X747" s="121"/>
      <c r="Y747" s="121"/>
      <c r="Z747" s="121"/>
      <c r="AA747" s="121"/>
      <c r="AB747" s="121"/>
      <c r="AC747" s="122"/>
      <c r="AD747" s="122"/>
      <c r="AE747" s="122"/>
      <c r="AF747" s="123"/>
      <c r="AG747" s="123"/>
      <c r="AH747" s="123"/>
      <c r="AI747" s="1092" t="s">
        <v>2571</v>
      </c>
      <c r="AJ747" s="1093"/>
      <c r="AK747" s="1093" t="s">
        <v>1676</v>
      </c>
      <c r="AL747" s="1093"/>
      <c r="AM747" s="1093"/>
      <c r="AN747" s="120"/>
      <c r="AO747" s="118">
        <f t="shared" si="62"/>
        <v>0</v>
      </c>
      <c r="AP747" s="120" t="s">
        <v>287</v>
      </c>
      <c r="AQ747" s="120" t="s">
        <v>287</v>
      </c>
      <c r="AR747" s="144">
        <f t="shared" si="60"/>
        <v>0</v>
      </c>
      <c r="AS747" s="411">
        <v>8.3999999999999995E-3</v>
      </c>
      <c r="AT747" s="115">
        <v>751</v>
      </c>
    </row>
    <row r="748" spans="1:46" ht="15" hidden="1" customHeight="1">
      <c r="A748" s="115">
        <v>745</v>
      </c>
      <c r="B748" s="119" t="s">
        <v>1224</v>
      </c>
      <c r="C748" s="119"/>
      <c r="D748" s="119" t="s">
        <v>309</v>
      </c>
      <c r="E748" s="119" t="s">
        <v>330</v>
      </c>
      <c r="F748" s="119" t="s">
        <v>475</v>
      </c>
      <c r="G748" s="119" t="s">
        <v>297</v>
      </c>
      <c r="H748" s="119" t="s">
        <v>300</v>
      </c>
      <c r="I748" s="119" t="s">
        <v>749</v>
      </c>
      <c r="J748" s="119"/>
      <c r="K748" s="119"/>
      <c r="L748" s="120">
        <f t="shared" si="61"/>
        <v>0.01</v>
      </c>
      <c r="M748" s="163"/>
      <c r="N748" s="141" t="s">
        <v>1748</v>
      </c>
      <c r="O748" s="163"/>
      <c r="P748" s="163"/>
      <c r="Q748" s="120"/>
      <c r="R748" s="120"/>
      <c r="S748" s="121"/>
      <c r="T748" s="121"/>
      <c r="U748" s="121"/>
      <c r="V748" s="121"/>
      <c r="W748" s="121"/>
      <c r="X748" s="121"/>
      <c r="Y748" s="121"/>
      <c r="Z748" s="121"/>
      <c r="AA748" s="121"/>
      <c r="AB748" s="121"/>
      <c r="AC748" s="122"/>
      <c r="AD748" s="122"/>
      <c r="AE748" s="122"/>
      <c r="AF748" s="123"/>
      <c r="AG748" s="123"/>
      <c r="AH748" s="123"/>
      <c r="AI748" s="1092" t="s">
        <v>2571</v>
      </c>
      <c r="AJ748" s="1093"/>
      <c r="AK748" s="1093" t="s">
        <v>1676</v>
      </c>
      <c r="AL748" s="1093"/>
      <c r="AM748" s="1093"/>
      <c r="AN748" s="120"/>
      <c r="AO748" s="118">
        <f t="shared" si="62"/>
        <v>0</v>
      </c>
      <c r="AP748" s="120" t="s">
        <v>287</v>
      </c>
      <c r="AQ748" s="120" t="s">
        <v>287</v>
      </c>
      <c r="AR748" s="144">
        <f t="shared" si="60"/>
        <v>0</v>
      </c>
      <c r="AS748" s="411">
        <v>8.3999999999999995E-3</v>
      </c>
      <c r="AT748" s="115">
        <v>752</v>
      </c>
    </row>
    <row r="749" spans="1:46" ht="15" hidden="1" customHeight="1">
      <c r="A749" s="115">
        <v>746</v>
      </c>
      <c r="B749" s="119" t="s">
        <v>1225</v>
      </c>
      <c r="C749" s="119"/>
      <c r="D749" s="119" t="s">
        <v>309</v>
      </c>
      <c r="E749" s="119" t="s">
        <v>330</v>
      </c>
      <c r="F749" s="119" t="s">
        <v>1064</v>
      </c>
      <c r="G749" s="119" t="s">
        <v>297</v>
      </c>
      <c r="H749" s="119" t="s">
        <v>300</v>
      </c>
      <c r="I749" s="119" t="s">
        <v>1092</v>
      </c>
      <c r="J749" s="119"/>
      <c r="K749" s="119"/>
      <c r="L749" s="120">
        <f t="shared" si="61"/>
        <v>0.01</v>
      </c>
      <c r="M749" s="163"/>
      <c r="N749" s="141" t="s">
        <v>1748</v>
      </c>
      <c r="O749" s="163"/>
      <c r="P749" s="163"/>
      <c r="Q749" s="120"/>
      <c r="R749" s="120"/>
      <c r="S749" s="121"/>
      <c r="T749" s="121"/>
      <c r="U749" s="121"/>
      <c r="V749" s="121"/>
      <c r="W749" s="121"/>
      <c r="X749" s="121"/>
      <c r="Y749" s="121"/>
      <c r="Z749" s="121"/>
      <c r="AA749" s="121"/>
      <c r="AB749" s="121"/>
      <c r="AC749" s="122"/>
      <c r="AD749" s="122"/>
      <c r="AE749" s="122"/>
      <c r="AF749" s="123"/>
      <c r="AG749" s="123"/>
      <c r="AH749" s="123"/>
      <c r="AI749" s="1092" t="s">
        <v>2571</v>
      </c>
      <c r="AJ749" s="1093"/>
      <c r="AK749" s="1093" t="s">
        <v>1676</v>
      </c>
      <c r="AL749" s="1093"/>
      <c r="AM749" s="1093"/>
      <c r="AN749" s="120"/>
      <c r="AO749" s="118">
        <f t="shared" si="62"/>
        <v>0</v>
      </c>
      <c r="AP749" s="120" t="s">
        <v>287</v>
      </c>
      <c r="AQ749" s="120" t="s">
        <v>287</v>
      </c>
      <c r="AR749" s="144">
        <f t="shared" si="60"/>
        <v>0</v>
      </c>
      <c r="AS749" s="411">
        <v>8.3999999999999995E-3</v>
      </c>
      <c r="AT749" s="115">
        <v>753</v>
      </c>
    </row>
    <row r="750" spans="1:46" ht="15" hidden="1" customHeight="1">
      <c r="A750" s="115">
        <v>747</v>
      </c>
      <c r="B750" s="119" t="s">
        <v>1226</v>
      </c>
      <c r="C750" s="119"/>
      <c r="D750" s="119" t="s">
        <v>309</v>
      </c>
      <c r="E750" s="119" t="s">
        <v>325</v>
      </c>
      <c r="F750" s="119" t="s">
        <v>287</v>
      </c>
      <c r="G750" s="119" t="s">
        <v>1227</v>
      </c>
      <c r="H750" s="119" t="s">
        <v>1213</v>
      </c>
      <c r="I750" s="119" t="s">
        <v>1228</v>
      </c>
      <c r="J750" s="119"/>
      <c r="K750" s="119"/>
      <c r="L750" s="120">
        <f t="shared" si="61"/>
        <v>0.01</v>
      </c>
      <c r="M750" s="163"/>
      <c r="N750" s="141" t="s">
        <v>1748</v>
      </c>
      <c r="O750" s="163"/>
      <c r="P750" s="163"/>
      <c r="Q750" s="120"/>
      <c r="R750" s="120"/>
      <c r="S750" s="121"/>
      <c r="T750" s="121"/>
      <c r="U750" s="121"/>
      <c r="V750" s="121"/>
      <c r="W750" s="121"/>
      <c r="X750" s="121"/>
      <c r="Y750" s="121"/>
      <c r="Z750" s="121"/>
      <c r="AA750" s="121"/>
      <c r="AB750" s="121"/>
      <c r="AC750" s="122"/>
      <c r="AD750" s="122"/>
      <c r="AE750" s="122"/>
      <c r="AF750" s="123"/>
      <c r="AG750" s="123"/>
      <c r="AH750" s="123"/>
      <c r="AI750" s="1092" t="s">
        <v>2571</v>
      </c>
      <c r="AJ750" s="1093"/>
      <c r="AK750" s="1093" t="s">
        <v>1676</v>
      </c>
      <c r="AL750" s="1093"/>
      <c r="AM750" s="1093"/>
      <c r="AN750" s="120"/>
      <c r="AO750" s="118">
        <f t="shared" si="62"/>
        <v>0</v>
      </c>
      <c r="AP750" s="120" t="s">
        <v>287</v>
      </c>
      <c r="AQ750" s="120" t="s">
        <v>287</v>
      </c>
      <c r="AR750" s="144">
        <f t="shared" si="60"/>
        <v>0</v>
      </c>
      <c r="AS750" s="411">
        <v>8.3999999999999995E-3</v>
      </c>
      <c r="AT750" s="115">
        <v>754</v>
      </c>
    </row>
    <row r="751" spans="1:46" ht="15" hidden="1" customHeight="1">
      <c r="A751" s="115">
        <v>748</v>
      </c>
      <c r="B751" s="119" t="s">
        <v>1229</v>
      </c>
      <c r="C751" s="119"/>
      <c r="D751" s="119" t="s">
        <v>309</v>
      </c>
      <c r="E751" s="119" t="s">
        <v>310</v>
      </c>
      <c r="F751" s="119" t="s">
        <v>311</v>
      </c>
      <c r="G751" s="119" t="s">
        <v>297</v>
      </c>
      <c r="H751" s="119" t="s">
        <v>300</v>
      </c>
      <c r="I751" s="119" t="s">
        <v>749</v>
      </c>
      <c r="J751" s="119"/>
      <c r="K751" s="119"/>
      <c r="L751" s="120">
        <f t="shared" si="61"/>
        <v>0.01</v>
      </c>
      <c r="M751" s="163"/>
      <c r="N751" s="141" t="s">
        <v>1748</v>
      </c>
      <c r="O751" s="163"/>
      <c r="P751" s="163"/>
      <c r="Q751" s="120"/>
      <c r="R751" s="120"/>
      <c r="S751" s="121"/>
      <c r="T751" s="121"/>
      <c r="U751" s="121"/>
      <c r="V751" s="121"/>
      <c r="W751" s="121"/>
      <c r="X751" s="121"/>
      <c r="Y751" s="121"/>
      <c r="Z751" s="121"/>
      <c r="AA751" s="121"/>
      <c r="AB751" s="121"/>
      <c r="AC751" s="122"/>
      <c r="AD751" s="122"/>
      <c r="AE751" s="122"/>
      <c r="AF751" s="123"/>
      <c r="AG751" s="123"/>
      <c r="AH751" s="123"/>
      <c r="AI751" s="1092" t="s">
        <v>2571</v>
      </c>
      <c r="AJ751" s="1093"/>
      <c r="AK751" s="1093" t="s">
        <v>1676</v>
      </c>
      <c r="AL751" s="1093"/>
      <c r="AM751" s="1093"/>
      <c r="AN751" s="120"/>
      <c r="AO751" s="118">
        <f t="shared" si="62"/>
        <v>0</v>
      </c>
      <c r="AP751" s="120" t="s">
        <v>287</v>
      </c>
      <c r="AQ751" s="120" t="s">
        <v>287</v>
      </c>
      <c r="AR751" s="144">
        <f t="shared" si="60"/>
        <v>0</v>
      </c>
      <c r="AS751" s="411">
        <v>8.3999999999999995E-3</v>
      </c>
      <c r="AT751" s="115">
        <v>755</v>
      </c>
    </row>
    <row r="752" spans="1:46" ht="15" hidden="1" customHeight="1">
      <c r="A752" s="115">
        <v>749</v>
      </c>
      <c r="B752" s="119" t="s">
        <v>1230</v>
      </c>
      <c r="C752" s="119"/>
      <c r="D752" s="119" t="s">
        <v>309</v>
      </c>
      <c r="E752" s="119" t="s">
        <v>310</v>
      </c>
      <c r="F752" s="119" t="s">
        <v>311</v>
      </c>
      <c r="G752" s="119" t="s">
        <v>297</v>
      </c>
      <c r="H752" s="119" t="s">
        <v>300</v>
      </c>
      <c r="I752" s="119" t="s">
        <v>749</v>
      </c>
      <c r="J752" s="119"/>
      <c r="K752" s="119"/>
      <c r="L752" s="120">
        <f t="shared" si="61"/>
        <v>0.01</v>
      </c>
      <c r="M752" s="163"/>
      <c r="N752" s="141" t="s">
        <v>1748</v>
      </c>
      <c r="O752" s="163"/>
      <c r="P752" s="163"/>
      <c r="Q752" s="120"/>
      <c r="R752" s="120"/>
      <c r="S752" s="121"/>
      <c r="T752" s="121"/>
      <c r="U752" s="121"/>
      <c r="V752" s="121"/>
      <c r="W752" s="121"/>
      <c r="X752" s="121"/>
      <c r="Y752" s="121"/>
      <c r="Z752" s="121"/>
      <c r="AA752" s="121"/>
      <c r="AB752" s="121"/>
      <c r="AC752" s="122"/>
      <c r="AD752" s="122"/>
      <c r="AE752" s="122"/>
      <c r="AF752" s="123"/>
      <c r="AG752" s="123"/>
      <c r="AH752" s="123"/>
      <c r="AI752" s="1092" t="s">
        <v>2571</v>
      </c>
      <c r="AJ752" s="1093"/>
      <c r="AK752" s="1093" t="s">
        <v>1676</v>
      </c>
      <c r="AL752" s="1093"/>
      <c r="AM752" s="1093"/>
      <c r="AN752" s="120"/>
      <c r="AO752" s="118">
        <f t="shared" si="62"/>
        <v>0</v>
      </c>
      <c r="AP752" s="120" t="s">
        <v>287</v>
      </c>
      <c r="AQ752" s="120" t="s">
        <v>287</v>
      </c>
      <c r="AR752" s="144">
        <f t="shared" si="60"/>
        <v>0</v>
      </c>
      <c r="AS752" s="411">
        <v>8.3999999999999995E-3</v>
      </c>
      <c r="AT752" s="115">
        <v>756</v>
      </c>
    </row>
    <row r="753" spans="1:46" ht="15" hidden="1" customHeight="1">
      <c r="A753" s="115">
        <v>750</v>
      </c>
      <c r="B753" s="119" t="s">
        <v>1231</v>
      </c>
      <c r="C753" s="119"/>
      <c r="D753" s="119" t="s">
        <v>309</v>
      </c>
      <c r="E753" s="119" t="s">
        <v>310</v>
      </c>
      <c r="F753" s="119" t="s">
        <v>311</v>
      </c>
      <c r="G753" s="119" t="s">
        <v>297</v>
      </c>
      <c r="H753" s="119" t="s">
        <v>300</v>
      </c>
      <c r="I753" s="119" t="s">
        <v>749</v>
      </c>
      <c r="J753" s="119"/>
      <c r="K753" s="119"/>
      <c r="L753" s="120">
        <f t="shared" si="61"/>
        <v>0.01</v>
      </c>
      <c r="M753" s="163"/>
      <c r="N753" s="141" t="s">
        <v>1748</v>
      </c>
      <c r="O753" s="163"/>
      <c r="P753" s="163"/>
      <c r="Q753" s="120"/>
      <c r="R753" s="120"/>
      <c r="S753" s="121"/>
      <c r="T753" s="121"/>
      <c r="U753" s="121"/>
      <c r="V753" s="121"/>
      <c r="W753" s="121"/>
      <c r="X753" s="121"/>
      <c r="Y753" s="121"/>
      <c r="Z753" s="121"/>
      <c r="AA753" s="121"/>
      <c r="AB753" s="121"/>
      <c r="AC753" s="122"/>
      <c r="AD753" s="122"/>
      <c r="AE753" s="122"/>
      <c r="AF753" s="123"/>
      <c r="AG753" s="123"/>
      <c r="AH753" s="123"/>
      <c r="AI753" s="1092" t="s">
        <v>2571</v>
      </c>
      <c r="AJ753" s="1093"/>
      <c r="AK753" s="1093" t="s">
        <v>1676</v>
      </c>
      <c r="AL753" s="1093"/>
      <c r="AM753" s="1093"/>
      <c r="AN753" s="120"/>
      <c r="AO753" s="118">
        <f t="shared" si="62"/>
        <v>0</v>
      </c>
      <c r="AP753" s="120" t="s">
        <v>287</v>
      </c>
      <c r="AQ753" s="120" t="s">
        <v>287</v>
      </c>
      <c r="AR753" s="144">
        <f t="shared" si="60"/>
        <v>0</v>
      </c>
      <c r="AS753" s="411">
        <v>8.3999999999999995E-3</v>
      </c>
      <c r="AT753" s="115">
        <v>757</v>
      </c>
    </row>
    <row r="754" spans="1:46" ht="15" hidden="1" customHeight="1">
      <c r="A754" s="115">
        <v>751</v>
      </c>
      <c r="B754" s="119" t="s">
        <v>1232</v>
      </c>
      <c r="C754" s="119"/>
      <c r="D754" s="119" t="s">
        <v>309</v>
      </c>
      <c r="E754" s="119" t="s">
        <v>330</v>
      </c>
      <c r="F754" s="119" t="s">
        <v>1233</v>
      </c>
      <c r="G754" s="119" t="s">
        <v>297</v>
      </c>
      <c r="H754" s="119" t="s">
        <v>300</v>
      </c>
      <c r="I754" s="119" t="s">
        <v>749</v>
      </c>
      <c r="J754" s="119"/>
      <c r="K754" s="119"/>
      <c r="L754" s="120">
        <f t="shared" si="61"/>
        <v>0.01</v>
      </c>
      <c r="M754" s="163"/>
      <c r="N754" s="141" t="s">
        <v>1748</v>
      </c>
      <c r="O754" s="163"/>
      <c r="P754" s="163"/>
      <c r="Q754" s="120"/>
      <c r="R754" s="120"/>
      <c r="S754" s="121"/>
      <c r="T754" s="121"/>
      <c r="U754" s="121"/>
      <c r="V754" s="121"/>
      <c r="W754" s="121"/>
      <c r="X754" s="121"/>
      <c r="Y754" s="121"/>
      <c r="Z754" s="121"/>
      <c r="AA754" s="121"/>
      <c r="AB754" s="121"/>
      <c r="AC754" s="122"/>
      <c r="AD754" s="122"/>
      <c r="AE754" s="122"/>
      <c r="AF754" s="123"/>
      <c r="AG754" s="123"/>
      <c r="AH754" s="123"/>
      <c r="AI754" s="1092" t="s">
        <v>2571</v>
      </c>
      <c r="AJ754" s="1093"/>
      <c r="AK754" s="1093" t="s">
        <v>1676</v>
      </c>
      <c r="AL754" s="1093"/>
      <c r="AM754" s="1093"/>
      <c r="AN754" s="120"/>
      <c r="AO754" s="118">
        <f t="shared" si="62"/>
        <v>0</v>
      </c>
      <c r="AP754" s="120" t="s">
        <v>287</v>
      </c>
      <c r="AQ754" s="120" t="s">
        <v>287</v>
      </c>
      <c r="AR754" s="144">
        <f t="shared" si="60"/>
        <v>0</v>
      </c>
      <c r="AS754" s="411">
        <v>8.3999999999999995E-3</v>
      </c>
      <c r="AT754" s="115">
        <v>758</v>
      </c>
    </row>
    <row r="755" spans="1:46" ht="15" hidden="1" customHeight="1">
      <c r="A755" s="115">
        <v>752</v>
      </c>
      <c r="B755" s="119"/>
      <c r="C755" s="119"/>
      <c r="D755" s="119"/>
      <c r="E755" s="119"/>
      <c r="F755" s="119"/>
      <c r="G755" s="119"/>
      <c r="H755" s="119"/>
      <c r="I755" s="119"/>
      <c r="J755" s="119"/>
      <c r="K755" s="119"/>
      <c r="L755" s="120"/>
      <c r="M755" s="163"/>
      <c r="N755" s="141"/>
      <c r="O755" s="163"/>
      <c r="P755" s="163"/>
      <c r="Q755" s="120"/>
      <c r="R755" s="120"/>
      <c r="S755" s="121"/>
      <c r="T755" s="121"/>
      <c r="U755" s="121"/>
      <c r="V755" s="121"/>
      <c r="W755" s="121"/>
      <c r="X755" s="121"/>
      <c r="Y755" s="121"/>
      <c r="Z755" s="121"/>
      <c r="AA755" s="121"/>
      <c r="AB755" s="121"/>
      <c r="AC755" s="122"/>
      <c r="AD755" s="122"/>
      <c r="AE755" s="122"/>
      <c r="AF755" s="123"/>
      <c r="AG755" s="123"/>
      <c r="AH755" s="123"/>
      <c r="AI755" s="1093"/>
      <c r="AJ755" s="1093"/>
      <c r="AK755" s="1093"/>
      <c r="AL755" s="1093"/>
      <c r="AM755" s="1093"/>
      <c r="AN755" s="120"/>
      <c r="AO755" s="118"/>
      <c r="AP755" s="120"/>
      <c r="AQ755" s="120"/>
      <c r="AR755" s="144"/>
      <c r="AS755" s="411"/>
      <c r="AT755" s="115">
        <v>759</v>
      </c>
    </row>
    <row r="756" spans="1:46" ht="15" hidden="1" customHeight="1">
      <c r="A756" s="115">
        <v>753</v>
      </c>
      <c r="B756" s="119" t="s">
        <v>1235</v>
      </c>
      <c r="C756" s="119"/>
      <c r="D756" s="119" t="s">
        <v>309</v>
      </c>
      <c r="E756" s="119" t="s">
        <v>310</v>
      </c>
      <c r="F756" s="119" t="s">
        <v>868</v>
      </c>
      <c r="G756" s="119" t="s">
        <v>1227</v>
      </c>
      <c r="H756" s="119" t="s">
        <v>1169</v>
      </c>
      <c r="I756" s="119" t="s">
        <v>749</v>
      </c>
      <c r="J756" s="119"/>
      <c r="K756" s="119"/>
      <c r="L756" s="120">
        <f t="shared" si="61"/>
        <v>0.01</v>
      </c>
      <c r="M756" s="163"/>
      <c r="N756" s="141" t="s">
        <v>1748</v>
      </c>
      <c r="O756" s="163"/>
      <c r="P756" s="163"/>
      <c r="Q756" s="120"/>
      <c r="R756" s="120"/>
      <c r="S756" s="121"/>
      <c r="T756" s="121"/>
      <c r="U756" s="121"/>
      <c r="V756" s="121"/>
      <c r="W756" s="121"/>
      <c r="X756" s="121"/>
      <c r="Y756" s="121"/>
      <c r="Z756" s="121"/>
      <c r="AA756" s="121"/>
      <c r="AB756" s="121"/>
      <c r="AC756" s="122"/>
      <c r="AD756" s="122"/>
      <c r="AE756" s="122"/>
      <c r="AF756" s="123"/>
      <c r="AG756" s="123"/>
      <c r="AH756" s="123"/>
      <c r="AI756" s="1092" t="s">
        <v>2571</v>
      </c>
      <c r="AJ756" s="1093"/>
      <c r="AK756" s="1093" t="s">
        <v>1676</v>
      </c>
      <c r="AL756" s="1093"/>
      <c r="AM756" s="1093"/>
      <c r="AN756" s="120"/>
      <c r="AO756" s="118">
        <f t="shared" si="62"/>
        <v>0</v>
      </c>
      <c r="AP756" s="120" t="s">
        <v>287</v>
      </c>
      <c r="AQ756" s="120" t="s">
        <v>287</v>
      </c>
      <c r="AR756" s="144">
        <f t="shared" si="60"/>
        <v>0</v>
      </c>
      <c r="AS756" s="411">
        <v>8.3999999999999995E-3</v>
      </c>
      <c r="AT756" s="115">
        <v>760</v>
      </c>
    </row>
    <row r="757" spans="1:46" ht="15" hidden="1" customHeight="1">
      <c r="A757" s="115">
        <v>754</v>
      </c>
      <c r="B757" s="119" t="s">
        <v>1236</v>
      </c>
      <c r="C757" s="119"/>
      <c r="D757" s="119" t="s">
        <v>309</v>
      </c>
      <c r="E757" s="119" t="s">
        <v>330</v>
      </c>
      <c r="F757" s="119" t="s">
        <v>475</v>
      </c>
      <c r="G757" s="119" t="s">
        <v>297</v>
      </c>
      <c r="H757" s="119" t="s">
        <v>300</v>
      </c>
      <c r="I757" s="119" t="s">
        <v>749</v>
      </c>
      <c r="J757" s="119"/>
      <c r="K757" s="119"/>
      <c r="L757" s="120">
        <f t="shared" si="61"/>
        <v>0.01</v>
      </c>
      <c r="M757" s="163"/>
      <c r="N757" s="141" t="s">
        <v>1748</v>
      </c>
      <c r="O757" s="163"/>
      <c r="P757" s="163"/>
      <c r="Q757" s="120"/>
      <c r="R757" s="120"/>
      <c r="S757" s="121"/>
      <c r="T757" s="121"/>
      <c r="U757" s="121"/>
      <c r="V757" s="121"/>
      <c r="W757" s="121"/>
      <c r="X757" s="121"/>
      <c r="Y757" s="121"/>
      <c r="Z757" s="121"/>
      <c r="AA757" s="121"/>
      <c r="AB757" s="121"/>
      <c r="AC757" s="122"/>
      <c r="AD757" s="122"/>
      <c r="AE757" s="122"/>
      <c r="AF757" s="123"/>
      <c r="AG757" s="123"/>
      <c r="AH757" s="123"/>
      <c r="AI757" s="1092" t="s">
        <v>2571</v>
      </c>
      <c r="AJ757" s="1093"/>
      <c r="AK757" s="1093" t="s">
        <v>1676</v>
      </c>
      <c r="AL757" s="1093"/>
      <c r="AM757" s="1093"/>
      <c r="AN757" s="120"/>
      <c r="AO757" s="118">
        <f t="shared" si="62"/>
        <v>0</v>
      </c>
      <c r="AP757" s="120" t="s">
        <v>287</v>
      </c>
      <c r="AQ757" s="120" t="s">
        <v>287</v>
      </c>
      <c r="AR757" s="144">
        <f t="shared" si="60"/>
        <v>0</v>
      </c>
      <c r="AS757" s="411">
        <v>8.3999999999999995E-3</v>
      </c>
      <c r="AT757" s="115">
        <v>761</v>
      </c>
    </row>
    <row r="758" spans="1:46" ht="15" hidden="1" customHeight="1">
      <c r="A758" s="115">
        <v>755</v>
      </c>
      <c r="B758" s="119" t="s">
        <v>1237</v>
      </c>
      <c r="C758" s="119"/>
      <c r="D758" s="119" t="s">
        <v>309</v>
      </c>
      <c r="E758" s="119" t="s">
        <v>310</v>
      </c>
      <c r="F758" s="119" t="s">
        <v>475</v>
      </c>
      <c r="G758" s="119" t="s">
        <v>297</v>
      </c>
      <c r="H758" s="119" t="s">
        <v>1169</v>
      </c>
      <c r="I758" s="119" t="s">
        <v>749</v>
      </c>
      <c r="J758" s="119"/>
      <c r="K758" s="119"/>
      <c r="L758" s="120">
        <f t="shared" si="61"/>
        <v>0.01</v>
      </c>
      <c r="M758" s="163"/>
      <c r="N758" s="141" t="s">
        <v>1748</v>
      </c>
      <c r="O758" s="163"/>
      <c r="P758" s="163"/>
      <c r="Q758" s="120"/>
      <c r="R758" s="120"/>
      <c r="S758" s="121"/>
      <c r="T758" s="121"/>
      <c r="U758" s="121"/>
      <c r="V758" s="121"/>
      <c r="W758" s="121"/>
      <c r="X758" s="121"/>
      <c r="Y758" s="121"/>
      <c r="Z758" s="121"/>
      <c r="AA758" s="121"/>
      <c r="AB758" s="121"/>
      <c r="AC758" s="122"/>
      <c r="AD758" s="122"/>
      <c r="AE758" s="122"/>
      <c r="AF758" s="123"/>
      <c r="AG758" s="123"/>
      <c r="AH758" s="123"/>
      <c r="AI758" s="1092" t="s">
        <v>2571</v>
      </c>
      <c r="AJ758" s="1093"/>
      <c r="AK758" s="1093" t="s">
        <v>1676</v>
      </c>
      <c r="AL758" s="1093"/>
      <c r="AM758" s="1093"/>
      <c r="AN758" s="120"/>
      <c r="AO758" s="118">
        <f t="shared" si="62"/>
        <v>0</v>
      </c>
      <c r="AP758" s="120" t="s">
        <v>287</v>
      </c>
      <c r="AQ758" s="120" t="s">
        <v>287</v>
      </c>
      <c r="AR758" s="144">
        <f t="shared" si="60"/>
        <v>0</v>
      </c>
      <c r="AS758" s="411">
        <v>8.3999999999999995E-3</v>
      </c>
      <c r="AT758" s="115">
        <v>762</v>
      </c>
    </row>
    <row r="759" spans="1:46" ht="15" hidden="1" customHeight="1">
      <c r="A759" s="115">
        <v>756</v>
      </c>
      <c r="B759" s="119" t="s">
        <v>1238</v>
      </c>
      <c r="C759" s="119"/>
      <c r="D759" s="119" t="s">
        <v>309</v>
      </c>
      <c r="E759" s="119" t="s">
        <v>330</v>
      </c>
      <c r="F759" s="119" t="s">
        <v>1239</v>
      </c>
      <c r="G759" s="119" t="s">
        <v>1184</v>
      </c>
      <c r="H759" s="119" t="s">
        <v>1240</v>
      </c>
      <c r="I759" s="119" t="s">
        <v>1092</v>
      </c>
      <c r="J759" s="119"/>
      <c r="K759" s="119"/>
      <c r="L759" s="120">
        <f t="shared" si="61"/>
        <v>0.01</v>
      </c>
      <c r="M759" s="163"/>
      <c r="N759" s="141" t="s">
        <v>1748</v>
      </c>
      <c r="O759" s="163"/>
      <c r="P759" s="163"/>
      <c r="Q759" s="120"/>
      <c r="R759" s="120"/>
      <c r="S759" s="121"/>
      <c r="T759" s="121"/>
      <c r="U759" s="121"/>
      <c r="V759" s="121"/>
      <c r="W759" s="121"/>
      <c r="X759" s="121"/>
      <c r="Y759" s="121"/>
      <c r="Z759" s="121"/>
      <c r="AA759" s="121"/>
      <c r="AB759" s="121"/>
      <c r="AC759" s="122"/>
      <c r="AD759" s="122"/>
      <c r="AE759" s="122"/>
      <c r="AF759" s="123"/>
      <c r="AG759" s="123"/>
      <c r="AH759" s="123"/>
      <c r="AI759" s="1092" t="s">
        <v>2571</v>
      </c>
      <c r="AJ759" s="1093"/>
      <c r="AK759" s="1093" t="s">
        <v>1676</v>
      </c>
      <c r="AL759" s="1093"/>
      <c r="AM759" s="1093"/>
      <c r="AN759" s="120"/>
      <c r="AO759" s="118">
        <f t="shared" si="62"/>
        <v>0</v>
      </c>
      <c r="AP759" s="120" t="s">
        <v>287</v>
      </c>
      <c r="AQ759" s="120" t="s">
        <v>287</v>
      </c>
      <c r="AR759" s="144">
        <f t="shared" si="60"/>
        <v>0</v>
      </c>
      <c r="AS759" s="411">
        <v>8.3999999999999995E-3</v>
      </c>
      <c r="AT759" s="115">
        <v>763</v>
      </c>
    </row>
    <row r="760" spans="1:46" ht="15" hidden="1" customHeight="1">
      <c r="A760" s="115">
        <v>757</v>
      </c>
      <c r="B760" s="119" t="s">
        <v>1241</v>
      </c>
      <c r="C760" s="119"/>
      <c r="D760" s="119" t="s">
        <v>309</v>
      </c>
      <c r="E760" s="119" t="s">
        <v>330</v>
      </c>
      <c r="F760" s="119" t="s">
        <v>475</v>
      </c>
      <c r="G760" s="119" t="s">
        <v>297</v>
      </c>
      <c r="H760" s="119" t="s">
        <v>300</v>
      </c>
      <c r="I760" s="119" t="s">
        <v>749</v>
      </c>
      <c r="J760" s="119"/>
      <c r="K760" s="119"/>
      <c r="L760" s="120">
        <f t="shared" si="61"/>
        <v>0.01</v>
      </c>
      <c r="M760" s="163"/>
      <c r="N760" s="141" t="s">
        <v>1748</v>
      </c>
      <c r="O760" s="163"/>
      <c r="P760" s="163"/>
      <c r="Q760" s="120"/>
      <c r="R760" s="120"/>
      <c r="S760" s="121"/>
      <c r="T760" s="121"/>
      <c r="U760" s="121"/>
      <c r="V760" s="121"/>
      <c r="W760" s="121"/>
      <c r="X760" s="121"/>
      <c r="Y760" s="121"/>
      <c r="Z760" s="121"/>
      <c r="AA760" s="121"/>
      <c r="AB760" s="121"/>
      <c r="AC760" s="122"/>
      <c r="AD760" s="122"/>
      <c r="AE760" s="122"/>
      <c r="AF760" s="123"/>
      <c r="AG760" s="123"/>
      <c r="AH760" s="123"/>
      <c r="AI760" s="1092" t="s">
        <v>2571</v>
      </c>
      <c r="AJ760" s="1093"/>
      <c r="AK760" s="1093" t="s">
        <v>1676</v>
      </c>
      <c r="AL760" s="1093"/>
      <c r="AM760" s="1093"/>
      <c r="AN760" s="120"/>
      <c r="AO760" s="118">
        <f t="shared" si="62"/>
        <v>0</v>
      </c>
      <c r="AP760" s="120" t="s">
        <v>287</v>
      </c>
      <c r="AQ760" s="120" t="s">
        <v>287</v>
      </c>
      <c r="AR760" s="144">
        <f t="shared" si="60"/>
        <v>0</v>
      </c>
      <c r="AS760" s="411">
        <v>8.3999999999999995E-3</v>
      </c>
      <c r="AT760" s="115">
        <v>764</v>
      </c>
    </row>
    <row r="761" spans="1:46" ht="15" hidden="1" customHeight="1">
      <c r="A761" s="115">
        <v>758</v>
      </c>
      <c r="B761" s="119" t="s">
        <v>1242</v>
      </c>
      <c r="C761" s="119"/>
      <c r="D761" s="119" t="s">
        <v>309</v>
      </c>
      <c r="E761" s="119" t="s">
        <v>330</v>
      </c>
      <c r="F761" s="119" t="s">
        <v>475</v>
      </c>
      <c r="G761" s="119" t="s">
        <v>297</v>
      </c>
      <c r="H761" s="119" t="s">
        <v>300</v>
      </c>
      <c r="I761" s="119" t="s">
        <v>749</v>
      </c>
      <c r="J761" s="119"/>
      <c r="K761" s="119"/>
      <c r="L761" s="120">
        <f t="shared" si="61"/>
        <v>0.01</v>
      </c>
      <c r="M761" s="163"/>
      <c r="N761" s="141" t="s">
        <v>1748</v>
      </c>
      <c r="O761" s="163"/>
      <c r="P761" s="163"/>
      <c r="Q761" s="120"/>
      <c r="R761" s="120"/>
      <c r="S761" s="121"/>
      <c r="T761" s="121"/>
      <c r="U761" s="121"/>
      <c r="V761" s="121"/>
      <c r="W761" s="121"/>
      <c r="X761" s="121"/>
      <c r="Y761" s="121"/>
      <c r="Z761" s="121"/>
      <c r="AA761" s="121"/>
      <c r="AB761" s="121"/>
      <c r="AC761" s="122"/>
      <c r="AD761" s="122"/>
      <c r="AE761" s="122"/>
      <c r="AF761" s="123"/>
      <c r="AG761" s="123"/>
      <c r="AH761" s="123"/>
      <c r="AI761" s="1092" t="s">
        <v>2571</v>
      </c>
      <c r="AJ761" s="1093"/>
      <c r="AK761" s="1093" t="s">
        <v>1676</v>
      </c>
      <c r="AL761" s="1093"/>
      <c r="AM761" s="1093"/>
      <c r="AN761" s="120"/>
      <c r="AO761" s="118">
        <f t="shared" si="62"/>
        <v>0</v>
      </c>
      <c r="AP761" s="120" t="s">
        <v>287</v>
      </c>
      <c r="AQ761" s="120" t="s">
        <v>287</v>
      </c>
      <c r="AR761" s="144">
        <f t="shared" si="60"/>
        <v>0</v>
      </c>
      <c r="AS761" s="411">
        <v>8.3999999999999995E-3</v>
      </c>
      <c r="AT761" s="115">
        <v>765</v>
      </c>
    </row>
    <row r="762" spans="1:46" ht="15" hidden="1" customHeight="1">
      <c r="A762" s="115">
        <v>759</v>
      </c>
      <c r="B762" s="119" t="s">
        <v>1243</v>
      </c>
      <c r="C762" s="124" t="s">
        <v>2492</v>
      </c>
      <c r="D762" s="119" t="s">
        <v>309</v>
      </c>
      <c r="E762" s="119" t="s">
        <v>330</v>
      </c>
      <c r="F762" s="119" t="s">
        <v>1064</v>
      </c>
      <c r="G762" s="119" t="s">
        <v>297</v>
      </c>
      <c r="H762" s="119" t="s">
        <v>300</v>
      </c>
      <c r="I762" s="125" t="s">
        <v>1751</v>
      </c>
      <c r="J762" s="119">
        <v>0.01</v>
      </c>
      <c r="K762" s="119"/>
      <c r="L762" s="120">
        <f t="shared" si="61"/>
        <v>0.01</v>
      </c>
      <c r="M762" s="163"/>
      <c r="N762" s="141" t="s">
        <v>1748</v>
      </c>
      <c r="O762" s="164" t="s">
        <v>1795</v>
      </c>
      <c r="P762" s="163" t="s">
        <v>1794</v>
      </c>
      <c r="Q762" s="120"/>
      <c r="R762" s="120"/>
      <c r="S762" s="121">
        <v>1.05</v>
      </c>
      <c r="T762" s="121">
        <v>10</v>
      </c>
      <c r="U762" s="121">
        <v>21.05</v>
      </c>
      <c r="V762" s="121">
        <v>41.1</v>
      </c>
      <c r="W762" s="121">
        <v>71.150000000000006</v>
      </c>
      <c r="X762" s="121">
        <v>81.150000000000006</v>
      </c>
      <c r="Y762" s="121">
        <v>100</v>
      </c>
      <c r="Z762" s="121">
        <v>121.05</v>
      </c>
      <c r="AA762" s="121">
        <v>150</v>
      </c>
      <c r="AB762" s="121">
        <v>200</v>
      </c>
      <c r="AC762" s="122">
        <v>11.05</v>
      </c>
      <c r="AD762" s="122">
        <v>100</v>
      </c>
      <c r="AE762" s="122">
        <v>200</v>
      </c>
      <c r="AF762" s="123">
        <v>5.15</v>
      </c>
      <c r="AG762" s="123">
        <v>100</v>
      </c>
      <c r="AH762" s="123">
        <v>200</v>
      </c>
      <c r="AI762" s="1092" t="s">
        <v>2571</v>
      </c>
      <c r="AJ762" s="1093"/>
      <c r="AK762" s="1093" t="s">
        <v>1676</v>
      </c>
      <c r="AL762" s="1093"/>
      <c r="AM762" s="1093"/>
      <c r="AN762" s="120"/>
      <c r="AO762" s="118">
        <f t="shared" si="62"/>
        <v>0.05</v>
      </c>
      <c r="AP762" s="120" t="s">
        <v>287</v>
      </c>
      <c r="AQ762" s="120" t="s">
        <v>287</v>
      </c>
      <c r="AR762" s="144">
        <f t="shared" si="60"/>
        <v>0.04</v>
      </c>
      <c r="AS762" s="411">
        <v>8.3999999999999995E-3</v>
      </c>
      <c r="AT762" s="115">
        <v>766</v>
      </c>
    </row>
    <row r="763" spans="1:46" ht="15" hidden="1" customHeight="1">
      <c r="A763" s="115">
        <v>760</v>
      </c>
      <c r="B763" s="119" t="s">
        <v>1244</v>
      </c>
      <c r="C763" s="119"/>
      <c r="D763" s="119" t="s">
        <v>309</v>
      </c>
      <c r="E763" s="119" t="s">
        <v>330</v>
      </c>
      <c r="F763" s="119" t="s">
        <v>1064</v>
      </c>
      <c r="G763" s="119" t="s">
        <v>297</v>
      </c>
      <c r="H763" s="119" t="s">
        <v>300</v>
      </c>
      <c r="I763" s="119" t="s">
        <v>1021</v>
      </c>
      <c r="J763" s="119"/>
      <c r="K763" s="119"/>
      <c r="L763" s="120">
        <f t="shared" si="61"/>
        <v>0.01</v>
      </c>
      <c r="M763" s="163"/>
      <c r="N763" s="141" t="s">
        <v>1748</v>
      </c>
      <c r="O763" s="163"/>
      <c r="P763" s="163"/>
      <c r="Q763" s="120"/>
      <c r="R763" s="120"/>
      <c r="S763" s="121"/>
      <c r="T763" s="121"/>
      <c r="U763" s="121"/>
      <c r="V763" s="121"/>
      <c r="W763" s="121"/>
      <c r="X763" s="121"/>
      <c r="Y763" s="121"/>
      <c r="Z763" s="121"/>
      <c r="AA763" s="121"/>
      <c r="AB763" s="121"/>
      <c r="AC763" s="122"/>
      <c r="AD763" s="122"/>
      <c r="AE763" s="122"/>
      <c r="AF763" s="123"/>
      <c r="AG763" s="123"/>
      <c r="AH763" s="123"/>
      <c r="AI763" s="1092" t="s">
        <v>2571</v>
      </c>
      <c r="AJ763" s="1093"/>
      <c r="AK763" s="1093" t="s">
        <v>1676</v>
      </c>
      <c r="AL763" s="1093"/>
      <c r="AM763" s="1093"/>
      <c r="AN763" s="120"/>
      <c r="AO763" s="118">
        <f t="shared" si="62"/>
        <v>0</v>
      </c>
      <c r="AP763" s="120" t="s">
        <v>287</v>
      </c>
      <c r="AQ763" s="120" t="s">
        <v>287</v>
      </c>
      <c r="AR763" s="144">
        <f t="shared" si="60"/>
        <v>0</v>
      </c>
      <c r="AS763" s="411">
        <v>8.3999999999999995E-3</v>
      </c>
      <c r="AT763" s="115">
        <v>767</v>
      </c>
    </row>
    <row r="764" spans="1:46" ht="15" hidden="1" customHeight="1">
      <c r="A764" s="115">
        <v>761</v>
      </c>
      <c r="B764" s="119" t="s">
        <v>1245</v>
      </c>
      <c r="C764" s="119"/>
      <c r="D764" s="119" t="s">
        <v>309</v>
      </c>
      <c r="E764" s="119" t="s">
        <v>330</v>
      </c>
      <c r="F764" s="119" t="s">
        <v>1064</v>
      </c>
      <c r="G764" s="119" t="s">
        <v>297</v>
      </c>
      <c r="H764" s="119" t="s">
        <v>300</v>
      </c>
      <c r="I764" s="119" t="s">
        <v>1021</v>
      </c>
      <c r="J764" s="119"/>
      <c r="K764" s="119"/>
      <c r="L764" s="120">
        <f t="shared" si="61"/>
        <v>0.01</v>
      </c>
      <c r="M764" s="163"/>
      <c r="N764" s="141" t="s">
        <v>1748</v>
      </c>
      <c r="O764" s="163"/>
      <c r="P764" s="163"/>
      <c r="Q764" s="120"/>
      <c r="R764" s="120"/>
      <c r="S764" s="121"/>
      <c r="T764" s="121"/>
      <c r="U764" s="121"/>
      <c r="V764" s="121"/>
      <c r="W764" s="121"/>
      <c r="X764" s="121"/>
      <c r="Y764" s="121"/>
      <c r="Z764" s="121"/>
      <c r="AA764" s="121"/>
      <c r="AB764" s="121"/>
      <c r="AC764" s="122"/>
      <c r="AD764" s="122"/>
      <c r="AE764" s="122"/>
      <c r="AF764" s="123"/>
      <c r="AG764" s="123"/>
      <c r="AH764" s="123"/>
      <c r="AI764" s="1092" t="s">
        <v>2571</v>
      </c>
      <c r="AJ764" s="1093"/>
      <c r="AK764" s="1093" t="s">
        <v>1676</v>
      </c>
      <c r="AL764" s="1093"/>
      <c r="AM764" s="1093"/>
      <c r="AN764" s="120"/>
      <c r="AO764" s="118">
        <f t="shared" si="62"/>
        <v>0</v>
      </c>
      <c r="AP764" s="120" t="s">
        <v>287</v>
      </c>
      <c r="AQ764" s="120" t="s">
        <v>287</v>
      </c>
      <c r="AR764" s="144">
        <f t="shared" ref="AR764:AR827" si="63">4*J764</f>
        <v>0</v>
      </c>
      <c r="AS764" s="411">
        <v>8.3999999999999995E-3</v>
      </c>
      <c r="AT764" s="115">
        <v>768</v>
      </c>
    </row>
    <row r="765" spans="1:46" ht="15" hidden="1" customHeight="1">
      <c r="A765" s="115">
        <v>762</v>
      </c>
      <c r="B765" s="119" t="s">
        <v>1246</v>
      </c>
      <c r="C765" s="119"/>
      <c r="D765" s="119" t="s">
        <v>309</v>
      </c>
      <c r="E765" s="119" t="s">
        <v>330</v>
      </c>
      <c r="F765" s="119" t="s">
        <v>1064</v>
      </c>
      <c r="G765" s="119" t="s">
        <v>297</v>
      </c>
      <c r="H765" s="119" t="s">
        <v>300</v>
      </c>
      <c r="I765" s="119" t="s">
        <v>1021</v>
      </c>
      <c r="J765" s="119"/>
      <c r="K765" s="119"/>
      <c r="L765" s="120">
        <f t="shared" si="61"/>
        <v>0.01</v>
      </c>
      <c r="M765" s="163"/>
      <c r="N765" s="141" t="s">
        <v>1748</v>
      </c>
      <c r="O765" s="163"/>
      <c r="P765" s="163"/>
      <c r="Q765" s="120"/>
      <c r="R765" s="120"/>
      <c r="S765" s="121"/>
      <c r="T765" s="121"/>
      <c r="U765" s="121"/>
      <c r="V765" s="121"/>
      <c r="W765" s="121"/>
      <c r="X765" s="121"/>
      <c r="Y765" s="121"/>
      <c r="Z765" s="121"/>
      <c r="AA765" s="121"/>
      <c r="AB765" s="121"/>
      <c r="AC765" s="122"/>
      <c r="AD765" s="122"/>
      <c r="AE765" s="122"/>
      <c r="AF765" s="123"/>
      <c r="AG765" s="123"/>
      <c r="AH765" s="123"/>
      <c r="AI765" s="1092" t="s">
        <v>2571</v>
      </c>
      <c r="AJ765" s="1093"/>
      <c r="AK765" s="1093" t="s">
        <v>1676</v>
      </c>
      <c r="AL765" s="1093"/>
      <c r="AM765" s="1093"/>
      <c r="AN765" s="120"/>
      <c r="AO765" s="118">
        <f t="shared" si="62"/>
        <v>0</v>
      </c>
      <c r="AP765" s="120" t="s">
        <v>287</v>
      </c>
      <c r="AQ765" s="120" t="s">
        <v>287</v>
      </c>
      <c r="AR765" s="144">
        <f t="shared" si="63"/>
        <v>0</v>
      </c>
      <c r="AS765" s="411">
        <v>8.3999999999999995E-3</v>
      </c>
      <c r="AT765" s="115">
        <v>769</v>
      </c>
    </row>
    <row r="766" spans="1:46" ht="15" hidden="1" customHeight="1">
      <c r="A766" s="115">
        <v>763</v>
      </c>
      <c r="B766" s="119" t="s">
        <v>1247</v>
      </c>
      <c r="C766" s="119"/>
      <c r="D766" s="119" t="s">
        <v>309</v>
      </c>
      <c r="E766" s="119" t="s">
        <v>310</v>
      </c>
      <c r="F766" s="119" t="s">
        <v>311</v>
      </c>
      <c r="G766" s="119" t="s">
        <v>297</v>
      </c>
      <c r="H766" s="119" t="s">
        <v>1028</v>
      </c>
      <c r="I766" s="119" t="s">
        <v>749</v>
      </c>
      <c r="J766" s="119"/>
      <c r="K766" s="119"/>
      <c r="L766" s="120">
        <f t="shared" ref="L766:L829" si="64">IF(J766&lt;0.03,0.01,0.03)</f>
        <v>0.01</v>
      </c>
      <c r="M766" s="163"/>
      <c r="N766" s="141" t="s">
        <v>1748</v>
      </c>
      <c r="O766" s="163"/>
      <c r="P766" s="163"/>
      <c r="Q766" s="120"/>
      <c r="R766" s="120"/>
      <c r="S766" s="121"/>
      <c r="T766" s="121"/>
      <c r="U766" s="121"/>
      <c r="V766" s="121"/>
      <c r="W766" s="121"/>
      <c r="X766" s="121"/>
      <c r="Y766" s="121"/>
      <c r="Z766" s="121"/>
      <c r="AA766" s="121"/>
      <c r="AB766" s="121"/>
      <c r="AC766" s="122"/>
      <c r="AD766" s="122"/>
      <c r="AE766" s="122"/>
      <c r="AF766" s="123"/>
      <c r="AG766" s="123"/>
      <c r="AH766" s="123"/>
      <c r="AI766" s="1092" t="s">
        <v>2571</v>
      </c>
      <c r="AJ766" s="1093"/>
      <c r="AK766" s="1093" t="s">
        <v>1676</v>
      </c>
      <c r="AL766" s="1093"/>
      <c r="AM766" s="1093"/>
      <c r="AN766" s="120"/>
      <c r="AO766" s="118">
        <f t="shared" ref="AO766:AO829" si="65">AR766+J766</f>
        <v>0</v>
      </c>
      <c r="AP766" s="120" t="s">
        <v>287</v>
      </c>
      <c r="AQ766" s="120" t="s">
        <v>287</v>
      </c>
      <c r="AR766" s="144">
        <f t="shared" si="63"/>
        <v>0</v>
      </c>
      <c r="AS766" s="411">
        <v>8.3999999999999995E-3</v>
      </c>
      <c r="AT766" s="115">
        <v>770</v>
      </c>
    </row>
    <row r="767" spans="1:46" ht="15" hidden="1" customHeight="1">
      <c r="A767" s="115">
        <v>764</v>
      </c>
      <c r="B767" s="119" t="s">
        <v>1248</v>
      </c>
      <c r="C767" s="119"/>
      <c r="D767" s="119" t="s">
        <v>309</v>
      </c>
      <c r="E767" s="119" t="s">
        <v>330</v>
      </c>
      <c r="F767" s="119" t="s">
        <v>475</v>
      </c>
      <c r="G767" s="119" t="s">
        <v>297</v>
      </c>
      <c r="H767" s="119" t="s">
        <v>1118</v>
      </c>
      <c r="I767" s="119" t="s">
        <v>749</v>
      </c>
      <c r="J767" s="119"/>
      <c r="K767" s="119"/>
      <c r="L767" s="120">
        <f t="shared" si="64"/>
        <v>0.01</v>
      </c>
      <c r="M767" s="163"/>
      <c r="N767" s="141" t="s">
        <v>1748</v>
      </c>
      <c r="O767" s="163"/>
      <c r="P767" s="163"/>
      <c r="Q767" s="120"/>
      <c r="R767" s="120"/>
      <c r="S767" s="121"/>
      <c r="T767" s="121"/>
      <c r="U767" s="121"/>
      <c r="V767" s="121"/>
      <c r="W767" s="121"/>
      <c r="X767" s="121"/>
      <c r="Y767" s="121"/>
      <c r="Z767" s="121"/>
      <c r="AA767" s="121"/>
      <c r="AB767" s="121"/>
      <c r="AC767" s="122"/>
      <c r="AD767" s="122"/>
      <c r="AE767" s="122"/>
      <c r="AF767" s="123"/>
      <c r="AG767" s="123"/>
      <c r="AH767" s="123"/>
      <c r="AI767" s="1092" t="s">
        <v>2571</v>
      </c>
      <c r="AJ767" s="1093"/>
      <c r="AK767" s="1093" t="s">
        <v>1676</v>
      </c>
      <c r="AL767" s="1093"/>
      <c r="AM767" s="1093"/>
      <c r="AN767" s="120"/>
      <c r="AO767" s="118">
        <f t="shared" si="65"/>
        <v>0</v>
      </c>
      <c r="AP767" s="120" t="s">
        <v>287</v>
      </c>
      <c r="AQ767" s="120" t="s">
        <v>287</v>
      </c>
      <c r="AR767" s="144">
        <f t="shared" si="63"/>
        <v>0</v>
      </c>
      <c r="AS767" s="411">
        <v>8.3999999999999995E-3</v>
      </c>
      <c r="AT767" s="115">
        <v>771</v>
      </c>
    </row>
    <row r="768" spans="1:46" ht="15" hidden="1" customHeight="1">
      <c r="A768" s="115">
        <v>765</v>
      </c>
      <c r="B768" s="119" t="s">
        <v>1249</v>
      </c>
      <c r="C768" s="119"/>
      <c r="D768" s="119" t="s">
        <v>309</v>
      </c>
      <c r="E768" s="119" t="s">
        <v>330</v>
      </c>
      <c r="F768" s="119" t="s">
        <v>1064</v>
      </c>
      <c r="G768" s="119" t="s">
        <v>297</v>
      </c>
      <c r="H768" s="119" t="s">
        <v>300</v>
      </c>
      <c r="I768" s="119" t="s">
        <v>1021</v>
      </c>
      <c r="J768" s="119"/>
      <c r="K768" s="119"/>
      <c r="L768" s="120">
        <f t="shared" si="64"/>
        <v>0.01</v>
      </c>
      <c r="M768" s="163"/>
      <c r="N768" s="141" t="s">
        <v>1748</v>
      </c>
      <c r="O768" s="163"/>
      <c r="P768" s="163"/>
      <c r="Q768" s="120"/>
      <c r="R768" s="120"/>
      <c r="S768" s="121"/>
      <c r="T768" s="121"/>
      <c r="U768" s="121"/>
      <c r="V768" s="121"/>
      <c r="W768" s="121"/>
      <c r="X768" s="121"/>
      <c r="Y768" s="121"/>
      <c r="Z768" s="121"/>
      <c r="AA768" s="121"/>
      <c r="AB768" s="121"/>
      <c r="AC768" s="122"/>
      <c r="AD768" s="122"/>
      <c r="AE768" s="122"/>
      <c r="AF768" s="123"/>
      <c r="AG768" s="123"/>
      <c r="AH768" s="123"/>
      <c r="AI768" s="1092" t="s">
        <v>2571</v>
      </c>
      <c r="AJ768" s="1093"/>
      <c r="AK768" s="1093" t="s">
        <v>1676</v>
      </c>
      <c r="AL768" s="1093"/>
      <c r="AM768" s="1093"/>
      <c r="AN768" s="120"/>
      <c r="AO768" s="118">
        <f t="shared" si="65"/>
        <v>0</v>
      </c>
      <c r="AP768" s="120" t="s">
        <v>287</v>
      </c>
      <c r="AQ768" s="120" t="s">
        <v>287</v>
      </c>
      <c r="AR768" s="144">
        <f t="shared" si="63"/>
        <v>0</v>
      </c>
      <c r="AS768" s="411">
        <v>8.3999999999999995E-3</v>
      </c>
      <c r="AT768" s="115">
        <v>772</v>
      </c>
    </row>
    <row r="769" spans="1:46" ht="15" hidden="1" customHeight="1">
      <c r="A769" s="115">
        <v>766</v>
      </c>
      <c r="B769" s="119" t="s">
        <v>1250</v>
      </c>
      <c r="C769" s="119"/>
      <c r="D769" s="119" t="s">
        <v>309</v>
      </c>
      <c r="E769" s="119" t="s">
        <v>330</v>
      </c>
      <c r="F769" s="119" t="s">
        <v>475</v>
      </c>
      <c r="G769" s="119" t="s">
        <v>297</v>
      </c>
      <c r="H769" s="119" t="s">
        <v>300</v>
      </c>
      <c r="I769" s="119" t="s">
        <v>749</v>
      </c>
      <c r="J769" s="119"/>
      <c r="K769" s="119"/>
      <c r="L769" s="120">
        <f t="shared" si="64"/>
        <v>0.01</v>
      </c>
      <c r="M769" s="163"/>
      <c r="N769" s="141" t="s">
        <v>1748</v>
      </c>
      <c r="O769" s="163"/>
      <c r="P769" s="163"/>
      <c r="Q769" s="120"/>
      <c r="R769" s="120"/>
      <c r="S769" s="121"/>
      <c r="T769" s="121"/>
      <c r="U769" s="121"/>
      <c r="V769" s="121"/>
      <c r="W769" s="121"/>
      <c r="X769" s="121"/>
      <c r="Y769" s="121"/>
      <c r="Z769" s="121"/>
      <c r="AA769" s="121"/>
      <c r="AB769" s="121"/>
      <c r="AC769" s="122"/>
      <c r="AD769" s="122"/>
      <c r="AE769" s="122"/>
      <c r="AF769" s="123"/>
      <c r="AG769" s="123"/>
      <c r="AH769" s="123"/>
      <c r="AI769" s="1092" t="s">
        <v>2571</v>
      </c>
      <c r="AJ769" s="1093"/>
      <c r="AK769" s="1093" t="s">
        <v>1676</v>
      </c>
      <c r="AL769" s="1093"/>
      <c r="AM769" s="1093"/>
      <c r="AN769" s="120"/>
      <c r="AO769" s="118">
        <f t="shared" si="65"/>
        <v>0</v>
      </c>
      <c r="AP769" s="120" t="s">
        <v>287</v>
      </c>
      <c r="AQ769" s="120" t="s">
        <v>287</v>
      </c>
      <c r="AR769" s="144">
        <f t="shared" si="63"/>
        <v>0</v>
      </c>
      <c r="AS769" s="411">
        <v>8.3999999999999995E-3</v>
      </c>
      <c r="AT769" s="115">
        <v>773</v>
      </c>
    </row>
    <row r="770" spans="1:46" ht="15" hidden="1" customHeight="1">
      <c r="A770" s="115">
        <v>767</v>
      </c>
      <c r="B770" s="119" t="s">
        <v>1251</v>
      </c>
      <c r="C770" s="119"/>
      <c r="D770" s="119" t="s">
        <v>309</v>
      </c>
      <c r="E770" s="119" t="s">
        <v>310</v>
      </c>
      <c r="F770" s="119" t="s">
        <v>287</v>
      </c>
      <c r="G770" s="119" t="s">
        <v>297</v>
      </c>
      <c r="H770" s="119" t="s">
        <v>1028</v>
      </c>
      <c r="I770" s="119" t="s">
        <v>749</v>
      </c>
      <c r="J770" s="119"/>
      <c r="K770" s="119"/>
      <c r="L770" s="120">
        <f t="shared" si="64"/>
        <v>0.01</v>
      </c>
      <c r="M770" s="163"/>
      <c r="N770" s="141" t="s">
        <v>1748</v>
      </c>
      <c r="O770" s="163"/>
      <c r="P770" s="163"/>
      <c r="Q770" s="120"/>
      <c r="R770" s="120"/>
      <c r="S770" s="121"/>
      <c r="T770" s="121"/>
      <c r="U770" s="121"/>
      <c r="V770" s="121"/>
      <c r="W770" s="121"/>
      <c r="X770" s="121"/>
      <c r="Y770" s="121"/>
      <c r="Z770" s="121"/>
      <c r="AA770" s="121"/>
      <c r="AB770" s="121"/>
      <c r="AC770" s="122"/>
      <c r="AD770" s="122"/>
      <c r="AE770" s="122"/>
      <c r="AF770" s="123"/>
      <c r="AG770" s="123"/>
      <c r="AH770" s="123"/>
      <c r="AI770" s="1092" t="s">
        <v>2571</v>
      </c>
      <c r="AJ770" s="1093"/>
      <c r="AK770" s="1093" t="s">
        <v>1676</v>
      </c>
      <c r="AL770" s="1093"/>
      <c r="AM770" s="1093"/>
      <c r="AN770" s="120"/>
      <c r="AO770" s="118">
        <f t="shared" si="65"/>
        <v>0</v>
      </c>
      <c r="AP770" s="120" t="s">
        <v>287</v>
      </c>
      <c r="AQ770" s="120" t="s">
        <v>287</v>
      </c>
      <c r="AR770" s="144">
        <f t="shared" si="63"/>
        <v>0</v>
      </c>
      <c r="AS770" s="411">
        <v>8.3999999999999995E-3</v>
      </c>
      <c r="AT770" s="115">
        <v>774</v>
      </c>
    </row>
    <row r="771" spans="1:46" ht="15" hidden="1" customHeight="1">
      <c r="A771" s="115">
        <v>768</v>
      </c>
      <c r="B771" s="119" t="s">
        <v>1252</v>
      </c>
      <c r="C771" s="119"/>
      <c r="D771" s="119" t="s">
        <v>309</v>
      </c>
      <c r="E771" s="119" t="s">
        <v>310</v>
      </c>
      <c r="F771" s="119" t="s">
        <v>1253</v>
      </c>
      <c r="G771" s="119" t="s">
        <v>1227</v>
      </c>
      <c r="H771" s="119" t="s">
        <v>300</v>
      </c>
      <c r="I771" s="119" t="s">
        <v>1092</v>
      </c>
      <c r="J771" s="119"/>
      <c r="K771" s="119"/>
      <c r="L771" s="120">
        <f t="shared" si="64"/>
        <v>0.01</v>
      </c>
      <c r="M771" s="163"/>
      <c r="N771" s="141" t="s">
        <v>1748</v>
      </c>
      <c r="O771" s="163"/>
      <c r="P771" s="163"/>
      <c r="Q771" s="120"/>
      <c r="R771" s="120"/>
      <c r="S771" s="121"/>
      <c r="T771" s="121"/>
      <c r="U771" s="121"/>
      <c r="V771" s="121"/>
      <c r="W771" s="121"/>
      <c r="X771" s="121"/>
      <c r="Y771" s="121"/>
      <c r="Z771" s="121"/>
      <c r="AA771" s="121"/>
      <c r="AB771" s="121"/>
      <c r="AC771" s="122"/>
      <c r="AD771" s="122"/>
      <c r="AE771" s="122"/>
      <c r="AF771" s="123"/>
      <c r="AG771" s="123"/>
      <c r="AH771" s="123"/>
      <c r="AI771" s="1092" t="s">
        <v>2571</v>
      </c>
      <c r="AJ771" s="1093"/>
      <c r="AK771" s="1093" t="s">
        <v>1676</v>
      </c>
      <c r="AL771" s="1093"/>
      <c r="AM771" s="1093"/>
      <c r="AN771" s="120"/>
      <c r="AO771" s="118">
        <f t="shared" si="65"/>
        <v>0</v>
      </c>
      <c r="AP771" s="120" t="s">
        <v>287</v>
      </c>
      <c r="AQ771" s="120" t="s">
        <v>287</v>
      </c>
      <c r="AR771" s="144">
        <f t="shared" si="63"/>
        <v>0</v>
      </c>
      <c r="AS771" s="411">
        <v>8.3999999999999995E-3</v>
      </c>
      <c r="AT771" s="115">
        <v>775</v>
      </c>
    </row>
    <row r="772" spans="1:46" ht="15" hidden="1" customHeight="1">
      <c r="A772" s="115">
        <v>769</v>
      </c>
      <c r="B772" s="119" t="s">
        <v>1254</v>
      </c>
      <c r="C772" s="119"/>
      <c r="D772" s="119" t="s">
        <v>309</v>
      </c>
      <c r="E772" s="119" t="s">
        <v>330</v>
      </c>
      <c r="F772" s="119" t="s">
        <v>475</v>
      </c>
      <c r="G772" s="119" t="s">
        <v>297</v>
      </c>
      <c r="H772" s="119" t="s">
        <v>1118</v>
      </c>
      <c r="I772" s="119" t="s">
        <v>749</v>
      </c>
      <c r="J772" s="119"/>
      <c r="K772" s="119"/>
      <c r="L772" s="120">
        <f t="shared" si="64"/>
        <v>0.01</v>
      </c>
      <c r="M772" s="163"/>
      <c r="N772" s="141" t="s">
        <v>1748</v>
      </c>
      <c r="O772" s="163"/>
      <c r="P772" s="163"/>
      <c r="Q772" s="120"/>
      <c r="R772" s="120"/>
      <c r="S772" s="121"/>
      <c r="T772" s="121"/>
      <c r="U772" s="121"/>
      <c r="V772" s="121"/>
      <c r="W772" s="121"/>
      <c r="X772" s="121"/>
      <c r="Y772" s="121"/>
      <c r="Z772" s="121"/>
      <c r="AA772" s="121"/>
      <c r="AB772" s="121"/>
      <c r="AC772" s="122"/>
      <c r="AD772" s="122"/>
      <c r="AE772" s="122"/>
      <c r="AF772" s="123"/>
      <c r="AG772" s="123"/>
      <c r="AH772" s="123"/>
      <c r="AI772" s="1092" t="s">
        <v>2571</v>
      </c>
      <c r="AJ772" s="1093"/>
      <c r="AK772" s="1093" t="s">
        <v>1676</v>
      </c>
      <c r="AL772" s="1093"/>
      <c r="AM772" s="1093"/>
      <c r="AN772" s="120"/>
      <c r="AO772" s="118">
        <f t="shared" si="65"/>
        <v>0</v>
      </c>
      <c r="AP772" s="120" t="s">
        <v>287</v>
      </c>
      <c r="AQ772" s="120" t="s">
        <v>287</v>
      </c>
      <c r="AR772" s="144">
        <f t="shared" si="63"/>
        <v>0</v>
      </c>
      <c r="AS772" s="411">
        <v>8.3999999999999995E-3</v>
      </c>
      <c r="AT772" s="115">
        <v>776</v>
      </c>
    </row>
    <row r="773" spans="1:46" ht="15" hidden="1" customHeight="1">
      <c r="A773" s="115">
        <v>770</v>
      </c>
      <c r="B773" s="119" t="s">
        <v>1255</v>
      </c>
      <c r="C773" s="119">
        <v>7061363</v>
      </c>
      <c r="D773" s="119" t="s">
        <v>309</v>
      </c>
      <c r="E773" s="119" t="s">
        <v>330</v>
      </c>
      <c r="F773" s="119" t="s">
        <v>1256</v>
      </c>
      <c r="G773" s="119" t="s">
        <v>297</v>
      </c>
      <c r="H773" s="119" t="s">
        <v>300</v>
      </c>
      <c r="I773" s="119" t="s">
        <v>749</v>
      </c>
      <c r="J773" s="119">
        <v>0.01</v>
      </c>
      <c r="K773" s="119"/>
      <c r="L773" s="120">
        <f t="shared" si="64"/>
        <v>0.01</v>
      </c>
      <c r="M773" s="164"/>
      <c r="N773" s="141" t="s">
        <v>1748</v>
      </c>
      <c r="O773" s="164" t="s">
        <v>1781</v>
      </c>
      <c r="P773" s="163" t="s">
        <v>1780</v>
      </c>
      <c r="Q773" s="120"/>
      <c r="R773" s="120"/>
      <c r="S773" s="121">
        <v>1.05</v>
      </c>
      <c r="T773" s="121">
        <v>10</v>
      </c>
      <c r="U773" s="121">
        <v>21.05</v>
      </c>
      <c r="V773" s="121">
        <v>41.1</v>
      </c>
      <c r="W773" s="121">
        <v>71.150000000000006</v>
      </c>
      <c r="X773" s="121">
        <v>81.150000000000006</v>
      </c>
      <c r="Y773" s="121">
        <v>100</v>
      </c>
      <c r="Z773" s="121">
        <v>121.05</v>
      </c>
      <c r="AA773" s="121">
        <v>140</v>
      </c>
      <c r="AB773" s="121">
        <v>150</v>
      </c>
      <c r="AC773" s="122">
        <v>11.05</v>
      </c>
      <c r="AD773" s="122">
        <v>71.099999999999994</v>
      </c>
      <c r="AE773" s="122">
        <v>150</v>
      </c>
      <c r="AF773" s="123">
        <v>5.15</v>
      </c>
      <c r="AG773" s="123">
        <v>60</v>
      </c>
      <c r="AH773" s="123">
        <v>150</v>
      </c>
      <c r="AI773" s="1092" t="s">
        <v>2571</v>
      </c>
      <c r="AJ773" s="1093"/>
      <c r="AK773" s="1093" t="s">
        <v>1676</v>
      </c>
      <c r="AL773" s="1093"/>
      <c r="AM773" s="1093"/>
      <c r="AN773" s="120"/>
      <c r="AO773" s="118">
        <f t="shared" si="65"/>
        <v>0.05</v>
      </c>
      <c r="AP773" s="120" t="s">
        <v>287</v>
      </c>
      <c r="AQ773" s="120" t="s">
        <v>287</v>
      </c>
      <c r="AR773" s="144">
        <f t="shared" si="63"/>
        <v>0.04</v>
      </c>
      <c r="AS773" s="411">
        <v>8.3999999999999995E-3</v>
      </c>
      <c r="AT773" s="115">
        <v>777</v>
      </c>
    </row>
    <row r="774" spans="1:46" ht="15" hidden="1" customHeight="1">
      <c r="A774" s="115">
        <v>771</v>
      </c>
      <c r="B774" s="119" t="s">
        <v>1257</v>
      </c>
      <c r="C774" s="119">
        <v>70993</v>
      </c>
      <c r="D774" s="119" t="s">
        <v>309</v>
      </c>
      <c r="E774" s="119" t="s">
        <v>330</v>
      </c>
      <c r="F774" s="119" t="s">
        <v>1258</v>
      </c>
      <c r="G774" s="119" t="s">
        <v>297</v>
      </c>
      <c r="H774" s="119" t="s">
        <v>300</v>
      </c>
      <c r="I774" s="119" t="s">
        <v>749</v>
      </c>
      <c r="J774" s="119">
        <v>0.01</v>
      </c>
      <c r="K774" s="119"/>
      <c r="L774" s="120">
        <f t="shared" si="64"/>
        <v>0.01</v>
      </c>
      <c r="M774" s="164"/>
      <c r="N774" s="141" t="s">
        <v>1748</v>
      </c>
      <c r="O774" s="164" t="s">
        <v>1795</v>
      </c>
      <c r="P774" s="163" t="s">
        <v>1794</v>
      </c>
      <c r="Q774" s="120"/>
      <c r="R774" s="120"/>
      <c r="S774" s="121">
        <v>1.05</v>
      </c>
      <c r="T774" s="121">
        <v>10</v>
      </c>
      <c r="U774" s="121">
        <v>21.05</v>
      </c>
      <c r="V774" s="121">
        <v>41.1</v>
      </c>
      <c r="W774" s="121">
        <v>71.150000000000006</v>
      </c>
      <c r="X774" s="121">
        <v>81.150000000000006</v>
      </c>
      <c r="Y774" s="121">
        <v>100</v>
      </c>
      <c r="Z774" s="121">
        <v>121.05</v>
      </c>
      <c r="AA774" s="121">
        <v>140</v>
      </c>
      <c r="AB774" s="121">
        <v>150</v>
      </c>
      <c r="AC774" s="122">
        <v>11.05</v>
      </c>
      <c r="AD774" s="122">
        <v>71.099999999999994</v>
      </c>
      <c r="AE774" s="122">
        <v>150</v>
      </c>
      <c r="AF774" s="123">
        <v>5.15</v>
      </c>
      <c r="AG774" s="123">
        <v>60</v>
      </c>
      <c r="AH774" s="123">
        <v>150</v>
      </c>
      <c r="AI774" s="1092" t="s">
        <v>2571</v>
      </c>
      <c r="AJ774" s="1093"/>
      <c r="AK774" s="1093" t="s">
        <v>1676</v>
      </c>
      <c r="AL774" s="1093"/>
      <c r="AM774" s="1093"/>
      <c r="AN774" s="120"/>
      <c r="AO774" s="118">
        <f t="shared" si="65"/>
        <v>0.05</v>
      </c>
      <c r="AP774" s="120" t="s">
        <v>287</v>
      </c>
      <c r="AQ774" s="120" t="s">
        <v>287</v>
      </c>
      <c r="AR774" s="144">
        <f t="shared" si="63"/>
        <v>0.04</v>
      </c>
      <c r="AS774" s="411">
        <v>8.3999999999999995E-3</v>
      </c>
      <c r="AT774" s="115">
        <v>778</v>
      </c>
    </row>
    <row r="775" spans="1:46" ht="15" hidden="1" customHeight="1">
      <c r="A775" s="115">
        <v>772</v>
      </c>
      <c r="B775" s="119" t="s">
        <v>1259</v>
      </c>
      <c r="C775" s="119"/>
      <c r="D775" s="119" t="s">
        <v>309</v>
      </c>
      <c r="E775" s="119" t="s">
        <v>310</v>
      </c>
      <c r="F775" s="119" t="s">
        <v>311</v>
      </c>
      <c r="G775" s="119" t="s">
        <v>297</v>
      </c>
      <c r="H775" s="119" t="s">
        <v>295</v>
      </c>
      <c r="I775" s="119" t="s">
        <v>749</v>
      </c>
      <c r="J775" s="119"/>
      <c r="K775" s="119"/>
      <c r="L775" s="120">
        <f t="shared" si="64"/>
        <v>0.01</v>
      </c>
      <c r="M775" s="164"/>
      <c r="N775" s="141" t="s">
        <v>1748</v>
      </c>
      <c r="O775" s="164"/>
      <c r="P775" s="163"/>
      <c r="Q775" s="120"/>
      <c r="R775" s="120"/>
      <c r="S775" s="121"/>
      <c r="T775" s="121"/>
      <c r="U775" s="121"/>
      <c r="V775" s="121"/>
      <c r="W775" s="121"/>
      <c r="X775" s="121"/>
      <c r="Y775" s="121"/>
      <c r="Z775" s="121"/>
      <c r="AA775" s="121"/>
      <c r="AB775" s="121"/>
      <c r="AC775" s="122"/>
      <c r="AD775" s="122"/>
      <c r="AE775" s="122"/>
      <c r="AF775" s="123"/>
      <c r="AG775" s="123"/>
      <c r="AH775" s="123"/>
      <c r="AI775" s="1092" t="s">
        <v>2571</v>
      </c>
      <c r="AJ775" s="1093"/>
      <c r="AK775" s="1093" t="s">
        <v>1676</v>
      </c>
      <c r="AL775" s="1093"/>
      <c r="AM775" s="1093"/>
      <c r="AN775" s="120"/>
      <c r="AO775" s="118">
        <f t="shared" si="65"/>
        <v>0</v>
      </c>
      <c r="AP775" s="120" t="s">
        <v>287</v>
      </c>
      <c r="AQ775" s="120" t="s">
        <v>287</v>
      </c>
      <c r="AR775" s="144">
        <f t="shared" si="63"/>
        <v>0</v>
      </c>
      <c r="AS775" s="411">
        <v>8.3999999999999995E-3</v>
      </c>
      <c r="AT775" s="115">
        <v>779</v>
      </c>
    </row>
    <row r="776" spans="1:46" ht="15" hidden="1" customHeight="1">
      <c r="A776" s="115">
        <v>773</v>
      </c>
      <c r="B776" s="119" t="s">
        <v>1260</v>
      </c>
      <c r="C776" s="125" t="s">
        <v>1728</v>
      </c>
      <c r="D776" s="119" t="s">
        <v>309</v>
      </c>
      <c r="E776" s="119" t="s">
        <v>310</v>
      </c>
      <c r="F776" s="119" t="s">
        <v>311</v>
      </c>
      <c r="G776" s="119" t="s">
        <v>297</v>
      </c>
      <c r="H776" s="125" t="s">
        <v>300</v>
      </c>
      <c r="I776" s="119" t="s">
        <v>749</v>
      </c>
      <c r="J776" s="119">
        <v>0.05</v>
      </c>
      <c r="K776" s="119"/>
      <c r="L776" s="120">
        <f t="shared" si="64"/>
        <v>0.03</v>
      </c>
      <c r="M776" s="164"/>
      <c r="N776" s="141" t="s">
        <v>1748</v>
      </c>
      <c r="O776" s="164"/>
      <c r="P776" s="163"/>
      <c r="Q776" s="120"/>
      <c r="R776" s="120"/>
      <c r="S776" s="121">
        <v>1.05</v>
      </c>
      <c r="T776" s="121">
        <v>10</v>
      </c>
      <c r="U776" s="121">
        <v>21.05</v>
      </c>
      <c r="V776" s="121">
        <v>41.1</v>
      </c>
      <c r="W776" s="121">
        <v>71.150000000000006</v>
      </c>
      <c r="X776" s="121">
        <v>81.150000000000006</v>
      </c>
      <c r="Y776" s="121">
        <v>100</v>
      </c>
      <c r="Z776" s="121">
        <v>121.05</v>
      </c>
      <c r="AA776" s="121">
        <v>140</v>
      </c>
      <c r="AB776" s="121">
        <v>150</v>
      </c>
      <c r="AC776" s="122">
        <v>11.05</v>
      </c>
      <c r="AD776" s="122">
        <v>71.099999999999994</v>
      </c>
      <c r="AE776" s="122">
        <v>150</v>
      </c>
      <c r="AF776" s="123">
        <v>5.15</v>
      </c>
      <c r="AG776" s="123">
        <v>60</v>
      </c>
      <c r="AH776" s="123">
        <v>150</v>
      </c>
      <c r="AI776" s="1092" t="s">
        <v>2571</v>
      </c>
      <c r="AJ776" s="1093"/>
      <c r="AK776" s="1093" t="s">
        <v>1676</v>
      </c>
      <c r="AL776" s="1093"/>
      <c r="AM776" s="1093"/>
      <c r="AN776" s="120"/>
      <c r="AO776" s="118">
        <f t="shared" si="65"/>
        <v>0.25</v>
      </c>
      <c r="AP776" s="120" t="s">
        <v>287</v>
      </c>
      <c r="AQ776" s="120" t="s">
        <v>287</v>
      </c>
      <c r="AR776" s="144">
        <f t="shared" si="63"/>
        <v>0.2</v>
      </c>
      <c r="AS776" s="411">
        <v>8.3999999999999995E-3</v>
      </c>
      <c r="AT776" s="115">
        <v>780</v>
      </c>
    </row>
    <row r="777" spans="1:46" ht="15" hidden="1" customHeight="1">
      <c r="A777" s="115">
        <v>774</v>
      </c>
      <c r="B777" s="119" t="s">
        <v>1261</v>
      </c>
      <c r="C777" s="119"/>
      <c r="D777" s="119" t="s">
        <v>309</v>
      </c>
      <c r="E777" s="119" t="s">
        <v>310</v>
      </c>
      <c r="F777" s="119" t="s">
        <v>311</v>
      </c>
      <c r="G777" s="119" t="s">
        <v>297</v>
      </c>
      <c r="H777" s="119" t="s">
        <v>295</v>
      </c>
      <c r="I777" s="119" t="s">
        <v>749</v>
      </c>
      <c r="J777" s="119"/>
      <c r="K777" s="119"/>
      <c r="L777" s="120">
        <f t="shared" si="64"/>
        <v>0.01</v>
      </c>
      <c r="M777" s="164"/>
      <c r="N777" s="141" t="s">
        <v>1748</v>
      </c>
      <c r="O777" s="164"/>
      <c r="P777" s="163"/>
      <c r="Q777" s="120"/>
      <c r="R777" s="120"/>
      <c r="S777" s="121"/>
      <c r="T777" s="121"/>
      <c r="U777" s="121"/>
      <c r="V777" s="121"/>
      <c r="W777" s="121"/>
      <c r="X777" s="121"/>
      <c r="Y777" s="121"/>
      <c r="Z777" s="121"/>
      <c r="AA777" s="121"/>
      <c r="AB777" s="121"/>
      <c r="AC777" s="122"/>
      <c r="AD777" s="122"/>
      <c r="AE777" s="122"/>
      <c r="AF777" s="123"/>
      <c r="AG777" s="123"/>
      <c r="AH777" s="123"/>
      <c r="AI777" s="1092" t="s">
        <v>2571</v>
      </c>
      <c r="AJ777" s="1093"/>
      <c r="AK777" s="1093" t="s">
        <v>1676</v>
      </c>
      <c r="AL777" s="1093"/>
      <c r="AM777" s="1093"/>
      <c r="AN777" s="120"/>
      <c r="AO777" s="118">
        <f t="shared" si="65"/>
        <v>0</v>
      </c>
      <c r="AP777" s="120" t="s">
        <v>287</v>
      </c>
      <c r="AQ777" s="120" t="s">
        <v>287</v>
      </c>
      <c r="AR777" s="144">
        <f t="shared" si="63"/>
        <v>0</v>
      </c>
      <c r="AS777" s="411">
        <v>8.3999999999999995E-3</v>
      </c>
      <c r="AT777" s="115">
        <v>781</v>
      </c>
    </row>
    <row r="778" spans="1:46" ht="15" hidden="1" customHeight="1">
      <c r="A778" s="115">
        <v>775</v>
      </c>
      <c r="B778" s="119" t="s">
        <v>1262</v>
      </c>
      <c r="C778" s="119">
        <v>1387</v>
      </c>
      <c r="D778" s="119" t="s">
        <v>309</v>
      </c>
      <c r="E778" s="119" t="s">
        <v>310</v>
      </c>
      <c r="F778" s="119" t="s">
        <v>311</v>
      </c>
      <c r="G778" s="119" t="s">
        <v>297</v>
      </c>
      <c r="H778" s="125" t="s">
        <v>300</v>
      </c>
      <c r="I778" s="119" t="s">
        <v>749</v>
      </c>
      <c r="J778" s="119">
        <v>0.05</v>
      </c>
      <c r="K778" s="119"/>
      <c r="L778" s="120">
        <f t="shared" si="64"/>
        <v>0.03</v>
      </c>
      <c r="M778" s="164"/>
      <c r="N778" s="141" t="s">
        <v>1748</v>
      </c>
      <c r="O778" s="164" t="s">
        <v>1795</v>
      </c>
      <c r="P778" s="163" t="s">
        <v>1794</v>
      </c>
      <c r="Q778" s="120"/>
      <c r="R778" s="120"/>
      <c r="S778" s="121">
        <v>1.05</v>
      </c>
      <c r="T778" s="121">
        <v>10</v>
      </c>
      <c r="U778" s="121">
        <v>21.05</v>
      </c>
      <c r="V778" s="121">
        <v>41.1</v>
      </c>
      <c r="W778" s="121">
        <v>71.150000000000006</v>
      </c>
      <c r="X778" s="121">
        <v>81.150000000000006</v>
      </c>
      <c r="Y778" s="121">
        <v>100</v>
      </c>
      <c r="Z778" s="121">
        <v>121.05</v>
      </c>
      <c r="AA778" s="121">
        <v>140</v>
      </c>
      <c r="AB778" s="121">
        <v>150</v>
      </c>
      <c r="AC778" s="122">
        <v>11.05</v>
      </c>
      <c r="AD778" s="122">
        <v>71.099999999999994</v>
      </c>
      <c r="AE778" s="122">
        <v>150</v>
      </c>
      <c r="AF778" s="123">
        <v>5.15</v>
      </c>
      <c r="AG778" s="123">
        <v>60</v>
      </c>
      <c r="AH778" s="123">
        <v>150</v>
      </c>
      <c r="AI778" s="1092" t="s">
        <v>2571</v>
      </c>
      <c r="AJ778" s="1093"/>
      <c r="AK778" s="1093" t="s">
        <v>1676</v>
      </c>
      <c r="AL778" s="1093"/>
      <c r="AM778" s="1093"/>
      <c r="AN778" s="120"/>
      <c r="AO778" s="118">
        <f t="shared" si="65"/>
        <v>0.25</v>
      </c>
      <c r="AP778" s="120" t="s">
        <v>287</v>
      </c>
      <c r="AQ778" s="120" t="s">
        <v>287</v>
      </c>
      <c r="AR778" s="144">
        <f t="shared" si="63"/>
        <v>0.2</v>
      </c>
      <c r="AS778" s="411">
        <v>8.3999999999999995E-3</v>
      </c>
      <c r="AT778" s="115">
        <v>782</v>
      </c>
    </row>
    <row r="779" spans="1:46" ht="15" hidden="1" customHeight="1">
      <c r="A779" s="115">
        <v>776</v>
      </c>
      <c r="B779" s="119" t="s">
        <v>1263</v>
      </c>
      <c r="C779" s="119"/>
      <c r="D779" s="119" t="s">
        <v>309</v>
      </c>
      <c r="E779" s="119" t="s">
        <v>325</v>
      </c>
      <c r="F779" s="119" t="s">
        <v>1264</v>
      </c>
      <c r="G779" s="119" t="s">
        <v>606</v>
      </c>
      <c r="H779" s="119" t="s">
        <v>295</v>
      </c>
      <c r="I779" s="119" t="s">
        <v>749</v>
      </c>
      <c r="J779" s="119"/>
      <c r="K779" s="119"/>
      <c r="L779" s="120">
        <f t="shared" si="64"/>
        <v>0.01</v>
      </c>
      <c r="M779" s="164"/>
      <c r="N779" s="141" t="s">
        <v>1748</v>
      </c>
      <c r="O779" s="164"/>
      <c r="P779" s="163"/>
      <c r="Q779" s="120"/>
      <c r="R779" s="120"/>
      <c r="S779" s="121"/>
      <c r="T779" s="121"/>
      <c r="U779" s="121"/>
      <c r="V779" s="121"/>
      <c r="W779" s="121"/>
      <c r="X779" s="121"/>
      <c r="Y779" s="121"/>
      <c r="Z779" s="121"/>
      <c r="AA779" s="121"/>
      <c r="AB779" s="121"/>
      <c r="AC779" s="122"/>
      <c r="AD779" s="122"/>
      <c r="AE779" s="122"/>
      <c r="AF779" s="123"/>
      <c r="AG779" s="123"/>
      <c r="AH779" s="123"/>
      <c r="AI779" s="1092" t="s">
        <v>2571</v>
      </c>
      <c r="AJ779" s="1093"/>
      <c r="AK779" s="1093" t="s">
        <v>1676</v>
      </c>
      <c r="AL779" s="1093"/>
      <c r="AM779" s="1093"/>
      <c r="AN779" s="120"/>
      <c r="AO779" s="118">
        <f t="shared" si="65"/>
        <v>0</v>
      </c>
      <c r="AP779" s="120" t="s">
        <v>287</v>
      </c>
      <c r="AQ779" s="120" t="s">
        <v>287</v>
      </c>
      <c r="AR779" s="144">
        <f t="shared" si="63"/>
        <v>0</v>
      </c>
      <c r="AS779" s="411">
        <v>8.3999999999999995E-3</v>
      </c>
      <c r="AT779" s="115">
        <v>783</v>
      </c>
    </row>
    <row r="780" spans="1:46" ht="15" hidden="1" customHeight="1">
      <c r="A780" s="115">
        <v>777</v>
      </c>
      <c r="B780" s="119" t="s">
        <v>1265</v>
      </c>
      <c r="C780" s="119"/>
      <c r="D780" s="119" t="s">
        <v>309</v>
      </c>
      <c r="E780" s="119" t="s">
        <v>325</v>
      </c>
      <c r="F780" s="119" t="s">
        <v>1266</v>
      </c>
      <c r="G780" s="119" t="s">
        <v>297</v>
      </c>
      <c r="H780" s="119" t="s">
        <v>295</v>
      </c>
      <c r="I780" s="119" t="s">
        <v>749</v>
      </c>
      <c r="J780" s="119"/>
      <c r="K780" s="119"/>
      <c r="L780" s="120">
        <f t="shared" si="64"/>
        <v>0.01</v>
      </c>
      <c r="M780" s="164"/>
      <c r="N780" s="141" t="s">
        <v>1748</v>
      </c>
      <c r="O780" s="164"/>
      <c r="P780" s="163"/>
      <c r="Q780" s="120"/>
      <c r="R780" s="120"/>
      <c r="S780" s="121"/>
      <c r="T780" s="121"/>
      <c r="U780" s="121"/>
      <c r="V780" s="121"/>
      <c r="W780" s="121"/>
      <c r="X780" s="121"/>
      <c r="Y780" s="121"/>
      <c r="Z780" s="121"/>
      <c r="AA780" s="121"/>
      <c r="AB780" s="121"/>
      <c r="AC780" s="122"/>
      <c r="AD780" s="122"/>
      <c r="AE780" s="122"/>
      <c r="AF780" s="123"/>
      <c r="AG780" s="123"/>
      <c r="AH780" s="123"/>
      <c r="AI780" s="1092" t="s">
        <v>2571</v>
      </c>
      <c r="AJ780" s="1093"/>
      <c r="AK780" s="1093" t="s">
        <v>1676</v>
      </c>
      <c r="AL780" s="1093"/>
      <c r="AM780" s="1093"/>
      <c r="AN780" s="120"/>
      <c r="AO780" s="118">
        <f t="shared" si="65"/>
        <v>0</v>
      </c>
      <c r="AP780" s="120" t="s">
        <v>287</v>
      </c>
      <c r="AQ780" s="120" t="s">
        <v>287</v>
      </c>
      <c r="AR780" s="144">
        <f t="shared" si="63"/>
        <v>0</v>
      </c>
      <c r="AS780" s="411">
        <v>8.3999999999999995E-3</v>
      </c>
      <c r="AT780" s="115">
        <v>784</v>
      </c>
    </row>
    <row r="781" spans="1:46" ht="15" hidden="1" customHeight="1">
      <c r="A781" s="115">
        <v>778</v>
      </c>
      <c r="B781" s="119" t="s">
        <v>1267</v>
      </c>
      <c r="C781" s="124" t="s">
        <v>1752</v>
      </c>
      <c r="D781" s="119" t="s">
        <v>309</v>
      </c>
      <c r="E781" s="119" t="s">
        <v>330</v>
      </c>
      <c r="F781" s="119" t="s">
        <v>623</v>
      </c>
      <c r="G781" s="119" t="s">
        <v>297</v>
      </c>
      <c r="H781" s="119" t="s">
        <v>300</v>
      </c>
      <c r="I781" s="119" t="s">
        <v>749</v>
      </c>
      <c r="J781" s="119">
        <v>0.01</v>
      </c>
      <c r="K781" s="119"/>
      <c r="L781" s="120">
        <f t="shared" si="64"/>
        <v>0.01</v>
      </c>
      <c r="M781" s="164"/>
      <c r="N781" s="141" t="s">
        <v>1748</v>
      </c>
      <c r="O781" s="164"/>
      <c r="P781" s="163"/>
      <c r="Q781" s="120"/>
      <c r="R781" s="120"/>
      <c r="S781" s="121">
        <v>1.05</v>
      </c>
      <c r="T781" s="121">
        <v>10</v>
      </c>
      <c r="U781" s="121">
        <v>21.05</v>
      </c>
      <c r="V781" s="121">
        <v>41.1</v>
      </c>
      <c r="W781" s="121">
        <v>71.150000000000006</v>
      </c>
      <c r="X781" s="121">
        <v>81.150000000000006</v>
      </c>
      <c r="Y781" s="121">
        <v>100</v>
      </c>
      <c r="Z781" s="121">
        <v>121.05</v>
      </c>
      <c r="AA781" s="121">
        <v>140</v>
      </c>
      <c r="AB781" s="121">
        <v>150</v>
      </c>
      <c r="AC781" s="122">
        <v>11.05</v>
      </c>
      <c r="AD781" s="122">
        <v>71.099999999999994</v>
      </c>
      <c r="AE781" s="122">
        <v>150</v>
      </c>
      <c r="AF781" s="123">
        <v>5.15</v>
      </c>
      <c r="AG781" s="123">
        <v>60</v>
      </c>
      <c r="AH781" s="123">
        <v>150</v>
      </c>
      <c r="AI781" s="1092" t="s">
        <v>2571</v>
      </c>
      <c r="AJ781" s="1093"/>
      <c r="AK781" s="1093" t="s">
        <v>1676</v>
      </c>
      <c r="AL781" s="1093"/>
      <c r="AM781" s="1093"/>
      <c r="AN781" s="120"/>
      <c r="AO781" s="118">
        <f t="shared" si="65"/>
        <v>0.05</v>
      </c>
      <c r="AP781" s="120" t="s">
        <v>287</v>
      </c>
      <c r="AQ781" s="120" t="s">
        <v>287</v>
      </c>
      <c r="AR781" s="144">
        <f t="shared" si="63"/>
        <v>0.04</v>
      </c>
      <c r="AS781" s="411">
        <v>8.3999999999999995E-3</v>
      </c>
      <c r="AT781" s="115">
        <v>785</v>
      </c>
    </row>
    <row r="782" spans="1:46" ht="15" hidden="1" customHeight="1">
      <c r="A782" s="115">
        <v>779</v>
      </c>
      <c r="B782" s="119" t="s">
        <v>1268</v>
      </c>
      <c r="C782" s="119"/>
      <c r="D782" s="119" t="s">
        <v>309</v>
      </c>
      <c r="E782" s="119" t="s">
        <v>330</v>
      </c>
      <c r="F782" s="119" t="s">
        <v>1269</v>
      </c>
      <c r="G782" s="119" t="s">
        <v>297</v>
      </c>
      <c r="H782" s="119" t="s">
        <v>300</v>
      </c>
      <c r="I782" s="119" t="s">
        <v>749</v>
      </c>
      <c r="J782" s="119"/>
      <c r="K782" s="119"/>
      <c r="L782" s="120">
        <f t="shared" si="64"/>
        <v>0.01</v>
      </c>
      <c r="M782" s="164"/>
      <c r="N782" s="141" t="s">
        <v>1748</v>
      </c>
      <c r="O782" s="164"/>
      <c r="P782" s="163"/>
      <c r="Q782" s="120"/>
      <c r="R782" s="120"/>
      <c r="S782" s="121"/>
      <c r="T782" s="121"/>
      <c r="U782" s="121"/>
      <c r="V782" s="121"/>
      <c r="W782" s="121"/>
      <c r="X782" s="121"/>
      <c r="Y782" s="121"/>
      <c r="Z782" s="121"/>
      <c r="AA782" s="121"/>
      <c r="AB782" s="121"/>
      <c r="AC782" s="122"/>
      <c r="AD782" s="122"/>
      <c r="AE782" s="122"/>
      <c r="AF782" s="123"/>
      <c r="AG782" s="123"/>
      <c r="AH782" s="123"/>
      <c r="AI782" s="1092" t="s">
        <v>2571</v>
      </c>
      <c r="AJ782" s="1093"/>
      <c r="AK782" s="1093" t="s">
        <v>1676</v>
      </c>
      <c r="AL782" s="1093"/>
      <c r="AM782" s="1093"/>
      <c r="AN782" s="120"/>
      <c r="AO782" s="118">
        <f t="shared" si="65"/>
        <v>0</v>
      </c>
      <c r="AP782" s="120" t="s">
        <v>287</v>
      </c>
      <c r="AQ782" s="120" t="s">
        <v>287</v>
      </c>
      <c r="AR782" s="144">
        <f t="shared" si="63"/>
        <v>0</v>
      </c>
      <c r="AS782" s="411">
        <v>8.3999999999999995E-3</v>
      </c>
      <c r="AT782" s="115">
        <v>786</v>
      </c>
    </row>
    <row r="783" spans="1:46" ht="15" hidden="1" customHeight="1">
      <c r="A783" s="115">
        <v>780</v>
      </c>
      <c r="B783" s="119" t="s">
        <v>1270</v>
      </c>
      <c r="C783" s="119"/>
      <c r="D783" s="119" t="s">
        <v>309</v>
      </c>
      <c r="E783" s="119" t="s">
        <v>330</v>
      </c>
      <c r="F783" s="119" t="s">
        <v>475</v>
      </c>
      <c r="G783" s="119" t="s">
        <v>297</v>
      </c>
      <c r="H783" s="119" t="s">
        <v>300</v>
      </c>
      <c r="I783" s="119" t="s">
        <v>749</v>
      </c>
      <c r="J783" s="119"/>
      <c r="K783" s="119"/>
      <c r="L783" s="120">
        <f t="shared" si="64"/>
        <v>0.01</v>
      </c>
      <c r="M783" s="164"/>
      <c r="N783" s="141" t="s">
        <v>1748</v>
      </c>
      <c r="O783" s="164"/>
      <c r="P783" s="163"/>
      <c r="Q783" s="120"/>
      <c r="R783" s="120"/>
      <c r="S783" s="121"/>
      <c r="T783" s="121"/>
      <c r="U783" s="121"/>
      <c r="V783" s="121"/>
      <c r="W783" s="121"/>
      <c r="X783" s="121"/>
      <c r="Y783" s="121"/>
      <c r="Z783" s="121"/>
      <c r="AA783" s="121"/>
      <c r="AB783" s="121"/>
      <c r="AC783" s="122"/>
      <c r="AD783" s="122"/>
      <c r="AE783" s="122"/>
      <c r="AF783" s="123"/>
      <c r="AG783" s="123"/>
      <c r="AH783" s="123"/>
      <c r="AI783" s="1092" t="s">
        <v>2571</v>
      </c>
      <c r="AJ783" s="1093"/>
      <c r="AK783" s="1093" t="s">
        <v>1676</v>
      </c>
      <c r="AL783" s="1093"/>
      <c r="AM783" s="1093"/>
      <c r="AN783" s="120"/>
      <c r="AO783" s="118">
        <f t="shared" si="65"/>
        <v>0</v>
      </c>
      <c r="AP783" s="120" t="s">
        <v>287</v>
      </c>
      <c r="AQ783" s="120" t="s">
        <v>287</v>
      </c>
      <c r="AR783" s="144">
        <f t="shared" si="63"/>
        <v>0</v>
      </c>
      <c r="AS783" s="411">
        <v>8.3999999999999995E-3</v>
      </c>
      <c r="AT783" s="115">
        <v>787</v>
      </c>
    </row>
    <row r="784" spans="1:46" ht="15" hidden="1" customHeight="1">
      <c r="A784" s="115">
        <v>781</v>
      </c>
      <c r="B784" s="119" t="s">
        <v>1271</v>
      </c>
      <c r="C784" s="119"/>
      <c r="D784" s="119" t="s">
        <v>309</v>
      </c>
      <c r="E784" s="119" t="s">
        <v>330</v>
      </c>
      <c r="F784" s="119" t="s">
        <v>475</v>
      </c>
      <c r="G784" s="119" t="s">
        <v>297</v>
      </c>
      <c r="H784" s="119" t="s">
        <v>300</v>
      </c>
      <c r="I784" s="119" t="s">
        <v>749</v>
      </c>
      <c r="J784" s="119"/>
      <c r="K784" s="119"/>
      <c r="L784" s="120">
        <f t="shared" si="64"/>
        <v>0.01</v>
      </c>
      <c r="M784" s="164"/>
      <c r="N784" s="141" t="s">
        <v>1748</v>
      </c>
      <c r="O784" s="164"/>
      <c r="P784" s="163"/>
      <c r="Q784" s="120"/>
      <c r="R784" s="120"/>
      <c r="S784" s="121"/>
      <c r="T784" s="121"/>
      <c r="U784" s="121"/>
      <c r="V784" s="121"/>
      <c r="W784" s="121"/>
      <c r="X784" s="121"/>
      <c r="Y784" s="121"/>
      <c r="Z784" s="121"/>
      <c r="AA784" s="121"/>
      <c r="AB784" s="121"/>
      <c r="AC784" s="122"/>
      <c r="AD784" s="122"/>
      <c r="AE784" s="122"/>
      <c r="AF784" s="123"/>
      <c r="AG784" s="123"/>
      <c r="AH784" s="123"/>
      <c r="AI784" s="1092" t="s">
        <v>2571</v>
      </c>
      <c r="AJ784" s="1093"/>
      <c r="AK784" s="1093" t="s">
        <v>1676</v>
      </c>
      <c r="AL784" s="1093"/>
      <c r="AM784" s="1093"/>
      <c r="AN784" s="120"/>
      <c r="AO784" s="118">
        <f t="shared" si="65"/>
        <v>0</v>
      </c>
      <c r="AP784" s="120" t="s">
        <v>287</v>
      </c>
      <c r="AQ784" s="120" t="s">
        <v>287</v>
      </c>
      <c r="AR784" s="144">
        <f t="shared" si="63"/>
        <v>0</v>
      </c>
      <c r="AS784" s="411">
        <v>8.3999999999999995E-3</v>
      </c>
      <c r="AT784" s="115">
        <v>788</v>
      </c>
    </row>
    <row r="785" spans="1:46" ht="15" hidden="1" customHeight="1">
      <c r="A785" s="115">
        <v>782</v>
      </c>
      <c r="B785" s="119" t="s">
        <v>1272</v>
      </c>
      <c r="C785" s="119"/>
      <c r="D785" s="119" t="s">
        <v>309</v>
      </c>
      <c r="E785" s="119" t="s">
        <v>330</v>
      </c>
      <c r="F785" s="119" t="s">
        <v>475</v>
      </c>
      <c r="G785" s="119" t="s">
        <v>297</v>
      </c>
      <c r="H785" s="119" t="s">
        <v>300</v>
      </c>
      <c r="I785" s="119" t="s">
        <v>749</v>
      </c>
      <c r="J785" s="119"/>
      <c r="K785" s="119"/>
      <c r="L785" s="120">
        <f t="shared" si="64"/>
        <v>0.01</v>
      </c>
      <c r="M785" s="164"/>
      <c r="N785" s="141" t="s">
        <v>1748</v>
      </c>
      <c r="O785" s="164"/>
      <c r="P785" s="163"/>
      <c r="Q785" s="120"/>
      <c r="R785" s="120"/>
      <c r="S785" s="121"/>
      <c r="T785" s="121"/>
      <c r="U785" s="121"/>
      <c r="V785" s="121"/>
      <c r="W785" s="121"/>
      <c r="X785" s="121"/>
      <c r="Y785" s="121"/>
      <c r="Z785" s="121"/>
      <c r="AA785" s="121"/>
      <c r="AB785" s="121"/>
      <c r="AC785" s="122"/>
      <c r="AD785" s="122"/>
      <c r="AE785" s="122"/>
      <c r="AF785" s="123"/>
      <c r="AG785" s="123"/>
      <c r="AH785" s="123"/>
      <c r="AI785" s="1092" t="s">
        <v>2571</v>
      </c>
      <c r="AJ785" s="1093"/>
      <c r="AK785" s="1093" t="s">
        <v>1676</v>
      </c>
      <c r="AL785" s="1093"/>
      <c r="AM785" s="1093"/>
      <c r="AN785" s="120"/>
      <c r="AO785" s="118">
        <f t="shared" si="65"/>
        <v>0</v>
      </c>
      <c r="AP785" s="120" t="s">
        <v>287</v>
      </c>
      <c r="AQ785" s="120" t="s">
        <v>287</v>
      </c>
      <c r="AR785" s="144">
        <f t="shared" si="63"/>
        <v>0</v>
      </c>
      <c r="AS785" s="411">
        <v>8.3999999999999995E-3</v>
      </c>
      <c r="AT785" s="115">
        <v>789</v>
      </c>
    </row>
    <row r="786" spans="1:46" ht="15" hidden="1" customHeight="1">
      <c r="A786" s="115">
        <v>783</v>
      </c>
      <c r="B786" s="119" t="s">
        <v>1273</v>
      </c>
      <c r="C786" s="119"/>
      <c r="D786" s="119" t="s">
        <v>309</v>
      </c>
      <c r="E786" s="119" t="s">
        <v>330</v>
      </c>
      <c r="F786" s="119" t="s">
        <v>475</v>
      </c>
      <c r="G786" s="119" t="s">
        <v>297</v>
      </c>
      <c r="H786" s="119" t="s">
        <v>300</v>
      </c>
      <c r="I786" s="119" t="s">
        <v>749</v>
      </c>
      <c r="J786" s="119"/>
      <c r="K786" s="119"/>
      <c r="L786" s="120">
        <f t="shared" si="64"/>
        <v>0.01</v>
      </c>
      <c r="M786" s="164"/>
      <c r="N786" s="141" t="s">
        <v>1748</v>
      </c>
      <c r="O786" s="164"/>
      <c r="P786" s="163"/>
      <c r="Q786" s="120"/>
      <c r="R786" s="120"/>
      <c r="S786" s="121"/>
      <c r="T786" s="121"/>
      <c r="U786" s="121"/>
      <c r="V786" s="121"/>
      <c r="W786" s="121"/>
      <c r="X786" s="121"/>
      <c r="Y786" s="121"/>
      <c r="Z786" s="121"/>
      <c r="AA786" s="121"/>
      <c r="AB786" s="121"/>
      <c r="AC786" s="122"/>
      <c r="AD786" s="122"/>
      <c r="AE786" s="122"/>
      <c r="AF786" s="123"/>
      <c r="AG786" s="123"/>
      <c r="AH786" s="123"/>
      <c r="AI786" s="1092" t="s">
        <v>2571</v>
      </c>
      <c r="AJ786" s="1093"/>
      <c r="AK786" s="1093" t="s">
        <v>1676</v>
      </c>
      <c r="AL786" s="1093"/>
      <c r="AM786" s="1093"/>
      <c r="AN786" s="120"/>
      <c r="AO786" s="118">
        <f t="shared" si="65"/>
        <v>0</v>
      </c>
      <c r="AP786" s="120" t="s">
        <v>287</v>
      </c>
      <c r="AQ786" s="120" t="s">
        <v>287</v>
      </c>
      <c r="AR786" s="144">
        <f t="shared" si="63"/>
        <v>0</v>
      </c>
      <c r="AS786" s="411">
        <v>8.3999999999999995E-3</v>
      </c>
      <c r="AT786" s="115">
        <v>790</v>
      </c>
    </row>
    <row r="787" spans="1:46" ht="15" hidden="1" customHeight="1">
      <c r="A787" s="115">
        <v>784</v>
      </c>
      <c r="B787" s="119" t="s">
        <v>1274</v>
      </c>
      <c r="C787" s="119"/>
      <c r="D787" s="119" t="s">
        <v>309</v>
      </c>
      <c r="E787" s="119" t="s">
        <v>330</v>
      </c>
      <c r="F787" s="119" t="s">
        <v>1275</v>
      </c>
      <c r="G787" s="119" t="s">
        <v>297</v>
      </c>
      <c r="H787" s="119" t="s">
        <v>300</v>
      </c>
      <c r="I787" s="119" t="s">
        <v>749</v>
      </c>
      <c r="J787" s="119"/>
      <c r="K787" s="119"/>
      <c r="L787" s="120">
        <f t="shared" si="64"/>
        <v>0.01</v>
      </c>
      <c r="M787" s="164"/>
      <c r="N787" s="141" t="s">
        <v>1748</v>
      </c>
      <c r="O787" s="164"/>
      <c r="P787" s="163"/>
      <c r="Q787" s="120"/>
      <c r="R787" s="120"/>
      <c r="S787" s="121"/>
      <c r="T787" s="121"/>
      <c r="U787" s="121"/>
      <c r="V787" s="121"/>
      <c r="W787" s="121"/>
      <c r="X787" s="121"/>
      <c r="Y787" s="121"/>
      <c r="Z787" s="121"/>
      <c r="AA787" s="121"/>
      <c r="AB787" s="121"/>
      <c r="AC787" s="122"/>
      <c r="AD787" s="122"/>
      <c r="AE787" s="122"/>
      <c r="AF787" s="123"/>
      <c r="AG787" s="123"/>
      <c r="AH787" s="123"/>
      <c r="AI787" s="1092" t="s">
        <v>2571</v>
      </c>
      <c r="AJ787" s="1093"/>
      <c r="AK787" s="1093" t="s">
        <v>1676</v>
      </c>
      <c r="AL787" s="1093"/>
      <c r="AM787" s="1093"/>
      <c r="AN787" s="120"/>
      <c r="AO787" s="118">
        <f t="shared" si="65"/>
        <v>0</v>
      </c>
      <c r="AP787" s="120" t="s">
        <v>287</v>
      </c>
      <c r="AQ787" s="120" t="s">
        <v>287</v>
      </c>
      <c r="AR787" s="144">
        <f t="shared" si="63"/>
        <v>0</v>
      </c>
      <c r="AS787" s="411">
        <v>8.3999999999999995E-3</v>
      </c>
      <c r="AT787" s="115">
        <v>791</v>
      </c>
    </row>
    <row r="788" spans="1:46" ht="15" hidden="1" customHeight="1">
      <c r="A788" s="115">
        <v>785</v>
      </c>
      <c r="B788" s="119" t="s">
        <v>1276</v>
      </c>
      <c r="C788" s="119">
        <v>11475363</v>
      </c>
      <c r="D788" s="119" t="s">
        <v>309</v>
      </c>
      <c r="E788" s="119" t="s">
        <v>330</v>
      </c>
      <c r="F788" s="119" t="s">
        <v>475</v>
      </c>
      <c r="G788" s="119" t="s">
        <v>297</v>
      </c>
      <c r="H788" s="119" t="s">
        <v>300</v>
      </c>
      <c r="I788" s="119" t="s">
        <v>749</v>
      </c>
      <c r="J788" s="119">
        <v>0.01</v>
      </c>
      <c r="K788" s="119"/>
      <c r="L788" s="120">
        <f t="shared" si="64"/>
        <v>0.01</v>
      </c>
      <c r="M788" s="164"/>
      <c r="N788" s="141" t="s">
        <v>1748</v>
      </c>
      <c r="O788" s="164"/>
      <c r="P788" s="163"/>
      <c r="Q788" s="120"/>
      <c r="R788" s="120"/>
      <c r="S788" s="121">
        <v>1.05</v>
      </c>
      <c r="T788" s="121">
        <v>10</v>
      </c>
      <c r="U788" s="121">
        <v>21.05</v>
      </c>
      <c r="V788" s="121">
        <v>41.1</v>
      </c>
      <c r="W788" s="121">
        <v>71.150000000000006</v>
      </c>
      <c r="X788" s="121">
        <v>81.150000000000006</v>
      </c>
      <c r="Y788" s="121">
        <v>100</v>
      </c>
      <c r="Z788" s="121">
        <v>121.05</v>
      </c>
      <c r="AA788" s="121">
        <v>140</v>
      </c>
      <c r="AB788" s="121">
        <v>150</v>
      </c>
      <c r="AC788" s="122">
        <v>11.05</v>
      </c>
      <c r="AD788" s="122">
        <v>71.099999999999994</v>
      </c>
      <c r="AE788" s="122">
        <v>150</v>
      </c>
      <c r="AF788" s="123">
        <v>5.15</v>
      </c>
      <c r="AG788" s="123">
        <v>60</v>
      </c>
      <c r="AH788" s="123">
        <v>150</v>
      </c>
      <c r="AI788" s="1092" t="s">
        <v>2571</v>
      </c>
      <c r="AJ788" s="1093"/>
      <c r="AK788" s="1093" t="s">
        <v>1676</v>
      </c>
      <c r="AL788" s="1093"/>
      <c r="AM788" s="1093"/>
      <c r="AN788" s="120"/>
      <c r="AO788" s="118">
        <f t="shared" si="65"/>
        <v>0.05</v>
      </c>
      <c r="AP788" s="120" t="s">
        <v>287</v>
      </c>
      <c r="AQ788" s="120" t="s">
        <v>287</v>
      </c>
      <c r="AR788" s="144">
        <f t="shared" si="63"/>
        <v>0.04</v>
      </c>
      <c r="AS788" s="411">
        <v>8.3999999999999995E-3</v>
      </c>
      <c r="AT788" s="115">
        <v>792</v>
      </c>
    </row>
    <row r="789" spans="1:46" ht="15" hidden="1" customHeight="1">
      <c r="A789" s="115">
        <v>786</v>
      </c>
      <c r="B789" s="119" t="s">
        <v>1277</v>
      </c>
      <c r="C789" s="119">
        <v>11628794</v>
      </c>
      <c r="D789" s="119" t="s">
        <v>309</v>
      </c>
      <c r="E789" s="119" t="s">
        <v>330</v>
      </c>
      <c r="F789" s="119" t="s">
        <v>1269</v>
      </c>
      <c r="G789" s="119" t="s">
        <v>297</v>
      </c>
      <c r="H789" s="119" t="s">
        <v>300</v>
      </c>
      <c r="I789" s="119" t="s">
        <v>749</v>
      </c>
      <c r="J789" s="119">
        <v>0.01</v>
      </c>
      <c r="K789" s="119"/>
      <c r="L789" s="120">
        <f t="shared" si="64"/>
        <v>0.01</v>
      </c>
      <c r="M789" s="164"/>
      <c r="N789" s="141" t="s">
        <v>1748</v>
      </c>
      <c r="O789" s="164"/>
      <c r="P789" s="163"/>
      <c r="Q789" s="120"/>
      <c r="R789" s="120"/>
      <c r="S789" s="121">
        <v>1.05</v>
      </c>
      <c r="T789" s="121">
        <v>10</v>
      </c>
      <c r="U789" s="121">
        <v>21.05</v>
      </c>
      <c r="V789" s="121">
        <v>41.1</v>
      </c>
      <c r="W789" s="121">
        <v>71.150000000000006</v>
      </c>
      <c r="X789" s="121">
        <v>81.150000000000006</v>
      </c>
      <c r="Y789" s="121">
        <v>100</v>
      </c>
      <c r="Z789" s="121">
        <v>121.05</v>
      </c>
      <c r="AA789" s="121">
        <v>140</v>
      </c>
      <c r="AB789" s="121">
        <v>150</v>
      </c>
      <c r="AC789" s="122">
        <v>11.05</v>
      </c>
      <c r="AD789" s="122">
        <v>71.099999999999994</v>
      </c>
      <c r="AE789" s="122">
        <v>150</v>
      </c>
      <c r="AF789" s="123">
        <v>5.15</v>
      </c>
      <c r="AG789" s="123">
        <v>60</v>
      </c>
      <c r="AH789" s="123">
        <v>150</v>
      </c>
      <c r="AI789" s="1092" t="s">
        <v>2571</v>
      </c>
      <c r="AJ789" s="1093"/>
      <c r="AK789" s="1093" t="s">
        <v>1676</v>
      </c>
      <c r="AL789" s="1093"/>
      <c r="AM789" s="1093"/>
      <c r="AN789" s="120"/>
      <c r="AO789" s="118">
        <f t="shared" si="65"/>
        <v>0.05</v>
      </c>
      <c r="AP789" s="120" t="s">
        <v>287</v>
      </c>
      <c r="AQ789" s="120" t="s">
        <v>287</v>
      </c>
      <c r="AR789" s="144">
        <f t="shared" si="63"/>
        <v>0.04</v>
      </c>
      <c r="AS789" s="411">
        <v>8.3999999999999995E-3</v>
      </c>
      <c r="AT789" s="115">
        <v>793</v>
      </c>
    </row>
    <row r="790" spans="1:46" ht="15" hidden="1" customHeight="1">
      <c r="A790" s="115">
        <v>787</v>
      </c>
      <c r="B790" s="119" t="s">
        <v>1278</v>
      </c>
      <c r="C790" s="125" t="s">
        <v>1741</v>
      </c>
      <c r="D790" s="119" t="s">
        <v>309</v>
      </c>
      <c r="E790" s="119" t="s">
        <v>330</v>
      </c>
      <c r="F790" s="125" t="s">
        <v>1743</v>
      </c>
      <c r="G790" s="125" t="s">
        <v>296</v>
      </c>
      <c r="H790" s="119" t="s">
        <v>300</v>
      </c>
      <c r="I790" s="119" t="s">
        <v>749</v>
      </c>
      <c r="J790" s="119">
        <v>0.01</v>
      </c>
      <c r="K790" s="119"/>
      <c r="L790" s="120">
        <f t="shared" si="64"/>
        <v>0.01</v>
      </c>
      <c r="M790" s="164"/>
      <c r="N790" s="141" t="s">
        <v>1748</v>
      </c>
      <c r="O790" s="164"/>
      <c r="P790" s="163"/>
      <c r="Q790" s="120"/>
      <c r="R790" s="120"/>
      <c r="S790" s="121">
        <v>1.05</v>
      </c>
      <c r="T790" s="121">
        <v>10</v>
      </c>
      <c r="U790" s="121">
        <v>21.05</v>
      </c>
      <c r="V790" s="121">
        <v>41.1</v>
      </c>
      <c r="W790" s="121">
        <v>71.150000000000006</v>
      </c>
      <c r="X790" s="121">
        <v>81.150000000000006</v>
      </c>
      <c r="Y790" s="121">
        <v>100</v>
      </c>
      <c r="Z790" s="121">
        <v>121.05</v>
      </c>
      <c r="AA790" s="121">
        <v>140</v>
      </c>
      <c r="AB790" s="121">
        <v>150</v>
      </c>
      <c r="AC790" s="122">
        <v>11.05</v>
      </c>
      <c r="AD790" s="122">
        <v>71.099999999999994</v>
      </c>
      <c r="AE790" s="122">
        <v>150</v>
      </c>
      <c r="AF790" s="123">
        <v>5.15</v>
      </c>
      <c r="AG790" s="123">
        <v>60</v>
      </c>
      <c r="AH790" s="123">
        <v>150</v>
      </c>
      <c r="AI790" s="1092" t="s">
        <v>2571</v>
      </c>
      <c r="AJ790" s="1093"/>
      <c r="AK790" s="1093" t="s">
        <v>1676</v>
      </c>
      <c r="AL790" s="1093"/>
      <c r="AM790" s="1093"/>
      <c r="AN790" s="120"/>
      <c r="AO790" s="118">
        <f t="shared" si="65"/>
        <v>0.05</v>
      </c>
      <c r="AP790" s="120" t="s">
        <v>287</v>
      </c>
      <c r="AQ790" s="120" t="s">
        <v>287</v>
      </c>
      <c r="AR790" s="144">
        <f t="shared" si="63"/>
        <v>0.04</v>
      </c>
      <c r="AS790" s="411">
        <v>8.3999999999999995E-3</v>
      </c>
      <c r="AT790" s="115">
        <v>794</v>
      </c>
    </row>
    <row r="791" spans="1:46" ht="15" hidden="1" customHeight="1">
      <c r="A791" s="115">
        <v>788</v>
      </c>
      <c r="B791" s="119" t="s">
        <v>1279</v>
      </c>
      <c r="C791" s="125" t="s">
        <v>1732</v>
      </c>
      <c r="D791" s="119" t="s">
        <v>309</v>
      </c>
      <c r="E791" s="119" t="s">
        <v>330</v>
      </c>
      <c r="F791" s="125" t="s">
        <v>1732</v>
      </c>
      <c r="G791" s="119" t="s">
        <v>297</v>
      </c>
      <c r="H791" s="119" t="s">
        <v>300</v>
      </c>
      <c r="I791" s="119" t="s">
        <v>749</v>
      </c>
      <c r="J791" s="119">
        <v>0.05</v>
      </c>
      <c r="K791" s="119"/>
      <c r="L791" s="120">
        <f t="shared" si="64"/>
        <v>0.03</v>
      </c>
      <c r="M791" s="164"/>
      <c r="N791" s="141" t="s">
        <v>1748</v>
      </c>
      <c r="O791" s="164"/>
      <c r="P791" s="163"/>
      <c r="Q791" s="120"/>
      <c r="R791" s="120"/>
      <c r="S791" s="121">
        <v>1.05</v>
      </c>
      <c r="T791" s="121">
        <v>10</v>
      </c>
      <c r="U791" s="121">
        <v>21.05</v>
      </c>
      <c r="V791" s="121">
        <v>41.1</v>
      </c>
      <c r="W791" s="121">
        <v>71.150000000000006</v>
      </c>
      <c r="X791" s="121">
        <v>81.150000000000006</v>
      </c>
      <c r="Y791" s="121">
        <v>100</v>
      </c>
      <c r="Z791" s="121">
        <v>121.05</v>
      </c>
      <c r="AA791" s="121">
        <v>140</v>
      </c>
      <c r="AB791" s="121">
        <v>150</v>
      </c>
      <c r="AC791" s="122">
        <v>11.05</v>
      </c>
      <c r="AD791" s="122">
        <v>71.099999999999994</v>
      </c>
      <c r="AE791" s="122">
        <v>150</v>
      </c>
      <c r="AF791" s="123">
        <v>5.15</v>
      </c>
      <c r="AG791" s="123">
        <v>60</v>
      </c>
      <c r="AH791" s="123">
        <v>150</v>
      </c>
      <c r="AI791" s="1092" t="s">
        <v>2571</v>
      </c>
      <c r="AJ791" s="1093"/>
      <c r="AK791" s="1093" t="s">
        <v>1676</v>
      </c>
      <c r="AL791" s="1093"/>
      <c r="AM791" s="1093"/>
      <c r="AN791" s="120"/>
      <c r="AO791" s="118">
        <f t="shared" si="65"/>
        <v>0.25</v>
      </c>
      <c r="AP791" s="120" t="s">
        <v>287</v>
      </c>
      <c r="AQ791" s="120" t="s">
        <v>287</v>
      </c>
      <c r="AR791" s="144">
        <f t="shared" si="63"/>
        <v>0.2</v>
      </c>
      <c r="AS791" s="411">
        <v>8.3999999999999995E-3</v>
      </c>
      <c r="AT791" s="115">
        <v>795</v>
      </c>
    </row>
    <row r="792" spans="1:46" ht="15" hidden="1" customHeight="1">
      <c r="A792" s="115">
        <v>789</v>
      </c>
      <c r="B792" s="119" t="s">
        <v>1280</v>
      </c>
      <c r="C792" s="125" t="s">
        <v>1791</v>
      </c>
      <c r="D792" s="119" t="s">
        <v>309</v>
      </c>
      <c r="E792" s="119" t="s">
        <v>330</v>
      </c>
      <c r="F792" s="119" t="s">
        <v>1269</v>
      </c>
      <c r="G792" s="119" t="s">
        <v>297</v>
      </c>
      <c r="H792" s="119" t="s">
        <v>300</v>
      </c>
      <c r="I792" s="119" t="s">
        <v>749</v>
      </c>
      <c r="J792" s="119">
        <v>0.01</v>
      </c>
      <c r="K792" s="119"/>
      <c r="L792" s="120">
        <f t="shared" si="64"/>
        <v>0.01</v>
      </c>
      <c r="M792" s="164"/>
      <c r="N792" s="141" t="s">
        <v>1748</v>
      </c>
      <c r="O792" s="164"/>
      <c r="P792" s="163"/>
      <c r="Q792" s="120"/>
      <c r="R792" s="120"/>
      <c r="S792" s="121">
        <v>1.05</v>
      </c>
      <c r="T792" s="121">
        <v>10</v>
      </c>
      <c r="U792" s="121">
        <v>21.05</v>
      </c>
      <c r="V792" s="121">
        <v>41.1</v>
      </c>
      <c r="W792" s="121">
        <v>71.150000000000006</v>
      </c>
      <c r="X792" s="121">
        <v>81.150000000000006</v>
      </c>
      <c r="Y792" s="121">
        <v>100</v>
      </c>
      <c r="Z792" s="121">
        <v>121.05</v>
      </c>
      <c r="AA792" s="121">
        <v>140</v>
      </c>
      <c r="AB792" s="121">
        <v>150</v>
      </c>
      <c r="AC792" s="122">
        <v>11.05</v>
      </c>
      <c r="AD792" s="122">
        <v>71.099999999999994</v>
      </c>
      <c r="AE792" s="122">
        <v>150</v>
      </c>
      <c r="AF792" s="123">
        <v>5.15</v>
      </c>
      <c r="AG792" s="123">
        <v>60</v>
      </c>
      <c r="AH792" s="123">
        <v>150</v>
      </c>
      <c r="AI792" s="1092" t="s">
        <v>2571</v>
      </c>
      <c r="AJ792" s="1093"/>
      <c r="AK792" s="1093" t="s">
        <v>1676</v>
      </c>
      <c r="AL792" s="1093"/>
      <c r="AM792" s="1093"/>
      <c r="AN792" s="120"/>
      <c r="AO792" s="118">
        <f t="shared" si="65"/>
        <v>0.05</v>
      </c>
      <c r="AP792" s="120" t="s">
        <v>287</v>
      </c>
      <c r="AQ792" s="120" t="s">
        <v>287</v>
      </c>
      <c r="AR792" s="144">
        <f t="shared" si="63"/>
        <v>0.04</v>
      </c>
      <c r="AS792" s="411">
        <v>8.3999999999999995E-3</v>
      </c>
      <c r="AT792" s="115">
        <v>796</v>
      </c>
    </row>
    <row r="793" spans="1:46" ht="15" hidden="1" customHeight="1">
      <c r="A793" s="115">
        <v>790</v>
      </c>
      <c r="B793" s="119" t="s">
        <v>1281</v>
      </c>
      <c r="C793" s="125" t="s">
        <v>1792</v>
      </c>
      <c r="D793" s="119" t="s">
        <v>309</v>
      </c>
      <c r="E793" s="119" t="s">
        <v>330</v>
      </c>
      <c r="F793" s="119" t="s">
        <v>1269</v>
      </c>
      <c r="G793" s="119" t="s">
        <v>297</v>
      </c>
      <c r="H793" s="119" t="s">
        <v>300</v>
      </c>
      <c r="I793" s="119" t="s">
        <v>749</v>
      </c>
      <c r="J793" s="119">
        <v>0.01</v>
      </c>
      <c r="K793" s="119"/>
      <c r="L793" s="120">
        <f t="shared" si="64"/>
        <v>0.01</v>
      </c>
      <c r="M793" s="164"/>
      <c r="N793" s="141" t="s">
        <v>1748</v>
      </c>
      <c r="O793" s="164"/>
      <c r="P793" s="163"/>
      <c r="Q793" s="120"/>
      <c r="R793" s="120"/>
      <c r="S793" s="121">
        <v>1.05</v>
      </c>
      <c r="T793" s="121">
        <v>10</v>
      </c>
      <c r="U793" s="121">
        <v>21.05</v>
      </c>
      <c r="V793" s="121">
        <v>41.1</v>
      </c>
      <c r="W793" s="121">
        <v>71.150000000000006</v>
      </c>
      <c r="X793" s="121">
        <v>81.150000000000006</v>
      </c>
      <c r="Y793" s="121">
        <v>100</v>
      </c>
      <c r="Z793" s="121">
        <v>121.05</v>
      </c>
      <c r="AA793" s="121">
        <v>140</v>
      </c>
      <c r="AB793" s="121">
        <v>150</v>
      </c>
      <c r="AC793" s="122">
        <v>11.05</v>
      </c>
      <c r="AD793" s="122">
        <v>71.099999999999994</v>
      </c>
      <c r="AE793" s="122">
        <v>150</v>
      </c>
      <c r="AF793" s="123">
        <v>5.15</v>
      </c>
      <c r="AG793" s="123">
        <v>60</v>
      </c>
      <c r="AH793" s="123">
        <v>150</v>
      </c>
      <c r="AI793" s="1092" t="s">
        <v>2571</v>
      </c>
      <c r="AJ793" s="1093"/>
      <c r="AK793" s="1093" t="s">
        <v>1676</v>
      </c>
      <c r="AL793" s="1093"/>
      <c r="AM793" s="1093"/>
      <c r="AN793" s="120"/>
      <c r="AO793" s="118">
        <f t="shared" si="65"/>
        <v>0.05</v>
      </c>
      <c r="AP793" s="120" t="s">
        <v>287</v>
      </c>
      <c r="AQ793" s="120" t="s">
        <v>287</v>
      </c>
      <c r="AR793" s="144">
        <f t="shared" si="63"/>
        <v>0.04</v>
      </c>
      <c r="AS793" s="411">
        <v>8.3999999999999995E-3</v>
      </c>
      <c r="AT793" s="115">
        <v>797</v>
      </c>
    </row>
    <row r="794" spans="1:46" ht="15" hidden="1" customHeight="1">
      <c r="A794" s="115">
        <v>791</v>
      </c>
      <c r="B794" s="119" t="s">
        <v>1282</v>
      </c>
      <c r="C794" s="119"/>
      <c r="D794" s="119" t="s">
        <v>309</v>
      </c>
      <c r="E794" s="119" t="s">
        <v>330</v>
      </c>
      <c r="F794" s="119" t="s">
        <v>1269</v>
      </c>
      <c r="G794" s="119" t="s">
        <v>297</v>
      </c>
      <c r="H794" s="119" t="s">
        <v>300</v>
      </c>
      <c r="I794" s="119" t="s">
        <v>749</v>
      </c>
      <c r="J794" s="119"/>
      <c r="K794" s="119"/>
      <c r="L794" s="120">
        <f t="shared" si="64"/>
        <v>0.01</v>
      </c>
      <c r="M794" s="164"/>
      <c r="N794" s="141" t="s">
        <v>1748</v>
      </c>
      <c r="O794" s="164" t="s">
        <v>1795</v>
      </c>
      <c r="P794" s="163" t="s">
        <v>1794</v>
      </c>
      <c r="Q794" s="120"/>
      <c r="R794" s="120"/>
      <c r="S794" s="121">
        <v>1.05</v>
      </c>
      <c r="T794" s="121">
        <v>10</v>
      </c>
      <c r="U794" s="121">
        <v>21.05</v>
      </c>
      <c r="V794" s="121">
        <v>41.1</v>
      </c>
      <c r="W794" s="121">
        <v>71.150000000000006</v>
      </c>
      <c r="X794" s="121">
        <v>81.150000000000006</v>
      </c>
      <c r="Y794" s="121">
        <v>100</v>
      </c>
      <c r="Z794" s="121">
        <v>121.05</v>
      </c>
      <c r="AA794" s="121">
        <v>140</v>
      </c>
      <c r="AB794" s="121">
        <v>150</v>
      </c>
      <c r="AC794" s="122">
        <v>11.05</v>
      </c>
      <c r="AD794" s="122">
        <v>71.099999999999994</v>
      </c>
      <c r="AE794" s="122">
        <v>150</v>
      </c>
      <c r="AF794" s="123">
        <v>5.15</v>
      </c>
      <c r="AG794" s="123">
        <v>60</v>
      </c>
      <c r="AH794" s="123">
        <v>150</v>
      </c>
      <c r="AI794" s="1092" t="s">
        <v>2571</v>
      </c>
      <c r="AJ794" s="1093"/>
      <c r="AK794" s="1093" t="s">
        <v>1676</v>
      </c>
      <c r="AL794" s="1093"/>
      <c r="AM794" s="1093"/>
      <c r="AN794" s="120"/>
      <c r="AO794" s="118">
        <f t="shared" si="65"/>
        <v>0</v>
      </c>
      <c r="AP794" s="120" t="s">
        <v>287</v>
      </c>
      <c r="AQ794" s="120" t="s">
        <v>287</v>
      </c>
      <c r="AR794" s="144">
        <f t="shared" si="63"/>
        <v>0</v>
      </c>
      <c r="AS794" s="411">
        <v>8.3999999999999995E-3</v>
      </c>
      <c r="AT794" s="115">
        <v>798</v>
      </c>
    </row>
    <row r="795" spans="1:46" ht="15" hidden="1" customHeight="1">
      <c r="A795" s="115">
        <v>792</v>
      </c>
      <c r="B795" s="119" t="s">
        <v>1283</v>
      </c>
      <c r="C795" s="119">
        <v>11300165</v>
      </c>
      <c r="D795" s="119" t="s">
        <v>309</v>
      </c>
      <c r="E795" s="119" t="s">
        <v>330</v>
      </c>
      <c r="F795" s="119" t="s">
        <v>1269</v>
      </c>
      <c r="G795" s="119" t="s">
        <v>297</v>
      </c>
      <c r="H795" s="119" t="s">
        <v>300</v>
      </c>
      <c r="I795" s="119" t="s">
        <v>749</v>
      </c>
      <c r="J795" s="119">
        <v>0.05</v>
      </c>
      <c r="K795" s="119"/>
      <c r="L795" s="120">
        <f t="shared" si="64"/>
        <v>0.03</v>
      </c>
      <c r="M795" s="164"/>
      <c r="N795" s="141" t="s">
        <v>1748</v>
      </c>
      <c r="O795" s="169" t="s">
        <v>1781</v>
      </c>
      <c r="P795" s="169" t="s">
        <v>1780</v>
      </c>
      <c r="Q795" s="120"/>
      <c r="R795" s="120"/>
      <c r="S795" s="121">
        <v>1.05</v>
      </c>
      <c r="T795" s="121">
        <v>10</v>
      </c>
      <c r="U795" s="121">
        <v>21.05</v>
      </c>
      <c r="V795" s="121">
        <v>41.1</v>
      </c>
      <c r="W795" s="121">
        <v>71.150000000000006</v>
      </c>
      <c r="X795" s="121">
        <v>81.150000000000006</v>
      </c>
      <c r="Y795" s="121">
        <v>100</v>
      </c>
      <c r="Z795" s="121">
        <v>121.05</v>
      </c>
      <c r="AA795" s="121">
        <v>140</v>
      </c>
      <c r="AB795" s="121">
        <v>150</v>
      </c>
      <c r="AC795" s="122">
        <v>11.05</v>
      </c>
      <c r="AD795" s="122">
        <v>71.099999999999994</v>
      </c>
      <c r="AE795" s="122">
        <v>150</v>
      </c>
      <c r="AF795" s="123">
        <v>5.15</v>
      </c>
      <c r="AG795" s="123">
        <v>60</v>
      </c>
      <c r="AH795" s="123">
        <v>150</v>
      </c>
      <c r="AI795" s="1092" t="s">
        <v>2571</v>
      </c>
      <c r="AJ795" s="1093"/>
      <c r="AK795" s="1093" t="s">
        <v>1676</v>
      </c>
      <c r="AL795" s="1093"/>
      <c r="AM795" s="1093"/>
      <c r="AN795" s="120"/>
      <c r="AO795" s="118">
        <f t="shared" si="65"/>
        <v>0.25</v>
      </c>
      <c r="AP795" s="120" t="s">
        <v>287</v>
      </c>
      <c r="AQ795" s="120" t="s">
        <v>287</v>
      </c>
      <c r="AR795" s="144">
        <f t="shared" si="63"/>
        <v>0.2</v>
      </c>
      <c r="AS795" s="411">
        <v>8.3999999999999995E-3</v>
      </c>
      <c r="AT795" s="115">
        <v>799</v>
      </c>
    </row>
    <row r="796" spans="1:46" ht="15" hidden="1" customHeight="1">
      <c r="A796" s="115">
        <v>793</v>
      </c>
      <c r="B796" s="119" t="s">
        <v>1284</v>
      </c>
      <c r="C796" s="119">
        <v>11301127</v>
      </c>
      <c r="D796" s="119" t="s">
        <v>309</v>
      </c>
      <c r="E796" s="119" t="s">
        <v>330</v>
      </c>
      <c r="F796" s="119" t="s">
        <v>1269</v>
      </c>
      <c r="G796" s="119" t="s">
        <v>297</v>
      </c>
      <c r="H796" s="119" t="s">
        <v>300</v>
      </c>
      <c r="I796" s="119" t="s">
        <v>749</v>
      </c>
      <c r="J796" s="119">
        <v>0.05</v>
      </c>
      <c r="K796" s="119"/>
      <c r="L796" s="120">
        <f t="shared" si="64"/>
        <v>0.03</v>
      </c>
      <c r="M796" s="164"/>
      <c r="N796" s="141" t="s">
        <v>1748</v>
      </c>
      <c r="O796" s="164" t="s">
        <v>1795</v>
      </c>
      <c r="P796" s="163" t="s">
        <v>1794</v>
      </c>
      <c r="Q796" s="120"/>
      <c r="R796" s="120"/>
      <c r="S796" s="121">
        <v>1.05</v>
      </c>
      <c r="T796" s="121">
        <v>10</v>
      </c>
      <c r="U796" s="121">
        <v>21.05</v>
      </c>
      <c r="V796" s="121">
        <v>41.1</v>
      </c>
      <c r="W796" s="121">
        <v>71.150000000000006</v>
      </c>
      <c r="X796" s="121">
        <v>81.150000000000006</v>
      </c>
      <c r="Y796" s="121">
        <v>100</v>
      </c>
      <c r="Z796" s="121">
        <v>121.05</v>
      </c>
      <c r="AA796" s="121">
        <v>140</v>
      </c>
      <c r="AB796" s="121">
        <v>150</v>
      </c>
      <c r="AC796" s="122">
        <v>11.05</v>
      </c>
      <c r="AD796" s="122">
        <v>71.099999999999994</v>
      </c>
      <c r="AE796" s="122">
        <v>150</v>
      </c>
      <c r="AF796" s="123">
        <v>5.15</v>
      </c>
      <c r="AG796" s="123">
        <v>60</v>
      </c>
      <c r="AH796" s="123">
        <v>150</v>
      </c>
      <c r="AI796" s="1092" t="s">
        <v>2571</v>
      </c>
      <c r="AJ796" s="1093"/>
      <c r="AK796" s="1093" t="s">
        <v>1676</v>
      </c>
      <c r="AL796" s="1093"/>
      <c r="AM796" s="1093"/>
      <c r="AN796" s="120"/>
      <c r="AO796" s="118">
        <f t="shared" si="65"/>
        <v>0.25</v>
      </c>
      <c r="AP796" s="120" t="s">
        <v>287</v>
      </c>
      <c r="AQ796" s="120" t="s">
        <v>287</v>
      </c>
      <c r="AR796" s="144">
        <f t="shared" si="63"/>
        <v>0.2</v>
      </c>
      <c r="AS796" s="411">
        <v>8.3999999999999995E-3</v>
      </c>
      <c r="AT796" s="115">
        <v>800</v>
      </c>
    </row>
    <row r="797" spans="1:46" ht="15" hidden="1" customHeight="1">
      <c r="A797" s="115">
        <v>794</v>
      </c>
      <c r="B797" s="119" t="s">
        <v>1285</v>
      </c>
      <c r="C797" s="119"/>
      <c r="D797" s="119" t="s">
        <v>309</v>
      </c>
      <c r="E797" s="119" t="s">
        <v>330</v>
      </c>
      <c r="F797" s="119" t="s">
        <v>1286</v>
      </c>
      <c r="G797" s="119" t="s">
        <v>638</v>
      </c>
      <c r="H797" s="119" t="s">
        <v>300</v>
      </c>
      <c r="I797" s="119" t="s">
        <v>749</v>
      </c>
      <c r="J797" s="119"/>
      <c r="K797" s="119"/>
      <c r="L797" s="120">
        <f t="shared" si="64"/>
        <v>0.01</v>
      </c>
      <c r="M797" s="164"/>
      <c r="N797" s="141" t="s">
        <v>1748</v>
      </c>
      <c r="O797" s="164"/>
      <c r="P797" s="163"/>
      <c r="Q797" s="120"/>
      <c r="R797" s="120"/>
      <c r="S797" s="121"/>
      <c r="T797" s="121"/>
      <c r="U797" s="121"/>
      <c r="V797" s="121"/>
      <c r="W797" s="121"/>
      <c r="X797" s="121"/>
      <c r="Y797" s="121"/>
      <c r="Z797" s="121"/>
      <c r="AA797" s="121"/>
      <c r="AB797" s="121"/>
      <c r="AC797" s="122"/>
      <c r="AD797" s="122"/>
      <c r="AE797" s="122"/>
      <c r="AF797" s="123"/>
      <c r="AG797" s="123"/>
      <c r="AH797" s="123"/>
      <c r="AI797" s="1092" t="s">
        <v>2571</v>
      </c>
      <c r="AJ797" s="1093"/>
      <c r="AK797" s="1093" t="s">
        <v>1676</v>
      </c>
      <c r="AL797" s="1093"/>
      <c r="AM797" s="1093"/>
      <c r="AN797" s="120"/>
      <c r="AO797" s="118">
        <f t="shared" si="65"/>
        <v>0</v>
      </c>
      <c r="AP797" s="120" t="s">
        <v>287</v>
      </c>
      <c r="AQ797" s="120" t="s">
        <v>287</v>
      </c>
      <c r="AR797" s="144">
        <f t="shared" si="63"/>
        <v>0</v>
      </c>
      <c r="AS797" s="411">
        <v>8.3999999999999995E-3</v>
      </c>
      <c r="AT797" s="115">
        <v>801</v>
      </c>
    </row>
    <row r="798" spans="1:46" ht="15" hidden="1" customHeight="1">
      <c r="A798" s="115">
        <v>795</v>
      </c>
      <c r="B798" s="119" t="s">
        <v>1287</v>
      </c>
      <c r="C798" s="125" t="s">
        <v>2106</v>
      </c>
      <c r="D798" s="119" t="s">
        <v>309</v>
      </c>
      <c r="E798" s="119" t="s">
        <v>330</v>
      </c>
      <c r="F798" s="119" t="s">
        <v>1288</v>
      </c>
      <c r="G798" s="119" t="s">
        <v>296</v>
      </c>
      <c r="H798" s="119" t="s">
        <v>300</v>
      </c>
      <c r="I798" s="119" t="s">
        <v>749</v>
      </c>
      <c r="J798" s="119">
        <v>0.01</v>
      </c>
      <c r="K798" s="119"/>
      <c r="L798" s="120">
        <f t="shared" si="64"/>
        <v>0.01</v>
      </c>
      <c r="M798" s="164"/>
      <c r="N798" s="141" t="s">
        <v>1748</v>
      </c>
      <c r="O798" s="164" t="s">
        <v>1781</v>
      </c>
      <c r="P798" s="163" t="s">
        <v>1780</v>
      </c>
      <c r="Q798" s="120"/>
      <c r="R798" s="120"/>
      <c r="S798" s="121">
        <v>1.05</v>
      </c>
      <c r="T798" s="121">
        <v>10</v>
      </c>
      <c r="U798" s="121">
        <v>21.05</v>
      </c>
      <c r="V798" s="121">
        <v>41.1</v>
      </c>
      <c r="W798" s="121">
        <v>71.150000000000006</v>
      </c>
      <c r="X798" s="121">
        <v>81.150000000000006</v>
      </c>
      <c r="Y798" s="121">
        <v>100</v>
      </c>
      <c r="Z798" s="121">
        <v>121.05</v>
      </c>
      <c r="AA798" s="121">
        <v>140</v>
      </c>
      <c r="AB798" s="121">
        <v>150</v>
      </c>
      <c r="AC798" s="122">
        <v>11.05</v>
      </c>
      <c r="AD798" s="122">
        <v>71.099999999999994</v>
      </c>
      <c r="AE798" s="122">
        <v>150</v>
      </c>
      <c r="AF798" s="123">
        <v>5.15</v>
      </c>
      <c r="AG798" s="123">
        <v>60</v>
      </c>
      <c r="AH798" s="123">
        <v>150</v>
      </c>
      <c r="AI798" s="1092" t="s">
        <v>2571</v>
      </c>
      <c r="AJ798" s="1093"/>
      <c r="AK798" s="1093" t="s">
        <v>1676</v>
      </c>
      <c r="AL798" s="1093"/>
      <c r="AM798" s="1093"/>
      <c r="AN798" s="120"/>
      <c r="AO798" s="118">
        <f t="shared" si="65"/>
        <v>0.05</v>
      </c>
      <c r="AP798" s="120" t="s">
        <v>287</v>
      </c>
      <c r="AQ798" s="120" t="s">
        <v>287</v>
      </c>
      <c r="AR798" s="144">
        <f t="shared" si="63"/>
        <v>0.04</v>
      </c>
      <c r="AS798" s="411">
        <v>8.3999999999999995E-3</v>
      </c>
      <c r="AT798" s="115">
        <v>802</v>
      </c>
    </row>
    <row r="799" spans="1:46" ht="15" hidden="1" customHeight="1">
      <c r="A799" s="115">
        <v>796</v>
      </c>
      <c r="B799" s="119" t="s">
        <v>1289</v>
      </c>
      <c r="C799" s="125" t="s">
        <v>2118</v>
      </c>
      <c r="D799" s="119" t="s">
        <v>309</v>
      </c>
      <c r="E799" s="119" t="s">
        <v>330</v>
      </c>
      <c r="F799" s="119" t="s">
        <v>1288</v>
      </c>
      <c r="G799" s="119" t="s">
        <v>296</v>
      </c>
      <c r="H799" s="119" t="s">
        <v>300</v>
      </c>
      <c r="I799" s="119" t="s">
        <v>749</v>
      </c>
      <c r="J799" s="119">
        <v>0.01</v>
      </c>
      <c r="K799" s="119"/>
      <c r="L799" s="120">
        <f t="shared" si="64"/>
        <v>0.01</v>
      </c>
      <c r="M799" s="164"/>
      <c r="N799" s="141" t="s">
        <v>1748</v>
      </c>
      <c r="O799" s="164" t="s">
        <v>1781</v>
      </c>
      <c r="P799" s="163" t="s">
        <v>1780</v>
      </c>
      <c r="Q799" s="120"/>
      <c r="R799" s="120"/>
      <c r="S799" s="121">
        <v>1.05</v>
      </c>
      <c r="T799" s="121">
        <v>10</v>
      </c>
      <c r="U799" s="121">
        <v>21.05</v>
      </c>
      <c r="V799" s="121">
        <v>41.1</v>
      </c>
      <c r="W799" s="121">
        <v>71.150000000000006</v>
      </c>
      <c r="X799" s="121">
        <v>81.150000000000006</v>
      </c>
      <c r="Y799" s="121">
        <v>100</v>
      </c>
      <c r="Z799" s="121">
        <v>121.05</v>
      </c>
      <c r="AA799" s="121">
        <v>140</v>
      </c>
      <c r="AB799" s="121">
        <v>150</v>
      </c>
      <c r="AC799" s="122">
        <v>11.05</v>
      </c>
      <c r="AD799" s="122">
        <v>71.099999999999994</v>
      </c>
      <c r="AE799" s="122">
        <v>150</v>
      </c>
      <c r="AF799" s="123">
        <v>5.15</v>
      </c>
      <c r="AG799" s="123">
        <v>60</v>
      </c>
      <c r="AH799" s="123">
        <v>150</v>
      </c>
      <c r="AI799" s="1092" t="s">
        <v>2571</v>
      </c>
      <c r="AJ799" s="1093"/>
      <c r="AK799" s="1093" t="s">
        <v>1676</v>
      </c>
      <c r="AL799" s="1093"/>
      <c r="AM799" s="1093"/>
      <c r="AN799" s="120"/>
      <c r="AO799" s="118">
        <f t="shared" si="65"/>
        <v>0.05</v>
      </c>
      <c r="AP799" s="120" t="s">
        <v>287</v>
      </c>
      <c r="AQ799" s="120" t="s">
        <v>287</v>
      </c>
      <c r="AR799" s="144">
        <f t="shared" si="63"/>
        <v>0.04</v>
      </c>
      <c r="AS799" s="411">
        <v>8.3999999999999995E-3</v>
      </c>
      <c r="AT799" s="115">
        <v>803</v>
      </c>
    </row>
    <row r="800" spans="1:46" ht="15" hidden="1" customHeight="1">
      <c r="A800" s="115">
        <v>797</v>
      </c>
      <c r="B800" s="119" t="s">
        <v>1290</v>
      </c>
      <c r="C800" s="119"/>
      <c r="D800" s="119" t="s">
        <v>309</v>
      </c>
      <c r="E800" s="119" t="s">
        <v>310</v>
      </c>
      <c r="F800" s="119" t="s">
        <v>311</v>
      </c>
      <c r="G800" s="119" t="s">
        <v>297</v>
      </c>
      <c r="H800" s="119" t="s">
        <v>300</v>
      </c>
      <c r="I800" s="119" t="s">
        <v>749</v>
      </c>
      <c r="J800" s="119"/>
      <c r="K800" s="119"/>
      <c r="L800" s="120">
        <f t="shared" si="64"/>
        <v>0.01</v>
      </c>
      <c r="M800" s="164"/>
      <c r="N800" s="141" t="s">
        <v>1748</v>
      </c>
      <c r="O800" s="164"/>
      <c r="P800" s="163"/>
      <c r="Q800" s="120"/>
      <c r="R800" s="120"/>
      <c r="S800" s="121"/>
      <c r="T800" s="121"/>
      <c r="U800" s="121"/>
      <c r="V800" s="121"/>
      <c r="W800" s="121"/>
      <c r="X800" s="121"/>
      <c r="Y800" s="121"/>
      <c r="Z800" s="121"/>
      <c r="AA800" s="121"/>
      <c r="AB800" s="121"/>
      <c r="AC800" s="122"/>
      <c r="AD800" s="122"/>
      <c r="AE800" s="122"/>
      <c r="AF800" s="123"/>
      <c r="AG800" s="123"/>
      <c r="AH800" s="123"/>
      <c r="AI800" s="1092" t="s">
        <v>2571</v>
      </c>
      <c r="AJ800" s="1093"/>
      <c r="AK800" s="1093" t="s">
        <v>1676</v>
      </c>
      <c r="AL800" s="1093"/>
      <c r="AM800" s="1093"/>
      <c r="AN800" s="120"/>
      <c r="AO800" s="118">
        <f t="shared" si="65"/>
        <v>0</v>
      </c>
      <c r="AP800" s="120" t="s">
        <v>287</v>
      </c>
      <c r="AQ800" s="120" t="s">
        <v>287</v>
      </c>
      <c r="AR800" s="144">
        <f t="shared" si="63"/>
        <v>0</v>
      </c>
      <c r="AS800" s="411">
        <v>8.3999999999999995E-3</v>
      </c>
      <c r="AT800" s="115">
        <v>804</v>
      </c>
    </row>
    <row r="801" spans="1:46" ht="15" hidden="1" customHeight="1">
      <c r="A801" s="115">
        <v>798</v>
      </c>
      <c r="B801" s="119" t="s">
        <v>1291</v>
      </c>
      <c r="C801" s="119"/>
      <c r="D801" s="119" t="s">
        <v>309</v>
      </c>
      <c r="E801" s="119" t="s">
        <v>330</v>
      </c>
      <c r="F801" s="119" t="s">
        <v>1288</v>
      </c>
      <c r="G801" s="119" t="s">
        <v>296</v>
      </c>
      <c r="H801" s="119" t="s">
        <v>300</v>
      </c>
      <c r="I801" s="119" t="s">
        <v>749</v>
      </c>
      <c r="J801" s="119"/>
      <c r="K801" s="119"/>
      <c r="L801" s="120">
        <f t="shared" si="64"/>
        <v>0.01</v>
      </c>
      <c r="M801" s="164"/>
      <c r="N801" s="141" t="s">
        <v>1748</v>
      </c>
      <c r="O801" s="164"/>
      <c r="P801" s="163"/>
      <c r="Q801" s="120"/>
      <c r="R801" s="120"/>
      <c r="S801" s="121"/>
      <c r="T801" s="121"/>
      <c r="U801" s="121"/>
      <c r="V801" s="121"/>
      <c r="W801" s="121"/>
      <c r="X801" s="121"/>
      <c r="Y801" s="121"/>
      <c r="Z801" s="121"/>
      <c r="AA801" s="121"/>
      <c r="AB801" s="121"/>
      <c r="AC801" s="122"/>
      <c r="AD801" s="122"/>
      <c r="AE801" s="122"/>
      <c r="AF801" s="123"/>
      <c r="AG801" s="123"/>
      <c r="AH801" s="123"/>
      <c r="AI801" s="1092" t="s">
        <v>2571</v>
      </c>
      <c r="AJ801" s="1093"/>
      <c r="AK801" s="1093" t="s">
        <v>1676</v>
      </c>
      <c r="AL801" s="1093"/>
      <c r="AM801" s="1093"/>
      <c r="AN801" s="120"/>
      <c r="AO801" s="118">
        <f t="shared" si="65"/>
        <v>0</v>
      </c>
      <c r="AP801" s="120" t="s">
        <v>287</v>
      </c>
      <c r="AQ801" s="120" t="s">
        <v>287</v>
      </c>
      <c r="AR801" s="144">
        <f t="shared" si="63"/>
        <v>0</v>
      </c>
      <c r="AS801" s="411">
        <v>8.3999999999999995E-3</v>
      </c>
      <c r="AT801" s="115">
        <v>805</v>
      </c>
    </row>
    <row r="802" spans="1:46" ht="15" hidden="1" customHeight="1">
      <c r="A802" s="115">
        <v>799</v>
      </c>
      <c r="B802" s="119" t="s">
        <v>1292</v>
      </c>
      <c r="C802" s="119"/>
      <c r="D802" s="119" t="s">
        <v>309</v>
      </c>
      <c r="E802" s="119" t="s">
        <v>330</v>
      </c>
      <c r="F802" s="119" t="s">
        <v>1288</v>
      </c>
      <c r="G802" s="119" t="s">
        <v>296</v>
      </c>
      <c r="H802" s="119" t="s">
        <v>300</v>
      </c>
      <c r="I802" s="119" t="s">
        <v>749</v>
      </c>
      <c r="J802" s="119"/>
      <c r="K802" s="119"/>
      <c r="L802" s="120">
        <f t="shared" si="64"/>
        <v>0.01</v>
      </c>
      <c r="M802" s="164"/>
      <c r="N802" s="141" t="s">
        <v>1748</v>
      </c>
      <c r="O802" s="164"/>
      <c r="P802" s="163"/>
      <c r="Q802" s="120"/>
      <c r="R802" s="120"/>
      <c r="S802" s="121"/>
      <c r="T802" s="121"/>
      <c r="U802" s="121"/>
      <c r="V802" s="121"/>
      <c r="W802" s="121"/>
      <c r="X802" s="121"/>
      <c r="Y802" s="121"/>
      <c r="Z802" s="121"/>
      <c r="AA802" s="121"/>
      <c r="AB802" s="121"/>
      <c r="AC802" s="122"/>
      <c r="AD802" s="122"/>
      <c r="AE802" s="122"/>
      <c r="AF802" s="123"/>
      <c r="AG802" s="123"/>
      <c r="AH802" s="123"/>
      <c r="AI802" s="120"/>
      <c r="AJ802" s="120"/>
      <c r="AK802" s="1093"/>
      <c r="AL802" s="1093"/>
      <c r="AM802" s="1093"/>
      <c r="AN802" s="120"/>
      <c r="AO802" s="118">
        <f t="shared" si="65"/>
        <v>0</v>
      </c>
      <c r="AP802" s="120" t="s">
        <v>287</v>
      </c>
      <c r="AQ802" s="120" t="s">
        <v>287</v>
      </c>
      <c r="AR802" s="144">
        <f t="shared" si="63"/>
        <v>0</v>
      </c>
      <c r="AS802" s="411">
        <v>8.3999999999999995E-3</v>
      </c>
      <c r="AT802" s="115">
        <v>806</v>
      </c>
    </row>
    <row r="803" spans="1:46" ht="15" hidden="1" customHeight="1">
      <c r="A803" s="115">
        <v>800</v>
      </c>
      <c r="B803" s="119" t="s">
        <v>1293</v>
      </c>
      <c r="C803" s="125" t="s">
        <v>2128</v>
      </c>
      <c r="D803" s="119" t="s">
        <v>309</v>
      </c>
      <c r="E803" s="119" t="s">
        <v>330</v>
      </c>
      <c r="F803" s="119" t="s">
        <v>1288</v>
      </c>
      <c r="G803" s="119" t="s">
        <v>296</v>
      </c>
      <c r="H803" s="119" t="s">
        <v>300</v>
      </c>
      <c r="I803" s="119" t="s">
        <v>749</v>
      </c>
      <c r="J803" s="119">
        <v>0.01</v>
      </c>
      <c r="K803" s="119"/>
      <c r="L803" s="120">
        <f t="shared" si="64"/>
        <v>0.01</v>
      </c>
      <c r="M803" s="164"/>
      <c r="N803" s="141" t="s">
        <v>1748</v>
      </c>
      <c r="O803" s="164" t="s">
        <v>1781</v>
      </c>
      <c r="P803" s="163" t="s">
        <v>1780</v>
      </c>
      <c r="Q803" s="120"/>
      <c r="R803" s="120"/>
      <c r="S803" s="121">
        <v>1.05</v>
      </c>
      <c r="T803" s="121">
        <v>10</v>
      </c>
      <c r="U803" s="121">
        <v>21.05</v>
      </c>
      <c r="V803" s="121">
        <v>41.1</v>
      </c>
      <c r="W803" s="121">
        <v>71.150000000000006</v>
      </c>
      <c r="X803" s="121">
        <v>81.150000000000006</v>
      </c>
      <c r="Y803" s="121">
        <v>100</v>
      </c>
      <c r="Z803" s="121">
        <v>121.05</v>
      </c>
      <c r="AA803" s="121">
        <v>140</v>
      </c>
      <c r="AB803" s="121">
        <v>150</v>
      </c>
      <c r="AC803" s="122">
        <v>11.05</v>
      </c>
      <c r="AD803" s="122">
        <v>71.099999999999994</v>
      </c>
      <c r="AE803" s="122">
        <v>150</v>
      </c>
      <c r="AF803" s="123">
        <v>5.15</v>
      </c>
      <c r="AG803" s="123">
        <v>60</v>
      </c>
      <c r="AH803" s="123">
        <v>150</v>
      </c>
      <c r="AI803" s="1092" t="s">
        <v>2571</v>
      </c>
      <c r="AJ803" s="1093"/>
      <c r="AK803" s="1093" t="s">
        <v>1676</v>
      </c>
      <c r="AL803" s="1093"/>
      <c r="AM803" s="1093"/>
      <c r="AN803" s="120"/>
      <c r="AO803" s="118">
        <f t="shared" si="65"/>
        <v>0.05</v>
      </c>
      <c r="AP803" s="120" t="s">
        <v>287</v>
      </c>
      <c r="AQ803" s="120" t="s">
        <v>287</v>
      </c>
      <c r="AR803" s="144">
        <f t="shared" si="63"/>
        <v>0.04</v>
      </c>
      <c r="AS803" s="411">
        <v>8.3999999999999995E-3</v>
      </c>
      <c r="AT803" s="115">
        <v>807</v>
      </c>
    </row>
    <row r="804" spans="1:46" ht="15" hidden="1" customHeight="1">
      <c r="A804" s="115">
        <v>801</v>
      </c>
      <c r="B804" s="119" t="s">
        <v>1294</v>
      </c>
      <c r="C804" s="119"/>
      <c r="D804" s="119" t="s">
        <v>309</v>
      </c>
      <c r="E804" s="119" t="s">
        <v>330</v>
      </c>
      <c r="F804" s="119" t="s">
        <v>1288</v>
      </c>
      <c r="G804" s="119" t="s">
        <v>296</v>
      </c>
      <c r="H804" s="119" t="s">
        <v>300</v>
      </c>
      <c r="I804" s="119" t="s">
        <v>749</v>
      </c>
      <c r="J804" s="119"/>
      <c r="K804" s="119"/>
      <c r="L804" s="120">
        <f t="shared" si="64"/>
        <v>0.01</v>
      </c>
      <c r="M804" s="164"/>
      <c r="N804" s="141" t="s">
        <v>1748</v>
      </c>
      <c r="O804" s="164"/>
      <c r="P804" s="163"/>
      <c r="Q804" s="120"/>
      <c r="R804" s="120"/>
      <c r="S804" s="121"/>
      <c r="T804" s="121"/>
      <c r="U804" s="121"/>
      <c r="V804" s="121"/>
      <c r="W804" s="121"/>
      <c r="X804" s="121"/>
      <c r="Y804" s="121"/>
      <c r="Z804" s="121"/>
      <c r="AA804" s="121"/>
      <c r="AB804" s="121"/>
      <c r="AC804" s="122"/>
      <c r="AD804" s="122"/>
      <c r="AE804" s="122"/>
      <c r="AF804" s="123"/>
      <c r="AG804" s="123"/>
      <c r="AH804" s="123"/>
      <c r="AI804" s="120"/>
      <c r="AJ804" s="120"/>
      <c r="AK804" s="1093"/>
      <c r="AL804" s="1093"/>
      <c r="AM804" s="1093"/>
      <c r="AN804" s="120"/>
      <c r="AO804" s="118">
        <f t="shared" si="65"/>
        <v>0</v>
      </c>
      <c r="AP804" s="120" t="s">
        <v>287</v>
      </c>
      <c r="AQ804" s="120" t="s">
        <v>287</v>
      </c>
      <c r="AR804" s="144">
        <f t="shared" si="63"/>
        <v>0</v>
      </c>
      <c r="AS804" s="411">
        <v>8.3999999999999995E-3</v>
      </c>
      <c r="AT804" s="115">
        <v>808</v>
      </c>
    </row>
    <row r="805" spans="1:46" ht="15" hidden="1" customHeight="1">
      <c r="A805" s="115">
        <v>802</v>
      </c>
      <c r="B805" s="119" t="s">
        <v>1295</v>
      </c>
      <c r="C805" s="119"/>
      <c r="D805" s="119" t="s">
        <v>309</v>
      </c>
      <c r="E805" s="119" t="s">
        <v>330</v>
      </c>
      <c r="F805" s="119" t="s">
        <v>1288</v>
      </c>
      <c r="G805" s="119" t="s">
        <v>296</v>
      </c>
      <c r="H805" s="119" t="s">
        <v>300</v>
      </c>
      <c r="I805" s="119" t="s">
        <v>749</v>
      </c>
      <c r="J805" s="119"/>
      <c r="K805" s="119"/>
      <c r="L805" s="120">
        <f t="shared" si="64"/>
        <v>0.01</v>
      </c>
      <c r="M805" s="164"/>
      <c r="N805" s="141" t="s">
        <v>1748</v>
      </c>
      <c r="O805" s="164"/>
      <c r="P805" s="163"/>
      <c r="Q805" s="120"/>
      <c r="R805" s="120"/>
      <c r="S805" s="121"/>
      <c r="T805" s="121"/>
      <c r="U805" s="121"/>
      <c r="V805" s="121"/>
      <c r="W805" s="121"/>
      <c r="X805" s="121"/>
      <c r="Y805" s="121"/>
      <c r="Z805" s="121"/>
      <c r="AA805" s="121"/>
      <c r="AB805" s="121"/>
      <c r="AC805" s="122"/>
      <c r="AD805" s="122"/>
      <c r="AE805" s="122"/>
      <c r="AF805" s="123"/>
      <c r="AG805" s="123"/>
      <c r="AH805" s="123"/>
      <c r="AI805" s="120"/>
      <c r="AJ805" s="120"/>
      <c r="AK805" s="1093"/>
      <c r="AL805" s="1093"/>
      <c r="AM805" s="1093"/>
      <c r="AN805" s="120"/>
      <c r="AO805" s="118">
        <f t="shared" si="65"/>
        <v>0</v>
      </c>
      <c r="AP805" s="120" t="s">
        <v>287</v>
      </c>
      <c r="AQ805" s="120" t="s">
        <v>287</v>
      </c>
      <c r="AR805" s="144">
        <f t="shared" si="63"/>
        <v>0</v>
      </c>
      <c r="AS805" s="411">
        <v>8.3999999999999995E-3</v>
      </c>
      <c r="AT805" s="115">
        <v>809</v>
      </c>
    </row>
    <row r="806" spans="1:46" ht="15" hidden="1" customHeight="1">
      <c r="A806" s="115">
        <v>803</v>
      </c>
      <c r="B806" s="119" t="s">
        <v>1296</v>
      </c>
      <c r="C806" s="119"/>
      <c r="D806" s="119" t="s">
        <v>309</v>
      </c>
      <c r="E806" s="119" t="s">
        <v>330</v>
      </c>
      <c r="F806" s="119" t="s">
        <v>1288</v>
      </c>
      <c r="G806" s="119" t="s">
        <v>296</v>
      </c>
      <c r="H806" s="119" t="s">
        <v>300</v>
      </c>
      <c r="I806" s="119" t="s">
        <v>749</v>
      </c>
      <c r="J806" s="119"/>
      <c r="K806" s="119"/>
      <c r="L806" s="120">
        <f t="shared" si="64"/>
        <v>0.01</v>
      </c>
      <c r="M806" s="164"/>
      <c r="N806" s="141" t="s">
        <v>1748</v>
      </c>
      <c r="O806" s="164"/>
      <c r="P806" s="163"/>
      <c r="Q806" s="120"/>
      <c r="R806" s="120"/>
      <c r="S806" s="121"/>
      <c r="T806" s="121"/>
      <c r="U806" s="121"/>
      <c r="V806" s="121"/>
      <c r="W806" s="121"/>
      <c r="X806" s="121"/>
      <c r="Y806" s="121"/>
      <c r="Z806" s="121"/>
      <c r="AA806" s="121"/>
      <c r="AB806" s="121"/>
      <c r="AC806" s="122"/>
      <c r="AD806" s="122"/>
      <c r="AE806" s="122"/>
      <c r="AF806" s="123"/>
      <c r="AG806" s="123"/>
      <c r="AH806" s="123"/>
      <c r="AI806" s="120"/>
      <c r="AJ806" s="120"/>
      <c r="AK806" s="1093"/>
      <c r="AL806" s="1093"/>
      <c r="AM806" s="1093"/>
      <c r="AN806" s="120"/>
      <c r="AO806" s="118">
        <f t="shared" si="65"/>
        <v>0</v>
      </c>
      <c r="AP806" s="120" t="s">
        <v>287</v>
      </c>
      <c r="AQ806" s="120" t="s">
        <v>287</v>
      </c>
      <c r="AR806" s="144">
        <f t="shared" si="63"/>
        <v>0</v>
      </c>
      <c r="AS806" s="411">
        <v>8.3999999999999995E-3</v>
      </c>
      <c r="AT806" s="115">
        <v>810</v>
      </c>
    </row>
    <row r="807" spans="1:46" ht="15" hidden="1" customHeight="1">
      <c r="A807" s="115">
        <v>804</v>
      </c>
      <c r="B807" s="119" t="s">
        <v>1297</v>
      </c>
      <c r="C807" s="119"/>
      <c r="D807" s="119" t="s">
        <v>309</v>
      </c>
      <c r="E807" s="119" t="s">
        <v>330</v>
      </c>
      <c r="F807" s="119" t="s">
        <v>1288</v>
      </c>
      <c r="G807" s="119" t="s">
        <v>296</v>
      </c>
      <c r="H807" s="119" t="s">
        <v>300</v>
      </c>
      <c r="I807" s="119" t="s">
        <v>749</v>
      </c>
      <c r="J807" s="119"/>
      <c r="K807" s="119"/>
      <c r="L807" s="120">
        <f t="shared" si="64"/>
        <v>0.01</v>
      </c>
      <c r="M807" s="164"/>
      <c r="N807" s="141" t="s">
        <v>1748</v>
      </c>
      <c r="O807" s="164"/>
      <c r="P807" s="163"/>
      <c r="Q807" s="120"/>
      <c r="R807" s="120"/>
      <c r="S807" s="121"/>
      <c r="T807" s="121"/>
      <c r="U807" s="121"/>
      <c r="V807" s="121"/>
      <c r="W807" s="121"/>
      <c r="X807" s="121"/>
      <c r="Y807" s="121"/>
      <c r="Z807" s="121"/>
      <c r="AA807" s="121"/>
      <c r="AB807" s="121"/>
      <c r="AC807" s="122"/>
      <c r="AD807" s="122"/>
      <c r="AE807" s="122"/>
      <c r="AF807" s="123"/>
      <c r="AG807" s="123"/>
      <c r="AH807" s="123"/>
      <c r="AI807" s="120"/>
      <c r="AJ807" s="120"/>
      <c r="AK807" s="1093"/>
      <c r="AL807" s="1093"/>
      <c r="AM807" s="1093"/>
      <c r="AN807" s="120"/>
      <c r="AO807" s="118">
        <f t="shared" si="65"/>
        <v>0</v>
      </c>
      <c r="AP807" s="120" t="s">
        <v>287</v>
      </c>
      <c r="AQ807" s="120" t="s">
        <v>287</v>
      </c>
      <c r="AR807" s="144">
        <f t="shared" si="63"/>
        <v>0</v>
      </c>
      <c r="AS807" s="411">
        <v>8.3999999999999995E-3</v>
      </c>
      <c r="AT807" s="115">
        <v>811</v>
      </c>
    </row>
    <row r="808" spans="1:46" ht="15" hidden="1" customHeight="1">
      <c r="A808" s="115">
        <v>805</v>
      </c>
      <c r="B808" s="119" t="s">
        <v>1298</v>
      </c>
      <c r="C808" s="125" t="s">
        <v>2127</v>
      </c>
      <c r="D808" s="119" t="s">
        <v>309</v>
      </c>
      <c r="E808" s="119" t="s">
        <v>330</v>
      </c>
      <c r="F808" s="119" t="s">
        <v>1288</v>
      </c>
      <c r="G808" s="119" t="s">
        <v>296</v>
      </c>
      <c r="H808" s="119" t="s">
        <v>300</v>
      </c>
      <c r="I808" s="119" t="s">
        <v>749</v>
      </c>
      <c r="J808" s="119">
        <v>0.01</v>
      </c>
      <c r="K808" s="119"/>
      <c r="L808" s="120">
        <f t="shared" si="64"/>
        <v>0.01</v>
      </c>
      <c r="M808" s="164"/>
      <c r="N808" s="141" t="s">
        <v>1748</v>
      </c>
      <c r="O808" s="164" t="s">
        <v>1781</v>
      </c>
      <c r="P808" s="163" t="s">
        <v>1780</v>
      </c>
      <c r="Q808" s="120"/>
      <c r="R808" s="120"/>
      <c r="S808" s="121">
        <v>1.05</v>
      </c>
      <c r="T808" s="121">
        <v>10</v>
      </c>
      <c r="U808" s="121">
        <v>21.05</v>
      </c>
      <c r="V808" s="121">
        <v>41.1</v>
      </c>
      <c r="W808" s="121">
        <v>71.150000000000006</v>
      </c>
      <c r="X808" s="121">
        <v>81.150000000000006</v>
      </c>
      <c r="Y808" s="121">
        <v>100</v>
      </c>
      <c r="Z808" s="121">
        <v>121.05</v>
      </c>
      <c r="AA808" s="121">
        <v>140</v>
      </c>
      <c r="AB808" s="121">
        <v>150</v>
      </c>
      <c r="AC808" s="122">
        <v>11.05</v>
      </c>
      <c r="AD808" s="122">
        <v>71.099999999999994</v>
      </c>
      <c r="AE808" s="122">
        <v>150</v>
      </c>
      <c r="AF808" s="123">
        <v>5.15</v>
      </c>
      <c r="AG808" s="123">
        <v>60</v>
      </c>
      <c r="AH808" s="123">
        <v>150</v>
      </c>
      <c r="AI808" s="1092" t="s">
        <v>2571</v>
      </c>
      <c r="AJ808" s="1093"/>
      <c r="AK808" s="1093" t="s">
        <v>1676</v>
      </c>
      <c r="AL808" s="1093"/>
      <c r="AM808" s="1093"/>
      <c r="AN808" s="120"/>
      <c r="AO808" s="118">
        <f t="shared" si="65"/>
        <v>0.05</v>
      </c>
      <c r="AP808" s="120" t="s">
        <v>287</v>
      </c>
      <c r="AQ808" s="120" t="s">
        <v>287</v>
      </c>
      <c r="AR808" s="144">
        <f t="shared" si="63"/>
        <v>0.04</v>
      </c>
      <c r="AS808" s="411">
        <v>8.3999999999999995E-3</v>
      </c>
      <c r="AT808" s="115">
        <v>812</v>
      </c>
    </row>
    <row r="809" spans="1:46" ht="15" hidden="1" customHeight="1">
      <c r="A809" s="115">
        <v>806</v>
      </c>
      <c r="B809" s="119" t="s">
        <v>1299</v>
      </c>
      <c r="C809" s="119"/>
      <c r="D809" s="119" t="s">
        <v>309</v>
      </c>
      <c r="E809" s="119" t="s">
        <v>330</v>
      </c>
      <c r="F809" s="119" t="s">
        <v>1288</v>
      </c>
      <c r="G809" s="119" t="s">
        <v>296</v>
      </c>
      <c r="H809" s="119" t="s">
        <v>300</v>
      </c>
      <c r="I809" s="119" t="s">
        <v>749</v>
      </c>
      <c r="J809" s="119"/>
      <c r="K809" s="119"/>
      <c r="L809" s="120">
        <f t="shared" si="64"/>
        <v>0.01</v>
      </c>
      <c r="M809" s="164"/>
      <c r="N809" s="141" t="s">
        <v>1748</v>
      </c>
      <c r="O809" s="164"/>
      <c r="P809" s="163"/>
      <c r="Q809" s="120"/>
      <c r="R809" s="120"/>
      <c r="S809" s="121"/>
      <c r="T809" s="121"/>
      <c r="U809" s="121"/>
      <c r="V809" s="121"/>
      <c r="W809" s="121"/>
      <c r="X809" s="121"/>
      <c r="Y809" s="121"/>
      <c r="Z809" s="121"/>
      <c r="AA809" s="121"/>
      <c r="AB809" s="121"/>
      <c r="AC809" s="122"/>
      <c r="AD809" s="122"/>
      <c r="AE809" s="122"/>
      <c r="AF809" s="123"/>
      <c r="AG809" s="123"/>
      <c r="AH809" s="123"/>
      <c r="AI809" s="120"/>
      <c r="AJ809" s="120"/>
      <c r="AK809" s="1093"/>
      <c r="AL809" s="1093"/>
      <c r="AM809" s="1093"/>
      <c r="AN809" s="120"/>
      <c r="AO809" s="118">
        <f t="shared" si="65"/>
        <v>0</v>
      </c>
      <c r="AP809" s="120" t="s">
        <v>287</v>
      </c>
      <c r="AQ809" s="120" t="s">
        <v>287</v>
      </c>
      <c r="AR809" s="144">
        <f t="shared" si="63"/>
        <v>0</v>
      </c>
      <c r="AS809" s="411">
        <v>8.3999999999999995E-3</v>
      </c>
      <c r="AT809" s="115">
        <v>813</v>
      </c>
    </row>
    <row r="810" spans="1:46" ht="15" hidden="1" customHeight="1">
      <c r="A810" s="115">
        <v>807</v>
      </c>
      <c r="B810" s="119" t="s">
        <v>1300</v>
      </c>
      <c r="C810" s="119"/>
      <c r="D810" s="119" t="s">
        <v>309</v>
      </c>
      <c r="E810" s="119" t="s">
        <v>330</v>
      </c>
      <c r="F810" s="119" t="s">
        <v>1288</v>
      </c>
      <c r="G810" s="119" t="s">
        <v>296</v>
      </c>
      <c r="H810" s="119" t="s">
        <v>300</v>
      </c>
      <c r="I810" s="119" t="s">
        <v>749</v>
      </c>
      <c r="J810" s="119"/>
      <c r="K810" s="119"/>
      <c r="L810" s="120">
        <f t="shared" si="64"/>
        <v>0.01</v>
      </c>
      <c r="M810" s="164"/>
      <c r="N810" s="141" t="s">
        <v>1748</v>
      </c>
      <c r="O810" s="164"/>
      <c r="P810" s="163"/>
      <c r="Q810" s="120"/>
      <c r="R810" s="120"/>
      <c r="S810" s="121"/>
      <c r="T810" s="121"/>
      <c r="U810" s="121"/>
      <c r="V810" s="121"/>
      <c r="W810" s="121"/>
      <c r="X810" s="121"/>
      <c r="Y810" s="121"/>
      <c r="Z810" s="121"/>
      <c r="AA810" s="121"/>
      <c r="AB810" s="121"/>
      <c r="AC810" s="122"/>
      <c r="AD810" s="122"/>
      <c r="AE810" s="122"/>
      <c r="AF810" s="123"/>
      <c r="AG810" s="123"/>
      <c r="AH810" s="123"/>
      <c r="AI810" s="120"/>
      <c r="AJ810" s="120"/>
      <c r="AK810" s="1093"/>
      <c r="AL810" s="1093"/>
      <c r="AM810" s="1093"/>
      <c r="AN810" s="120"/>
      <c r="AO810" s="118">
        <f t="shared" si="65"/>
        <v>0</v>
      </c>
      <c r="AP810" s="120" t="s">
        <v>287</v>
      </c>
      <c r="AQ810" s="120" t="s">
        <v>287</v>
      </c>
      <c r="AR810" s="144">
        <f t="shared" si="63"/>
        <v>0</v>
      </c>
      <c r="AS810" s="411">
        <v>8.3999999999999995E-3</v>
      </c>
      <c r="AT810" s="115">
        <v>814</v>
      </c>
    </row>
    <row r="811" spans="1:46" ht="15" hidden="1" customHeight="1">
      <c r="A811" s="115">
        <v>808</v>
      </c>
      <c r="B811" s="119" t="s">
        <v>1301</v>
      </c>
      <c r="C811" s="119"/>
      <c r="D811" s="119" t="s">
        <v>309</v>
      </c>
      <c r="E811" s="119" t="s">
        <v>330</v>
      </c>
      <c r="F811" s="119" t="s">
        <v>1288</v>
      </c>
      <c r="G811" s="119" t="s">
        <v>296</v>
      </c>
      <c r="H811" s="119" t="s">
        <v>300</v>
      </c>
      <c r="I811" s="119" t="s">
        <v>749</v>
      </c>
      <c r="J811" s="119"/>
      <c r="K811" s="119"/>
      <c r="L811" s="120">
        <f t="shared" si="64"/>
        <v>0.01</v>
      </c>
      <c r="M811" s="164"/>
      <c r="N811" s="141" t="s">
        <v>1748</v>
      </c>
      <c r="O811" s="164"/>
      <c r="P811" s="163"/>
      <c r="Q811" s="120"/>
      <c r="R811" s="120"/>
      <c r="S811" s="121"/>
      <c r="T811" s="121"/>
      <c r="U811" s="121"/>
      <c r="V811" s="121"/>
      <c r="W811" s="121"/>
      <c r="X811" s="121"/>
      <c r="Y811" s="121"/>
      <c r="Z811" s="121"/>
      <c r="AA811" s="121"/>
      <c r="AB811" s="121"/>
      <c r="AC811" s="122"/>
      <c r="AD811" s="122"/>
      <c r="AE811" s="122"/>
      <c r="AF811" s="123"/>
      <c r="AG811" s="123"/>
      <c r="AH811" s="123"/>
      <c r="AI811" s="120"/>
      <c r="AJ811" s="120"/>
      <c r="AK811" s="1093"/>
      <c r="AL811" s="1093"/>
      <c r="AM811" s="1093"/>
      <c r="AN811" s="120"/>
      <c r="AO811" s="118">
        <f t="shared" si="65"/>
        <v>0</v>
      </c>
      <c r="AP811" s="120" t="s">
        <v>287</v>
      </c>
      <c r="AQ811" s="120" t="s">
        <v>287</v>
      </c>
      <c r="AR811" s="144">
        <f t="shared" si="63"/>
        <v>0</v>
      </c>
      <c r="AS811" s="411">
        <v>8.3999999999999995E-3</v>
      </c>
      <c r="AT811" s="115">
        <v>815</v>
      </c>
    </row>
    <row r="812" spans="1:46" ht="15" hidden="1" customHeight="1">
      <c r="A812" s="115">
        <v>809</v>
      </c>
      <c r="B812" s="119" t="s">
        <v>1302</v>
      </c>
      <c r="C812" s="119"/>
      <c r="D812" s="119" t="s">
        <v>309</v>
      </c>
      <c r="E812" s="119" t="s">
        <v>330</v>
      </c>
      <c r="F812" s="119" t="s">
        <v>1288</v>
      </c>
      <c r="G812" s="119" t="s">
        <v>296</v>
      </c>
      <c r="H812" s="119" t="s">
        <v>300</v>
      </c>
      <c r="I812" s="119" t="s">
        <v>749</v>
      </c>
      <c r="J812" s="119"/>
      <c r="K812" s="119"/>
      <c r="L812" s="120">
        <f t="shared" si="64"/>
        <v>0.01</v>
      </c>
      <c r="M812" s="164"/>
      <c r="N812" s="141" t="s">
        <v>1748</v>
      </c>
      <c r="O812" s="164"/>
      <c r="P812" s="163"/>
      <c r="Q812" s="120"/>
      <c r="R812" s="120"/>
      <c r="S812" s="121"/>
      <c r="T812" s="121"/>
      <c r="U812" s="121"/>
      <c r="V812" s="121"/>
      <c r="W812" s="121"/>
      <c r="X812" s="121"/>
      <c r="Y812" s="121"/>
      <c r="Z812" s="121"/>
      <c r="AA812" s="121"/>
      <c r="AB812" s="121"/>
      <c r="AC812" s="122"/>
      <c r="AD812" s="122"/>
      <c r="AE812" s="122"/>
      <c r="AF812" s="123"/>
      <c r="AG812" s="123"/>
      <c r="AH812" s="123"/>
      <c r="AI812" s="120"/>
      <c r="AJ812" s="120"/>
      <c r="AK812" s="1093"/>
      <c r="AL812" s="1093"/>
      <c r="AM812" s="1093"/>
      <c r="AN812" s="120"/>
      <c r="AO812" s="118">
        <f t="shared" si="65"/>
        <v>0</v>
      </c>
      <c r="AP812" s="120" t="s">
        <v>287</v>
      </c>
      <c r="AQ812" s="120" t="s">
        <v>287</v>
      </c>
      <c r="AR812" s="144">
        <f t="shared" si="63"/>
        <v>0</v>
      </c>
      <c r="AS812" s="411">
        <v>8.3999999999999995E-3</v>
      </c>
      <c r="AT812" s="115">
        <v>816</v>
      </c>
    </row>
    <row r="813" spans="1:46" ht="15" hidden="1" customHeight="1">
      <c r="A813" s="115">
        <v>810</v>
      </c>
      <c r="B813" s="119" t="s">
        <v>1303</v>
      </c>
      <c r="C813" s="119"/>
      <c r="D813" s="119" t="s">
        <v>309</v>
      </c>
      <c r="E813" s="119" t="s">
        <v>330</v>
      </c>
      <c r="F813" s="119" t="s">
        <v>1288</v>
      </c>
      <c r="G813" s="119" t="s">
        <v>296</v>
      </c>
      <c r="H813" s="119" t="s">
        <v>300</v>
      </c>
      <c r="I813" s="119" t="s">
        <v>749</v>
      </c>
      <c r="J813" s="119"/>
      <c r="K813" s="119"/>
      <c r="L813" s="120">
        <f t="shared" si="64"/>
        <v>0.01</v>
      </c>
      <c r="M813" s="164"/>
      <c r="N813" s="141" t="s">
        <v>1748</v>
      </c>
      <c r="O813" s="164"/>
      <c r="P813" s="163"/>
      <c r="Q813" s="120"/>
      <c r="R813" s="120"/>
      <c r="S813" s="121"/>
      <c r="T813" s="121"/>
      <c r="U813" s="121"/>
      <c r="V813" s="121"/>
      <c r="W813" s="121"/>
      <c r="X813" s="121"/>
      <c r="Y813" s="121"/>
      <c r="Z813" s="121"/>
      <c r="AA813" s="121"/>
      <c r="AB813" s="121"/>
      <c r="AC813" s="122"/>
      <c r="AD813" s="122"/>
      <c r="AE813" s="122"/>
      <c r="AF813" s="123"/>
      <c r="AG813" s="123"/>
      <c r="AH813" s="123"/>
      <c r="AI813" s="120"/>
      <c r="AJ813" s="120"/>
      <c r="AK813" s="1093"/>
      <c r="AL813" s="1093"/>
      <c r="AM813" s="1093"/>
      <c r="AN813" s="120"/>
      <c r="AO813" s="118">
        <f t="shared" si="65"/>
        <v>0</v>
      </c>
      <c r="AP813" s="120" t="s">
        <v>287</v>
      </c>
      <c r="AQ813" s="120" t="s">
        <v>287</v>
      </c>
      <c r="AR813" s="144">
        <f t="shared" si="63"/>
        <v>0</v>
      </c>
      <c r="AS813" s="411">
        <v>8.3999999999999995E-3</v>
      </c>
      <c r="AT813" s="115">
        <v>817</v>
      </c>
    </row>
    <row r="814" spans="1:46" ht="15" hidden="1" customHeight="1">
      <c r="A814" s="115">
        <v>811</v>
      </c>
      <c r="B814" s="119" t="s">
        <v>1304</v>
      </c>
      <c r="C814" s="119"/>
      <c r="D814" s="119" t="s">
        <v>309</v>
      </c>
      <c r="E814" s="119" t="s">
        <v>330</v>
      </c>
      <c r="F814" s="119" t="s">
        <v>1288</v>
      </c>
      <c r="G814" s="119" t="s">
        <v>296</v>
      </c>
      <c r="H814" s="119" t="s">
        <v>300</v>
      </c>
      <c r="I814" s="119" t="s">
        <v>749</v>
      </c>
      <c r="J814" s="119"/>
      <c r="K814" s="119"/>
      <c r="L814" s="120">
        <f t="shared" si="64"/>
        <v>0.01</v>
      </c>
      <c r="M814" s="164"/>
      <c r="N814" s="141" t="s">
        <v>1748</v>
      </c>
      <c r="O814" s="164"/>
      <c r="P814" s="163"/>
      <c r="Q814" s="120"/>
      <c r="R814" s="120"/>
      <c r="S814" s="121"/>
      <c r="T814" s="121"/>
      <c r="U814" s="121"/>
      <c r="V814" s="121"/>
      <c r="W814" s="121"/>
      <c r="X814" s="121"/>
      <c r="Y814" s="121"/>
      <c r="Z814" s="121"/>
      <c r="AA814" s="121"/>
      <c r="AB814" s="121"/>
      <c r="AC814" s="122"/>
      <c r="AD814" s="122"/>
      <c r="AE814" s="122"/>
      <c r="AF814" s="123"/>
      <c r="AG814" s="123"/>
      <c r="AH814" s="123"/>
      <c r="AI814" s="120"/>
      <c r="AJ814" s="120"/>
      <c r="AK814" s="1093"/>
      <c r="AL814" s="1093"/>
      <c r="AM814" s="1093"/>
      <c r="AN814" s="120"/>
      <c r="AO814" s="118">
        <f t="shared" si="65"/>
        <v>0</v>
      </c>
      <c r="AP814" s="120" t="s">
        <v>287</v>
      </c>
      <c r="AQ814" s="120" t="s">
        <v>287</v>
      </c>
      <c r="AR814" s="144">
        <f t="shared" si="63"/>
        <v>0</v>
      </c>
      <c r="AS814" s="411">
        <v>8.3999999999999995E-3</v>
      </c>
      <c r="AT814" s="115">
        <v>818</v>
      </c>
    </row>
    <row r="815" spans="1:46" ht="15" hidden="1" customHeight="1">
      <c r="A815" s="115">
        <v>812</v>
      </c>
      <c r="B815" s="119" t="s">
        <v>1305</v>
      </c>
      <c r="C815" s="119"/>
      <c r="D815" s="119" t="s">
        <v>309</v>
      </c>
      <c r="E815" s="119" t="s">
        <v>330</v>
      </c>
      <c r="F815" s="119" t="s">
        <v>1288</v>
      </c>
      <c r="G815" s="119" t="s">
        <v>296</v>
      </c>
      <c r="H815" s="119" t="s">
        <v>300</v>
      </c>
      <c r="I815" s="119" t="s">
        <v>749</v>
      </c>
      <c r="J815" s="119"/>
      <c r="K815" s="119"/>
      <c r="L815" s="120">
        <f t="shared" si="64"/>
        <v>0.01</v>
      </c>
      <c r="M815" s="164"/>
      <c r="N815" s="141" t="s">
        <v>1748</v>
      </c>
      <c r="O815" s="164"/>
      <c r="P815" s="163"/>
      <c r="Q815" s="120"/>
      <c r="R815" s="120"/>
      <c r="S815" s="121"/>
      <c r="T815" s="121"/>
      <c r="U815" s="121"/>
      <c r="V815" s="121"/>
      <c r="W815" s="121"/>
      <c r="X815" s="121"/>
      <c r="Y815" s="121"/>
      <c r="Z815" s="121"/>
      <c r="AA815" s="121"/>
      <c r="AB815" s="121"/>
      <c r="AC815" s="122"/>
      <c r="AD815" s="122"/>
      <c r="AE815" s="122"/>
      <c r="AF815" s="123"/>
      <c r="AG815" s="123"/>
      <c r="AH815" s="123"/>
      <c r="AI815" s="120"/>
      <c r="AJ815" s="120"/>
      <c r="AK815" s="1093"/>
      <c r="AL815" s="1093"/>
      <c r="AM815" s="1093"/>
      <c r="AN815" s="120"/>
      <c r="AO815" s="118">
        <f t="shared" si="65"/>
        <v>0</v>
      </c>
      <c r="AP815" s="120" t="s">
        <v>287</v>
      </c>
      <c r="AQ815" s="120" t="s">
        <v>287</v>
      </c>
      <c r="AR815" s="144">
        <f t="shared" si="63"/>
        <v>0</v>
      </c>
      <c r="AS815" s="411">
        <v>8.3999999999999995E-3</v>
      </c>
      <c r="AT815" s="115">
        <v>819</v>
      </c>
    </row>
    <row r="816" spans="1:46" ht="15" hidden="1" customHeight="1">
      <c r="A816" s="115">
        <v>813</v>
      </c>
      <c r="B816" s="119" t="s">
        <v>1306</v>
      </c>
      <c r="C816" s="119"/>
      <c r="D816" s="119" t="s">
        <v>309</v>
      </c>
      <c r="E816" s="119" t="s">
        <v>330</v>
      </c>
      <c r="F816" s="119" t="s">
        <v>1288</v>
      </c>
      <c r="G816" s="119" t="s">
        <v>296</v>
      </c>
      <c r="H816" s="119" t="s">
        <v>300</v>
      </c>
      <c r="I816" s="119" t="s">
        <v>749</v>
      </c>
      <c r="J816" s="119"/>
      <c r="K816" s="119"/>
      <c r="L816" s="120">
        <f t="shared" si="64"/>
        <v>0.01</v>
      </c>
      <c r="M816" s="164"/>
      <c r="N816" s="141" t="s">
        <v>1748</v>
      </c>
      <c r="O816" s="164"/>
      <c r="P816" s="163"/>
      <c r="Q816" s="120"/>
      <c r="R816" s="120"/>
      <c r="S816" s="121"/>
      <c r="T816" s="121"/>
      <c r="U816" s="121"/>
      <c r="V816" s="121"/>
      <c r="W816" s="121"/>
      <c r="X816" s="121"/>
      <c r="Y816" s="121"/>
      <c r="Z816" s="121"/>
      <c r="AA816" s="121"/>
      <c r="AB816" s="121"/>
      <c r="AC816" s="122"/>
      <c r="AD816" s="122"/>
      <c r="AE816" s="122"/>
      <c r="AF816" s="123"/>
      <c r="AG816" s="123"/>
      <c r="AH816" s="123"/>
      <c r="AI816" s="120"/>
      <c r="AJ816" s="120"/>
      <c r="AK816" s="1093"/>
      <c r="AL816" s="1093"/>
      <c r="AM816" s="1093"/>
      <c r="AN816" s="120"/>
      <c r="AO816" s="118">
        <f t="shared" si="65"/>
        <v>0</v>
      </c>
      <c r="AP816" s="120" t="s">
        <v>287</v>
      </c>
      <c r="AQ816" s="120" t="s">
        <v>287</v>
      </c>
      <c r="AR816" s="144">
        <f t="shared" si="63"/>
        <v>0</v>
      </c>
      <c r="AS816" s="411">
        <v>8.3999999999999995E-3</v>
      </c>
      <c r="AT816" s="115">
        <v>820</v>
      </c>
    </row>
    <row r="817" spans="1:46" ht="15" hidden="1" customHeight="1">
      <c r="A817" s="115">
        <v>814</v>
      </c>
      <c r="B817" s="119" t="s">
        <v>1307</v>
      </c>
      <c r="C817" s="119"/>
      <c r="D817" s="119" t="s">
        <v>309</v>
      </c>
      <c r="E817" s="119" t="s">
        <v>330</v>
      </c>
      <c r="F817" s="119" t="s">
        <v>1288</v>
      </c>
      <c r="G817" s="119" t="s">
        <v>296</v>
      </c>
      <c r="H817" s="119" t="s">
        <v>300</v>
      </c>
      <c r="I817" s="119" t="s">
        <v>749</v>
      </c>
      <c r="J817" s="119"/>
      <c r="K817" s="119"/>
      <c r="L817" s="120">
        <f t="shared" si="64"/>
        <v>0.01</v>
      </c>
      <c r="M817" s="164"/>
      <c r="N817" s="141" t="s">
        <v>1748</v>
      </c>
      <c r="O817" s="164"/>
      <c r="P817" s="163"/>
      <c r="Q817" s="120"/>
      <c r="R817" s="120"/>
      <c r="S817" s="121"/>
      <c r="T817" s="121"/>
      <c r="U817" s="121"/>
      <c r="V817" s="121"/>
      <c r="W817" s="121"/>
      <c r="X817" s="121"/>
      <c r="Y817" s="121"/>
      <c r="Z817" s="121"/>
      <c r="AA817" s="121"/>
      <c r="AB817" s="121"/>
      <c r="AC817" s="122"/>
      <c r="AD817" s="122"/>
      <c r="AE817" s="122"/>
      <c r="AF817" s="123"/>
      <c r="AG817" s="123"/>
      <c r="AH817" s="123"/>
      <c r="AI817" s="120"/>
      <c r="AJ817" s="120"/>
      <c r="AK817" s="1093"/>
      <c r="AL817" s="1093"/>
      <c r="AM817" s="1093"/>
      <c r="AN817" s="120"/>
      <c r="AO817" s="118">
        <f t="shared" si="65"/>
        <v>0</v>
      </c>
      <c r="AP817" s="120" t="s">
        <v>287</v>
      </c>
      <c r="AQ817" s="120" t="s">
        <v>287</v>
      </c>
      <c r="AR817" s="144">
        <f t="shared" si="63"/>
        <v>0</v>
      </c>
      <c r="AS817" s="411">
        <v>8.3999999999999995E-3</v>
      </c>
      <c r="AT817" s="115">
        <v>821</v>
      </c>
    </row>
    <row r="818" spans="1:46" ht="15" hidden="1" customHeight="1">
      <c r="A818" s="115">
        <v>815</v>
      </c>
      <c r="B818" s="119" t="s">
        <v>1308</v>
      </c>
      <c r="C818" s="119"/>
      <c r="D818" s="119" t="s">
        <v>309</v>
      </c>
      <c r="E818" s="119" t="s">
        <v>330</v>
      </c>
      <c r="F818" s="119" t="s">
        <v>1288</v>
      </c>
      <c r="G818" s="119" t="s">
        <v>296</v>
      </c>
      <c r="H818" s="119" t="s">
        <v>300</v>
      </c>
      <c r="I818" s="119" t="s">
        <v>749</v>
      </c>
      <c r="J818" s="119"/>
      <c r="K818" s="119"/>
      <c r="L818" s="120">
        <f t="shared" si="64"/>
        <v>0.01</v>
      </c>
      <c r="M818" s="164"/>
      <c r="N818" s="141" t="s">
        <v>1748</v>
      </c>
      <c r="O818" s="164"/>
      <c r="P818" s="163"/>
      <c r="Q818" s="120"/>
      <c r="R818" s="120"/>
      <c r="S818" s="121"/>
      <c r="T818" s="121"/>
      <c r="U818" s="121"/>
      <c r="V818" s="121"/>
      <c r="W818" s="121"/>
      <c r="X818" s="121"/>
      <c r="Y818" s="121"/>
      <c r="Z818" s="121"/>
      <c r="AA818" s="121"/>
      <c r="AB818" s="121"/>
      <c r="AC818" s="122"/>
      <c r="AD818" s="122"/>
      <c r="AE818" s="122"/>
      <c r="AF818" s="123"/>
      <c r="AG818" s="123"/>
      <c r="AH818" s="123"/>
      <c r="AI818" s="120"/>
      <c r="AJ818" s="120"/>
      <c r="AK818" s="1093"/>
      <c r="AL818" s="1093"/>
      <c r="AM818" s="1093"/>
      <c r="AN818" s="120"/>
      <c r="AO818" s="118">
        <f t="shared" si="65"/>
        <v>0</v>
      </c>
      <c r="AP818" s="120" t="s">
        <v>287</v>
      </c>
      <c r="AQ818" s="120" t="s">
        <v>287</v>
      </c>
      <c r="AR818" s="144">
        <f t="shared" si="63"/>
        <v>0</v>
      </c>
      <c r="AS818" s="411">
        <v>8.3999999999999995E-3</v>
      </c>
      <c r="AT818" s="115">
        <v>822</v>
      </c>
    </row>
    <row r="819" spans="1:46" ht="15" hidden="1" customHeight="1">
      <c r="A819" s="115">
        <v>816</v>
      </c>
      <c r="B819" s="119" t="s">
        <v>1309</v>
      </c>
      <c r="C819" s="119"/>
      <c r="D819" s="119" t="s">
        <v>309</v>
      </c>
      <c r="E819" s="119" t="s">
        <v>330</v>
      </c>
      <c r="F819" s="119" t="s">
        <v>1288</v>
      </c>
      <c r="G819" s="119" t="s">
        <v>296</v>
      </c>
      <c r="H819" s="119" t="s">
        <v>300</v>
      </c>
      <c r="I819" s="119" t="s">
        <v>749</v>
      </c>
      <c r="J819" s="119"/>
      <c r="K819" s="119"/>
      <c r="L819" s="120">
        <f t="shared" si="64"/>
        <v>0.01</v>
      </c>
      <c r="M819" s="164"/>
      <c r="N819" s="141" t="s">
        <v>1748</v>
      </c>
      <c r="O819" s="164"/>
      <c r="P819" s="163"/>
      <c r="Q819" s="120"/>
      <c r="R819" s="120"/>
      <c r="S819" s="121"/>
      <c r="T819" s="121"/>
      <c r="U819" s="121"/>
      <c r="V819" s="121"/>
      <c r="W819" s="121"/>
      <c r="X819" s="121"/>
      <c r="Y819" s="121"/>
      <c r="Z819" s="121"/>
      <c r="AA819" s="121"/>
      <c r="AB819" s="121"/>
      <c r="AC819" s="122"/>
      <c r="AD819" s="122"/>
      <c r="AE819" s="122"/>
      <c r="AF819" s="123"/>
      <c r="AG819" s="123"/>
      <c r="AH819" s="123"/>
      <c r="AI819" s="120"/>
      <c r="AJ819" s="120"/>
      <c r="AK819" s="1093"/>
      <c r="AL819" s="1093"/>
      <c r="AM819" s="1093"/>
      <c r="AN819" s="120"/>
      <c r="AO819" s="118">
        <f t="shared" si="65"/>
        <v>0</v>
      </c>
      <c r="AP819" s="120" t="s">
        <v>287</v>
      </c>
      <c r="AQ819" s="120" t="s">
        <v>287</v>
      </c>
      <c r="AR819" s="144">
        <f t="shared" si="63"/>
        <v>0</v>
      </c>
      <c r="AS819" s="411">
        <v>8.3999999999999995E-3</v>
      </c>
      <c r="AT819" s="115">
        <v>823</v>
      </c>
    </row>
    <row r="820" spans="1:46" ht="15" hidden="1" customHeight="1">
      <c r="A820" s="115">
        <v>817</v>
      </c>
      <c r="B820" s="119" t="s">
        <v>1310</v>
      </c>
      <c r="C820" s="119"/>
      <c r="D820" s="119" t="s">
        <v>309</v>
      </c>
      <c r="E820" s="119" t="s">
        <v>330</v>
      </c>
      <c r="F820" s="119" t="s">
        <v>1288</v>
      </c>
      <c r="G820" s="119" t="s">
        <v>296</v>
      </c>
      <c r="H820" s="119" t="s">
        <v>300</v>
      </c>
      <c r="I820" s="119" t="s">
        <v>749</v>
      </c>
      <c r="J820" s="119"/>
      <c r="K820" s="119"/>
      <c r="L820" s="120">
        <f t="shared" si="64"/>
        <v>0.01</v>
      </c>
      <c r="M820" s="164"/>
      <c r="N820" s="141" t="s">
        <v>1748</v>
      </c>
      <c r="O820" s="164"/>
      <c r="P820" s="163"/>
      <c r="Q820" s="120"/>
      <c r="R820" s="120"/>
      <c r="S820" s="121"/>
      <c r="T820" s="121"/>
      <c r="U820" s="121"/>
      <c r="V820" s="121"/>
      <c r="W820" s="121"/>
      <c r="X820" s="121"/>
      <c r="Y820" s="121"/>
      <c r="Z820" s="121"/>
      <c r="AA820" s="121"/>
      <c r="AB820" s="121"/>
      <c r="AC820" s="122"/>
      <c r="AD820" s="122"/>
      <c r="AE820" s="122"/>
      <c r="AF820" s="123"/>
      <c r="AG820" s="123"/>
      <c r="AH820" s="123"/>
      <c r="AI820" s="120"/>
      <c r="AJ820" s="120"/>
      <c r="AK820" s="1093"/>
      <c r="AL820" s="1093"/>
      <c r="AM820" s="1093"/>
      <c r="AN820" s="120"/>
      <c r="AO820" s="118">
        <f t="shared" si="65"/>
        <v>0</v>
      </c>
      <c r="AP820" s="120" t="s">
        <v>287</v>
      </c>
      <c r="AQ820" s="120" t="s">
        <v>287</v>
      </c>
      <c r="AR820" s="144">
        <f t="shared" si="63"/>
        <v>0</v>
      </c>
      <c r="AS820" s="411">
        <v>8.3999999999999995E-3</v>
      </c>
      <c r="AT820" s="115">
        <v>824</v>
      </c>
    </row>
    <row r="821" spans="1:46" ht="15" hidden="1" customHeight="1">
      <c r="A821" s="115">
        <v>818</v>
      </c>
      <c r="B821" s="119" t="s">
        <v>1311</v>
      </c>
      <c r="C821" s="119"/>
      <c r="D821" s="119" t="s">
        <v>309</v>
      </c>
      <c r="E821" s="119" t="s">
        <v>330</v>
      </c>
      <c r="F821" s="119" t="s">
        <v>1288</v>
      </c>
      <c r="G821" s="119" t="s">
        <v>296</v>
      </c>
      <c r="H821" s="119" t="s">
        <v>300</v>
      </c>
      <c r="I821" s="119" t="s">
        <v>749</v>
      </c>
      <c r="J821" s="119"/>
      <c r="K821" s="119"/>
      <c r="L821" s="120">
        <f t="shared" si="64"/>
        <v>0.01</v>
      </c>
      <c r="M821" s="164"/>
      <c r="N821" s="141" t="s">
        <v>1748</v>
      </c>
      <c r="O821" s="164"/>
      <c r="P821" s="163"/>
      <c r="Q821" s="120"/>
      <c r="R821" s="120"/>
      <c r="S821" s="121"/>
      <c r="T821" s="121"/>
      <c r="U821" s="121"/>
      <c r="V821" s="121"/>
      <c r="W821" s="121"/>
      <c r="X821" s="121"/>
      <c r="Y821" s="121"/>
      <c r="Z821" s="121"/>
      <c r="AA821" s="121"/>
      <c r="AB821" s="121"/>
      <c r="AC821" s="122"/>
      <c r="AD821" s="122"/>
      <c r="AE821" s="122"/>
      <c r="AF821" s="123"/>
      <c r="AG821" s="123"/>
      <c r="AH821" s="123"/>
      <c r="AI821" s="120"/>
      <c r="AJ821" s="120"/>
      <c r="AK821" s="1093"/>
      <c r="AL821" s="1093"/>
      <c r="AM821" s="1093"/>
      <c r="AN821" s="120"/>
      <c r="AO821" s="118">
        <f t="shared" si="65"/>
        <v>0</v>
      </c>
      <c r="AP821" s="120" t="s">
        <v>287</v>
      </c>
      <c r="AQ821" s="120" t="s">
        <v>287</v>
      </c>
      <c r="AR821" s="144">
        <f t="shared" si="63"/>
        <v>0</v>
      </c>
      <c r="AS821" s="411">
        <v>8.3999999999999995E-3</v>
      </c>
      <c r="AT821" s="115">
        <v>825</v>
      </c>
    </row>
    <row r="822" spans="1:46" ht="15" hidden="1" customHeight="1">
      <c r="A822" s="115">
        <v>819</v>
      </c>
      <c r="B822" s="119" t="s">
        <v>1312</v>
      </c>
      <c r="C822" s="119"/>
      <c r="D822" s="119" t="s">
        <v>309</v>
      </c>
      <c r="E822" s="119" t="s">
        <v>330</v>
      </c>
      <c r="F822" s="119" t="s">
        <v>1288</v>
      </c>
      <c r="G822" s="119" t="s">
        <v>296</v>
      </c>
      <c r="H822" s="119" t="s">
        <v>300</v>
      </c>
      <c r="I822" s="119" t="s">
        <v>749</v>
      </c>
      <c r="J822" s="119"/>
      <c r="K822" s="119"/>
      <c r="L822" s="120">
        <f t="shared" si="64"/>
        <v>0.01</v>
      </c>
      <c r="M822" s="164"/>
      <c r="N822" s="141" t="s">
        <v>1748</v>
      </c>
      <c r="O822" s="164"/>
      <c r="P822" s="163"/>
      <c r="Q822" s="120"/>
      <c r="R822" s="120"/>
      <c r="S822" s="121"/>
      <c r="T822" s="121"/>
      <c r="U822" s="121"/>
      <c r="V822" s="121"/>
      <c r="W822" s="121"/>
      <c r="X822" s="121"/>
      <c r="Y822" s="121"/>
      <c r="Z822" s="121"/>
      <c r="AA822" s="121"/>
      <c r="AB822" s="121"/>
      <c r="AC822" s="122"/>
      <c r="AD822" s="122"/>
      <c r="AE822" s="122"/>
      <c r="AF822" s="123"/>
      <c r="AG822" s="123"/>
      <c r="AH822" s="123"/>
      <c r="AI822" s="120"/>
      <c r="AJ822" s="120"/>
      <c r="AK822" s="1093"/>
      <c r="AL822" s="1093"/>
      <c r="AM822" s="1093"/>
      <c r="AN822" s="120"/>
      <c r="AO822" s="118">
        <f t="shared" si="65"/>
        <v>0</v>
      </c>
      <c r="AP822" s="120" t="s">
        <v>287</v>
      </c>
      <c r="AQ822" s="120" t="s">
        <v>287</v>
      </c>
      <c r="AR822" s="144">
        <f t="shared" si="63"/>
        <v>0</v>
      </c>
      <c r="AS822" s="411">
        <v>8.3999999999999995E-3</v>
      </c>
      <c r="AT822" s="115">
        <v>826</v>
      </c>
    </row>
    <row r="823" spans="1:46" ht="15" hidden="1" customHeight="1">
      <c r="A823" s="115">
        <v>820</v>
      </c>
      <c r="B823" s="119" t="s">
        <v>1313</v>
      </c>
      <c r="C823" s="119"/>
      <c r="D823" s="119" t="s">
        <v>309</v>
      </c>
      <c r="E823" s="119" t="s">
        <v>330</v>
      </c>
      <c r="F823" s="119" t="s">
        <v>1288</v>
      </c>
      <c r="G823" s="119" t="s">
        <v>296</v>
      </c>
      <c r="H823" s="119" t="s">
        <v>300</v>
      </c>
      <c r="I823" s="119" t="s">
        <v>749</v>
      </c>
      <c r="J823" s="119"/>
      <c r="K823" s="119"/>
      <c r="L823" s="120">
        <f t="shared" si="64"/>
        <v>0.01</v>
      </c>
      <c r="M823" s="164"/>
      <c r="N823" s="141" t="s">
        <v>1748</v>
      </c>
      <c r="O823" s="164"/>
      <c r="P823" s="163"/>
      <c r="Q823" s="120"/>
      <c r="R823" s="120"/>
      <c r="S823" s="121"/>
      <c r="T823" s="121"/>
      <c r="U823" s="121"/>
      <c r="V823" s="121"/>
      <c r="W823" s="121"/>
      <c r="X823" s="121"/>
      <c r="Y823" s="121"/>
      <c r="Z823" s="121"/>
      <c r="AA823" s="121"/>
      <c r="AB823" s="121"/>
      <c r="AC823" s="122"/>
      <c r="AD823" s="122"/>
      <c r="AE823" s="122"/>
      <c r="AF823" s="123"/>
      <c r="AG823" s="123"/>
      <c r="AH823" s="123"/>
      <c r="AI823" s="120"/>
      <c r="AJ823" s="120"/>
      <c r="AK823" s="1093"/>
      <c r="AL823" s="1093"/>
      <c r="AM823" s="1093"/>
      <c r="AN823" s="120"/>
      <c r="AO823" s="118">
        <f t="shared" si="65"/>
        <v>0</v>
      </c>
      <c r="AP823" s="120" t="s">
        <v>287</v>
      </c>
      <c r="AQ823" s="120" t="s">
        <v>287</v>
      </c>
      <c r="AR823" s="144">
        <f t="shared" si="63"/>
        <v>0</v>
      </c>
      <c r="AS823" s="411">
        <v>8.3999999999999995E-3</v>
      </c>
      <c r="AT823" s="115">
        <v>827</v>
      </c>
    </row>
    <row r="824" spans="1:46" ht="15" hidden="1" customHeight="1">
      <c r="A824" s="115">
        <v>821</v>
      </c>
      <c r="B824" s="119" t="s">
        <v>1314</v>
      </c>
      <c r="C824" s="119"/>
      <c r="D824" s="119" t="s">
        <v>309</v>
      </c>
      <c r="E824" s="119" t="s">
        <v>330</v>
      </c>
      <c r="F824" s="119" t="s">
        <v>1288</v>
      </c>
      <c r="G824" s="119" t="s">
        <v>296</v>
      </c>
      <c r="H824" s="119" t="s">
        <v>300</v>
      </c>
      <c r="I824" s="119" t="s">
        <v>749</v>
      </c>
      <c r="J824" s="119"/>
      <c r="K824" s="119"/>
      <c r="L824" s="120">
        <f t="shared" si="64"/>
        <v>0.01</v>
      </c>
      <c r="M824" s="164"/>
      <c r="N824" s="141" t="s">
        <v>1748</v>
      </c>
      <c r="O824" s="164"/>
      <c r="P824" s="163"/>
      <c r="Q824" s="120"/>
      <c r="R824" s="120"/>
      <c r="S824" s="121"/>
      <c r="T824" s="121"/>
      <c r="U824" s="121"/>
      <c r="V824" s="121"/>
      <c r="W824" s="121"/>
      <c r="X824" s="121"/>
      <c r="Y824" s="121"/>
      <c r="Z824" s="121"/>
      <c r="AA824" s="121"/>
      <c r="AB824" s="121"/>
      <c r="AC824" s="122"/>
      <c r="AD824" s="122"/>
      <c r="AE824" s="122"/>
      <c r="AF824" s="123"/>
      <c r="AG824" s="123"/>
      <c r="AH824" s="123"/>
      <c r="AI824" s="120"/>
      <c r="AJ824" s="120"/>
      <c r="AK824" s="1093"/>
      <c r="AL824" s="1093"/>
      <c r="AM824" s="1093"/>
      <c r="AN824" s="120"/>
      <c r="AO824" s="118">
        <f t="shared" si="65"/>
        <v>0</v>
      </c>
      <c r="AP824" s="120" t="s">
        <v>287</v>
      </c>
      <c r="AQ824" s="120" t="s">
        <v>287</v>
      </c>
      <c r="AR824" s="144">
        <f t="shared" si="63"/>
        <v>0</v>
      </c>
      <c r="AS824" s="411">
        <v>8.3999999999999995E-3</v>
      </c>
      <c r="AT824" s="115">
        <v>828</v>
      </c>
    </row>
    <row r="825" spans="1:46" ht="15" hidden="1" customHeight="1">
      <c r="A825" s="115">
        <v>822</v>
      </c>
      <c r="B825" s="119" t="s">
        <v>1315</v>
      </c>
      <c r="C825" s="119"/>
      <c r="D825" s="119" t="s">
        <v>309</v>
      </c>
      <c r="E825" s="119" t="s">
        <v>330</v>
      </c>
      <c r="F825" s="119" t="s">
        <v>1288</v>
      </c>
      <c r="G825" s="119" t="s">
        <v>296</v>
      </c>
      <c r="H825" s="119" t="s">
        <v>300</v>
      </c>
      <c r="I825" s="119" t="s">
        <v>749</v>
      </c>
      <c r="J825" s="119"/>
      <c r="K825" s="119"/>
      <c r="L825" s="120">
        <f t="shared" si="64"/>
        <v>0.01</v>
      </c>
      <c r="M825" s="164"/>
      <c r="N825" s="141" t="s">
        <v>1748</v>
      </c>
      <c r="O825" s="164"/>
      <c r="P825" s="163"/>
      <c r="Q825" s="120"/>
      <c r="R825" s="120"/>
      <c r="S825" s="121"/>
      <c r="T825" s="121"/>
      <c r="U825" s="121"/>
      <c r="V825" s="121"/>
      <c r="W825" s="121"/>
      <c r="X825" s="121"/>
      <c r="Y825" s="121"/>
      <c r="Z825" s="121"/>
      <c r="AA825" s="121"/>
      <c r="AB825" s="121"/>
      <c r="AC825" s="122"/>
      <c r="AD825" s="122"/>
      <c r="AE825" s="122"/>
      <c r="AF825" s="123"/>
      <c r="AG825" s="123"/>
      <c r="AH825" s="123"/>
      <c r="AI825" s="120"/>
      <c r="AJ825" s="120"/>
      <c r="AK825" s="1093"/>
      <c r="AL825" s="1093"/>
      <c r="AM825" s="1093"/>
      <c r="AN825" s="120"/>
      <c r="AO825" s="118">
        <f t="shared" si="65"/>
        <v>0</v>
      </c>
      <c r="AP825" s="120" t="s">
        <v>287</v>
      </c>
      <c r="AQ825" s="120" t="s">
        <v>287</v>
      </c>
      <c r="AR825" s="144">
        <f t="shared" si="63"/>
        <v>0</v>
      </c>
      <c r="AS825" s="411">
        <v>8.3999999999999995E-3</v>
      </c>
      <c r="AT825" s="115">
        <v>829</v>
      </c>
    </row>
    <row r="826" spans="1:46" ht="15" hidden="1" customHeight="1">
      <c r="A826" s="115">
        <v>823</v>
      </c>
      <c r="B826" s="119" t="s">
        <v>1316</v>
      </c>
      <c r="C826" s="119"/>
      <c r="D826" s="119" t="s">
        <v>309</v>
      </c>
      <c r="E826" s="119" t="s">
        <v>330</v>
      </c>
      <c r="F826" s="119" t="s">
        <v>1288</v>
      </c>
      <c r="G826" s="119" t="s">
        <v>296</v>
      </c>
      <c r="H826" s="119" t="s">
        <v>300</v>
      </c>
      <c r="I826" s="119" t="s">
        <v>749</v>
      </c>
      <c r="J826" s="119"/>
      <c r="K826" s="119"/>
      <c r="L826" s="120">
        <f t="shared" si="64"/>
        <v>0.01</v>
      </c>
      <c r="M826" s="164"/>
      <c r="N826" s="141" t="s">
        <v>1748</v>
      </c>
      <c r="O826" s="164"/>
      <c r="P826" s="163"/>
      <c r="Q826" s="120"/>
      <c r="R826" s="120"/>
      <c r="S826" s="121"/>
      <c r="T826" s="121"/>
      <c r="U826" s="121"/>
      <c r="V826" s="121"/>
      <c r="W826" s="121"/>
      <c r="X826" s="121"/>
      <c r="Y826" s="121"/>
      <c r="Z826" s="121"/>
      <c r="AA826" s="121"/>
      <c r="AB826" s="121"/>
      <c r="AC826" s="122"/>
      <c r="AD826" s="122"/>
      <c r="AE826" s="122"/>
      <c r="AF826" s="123"/>
      <c r="AG826" s="123"/>
      <c r="AH826" s="123"/>
      <c r="AI826" s="120"/>
      <c r="AJ826" s="120"/>
      <c r="AK826" s="1093"/>
      <c r="AL826" s="1093"/>
      <c r="AM826" s="1093"/>
      <c r="AN826" s="120"/>
      <c r="AO826" s="118">
        <f t="shared" si="65"/>
        <v>0</v>
      </c>
      <c r="AP826" s="120" t="s">
        <v>287</v>
      </c>
      <c r="AQ826" s="120" t="s">
        <v>287</v>
      </c>
      <c r="AR826" s="144">
        <f t="shared" si="63"/>
        <v>0</v>
      </c>
      <c r="AS826" s="411">
        <v>8.3999999999999995E-3</v>
      </c>
      <c r="AT826" s="115">
        <v>830</v>
      </c>
    </row>
    <row r="827" spans="1:46" ht="15" hidden="1" customHeight="1">
      <c r="A827" s="115">
        <v>824</v>
      </c>
      <c r="B827" s="119" t="s">
        <v>1317</v>
      </c>
      <c r="C827" s="119"/>
      <c r="D827" s="119" t="s">
        <v>309</v>
      </c>
      <c r="E827" s="119" t="s">
        <v>330</v>
      </c>
      <c r="F827" s="119" t="s">
        <v>1288</v>
      </c>
      <c r="G827" s="119" t="s">
        <v>296</v>
      </c>
      <c r="H827" s="119" t="s">
        <v>300</v>
      </c>
      <c r="I827" s="119" t="s">
        <v>749</v>
      </c>
      <c r="J827" s="119"/>
      <c r="K827" s="119"/>
      <c r="L827" s="120">
        <f t="shared" si="64"/>
        <v>0.01</v>
      </c>
      <c r="M827" s="164"/>
      <c r="N827" s="141" t="s">
        <v>1748</v>
      </c>
      <c r="O827" s="164"/>
      <c r="P827" s="163"/>
      <c r="Q827" s="120"/>
      <c r="R827" s="120"/>
      <c r="S827" s="121"/>
      <c r="T827" s="121"/>
      <c r="U827" s="121"/>
      <c r="V827" s="121"/>
      <c r="W827" s="121"/>
      <c r="X827" s="121"/>
      <c r="Y827" s="121"/>
      <c r="Z827" s="121"/>
      <c r="AA827" s="121"/>
      <c r="AB827" s="121"/>
      <c r="AC827" s="122"/>
      <c r="AD827" s="122"/>
      <c r="AE827" s="122"/>
      <c r="AF827" s="123"/>
      <c r="AG827" s="123"/>
      <c r="AH827" s="123"/>
      <c r="AI827" s="120"/>
      <c r="AJ827" s="120"/>
      <c r="AK827" s="1093"/>
      <c r="AL827" s="1093"/>
      <c r="AM827" s="1093"/>
      <c r="AN827" s="120"/>
      <c r="AO827" s="118">
        <f t="shared" si="65"/>
        <v>0</v>
      </c>
      <c r="AP827" s="120" t="s">
        <v>287</v>
      </c>
      <c r="AQ827" s="120" t="s">
        <v>287</v>
      </c>
      <c r="AR827" s="144">
        <f t="shared" si="63"/>
        <v>0</v>
      </c>
      <c r="AS827" s="411">
        <v>8.3999999999999995E-3</v>
      </c>
      <c r="AT827" s="115">
        <v>831</v>
      </c>
    </row>
    <row r="828" spans="1:46" ht="15" hidden="1" customHeight="1">
      <c r="A828" s="115">
        <v>825</v>
      </c>
      <c r="B828" s="119" t="s">
        <v>1318</v>
      </c>
      <c r="C828" s="119"/>
      <c r="D828" s="119" t="s">
        <v>309</v>
      </c>
      <c r="E828" s="119" t="s">
        <v>330</v>
      </c>
      <c r="F828" s="119" t="s">
        <v>1288</v>
      </c>
      <c r="G828" s="119" t="s">
        <v>296</v>
      </c>
      <c r="H828" s="119" t="s">
        <v>300</v>
      </c>
      <c r="I828" s="119" t="s">
        <v>749</v>
      </c>
      <c r="J828" s="119"/>
      <c r="K828" s="119"/>
      <c r="L828" s="120">
        <f t="shared" si="64"/>
        <v>0.01</v>
      </c>
      <c r="M828" s="164"/>
      <c r="N828" s="141" t="s">
        <v>1748</v>
      </c>
      <c r="O828" s="164"/>
      <c r="P828" s="163"/>
      <c r="Q828" s="120"/>
      <c r="R828" s="120"/>
      <c r="S828" s="121"/>
      <c r="T828" s="121"/>
      <c r="U828" s="121"/>
      <c r="V828" s="121"/>
      <c r="W828" s="121"/>
      <c r="X828" s="121"/>
      <c r="Y828" s="121"/>
      <c r="Z828" s="121"/>
      <c r="AA828" s="121"/>
      <c r="AB828" s="121"/>
      <c r="AC828" s="122"/>
      <c r="AD828" s="122"/>
      <c r="AE828" s="122"/>
      <c r="AF828" s="123"/>
      <c r="AG828" s="123"/>
      <c r="AH828" s="123"/>
      <c r="AI828" s="120"/>
      <c r="AJ828" s="120"/>
      <c r="AK828" s="1093"/>
      <c r="AL828" s="1093"/>
      <c r="AM828" s="1093"/>
      <c r="AN828" s="120"/>
      <c r="AO828" s="118">
        <f t="shared" si="65"/>
        <v>0</v>
      </c>
      <c r="AP828" s="120" t="s">
        <v>287</v>
      </c>
      <c r="AQ828" s="120" t="s">
        <v>287</v>
      </c>
      <c r="AR828" s="144">
        <f t="shared" ref="AR828:AR891" si="66">4*J828</f>
        <v>0</v>
      </c>
      <c r="AS828" s="411">
        <v>8.3999999999999995E-3</v>
      </c>
      <c r="AT828" s="115">
        <v>832</v>
      </c>
    </row>
    <row r="829" spans="1:46" ht="15" hidden="1" customHeight="1">
      <c r="A829" s="115">
        <v>826</v>
      </c>
      <c r="B829" s="119" t="s">
        <v>1319</v>
      </c>
      <c r="C829" s="119"/>
      <c r="D829" s="119" t="s">
        <v>309</v>
      </c>
      <c r="E829" s="119" t="s">
        <v>330</v>
      </c>
      <c r="F829" s="119" t="s">
        <v>1288</v>
      </c>
      <c r="G829" s="119" t="s">
        <v>296</v>
      </c>
      <c r="H829" s="119" t="s">
        <v>300</v>
      </c>
      <c r="I829" s="119" t="s">
        <v>749</v>
      </c>
      <c r="J829" s="119"/>
      <c r="K829" s="119"/>
      <c r="L829" s="120">
        <f t="shared" si="64"/>
        <v>0.01</v>
      </c>
      <c r="M829" s="164"/>
      <c r="N829" s="141" t="s">
        <v>1748</v>
      </c>
      <c r="O829" s="164"/>
      <c r="P829" s="163"/>
      <c r="Q829" s="120"/>
      <c r="R829" s="120"/>
      <c r="S829" s="121"/>
      <c r="T829" s="121"/>
      <c r="U829" s="121"/>
      <c r="V829" s="121"/>
      <c r="W829" s="121"/>
      <c r="X829" s="121"/>
      <c r="Y829" s="121"/>
      <c r="Z829" s="121"/>
      <c r="AA829" s="121"/>
      <c r="AB829" s="121"/>
      <c r="AC829" s="122"/>
      <c r="AD829" s="122"/>
      <c r="AE829" s="122"/>
      <c r="AF829" s="123"/>
      <c r="AG829" s="123"/>
      <c r="AH829" s="123"/>
      <c r="AI829" s="120"/>
      <c r="AJ829" s="120"/>
      <c r="AK829" s="1093"/>
      <c r="AL829" s="1093"/>
      <c r="AM829" s="1093"/>
      <c r="AN829" s="120"/>
      <c r="AO829" s="118">
        <f t="shared" si="65"/>
        <v>0</v>
      </c>
      <c r="AP829" s="120" t="s">
        <v>287</v>
      </c>
      <c r="AQ829" s="120" t="s">
        <v>287</v>
      </c>
      <c r="AR829" s="144">
        <f t="shared" si="66"/>
        <v>0</v>
      </c>
      <c r="AS829" s="411">
        <v>8.3999999999999995E-3</v>
      </c>
      <c r="AT829" s="115">
        <v>833</v>
      </c>
    </row>
    <row r="830" spans="1:46" ht="15" hidden="1" customHeight="1">
      <c r="A830" s="115">
        <v>827</v>
      </c>
      <c r="B830" s="119" t="s">
        <v>1320</v>
      </c>
      <c r="C830" s="119"/>
      <c r="D830" s="119" t="s">
        <v>309</v>
      </c>
      <c r="E830" s="119" t="s">
        <v>330</v>
      </c>
      <c r="F830" s="119" t="s">
        <v>1288</v>
      </c>
      <c r="G830" s="119" t="s">
        <v>296</v>
      </c>
      <c r="H830" s="119" t="s">
        <v>300</v>
      </c>
      <c r="I830" s="119" t="s">
        <v>749</v>
      </c>
      <c r="J830" s="119"/>
      <c r="K830" s="119"/>
      <c r="L830" s="120">
        <f t="shared" ref="L830:L893" si="67">IF(J830&lt;0.03,0.01,0.03)</f>
        <v>0.01</v>
      </c>
      <c r="M830" s="164"/>
      <c r="N830" s="141" t="s">
        <v>1748</v>
      </c>
      <c r="O830" s="164"/>
      <c r="P830" s="163"/>
      <c r="Q830" s="120"/>
      <c r="R830" s="120"/>
      <c r="S830" s="121"/>
      <c r="T830" s="121"/>
      <c r="U830" s="121"/>
      <c r="V830" s="121"/>
      <c r="W830" s="121"/>
      <c r="X830" s="121"/>
      <c r="Y830" s="121"/>
      <c r="Z830" s="121"/>
      <c r="AA830" s="121"/>
      <c r="AB830" s="121"/>
      <c r="AC830" s="122"/>
      <c r="AD830" s="122"/>
      <c r="AE830" s="122"/>
      <c r="AF830" s="123"/>
      <c r="AG830" s="123"/>
      <c r="AH830" s="123"/>
      <c r="AI830" s="120"/>
      <c r="AJ830" s="120"/>
      <c r="AK830" s="1093"/>
      <c r="AL830" s="1093"/>
      <c r="AM830" s="1093"/>
      <c r="AN830" s="120"/>
      <c r="AO830" s="118">
        <f t="shared" ref="AO830:AO893" si="68">AR830+J830</f>
        <v>0</v>
      </c>
      <c r="AP830" s="120" t="s">
        <v>287</v>
      </c>
      <c r="AQ830" s="120" t="s">
        <v>287</v>
      </c>
      <c r="AR830" s="144">
        <f t="shared" si="66"/>
        <v>0</v>
      </c>
      <c r="AS830" s="411">
        <v>8.3999999999999995E-3</v>
      </c>
      <c r="AT830" s="115">
        <v>834</v>
      </c>
    </row>
    <row r="831" spans="1:46" ht="15" hidden="1" customHeight="1">
      <c r="A831" s="115">
        <v>828</v>
      </c>
      <c r="B831" s="119" t="s">
        <v>1321</v>
      </c>
      <c r="C831" s="119"/>
      <c r="D831" s="119" t="s">
        <v>309</v>
      </c>
      <c r="E831" s="119" t="s">
        <v>330</v>
      </c>
      <c r="F831" s="119" t="s">
        <v>1288</v>
      </c>
      <c r="G831" s="119" t="s">
        <v>296</v>
      </c>
      <c r="H831" s="119" t="s">
        <v>300</v>
      </c>
      <c r="I831" s="119" t="s">
        <v>749</v>
      </c>
      <c r="J831" s="119"/>
      <c r="K831" s="119"/>
      <c r="L831" s="120">
        <f t="shared" si="67"/>
        <v>0.01</v>
      </c>
      <c r="M831" s="164"/>
      <c r="N831" s="141" t="s">
        <v>1748</v>
      </c>
      <c r="O831" s="164"/>
      <c r="P831" s="163"/>
      <c r="Q831" s="120"/>
      <c r="R831" s="120"/>
      <c r="S831" s="121"/>
      <c r="T831" s="121"/>
      <c r="U831" s="121"/>
      <c r="V831" s="121"/>
      <c r="W831" s="121"/>
      <c r="X831" s="121"/>
      <c r="Y831" s="121"/>
      <c r="Z831" s="121"/>
      <c r="AA831" s="121"/>
      <c r="AB831" s="121"/>
      <c r="AC831" s="122"/>
      <c r="AD831" s="122"/>
      <c r="AE831" s="122"/>
      <c r="AF831" s="123"/>
      <c r="AG831" s="123"/>
      <c r="AH831" s="123"/>
      <c r="AI831" s="120"/>
      <c r="AJ831" s="120"/>
      <c r="AK831" s="1093"/>
      <c r="AL831" s="1093"/>
      <c r="AM831" s="1093"/>
      <c r="AN831" s="120"/>
      <c r="AO831" s="118">
        <f t="shared" si="68"/>
        <v>0</v>
      </c>
      <c r="AP831" s="120" t="s">
        <v>287</v>
      </c>
      <c r="AQ831" s="120" t="s">
        <v>287</v>
      </c>
      <c r="AR831" s="144">
        <f t="shared" si="66"/>
        <v>0</v>
      </c>
      <c r="AS831" s="411">
        <v>8.3999999999999995E-3</v>
      </c>
      <c r="AT831" s="115">
        <v>835</v>
      </c>
    </row>
    <row r="832" spans="1:46" ht="15" hidden="1" customHeight="1">
      <c r="A832" s="115">
        <v>829</v>
      </c>
      <c r="B832" s="119" t="s">
        <v>1322</v>
      </c>
      <c r="C832" s="119"/>
      <c r="D832" s="119" t="s">
        <v>309</v>
      </c>
      <c r="E832" s="119" t="s">
        <v>330</v>
      </c>
      <c r="F832" s="119" t="s">
        <v>1288</v>
      </c>
      <c r="G832" s="119" t="s">
        <v>296</v>
      </c>
      <c r="H832" s="119" t="s">
        <v>300</v>
      </c>
      <c r="I832" s="119" t="s">
        <v>749</v>
      </c>
      <c r="J832" s="119"/>
      <c r="K832" s="119"/>
      <c r="L832" s="120">
        <f t="shared" si="67"/>
        <v>0.01</v>
      </c>
      <c r="M832" s="164"/>
      <c r="N832" s="141" t="s">
        <v>1748</v>
      </c>
      <c r="O832" s="164"/>
      <c r="P832" s="163"/>
      <c r="Q832" s="120"/>
      <c r="R832" s="120"/>
      <c r="S832" s="121"/>
      <c r="T832" s="121"/>
      <c r="U832" s="121"/>
      <c r="V832" s="121"/>
      <c r="W832" s="121"/>
      <c r="X832" s="121"/>
      <c r="Y832" s="121"/>
      <c r="Z832" s="121"/>
      <c r="AA832" s="121"/>
      <c r="AB832" s="121"/>
      <c r="AC832" s="122"/>
      <c r="AD832" s="122"/>
      <c r="AE832" s="122"/>
      <c r="AF832" s="123"/>
      <c r="AG832" s="123"/>
      <c r="AH832" s="123"/>
      <c r="AI832" s="120"/>
      <c r="AJ832" s="120"/>
      <c r="AK832" s="1093"/>
      <c r="AL832" s="1093"/>
      <c r="AM832" s="1093"/>
      <c r="AN832" s="120"/>
      <c r="AO832" s="118">
        <f t="shared" si="68"/>
        <v>0</v>
      </c>
      <c r="AP832" s="120" t="s">
        <v>287</v>
      </c>
      <c r="AQ832" s="120" t="s">
        <v>287</v>
      </c>
      <c r="AR832" s="144">
        <f t="shared" si="66"/>
        <v>0</v>
      </c>
      <c r="AS832" s="411">
        <v>8.3999999999999995E-3</v>
      </c>
      <c r="AT832" s="115">
        <v>836</v>
      </c>
    </row>
    <row r="833" spans="1:46" ht="15" hidden="1" customHeight="1">
      <c r="A833" s="115">
        <v>830</v>
      </c>
      <c r="B833" s="119" t="s">
        <v>1323</v>
      </c>
      <c r="C833" s="119"/>
      <c r="D833" s="119" t="s">
        <v>309</v>
      </c>
      <c r="E833" s="119" t="s">
        <v>330</v>
      </c>
      <c r="F833" s="119" t="s">
        <v>1288</v>
      </c>
      <c r="G833" s="119" t="s">
        <v>296</v>
      </c>
      <c r="H833" s="119" t="s">
        <v>300</v>
      </c>
      <c r="I833" s="119" t="s">
        <v>749</v>
      </c>
      <c r="J833" s="119"/>
      <c r="K833" s="119"/>
      <c r="L833" s="120">
        <f t="shared" si="67"/>
        <v>0.01</v>
      </c>
      <c r="M833" s="164"/>
      <c r="N833" s="141" t="s">
        <v>1748</v>
      </c>
      <c r="O833" s="164"/>
      <c r="P833" s="163"/>
      <c r="Q833" s="120"/>
      <c r="R833" s="120"/>
      <c r="S833" s="121"/>
      <c r="T833" s="121"/>
      <c r="U833" s="121"/>
      <c r="V833" s="121"/>
      <c r="W833" s="121"/>
      <c r="X833" s="121"/>
      <c r="Y833" s="121"/>
      <c r="Z833" s="121"/>
      <c r="AA833" s="121"/>
      <c r="AB833" s="121"/>
      <c r="AC833" s="122"/>
      <c r="AD833" s="122"/>
      <c r="AE833" s="122"/>
      <c r="AF833" s="123"/>
      <c r="AG833" s="123"/>
      <c r="AH833" s="123"/>
      <c r="AI833" s="120"/>
      <c r="AJ833" s="120"/>
      <c r="AK833" s="1093"/>
      <c r="AL833" s="1093"/>
      <c r="AM833" s="1093"/>
      <c r="AN833" s="120"/>
      <c r="AO833" s="118">
        <f t="shared" si="68"/>
        <v>0</v>
      </c>
      <c r="AP833" s="120" t="s">
        <v>287</v>
      </c>
      <c r="AQ833" s="120" t="s">
        <v>287</v>
      </c>
      <c r="AR833" s="144">
        <f t="shared" si="66"/>
        <v>0</v>
      </c>
      <c r="AS833" s="411">
        <v>8.3999999999999995E-3</v>
      </c>
      <c r="AT833" s="115">
        <v>837</v>
      </c>
    </row>
    <row r="834" spans="1:46" ht="15" hidden="1" customHeight="1">
      <c r="A834" s="115">
        <v>831</v>
      </c>
      <c r="B834" s="119" t="s">
        <v>1324</v>
      </c>
      <c r="C834" s="119"/>
      <c r="D834" s="119" t="s">
        <v>309</v>
      </c>
      <c r="E834" s="119" t="s">
        <v>330</v>
      </c>
      <c r="F834" s="119" t="s">
        <v>1288</v>
      </c>
      <c r="G834" s="119" t="s">
        <v>296</v>
      </c>
      <c r="H834" s="119" t="s">
        <v>300</v>
      </c>
      <c r="I834" s="119" t="s">
        <v>749</v>
      </c>
      <c r="J834" s="119"/>
      <c r="K834" s="119"/>
      <c r="L834" s="120">
        <f t="shared" si="67"/>
        <v>0.01</v>
      </c>
      <c r="M834" s="164"/>
      <c r="N834" s="141" t="s">
        <v>1748</v>
      </c>
      <c r="O834" s="164"/>
      <c r="P834" s="163"/>
      <c r="Q834" s="120"/>
      <c r="R834" s="120"/>
      <c r="S834" s="121"/>
      <c r="T834" s="121"/>
      <c r="U834" s="121"/>
      <c r="V834" s="121"/>
      <c r="W834" s="121"/>
      <c r="X834" s="121"/>
      <c r="Y834" s="121"/>
      <c r="Z834" s="121"/>
      <c r="AA834" s="121"/>
      <c r="AB834" s="121"/>
      <c r="AC834" s="122"/>
      <c r="AD834" s="122"/>
      <c r="AE834" s="122"/>
      <c r="AF834" s="123"/>
      <c r="AG834" s="123"/>
      <c r="AH834" s="123"/>
      <c r="AI834" s="120"/>
      <c r="AJ834" s="120"/>
      <c r="AK834" s="1093"/>
      <c r="AL834" s="1093"/>
      <c r="AM834" s="1093"/>
      <c r="AN834" s="120"/>
      <c r="AO834" s="118">
        <f t="shared" si="68"/>
        <v>0</v>
      </c>
      <c r="AP834" s="120" t="s">
        <v>287</v>
      </c>
      <c r="AQ834" s="120" t="s">
        <v>287</v>
      </c>
      <c r="AR834" s="144">
        <f t="shared" si="66"/>
        <v>0</v>
      </c>
      <c r="AS834" s="411">
        <v>8.3999999999999995E-3</v>
      </c>
      <c r="AT834" s="115">
        <v>838</v>
      </c>
    </row>
    <row r="835" spans="1:46" ht="15" hidden="1" customHeight="1">
      <c r="A835" s="115">
        <v>832</v>
      </c>
      <c r="B835" s="119" t="s">
        <v>1325</v>
      </c>
      <c r="C835" s="119"/>
      <c r="D835" s="119" t="s">
        <v>309</v>
      </c>
      <c r="E835" s="119" t="s">
        <v>330</v>
      </c>
      <c r="F835" s="119" t="s">
        <v>1288</v>
      </c>
      <c r="G835" s="119" t="s">
        <v>296</v>
      </c>
      <c r="H835" s="119" t="s">
        <v>300</v>
      </c>
      <c r="I835" s="119" t="s">
        <v>749</v>
      </c>
      <c r="J835" s="119"/>
      <c r="K835" s="119"/>
      <c r="L835" s="120">
        <f t="shared" si="67"/>
        <v>0.01</v>
      </c>
      <c r="M835" s="164"/>
      <c r="N835" s="141" t="s">
        <v>1748</v>
      </c>
      <c r="O835" s="164"/>
      <c r="P835" s="163"/>
      <c r="Q835" s="120"/>
      <c r="R835" s="120"/>
      <c r="S835" s="121"/>
      <c r="T835" s="121"/>
      <c r="U835" s="121"/>
      <c r="V835" s="121"/>
      <c r="W835" s="121"/>
      <c r="X835" s="121"/>
      <c r="Y835" s="121"/>
      <c r="Z835" s="121"/>
      <c r="AA835" s="121"/>
      <c r="AB835" s="121"/>
      <c r="AC835" s="122"/>
      <c r="AD835" s="122"/>
      <c r="AE835" s="122"/>
      <c r="AF835" s="123"/>
      <c r="AG835" s="123"/>
      <c r="AH835" s="123"/>
      <c r="AI835" s="120"/>
      <c r="AJ835" s="120"/>
      <c r="AK835" s="1093"/>
      <c r="AL835" s="1093"/>
      <c r="AM835" s="1093"/>
      <c r="AN835" s="120"/>
      <c r="AO835" s="118">
        <f t="shared" si="68"/>
        <v>0</v>
      </c>
      <c r="AP835" s="120" t="s">
        <v>287</v>
      </c>
      <c r="AQ835" s="120" t="s">
        <v>287</v>
      </c>
      <c r="AR835" s="144">
        <f t="shared" si="66"/>
        <v>0</v>
      </c>
      <c r="AS835" s="411">
        <v>8.3999999999999995E-3</v>
      </c>
      <c r="AT835" s="115">
        <v>839</v>
      </c>
    </row>
    <row r="836" spans="1:46" ht="15" hidden="1" customHeight="1">
      <c r="A836" s="115">
        <v>833</v>
      </c>
      <c r="B836" s="119" t="s">
        <v>1326</v>
      </c>
      <c r="C836" s="119"/>
      <c r="D836" s="119" t="s">
        <v>309</v>
      </c>
      <c r="E836" s="119" t="s">
        <v>330</v>
      </c>
      <c r="F836" s="119" t="s">
        <v>1288</v>
      </c>
      <c r="G836" s="119" t="s">
        <v>296</v>
      </c>
      <c r="H836" s="119" t="s">
        <v>300</v>
      </c>
      <c r="I836" s="119" t="s">
        <v>749</v>
      </c>
      <c r="J836" s="119"/>
      <c r="K836" s="119"/>
      <c r="L836" s="120">
        <f t="shared" si="67"/>
        <v>0.01</v>
      </c>
      <c r="M836" s="164"/>
      <c r="N836" s="141" t="s">
        <v>1748</v>
      </c>
      <c r="O836" s="164"/>
      <c r="P836" s="163"/>
      <c r="Q836" s="120"/>
      <c r="R836" s="120"/>
      <c r="S836" s="121"/>
      <c r="T836" s="121"/>
      <c r="U836" s="121"/>
      <c r="V836" s="121"/>
      <c r="W836" s="121"/>
      <c r="X836" s="121"/>
      <c r="Y836" s="121"/>
      <c r="Z836" s="121"/>
      <c r="AA836" s="121"/>
      <c r="AB836" s="121"/>
      <c r="AC836" s="122"/>
      <c r="AD836" s="122"/>
      <c r="AE836" s="122"/>
      <c r="AF836" s="123"/>
      <c r="AG836" s="123"/>
      <c r="AH836" s="123"/>
      <c r="AI836" s="120"/>
      <c r="AJ836" s="120"/>
      <c r="AK836" s="1093"/>
      <c r="AL836" s="1093"/>
      <c r="AM836" s="1093"/>
      <c r="AN836" s="120"/>
      <c r="AO836" s="118">
        <f t="shared" si="68"/>
        <v>0</v>
      </c>
      <c r="AP836" s="120" t="s">
        <v>287</v>
      </c>
      <c r="AQ836" s="120" t="s">
        <v>287</v>
      </c>
      <c r="AR836" s="144">
        <f t="shared" si="66"/>
        <v>0</v>
      </c>
      <c r="AS836" s="411">
        <v>8.3999999999999995E-3</v>
      </c>
      <c r="AT836" s="115">
        <v>840</v>
      </c>
    </row>
    <row r="837" spans="1:46" ht="15" hidden="1" customHeight="1">
      <c r="A837" s="115">
        <v>834</v>
      </c>
      <c r="B837" s="119" t="s">
        <v>1327</v>
      </c>
      <c r="C837" s="119"/>
      <c r="D837" s="119" t="s">
        <v>309</v>
      </c>
      <c r="E837" s="119" t="s">
        <v>330</v>
      </c>
      <c r="F837" s="119" t="s">
        <v>1288</v>
      </c>
      <c r="G837" s="119" t="s">
        <v>296</v>
      </c>
      <c r="H837" s="119" t="s">
        <v>300</v>
      </c>
      <c r="I837" s="119" t="s">
        <v>749</v>
      </c>
      <c r="J837" s="119"/>
      <c r="K837" s="119"/>
      <c r="L837" s="120">
        <f t="shared" si="67"/>
        <v>0.01</v>
      </c>
      <c r="M837" s="164"/>
      <c r="N837" s="141" t="s">
        <v>1748</v>
      </c>
      <c r="O837" s="164"/>
      <c r="P837" s="163"/>
      <c r="Q837" s="120"/>
      <c r="R837" s="120"/>
      <c r="S837" s="121"/>
      <c r="T837" s="121"/>
      <c r="U837" s="121"/>
      <c r="V837" s="121"/>
      <c r="W837" s="121"/>
      <c r="X837" s="121"/>
      <c r="Y837" s="121"/>
      <c r="Z837" s="121"/>
      <c r="AA837" s="121"/>
      <c r="AB837" s="121"/>
      <c r="AC837" s="122"/>
      <c r="AD837" s="122"/>
      <c r="AE837" s="122"/>
      <c r="AF837" s="123"/>
      <c r="AG837" s="123"/>
      <c r="AH837" s="123"/>
      <c r="AI837" s="120"/>
      <c r="AJ837" s="120"/>
      <c r="AK837" s="1093"/>
      <c r="AL837" s="1093"/>
      <c r="AM837" s="1093"/>
      <c r="AN837" s="120"/>
      <c r="AO837" s="118">
        <f t="shared" si="68"/>
        <v>0</v>
      </c>
      <c r="AP837" s="120" t="s">
        <v>287</v>
      </c>
      <c r="AQ837" s="120" t="s">
        <v>287</v>
      </c>
      <c r="AR837" s="144">
        <f t="shared" si="66"/>
        <v>0</v>
      </c>
      <c r="AS837" s="411">
        <v>8.3999999999999995E-3</v>
      </c>
      <c r="AT837" s="115">
        <v>841</v>
      </c>
    </row>
    <row r="838" spans="1:46" ht="15" hidden="1" customHeight="1">
      <c r="A838" s="115">
        <v>835</v>
      </c>
      <c r="B838" s="119" t="s">
        <v>1328</v>
      </c>
      <c r="C838" s="119"/>
      <c r="D838" s="119" t="s">
        <v>309</v>
      </c>
      <c r="E838" s="119" t="s">
        <v>330</v>
      </c>
      <c r="F838" s="119" t="s">
        <v>1329</v>
      </c>
      <c r="G838" s="119" t="s">
        <v>296</v>
      </c>
      <c r="H838" s="119" t="s">
        <v>300</v>
      </c>
      <c r="I838" s="119" t="s">
        <v>749</v>
      </c>
      <c r="J838" s="119"/>
      <c r="K838" s="119"/>
      <c r="L838" s="120">
        <f t="shared" si="67"/>
        <v>0.01</v>
      </c>
      <c r="M838" s="164"/>
      <c r="N838" s="141" t="s">
        <v>1748</v>
      </c>
      <c r="O838" s="164"/>
      <c r="P838" s="163"/>
      <c r="Q838" s="120"/>
      <c r="R838" s="120"/>
      <c r="S838" s="121"/>
      <c r="T838" s="121"/>
      <c r="U838" s="121"/>
      <c r="V838" s="121"/>
      <c r="W838" s="121"/>
      <c r="X838" s="121"/>
      <c r="Y838" s="121"/>
      <c r="Z838" s="121"/>
      <c r="AA838" s="121"/>
      <c r="AB838" s="121"/>
      <c r="AC838" s="122"/>
      <c r="AD838" s="122"/>
      <c r="AE838" s="122"/>
      <c r="AF838" s="123"/>
      <c r="AG838" s="123"/>
      <c r="AH838" s="123"/>
      <c r="AI838" s="120"/>
      <c r="AJ838" s="120"/>
      <c r="AK838" s="1093"/>
      <c r="AL838" s="1093"/>
      <c r="AM838" s="1093"/>
      <c r="AN838" s="120"/>
      <c r="AO838" s="118">
        <f t="shared" si="68"/>
        <v>0</v>
      </c>
      <c r="AP838" s="120" t="s">
        <v>287</v>
      </c>
      <c r="AQ838" s="120" t="s">
        <v>287</v>
      </c>
      <c r="AR838" s="144">
        <f t="shared" si="66"/>
        <v>0</v>
      </c>
      <c r="AS838" s="411">
        <v>8.3999999999999995E-3</v>
      </c>
      <c r="AT838" s="115">
        <v>842</v>
      </c>
    </row>
    <row r="839" spans="1:46" ht="15" hidden="1" customHeight="1">
      <c r="A839" s="115">
        <v>836</v>
      </c>
      <c r="B839" s="119" t="s">
        <v>1330</v>
      </c>
      <c r="C839" s="119"/>
      <c r="D839" s="119" t="s">
        <v>309</v>
      </c>
      <c r="E839" s="119" t="s">
        <v>330</v>
      </c>
      <c r="F839" s="119" t="s">
        <v>1329</v>
      </c>
      <c r="G839" s="119" t="s">
        <v>296</v>
      </c>
      <c r="H839" s="119" t="s">
        <v>300</v>
      </c>
      <c r="I839" s="119" t="s">
        <v>749</v>
      </c>
      <c r="J839" s="119"/>
      <c r="K839" s="119"/>
      <c r="L839" s="120">
        <f t="shared" si="67"/>
        <v>0.01</v>
      </c>
      <c r="M839" s="164"/>
      <c r="N839" s="141" t="s">
        <v>1748</v>
      </c>
      <c r="O839" s="164"/>
      <c r="P839" s="163"/>
      <c r="Q839" s="120"/>
      <c r="R839" s="120"/>
      <c r="S839" s="121"/>
      <c r="T839" s="121"/>
      <c r="U839" s="121"/>
      <c r="V839" s="121"/>
      <c r="W839" s="121"/>
      <c r="X839" s="121"/>
      <c r="Y839" s="121"/>
      <c r="Z839" s="121"/>
      <c r="AA839" s="121"/>
      <c r="AB839" s="121"/>
      <c r="AC839" s="122"/>
      <c r="AD839" s="122"/>
      <c r="AE839" s="122"/>
      <c r="AF839" s="123"/>
      <c r="AG839" s="123"/>
      <c r="AH839" s="123"/>
      <c r="AI839" s="120"/>
      <c r="AJ839" s="120"/>
      <c r="AK839" s="1093"/>
      <c r="AL839" s="1093"/>
      <c r="AM839" s="1093"/>
      <c r="AN839" s="120"/>
      <c r="AO839" s="118">
        <f t="shared" si="68"/>
        <v>0</v>
      </c>
      <c r="AP839" s="120" t="s">
        <v>287</v>
      </c>
      <c r="AQ839" s="120" t="s">
        <v>287</v>
      </c>
      <c r="AR839" s="144">
        <f t="shared" si="66"/>
        <v>0</v>
      </c>
      <c r="AS839" s="411">
        <v>8.3999999999999995E-3</v>
      </c>
      <c r="AT839" s="115">
        <v>843</v>
      </c>
    </row>
    <row r="840" spans="1:46" ht="15" hidden="1" customHeight="1">
      <c r="A840" s="115">
        <v>837</v>
      </c>
      <c r="B840" s="119" t="s">
        <v>1331</v>
      </c>
      <c r="C840" s="119"/>
      <c r="D840" s="119" t="s">
        <v>309</v>
      </c>
      <c r="E840" s="119" t="s">
        <v>330</v>
      </c>
      <c r="F840" s="119" t="s">
        <v>1329</v>
      </c>
      <c r="G840" s="119" t="s">
        <v>296</v>
      </c>
      <c r="H840" s="119" t="s">
        <v>300</v>
      </c>
      <c r="I840" s="119" t="s">
        <v>749</v>
      </c>
      <c r="J840" s="119"/>
      <c r="K840" s="119"/>
      <c r="L840" s="120">
        <f t="shared" si="67"/>
        <v>0.01</v>
      </c>
      <c r="M840" s="164"/>
      <c r="N840" s="141" t="s">
        <v>1748</v>
      </c>
      <c r="O840" s="164"/>
      <c r="P840" s="163"/>
      <c r="Q840" s="120"/>
      <c r="R840" s="120"/>
      <c r="S840" s="121"/>
      <c r="T840" s="121"/>
      <c r="U840" s="121"/>
      <c r="V840" s="121"/>
      <c r="W840" s="121"/>
      <c r="X840" s="121"/>
      <c r="Y840" s="121"/>
      <c r="Z840" s="121"/>
      <c r="AA840" s="121"/>
      <c r="AB840" s="121"/>
      <c r="AC840" s="122"/>
      <c r="AD840" s="122"/>
      <c r="AE840" s="122"/>
      <c r="AF840" s="123"/>
      <c r="AG840" s="123"/>
      <c r="AH840" s="123"/>
      <c r="AI840" s="120"/>
      <c r="AJ840" s="120"/>
      <c r="AK840" s="1093"/>
      <c r="AL840" s="1093"/>
      <c r="AM840" s="1093"/>
      <c r="AN840" s="120"/>
      <c r="AO840" s="118">
        <f t="shared" si="68"/>
        <v>0</v>
      </c>
      <c r="AP840" s="120" t="s">
        <v>287</v>
      </c>
      <c r="AQ840" s="120" t="s">
        <v>287</v>
      </c>
      <c r="AR840" s="144">
        <f t="shared" si="66"/>
        <v>0</v>
      </c>
      <c r="AS840" s="411">
        <v>8.3999999999999995E-3</v>
      </c>
      <c r="AT840" s="115">
        <v>844</v>
      </c>
    </row>
    <row r="841" spans="1:46" ht="15" hidden="1" customHeight="1">
      <c r="A841" s="115">
        <v>838</v>
      </c>
      <c r="B841" s="119" t="s">
        <v>1332</v>
      </c>
      <c r="C841" s="125" t="s">
        <v>1855</v>
      </c>
      <c r="D841" s="119" t="s">
        <v>309</v>
      </c>
      <c r="E841" s="119" t="s">
        <v>330</v>
      </c>
      <c r="F841" s="119" t="s">
        <v>1329</v>
      </c>
      <c r="G841" s="119" t="s">
        <v>296</v>
      </c>
      <c r="H841" s="119" t="s">
        <v>300</v>
      </c>
      <c r="I841" s="119" t="s">
        <v>749</v>
      </c>
      <c r="J841" s="119">
        <v>0.01</v>
      </c>
      <c r="K841" s="119"/>
      <c r="L841" s="120">
        <f t="shared" si="67"/>
        <v>0.01</v>
      </c>
      <c r="M841" s="164"/>
      <c r="N841" s="141" t="s">
        <v>1748</v>
      </c>
      <c r="O841" s="164" t="s">
        <v>1781</v>
      </c>
      <c r="P841" s="163" t="s">
        <v>1780</v>
      </c>
      <c r="Q841" s="120"/>
      <c r="R841" s="120"/>
      <c r="S841" s="121">
        <v>1.05</v>
      </c>
      <c r="T841" s="121">
        <v>10</v>
      </c>
      <c r="U841" s="121">
        <v>21.05</v>
      </c>
      <c r="V841" s="121">
        <v>41.1</v>
      </c>
      <c r="W841" s="121">
        <v>71.150000000000006</v>
      </c>
      <c r="X841" s="121">
        <v>81.150000000000006</v>
      </c>
      <c r="Y841" s="121">
        <v>100</v>
      </c>
      <c r="Z841" s="121">
        <v>121.05</v>
      </c>
      <c r="AA841" s="121">
        <v>140</v>
      </c>
      <c r="AB841" s="121">
        <v>150</v>
      </c>
      <c r="AC841" s="122">
        <v>11.05</v>
      </c>
      <c r="AD841" s="122">
        <v>71.099999999999994</v>
      </c>
      <c r="AE841" s="122">
        <v>150</v>
      </c>
      <c r="AF841" s="123">
        <v>5.15</v>
      </c>
      <c r="AG841" s="123">
        <v>60</v>
      </c>
      <c r="AH841" s="123">
        <v>150</v>
      </c>
      <c r="AI841" s="1092" t="s">
        <v>2571</v>
      </c>
      <c r="AJ841" s="1093"/>
      <c r="AK841" s="1093" t="s">
        <v>1676</v>
      </c>
      <c r="AL841" s="1093"/>
      <c r="AM841" s="1093"/>
      <c r="AN841" s="120"/>
      <c r="AO841" s="118">
        <f t="shared" si="68"/>
        <v>0.05</v>
      </c>
      <c r="AP841" s="120" t="s">
        <v>287</v>
      </c>
      <c r="AQ841" s="120" t="s">
        <v>287</v>
      </c>
      <c r="AR841" s="144">
        <f t="shared" si="66"/>
        <v>0.04</v>
      </c>
      <c r="AS841" s="411">
        <v>8.3999999999999995E-3</v>
      </c>
      <c r="AT841" s="115">
        <v>845</v>
      </c>
    </row>
    <row r="842" spans="1:46" ht="15" hidden="1" customHeight="1">
      <c r="A842" s="115">
        <v>839</v>
      </c>
      <c r="B842" s="119" t="s">
        <v>1333</v>
      </c>
      <c r="C842" s="119"/>
      <c r="D842" s="119" t="s">
        <v>309</v>
      </c>
      <c r="E842" s="119" t="s">
        <v>330</v>
      </c>
      <c r="F842" s="119" t="s">
        <v>1329</v>
      </c>
      <c r="G842" s="119" t="s">
        <v>296</v>
      </c>
      <c r="H842" s="119" t="s">
        <v>300</v>
      </c>
      <c r="I842" s="119" t="s">
        <v>749</v>
      </c>
      <c r="J842" s="119"/>
      <c r="K842" s="119"/>
      <c r="L842" s="120">
        <f t="shared" si="67"/>
        <v>0.01</v>
      </c>
      <c r="M842" s="164"/>
      <c r="N842" s="141" t="s">
        <v>1748</v>
      </c>
      <c r="O842" s="164"/>
      <c r="P842" s="163"/>
      <c r="Q842" s="120"/>
      <c r="R842" s="120"/>
      <c r="S842" s="121"/>
      <c r="T842" s="121"/>
      <c r="U842" s="121"/>
      <c r="V842" s="121"/>
      <c r="W842" s="121"/>
      <c r="X842" s="121"/>
      <c r="Y842" s="121"/>
      <c r="Z842" s="121"/>
      <c r="AA842" s="121"/>
      <c r="AB842" s="121"/>
      <c r="AC842" s="122"/>
      <c r="AD842" s="122"/>
      <c r="AE842" s="122"/>
      <c r="AF842" s="123"/>
      <c r="AG842" s="123"/>
      <c r="AH842" s="123"/>
      <c r="AI842" s="120"/>
      <c r="AJ842" s="120"/>
      <c r="AK842" s="1093"/>
      <c r="AL842" s="1093"/>
      <c r="AM842" s="1093"/>
      <c r="AN842" s="120"/>
      <c r="AO842" s="118">
        <f t="shared" si="68"/>
        <v>0</v>
      </c>
      <c r="AP842" s="120" t="s">
        <v>287</v>
      </c>
      <c r="AQ842" s="120" t="s">
        <v>287</v>
      </c>
      <c r="AR842" s="144">
        <f t="shared" si="66"/>
        <v>0</v>
      </c>
      <c r="AS842" s="411">
        <v>8.3999999999999995E-3</v>
      </c>
      <c r="AT842" s="115">
        <v>846</v>
      </c>
    </row>
    <row r="843" spans="1:46" ht="15" hidden="1" customHeight="1">
      <c r="A843" s="115">
        <v>840</v>
      </c>
      <c r="B843" s="119" t="s">
        <v>1334</v>
      </c>
      <c r="C843" s="119"/>
      <c r="D843" s="119" t="s">
        <v>309</v>
      </c>
      <c r="E843" s="119" t="s">
        <v>330</v>
      </c>
      <c r="F843" s="119" t="s">
        <v>1329</v>
      </c>
      <c r="G843" s="119" t="s">
        <v>296</v>
      </c>
      <c r="H843" s="119" t="s">
        <v>300</v>
      </c>
      <c r="I843" s="119" t="s">
        <v>749</v>
      </c>
      <c r="J843" s="119"/>
      <c r="K843" s="119"/>
      <c r="L843" s="120">
        <f t="shared" si="67"/>
        <v>0.01</v>
      </c>
      <c r="M843" s="164"/>
      <c r="N843" s="141" t="s">
        <v>1748</v>
      </c>
      <c r="O843" s="164"/>
      <c r="P843" s="163"/>
      <c r="Q843" s="120"/>
      <c r="R843" s="120"/>
      <c r="S843" s="121"/>
      <c r="T843" s="121"/>
      <c r="U843" s="121"/>
      <c r="V843" s="121"/>
      <c r="W843" s="121"/>
      <c r="X843" s="121"/>
      <c r="Y843" s="121"/>
      <c r="Z843" s="121"/>
      <c r="AA843" s="121"/>
      <c r="AB843" s="121"/>
      <c r="AC843" s="122"/>
      <c r="AD843" s="122"/>
      <c r="AE843" s="122"/>
      <c r="AF843" s="123"/>
      <c r="AG843" s="123"/>
      <c r="AH843" s="123"/>
      <c r="AI843" s="120"/>
      <c r="AJ843" s="120"/>
      <c r="AK843" s="1093"/>
      <c r="AL843" s="1093"/>
      <c r="AM843" s="1093"/>
      <c r="AN843" s="120"/>
      <c r="AO843" s="118">
        <f t="shared" si="68"/>
        <v>0</v>
      </c>
      <c r="AP843" s="120" t="s">
        <v>287</v>
      </c>
      <c r="AQ843" s="120" t="s">
        <v>287</v>
      </c>
      <c r="AR843" s="144">
        <f t="shared" si="66"/>
        <v>0</v>
      </c>
      <c r="AS843" s="411">
        <v>8.3999999999999995E-3</v>
      </c>
      <c r="AT843" s="115">
        <v>847</v>
      </c>
    </row>
    <row r="844" spans="1:46" ht="15" hidden="1" customHeight="1">
      <c r="A844" s="115">
        <v>841</v>
      </c>
      <c r="B844" s="119" t="s">
        <v>1335</v>
      </c>
      <c r="C844" s="119"/>
      <c r="D844" s="119" t="s">
        <v>309</v>
      </c>
      <c r="E844" s="119" t="s">
        <v>330</v>
      </c>
      <c r="F844" s="119" t="s">
        <v>1329</v>
      </c>
      <c r="G844" s="119" t="s">
        <v>296</v>
      </c>
      <c r="H844" s="119" t="s">
        <v>300</v>
      </c>
      <c r="I844" s="119" t="s">
        <v>749</v>
      </c>
      <c r="J844" s="119"/>
      <c r="K844" s="119"/>
      <c r="L844" s="120">
        <f t="shared" si="67"/>
        <v>0.01</v>
      </c>
      <c r="M844" s="164"/>
      <c r="N844" s="141" t="s">
        <v>1748</v>
      </c>
      <c r="O844" s="164"/>
      <c r="P844" s="163"/>
      <c r="Q844" s="120"/>
      <c r="R844" s="120"/>
      <c r="S844" s="121"/>
      <c r="T844" s="121"/>
      <c r="U844" s="121"/>
      <c r="V844" s="121"/>
      <c r="W844" s="121"/>
      <c r="X844" s="121"/>
      <c r="Y844" s="121"/>
      <c r="Z844" s="121"/>
      <c r="AA844" s="121"/>
      <c r="AB844" s="121"/>
      <c r="AC844" s="122"/>
      <c r="AD844" s="122"/>
      <c r="AE844" s="122"/>
      <c r="AF844" s="123"/>
      <c r="AG844" s="123"/>
      <c r="AH844" s="123"/>
      <c r="AI844" s="120"/>
      <c r="AJ844" s="120"/>
      <c r="AK844" s="1093"/>
      <c r="AL844" s="1093"/>
      <c r="AM844" s="1093"/>
      <c r="AN844" s="120"/>
      <c r="AO844" s="118">
        <f t="shared" si="68"/>
        <v>0</v>
      </c>
      <c r="AP844" s="120" t="s">
        <v>287</v>
      </c>
      <c r="AQ844" s="120" t="s">
        <v>287</v>
      </c>
      <c r="AR844" s="144">
        <f t="shared" si="66"/>
        <v>0</v>
      </c>
      <c r="AS844" s="411">
        <v>8.3999999999999995E-3</v>
      </c>
      <c r="AT844" s="115">
        <v>848</v>
      </c>
    </row>
    <row r="845" spans="1:46" ht="15" hidden="1" customHeight="1">
      <c r="A845" s="115">
        <v>842</v>
      </c>
      <c r="B845" s="119" t="s">
        <v>1336</v>
      </c>
      <c r="C845" s="119"/>
      <c r="D845" s="119" t="s">
        <v>309</v>
      </c>
      <c r="E845" s="119" t="s">
        <v>330</v>
      </c>
      <c r="F845" s="119" t="s">
        <v>1329</v>
      </c>
      <c r="G845" s="119" t="s">
        <v>296</v>
      </c>
      <c r="H845" s="119" t="s">
        <v>300</v>
      </c>
      <c r="I845" s="119" t="s">
        <v>749</v>
      </c>
      <c r="J845" s="119"/>
      <c r="K845" s="119"/>
      <c r="L845" s="120">
        <f t="shared" si="67"/>
        <v>0.01</v>
      </c>
      <c r="M845" s="164"/>
      <c r="N845" s="141" t="s">
        <v>1748</v>
      </c>
      <c r="O845" s="164"/>
      <c r="P845" s="163"/>
      <c r="Q845" s="120"/>
      <c r="R845" s="120"/>
      <c r="S845" s="121"/>
      <c r="T845" s="121"/>
      <c r="U845" s="121"/>
      <c r="V845" s="121"/>
      <c r="W845" s="121"/>
      <c r="X845" s="121"/>
      <c r="Y845" s="121"/>
      <c r="Z845" s="121"/>
      <c r="AA845" s="121"/>
      <c r="AB845" s="121"/>
      <c r="AC845" s="122"/>
      <c r="AD845" s="122"/>
      <c r="AE845" s="122"/>
      <c r="AF845" s="123"/>
      <c r="AG845" s="123"/>
      <c r="AH845" s="123"/>
      <c r="AI845" s="120"/>
      <c r="AJ845" s="120"/>
      <c r="AK845" s="1093"/>
      <c r="AL845" s="1093"/>
      <c r="AM845" s="1093"/>
      <c r="AN845" s="120"/>
      <c r="AO845" s="118">
        <f t="shared" si="68"/>
        <v>0</v>
      </c>
      <c r="AP845" s="120" t="s">
        <v>287</v>
      </c>
      <c r="AQ845" s="120" t="s">
        <v>287</v>
      </c>
      <c r="AR845" s="144">
        <f t="shared" si="66"/>
        <v>0</v>
      </c>
      <c r="AS845" s="411">
        <v>8.3999999999999995E-3</v>
      </c>
      <c r="AT845" s="115">
        <v>849</v>
      </c>
    </row>
    <row r="846" spans="1:46" ht="15" hidden="1" customHeight="1">
      <c r="A846" s="115">
        <v>843</v>
      </c>
      <c r="B846" s="119" t="s">
        <v>1337</v>
      </c>
      <c r="C846" s="119"/>
      <c r="D846" s="119" t="s">
        <v>309</v>
      </c>
      <c r="E846" s="119" t="s">
        <v>330</v>
      </c>
      <c r="F846" s="119" t="s">
        <v>1329</v>
      </c>
      <c r="G846" s="119" t="s">
        <v>296</v>
      </c>
      <c r="H846" s="119" t="s">
        <v>300</v>
      </c>
      <c r="I846" s="119" t="s">
        <v>749</v>
      </c>
      <c r="J846" s="119"/>
      <c r="K846" s="119"/>
      <c r="L846" s="120">
        <f t="shared" si="67"/>
        <v>0.01</v>
      </c>
      <c r="M846" s="164"/>
      <c r="N846" s="141" t="s">
        <v>1748</v>
      </c>
      <c r="O846" s="164"/>
      <c r="P846" s="163"/>
      <c r="Q846" s="120"/>
      <c r="R846" s="120"/>
      <c r="S846" s="121"/>
      <c r="T846" s="121"/>
      <c r="U846" s="121"/>
      <c r="V846" s="121"/>
      <c r="W846" s="121"/>
      <c r="X846" s="121"/>
      <c r="Y846" s="121"/>
      <c r="Z846" s="121"/>
      <c r="AA846" s="121"/>
      <c r="AB846" s="121"/>
      <c r="AC846" s="122"/>
      <c r="AD846" s="122"/>
      <c r="AE846" s="122"/>
      <c r="AF846" s="123"/>
      <c r="AG846" s="123"/>
      <c r="AH846" s="123"/>
      <c r="AI846" s="120"/>
      <c r="AJ846" s="120"/>
      <c r="AK846" s="1093"/>
      <c r="AL846" s="1093"/>
      <c r="AM846" s="1093"/>
      <c r="AN846" s="120"/>
      <c r="AO846" s="118">
        <f t="shared" si="68"/>
        <v>0</v>
      </c>
      <c r="AP846" s="120" t="s">
        <v>287</v>
      </c>
      <c r="AQ846" s="120" t="s">
        <v>287</v>
      </c>
      <c r="AR846" s="144">
        <f t="shared" si="66"/>
        <v>0</v>
      </c>
      <c r="AS846" s="411">
        <v>8.3999999999999995E-3</v>
      </c>
      <c r="AT846" s="115">
        <v>850</v>
      </c>
    </row>
    <row r="847" spans="1:46" ht="15" hidden="1" customHeight="1">
      <c r="A847" s="115">
        <v>844</v>
      </c>
      <c r="B847" s="119" t="s">
        <v>1338</v>
      </c>
      <c r="C847" s="119"/>
      <c r="D847" s="119" t="s">
        <v>309</v>
      </c>
      <c r="E847" s="119" t="s">
        <v>330</v>
      </c>
      <c r="F847" s="119" t="s">
        <v>1288</v>
      </c>
      <c r="G847" s="119" t="s">
        <v>296</v>
      </c>
      <c r="H847" s="119" t="s">
        <v>300</v>
      </c>
      <c r="I847" s="119" t="s">
        <v>749</v>
      </c>
      <c r="J847" s="119"/>
      <c r="K847" s="119"/>
      <c r="L847" s="120">
        <f t="shared" si="67"/>
        <v>0.01</v>
      </c>
      <c r="M847" s="164"/>
      <c r="N847" s="141" t="s">
        <v>1748</v>
      </c>
      <c r="O847" s="164"/>
      <c r="P847" s="163"/>
      <c r="Q847" s="120"/>
      <c r="R847" s="120"/>
      <c r="S847" s="121"/>
      <c r="T847" s="121"/>
      <c r="U847" s="121"/>
      <c r="V847" s="121"/>
      <c r="W847" s="121"/>
      <c r="X847" s="121"/>
      <c r="Y847" s="121"/>
      <c r="Z847" s="121"/>
      <c r="AA847" s="121"/>
      <c r="AB847" s="121"/>
      <c r="AC847" s="122"/>
      <c r="AD847" s="122"/>
      <c r="AE847" s="122"/>
      <c r="AF847" s="123"/>
      <c r="AG847" s="123"/>
      <c r="AH847" s="123"/>
      <c r="AI847" s="120"/>
      <c r="AJ847" s="120"/>
      <c r="AK847" s="1093"/>
      <c r="AL847" s="1093"/>
      <c r="AM847" s="1093"/>
      <c r="AN847" s="120"/>
      <c r="AO847" s="118">
        <f t="shared" si="68"/>
        <v>0</v>
      </c>
      <c r="AP847" s="120" t="s">
        <v>287</v>
      </c>
      <c r="AQ847" s="120" t="s">
        <v>287</v>
      </c>
      <c r="AR847" s="144">
        <f t="shared" si="66"/>
        <v>0</v>
      </c>
      <c r="AS847" s="411">
        <v>8.3999999999999995E-3</v>
      </c>
      <c r="AT847" s="115">
        <v>851</v>
      </c>
    </row>
    <row r="848" spans="1:46" ht="15" hidden="1" customHeight="1">
      <c r="A848" s="115">
        <v>845</v>
      </c>
      <c r="B848" s="119" t="s">
        <v>1339</v>
      </c>
      <c r="C848" s="119"/>
      <c r="D848" s="119" t="s">
        <v>309</v>
      </c>
      <c r="E848" s="119" t="s">
        <v>330</v>
      </c>
      <c r="F848" s="119" t="s">
        <v>1288</v>
      </c>
      <c r="G848" s="119" t="s">
        <v>296</v>
      </c>
      <c r="H848" s="119" t="s">
        <v>300</v>
      </c>
      <c r="I848" s="119" t="s">
        <v>749</v>
      </c>
      <c r="J848" s="119"/>
      <c r="K848" s="119"/>
      <c r="L848" s="120">
        <f t="shared" si="67"/>
        <v>0.01</v>
      </c>
      <c r="M848" s="164"/>
      <c r="N848" s="141" t="s">
        <v>1748</v>
      </c>
      <c r="O848" s="164"/>
      <c r="P848" s="163"/>
      <c r="Q848" s="120"/>
      <c r="R848" s="120"/>
      <c r="S848" s="121"/>
      <c r="T848" s="121"/>
      <c r="U848" s="121"/>
      <c r="V848" s="121"/>
      <c r="W848" s="121"/>
      <c r="X848" s="121"/>
      <c r="Y848" s="121"/>
      <c r="Z848" s="121"/>
      <c r="AA848" s="121"/>
      <c r="AB848" s="121"/>
      <c r="AC848" s="122"/>
      <c r="AD848" s="122"/>
      <c r="AE848" s="122"/>
      <c r="AF848" s="123"/>
      <c r="AG848" s="123"/>
      <c r="AH848" s="123"/>
      <c r="AI848" s="120"/>
      <c r="AJ848" s="120"/>
      <c r="AK848" s="1093"/>
      <c r="AL848" s="1093"/>
      <c r="AM848" s="1093"/>
      <c r="AN848" s="120"/>
      <c r="AO848" s="118">
        <f t="shared" si="68"/>
        <v>0</v>
      </c>
      <c r="AP848" s="120" t="s">
        <v>287</v>
      </c>
      <c r="AQ848" s="120" t="s">
        <v>287</v>
      </c>
      <c r="AR848" s="144">
        <f t="shared" si="66"/>
        <v>0</v>
      </c>
      <c r="AS848" s="411">
        <v>8.3999999999999995E-3</v>
      </c>
      <c r="AT848" s="115">
        <v>852</v>
      </c>
    </row>
    <row r="849" spans="1:46" ht="15" hidden="1" customHeight="1">
      <c r="A849" s="115">
        <v>846</v>
      </c>
      <c r="B849" s="119" t="s">
        <v>1340</v>
      </c>
      <c r="C849" s="119"/>
      <c r="D849" s="119" t="s">
        <v>309</v>
      </c>
      <c r="E849" s="119" t="s">
        <v>330</v>
      </c>
      <c r="F849" s="119" t="s">
        <v>1288</v>
      </c>
      <c r="G849" s="119" t="s">
        <v>296</v>
      </c>
      <c r="H849" s="119" t="s">
        <v>300</v>
      </c>
      <c r="I849" s="119" t="s">
        <v>749</v>
      </c>
      <c r="J849" s="119"/>
      <c r="K849" s="119"/>
      <c r="L849" s="120">
        <f t="shared" si="67"/>
        <v>0.01</v>
      </c>
      <c r="M849" s="164"/>
      <c r="N849" s="141" t="s">
        <v>1748</v>
      </c>
      <c r="O849" s="164"/>
      <c r="P849" s="163"/>
      <c r="Q849" s="120"/>
      <c r="R849" s="120"/>
      <c r="S849" s="121"/>
      <c r="T849" s="121"/>
      <c r="U849" s="121"/>
      <c r="V849" s="121"/>
      <c r="W849" s="121"/>
      <c r="X849" s="121"/>
      <c r="Y849" s="121"/>
      <c r="Z849" s="121"/>
      <c r="AA849" s="121"/>
      <c r="AB849" s="121"/>
      <c r="AC849" s="122"/>
      <c r="AD849" s="122"/>
      <c r="AE849" s="122"/>
      <c r="AF849" s="123"/>
      <c r="AG849" s="123"/>
      <c r="AH849" s="123"/>
      <c r="AI849" s="120"/>
      <c r="AJ849" s="120"/>
      <c r="AK849" s="1093"/>
      <c r="AL849" s="1093"/>
      <c r="AM849" s="1093"/>
      <c r="AN849" s="120"/>
      <c r="AO849" s="118">
        <f t="shared" si="68"/>
        <v>0</v>
      </c>
      <c r="AP849" s="120" t="s">
        <v>287</v>
      </c>
      <c r="AQ849" s="120" t="s">
        <v>287</v>
      </c>
      <c r="AR849" s="144">
        <f t="shared" si="66"/>
        <v>0</v>
      </c>
      <c r="AS849" s="411">
        <v>8.3999999999999995E-3</v>
      </c>
      <c r="AT849" s="115">
        <v>853</v>
      </c>
    </row>
    <row r="850" spans="1:46" ht="15" hidden="1" customHeight="1">
      <c r="A850" s="115">
        <v>847</v>
      </c>
      <c r="B850" s="119" t="s">
        <v>1341</v>
      </c>
      <c r="C850" s="119"/>
      <c r="D850" s="119" t="s">
        <v>309</v>
      </c>
      <c r="E850" s="119" t="s">
        <v>330</v>
      </c>
      <c r="F850" s="119" t="s">
        <v>1329</v>
      </c>
      <c r="G850" s="119" t="s">
        <v>296</v>
      </c>
      <c r="H850" s="119" t="s">
        <v>300</v>
      </c>
      <c r="I850" s="119" t="s">
        <v>749</v>
      </c>
      <c r="J850" s="119"/>
      <c r="K850" s="119"/>
      <c r="L850" s="120">
        <f t="shared" si="67"/>
        <v>0.01</v>
      </c>
      <c r="M850" s="164"/>
      <c r="N850" s="141" t="s">
        <v>1748</v>
      </c>
      <c r="O850" s="164"/>
      <c r="P850" s="163"/>
      <c r="Q850" s="120"/>
      <c r="R850" s="120"/>
      <c r="S850" s="121"/>
      <c r="T850" s="121"/>
      <c r="U850" s="121"/>
      <c r="V850" s="121"/>
      <c r="W850" s="121"/>
      <c r="X850" s="121"/>
      <c r="Y850" s="121"/>
      <c r="Z850" s="121"/>
      <c r="AA850" s="121"/>
      <c r="AB850" s="121"/>
      <c r="AC850" s="122"/>
      <c r="AD850" s="122"/>
      <c r="AE850" s="122"/>
      <c r="AF850" s="123"/>
      <c r="AG850" s="123"/>
      <c r="AH850" s="123"/>
      <c r="AI850" s="120"/>
      <c r="AJ850" s="120"/>
      <c r="AK850" s="1093"/>
      <c r="AL850" s="1093"/>
      <c r="AM850" s="1093"/>
      <c r="AN850" s="120"/>
      <c r="AO850" s="118">
        <f t="shared" si="68"/>
        <v>0</v>
      </c>
      <c r="AP850" s="120" t="s">
        <v>287</v>
      </c>
      <c r="AQ850" s="120" t="s">
        <v>287</v>
      </c>
      <c r="AR850" s="144">
        <f t="shared" si="66"/>
        <v>0</v>
      </c>
      <c r="AS850" s="411">
        <v>8.3999999999999995E-3</v>
      </c>
      <c r="AT850" s="115">
        <v>854</v>
      </c>
    </row>
    <row r="851" spans="1:46" ht="15" hidden="1" customHeight="1">
      <c r="A851" s="115">
        <v>848</v>
      </c>
      <c r="B851" s="119" t="s">
        <v>1342</v>
      </c>
      <c r="C851" s="119"/>
      <c r="D851" s="119" t="s">
        <v>309</v>
      </c>
      <c r="E851" s="119" t="s">
        <v>330</v>
      </c>
      <c r="F851" s="119" t="s">
        <v>1329</v>
      </c>
      <c r="G851" s="119" t="s">
        <v>296</v>
      </c>
      <c r="H851" s="119" t="s">
        <v>300</v>
      </c>
      <c r="I851" s="119" t="s">
        <v>749</v>
      </c>
      <c r="J851" s="119"/>
      <c r="K851" s="119"/>
      <c r="L851" s="120">
        <f t="shared" si="67"/>
        <v>0.01</v>
      </c>
      <c r="M851" s="164"/>
      <c r="N851" s="141" t="s">
        <v>1748</v>
      </c>
      <c r="O851" s="164"/>
      <c r="P851" s="163"/>
      <c r="Q851" s="120"/>
      <c r="R851" s="120"/>
      <c r="S851" s="121"/>
      <c r="T851" s="121"/>
      <c r="U851" s="121"/>
      <c r="V851" s="121"/>
      <c r="W851" s="121"/>
      <c r="X851" s="121"/>
      <c r="Y851" s="121"/>
      <c r="Z851" s="121"/>
      <c r="AA851" s="121"/>
      <c r="AB851" s="121"/>
      <c r="AC851" s="122"/>
      <c r="AD851" s="122"/>
      <c r="AE851" s="122"/>
      <c r="AF851" s="123"/>
      <c r="AG851" s="123"/>
      <c r="AH851" s="123"/>
      <c r="AI851" s="120"/>
      <c r="AJ851" s="120"/>
      <c r="AK851" s="1093"/>
      <c r="AL851" s="1093"/>
      <c r="AM851" s="1093"/>
      <c r="AN851" s="120"/>
      <c r="AO851" s="118">
        <f t="shared" si="68"/>
        <v>0</v>
      </c>
      <c r="AP851" s="120" t="s">
        <v>287</v>
      </c>
      <c r="AQ851" s="120" t="s">
        <v>287</v>
      </c>
      <c r="AR851" s="144">
        <f t="shared" si="66"/>
        <v>0</v>
      </c>
      <c r="AS851" s="411">
        <v>8.3999999999999995E-3</v>
      </c>
      <c r="AT851" s="115">
        <v>855</v>
      </c>
    </row>
    <row r="852" spans="1:46" ht="15" hidden="1" customHeight="1">
      <c r="A852" s="115">
        <v>849</v>
      </c>
      <c r="B852" s="119" t="s">
        <v>1343</v>
      </c>
      <c r="C852" s="119"/>
      <c r="D852" s="119" t="s">
        <v>309</v>
      </c>
      <c r="E852" s="119" t="s">
        <v>330</v>
      </c>
      <c r="F852" s="119" t="s">
        <v>1329</v>
      </c>
      <c r="G852" s="119" t="s">
        <v>296</v>
      </c>
      <c r="H852" s="119" t="s">
        <v>300</v>
      </c>
      <c r="I852" s="119" t="s">
        <v>749</v>
      </c>
      <c r="J852" s="119"/>
      <c r="K852" s="119"/>
      <c r="L852" s="120">
        <f t="shared" si="67"/>
        <v>0.01</v>
      </c>
      <c r="M852" s="164"/>
      <c r="N852" s="141" t="s">
        <v>1748</v>
      </c>
      <c r="O852" s="164"/>
      <c r="P852" s="163"/>
      <c r="Q852" s="120"/>
      <c r="R852" s="120"/>
      <c r="S852" s="121"/>
      <c r="T852" s="121"/>
      <c r="U852" s="121"/>
      <c r="V852" s="121"/>
      <c r="W852" s="121"/>
      <c r="X852" s="121"/>
      <c r="Y852" s="121"/>
      <c r="Z852" s="121"/>
      <c r="AA852" s="121"/>
      <c r="AB852" s="121"/>
      <c r="AC852" s="122"/>
      <c r="AD852" s="122"/>
      <c r="AE852" s="122"/>
      <c r="AF852" s="123"/>
      <c r="AG852" s="123"/>
      <c r="AH852" s="123"/>
      <c r="AI852" s="120"/>
      <c r="AJ852" s="120"/>
      <c r="AK852" s="1093"/>
      <c r="AL852" s="1093"/>
      <c r="AM852" s="1093"/>
      <c r="AN852" s="120"/>
      <c r="AO852" s="118">
        <f t="shared" si="68"/>
        <v>0</v>
      </c>
      <c r="AP852" s="120" t="s">
        <v>287</v>
      </c>
      <c r="AQ852" s="120" t="s">
        <v>287</v>
      </c>
      <c r="AR852" s="144">
        <f t="shared" si="66"/>
        <v>0</v>
      </c>
      <c r="AS852" s="411">
        <v>8.3999999999999995E-3</v>
      </c>
      <c r="AT852" s="115">
        <v>856</v>
      </c>
    </row>
    <row r="853" spans="1:46" ht="15" hidden="1" customHeight="1">
      <c r="A853" s="115">
        <v>850</v>
      </c>
      <c r="B853" s="119" t="s">
        <v>1344</v>
      </c>
      <c r="C853" s="119"/>
      <c r="D853" s="119" t="s">
        <v>309</v>
      </c>
      <c r="E853" s="119" t="s">
        <v>330</v>
      </c>
      <c r="F853" s="119" t="s">
        <v>1269</v>
      </c>
      <c r="G853" s="119" t="s">
        <v>297</v>
      </c>
      <c r="H853" s="119" t="s">
        <v>300</v>
      </c>
      <c r="I853" s="119" t="s">
        <v>749</v>
      </c>
      <c r="J853" s="119"/>
      <c r="K853" s="119"/>
      <c r="L853" s="120">
        <f t="shared" si="67"/>
        <v>0.01</v>
      </c>
      <c r="M853" s="164"/>
      <c r="N853" s="141" t="s">
        <v>1748</v>
      </c>
      <c r="O853" s="164"/>
      <c r="P853" s="163"/>
      <c r="Q853" s="120"/>
      <c r="R853" s="120"/>
      <c r="S853" s="121"/>
      <c r="T853" s="121"/>
      <c r="U853" s="121"/>
      <c r="V853" s="121"/>
      <c r="W853" s="121"/>
      <c r="X853" s="121"/>
      <c r="Y853" s="121"/>
      <c r="Z853" s="121"/>
      <c r="AA853" s="121"/>
      <c r="AB853" s="121"/>
      <c r="AC853" s="122"/>
      <c r="AD853" s="122"/>
      <c r="AE853" s="122"/>
      <c r="AF853" s="123"/>
      <c r="AG853" s="123"/>
      <c r="AH853" s="123"/>
      <c r="AI853" s="120"/>
      <c r="AJ853" s="120"/>
      <c r="AK853" s="1093"/>
      <c r="AL853" s="1093"/>
      <c r="AM853" s="1093"/>
      <c r="AN853" s="120"/>
      <c r="AO853" s="118">
        <f t="shared" si="68"/>
        <v>0</v>
      </c>
      <c r="AP853" s="120" t="s">
        <v>287</v>
      </c>
      <c r="AQ853" s="120" t="s">
        <v>287</v>
      </c>
      <c r="AR853" s="144">
        <f t="shared" si="66"/>
        <v>0</v>
      </c>
      <c r="AS853" s="411">
        <v>8.3999999999999995E-3</v>
      </c>
      <c r="AT853" s="115">
        <v>857</v>
      </c>
    </row>
    <row r="854" spans="1:46" ht="15" hidden="1" customHeight="1">
      <c r="A854" s="115">
        <v>851</v>
      </c>
      <c r="B854" s="119" t="s">
        <v>1345</v>
      </c>
      <c r="C854" s="119"/>
      <c r="D854" s="119" t="s">
        <v>309</v>
      </c>
      <c r="E854" s="119" t="s">
        <v>330</v>
      </c>
      <c r="F854" s="119" t="s">
        <v>1132</v>
      </c>
      <c r="G854" s="119" t="s">
        <v>296</v>
      </c>
      <c r="H854" s="119" t="s">
        <v>300</v>
      </c>
      <c r="I854" s="119" t="s">
        <v>749</v>
      </c>
      <c r="J854" s="119"/>
      <c r="K854" s="119"/>
      <c r="L854" s="120">
        <f t="shared" si="67"/>
        <v>0.01</v>
      </c>
      <c r="M854" s="164"/>
      <c r="N854" s="141" t="s">
        <v>1748</v>
      </c>
      <c r="O854" s="164"/>
      <c r="P854" s="163"/>
      <c r="Q854" s="120"/>
      <c r="R854" s="120"/>
      <c r="S854" s="121"/>
      <c r="T854" s="121"/>
      <c r="U854" s="121"/>
      <c r="V854" s="121"/>
      <c r="W854" s="121"/>
      <c r="X854" s="121"/>
      <c r="Y854" s="121"/>
      <c r="Z854" s="121"/>
      <c r="AA854" s="121"/>
      <c r="AB854" s="121"/>
      <c r="AC854" s="122"/>
      <c r="AD854" s="122"/>
      <c r="AE854" s="122"/>
      <c r="AF854" s="123"/>
      <c r="AG854" s="123"/>
      <c r="AH854" s="123"/>
      <c r="AI854" s="120"/>
      <c r="AJ854" s="120"/>
      <c r="AK854" s="1093"/>
      <c r="AL854" s="1093"/>
      <c r="AM854" s="1093"/>
      <c r="AN854" s="120"/>
      <c r="AO854" s="118">
        <f t="shared" si="68"/>
        <v>0</v>
      </c>
      <c r="AP854" s="120" t="s">
        <v>287</v>
      </c>
      <c r="AQ854" s="120" t="s">
        <v>287</v>
      </c>
      <c r="AR854" s="144">
        <f t="shared" si="66"/>
        <v>0</v>
      </c>
      <c r="AS854" s="411">
        <v>8.3999999999999995E-3</v>
      </c>
      <c r="AT854" s="115">
        <v>858</v>
      </c>
    </row>
    <row r="855" spans="1:46" ht="15" hidden="1" customHeight="1">
      <c r="A855" s="115">
        <v>852</v>
      </c>
      <c r="B855" s="119" t="s">
        <v>1346</v>
      </c>
      <c r="C855" s="125" t="s">
        <v>1732</v>
      </c>
      <c r="D855" s="119" t="s">
        <v>309</v>
      </c>
      <c r="E855" s="119" t="s">
        <v>330</v>
      </c>
      <c r="F855" s="119" t="s">
        <v>1132</v>
      </c>
      <c r="G855" s="119" t="s">
        <v>296</v>
      </c>
      <c r="H855" s="119" t="s">
        <v>300</v>
      </c>
      <c r="I855" s="119" t="s">
        <v>749</v>
      </c>
      <c r="J855" s="119">
        <v>0.01</v>
      </c>
      <c r="K855" s="119"/>
      <c r="L855" s="120">
        <f t="shared" si="67"/>
        <v>0.01</v>
      </c>
      <c r="M855" s="164"/>
      <c r="N855" s="141" t="s">
        <v>1748</v>
      </c>
      <c r="O855" s="164"/>
      <c r="P855" s="163"/>
      <c r="Q855" s="120"/>
      <c r="R855" s="120"/>
      <c r="S855" s="121">
        <v>1.05</v>
      </c>
      <c r="T855" s="121">
        <v>10</v>
      </c>
      <c r="U855" s="121">
        <v>21.05</v>
      </c>
      <c r="V855" s="121">
        <v>41.1</v>
      </c>
      <c r="W855" s="121">
        <v>71.150000000000006</v>
      </c>
      <c r="X855" s="121">
        <v>81.150000000000006</v>
      </c>
      <c r="Y855" s="121">
        <v>100</v>
      </c>
      <c r="Z855" s="121">
        <v>121.05</v>
      </c>
      <c r="AA855" s="121">
        <v>140</v>
      </c>
      <c r="AB855" s="121">
        <v>150</v>
      </c>
      <c r="AC855" s="122">
        <v>11.05</v>
      </c>
      <c r="AD855" s="122">
        <v>71.099999999999994</v>
      </c>
      <c r="AE855" s="122">
        <v>150</v>
      </c>
      <c r="AF855" s="123">
        <v>5.15</v>
      </c>
      <c r="AG855" s="123">
        <v>60</v>
      </c>
      <c r="AH855" s="123">
        <v>150</v>
      </c>
      <c r="AI855" s="1092" t="s">
        <v>2571</v>
      </c>
      <c r="AJ855" s="1093"/>
      <c r="AK855" s="1093" t="s">
        <v>1676</v>
      </c>
      <c r="AL855" s="1093"/>
      <c r="AM855" s="1093"/>
      <c r="AN855" s="120"/>
      <c r="AO855" s="118">
        <f t="shared" si="68"/>
        <v>0.05</v>
      </c>
      <c r="AP855" s="120" t="s">
        <v>287</v>
      </c>
      <c r="AQ855" s="120" t="s">
        <v>287</v>
      </c>
      <c r="AR855" s="144">
        <f t="shared" si="66"/>
        <v>0.04</v>
      </c>
      <c r="AS855" s="411">
        <v>8.3999999999999995E-3</v>
      </c>
      <c r="AT855" s="115">
        <v>859</v>
      </c>
    </row>
    <row r="856" spans="1:46" ht="15" hidden="1" customHeight="1">
      <c r="A856" s="115">
        <v>853</v>
      </c>
      <c r="B856" s="119" t="s">
        <v>1347</v>
      </c>
      <c r="C856" s="125" t="s">
        <v>1745</v>
      </c>
      <c r="D856" s="119" t="s">
        <v>309</v>
      </c>
      <c r="E856" s="119" t="s">
        <v>330</v>
      </c>
      <c r="F856" s="119" t="s">
        <v>1329</v>
      </c>
      <c r="G856" s="119" t="s">
        <v>296</v>
      </c>
      <c r="H856" s="119" t="s">
        <v>300</v>
      </c>
      <c r="I856" s="119" t="s">
        <v>749</v>
      </c>
      <c r="J856" s="119">
        <v>0.01</v>
      </c>
      <c r="K856" s="119"/>
      <c r="L856" s="120">
        <f t="shared" si="67"/>
        <v>0.01</v>
      </c>
      <c r="M856" s="164"/>
      <c r="N856" s="141" t="s">
        <v>1748</v>
      </c>
      <c r="O856" s="164"/>
      <c r="P856" s="163"/>
      <c r="Q856" s="120"/>
      <c r="R856" s="120"/>
      <c r="S856" s="121">
        <v>1.05</v>
      </c>
      <c r="T856" s="121">
        <v>10</v>
      </c>
      <c r="U856" s="121">
        <v>21.05</v>
      </c>
      <c r="V856" s="121">
        <v>41.1</v>
      </c>
      <c r="W856" s="121">
        <v>71.150000000000006</v>
      </c>
      <c r="X856" s="121">
        <v>81.150000000000006</v>
      </c>
      <c r="Y856" s="121">
        <v>100</v>
      </c>
      <c r="Z856" s="121">
        <v>121.05</v>
      </c>
      <c r="AA856" s="121">
        <v>140</v>
      </c>
      <c r="AB856" s="121">
        <v>150</v>
      </c>
      <c r="AC856" s="122">
        <v>11.05</v>
      </c>
      <c r="AD856" s="122">
        <v>71.099999999999994</v>
      </c>
      <c r="AE856" s="122">
        <v>150</v>
      </c>
      <c r="AF856" s="123">
        <v>5.15</v>
      </c>
      <c r="AG856" s="123">
        <v>60</v>
      </c>
      <c r="AH856" s="123">
        <v>150</v>
      </c>
      <c r="AI856" s="1092" t="s">
        <v>2571</v>
      </c>
      <c r="AJ856" s="1093"/>
      <c r="AK856" s="1093" t="s">
        <v>1676</v>
      </c>
      <c r="AL856" s="1093"/>
      <c r="AM856" s="1093"/>
      <c r="AN856" s="120"/>
      <c r="AO856" s="118">
        <f t="shared" si="68"/>
        <v>0.05</v>
      </c>
      <c r="AP856" s="120" t="s">
        <v>287</v>
      </c>
      <c r="AQ856" s="120" t="s">
        <v>287</v>
      </c>
      <c r="AR856" s="144">
        <f t="shared" si="66"/>
        <v>0.04</v>
      </c>
      <c r="AS856" s="411">
        <v>8.3999999999999995E-3</v>
      </c>
      <c r="AT856" s="115">
        <v>860</v>
      </c>
    </row>
    <row r="857" spans="1:46" ht="15" hidden="1" customHeight="1">
      <c r="A857" s="115">
        <v>854</v>
      </c>
      <c r="B857" s="119" t="s">
        <v>1348</v>
      </c>
      <c r="C857" s="125" t="s">
        <v>1765</v>
      </c>
      <c r="D857" s="119" t="s">
        <v>309</v>
      </c>
      <c r="E857" s="119" t="s">
        <v>330</v>
      </c>
      <c r="F857" s="119" t="s">
        <v>1329</v>
      </c>
      <c r="G857" s="119" t="s">
        <v>296</v>
      </c>
      <c r="H857" s="119" t="s">
        <v>300</v>
      </c>
      <c r="I857" s="119" t="s">
        <v>749</v>
      </c>
      <c r="J857" s="119">
        <v>0.01</v>
      </c>
      <c r="K857" s="119"/>
      <c r="L857" s="120">
        <f t="shared" si="67"/>
        <v>0.01</v>
      </c>
      <c r="M857" s="164"/>
      <c r="N857" s="141" t="s">
        <v>1748</v>
      </c>
      <c r="O857" s="164"/>
      <c r="P857" s="163"/>
      <c r="Q857" s="120"/>
      <c r="R857" s="120"/>
      <c r="S857" s="121">
        <v>1.05</v>
      </c>
      <c r="T857" s="121">
        <v>10</v>
      </c>
      <c r="U857" s="121">
        <v>21.05</v>
      </c>
      <c r="V857" s="121">
        <v>41.1</v>
      </c>
      <c r="W857" s="121">
        <v>71.150000000000006</v>
      </c>
      <c r="X857" s="121">
        <v>81.150000000000006</v>
      </c>
      <c r="Y857" s="121">
        <v>100</v>
      </c>
      <c r="Z857" s="121">
        <v>121.05</v>
      </c>
      <c r="AA857" s="121">
        <v>140</v>
      </c>
      <c r="AB857" s="121">
        <v>150</v>
      </c>
      <c r="AC857" s="122">
        <v>11.05</v>
      </c>
      <c r="AD857" s="122">
        <v>71.099999999999994</v>
      </c>
      <c r="AE857" s="122">
        <v>150</v>
      </c>
      <c r="AF857" s="123">
        <v>5.15</v>
      </c>
      <c r="AG857" s="123">
        <v>60</v>
      </c>
      <c r="AH857" s="123">
        <v>150</v>
      </c>
      <c r="AI857" s="1092" t="s">
        <v>2571</v>
      </c>
      <c r="AJ857" s="1093"/>
      <c r="AK857" s="1093" t="s">
        <v>1676</v>
      </c>
      <c r="AL857" s="1093"/>
      <c r="AM857" s="1093"/>
      <c r="AN857" s="120"/>
      <c r="AO857" s="118">
        <f t="shared" si="68"/>
        <v>0.05</v>
      </c>
      <c r="AP857" s="120" t="s">
        <v>287</v>
      </c>
      <c r="AQ857" s="120" t="s">
        <v>287</v>
      </c>
      <c r="AR857" s="144">
        <f t="shared" si="66"/>
        <v>0.04</v>
      </c>
      <c r="AS857" s="411">
        <v>8.3999999999999995E-3</v>
      </c>
      <c r="AT857" s="115">
        <v>861</v>
      </c>
    </row>
    <row r="858" spans="1:46" ht="15" hidden="1" customHeight="1">
      <c r="A858" s="115">
        <v>855</v>
      </c>
      <c r="B858" s="119" t="s">
        <v>1349</v>
      </c>
      <c r="C858" s="125" t="s">
        <v>1764</v>
      </c>
      <c r="D858" s="119" t="s">
        <v>309</v>
      </c>
      <c r="E858" s="119" t="s">
        <v>330</v>
      </c>
      <c r="F858" s="119" t="s">
        <v>1329</v>
      </c>
      <c r="G858" s="119" t="s">
        <v>296</v>
      </c>
      <c r="H858" s="119" t="s">
        <v>300</v>
      </c>
      <c r="I858" s="119" t="s">
        <v>749</v>
      </c>
      <c r="J858" s="119">
        <v>0.01</v>
      </c>
      <c r="K858" s="119"/>
      <c r="L858" s="120">
        <f t="shared" si="67"/>
        <v>0.01</v>
      </c>
      <c r="M858" s="164"/>
      <c r="N858" s="141" t="s">
        <v>1748</v>
      </c>
      <c r="O858" s="164"/>
      <c r="P858" s="163"/>
      <c r="Q858" s="120"/>
      <c r="R858" s="120"/>
      <c r="S858" s="121">
        <v>1.05</v>
      </c>
      <c r="T858" s="121">
        <v>10</v>
      </c>
      <c r="U858" s="121">
        <v>21.05</v>
      </c>
      <c r="V858" s="121">
        <v>41.1</v>
      </c>
      <c r="W858" s="121">
        <v>71.150000000000006</v>
      </c>
      <c r="X858" s="121">
        <v>81.150000000000006</v>
      </c>
      <c r="Y858" s="121">
        <v>100</v>
      </c>
      <c r="Z858" s="121">
        <v>121.05</v>
      </c>
      <c r="AA858" s="121">
        <v>140</v>
      </c>
      <c r="AB858" s="121">
        <v>150</v>
      </c>
      <c r="AC858" s="122">
        <v>11.05</v>
      </c>
      <c r="AD858" s="122">
        <v>71.099999999999994</v>
      </c>
      <c r="AE858" s="122">
        <v>150</v>
      </c>
      <c r="AF858" s="123">
        <v>5.15</v>
      </c>
      <c r="AG858" s="123">
        <v>60</v>
      </c>
      <c r="AH858" s="123">
        <v>150</v>
      </c>
      <c r="AI858" s="1092" t="s">
        <v>2571</v>
      </c>
      <c r="AJ858" s="1093"/>
      <c r="AK858" s="1093" t="s">
        <v>1676</v>
      </c>
      <c r="AL858" s="1093"/>
      <c r="AM858" s="1093"/>
      <c r="AN858" s="120"/>
      <c r="AO858" s="118">
        <f t="shared" si="68"/>
        <v>0.05</v>
      </c>
      <c r="AP858" s="120" t="s">
        <v>287</v>
      </c>
      <c r="AQ858" s="120" t="s">
        <v>287</v>
      </c>
      <c r="AR858" s="144">
        <f t="shared" si="66"/>
        <v>0.04</v>
      </c>
      <c r="AS858" s="411">
        <v>8.3999999999999995E-3</v>
      </c>
      <c r="AT858" s="115">
        <v>862</v>
      </c>
    </row>
    <row r="859" spans="1:46" ht="15" hidden="1" customHeight="1">
      <c r="A859" s="115">
        <v>856</v>
      </c>
      <c r="B859" s="119" t="s">
        <v>1350</v>
      </c>
      <c r="C859" s="125" t="s">
        <v>1763</v>
      </c>
      <c r="D859" s="119" t="s">
        <v>309</v>
      </c>
      <c r="E859" s="119" t="s">
        <v>330</v>
      </c>
      <c r="F859" s="119" t="s">
        <v>1329</v>
      </c>
      <c r="G859" s="119" t="s">
        <v>296</v>
      </c>
      <c r="H859" s="119" t="s">
        <v>300</v>
      </c>
      <c r="I859" s="119" t="s">
        <v>749</v>
      </c>
      <c r="J859" s="119">
        <v>0.01</v>
      </c>
      <c r="K859" s="119"/>
      <c r="L859" s="120">
        <f t="shared" si="67"/>
        <v>0.01</v>
      </c>
      <c r="M859" s="164"/>
      <c r="N859" s="141" t="s">
        <v>1748</v>
      </c>
      <c r="O859" s="164"/>
      <c r="P859" s="163"/>
      <c r="Q859" s="120"/>
      <c r="R859" s="120"/>
      <c r="S859" s="121">
        <v>1.05</v>
      </c>
      <c r="T859" s="121">
        <v>10</v>
      </c>
      <c r="U859" s="121">
        <v>21.05</v>
      </c>
      <c r="V859" s="121">
        <v>41.1</v>
      </c>
      <c r="W859" s="121">
        <v>71.150000000000006</v>
      </c>
      <c r="X859" s="121">
        <v>81.150000000000006</v>
      </c>
      <c r="Y859" s="121">
        <v>100</v>
      </c>
      <c r="Z859" s="121">
        <v>121.05</v>
      </c>
      <c r="AA859" s="121">
        <v>140</v>
      </c>
      <c r="AB859" s="121">
        <v>150</v>
      </c>
      <c r="AC859" s="122">
        <v>11.05</v>
      </c>
      <c r="AD859" s="122">
        <v>71.099999999999994</v>
      </c>
      <c r="AE859" s="122">
        <v>150</v>
      </c>
      <c r="AF859" s="123">
        <v>5.15</v>
      </c>
      <c r="AG859" s="123">
        <v>60</v>
      </c>
      <c r="AH859" s="123">
        <v>150</v>
      </c>
      <c r="AI859" s="1092" t="s">
        <v>2571</v>
      </c>
      <c r="AJ859" s="1093"/>
      <c r="AK859" s="1093" t="s">
        <v>1676</v>
      </c>
      <c r="AL859" s="1093"/>
      <c r="AM859" s="1093"/>
      <c r="AN859" s="120"/>
      <c r="AO859" s="118">
        <f t="shared" si="68"/>
        <v>0.05</v>
      </c>
      <c r="AP859" s="120" t="s">
        <v>287</v>
      </c>
      <c r="AQ859" s="120" t="s">
        <v>287</v>
      </c>
      <c r="AR859" s="144">
        <f t="shared" si="66"/>
        <v>0.04</v>
      </c>
      <c r="AS859" s="411">
        <v>8.3999999999999995E-3</v>
      </c>
      <c r="AT859" s="115">
        <v>863</v>
      </c>
    </row>
    <row r="860" spans="1:46" ht="15" hidden="1" customHeight="1">
      <c r="A860" s="115">
        <v>857</v>
      </c>
      <c r="B860" s="119" t="s">
        <v>1351</v>
      </c>
      <c r="C860" s="125" t="s">
        <v>1762</v>
      </c>
      <c r="D860" s="119" t="s">
        <v>309</v>
      </c>
      <c r="E860" s="119" t="s">
        <v>330</v>
      </c>
      <c r="F860" s="119" t="s">
        <v>1329</v>
      </c>
      <c r="G860" s="119" t="s">
        <v>296</v>
      </c>
      <c r="H860" s="119" t="s">
        <v>300</v>
      </c>
      <c r="I860" s="119" t="s">
        <v>749</v>
      </c>
      <c r="J860" s="119">
        <v>0.01</v>
      </c>
      <c r="K860" s="119"/>
      <c r="L860" s="120">
        <f t="shared" si="67"/>
        <v>0.01</v>
      </c>
      <c r="M860" s="164"/>
      <c r="N860" s="141" t="s">
        <v>1748</v>
      </c>
      <c r="O860" s="164"/>
      <c r="P860" s="163"/>
      <c r="Q860" s="120"/>
      <c r="R860" s="120"/>
      <c r="S860" s="121">
        <v>1.05</v>
      </c>
      <c r="T860" s="121">
        <v>10</v>
      </c>
      <c r="U860" s="121">
        <v>21.05</v>
      </c>
      <c r="V860" s="121">
        <v>41.1</v>
      </c>
      <c r="W860" s="121">
        <v>71.150000000000006</v>
      </c>
      <c r="X860" s="121">
        <v>81.150000000000006</v>
      </c>
      <c r="Y860" s="121">
        <v>100</v>
      </c>
      <c r="Z860" s="121">
        <v>121.05</v>
      </c>
      <c r="AA860" s="121">
        <v>140</v>
      </c>
      <c r="AB860" s="121">
        <v>150</v>
      </c>
      <c r="AC860" s="122">
        <v>11.05</v>
      </c>
      <c r="AD860" s="122">
        <v>71.099999999999994</v>
      </c>
      <c r="AE860" s="122">
        <v>150</v>
      </c>
      <c r="AF860" s="123">
        <v>5.15</v>
      </c>
      <c r="AG860" s="123">
        <v>60</v>
      </c>
      <c r="AH860" s="123">
        <v>150</v>
      </c>
      <c r="AI860" s="1092" t="s">
        <v>2571</v>
      </c>
      <c r="AJ860" s="1093"/>
      <c r="AK860" s="1093" t="s">
        <v>1676</v>
      </c>
      <c r="AL860" s="1093"/>
      <c r="AM860" s="1093"/>
      <c r="AN860" s="120"/>
      <c r="AO860" s="118">
        <f t="shared" si="68"/>
        <v>0.05</v>
      </c>
      <c r="AP860" s="120" t="s">
        <v>287</v>
      </c>
      <c r="AQ860" s="120" t="s">
        <v>287</v>
      </c>
      <c r="AR860" s="144">
        <f t="shared" si="66"/>
        <v>0.04</v>
      </c>
      <c r="AS860" s="411">
        <v>8.3999999999999995E-3</v>
      </c>
      <c r="AT860" s="115">
        <v>864</v>
      </c>
    </row>
    <row r="861" spans="1:46" ht="15" hidden="1" customHeight="1">
      <c r="A861" s="115">
        <v>858</v>
      </c>
      <c r="B861" s="119" t="s">
        <v>1352</v>
      </c>
      <c r="C861" s="119"/>
      <c r="D861" s="119" t="s">
        <v>309</v>
      </c>
      <c r="E861" s="119" t="s">
        <v>330</v>
      </c>
      <c r="F861" s="119" t="s">
        <v>1353</v>
      </c>
      <c r="G861" s="119" t="s">
        <v>297</v>
      </c>
      <c r="H861" s="119" t="s">
        <v>300</v>
      </c>
      <c r="I861" s="119" t="s">
        <v>749</v>
      </c>
      <c r="J861" s="119"/>
      <c r="K861" s="119"/>
      <c r="L861" s="120">
        <f t="shared" si="67"/>
        <v>0.01</v>
      </c>
      <c r="M861" s="164"/>
      <c r="N861" s="141" t="s">
        <v>1748</v>
      </c>
      <c r="O861" s="164"/>
      <c r="P861" s="163"/>
      <c r="Q861" s="120"/>
      <c r="R861" s="120"/>
      <c r="S861" s="121"/>
      <c r="T861" s="121"/>
      <c r="U861" s="121"/>
      <c r="V861" s="121"/>
      <c r="W861" s="121"/>
      <c r="X861" s="121"/>
      <c r="Y861" s="121"/>
      <c r="Z861" s="121"/>
      <c r="AA861" s="121"/>
      <c r="AB861" s="121"/>
      <c r="AC861" s="122"/>
      <c r="AD861" s="122"/>
      <c r="AE861" s="122"/>
      <c r="AF861" s="123"/>
      <c r="AG861" s="123"/>
      <c r="AH861" s="123"/>
      <c r="AI861" s="120"/>
      <c r="AJ861" s="120"/>
      <c r="AK861" s="1093"/>
      <c r="AL861" s="1093"/>
      <c r="AM861" s="1093"/>
      <c r="AN861" s="120"/>
      <c r="AO861" s="118">
        <f t="shared" si="68"/>
        <v>0</v>
      </c>
      <c r="AP861" s="120" t="s">
        <v>287</v>
      </c>
      <c r="AQ861" s="120" t="s">
        <v>287</v>
      </c>
      <c r="AR861" s="144">
        <f t="shared" si="66"/>
        <v>0</v>
      </c>
      <c r="AS861" s="411">
        <v>8.3999999999999995E-3</v>
      </c>
      <c r="AT861" s="115">
        <v>865</v>
      </c>
    </row>
    <row r="862" spans="1:46" ht="15" hidden="1" customHeight="1">
      <c r="A862" s="115">
        <v>859</v>
      </c>
      <c r="B862" s="119" t="s">
        <v>1354</v>
      </c>
      <c r="C862" s="119"/>
      <c r="D862" s="119" t="s">
        <v>309</v>
      </c>
      <c r="E862" s="119" t="s">
        <v>330</v>
      </c>
      <c r="F862" s="119" t="s">
        <v>1353</v>
      </c>
      <c r="G862" s="119" t="s">
        <v>297</v>
      </c>
      <c r="H862" s="119" t="s">
        <v>300</v>
      </c>
      <c r="I862" s="119" t="s">
        <v>749</v>
      </c>
      <c r="J862" s="119"/>
      <c r="K862" s="119"/>
      <c r="L862" s="120">
        <f t="shared" si="67"/>
        <v>0.01</v>
      </c>
      <c r="M862" s="164"/>
      <c r="N862" s="141" t="s">
        <v>1748</v>
      </c>
      <c r="O862" s="164"/>
      <c r="P862" s="163"/>
      <c r="Q862" s="120"/>
      <c r="R862" s="120"/>
      <c r="S862" s="121"/>
      <c r="T862" s="121"/>
      <c r="U862" s="121"/>
      <c r="V862" s="121"/>
      <c r="W862" s="121"/>
      <c r="X862" s="121"/>
      <c r="Y862" s="121"/>
      <c r="Z862" s="121"/>
      <c r="AA862" s="121"/>
      <c r="AB862" s="121"/>
      <c r="AC862" s="122"/>
      <c r="AD862" s="122"/>
      <c r="AE862" s="122"/>
      <c r="AF862" s="123"/>
      <c r="AG862" s="123"/>
      <c r="AH862" s="123"/>
      <c r="AI862" s="120"/>
      <c r="AJ862" s="120"/>
      <c r="AK862" s="1093"/>
      <c r="AL862" s="1093"/>
      <c r="AM862" s="1093"/>
      <c r="AN862" s="120"/>
      <c r="AO862" s="118">
        <f t="shared" si="68"/>
        <v>0</v>
      </c>
      <c r="AP862" s="120" t="s">
        <v>287</v>
      </c>
      <c r="AQ862" s="120" t="s">
        <v>287</v>
      </c>
      <c r="AR862" s="144">
        <f t="shared" si="66"/>
        <v>0</v>
      </c>
      <c r="AS862" s="411">
        <v>8.3999999999999995E-3</v>
      </c>
      <c r="AT862" s="115">
        <v>866</v>
      </c>
    </row>
    <row r="863" spans="1:46" ht="15" hidden="1" customHeight="1">
      <c r="A863" s="115">
        <v>860</v>
      </c>
      <c r="B863" s="119" t="s">
        <v>1355</v>
      </c>
      <c r="C863" s="119"/>
      <c r="D863" s="119" t="s">
        <v>309</v>
      </c>
      <c r="E863" s="119" t="s">
        <v>330</v>
      </c>
      <c r="F863" s="119" t="s">
        <v>1353</v>
      </c>
      <c r="G863" s="119" t="s">
        <v>297</v>
      </c>
      <c r="H863" s="119" t="s">
        <v>300</v>
      </c>
      <c r="I863" s="119" t="s">
        <v>749</v>
      </c>
      <c r="J863" s="119"/>
      <c r="K863" s="119"/>
      <c r="L863" s="120">
        <f t="shared" si="67"/>
        <v>0.01</v>
      </c>
      <c r="M863" s="164"/>
      <c r="N863" s="141" t="s">
        <v>1748</v>
      </c>
      <c r="O863" s="164"/>
      <c r="P863" s="163"/>
      <c r="Q863" s="120"/>
      <c r="R863" s="120"/>
      <c r="S863" s="121"/>
      <c r="T863" s="121"/>
      <c r="U863" s="121"/>
      <c r="V863" s="121"/>
      <c r="W863" s="121"/>
      <c r="X863" s="121"/>
      <c r="Y863" s="121"/>
      <c r="Z863" s="121"/>
      <c r="AA863" s="121"/>
      <c r="AB863" s="121"/>
      <c r="AC863" s="122"/>
      <c r="AD863" s="122"/>
      <c r="AE863" s="122"/>
      <c r="AF863" s="123"/>
      <c r="AG863" s="123"/>
      <c r="AH863" s="123"/>
      <c r="AI863" s="120"/>
      <c r="AJ863" s="120"/>
      <c r="AK863" s="1093"/>
      <c r="AL863" s="1093"/>
      <c r="AM863" s="1093"/>
      <c r="AN863" s="120"/>
      <c r="AO863" s="118">
        <f t="shared" si="68"/>
        <v>0</v>
      </c>
      <c r="AP863" s="120" t="s">
        <v>287</v>
      </c>
      <c r="AQ863" s="120" t="s">
        <v>287</v>
      </c>
      <c r="AR863" s="144">
        <f t="shared" si="66"/>
        <v>0</v>
      </c>
      <c r="AS863" s="411">
        <v>8.3999999999999995E-3</v>
      </c>
      <c r="AT863" s="115">
        <v>867</v>
      </c>
    </row>
    <row r="864" spans="1:46" ht="15" hidden="1" customHeight="1">
      <c r="A864" s="115">
        <v>861</v>
      </c>
      <c r="B864" s="119" t="s">
        <v>1356</v>
      </c>
      <c r="C864" s="119"/>
      <c r="D864" s="119" t="s">
        <v>309</v>
      </c>
      <c r="E864" s="119" t="s">
        <v>330</v>
      </c>
      <c r="F864" s="119" t="s">
        <v>623</v>
      </c>
      <c r="G864" s="119" t="s">
        <v>297</v>
      </c>
      <c r="H864" s="119" t="s">
        <v>300</v>
      </c>
      <c r="I864" s="119" t="s">
        <v>749</v>
      </c>
      <c r="J864" s="119"/>
      <c r="K864" s="119"/>
      <c r="L864" s="120">
        <f t="shared" si="67"/>
        <v>0.01</v>
      </c>
      <c r="M864" s="164"/>
      <c r="N864" s="141" t="s">
        <v>1748</v>
      </c>
      <c r="O864" s="164"/>
      <c r="P864" s="163"/>
      <c r="Q864" s="120"/>
      <c r="R864" s="120"/>
      <c r="S864" s="121"/>
      <c r="T864" s="121"/>
      <c r="U864" s="121"/>
      <c r="V864" s="121"/>
      <c r="W864" s="121"/>
      <c r="X864" s="121"/>
      <c r="Y864" s="121"/>
      <c r="Z864" s="121"/>
      <c r="AA864" s="121"/>
      <c r="AB864" s="121"/>
      <c r="AC864" s="122"/>
      <c r="AD864" s="122"/>
      <c r="AE864" s="122"/>
      <c r="AF864" s="123"/>
      <c r="AG864" s="123"/>
      <c r="AH864" s="123"/>
      <c r="AI864" s="120"/>
      <c r="AJ864" s="120"/>
      <c r="AK864" s="1093"/>
      <c r="AL864" s="1093"/>
      <c r="AM864" s="1093"/>
      <c r="AN864" s="120"/>
      <c r="AO864" s="118">
        <f t="shared" si="68"/>
        <v>0</v>
      </c>
      <c r="AP864" s="120" t="s">
        <v>287</v>
      </c>
      <c r="AQ864" s="120" t="s">
        <v>287</v>
      </c>
      <c r="AR864" s="144">
        <f t="shared" si="66"/>
        <v>0</v>
      </c>
      <c r="AS864" s="411">
        <v>8.3999999999999995E-3</v>
      </c>
      <c r="AT864" s="115">
        <v>868</v>
      </c>
    </row>
    <row r="865" spans="1:46" ht="15" hidden="1" customHeight="1">
      <c r="A865" s="115">
        <v>862</v>
      </c>
      <c r="B865" s="119" t="s">
        <v>1357</v>
      </c>
      <c r="C865" s="119"/>
      <c r="D865" s="119" t="s">
        <v>309</v>
      </c>
      <c r="E865" s="119" t="s">
        <v>310</v>
      </c>
      <c r="F865" s="119" t="s">
        <v>311</v>
      </c>
      <c r="G865" s="119" t="s">
        <v>297</v>
      </c>
      <c r="H865" s="119" t="s">
        <v>300</v>
      </c>
      <c r="I865" s="119" t="s">
        <v>749</v>
      </c>
      <c r="J865" s="119"/>
      <c r="K865" s="119"/>
      <c r="L865" s="120">
        <f t="shared" si="67"/>
        <v>0.01</v>
      </c>
      <c r="M865" s="164"/>
      <c r="N865" s="141" t="s">
        <v>1748</v>
      </c>
      <c r="O865" s="164"/>
      <c r="P865" s="163"/>
      <c r="Q865" s="120"/>
      <c r="R865" s="120"/>
      <c r="S865" s="121"/>
      <c r="T865" s="121"/>
      <c r="U865" s="121"/>
      <c r="V865" s="121"/>
      <c r="W865" s="121"/>
      <c r="X865" s="121"/>
      <c r="Y865" s="121"/>
      <c r="Z865" s="121"/>
      <c r="AA865" s="121"/>
      <c r="AB865" s="121"/>
      <c r="AC865" s="122"/>
      <c r="AD865" s="122"/>
      <c r="AE865" s="122"/>
      <c r="AF865" s="123"/>
      <c r="AG865" s="123"/>
      <c r="AH865" s="123"/>
      <c r="AI865" s="120"/>
      <c r="AJ865" s="120"/>
      <c r="AK865" s="1093"/>
      <c r="AL865" s="1093"/>
      <c r="AM865" s="1093"/>
      <c r="AN865" s="120"/>
      <c r="AO865" s="118">
        <f t="shared" si="68"/>
        <v>0</v>
      </c>
      <c r="AP865" s="120" t="s">
        <v>287</v>
      </c>
      <c r="AQ865" s="120" t="s">
        <v>287</v>
      </c>
      <c r="AR865" s="144">
        <f t="shared" si="66"/>
        <v>0</v>
      </c>
      <c r="AS865" s="411">
        <v>8.3999999999999995E-3</v>
      </c>
      <c r="AT865" s="115">
        <v>869</v>
      </c>
    </row>
    <row r="866" spans="1:46" ht="15" hidden="1" customHeight="1">
      <c r="A866" s="115">
        <v>863</v>
      </c>
      <c r="B866" s="119" t="s">
        <v>1358</v>
      </c>
      <c r="C866" s="119"/>
      <c r="D866" s="119" t="s">
        <v>309</v>
      </c>
      <c r="E866" s="119" t="s">
        <v>330</v>
      </c>
      <c r="F866" s="119" t="s">
        <v>1359</v>
      </c>
      <c r="G866" s="119" t="s">
        <v>297</v>
      </c>
      <c r="H866" s="119" t="s">
        <v>300</v>
      </c>
      <c r="I866" s="119" t="s">
        <v>749</v>
      </c>
      <c r="J866" s="119"/>
      <c r="K866" s="119"/>
      <c r="L866" s="120">
        <f t="shared" si="67"/>
        <v>0.01</v>
      </c>
      <c r="M866" s="164"/>
      <c r="N866" s="141" t="s">
        <v>1748</v>
      </c>
      <c r="O866" s="164"/>
      <c r="P866" s="163"/>
      <c r="Q866" s="120"/>
      <c r="R866" s="120"/>
      <c r="S866" s="121"/>
      <c r="T866" s="121"/>
      <c r="U866" s="121"/>
      <c r="V866" s="121"/>
      <c r="W866" s="121"/>
      <c r="X866" s="121"/>
      <c r="Y866" s="121"/>
      <c r="Z866" s="121"/>
      <c r="AA866" s="121"/>
      <c r="AB866" s="121"/>
      <c r="AC866" s="122"/>
      <c r="AD866" s="122"/>
      <c r="AE866" s="122"/>
      <c r="AF866" s="123"/>
      <c r="AG866" s="123"/>
      <c r="AH866" s="123"/>
      <c r="AI866" s="120"/>
      <c r="AJ866" s="120"/>
      <c r="AK866" s="1093"/>
      <c r="AL866" s="1093"/>
      <c r="AM866" s="1093"/>
      <c r="AN866" s="120"/>
      <c r="AO866" s="118">
        <f t="shared" si="68"/>
        <v>0</v>
      </c>
      <c r="AP866" s="120" t="s">
        <v>287</v>
      </c>
      <c r="AQ866" s="120" t="s">
        <v>287</v>
      </c>
      <c r="AR866" s="144">
        <f t="shared" si="66"/>
        <v>0</v>
      </c>
      <c r="AS866" s="411">
        <v>8.3999999999999995E-3</v>
      </c>
      <c r="AT866" s="115">
        <v>870</v>
      </c>
    </row>
    <row r="867" spans="1:46" ht="15" hidden="1" customHeight="1">
      <c r="A867" s="115">
        <v>864</v>
      </c>
      <c r="B867" s="119" t="s">
        <v>1360</v>
      </c>
      <c r="C867" s="119"/>
      <c r="D867" s="119" t="s">
        <v>309</v>
      </c>
      <c r="E867" s="119" t="s">
        <v>330</v>
      </c>
      <c r="F867" s="119" t="s">
        <v>1359</v>
      </c>
      <c r="G867" s="119" t="s">
        <v>297</v>
      </c>
      <c r="H867" s="119" t="s">
        <v>300</v>
      </c>
      <c r="I867" s="119" t="s">
        <v>749</v>
      </c>
      <c r="J867" s="119"/>
      <c r="K867" s="119"/>
      <c r="L867" s="120">
        <f t="shared" si="67"/>
        <v>0.01</v>
      </c>
      <c r="M867" s="164"/>
      <c r="N867" s="141" t="s">
        <v>1748</v>
      </c>
      <c r="O867" s="164"/>
      <c r="P867" s="163"/>
      <c r="Q867" s="120"/>
      <c r="R867" s="120"/>
      <c r="S867" s="121"/>
      <c r="T867" s="121"/>
      <c r="U867" s="121"/>
      <c r="V867" s="121"/>
      <c r="W867" s="121"/>
      <c r="X867" s="121"/>
      <c r="Y867" s="121"/>
      <c r="Z867" s="121"/>
      <c r="AA867" s="121"/>
      <c r="AB867" s="121"/>
      <c r="AC867" s="122"/>
      <c r="AD867" s="122"/>
      <c r="AE867" s="122"/>
      <c r="AF867" s="123"/>
      <c r="AG867" s="123"/>
      <c r="AH867" s="123"/>
      <c r="AI867" s="120"/>
      <c r="AJ867" s="120"/>
      <c r="AK867" s="1093"/>
      <c r="AL867" s="1093"/>
      <c r="AM867" s="1093"/>
      <c r="AN867" s="120"/>
      <c r="AO867" s="118">
        <f t="shared" si="68"/>
        <v>0</v>
      </c>
      <c r="AP867" s="120" t="s">
        <v>287</v>
      </c>
      <c r="AQ867" s="120" t="s">
        <v>287</v>
      </c>
      <c r="AR867" s="144">
        <f t="shared" si="66"/>
        <v>0</v>
      </c>
      <c r="AS867" s="411">
        <v>8.3999999999999995E-3</v>
      </c>
      <c r="AT867" s="115">
        <v>871</v>
      </c>
    </row>
    <row r="868" spans="1:46" ht="15" hidden="1" customHeight="1">
      <c r="A868" s="115">
        <v>865</v>
      </c>
      <c r="B868" s="119" t="s">
        <v>1361</v>
      </c>
      <c r="C868" s="119"/>
      <c r="D868" s="119" t="s">
        <v>309</v>
      </c>
      <c r="E868" s="119" t="s">
        <v>330</v>
      </c>
      <c r="F868" s="119" t="s">
        <v>475</v>
      </c>
      <c r="G868" s="119" t="s">
        <v>297</v>
      </c>
      <c r="H868" s="119" t="s">
        <v>300</v>
      </c>
      <c r="I868" s="119" t="s">
        <v>749</v>
      </c>
      <c r="J868" s="119"/>
      <c r="K868" s="119"/>
      <c r="L868" s="120">
        <f t="shared" si="67"/>
        <v>0.01</v>
      </c>
      <c r="M868" s="164"/>
      <c r="N868" s="141" t="s">
        <v>1748</v>
      </c>
      <c r="O868" s="164"/>
      <c r="P868" s="163"/>
      <c r="Q868" s="120"/>
      <c r="R868" s="120"/>
      <c r="S868" s="121"/>
      <c r="T868" s="121"/>
      <c r="U868" s="121"/>
      <c r="V868" s="121"/>
      <c r="W868" s="121"/>
      <c r="X868" s="121"/>
      <c r="Y868" s="121"/>
      <c r="Z868" s="121"/>
      <c r="AA868" s="121"/>
      <c r="AB868" s="121"/>
      <c r="AC868" s="122"/>
      <c r="AD868" s="122"/>
      <c r="AE868" s="122"/>
      <c r="AF868" s="123"/>
      <c r="AG868" s="123"/>
      <c r="AH868" s="123"/>
      <c r="AI868" s="120"/>
      <c r="AJ868" s="120"/>
      <c r="AK868" s="1093"/>
      <c r="AL868" s="1093"/>
      <c r="AM868" s="1093"/>
      <c r="AN868" s="120"/>
      <c r="AO868" s="118">
        <f t="shared" si="68"/>
        <v>0</v>
      </c>
      <c r="AP868" s="120" t="s">
        <v>287</v>
      </c>
      <c r="AQ868" s="120" t="s">
        <v>287</v>
      </c>
      <c r="AR868" s="144">
        <f t="shared" si="66"/>
        <v>0</v>
      </c>
      <c r="AS868" s="411">
        <v>8.3999999999999995E-3</v>
      </c>
      <c r="AT868" s="115">
        <v>872</v>
      </c>
    </row>
    <row r="869" spans="1:46" ht="15" hidden="1" customHeight="1">
      <c r="A869" s="115">
        <v>866</v>
      </c>
      <c r="B869" s="119" t="s">
        <v>1362</v>
      </c>
      <c r="C869" s="119">
        <v>5116013</v>
      </c>
      <c r="D869" s="119" t="s">
        <v>309</v>
      </c>
      <c r="E869" s="119" t="s">
        <v>310</v>
      </c>
      <c r="F869" s="119" t="s">
        <v>311</v>
      </c>
      <c r="G869" s="119" t="s">
        <v>297</v>
      </c>
      <c r="H869" s="119" t="s">
        <v>300</v>
      </c>
      <c r="I869" s="119" t="s">
        <v>749</v>
      </c>
      <c r="J869" s="119">
        <v>0.05</v>
      </c>
      <c r="K869" s="119"/>
      <c r="L869" s="120">
        <f t="shared" si="67"/>
        <v>0.03</v>
      </c>
      <c r="M869" s="164"/>
      <c r="N869" s="141" t="s">
        <v>1748</v>
      </c>
      <c r="O869" s="164"/>
      <c r="P869" s="163"/>
      <c r="Q869" s="120"/>
      <c r="R869" s="120"/>
      <c r="S869" s="121">
        <v>1.05</v>
      </c>
      <c r="T869" s="121">
        <v>10</v>
      </c>
      <c r="U869" s="121">
        <v>21.05</v>
      </c>
      <c r="V869" s="121">
        <v>41.1</v>
      </c>
      <c r="W869" s="121">
        <v>71.150000000000006</v>
      </c>
      <c r="X869" s="121">
        <v>81.150000000000006</v>
      </c>
      <c r="Y869" s="121">
        <v>100</v>
      </c>
      <c r="Z869" s="121">
        <v>121.05</v>
      </c>
      <c r="AA869" s="121">
        <v>140</v>
      </c>
      <c r="AB869" s="121">
        <v>150</v>
      </c>
      <c r="AC869" s="122">
        <v>11.05</v>
      </c>
      <c r="AD869" s="122">
        <v>71.099999999999994</v>
      </c>
      <c r="AE869" s="122">
        <v>150</v>
      </c>
      <c r="AF869" s="123">
        <v>5.15</v>
      </c>
      <c r="AG869" s="123">
        <v>60</v>
      </c>
      <c r="AH869" s="123">
        <v>150</v>
      </c>
      <c r="AI869" s="1092" t="s">
        <v>2571</v>
      </c>
      <c r="AJ869" s="1093"/>
      <c r="AK869" s="1093" t="s">
        <v>1676</v>
      </c>
      <c r="AL869" s="1093"/>
      <c r="AM869" s="1093"/>
      <c r="AN869" s="120"/>
      <c r="AO869" s="118">
        <f t="shared" si="68"/>
        <v>0.25</v>
      </c>
      <c r="AP869" s="120" t="s">
        <v>287</v>
      </c>
      <c r="AQ869" s="120" t="s">
        <v>287</v>
      </c>
      <c r="AR869" s="144">
        <f t="shared" si="66"/>
        <v>0.2</v>
      </c>
      <c r="AS869" s="411">
        <v>8.3999999999999995E-3</v>
      </c>
      <c r="AT869" s="115">
        <v>873</v>
      </c>
    </row>
    <row r="870" spans="1:46" ht="15" hidden="1" customHeight="1">
      <c r="A870" s="115">
        <v>867</v>
      </c>
      <c r="B870" s="119" t="s">
        <v>1363</v>
      </c>
      <c r="C870" s="119"/>
      <c r="D870" s="119" t="s">
        <v>309</v>
      </c>
      <c r="E870" s="119" t="s">
        <v>310</v>
      </c>
      <c r="F870" s="119" t="s">
        <v>311</v>
      </c>
      <c r="G870" s="119" t="s">
        <v>297</v>
      </c>
      <c r="H870" s="119" t="s">
        <v>300</v>
      </c>
      <c r="I870" s="119" t="s">
        <v>749</v>
      </c>
      <c r="J870" s="119"/>
      <c r="K870" s="119"/>
      <c r="L870" s="120">
        <f t="shared" si="67"/>
        <v>0.01</v>
      </c>
      <c r="M870" s="164"/>
      <c r="N870" s="141" t="s">
        <v>1748</v>
      </c>
      <c r="O870" s="164"/>
      <c r="P870" s="163"/>
      <c r="Q870" s="120"/>
      <c r="R870" s="120"/>
      <c r="S870" s="121"/>
      <c r="T870" s="121"/>
      <c r="U870" s="121"/>
      <c r="V870" s="121"/>
      <c r="W870" s="121"/>
      <c r="X870" s="121"/>
      <c r="Y870" s="121"/>
      <c r="Z870" s="121"/>
      <c r="AA870" s="121"/>
      <c r="AB870" s="121"/>
      <c r="AC870" s="122"/>
      <c r="AD870" s="122"/>
      <c r="AE870" s="122"/>
      <c r="AF870" s="123"/>
      <c r="AG870" s="123"/>
      <c r="AH870" s="123"/>
      <c r="AI870" s="120"/>
      <c r="AJ870" s="120"/>
      <c r="AK870" s="1093"/>
      <c r="AL870" s="1093"/>
      <c r="AM870" s="1093"/>
      <c r="AN870" s="120"/>
      <c r="AO870" s="118">
        <f t="shared" si="68"/>
        <v>0</v>
      </c>
      <c r="AP870" s="120" t="s">
        <v>287</v>
      </c>
      <c r="AQ870" s="120" t="s">
        <v>287</v>
      </c>
      <c r="AR870" s="144">
        <f t="shared" si="66"/>
        <v>0</v>
      </c>
      <c r="AS870" s="411">
        <v>8.3999999999999995E-3</v>
      </c>
      <c r="AT870" s="115">
        <v>874</v>
      </c>
    </row>
    <row r="871" spans="1:46" ht="15" hidden="1" customHeight="1">
      <c r="A871" s="115">
        <v>868</v>
      </c>
      <c r="B871" s="119" t="s">
        <v>1364</v>
      </c>
      <c r="C871" s="119"/>
      <c r="D871" s="119" t="s">
        <v>309</v>
      </c>
      <c r="E871" s="119" t="s">
        <v>310</v>
      </c>
      <c r="F871" s="119" t="s">
        <v>311</v>
      </c>
      <c r="G871" s="119" t="s">
        <v>297</v>
      </c>
      <c r="H871" s="119" t="s">
        <v>300</v>
      </c>
      <c r="I871" s="119" t="s">
        <v>749</v>
      </c>
      <c r="J871" s="119"/>
      <c r="K871" s="119"/>
      <c r="L871" s="120">
        <f t="shared" si="67"/>
        <v>0.01</v>
      </c>
      <c r="M871" s="164"/>
      <c r="N871" s="141" t="s">
        <v>1748</v>
      </c>
      <c r="O871" s="164"/>
      <c r="P871" s="163"/>
      <c r="Q871" s="120"/>
      <c r="R871" s="120"/>
      <c r="S871" s="121"/>
      <c r="T871" s="121"/>
      <c r="U871" s="121"/>
      <c r="V871" s="121"/>
      <c r="W871" s="121"/>
      <c r="X871" s="121"/>
      <c r="Y871" s="121"/>
      <c r="Z871" s="121"/>
      <c r="AA871" s="121"/>
      <c r="AB871" s="121"/>
      <c r="AC871" s="122"/>
      <c r="AD871" s="122"/>
      <c r="AE871" s="122"/>
      <c r="AF871" s="123"/>
      <c r="AG871" s="123"/>
      <c r="AH871" s="123"/>
      <c r="AI871" s="120"/>
      <c r="AJ871" s="120"/>
      <c r="AK871" s="1093"/>
      <c r="AL871" s="1093"/>
      <c r="AM871" s="1093"/>
      <c r="AN871" s="120"/>
      <c r="AO871" s="118">
        <f t="shared" si="68"/>
        <v>0</v>
      </c>
      <c r="AP871" s="120" t="s">
        <v>287</v>
      </c>
      <c r="AQ871" s="120" t="s">
        <v>287</v>
      </c>
      <c r="AR871" s="144">
        <f t="shared" si="66"/>
        <v>0</v>
      </c>
      <c r="AS871" s="411">
        <v>8.3999999999999995E-3</v>
      </c>
      <c r="AT871" s="115">
        <v>875</v>
      </c>
    </row>
    <row r="872" spans="1:46" ht="15" hidden="1" customHeight="1">
      <c r="A872" s="115">
        <v>869</v>
      </c>
      <c r="B872" s="119" t="s">
        <v>1365</v>
      </c>
      <c r="C872" s="125" t="s">
        <v>1732</v>
      </c>
      <c r="D872" s="119" t="s">
        <v>309</v>
      </c>
      <c r="E872" s="119" t="s">
        <v>310</v>
      </c>
      <c r="F872" s="119" t="s">
        <v>311</v>
      </c>
      <c r="G872" s="119" t="s">
        <v>297</v>
      </c>
      <c r="H872" s="119" t="s">
        <v>300</v>
      </c>
      <c r="I872" s="119" t="s">
        <v>749</v>
      </c>
      <c r="J872" s="119">
        <v>0.05</v>
      </c>
      <c r="K872" s="119"/>
      <c r="L872" s="120">
        <f t="shared" si="67"/>
        <v>0.03</v>
      </c>
      <c r="M872" s="164"/>
      <c r="N872" s="141" t="s">
        <v>1748</v>
      </c>
      <c r="O872" s="164"/>
      <c r="P872" s="163"/>
      <c r="Q872" s="120"/>
      <c r="R872" s="120"/>
      <c r="S872" s="121">
        <v>1.05</v>
      </c>
      <c r="T872" s="121">
        <v>10</v>
      </c>
      <c r="U872" s="121">
        <v>21.05</v>
      </c>
      <c r="V872" s="121">
        <v>41.1</v>
      </c>
      <c r="W872" s="121">
        <v>71.150000000000006</v>
      </c>
      <c r="X872" s="121">
        <v>81.150000000000006</v>
      </c>
      <c r="Y872" s="121">
        <v>100</v>
      </c>
      <c r="Z872" s="121">
        <v>121.05</v>
      </c>
      <c r="AA872" s="121">
        <v>140</v>
      </c>
      <c r="AB872" s="121">
        <v>150</v>
      </c>
      <c r="AC872" s="122">
        <v>11.05</v>
      </c>
      <c r="AD872" s="122">
        <v>71.099999999999994</v>
      </c>
      <c r="AE872" s="122">
        <v>150</v>
      </c>
      <c r="AF872" s="123">
        <v>5.15</v>
      </c>
      <c r="AG872" s="123">
        <v>60</v>
      </c>
      <c r="AH872" s="123">
        <v>150</v>
      </c>
      <c r="AI872" s="1092" t="s">
        <v>2571</v>
      </c>
      <c r="AJ872" s="1093"/>
      <c r="AK872" s="1093" t="s">
        <v>1676</v>
      </c>
      <c r="AL872" s="1093"/>
      <c r="AM872" s="1093"/>
      <c r="AN872" s="120"/>
      <c r="AO872" s="118">
        <f t="shared" si="68"/>
        <v>0.25</v>
      </c>
      <c r="AP872" s="120" t="s">
        <v>287</v>
      </c>
      <c r="AQ872" s="120" t="s">
        <v>287</v>
      </c>
      <c r="AR872" s="144">
        <f t="shared" si="66"/>
        <v>0.2</v>
      </c>
      <c r="AS872" s="411">
        <v>8.3999999999999995E-3</v>
      </c>
      <c r="AT872" s="115">
        <v>876</v>
      </c>
    </row>
    <row r="873" spans="1:46" ht="15" hidden="1" customHeight="1">
      <c r="A873" s="115">
        <v>870</v>
      </c>
      <c r="B873" s="119" t="s">
        <v>1366</v>
      </c>
      <c r="C873" s="119"/>
      <c r="D873" s="119" t="s">
        <v>309</v>
      </c>
      <c r="E873" s="119" t="s">
        <v>330</v>
      </c>
      <c r="F873" s="119" t="s">
        <v>287</v>
      </c>
      <c r="G873" s="119" t="s">
        <v>297</v>
      </c>
      <c r="H873" s="119" t="s">
        <v>300</v>
      </c>
      <c r="I873" s="119" t="s">
        <v>749</v>
      </c>
      <c r="J873" s="119"/>
      <c r="K873" s="119"/>
      <c r="L873" s="120">
        <f t="shared" si="67"/>
        <v>0.01</v>
      </c>
      <c r="M873" s="164"/>
      <c r="N873" s="141" t="s">
        <v>1748</v>
      </c>
      <c r="O873" s="164"/>
      <c r="P873" s="163"/>
      <c r="Q873" s="120"/>
      <c r="R873" s="120"/>
      <c r="S873" s="121"/>
      <c r="T873" s="121"/>
      <c r="U873" s="121"/>
      <c r="V873" s="121"/>
      <c r="W873" s="121"/>
      <c r="X873" s="121"/>
      <c r="Y873" s="121"/>
      <c r="Z873" s="121"/>
      <c r="AA873" s="121"/>
      <c r="AB873" s="121"/>
      <c r="AC873" s="122"/>
      <c r="AD873" s="122"/>
      <c r="AE873" s="122"/>
      <c r="AF873" s="123"/>
      <c r="AG873" s="123"/>
      <c r="AH873" s="123"/>
      <c r="AI873" s="120"/>
      <c r="AJ873" s="120"/>
      <c r="AK873" s="1093"/>
      <c r="AL873" s="1093"/>
      <c r="AM873" s="1093"/>
      <c r="AN873" s="120"/>
      <c r="AO873" s="118">
        <f t="shared" si="68"/>
        <v>0</v>
      </c>
      <c r="AP873" s="120" t="s">
        <v>287</v>
      </c>
      <c r="AQ873" s="120" t="s">
        <v>287</v>
      </c>
      <c r="AR873" s="144">
        <f t="shared" si="66"/>
        <v>0</v>
      </c>
      <c r="AS873" s="411">
        <v>8.3999999999999995E-3</v>
      </c>
      <c r="AT873" s="115">
        <v>877</v>
      </c>
    </row>
    <row r="874" spans="1:46" ht="15" hidden="1" customHeight="1">
      <c r="A874" s="115">
        <v>871</v>
      </c>
      <c r="B874" s="119" t="s">
        <v>1367</v>
      </c>
      <c r="C874" s="124" t="s">
        <v>1875</v>
      </c>
      <c r="D874" s="119" t="s">
        <v>309</v>
      </c>
      <c r="E874" s="119" t="s">
        <v>330</v>
      </c>
      <c r="F874" s="125" t="s">
        <v>475</v>
      </c>
      <c r="G874" s="119" t="s">
        <v>297</v>
      </c>
      <c r="H874" s="119" t="s">
        <v>300</v>
      </c>
      <c r="I874" s="119" t="s">
        <v>749</v>
      </c>
      <c r="J874" s="119">
        <v>0.01</v>
      </c>
      <c r="K874" s="119"/>
      <c r="L874" s="120">
        <f t="shared" si="67"/>
        <v>0.01</v>
      </c>
      <c r="M874" s="164"/>
      <c r="N874" s="141" t="s">
        <v>1748</v>
      </c>
      <c r="O874" s="164" t="s">
        <v>1781</v>
      </c>
      <c r="P874" s="163" t="s">
        <v>1780</v>
      </c>
      <c r="Q874" s="120"/>
      <c r="R874" s="120"/>
      <c r="S874" s="121">
        <v>1.05</v>
      </c>
      <c r="T874" s="121">
        <v>10</v>
      </c>
      <c r="U874" s="121">
        <v>21.05</v>
      </c>
      <c r="V874" s="121">
        <v>41.1</v>
      </c>
      <c r="W874" s="121">
        <v>71.150000000000006</v>
      </c>
      <c r="X874" s="121">
        <v>81.150000000000006</v>
      </c>
      <c r="Y874" s="121">
        <v>100</v>
      </c>
      <c r="Z874" s="121">
        <v>121.05</v>
      </c>
      <c r="AA874" s="121">
        <v>140</v>
      </c>
      <c r="AB874" s="121">
        <v>150</v>
      </c>
      <c r="AC874" s="122">
        <v>11.05</v>
      </c>
      <c r="AD874" s="122">
        <v>71.099999999999994</v>
      </c>
      <c r="AE874" s="122">
        <v>150</v>
      </c>
      <c r="AF874" s="123">
        <v>5.15</v>
      </c>
      <c r="AG874" s="123">
        <v>60</v>
      </c>
      <c r="AH874" s="123">
        <v>150</v>
      </c>
      <c r="AI874" s="1092" t="s">
        <v>2571</v>
      </c>
      <c r="AJ874" s="1093"/>
      <c r="AK874" s="1093" t="s">
        <v>1676</v>
      </c>
      <c r="AL874" s="1093"/>
      <c r="AM874" s="1093"/>
      <c r="AN874" s="120"/>
      <c r="AO874" s="118">
        <f t="shared" si="68"/>
        <v>0.05</v>
      </c>
      <c r="AP874" s="120" t="s">
        <v>287</v>
      </c>
      <c r="AQ874" s="120" t="s">
        <v>287</v>
      </c>
      <c r="AR874" s="144">
        <f t="shared" si="66"/>
        <v>0.04</v>
      </c>
      <c r="AS874" s="411">
        <v>8.3999999999999995E-3</v>
      </c>
      <c r="AT874" s="115">
        <v>878</v>
      </c>
    </row>
    <row r="875" spans="1:46" ht="15" hidden="1" customHeight="1">
      <c r="A875" s="115">
        <v>872</v>
      </c>
      <c r="B875" s="119" t="s">
        <v>1368</v>
      </c>
      <c r="C875" s="119"/>
      <c r="D875" s="119" t="s">
        <v>309</v>
      </c>
      <c r="E875" s="119" t="s">
        <v>310</v>
      </c>
      <c r="F875" s="119" t="s">
        <v>287</v>
      </c>
      <c r="G875" s="119" t="s">
        <v>305</v>
      </c>
      <c r="H875" s="119" t="s">
        <v>300</v>
      </c>
      <c r="I875" s="119" t="s">
        <v>749</v>
      </c>
      <c r="J875" s="119"/>
      <c r="K875" s="119"/>
      <c r="L875" s="120">
        <f t="shared" si="67"/>
        <v>0.01</v>
      </c>
      <c r="M875" s="164"/>
      <c r="N875" s="141" t="s">
        <v>1748</v>
      </c>
      <c r="O875" s="164"/>
      <c r="P875" s="163"/>
      <c r="Q875" s="120"/>
      <c r="R875" s="120"/>
      <c r="S875" s="121"/>
      <c r="T875" s="121"/>
      <c r="U875" s="121"/>
      <c r="V875" s="121"/>
      <c r="W875" s="121"/>
      <c r="X875" s="121"/>
      <c r="Y875" s="121"/>
      <c r="Z875" s="121"/>
      <c r="AA875" s="121"/>
      <c r="AB875" s="121"/>
      <c r="AC875" s="122"/>
      <c r="AD875" s="122"/>
      <c r="AE875" s="122"/>
      <c r="AF875" s="123"/>
      <c r="AG875" s="123"/>
      <c r="AH875" s="123"/>
      <c r="AI875" s="120"/>
      <c r="AJ875" s="120"/>
      <c r="AK875" s="1093"/>
      <c r="AL875" s="1093"/>
      <c r="AM875" s="1093"/>
      <c r="AN875" s="120"/>
      <c r="AO875" s="118">
        <f t="shared" si="68"/>
        <v>0</v>
      </c>
      <c r="AP875" s="120" t="s">
        <v>287</v>
      </c>
      <c r="AQ875" s="120" t="s">
        <v>287</v>
      </c>
      <c r="AR875" s="144">
        <f t="shared" si="66"/>
        <v>0</v>
      </c>
      <c r="AS875" s="411">
        <v>8.3999999999999995E-3</v>
      </c>
      <c r="AT875" s="115">
        <v>879</v>
      </c>
    </row>
    <row r="876" spans="1:46" ht="15" hidden="1" customHeight="1">
      <c r="A876" s="115">
        <v>873</v>
      </c>
      <c r="B876" s="119" t="s">
        <v>1369</v>
      </c>
      <c r="C876" s="119">
        <v>51466086</v>
      </c>
      <c r="D876" s="119" t="s">
        <v>309</v>
      </c>
      <c r="E876" s="119" t="s">
        <v>310</v>
      </c>
      <c r="F876" s="125" t="s">
        <v>305</v>
      </c>
      <c r="G876" s="125" t="s">
        <v>297</v>
      </c>
      <c r="H876" s="119" t="s">
        <v>300</v>
      </c>
      <c r="I876" s="119" t="s">
        <v>749</v>
      </c>
      <c r="J876" s="119">
        <v>0.05</v>
      </c>
      <c r="K876" s="119"/>
      <c r="L876" s="120">
        <f t="shared" si="67"/>
        <v>0.03</v>
      </c>
      <c r="M876" s="164"/>
      <c r="N876" s="141" t="s">
        <v>1748</v>
      </c>
      <c r="O876" s="164" t="s">
        <v>1781</v>
      </c>
      <c r="P876" s="163" t="s">
        <v>1780</v>
      </c>
      <c r="Q876" s="120"/>
      <c r="R876" s="120"/>
      <c r="S876" s="121">
        <v>1.05</v>
      </c>
      <c r="T876" s="121">
        <v>10</v>
      </c>
      <c r="U876" s="121">
        <v>21.05</v>
      </c>
      <c r="V876" s="121">
        <v>41.1</v>
      </c>
      <c r="W876" s="121">
        <v>71.150000000000006</v>
      </c>
      <c r="X876" s="121">
        <v>81.150000000000006</v>
      </c>
      <c r="Y876" s="121">
        <v>100</v>
      </c>
      <c r="Z876" s="121">
        <v>121.05</v>
      </c>
      <c r="AA876" s="121">
        <v>140</v>
      </c>
      <c r="AB876" s="121">
        <v>150</v>
      </c>
      <c r="AC876" s="122">
        <v>11.05</v>
      </c>
      <c r="AD876" s="122">
        <v>71.099999999999994</v>
      </c>
      <c r="AE876" s="122">
        <v>150</v>
      </c>
      <c r="AF876" s="123">
        <v>5.15</v>
      </c>
      <c r="AG876" s="123">
        <v>60</v>
      </c>
      <c r="AH876" s="123">
        <v>150</v>
      </c>
      <c r="AI876" s="1092" t="s">
        <v>2571</v>
      </c>
      <c r="AJ876" s="1093"/>
      <c r="AK876" s="1093" t="s">
        <v>1676</v>
      </c>
      <c r="AL876" s="1093"/>
      <c r="AM876" s="1093"/>
      <c r="AN876" s="120"/>
      <c r="AO876" s="118">
        <f t="shared" si="68"/>
        <v>0.25</v>
      </c>
      <c r="AP876" s="120" t="s">
        <v>287</v>
      </c>
      <c r="AQ876" s="120" t="s">
        <v>287</v>
      </c>
      <c r="AR876" s="144">
        <f t="shared" si="66"/>
        <v>0.2</v>
      </c>
      <c r="AS876" s="411">
        <v>8.3999999999999995E-3</v>
      </c>
      <c r="AT876" s="115">
        <v>880</v>
      </c>
    </row>
    <row r="877" spans="1:46" ht="15" hidden="1" customHeight="1">
      <c r="A877" s="115">
        <v>874</v>
      </c>
      <c r="B877" s="119" t="s">
        <v>1370</v>
      </c>
      <c r="C877" s="119">
        <v>51466089</v>
      </c>
      <c r="D877" s="119" t="s">
        <v>309</v>
      </c>
      <c r="E877" s="119" t="s">
        <v>310</v>
      </c>
      <c r="F877" s="125" t="s">
        <v>305</v>
      </c>
      <c r="G877" s="125" t="s">
        <v>297</v>
      </c>
      <c r="H877" s="119" t="s">
        <v>300</v>
      </c>
      <c r="I877" s="119" t="s">
        <v>749</v>
      </c>
      <c r="J877" s="119">
        <v>0.05</v>
      </c>
      <c r="K877" s="119"/>
      <c r="L877" s="120">
        <f t="shared" si="67"/>
        <v>0.03</v>
      </c>
      <c r="M877" s="164"/>
      <c r="N877" s="141" t="s">
        <v>1748</v>
      </c>
      <c r="O877" s="164" t="s">
        <v>1781</v>
      </c>
      <c r="P877" s="163" t="s">
        <v>1780</v>
      </c>
      <c r="Q877" s="120"/>
      <c r="R877" s="120"/>
      <c r="S877" s="121">
        <v>1.05</v>
      </c>
      <c r="T877" s="121">
        <v>10</v>
      </c>
      <c r="U877" s="121">
        <v>21.05</v>
      </c>
      <c r="V877" s="121">
        <v>41.1</v>
      </c>
      <c r="W877" s="121">
        <v>71.150000000000006</v>
      </c>
      <c r="X877" s="121">
        <v>81.150000000000006</v>
      </c>
      <c r="Y877" s="121">
        <v>100</v>
      </c>
      <c r="Z877" s="121">
        <v>121.05</v>
      </c>
      <c r="AA877" s="121">
        <v>140</v>
      </c>
      <c r="AB877" s="121">
        <v>150</v>
      </c>
      <c r="AC877" s="122">
        <v>11.05</v>
      </c>
      <c r="AD877" s="122">
        <v>71.099999999999994</v>
      </c>
      <c r="AE877" s="122">
        <v>150</v>
      </c>
      <c r="AF877" s="123">
        <v>5.15</v>
      </c>
      <c r="AG877" s="123">
        <v>60</v>
      </c>
      <c r="AH877" s="123">
        <v>150</v>
      </c>
      <c r="AI877" s="1092" t="s">
        <v>2571</v>
      </c>
      <c r="AJ877" s="1093"/>
      <c r="AK877" s="1093" t="s">
        <v>1676</v>
      </c>
      <c r="AL877" s="1093"/>
      <c r="AM877" s="1093"/>
      <c r="AN877" s="120"/>
      <c r="AO877" s="118">
        <f t="shared" si="68"/>
        <v>0.25</v>
      </c>
      <c r="AP877" s="120" t="s">
        <v>287</v>
      </c>
      <c r="AQ877" s="120" t="s">
        <v>287</v>
      </c>
      <c r="AR877" s="144">
        <f t="shared" si="66"/>
        <v>0.2</v>
      </c>
      <c r="AS877" s="411">
        <v>8.3999999999999995E-3</v>
      </c>
      <c r="AT877" s="115">
        <v>881</v>
      </c>
    </row>
    <row r="878" spans="1:46" ht="15" hidden="1" customHeight="1">
      <c r="A878" s="115">
        <v>875</v>
      </c>
      <c r="B878" s="119" t="s">
        <v>1371</v>
      </c>
      <c r="C878" s="119">
        <v>51466138</v>
      </c>
      <c r="D878" s="119" t="s">
        <v>309</v>
      </c>
      <c r="E878" s="119" t="s">
        <v>310</v>
      </c>
      <c r="F878" s="125" t="s">
        <v>305</v>
      </c>
      <c r="G878" s="119" t="s">
        <v>305</v>
      </c>
      <c r="H878" s="119" t="s">
        <v>300</v>
      </c>
      <c r="I878" s="119" t="s">
        <v>749</v>
      </c>
      <c r="J878" s="119">
        <v>0.05</v>
      </c>
      <c r="K878" s="119"/>
      <c r="L878" s="120">
        <f t="shared" si="67"/>
        <v>0.03</v>
      </c>
      <c r="M878" s="164"/>
      <c r="N878" s="141" t="s">
        <v>1748</v>
      </c>
      <c r="O878" s="169" t="s">
        <v>1781</v>
      </c>
      <c r="P878" s="169" t="s">
        <v>1780</v>
      </c>
      <c r="Q878" s="120"/>
      <c r="R878" s="120"/>
      <c r="S878" s="121">
        <v>1.05</v>
      </c>
      <c r="T878" s="121">
        <v>10</v>
      </c>
      <c r="U878" s="121">
        <v>21.05</v>
      </c>
      <c r="V878" s="121">
        <v>41.1</v>
      </c>
      <c r="W878" s="121">
        <v>71.150000000000006</v>
      </c>
      <c r="X878" s="121">
        <v>81.150000000000006</v>
      </c>
      <c r="Y878" s="121">
        <v>100</v>
      </c>
      <c r="Z878" s="121">
        <v>121.05</v>
      </c>
      <c r="AA878" s="121">
        <v>140</v>
      </c>
      <c r="AB878" s="121">
        <v>150</v>
      </c>
      <c r="AC878" s="122">
        <v>11.05</v>
      </c>
      <c r="AD878" s="122">
        <v>71.099999999999994</v>
      </c>
      <c r="AE878" s="122">
        <v>150</v>
      </c>
      <c r="AF878" s="123">
        <v>5.15</v>
      </c>
      <c r="AG878" s="123">
        <v>60</v>
      </c>
      <c r="AH878" s="123">
        <v>150</v>
      </c>
      <c r="AI878" s="1092" t="s">
        <v>2571</v>
      </c>
      <c r="AJ878" s="1093"/>
      <c r="AK878" s="1093" t="s">
        <v>1676</v>
      </c>
      <c r="AL878" s="1093"/>
      <c r="AM878" s="1093"/>
      <c r="AN878" s="120"/>
      <c r="AO878" s="118">
        <f t="shared" si="68"/>
        <v>0.25</v>
      </c>
      <c r="AP878" s="120" t="s">
        <v>287</v>
      </c>
      <c r="AQ878" s="120" t="s">
        <v>287</v>
      </c>
      <c r="AR878" s="144">
        <f t="shared" si="66"/>
        <v>0.2</v>
      </c>
      <c r="AS878" s="411">
        <v>8.3999999999999995E-3</v>
      </c>
      <c r="AT878" s="115">
        <v>882</v>
      </c>
    </row>
    <row r="879" spans="1:46" ht="15" hidden="1" customHeight="1">
      <c r="A879" s="115">
        <v>876</v>
      </c>
      <c r="B879" s="119" t="s">
        <v>1372</v>
      </c>
      <c r="C879" s="119"/>
      <c r="D879" s="119" t="s">
        <v>309</v>
      </c>
      <c r="E879" s="119" t="s">
        <v>310</v>
      </c>
      <c r="F879" s="119" t="s">
        <v>287</v>
      </c>
      <c r="G879" s="119" t="s">
        <v>305</v>
      </c>
      <c r="H879" s="119" t="s">
        <v>300</v>
      </c>
      <c r="I879" s="119" t="s">
        <v>749</v>
      </c>
      <c r="J879" s="119"/>
      <c r="K879" s="119"/>
      <c r="L879" s="120">
        <f t="shared" si="67"/>
        <v>0.01</v>
      </c>
      <c r="M879" s="164"/>
      <c r="N879" s="141" t="s">
        <v>1748</v>
      </c>
      <c r="O879" s="164"/>
      <c r="P879" s="163"/>
      <c r="Q879" s="120"/>
      <c r="R879" s="120"/>
      <c r="S879" s="121"/>
      <c r="T879" s="121"/>
      <c r="U879" s="121"/>
      <c r="V879" s="121"/>
      <c r="W879" s="121"/>
      <c r="X879" s="121"/>
      <c r="Y879" s="121"/>
      <c r="Z879" s="121"/>
      <c r="AA879" s="121"/>
      <c r="AB879" s="121"/>
      <c r="AC879" s="122"/>
      <c r="AD879" s="122"/>
      <c r="AE879" s="122"/>
      <c r="AF879" s="123"/>
      <c r="AG879" s="123"/>
      <c r="AH879" s="123"/>
      <c r="AI879" s="120"/>
      <c r="AJ879" s="120"/>
      <c r="AK879" s="1093"/>
      <c r="AL879" s="1093"/>
      <c r="AM879" s="1093"/>
      <c r="AN879" s="120"/>
      <c r="AO879" s="118">
        <f t="shared" si="68"/>
        <v>0</v>
      </c>
      <c r="AP879" s="120" t="s">
        <v>287</v>
      </c>
      <c r="AQ879" s="120" t="s">
        <v>287</v>
      </c>
      <c r="AR879" s="144">
        <f t="shared" si="66"/>
        <v>0</v>
      </c>
      <c r="AS879" s="411">
        <v>8.3999999999999995E-3</v>
      </c>
      <c r="AT879" s="115">
        <v>883</v>
      </c>
    </row>
    <row r="880" spans="1:46" ht="15" hidden="1" customHeight="1">
      <c r="A880" s="115">
        <v>877</v>
      </c>
      <c r="B880" s="119" t="s">
        <v>1373</v>
      </c>
      <c r="C880" s="119">
        <v>51465643</v>
      </c>
      <c r="D880" s="119" t="s">
        <v>309</v>
      </c>
      <c r="E880" s="119" t="s">
        <v>310</v>
      </c>
      <c r="F880" s="125" t="s">
        <v>305</v>
      </c>
      <c r="G880" s="125" t="s">
        <v>297</v>
      </c>
      <c r="H880" s="119" t="s">
        <v>300</v>
      </c>
      <c r="I880" s="119" t="s">
        <v>749</v>
      </c>
      <c r="J880" s="119">
        <v>0.05</v>
      </c>
      <c r="K880" s="119"/>
      <c r="L880" s="120">
        <f t="shared" si="67"/>
        <v>0.03</v>
      </c>
      <c r="M880" s="164"/>
      <c r="N880" s="141" t="s">
        <v>1748</v>
      </c>
      <c r="O880" s="164" t="s">
        <v>1781</v>
      </c>
      <c r="P880" s="163" t="s">
        <v>1780</v>
      </c>
      <c r="Q880" s="120"/>
      <c r="R880" s="120"/>
      <c r="S880" s="121">
        <v>1.05</v>
      </c>
      <c r="T880" s="121">
        <v>10</v>
      </c>
      <c r="U880" s="121">
        <v>21.05</v>
      </c>
      <c r="V880" s="121">
        <v>41.1</v>
      </c>
      <c r="W880" s="121">
        <v>71.150000000000006</v>
      </c>
      <c r="X880" s="121">
        <v>81.150000000000006</v>
      </c>
      <c r="Y880" s="121">
        <v>100</v>
      </c>
      <c r="Z880" s="121">
        <v>121.05</v>
      </c>
      <c r="AA880" s="121">
        <v>140</v>
      </c>
      <c r="AB880" s="121">
        <v>150</v>
      </c>
      <c r="AC880" s="122">
        <v>11.05</v>
      </c>
      <c r="AD880" s="122">
        <v>71.099999999999994</v>
      </c>
      <c r="AE880" s="122">
        <v>150</v>
      </c>
      <c r="AF880" s="123">
        <v>5.15</v>
      </c>
      <c r="AG880" s="123">
        <v>60</v>
      </c>
      <c r="AH880" s="123">
        <v>150</v>
      </c>
      <c r="AI880" s="1092" t="s">
        <v>2571</v>
      </c>
      <c r="AJ880" s="1093"/>
      <c r="AK880" s="1093" t="s">
        <v>1676</v>
      </c>
      <c r="AL880" s="1093"/>
      <c r="AM880" s="1093"/>
      <c r="AN880" s="120"/>
      <c r="AO880" s="118">
        <f t="shared" si="68"/>
        <v>0.25</v>
      </c>
      <c r="AP880" s="120" t="s">
        <v>287</v>
      </c>
      <c r="AQ880" s="120" t="s">
        <v>287</v>
      </c>
      <c r="AR880" s="144">
        <f t="shared" si="66"/>
        <v>0.2</v>
      </c>
      <c r="AS880" s="411">
        <v>8.3999999999999995E-3</v>
      </c>
      <c r="AT880" s="115">
        <v>884</v>
      </c>
    </row>
    <row r="881" spans="1:46" ht="15" hidden="1" customHeight="1">
      <c r="A881" s="115">
        <v>878</v>
      </c>
      <c r="B881" s="119" t="s">
        <v>1374</v>
      </c>
      <c r="C881" s="119">
        <v>51465402</v>
      </c>
      <c r="D881" s="119" t="s">
        <v>309</v>
      </c>
      <c r="E881" s="119" t="s">
        <v>310</v>
      </c>
      <c r="F881" s="125" t="s">
        <v>305</v>
      </c>
      <c r="G881" s="125" t="s">
        <v>297</v>
      </c>
      <c r="H881" s="119" t="s">
        <v>300</v>
      </c>
      <c r="I881" s="119" t="s">
        <v>749</v>
      </c>
      <c r="J881" s="119">
        <v>0.05</v>
      </c>
      <c r="K881" s="119"/>
      <c r="L881" s="120">
        <f t="shared" si="67"/>
        <v>0.03</v>
      </c>
      <c r="M881" s="164"/>
      <c r="N881" s="141" t="s">
        <v>1748</v>
      </c>
      <c r="O881" s="164" t="s">
        <v>1781</v>
      </c>
      <c r="P881" s="163" t="s">
        <v>1780</v>
      </c>
      <c r="Q881" s="120"/>
      <c r="R881" s="120"/>
      <c r="S881" s="121">
        <v>1.05</v>
      </c>
      <c r="T881" s="121">
        <v>10</v>
      </c>
      <c r="U881" s="121">
        <v>21.05</v>
      </c>
      <c r="V881" s="121">
        <v>41.1</v>
      </c>
      <c r="W881" s="121">
        <v>71.150000000000006</v>
      </c>
      <c r="X881" s="121">
        <v>81.150000000000006</v>
      </c>
      <c r="Y881" s="121">
        <v>100</v>
      </c>
      <c r="Z881" s="121">
        <v>121.05</v>
      </c>
      <c r="AA881" s="121">
        <v>140</v>
      </c>
      <c r="AB881" s="121">
        <v>150</v>
      </c>
      <c r="AC881" s="122">
        <v>11.05</v>
      </c>
      <c r="AD881" s="122">
        <v>71.099999999999994</v>
      </c>
      <c r="AE881" s="122">
        <v>150</v>
      </c>
      <c r="AF881" s="123">
        <v>5.15</v>
      </c>
      <c r="AG881" s="123">
        <v>60</v>
      </c>
      <c r="AH881" s="123">
        <v>150</v>
      </c>
      <c r="AI881" s="1092" t="s">
        <v>2571</v>
      </c>
      <c r="AJ881" s="1093"/>
      <c r="AK881" s="1093" t="s">
        <v>1676</v>
      </c>
      <c r="AL881" s="1093"/>
      <c r="AM881" s="1093"/>
      <c r="AN881" s="120"/>
      <c r="AO881" s="118">
        <f t="shared" si="68"/>
        <v>0.25</v>
      </c>
      <c r="AP881" s="120" t="s">
        <v>287</v>
      </c>
      <c r="AQ881" s="120" t="s">
        <v>287</v>
      </c>
      <c r="AR881" s="144">
        <f t="shared" si="66"/>
        <v>0.2</v>
      </c>
      <c r="AS881" s="411">
        <v>8.3999999999999995E-3</v>
      </c>
      <c r="AT881" s="115">
        <v>885</v>
      </c>
    </row>
    <row r="882" spans="1:46" ht="15" hidden="1" customHeight="1">
      <c r="A882" s="115">
        <v>879</v>
      </c>
      <c r="B882" s="119" t="s">
        <v>1375</v>
      </c>
      <c r="C882" s="119">
        <v>51464474</v>
      </c>
      <c r="D882" s="119" t="s">
        <v>309</v>
      </c>
      <c r="E882" s="119" t="s">
        <v>310</v>
      </c>
      <c r="F882" s="119" t="s">
        <v>311</v>
      </c>
      <c r="G882" s="119" t="s">
        <v>297</v>
      </c>
      <c r="H882" s="119" t="s">
        <v>300</v>
      </c>
      <c r="I882" s="119" t="s">
        <v>749</v>
      </c>
      <c r="J882" s="119">
        <v>0.05</v>
      </c>
      <c r="K882" s="119"/>
      <c r="L882" s="120">
        <f t="shared" si="67"/>
        <v>0.03</v>
      </c>
      <c r="M882" s="164"/>
      <c r="N882" s="141" t="s">
        <v>1748</v>
      </c>
      <c r="O882" s="164" t="s">
        <v>1795</v>
      </c>
      <c r="P882" s="163" t="s">
        <v>1794</v>
      </c>
      <c r="Q882" s="120"/>
      <c r="R882" s="120"/>
      <c r="S882" s="121">
        <v>1.05</v>
      </c>
      <c r="T882" s="121">
        <v>10</v>
      </c>
      <c r="U882" s="121">
        <v>21.05</v>
      </c>
      <c r="V882" s="121">
        <v>41.1</v>
      </c>
      <c r="W882" s="121">
        <v>71.150000000000006</v>
      </c>
      <c r="X882" s="121">
        <v>81.150000000000006</v>
      </c>
      <c r="Y882" s="121">
        <v>100</v>
      </c>
      <c r="Z882" s="121">
        <v>121.05</v>
      </c>
      <c r="AA882" s="121">
        <v>140</v>
      </c>
      <c r="AB882" s="121">
        <v>150</v>
      </c>
      <c r="AC882" s="122">
        <v>11.05</v>
      </c>
      <c r="AD882" s="122">
        <v>71.099999999999994</v>
      </c>
      <c r="AE882" s="122">
        <v>150</v>
      </c>
      <c r="AF882" s="123">
        <v>5.15</v>
      </c>
      <c r="AG882" s="123">
        <v>60</v>
      </c>
      <c r="AH882" s="123">
        <v>150</v>
      </c>
      <c r="AI882" s="1092" t="s">
        <v>2571</v>
      </c>
      <c r="AJ882" s="1093"/>
      <c r="AK882" s="1093" t="s">
        <v>1676</v>
      </c>
      <c r="AL882" s="1093"/>
      <c r="AM882" s="1093"/>
      <c r="AN882" s="120"/>
      <c r="AO882" s="118">
        <f t="shared" si="68"/>
        <v>0.25</v>
      </c>
      <c r="AP882" s="120" t="s">
        <v>287</v>
      </c>
      <c r="AQ882" s="120" t="s">
        <v>287</v>
      </c>
      <c r="AR882" s="144">
        <f t="shared" si="66"/>
        <v>0.2</v>
      </c>
      <c r="AS882" s="411">
        <v>8.3999999999999995E-3</v>
      </c>
      <c r="AT882" s="115">
        <v>886</v>
      </c>
    </row>
    <row r="883" spans="1:46" ht="15" hidden="1" customHeight="1">
      <c r="A883" s="115">
        <v>880</v>
      </c>
      <c r="B883" s="119" t="s">
        <v>1376</v>
      </c>
      <c r="C883" s="119"/>
      <c r="D883" s="119" t="s">
        <v>309</v>
      </c>
      <c r="E883" s="119" t="s">
        <v>310</v>
      </c>
      <c r="F883" s="119" t="s">
        <v>311</v>
      </c>
      <c r="G883" s="119" t="s">
        <v>297</v>
      </c>
      <c r="H883" s="119" t="s">
        <v>300</v>
      </c>
      <c r="I883" s="119" t="s">
        <v>749</v>
      </c>
      <c r="J883" s="119"/>
      <c r="K883" s="119"/>
      <c r="L883" s="120">
        <f t="shared" si="67"/>
        <v>0.01</v>
      </c>
      <c r="M883" s="164"/>
      <c r="N883" s="141" t="s">
        <v>1748</v>
      </c>
      <c r="O883" s="164"/>
      <c r="P883" s="163"/>
      <c r="Q883" s="120"/>
      <c r="R883" s="120"/>
      <c r="S883" s="121"/>
      <c r="T883" s="121"/>
      <c r="U883" s="121"/>
      <c r="V883" s="121"/>
      <c r="W883" s="121"/>
      <c r="X883" s="121"/>
      <c r="Y883" s="121"/>
      <c r="Z883" s="121"/>
      <c r="AA883" s="121"/>
      <c r="AB883" s="121"/>
      <c r="AC883" s="122"/>
      <c r="AD883" s="122"/>
      <c r="AE883" s="122"/>
      <c r="AF883" s="123"/>
      <c r="AG883" s="123"/>
      <c r="AH883" s="123"/>
      <c r="AI883" s="120"/>
      <c r="AJ883" s="120"/>
      <c r="AK883" s="1093"/>
      <c r="AL883" s="1093"/>
      <c r="AM883" s="1093"/>
      <c r="AN883" s="120"/>
      <c r="AO883" s="118">
        <f t="shared" si="68"/>
        <v>0</v>
      </c>
      <c r="AP883" s="120" t="s">
        <v>287</v>
      </c>
      <c r="AQ883" s="120" t="s">
        <v>287</v>
      </c>
      <c r="AR883" s="144">
        <f t="shared" si="66"/>
        <v>0</v>
      </c>
      <c r="AS883" s="411">
        <v>8.3999999999999995E-3</v>
      </c>
      <c r="AT883" s="115">
        <v>887</v>
      </c>
    </row>
    <row r="884" spans="1:46" ht="15" hidden="1" customHeight="1">
      <c r="A884" s="115">
        <v>881</v>
      </c>
      <c r="B884" s="119" t="s">
        <v>1377</v>
      </c>
      <c r="C884" s="119"/>
      <c r="D884" s="119" t="s">
        <v>309</v>
      </c>
      <c r="E884" s="119" t="s">
        <v>310</v>
      </c>
      <c r="F884" s="119" t="s">
        <v>311</v>
      </c>
      <c r="G884" s="119" t="s">
        <v>297</v>
      </c>
      <c r="H884" s="119" t="s">
        <v>300</v>
      </c>
      <c r="I884" s="119" t="s">
        <v>749</v>
      </c>
      <c r="J884" s="119"/>
      <c r="K884" s="119"/>
      <c r="L884" s="120">
        <f t="shared" si="67"/>
        <v>0.01</v>
      </c>
      <c r="M884" s="164"/>
      <c r="N884" s="141" t="s">
        <v>1748</v>
      </c>
      <c r="O884" s="164"/>
      <c r="P884" s="163"/>
      <c r="Q884" s="120"/>
      <c r="R884" s="120"/>
      <c r="S884" s="121"/>
      <c r="T884" s="121"/>
      <c r="U884" s="121"/>
      <c r="V884" s="121"/>
      <c r="W884" s="121"/>
      <c r="X884" s="121"/>
      <c r="Y884" s="121"/>
      <c r="Z884" s="121"/>
      <c r="AA884" s="121"/>
      <c r="AB884" s="121"/>
      <c r="AC884" s="122"/>
      <c r="AD884" s="122"/>
      <c r="AE884" s="122"/>
      <c r="AF884" s="123"/>
      <c r="AG884" s="123"/>
      <c r="AH884" s="123"/>
      <c r="AI884" s="120"/>
      <c r="AJ884" s="120"/>
      <c r="AK884" s="1093"/>
      <c r="AL884" s="1093"/>
      <c r="AM884" s="1093"/>
      <c r="AN884" s="120"/>
      <c r="AO884" s="118">
        <f t="shared" si="68"/>
        <v>0</v>
      </c>
      <c r="AP884" s="120" t="s">
        <v>287</v>
      </c>
      <c r="AQ884" s="120" t="s">
        <v>287</v>
      </c>
      <c r="AR884" s="144">
        <f t="shared" si="66"/>
        <v>0</v>
      </c>
      <c r="AS884" s="411">
        <v>8.3999999999999995E-3</v>
      </c>
      <c r="AT884" s="115">
        <v>888</v>
      </c>
    </row>
    <row r="885" spans="1:46" ht="15" hidden="1" customHeight="1">
      <c r="A885" s="115">
        <v>882</v>
      </c>
      <c r="B885" s="119" t="s">
        <v>1378</v>
      </c>
      <c r="C885" s="124" t="s">
        <v>2036</v>
      </c>
      <c r="D885" s="119" t="s">
        <v>309</v>
      </c>
      <c r="E885" s="119" t="s">
        <v>330</v>
      </c>
      <c r="F885" s="125" t="s">
        <v>475</v>
      </c>
      <c r="G885" s="125" t="s">
        <v>297</v>
      </c>
      <c r="H885" s="119" t="s">
        <v>300</v>
      </c>
      <c r="I885" s="119" t="s">
        <v>749</v>
      </c>
      <c r="J885" s="119">
        <v>0.01</v>
      </c>
      <c r="K885" s="119"/>
      <c r="L885" s="120">
        <f t="shared" si="67"/>
        <v>0.01</v>
      </c>
      <c r="M885" s="164"/>
      <c r="N885" s="141" t="s">
        <v>1748</v>
      </c>
      <c r="O885" s="164" t="s">
        <v>1781</v>
      </c>
      <c r="P885" s="163" t="s">
        <v>1780</v>
      </c>
      <c r="Q885" s="120"/>
      <c r="R885" s="120"/>
      <c r="S885" s="121">
        <v>1.05</v>
      </c>
      <c r="T885" s="121">
        <v>10</v>
      </c>
      <c r="U885" s="121">
        <v>21.05</v>
      </c>
      <c r="V885" s="121">
        <v>41.1</v>
      </c>
      <c r="W885" s="121">
        <v>71.150000000000006</v>
      </c>
      <c r="X885" s="121">
        <v>81.150000000000006</v>
      </c>
      <c r="Y885" s="121">
        <v>100</v>
      </c>
      <c r="Z885" s="121">
        <v>121.05</v>
      </c>
      <c r="AA885" s="121">
        <v>140</v>
      </c>
      <c r="AB885" s="121">
        <v>150</v>
      </c>
      <c r="AC885" s="122">
        <v>11.05</v>
      </c>
      <c r="AD885" s="122">
        <v>71.099999999999994</v>
      </c>
      <c r="AE885" s="122">
        <v>150</v>
      </c>
      <c r="AF885" s="123">
        <v>5.15</v>
      </c>
      <c r="AG885" s="123">
        <v>60</v>
      </c>
      <c r="AH885" s="123">
        <v>150</v>
      </c>
      <c r="AI885" s="1092" t="s">
        <v>2571</v>
      </c>
      <c r="AJ885" s="1093"/>
      <c r="AK885" s="1093" t="s">
        <v>1676</v>
      </c>
      <c r="AL885" s="1093"/>
      <c r="AM885" s="1093"/>
      <c r="AN885" s="120"/>
      <c r="AO885" s="118">
        <f t="shared" si="68"/>
        <v>0.05</v>
      </c>
      <c r="AP885" s="120" t="s">
        <v>287</v>
      </c>
      <c r="AQ885" s="120" t="s">
        <v>287</v>
      </c>
      <c r="AR885" s="144">
        <f t="shared" si="66"/>
        <v>0.04</v>
      </c>
      <c r="AS885" s="411">
        <v>8.3999999999999995E-3</v>
      </c>
      <c r="AT885" s="115">
        <v>889</v>
      </c>
    </row>
    <row r="886" spans="1:46" ht="15" hidden="1" customHeight="1">
      <c r="A886" s="115">
        <v>883</v>
      </c>
      <c r="B886" s="119" t="s">
        <v>1379</v>
      </c>
      <c r="C886" s="119">
        <v>5658741</v>
      </c>
      <c r="D886" s="119" t="s">
        <v>309</v>
      </c>
      <c r="E886" s="119" t="s">
        <v>330</v>
      </c>
      <c r="F886" s="125" t="s">
        <v>475</v>
      </c>
      <c r="G886" s="125" t="s">
        <v>297</v>
      </c>
      <c r="H886" s="119" t="s">
        <v>300</v>
      </c>
      <c r="I886" s="119" t="s">
        <v>749</v>
      </c>
      <c r="J886" s="119">
        <v>0.01</v>
      </c>
      <c r="K886" s="119"/>
      <c r="L886" s="364">
        <f t="shared" ref="L886" si="69">IF(J886&lt;0.03,0.01,0.03)</f>
        <v>0.01</v>
      </c>
      <c r="M886" s="164"/>
      <c r="N886" s="368" t="s">
        <v>1748</v>
      </c>
      <c r="O886" s="164" t="s">
        <v>1781</v>
      </c>
      <c r="P886" s="163" t="s">
        <v>1780</v>
      </c>
      <c r="Q886" s="364"/>
      <c r="R886" s="364"/>
      <c r="S886" s="121">
        <v>1.05</v>
      </c>
      <c r="T886" s="121">
        <v>10</v>
      </c>
      <c r="U886" s="121">
        <v>21.05</v>
      </c>
      <c r="V886" s="121">
        <v>41.1</v>
      </c>
      <c r="W886" s="121">
        <v>71.150000000000006</v>
      </c>
      <c r="X886" s="121">
        <v>81.150000000000006</v>
      </c>
      <c r="Y886" s="121">
        <v>100</v>
      </c>
      <c r="Z886" s="121">
        <v>121.05</v>
      </c>
      <c r="AA886" s="121">
        <v>140</v>
      </c>
      <c r="AB886" s="121">
        <v>150</v>
      </c>
      <c r="AC886" s="122">
        <v>11.05</v>
      </c>
      <c r="AD886" s="122">
        <v>71.099999999999994</v>
      </c>
      <c r="AE886" s="122">
        <v>150</v>
      </c>
      <c r="AF886" s="123">
        <v>5.15</v>
      </c>
      <c r="AG886" s="123">
        <v>60</v>
      </c>
      <c r="AH886" s="123">
        <v>150</v>
      </c>
      <c r="AI886" s="1092" t="s">
        <v>2571</v>
      </c>
      <c r="AJ886" s="1093"/>
      <c r="AK886" s="1093" t="s">
        <v>1676</v>
      </c>
      <c r="AL886" s="1093"/>
      <c r="AM886" s="1093"/>
      <c r="AN886" s="364"/>
      <c r="AO886" s="367">
        <f t="shared" ref="AO886" si="70">AR886+J886</f>
        <v>0.05</v>
      </c>
      <c r="AP886" s="364" t="s">
        <v>287</v>
      </c>
      <c r="AQ886" s="364" t="s">
        <v>287</v>
      </c>
      <c r="AR886" s="365">
        <f t="shared" ref="AR886" si="71">4*J886</f>
        <v>0.04</v>
      </c>
      <c r="AS886" s="411">
        <v>8.3999999999999995E-3</v>
      </c>
      <c r="AT886" s="115">
        <v>889</v>
      </c>
    </row>
    <row r="887" spans="1:46" ht="15" hidden="1" customHeight="1">
      <c r="A887" s="115">
        <v>884</v>
      </c>
      <c r="B887" s="119" t="s">
        <v>1380</v>
      </c>
      <c r="C887" s="124" t="s">
        <v>1827</v>
      </c>
      <c r="D887" s="119" t="s">
        <v>309</v>
      </c>
      <c r="E887" s="119" t="s">
        <v>330</v>
      </c>
      <c r="F887" s="125" t="s">
        <v>1732</v>
      </c>
      <c r="G887" s="119" t="s">
        <v>305</v>
      </c>
      <c r="H887" s="119" t="s">
        <v>300</v>
      </c>
      <c r="I887" s="119" t="s">
        <v>749</v>
      </c>
      <c r="J887" s="119">
        <v>0.01</v>
      </c>
      <c r="K887" s="119"/>
      <c r="L887" s="120">
        <f t="shared" si="67"/>
        <v>0.01</v>
      </c>
      <c r="M887" s="164"/>
      <c r="N887" s="141" t="s">
        <v>1748</v>
      </c>
      <c r="O887" s="164" t="s">
        <v>1795</v>
      </c>
      <c r="P887" s="163" t="s">
        <v>1794</v>
      </c>
      <c r="Q887" s="120"/>
      <c r="R887" s="120"/>
      <c r="S887" s="121">
        <v>1.05</v>
      </c>
      <c r="T887" s="121">
        <v>10</v>
      </c>
      <c r="U887" s="121">
        <v>21.05</v>
      </c>
      <c r="V887" s="121">
        <v>41.1</v>
      </c>
      <c r="W887" s="121">
        <v>71.150000000000006</v>
      </c>
      <c r="X887" s="121">
        <v>81.150000000000006</v>
      </c>
      <c r="Y887" s="121">
        <v>100</v>
      </c>
      <c r="Z887" s="121">
        <v>121.05</v>
      </c>
      <c r="AA887" s="121">
        <v>140</v>
      </c>
      <c r="AB887" s="121">
        <v>150</v>
      </c>
      <c r="AC887" s="122">
        <v>11.05</v>
      </c>
      <c r="AD887" s="122">
        <v>71.099999999999994</v>
      </c>
      <c r="AE887" s="122">
        <v>150</v>
      </c>
      <c r="AF887" s="123">
        <v>5.15</v>
      </c>
      <c r="AG887" s="123">
        <v>60</v>
      </c>
      <c r="AH887" s="123">
        <v>150</v>
      </c>
      <c r="AI887" s="1092" t="s">
        <v>2571</v>
      </c>
      <c r="AJ887" s="1093"/>
      <c r="AK887" s="1093" t="s">
        <v>1676</v>
      </c>
      <c r="AL887" s="1093"/>
      <c r="AM887" s="1093"/>
      <c r="AN887" s="120"/>
      <c r="AO887" s="118">
        <f t="shared" si="68"/>
        <v>0.05</v>
      </c>
      <c r="AP887" s="120" t="s">
        <v>287</v>
      </c>
      <c r="AQ887" s="120" t="s">
        <v>287</v>
      </c>
      <c r="AR887" s="144">
        <f t="shared" si="66"/>
        <v>0.04</v>
      </c>
      <c r="AS887" s="411">
        <v>8.3999999999999995E-3</v>
      </c>
      <c r="AT887" s="115">
        <v>891</v>
      </c>
    </row>
    <row r="888" spans="1:46" ht="15" hidden="1" customHeight="1">
      <c r="A888" s="115">
        <v>885</v>
      </c>
      <c r="B888" s="119" t="s">
        <v>1381</v>
      </c>
      <c r="C888" s="119"/>
      <c r="D888" s="119" t="s">
        <v>309</v>
      </c>
      <c r="E888" s="119" t="s">
        <v>330</v>
      </c>
      <c r="F888" s="119" t="s">
        <v>287</v>
      </c>
      <c r="G888" s="119" t="s">
        <v>305</v>
      </c>
      <c r="H888" s="119" t="s">
        <v>300</v>
      </c>
      <c r="I888" s="119" t="s">
        <v>749</v>
      </c>
      <c r="J888" s="119"/>
      <c r="K888" s="119"/>
      <c r="L888" s="120">
        <f t="shared" si="67"/>
        <v>0.01</v>
      </c>
      <c r="M888" s="164"/>
      <c r="N888" s="141" t="s">
        <v>1748</v>
      </c>
      <c r="O888" s="164"/>
      <c r="P888" s="163"/>
      <c r="Q888" s="120"/>
      <c r="R888" s="120"/>
      <c r="S888" s="121"/>
      <c r="T888" s="121"/>
      <c r="U888" s="121"/>
      <c r="V888" s="121"/>
      <c r="W888" s="121"/>
      <c r="X888" s="121"/>
      <c r="Y888" s="121"/>
      <c r="Z888" s="121"/>
      <c r="AA888" s="121"/>
      <c r="AB888" s="121"/>
      <c r="AC888" s="122"/>
      <c r="AD888" s="122"/>
      <c r="AE888" s="122"/>
      <c r="AF888" s="123"/>
      <c r="AG888" s="123"/>
      <c r="AH888" s="123"/>
      <c r="AI888" s="120"/>
      <c r="AJ888" s="120"/>
      <c r="AK888" s="1093"/>
      <c r="AL888" s="1093"/>
      <c r="AM888" s="1093"/>
      <c r="AN888" s="120"/>
      <c r="AO888" s="118">
        <f t="shared" si="68"/>
        <v>0</v>
      </c>
      <c r="AP888" s="120" t="s">
        <v>287</v>
      </c>
      <c r="AQ888" s="120" t="s">
        <v>287</v>
      </c>
      <c r="AR888" s="144">
        <f t="shared" si="66"/>
        <v>0</v>
      </c>
      <c r="AS888" s="411">
        <v>8.3999999999999995E-3</v>
      </c>
      <c r="AT888" s="115">
        <v>892</v>
      </c>
    </row>
    <row r="889" spans="1:46" ht="15" hidden="1" customHeight="1">
      <c r="A889" s="115">
        <v>886</v>
      </c>
      <c r="B889" s="119" t="s">
        <v>1382</v>
      </c>
      <c r="C889" s="119"/>
      <c r="D889" s="119" t="s">
        <v>309</v>
      </c>
      <c r="E889" s="119" t="s">
        <v>330</v>
      </c>
      <c r="F889" s="119" t="s">
        <v>287</v>
      </c>
      <c r="G889" s="119" t="s">
        <v>305</v>
      </c>
      <c r="H889" s="119" t="s">
        <v>300</v>
      </c>
      <c r="I889" s="119" t="s">
        <v>749</v>
      </c>
      <c r="J889" s="119"/>
      <c r="K889" s="119"/>
      <c r="L889" s="120">
        <f t="shared" si="67"/>
        <v>0.01</v>
      </c>
      <c r="M889" s="164"/>
      <c r="N889" s="141" t="s">
        <v>1748</v>
      </c>
      <c r="O889" s="164"/>
      <c r="P889" s="163"/>
      <c r="Q889" s="120"/>
      <c r="R889" s="120"/>
      <c r="S889" s="121"/>
      <c r="T889" s="121"/>
      <c r="U889" s="121"/>
      <c r="V889" s="121"/>
      <c r="W889" s="121"/>
      <c r="X889" s="121"/>
      <c r="Y889" s="121"/>
      <c r="Z889" s="121"/>
      <c r="AA889" s="121"/>
      <c r="AB889" s="121"/>
      <c r="AC889" s="122"/>
      <c r="AD889" s="122"/>
      <c r="AE889" s="122"/>
      <c r="AF889" s="123"/>
      <c r="AG889" s="123"/>
      <c r="AH889" s="123"/>
      <c r="AI889" s="120"/>
      <c r="AJ889" s="120"/>
      <c r="AK889" s="1093"/>
      <c r="AL889" s="1093"/>
      <c r="AM889" s="1093"/>
      <c r="AN889" s="120"/>
      <c r="AO889" s="118">
        <f t="shared" si="68"/>
        <v>0</v>
      </c>
      <c r="AP889" s="120" t="s">
        <v>287</v>
      </c>
      <c r="AQ889" s="120" t="s">
        <v>287</v>
      </c>
      <c r="AR889" s="144">
        <f t="shared" si="66"/>
        <v>0</v>
      </c>
      <c r="AS889" s="411">
        <v>8.3999999999999995E-3</v>
      </c>
      <c r="AT889" s="115">
        <v>893</v>
      </c>
    </row>
    <row r="890" spans="1:46" ht="15" hidden="1" customHeight="1">
      <c r="A890" s="115">
        <v>887</v>
      </c>
      <c r="B890" s="119" t="s">
        <v>1383</v>
      </c>
      <c r="C890" s="119"/>
      <c r="D890" s="119" t="s">
        <v>309</v>
      </c>
      <c r="E890" s="119" t="s">
        <v>330</v>
      </c>
      <c r="F890" s="119" t="s">
        <v>1286</v>
      </c>
      <c r="G890" s="119" t="s">
        <v>638</v>
      </c>
      <c r="H890" s="119" t="s">
        <v>300</v>
      </c>
      <c r="I890" s="119" t="s">
        <v>749</v>
      </c>
      <c r="J890" s="119"/>
      <c r="K890" s="119"/>
      <c r="L890" s="120">
        <f t="shared" si="67"/>
        <v>0.01</v>
      </c>
      <c r="M890" s="164"/>
      <c r="N890" s="141" t="s">
        <v>1748</v>
      </c>
      <c r="O890" s="164"/>
      <c r="P890" s="163"/>
      <c r="Q890" s="120"/>
      <c r="R890" s="120"/>
      <c r="S890" s="121"/>
      <c r="T890" s="121"/>
      <c r="U890" s="121"/>
      <c r="V890" s="121"/>
      <c r="W890" s="121"/>
      <c r="X890" s="121"/>
      <c r="Y890" s="121"/>
      <c r="Z890" s="121"/>
      <c r="AA890" s="121"/>
      <c r="AB890" s="121"/>
      <c r="AC890" s="122"/>
      <c r="AD890" s="122"/>
      <c r="AE890" s="122"/>
      <c r="AF890" s="123"/>
      <c r="AG890" s="123"/>
      <c r="AH890" s="123"/>
      <c r="AI890" s="120"/>
      <c r="AJ890" s="120"/>
      <c r="AK890" s="1093"/>
      <c r="AL890" s="1093"/>
      <c r="AM890" s="1093"/>
      <c r="AN890" s="120"/>
      <c r="AO890" s="118">
        <f t="shared" si="68"/>
        <v>0</v>
      </c>
      <c r="AP890" s="120" t="s">
        <v>287</v>
      </c>
      <c r="AQ890" s="120" t="s">
        <v>287</v>
      </c>
      <c r="AR890" s="144">
        <f t="shared" si="66"/>
        <v>0</v>
      </c>
      <c r="AS890" s="411">
        <v>8.3999999999999995E-3</v>
      </c>
      <c r="AT890" s="115">
        <v>894</v>
      </c>
    </row>
    <row r="891" spans="1:46" ht="15" hidden="1" customHeight="1">
      <c r="A891" s="115">
        <v>888</v>
      </c>
      <c r="B891" s="119" t="s">
        <v>1384</v>
      </c>
      <c r="C891" s="119"/>
      <c r="D891" s="119" t="s">
        <v>309</v>
      </c>
      <c r="E891" s="119" t="s">
        <v>330</v>
      </c>
      <c r="F891" s="119" t="s">
        <v>475</v>
      </c>
      <c r="G891" s="119" t="s">
        <v>297</v>
      </c>
      <c r="H891" s="119" t="s">
        <v>300</v>
      </c>
      <c r="I891" s="119" t="s">
        <v>749</v>
      </c>
      <c r="J891" s="119"/>
      <c r="K891" s="119"/>
      <c r="L891" s="120">
        <f t="shared" si="67"/>
        <v>0.01</v>
      </c>
      <c r="M891" s="164"/>
      <c r="N891" s="141" t="s">
        <v>1748</v>
      </c>
      <c r="O891" s="164"/>
      <c r="P891" s="163"/>
      <c r="Q891" s="120"/>
      <c r="R891" s="120"/>
      <c r="S891" s="121"/>
      <c r="T891" s="121"/>
      <c r="U891" s="121"/>
      <c r="V891" s="121"/>
      <c r="W891" s="121"/>
      <c r="X891" s="121"/>
      <c r="Y891" s="121"/>
      <c r="Z891" s="121"/>
      <c r="AA891" s="121"/>
      <c r="AB891" s="121"/>
      <c r="AC891" s="122"/>
      <c r="AD891" s="122"/>
      <c r="AE891" s="122"/>
      <c r="AF891" s="123"/>
      <c r="AG891" s="123"/>
      <c r="AH891" s="123"/>
      <c r="AI891" s="120"/>
      <c r="AJ891" s="120"/>
      <c r="AK891" s="1093"/>
      <c r="AL891" s="1093"/>
      <c r="AM891" s="1093"/>
      <c r="AN891" s="120"/>
      <c r="AO891" s="118">
        <f t="shared" si="68"/>
        <v>0</v>
      </c>
      <c r="AP891" s="120" t="s">
        <v>287</v>
      </c>
      <c r="AQ891" s="120" t="s">
        <v>287</v>
      </c>
      <c r="AR891" s="144">
        <f t="shared" si="66"/>
        <v>0</v>
      </c>
      <c r="AS891" s="411">
        <v>8.3999999999999995E-3</v>
      </c>
      <c r="AT891" s="115">
        <v>895</v>
      </c>
    </row>
    <row r="892" spans="1:46" ht="15" hidden="1" customHeight="1">
      <c r="A892" s="115">
        <v>889</v>
      </c>
      <c r="B892" s="119" t="s">
        <v>1385</v>
      </c>
      <c r="C892" s="119"/>
      <c r="D892" s="119" t="s">
        <v>309</v>
      </c>
      <c r="E892" s="119" t="s">
        <v>330</v>
      </c>
      <c r="F892" s="119" t="s">
        <v>475</v>
      </c>
      <c r="G892" s="119" t="s">
        <v>297</v>
      </c>
      <c r="H892" s="119" t="s">
        <v>300</v>
      </c>
      <c r="I892" s="119" t="s">
        <v>749</v>
      </c>
      <c r="J892" s="119"/>
      <c r="K892" s="119"/>
      <c r="L892" s="120">
        <f t="shared" si="67"/>
        <v>0.01</v>
      </c>
      <c r="M892" s="164"/>
      <c r="N892" s="141" t="s">
        <v>1748</v>
      </c>
      <c r="O892" s="164"/>
      <c r="P892" s="163"/>
      <c r="Q892" s="120"/>
      <c r="R892" s="120"/>
      <c r="S892" s="121"/>
      <c r="T892" s="121"/>
      <c r="U892" s="121"/>
      <c r="V892" s="121"/>
      <c r="W892" s="121"/>
      <c r="X892" s="121"/>
      <c r="Y892" s="121"/>
      <c r="Z892" s="121"/>
      <c r="AA892" s="121"/>
      <c r="AB892" s="121"/>
      <c r="AC892" s="122"/>
      <c r="AD892" s="122"/>
      <c r="AE892" s="122"/>
      <c r="AF892" s="123"/>
      <c r="AG892" s="123"/>
      <c r="AH892" s="123"/>
      <c r="AI892" s="120"/>
      <c r="AJ892" s="120"/>
      <c r="AK892" s="1093"/>
      <c r="AL892" s="1093"/>
      <c r="AM892" s="1093"/>
      <c r="AN892" s="120"/>
      <c r="AO892" s="118">
        <f t="shared" si="68"/>
        <v>0</v>
      </c>
      <c r="AP892" s="120" t="s">
        <v>287</v>
      </c>
      <c r="AQ892" s="120" t="s">
        <v>287</v>
      </c>
      <c r="AR892" s="144">
        <f t="shared" ref="AR892:AR955" si="72">4*J892</f>
        <v>0</v>
      </c>
      <c r="AS892" s="411">
        <v>8.3999999999999995E-3</v>
      </c>
      <c r="AT892" s="115">
        <v>896</v>
      </c>
    </row>
    <row r="893" spans="1:46" ht="15" hidden="1" customHeight="1">
      <c r="A893" s="115">
        <v>890</v>
      </c>
      <c r="B893" s="119" t="s">
        <v>1386</v>
      </c>
      <c r="C893" s="119"/>
      <c r="D893" s="119" t="s">
        <v>309</v>
      </c>
      <c r="E893" s="119" t="s">
        <v>330</v>
      </c>
      <c r="F893" s="119" t="s">
        <v>897</v>
      </c>
      <c r="G893" s="119" t="s">
        <v>297</v>
      </c>
      <c r="H893" s="119" t="s">
        <v>300</v>
      </c>
      <c r="I893" s="119" t="s">
        <v>749</v>
      </c>
      <c r="J893" s="119"/>
      <c r="K893" s="119"/>
      <c r="L893" s="120">
        <f t="shared" si="67"/>
        <v>0.01</v>
      </c>
      <c r="M893" s="164"/>
      <c r="N893" s="141" t="s">
        <v>1748</v>
      </c>
      <c r="O893" s="164"/>
      <c r="P893" s="163"/>
      <c r="Q893" s="120"/>
      <c r="R893" s="120"/>
      <c r="S893" s="121"/>
      <c r="T893" s="121"/>
      <c r="U893" s="121"/>
      <c r="V893" s="121"/>
      <c r="W893" s="121"/>
      <c r="X893" s="121"/>
      <c r="Y893" s="121"/>
      <c r="Z893" s="121"/>
      <c r="AA893" s="121"/>
      <c r="AB893" s="121"/>
      <c r="AC893" s="122"/>
      <c r="AD893" s="122"/>
      <c r="AE893" s="122"/>
      <c r="AF893" s="123"/>
      <c r="AG893" s="123"/>
      <c r="AH893" s="123"/>
      <c r="AI893" s="120"/>
      <c r="AJ893" s="120"/>
      <c r="AK893" s="1093"/>
      <c r="AL893" s="1093"/>
      <c r="AM893" s="1093"/>
      <c r="AN893" s="120"/>
      <c r="AO893" s="118">
        <f t="shared" si="68"/>
        <v>0</v>
      </c>
      <c r="AP893" s="120" t="s">
        <v>287</v>
      </c>
      <c r="AQ893" s="120" t="s">
        <v>287</v>
      </c>
      <c r="AR893" s="144">
        <f t="shared" si="72"/>
        <v>0</v>
      </c>
      <c r="AS893" s="411">
        <v>8.3999999999999995E-3</v>
      </c>
      <c r="AT893" s="115">
        <v>897</v>
      </c>
    </row>
    <row r="894" spans="1:46" ht="15" hidden="1" customHeight="1">
      <c r="A894" s="115">
        <v>891</v>
      </c>
      <c r="B894" s="119" t="s">
        <v>1387</v>
      </c>
      <c r="C894" s="125" t="s">
        <v>1732</v>
      </c>
      <c r="D894" s="119" t="s">
        <v>309</v>
      </c>
      <c r="E894" s="119" t="s">
        <v>330</v>
      </c>
      <c r="F894" s="119" t="s">
        <v>1286</v>
      </c>
      <c r="G894" s="119" t="s">
        <v>638</v>
      </c>
      <c r="H894" s="119" t="s">
        <v>300</v>
      </c>
      <c r="I894" s="119" t="s">
        <v>749</v>
      </c>
      <c r="J894" s="119">
        <v>0.01</v>
      </c>
      <c r="K894" s="119"/>
      <c r="L894" s="120">
        <f t="shared" ref="L894:L957" si="73">IF(J894&lt;0.03,0.01,0.03)</f>
        <v>0.01</v>
      </c>
      <c r="M894" s="164"/>
      <c r="N894" s="141" t="s">
        <v>1748</v>
      </c>
      <c r="O894" s="164" t="s">
        <v>1795</v>
      </c>
      <c r="P894" s="163" t="s">
        <v>1794</v>
      </c>
      <c r="Q894" s="120"/>
      <c r="R894" s="120"/>
      <c r="S894" s="121">
        <v>1.05</v>
      </c>
      <c r="T894" s="121">
        <v>10</v>
      </c>
      <c r="U894" s="121">
        <v>21.05</v>
      </c>
      <c r="V894" s="121">
        <v>41.1</v>
      </c>
      <c r="W894" s="121">
        <v>71.150000000000006</v>
      </c>
      <c r="X894" s="121">
        <v>81.150000000000006</v>
      </c>
      <c r="Y894" s="121">
        <v>100</v>
      </c>
      <c r="Z894" s="121">
        <v>121.05</v>
      </c>
      <c r="AA894" s="121">
        <v>140</v>
      </c>
      <c r="AB894" s="121">
        <v>150</v>
      </c>
      <c r="AC894" s="122">
        <v>11.05</v>
      </c>
      <c r="AD894" s="122">
        <v>71.099999999999994</v>
      </c>
      <c r="AE894" s="122">
        <v>150</v>
      </c>
      <c r="AF894" s="123">
        <v>5.15</v>
      </c>
      <c r="AG894" s="123">
        <v>60</v>
      </c>
      <c r="AH894" s="123">
        <v>150</v>
      </c>
      <c r="AI894" s="1092" t="s">
        <v>2571</v>
      </c>
      <c r="AJ894" s="1093"/>
      <c r="AK894" s="1093" t="s">
        <v>1676</v>
      </c>
      <c r="AL894" s="1093"/>
      <c r="AM894" s="1093"/>
      <c r="AN894" s="120"/>
      <c r="AO894" s="118">
        <f t="shared" ref="AO894:AO957" si="74">AR894+J894</f>
        <v>0.05</v>
      </c>
      <c r="AP894" s="120" t="s">
        <v>287</v>
      </c>
      <c r="AQ894" s="120" t="s">
        <v>287</v>
      </c>
      <c r="AR894" s="144">
        <f t="shared" si="72"/>
        <v>0.04</v>
      </c>
      <c r="AS894" s="411">
        <v>8.3999999999999995E-3</v>
      </c>
      <c r="AT894" s="115">
        <v>898</v>
      </c>
    </row>
    <row r="895" spans="1:46" ht="15" hidden="1" customHeight="1">
      <c r="A895" s="115">
        <v>892</v>
      </c>
      <c r="B895" s="119" t="s">
        <v>1388</v>
      </c>
      <c r="C895" s="119">
        <v>6563597</v>
      </c>
      <c r="D895" s="119" t="s">
        <v>309</v>
      </c>
      <c r="E895" s="119" t="s">
        <v>330</v>
      </c>
      <c r="F895" s="119" t="s">
        <v>475</v>
      </c>
      <c r="G895" s="119" t="s">
        <v>297</v>
      </c>
      <c r="H895" s="119" t="s">
        <v>300</v>
      </c>
      <c r="I895" s="119" t="s">
        <v>749</v>
      </c>
      <c r="J895" s="119">
        <v>0.01</v>
      </c>
      <c r="K895" s="119"/>
      <c r="L895" s="120">
        <f t="shared" si="73"/>
        <v>0.01</v>
      </c>
      <c r="M895" s="164"/>
      <c r="N895" s="141" t="s">
        <v>1748</v>
      </c>
      <c r="O895" s="164" t="s">
        <v>1781</v>
      </c>
      <c r="P895" s="163" t="s">
        <v>1780</v>
      </c>
      <c r="Q895" s="364"/>
      <c r="R895" s="364"/>
      <c r="S895" s="121">
        <v>1.05</v>
      </c>
      <c r="T895" s="121">
        <v>10</v>
      </c>
      <c r="U895" s="121">
        <v>21.05</v>
      </c>
      <c r="V895" s="121">
        <v>41.1</v>
      </c>
      <c r="W895" s="121">
        <v>71.150000000000006</v>
      </c>
      <c r="X895" s="121">
        <v>81.150000000000006</v>
      </c>
      <c r="Y895" s="121">
        <v>100</v>
      </c>
      <c r="Z895" s="121">
        <v>121.05</v>
      </c>
      <c r="AA895" s="121">
        <v>140</v>
      </c>
      <c r="AB895" s="121">
        <v>150</v>
      </c>
      <c r="AC895" s="122">
        <v>11.05</v>
      </c>
      <c r="AD895" s="122">
        <v>71.099999999999994</v>
      </c>
      <c r="AE895" s="122">
        <v>150</v>
      </c>
      <c r="AF895" s="123">
        <v>5.15</v>
      </c>
      <c r="AG895" s="123">
        <v>60</v>
      </c>
      <c r="AH895" s="123">
        <v>150</v>
      </c>
      <c r="AI895" s="1092" t="s">
        <v>2571</v>
      </c>
      <c r="AJ895" s="1093"/>
      <c r="AK895" s="1093" t="s">
        <v>1676</v>
      </c>
      <c r="AL895" s="1093"/>
      <c r="AM895" s="1093"/>
      <c r="AN895" s="364"/>
      <c r="AO895" s="373">
        <f t="shared" si="74"/>
        <v>0.05</v>
      </c>
      <c r="AP895" s="364" t="s">
        <v>287</v>
      </c>
      <c r="AQ895" s="364" t="s">
        <v>287</v>
      </c>
      <c r="AR895" s="365">
        <f t="shared" si="72"/>
        <v>0.04</v>
      </c>
      <c r="AS895" s="411">
        <v>8.3999999999999995E-3</v>
      </c>
      <c r="AT895" s="115">
        <v>899</v>
      </c>
    </row>
    <row r="896" spans="1:46" ht="15" hidden="1" customHeight="1">
      <c r="A896" s="115">
        <v>893</v>
      </c>
      <c r="B896" s="119" t="s">
        <v>1389</v>
      </c>
      <c r="C896" s="119"/>
      <c r="D896" s="119" t="s">
        <v>309</v>
      </c>
      <c r="E896" s="119" t="s">
        <v>330</v>
      </c>
      <c r="F896" s="119" t="s">
        <v>287</v>
      </c>
      <c r="G896" s="119" t="s">
        <v>297</v>
      </c>
      <c r="H896" s="119" t="s">
        <v>300</v>
      </c>
      <c r="I896" s="119" t="s">
        <v>749</v>
      </c>
      <c r="J896" s="119"/>
      <c r="K896" s="119"/>
      <c r="L896" s="120">
        <f t="shared" si="73"/>
        <v>0.01</v>
      </c>
      <c r="M896" s="164"/>
      <c r="N896" s="141" t="s">
        <v>1748</v>
      </c>
      <c r="O896" s="164"/>
      <c r="P896" s="163"/>
      <c r="Q896" s="120"/>
      <c r="R896" s="120"/>
      <c r="S896" s="121"/>
      <c r="T896" s="121"/>
      <c r="U896" s="121"/>
      <c r="V896" s="121"/>
      <c r="W896" s="121"/>
      <c r="X896" s="121"/>
      <c r="Y896" s="121"/>
      <c r="Z896" s="121"/>
      <c r="AA896" s="121"/>
      <c r="AB896" s="121"/>
      <c r="AC896" s="122"/>
      <c r="AD896" s="122"/>
      <c r="AE896" s="122"/>
      <c r="AF896" s="123"/>
      <c r="AG896" s="123"/>
      <c r="AH896" s="123"/>
      <c r="AI896" s="120"/>
      <c r="AJ896" s="120"/>
      <c r="AK896" s="1093"/>
      <c r="AL896" s="1093"/>
      <c r="AM896" s="1093"/>
      <c r="AN896" s="120"/>
      <c r="AO896" s="118">
        <f t="shared" si="74"/>
        <v>0</v>
      </c>
      <c r="AP896" s="120" t="s">
        <v>287</v>
      </c>
      <c r="AQ896" s="120" t="s">
        <v>287</v>
      </c>
      <c r="AR896" s="144">
        <f t="shared" si="72"/>
        <v>0</v>
      </c>
      <c r="AS896" s="411">
        <v>8.3999999999999995E-3</v>
      </c>
      <c r="AT896" s="115">
        <v>900</v>
      </c>
    </row>
    <row r="897" spans="1:46" ht="15" hidden="1" customHeight="1">
      <c r="A897" s="115">
        <v>894</v>
      </c>
      <c r="B897" s="119" t="s">
        <v>1390</v>
      </c>
      <c r="C897" s="119"/>
      <c r="D897" s="119" t="s">
        <v>309</v>
      </c>
      <c r="E897" s="119" t="s">
        <v>330</v>
      </c>
      <c r="F897" s="119" t="s">
        <v>287</v>
      </c>
      <c r="G897" s="119" t="s">
        <v>297</v>
      </c>
      <c r="H897" s="119" t="s">
        <v>300</v>
      </c>
      <c r="I897" s="119" t="s">
        <v>749</v>
      </c>
      <c r="J897" s="119"/>
      <c r="K897" s="119"/>
      <c r="L897" s="120">
        <f t="shared" si="73"/>
        <v>0.01</v>
      </c>
      <c r="M897" s="164"/>
      <c r="N897" s="141" t="s">
        <v>1748</v>
      </c>
      <c r="O897" s="164"/>
      <c r="P897" s="163"/>
      <c r="Q897" s="120"/>
      <c r="R897" s="120"/>
      <c r="S897" s="121"/>
      <c r="T897" s="121"/>
      <c r="U897" s="121"/>
      <c r="V897" s="121"/>
      <c r="W897" s="121"/>
      <c r="X897" s="121"/>
      <c r="Y897" s="121"/>
      <c r="Z897" s="121"/>
      <c r="AA897" s="121"/>
      <c r="AB897" s="121"/>
      <c r="AC897" s="122"/>
      <c r="AD897" s="122"/>
      <c r="AE897" s="122"/>
      <c r="AF897" s="123"/>
      <c r="AG897" s="123"/>
      <c r="AH897" s="123"/>
      <c r="AI897" s="120"/>
      <c r="AJ897" s="120"/>
      <c r="AK897" s="1093"/>
      <c r="AL897" s="1093"/>
      <c r="AM897" s="1093"/>
      <c r="AN897" s="120"/>
      <c r="AO897" s="118">
        <f t="shared" si="74"/>
        <v>0</v>
      </c>
      <c r="AP897" s="120" t="s">
        <v>287</v>
      </c>
      <c r="AQ897" s="120" t="s">
        <v>287</v>
      </c>
      <c r="AR897" s="144">
        <f t="shared" si="72"/>
        <v>0</v>
      </c>
      <c r="AS897" s="411">
        <v>8.3999999999999995E-3</v>
      </c>
      <c r="AT897" s="115">
        <v>901</v>
      </c>
    </row>
    <row r="898" spans="1:46" ht="15" hidden="1" customHeight="1">
      <c r="A898" s="115">
        <v>895</v>
      </c>
      <c r="B898" s="119" t="s">
        <v>1391</v>
      </c>
      <c r="C898" s="119"/>
      <c r="D898" s="119" t="s">
        <v>309</v>
      </c>
      <c r="E898" s="119" t="s">
        <v>330</v>
      </c>
      <c r="F898" s="119" t="s">
        <v>287</v>
      </c>
      <c r="G898" s="119" t="s">
        <v>297</v>
      </c>
      <c r="H898" s="119" t="s">
        <v>300</v>
      </c>
      <c r="I898" s="119" t="s">
        <v>749</v>
      </c>
      <c r="J898" s="119"/>
      <c r="K898" s="119"/>
      <c r="L898" s="120">
        <f t="shared" si="73"/>
        <v>0.01</v>
      </c>
      <c r="M898" s="164"/>
      <c r="N898" s="141" t="s">
        <v>1748</v>
      </c>
      <c r="O898" s="164"/>
      <c r="P898" s="163"/>
      <c r="Q898" s="120"/>
      <c r="R898" s="120"/>
      <c r="S898" s="121"/>
      <c r="T898" s="121"/>
      <c r="U898" s="121"/>
      <c r="V898" s="121"/>
      <c r="W898" s="121"/>
      <c r="X898" s="121"/>
      <c r="Y898" s="121"/>
      <c r="Z898" s="121"/>
      <c r="AA898" s="121"/>
      <c r="AB898" s="121"/>
      <c r="AC898" s="122"/>
      <c r="AD898" s="122"/>
      <c r="AE898" s="122"/>
      <c r="AF898" s="123"/>
      <c r="AG898" s="123"/>
      <c r="AH898" s="123"/>
      <c r="AI898" s="120"/>
      <c r="AJ898" s="120"/>
      <c r="AK898" s="1093"/>
      <c r="AL898" s="1093"/>
      <c r="AM898" s="1093"/>
      <c r="AN898" s="120"/>
      <c r="AO898" s="118">
        <f t="shared" si="74"/>
        <v>0</v>
      </c>
      <c r="AP898" s="120" t="s">
        <v>287</v>
      </c>
      <c r="AQ898" s="120" t="s">
        <v>287</v>
      </c>
      <c r="AR898" s="144">
        <f t="shared" si="72"/>
        <v>0</v>
      </c>
      <c r="AS898" s="411">
        <v>8.3999999999999995E-3</v>
      </c>
      <c r="AT898" s="115">
        <v>902</v>
      </c>
    </row>
    <row r="899" spans="1:46" ht="15" hidden="1" customHeight="1">
      <c r="A899" s="115">
        <v>896</v>
      </c>
      <c r="B899" s="119" t="s">
        <v>1392</v>
      </c>
      <c r="C899" s="119"/>
      <c r="D899" s="119" t="s">
        <v>309</v>
      </c>
      <c r="E899" s="119" t="s">
        <v>330</v>
      </c>
      <c r="F899" s="119" t="s">
        <v>649</v>
      </c>
      <c r="G899" s="119" t="s">
        <v>297</v>
      </c>
      <c r="H899" s="119" t="s">
        <v>300</v>
      </c>
      <c r="I899" s="119" t="s">
        <v>1726</v>
      </c>
      <c r="J899" s="119"/>
      <c r="K899" s="119"/>
      <c r="L899" s="120">
        <f t="shared" si="73"/>
        <v>0.01</v>
      </c>
      <c r="M899" s="164"/>
      <c r="N899" s="141" t="s">
        <v>1748</v>
      </c>
      <c r="O899" s="164"/>
      <c r="P899" s="163"/>
      <c r="Q899" s="120"/>
      <c r="R899" s="120"/>
      <c r="S899" s="121"/>
      <c r="T899" s="121"/>
      <c r="U899" s="121"/>
      <c r="V899" s="121"/>
      <c r="W899" s="121"/>
      <c r="X899" s="121"/>
      <c r="Y899" s="121"/>
      <c r="Z899" s="121"/>
      <c r="AA899" s="121"/>
      <c r="AB899" s="121"/>
      <c r="AC899" s="122"/>
      <c r="AD899" s="122"/>
      <c r="AE899" s="122"/>
      <c r="AF899" s="123"/>
      <c r="AG899" s="123"/>
      <c r="AH899" s="123"/>
      <c r="AI899" s="120"/>
      <c r="AJ899" s="120"/>
      <c r="AK899" s="1093"/>
      <c r="AL899" s="1093"/>
      <c r="AM899" s="1093"/>
      <c r="AN899" s="120"/>
      <c r="AO899" s="118">
        <f t="shared" si="74"/>
        <v>0</v>
      </c>
      <c r="AP899" s="120" t="s">
        <v>287</v>
      </c>
      <c r="AQ899" s="120" t="s">
        <v>287</v>
      </c>
      <c r="AR899" s="144">
        <f t="shared" si="72"/>
        <v>0</v>
      </c>
      <c r="AS899" s="411">
        <v>8.3999999999999995E-3</v>
      </c>
      <c r="AT899" s="115">
        <v>903</v>
      </c>
    </row>
    <row r="900" spans="1:46" ht="15" hidden="1" customHeight="1">
      <c r="A900" s="115">
        <v>897</v>
      </c>
      <c r="B900" s="119" t="s">
        <v>1393</v>
      </c>
      <c r="C900" s="119"/>
      <c r="D900" s="119" t="s">
        <v>309</v>
      </c>
      <c r="E900" s="119" t="s">
        <v>330</v>
      </c>
      <c r="F900" s="119" t="s">
        <v>1394</v>
      </c>
      <c r="G900" s="119" t="s">
        <v>297</v>
      </c>
      <c r="H900" s="119" t="s">
        <v>300</v>
      </c>
      <c r="I900" s="119" t="s">
        <v>749</v>
      </c>
      <c r="J900" s="119"/>
      <c r="K900" s="119"/>
      <c r="L900" s="120">
        <f t="shared" si="73"/>
        <v>0.01</v>
      </c>
      <c r="M900" s="164"/>
      <c r="N900" s="141" t="s">
        <v>1748</v>
      </c>
      <c r="O900" s="164"/>
      <c r="P900" s="163"/>
      <c r="Q900" s="120"/>
      <c r="R900" s="120"/>
      <c r="S900" s="121"/>
      <c r="T900" s="121"/>
      <c r="U900" s="121"/>
      <c r="V900" s="121"/>
      <c r="W900" s="121"/>
      <c r="X900" s="121"/>
      <c r="Y900" s="121"/>
      <c r="Z900" s="121"/>
      <c r="AA900" s="121"/>
      <c r="AB900" s="121"/>
      <c r="AC900" s="122"/>
      <c r="AD900" s="122"/>
      <c r="AE900" s="122"/>
      <c r="AF900" s="123"/>
      <c r="AG900" s="123"/>
      <c r="AH900" s="123"/>
      <c r="AI900" s="120"/>
      <c r="AJ900" s="120"/>
      <c r="AK900" s="1093"/>
      <c r="AL900" s="1093"/>
      <c r="AM900" s="1093"/>
      <c r="AN900" s="120"/>
      <c r="AO900" s="118">
        <f t="shared" si="74"/>
        <v>0</v>
      </c>
      <c r="AP900" s="120" t="s">
        <v>287</v>
      </c>
      <c r="AQ900" s="120" t="s">
        <v>287</v>
      </c>
      <c r="AR900" s="144">
        <f t="shared" si="72"/>
        <v>0</v>
      </c>
      <c r="AS900" s="411">
        <v>8.3999999999999995E-3</v>
      </c>
      <c r="AT900" s="115">
        <v>904</v>
      </c>
    </row>
    <row r="901" spans="1:46" ht="15" hidden="1" customHeight="1">
      <c r="A901" s="115">
        <v>898</v>
      </c>
      <c r="B901" s="119" t="s">
        <v>1395</v>
      </c>
      <c r="C901" s="119"/>
      <c r="D901" s="119" t="s">
        <v>309</v>
      </c>
      <c r="E901" s="119" t="s">
        <v>330</v>
      </c>
      <c r="F901" s="119" t="s">
        <v>1394</v>
      </c>
      <c r="G901" s="119" t="s">
        <v>297</v>
      </c>
      <c r="H901" s="119" t="s">
        <v>300</v>
      </c>
      <c r="I901" s="119" t="s">
        <v>749</v>
      </c>
      <c r="J901" s="119"/>
      <c r="K901" s="119"/>
      <c r="L901" s="120">
        <f t="shared" si="73"/>
        <v>0.01</v>
      </c>
      <c r="M901" s="164"/>
      <c r="N901" s="141" t="s">
        <v>1748</v>
      </c>
      <c r="O901" s="164"/>
      <c r="P901" s="163"/>
      <c r="Q901" s="120"/>
      <c r="R901" s="120"/>
      <c r="S901" s="121"/>
      <c r="T901" s="121"/>
      <c r="U901" s="121"/>
      <c r="V901" s="121"/>
      <c r="W901" s="121"/>
      <c r="X901" s="121"/>
      <c r="Y901" s="121"/>
      <c r="Z901" s="121"/>
      <c r="AA901" s="121"/>
      <c r="AB901" s="121"/>
      <c r="AC901" s="122"/>
      <c r="AD901" s="122"/>
      <c r="AE901" s="122"/>
      <c r="AF901" s="123"/>
      <c r="AG901" s="123"/>
      <c r="AH901" s="123"/>
      <c r="AI901" s="120"/>
      <c r="AJ901" s="120"/>
      <c r="AK901" s="1093"/>
      <c r="AL901" s="1093"/>
      <c r="AM901" s="1093"/>
      <c r="AN901" s="120"/>
      <c r="AO901" s="118">
        <f t="shared" si="74"/>
        <v>0</v>
      </c>
      <c r="AP901" s="120" t="s">
        <v>287</v>
      </c>
      <c r="AQ901" s="120" t="s">
        <v>287</v>
      </c>
      <c r="AR901" s="144">
        <f t="shared" si="72"/>
        <v>0</v>
      </c>
      <c r="AS901" s="411">
        <v>8.3999999999999995E-3</v>
      </c>
      <c r="AT901" s="115">
        <v>905</v>
      </c>
    </row>
    <row r="902" spans="1:46" ht="15" hidden="1" customHeight="1">
      <c r="A902" s="115">
        <v>899</v>
      </c>
      <c r="B902" s="119" t="s">
        <v>1396</v>
      </c>
      <c r="C902" s="124" t="s">
        <v>1731</v>
      </c>
      <c r="D902" s="119" t="s">
        <v>309</v>
      </c>
      <c r="E902" s="119" t="s">
        <v>330</v>
      </c>
      <c r="F902" s="125" t="s">
        <v>475</v>
      </c>
      <c r="G902" s="119" t="s">
        <v>297</v>
      </c>
      <c r="H902" s="119" t="s">
        <v>300</v>
      </c>
      <c r="I902" s="119" t="s">
        <v>749</v>
      </c>
      <c r="J902" s="119">
        <v>0.01</v>
      </c>
      <c r="K902" s="119"/>
      <c r="L902" s="120">
        <f t="shared" si="73"/>
        <v>0.01</v>
      </c>
      <c r="M902" s="164"/>
      <c r="N902" s="141" t="s">
        <v>1748</v>
      </c>
      <c r="O902" s="164"/>
      <c r="P902" s="163"/>
      <c r="Q902" s="120"/>
      <c r="R902" s="120"/>
      <c r="S902" s="121">
        <v>1.05</v>
      </c>
      <c r="T902" s="121">
        <v>10</v>
      </c>
      <c r="U902" s="121">
        <v>21.05</v>
      </c>
      <c r="V902" s="121">
        <v>41.1</v>
      </c>
      <c r="W902" s="121">
        <v>71.150000000000006</v>
      </c>
      <c r="X902" s="121">
        <v>81.150000000000006</v>
      </c>
      <c r="Y902" s="121">
        <v>100</v>
      </c>
      <c r="Z902" s="121">
        <v>121.05</v>
      </c>
      <c r="AA902" s="121">
        <v>140</v>
      </c>
      <c r="AB902" s="121">
        <v>150</v>
      </c>
      <c r="AC902" s="122">
        <v>11.05</v>
      </c>
      <c r="AD902" s="122">
        <v>71.099999999999994</v>
      </c>
      <c r="AE902" s="122">
        <v>150</v>
      </c>
      <c r="AF902" s="123">
        <v>5.15</v>
      </c>
      <c r="AG902" s="123">
        <v>60</v>
      </c>
      <c r="AH902" s="123">
        <v>150</v>
      </c>
      <c r="AI902" s="1092" t="s">
        <v>2571</v>
      </c>
      <c r="AJ902" s="1093"/>
      <c r="AK902" s="1093" t="s">
        <v>1676</v>
      </c>
      <c r="AL902" s="1093"/>
      <c r="AM902" s="1093"/>
      <c r="AN902" s="120"/>
      <c r="AO902" s="118">
        <f t="shared" si="74"/>
        <v>0.05</v>
      </c>
      <c r="AP902" s="120" t="s">
        <v>287</v>
      </c>
      <c r="AQ902" s="120" t="s">
        <v>287</v>
      </c>
      <c r="AR902" s="144">
        <f t="shared" si="72"/>
        <v>0.04</v>
      </c>
      <c r="AS902" s="411">
        <v>8.3999999999999995E-3</v>
      </c>
      <c r="AT902" s="115">
        <v>906</v>
      </c>
    </row>
    <row r="903" spans="1:46" ht="15" hidden="1" customHeight="1">
      <c r="A903" s="115">
        <v>900</v>
      </c>
      <c r="B903" s="119" t="s">
        <v>1397</v>
      </c>
      <c r="C903" s="119"/>
      <c r="D903" s="119" t="s">
        <v>309</v>
      </c>
      <c r="E903" s="119" t="s">
        <v>330</v>
      </c>
      <c r="F903" s="119" t="s">
        <v>287</v>
      </c>
      <c r="G903" s="119" t="s">
        <v>297</v>
      </c>
      <c r="H903" s="119" t="s">
        <v>300</v>
      </c>
      <c r="I903" s="119" t="s">
        <v>749</v>
      </c>
      <c r="J903" s="119"/>
      <c r="K903" s="119"/>
      <c r="L903" s="120">
        <f t="shared" si="73"/>
        <v>0.01</v>
      </c>
      <c r="M903" s="164"/>
      <c r="N903" s="141" t="s">
        <v>1748</v>
      </c>
      <c r="O903" s="164"/>
      <c r="P903" s="163"/>
      <c r="Q903" s="120"/>
      <c r="R903" s="120"/>
      <c r="S903" s="121"/>
      <c r="T903" s="121"/>
      <c r="U903" s="121"/>
      <c r="V903" s="121"/>
      <c r="W903" s="121"/>
      <c r="X903" s="121"/>
      <c r="Y903" s="121"/>
      <c r="Z903" s="121"/>
      <c r="AA903" s="121"/>
      <c r="AB903" s="121"/>
      <c r="AC903" s="122"/>
      <c r="AD903" s="122"/>
      <c r="AE903" s="122"/>
      <c r="AF903" s="123"/>
      <c r="AG903" s="123"/>
      <c r="AH903" s="123"/>
      <c r="AI903" s="120"/>
      <c r="AJ903" s="120"/>
      <c r="AK903" s="1093"/>
      <c r="AL903" s="1093"/>
      <c r="AM903" s="1093"/>
      <c r="AN903" s="120"/>
      <c r="AO903" s="118">
        <f t="shared" si="74"/>
        <v>0</v>
      </c>
      <c r="AP903" s="120" t="s">
        <v>287</v>
      </c>
      <c r="AQ903" s="120" t="s">
        <v>287</v>
      </c>
      <c r="AR903" s="144">
        <f t="shared" si="72"/>
        <v>0</v>
      </c>
      <c r="AS903" s="411">
        <v>8.3999999999999995E-3</v>
      </c>
      <c r="AT903" s="115">
        <v>907</v>
      </c>
    </row>
    <row r="904" spans="1:46" ht="15" hidden="1" customHeight="1">
      <c r="A904" s="115">
        <v>901</v>
      </c>
      <c r="B904" s="119" t="s">
        <v>1398</v>
      </c>
      <c r="C904" s="125" t="s">
        <v>1728</v>
      </c>
      <c r="D904" s="119" t="s">
        <v>309</v>
      </c>
      <c r="E904" s="119" t="s">
        <v>330</v>
      </c>
      <c r="F904" s="119" t="s">
        <v>287</v>
      </c>
      <c r="G904" s="119" t="s">
        <v>297</v>
      </c>
      <c r="H904" s="119" t="s">
        <v>300</v>
      </c>
      <c r="I904" s="119" t="s">
        <v>749</v>
      </c>
      <c r="J904" s="119">
        <v>0.01</v>
      </c>
      <c r="K904" s="119"/>
      <c r="L904" s="120">
        <f t="shared" si="73"/>
        <v>0.01</v>
      </c>
      <c r="M904" s="164"/>
      <c r="N904" s="141" t="s">
        <v>1748</v>
      </c>
      <c r="O904" s="164"/>
      <c r="P904" s="163"/>
      <c r="Q904" s="120"/>
      <c r="R904" s="120"/>
      <c r="S904" s="121">
        <v>1.05</v>
      </c>
      <c r="T904" s="121">
        <v>10</v>
      </c>
      <c r="U904" s="121">
        <v>21.05</v>
      </c>
      <c r="V904" s="121">
        <v>41.1</v>
      </c>
      <c r="W904" s="121">
        <v>71.150000000000006</v>
      </c>
      <c r="X904" s="121">
        <v>81.150000000000006</v>
      </c>
      <c r="Y904" s="121">
        <v>100</v>
      </c>
      <c r="Z904" s="121">
        <v>121.05</v>
      </c>
      <c r="AA904" s="121">
        <v>140</v>
      </c>
      <c r="AB904" s="121">
        <v>150</v>
      </c>
      <c r="AC904" s="122">
        <v>11.05</v>
      </c>
      <c r="AD904" s="122">
        <v>71.099999999999994</v>
      </c>
      <c r="AE904" s="122">
        <v>150</v>
      </c>
      <c r="AF904" s="123">
        <v>5.15</v>
      </c>
      <c r="AG904" s="123">
        <v>60</v>
      </c>
      <c r="AH904" s="123">
        <v>150</v>
      </c>
      <c r="AI904" s="1092" t="s">
        <v>2571</v>
      </c>
      <c r="AJ904" s="1093"/>
      <c r="AK904" s="1093" t="s">
        <v>1676</v>
      </c>
      <c r="AL904" s="1093"/>
      <c r="AM904" s="1093"/>
      <c r="AN904" s="120"/>
      <c r="AO904" s="118">
        <f t="shared" si="74"/>
        <v>0.05</v>
      </c>
      <c r="AP904" s="120" t="s">
        <v>287</v>
      </c>
      <c r="AQ904" s="120" t="s">
        <v>287</v>
      </c>
      <c r="AR904" s="144">
        <f t="shared" si="72"/>
        <v>0.04</v>
      </c>
      <c r="AS904" s="411">
        <v>8.3999999999999995E-3</v>
      </c>
      <c r="AT904" s="115">
        <v>908</v>
      </c>
    </row>
    <row r="905" spans="1:46" ht="15" hidden="1" customHeight="1">
      <c r="A905" s="115">
        <v>902</v>
      </c>
      <c r="B905" s="119" t="s">
        <v>1399</v>
      </c>
      <c r="C905" s="124" t="s">
        <v>1828</v>
      </c>
      <c r="D905" s="119" t="s">
        <v>309</v>
      </c>
      <c r="E905" s="119" t="s">
        <v>330</v>
      </c>
      <c r="F905" s="125" t="s">
        <v>1732</v>
      </c>
      <c r="G905" s="119" t="s">
        <v>297</v>
      </c>
      <c r="H905" s="119" t="s">
        <v>300</v>
      </c>
      <c r="I905" s="119" t="s">
        <v>749</v>
      </c>
      <c r="J905" s="119">
        <v>0.01</v>
      </c>
      <c r="K905" s="119"/>
      <c r="L905" s="120">
        <f t="shared" si="73"/>
        <v>0.01</v>
      </c>
      <c r="M905" s="164"/>
      <c r="N905" s="141" t="s">
        <v>1748</v>
      </c>
      <c r="O905" s="164" t="s">
        <v>1795</v>
      </c>
      <c r="P905" s="163" t="s">
        <v>1794</v>
      </c>
      <c r="Q905" s="120"/>
      <c r="R905" s="120"/>
      <c r="S905" s="121">
        <v>1.05</v>
      </c>
      <c r="T905" s="121">
        <v>10</v>
      </c>
      <c r="U905" s="121">
        <v>21.05</v>
      </c>
      <c r="V905" s="121">
        <v>41.1</v>
      </c>
      <c r="W905" s="121">
        <v>71.150000000000006</v>
      </c>
      <c r="X905" s="121">
        <v>81.150000000000006</v>
      </c>
      <c r="Y905" s="121">
        <v>100</v>
      </c>
      <c r="Z905" s="121">
        <v>121.05</v>
      </c>
      <c r="AA905" s="121">
        <v>140</v>
      </c>
      <c r="AB905" s="121">
        <v>150</v>
      </c>
      <c r="AC905" s="122">
        <v>11.05</v>
      </c>
      <c r="AD905" s="122">
        <v>71.099999999999994</v>
      </c>
      <c r="AE905" s="122">
        <v>150</v>
      </c>
      <c r="AF905" s="123">
        <v>5.15</v>
      </c>
      <c r="AG905" s="123">
        <v>60</v>
      </c>
      <c r="AH905" s="123">
        <v>150</v>
      </c>
      <c r="AI905" s="1092" t="s">
        <v>2571</v>
      </c>
      <c r="AJ905" s="1093"/>
      <c r="AK905" s="1093" t="s">
        <v>1676</v>
      </c>
      <c r="AL905" s="1093"/>
      <c r="AM905" s="1093"/>
      <c r="AN905" s="120"/>
      <c r="AO905" s="118">
        <f t="shared" si="74"/>
        <v>0.05</v>
      </c>
      <c r="AP905" s="120" t="s">
        <v>287</v>
      </c>
      <c r="AQ905" s="120" t="s">
        <v>287</v>
      </c>
      <c r="AR905" s="144">
        <f t="shared" si="72"/>
        <v>0.04</v>
      </c>
      <c r="AS905" s="411">
        <v>8.3999999999999995E-3</v>
      </c>
      <c r="AT905" s="115">
        <v>909</v>
      </c>
    </row>
    <row r="906" spans="1:46" ht="15" hidden="1" customHeight="1">
      <c r="A906" s="115">
        <v>903</v>
      </c>
      <c r="B906" s="119" t="s">
        <v>1400</v>
      </c>
      <c r="C906" s="124" t="s">
        <v>1761</v>
      </c>
      <c r="D906" s="119" t="s">
        <v>309</v>
      </c>
      <c r="E906" s="119" t="s">
        <v>330</v>
      </c>
      <c r="F906" s="125" t="s">
        <v>475</v>
      </c>
      <c r="G906" s="119" t="s">
        <v>297</v>
      </c>
      <c r="H906" s="119" t="s">
        <v>300</v>
      </c>
      <c r="I906" s="119" t="s">
        <v>749</v>
      </c>
      <c r="J906" s="119">
        <v>0.01</v>
      </c>
      <c r="K906" s="119"/>
      <c r="L906" s="120">
        <f t="shared" si="73"/>
        <v>0.01</v>
      </c>
      <c r="M906" s="164"/>
      <c r="N906" s="141" t="s">
        <v>1748</v>
      </c>
      <c r="O906" s="164"/>
      <c r="P906" s="163"/>
      <c r="Q906" s="120"/>
      <c r="R906" s="120"/>
      <c r="S906" s="121">
        <v>1.05</v>
      </c>
      <c r="T906" s="121">
        <v>10</v>
      </c>
      <c r="U906" s="121">
        <v>21.05</v>
      </c>
      <c r="V906" s="121">
        <v>41.1</v>
      </c>
      <c r="W906" s="121">
        <v>71.150000000000006</v>
      </c>
      <c r="X906" s="121">
        <v>81.150000000000006</v>
      </c>
      <c r="Y906" s="121">
        <v>100</v>
      </c>
      <c r="Z906" s="121">
        <v>121.05</v>
      </c>
      <c r="AA906" s="121">
        <v>140</v>
      </c>
      <c r="AB906" s="121">
        <v>150</v>
      </c>
      <c r="AC906" s="122">
        <v>11.05</v>
      </c>
      <c r="AD906" s="122">
        <v>71.099999999999994</v>
      </c>
      <c r="AE906" s="122">
        <v>150</v>
      </c>
      <c r="AF906" s="123">
        <v>5.15</v>
      </c>
      <c r="AG906" s="123">
        <v>60</v>
      </c>
      <c r="AH906" s="123">
        <v>150</v>
      </c>
      <c r="AI906" s="1092" t="s">
        <v>2571</v>
      </c>
      <c r="AJ906" s="1093"/>
      <c r="AK906" s="1093" t="s">
        <v>1676</v>
      </c>
      <c r="AL906" s="1093"/>
      <c r="AM906" s="1093"/>
      <c r="AN906" s="120"/>
      <c r="AO906" s="118">
        <f t="shared" si="74"/>
        <v>0.05</v>
      </c>
      <c r="AP906" s="120" t="s">
        <v>287</v>
      </c>
      <c r="AQ906" s="120" t="s">
        <v>287</v>
      </c>
      <c r="AR906" s="144">
        <f t="shared" si="72"/>
        <v>0.04</v>
      </c>
      <c r="AS906" s="411">
        <v>8.3999999999999995E-3</v>
      </c>
      <c r="AT906" s="115">
        <v>910</v>
      </c>
    </row>
    <row r="907" spans="1:46" ht="15" hidden="1" customHeight="1">
      <c r="A907" s="115">
        <v>904</v>
      </c>
      <c r="B907" s="119" t="s">
        <v>1401</v>
      </c>
      <c r="C907" s="119"/>
      <c r="D907" s="119" t="s">
        <v>309</v>
      </c>
      <c r="E907" s="119" t="s">
        <v>330</v>
      </c>
      <c r="F907" s="119" t="s">
        <v>287</v>
      </c>
      <c r="G907" s="119" t="s">
        <v>297</v>
      </c>
      <c r="H907" s="119" t="s">
        <v>300</v>
      </c>
      <c r="I907" s="119" t="s">
        <v>749</v>
      </c>
      <c r="J907" s="119"/>
      <c r="K907" s="119"/>
      <c r="L907" s="120">
        <f t="shared" si="73"/>
        <v>0.01</v>
      </c>
      <c r="M907" s="164"/>
      <c r="N907" s="141" t="s">
        <v>1748</v>
      </c>
      <c r="O907" s="164"/>
      <c r="P907" s="163"/>
      <c r="Q907" s="120"/>
      <c r="R907" s="120"/>
      <c r="S907" s="121"/>
      <c r="T907" s="121"/>
      <c r="U907" s="121"/>
      <c r="V907" s="121"/>
      <c r="W907" s="121"/>
      <c r="X907" s="121"/>
      <c r="Y907" s="121"/>
      <c r="Z907" s="121"/>
      <c r="AA907" s="121"/>
      <c r="AB907" s="121"/>
      <c r="AC907" s="122"/>
      <c r="AD907" s="122"/>
      <c r="AE907" s="122"/>
      <c r="AF907" s="123"/>
      <c r="AG907" s="123"/>
      <c r="AH907" s="123"/>
      <c r="AI907" s="120"/>
      <c r="AJ907" s="120"/>
      <c r="AK907" s="1093"/>
      <c r="AL907" s="1093"/>
      <c r="AM907" s="1093"/>
      <c r="AN907" s="120"/>
      <c r="AO907" s="118">
        <f t="shared" si="74"/>
        <v>0</v>
      </c>
      <c r="AP907" s="120" t="s">
        <v>287</v>
      </c>
      <c r="AQ907" s="120" t="s">
        <v>287</v>
      </c>
      <c r="AR907" s="144">
        <f t="shared" si="72"/>
        <v>0</v>
      </c>
      <c r="AS907" s="411">
        <v>8.3999999999999995E-3</v>
      </c>
      <c r="AT907" s="115">
        <v>911</v>
      </c>
    </row>
    <row r="908" spans="1:46" ht="15" hidden="1" customHeight="1">
      <c r="A908" s="115">
        <v>905</v>
      </c>
      <c r="B908" s="119" t="s">
        <v>1402</v>
      </c>
      <c r="C908" s="119"/>
      <c r="D908" s="119" t="s">
        <v>309</v>
      </c>
      <c r="E908" s="119" t="s">
        <v>330</v>
      </c>
      <c r="F908" s="119" t="s">
        <v>1182</v>
      </c>
      <c r="G908" s="119" t="s">
        <v>297</v>
      </c>
      <c r="H908" s="119" t="s">
        <v>300</v>
      </c>
      <c r="I908" s="119" t="s">
        <v>749</v>
      </c>
      <c r="J908" s="119"/>
      <c r="K908" s="119"/>
      <c r="L908" s="120">
        <f t="shared" si="73"/>
        <v>0.01</v>
      </c>
      <c r="M908" s="164"/>
      <c r="N908" s="141" t="s">
        <v>1748</v>
      </c>
      <c r="O908" s="164"/>
      <c r="P908" s="163"/>
      <c r="Q908" s="120"/>
      <c r="R908" s="120"/>
      <c r="S908" s="121"/>
      <c r="T908" s="121"/>
      <c r="U908" s="121"/>
      <c r="V908" s="121"/>
      <c r="W908" s="121"/>
      <c r="X908" s="121"/>
      <c r="Y908" s="121"/>
      <c r="Z908" s="121"/>
      <c r="AA908" s="121"/>
      <c r="AB908" s="121"/>
      <c r="AC908" s="122"/>
      <c r="AD908" s="122"/>
      <c r="AE908" s="122"/>
      <c r="AF908" s="123"/>
      <c r="AG908" s="123"/>
      <c r="AH908" s="123"/>
      <c r="AI908" s="120"/>
      <c r="AJ908" s="120"/>
      <c r="AK908" s="1093"/>
      <c r="AL908" s="1093"/>
      <c r="AM908" s="1093"/>
      <c r="AN908" s="120"/>
      <c r="AO908" s="118">
        <f t="shared" si="74"/>
        <v>0</v>
      </c>
      <c r="AP908" s="120" t="s">
        <v>287</v>
      </c>
      <c r="AQ908" s="120" t="s">
        <v>287</v>
      </c>
      <c r="AR908" s="144">
        <f t="shared" si="72"/>
        <v>0</v>
      </c>
      <c r="AS908" s="411">
        <v>8.3999999999999995E-3</v>
      </c>
      <c r="AT908" s="115">
        <v>912</v>
      </c>
    </row>
    <row r="909" spans="1:46" ht="15" hidden="1" customHeight="1">
      <c r="A909" s="115">
        <v>906</v>
      </c>
      <c r="B909" s="119" t="s">
        <v>1403</v>
      </c>
      <c r="C909" s="119">
        <v>7484005</v>
      </c>
      <c r="D909" s="119" t="s">
        <v>309</v>
      </c>
      <c r="E909" s="119" t="s">
        <v>330</v>
      </c>
      <c r="F909" s="119" t="s">
        <v>475</v>
      </c>
      <c r="G909" s="119" t="s">
        <v>297</v>
      </c>
      <c r="H909" s="119" t="s">
        <v>300</v>
      </c>
      <c r="I909" s="119" t="s">
        <v>749</v>
      </c>
      <c r="J909" s="119">
        <v>0.01</v>
      </c>
      <c r="K909" s="119"/>
      <c r="L909" s="120">
        <f t="shared" si="73"/>
        <v>0.01</v>
      </c>
      <c r="M909" s="164"/>
      <c r="N909" s="141" t="s">
        <v>1748</v>
      </c>
      <c r="O909" s="164" t="s">
        <v>1781</v>
      </c>
      <c r="P909" s="163" t="s">
        <v>1780</v>
      </c>
      <c r="Q909" s="364"/>
      <c r="R909" s="364"/>
      <c r="S909" s="121">
        <v>1.05</v>
      </c>
      <c r="T909" s="121">
        <v>10</v>
      </c>
      <c r="U909" s="121">
        <v>21.05</v>
      </c>
      <c r="V909" s="121">
        <v>41.1</v>
      </c>
      <c r="W909" s="121">
        <v>71.150000000000006</v>
      </c>
      <c r="X909" s="121">
        <v>81.150000000000006</v>
      </c>
      <c r="Y909" s="121">
        <v>100</v>
      </c>
      <c r="Z909" s="121">
        <v>121.05</v>
      </c>
      <c r="AA909" s="121">
        <v>140</v>
      </c>
      <c r="AB909" s="121">
        <v>150</v>
      </c>
      <c r="AC909" s="122">
        <v>11.05</v>
      </c>
      <c r="AD909" s="122">
        <v>71.099999999999994</v>
      </c>
      <c r="AE909" s="122">
        <v>150</v>
      </c>
      <c r="AF909" s="123">
        <v>5.15</v>
      </c>
      <c r="AG909" s="123">
        <v>60</v>
      </c>
      <c r="AH909" s="123">
        <v>150</v>
      </c>
      <c r="AI909" s="1092" t="s">
        <v>2571</v>
      </c>
      <c r="AJ909" s="1093"/>
      <c r="AK909" s="1093" t="s">
        <v>1676</v>
      </c>
      <c r="AL909" s="1093"/>
      <c r="AM909" s="1093"/>
      <c r="AN909" s="364"/>
      <c r="AO909" s="367">
        <f t="shared" si="74"/>
        <v>0.05</v>
      </c>
      <c r="AP909" s="364" t="s">
        <v>287</v>
      </c>
      <c r="AQ909" s="364" t="s">
        <v>287</v>
      </c>
      <c r="AR909" s="365">
        <f t="shared" si="72"/>
        <v>0.04</v>
      </c>
      <c r="AS909" s="411">
        <v>8.3999999999999995E-3</v>
      </c>
      <c r="AT909" s="115">
        <v>884</v>
      </c>
    </row>
    <row r="910" spans="1:46" ht="15" hidden="1" customHeight="1">
      <c r="A910" s="115">
        <v>907</v>
      </c>
      <c r="B910" s="119" t="s">
        <v>1404</v>
      </c>
      <c r="C910" s="119"/>
      <c r="D910" s="119" t="s">
        <v>309</v>
      </c>
      <c r="E910" s="119" t="s">
        <v>330</v>
      </c>
      <c r="F910" s="119" t="s">
        <v>475</v>
      </c>
      <c r="G910" s="119" t="s">
        <v>297</v>
      </c>
      <c r="H910" s="119" t="s">
        <v>300</v>
      </c>
      <c r="I910" s="119" t="s">
        <v>749</v>
      </c>
      <c r="J910" s="119"/>
      <c r="K910" s="119"/>
      <c r="L910" s="120">
        <f t="shared" si="73"/>
        <v>0.01</v>
      </c>
      <c r="M910" s="164"/>
      <c r="N910" s="141" t="s">
        <v>1748</v>
      </c>
      <c r="O910" s="164"/>
      <c r="P910" s="163"/>
      <c r="Q910" s="120"/>
      <c r="R910" s="120"/>
      <c r="S910" s="121"/>
      <c r="T910" s="121"/>
      <c r="U910" s="121"/>
      <c r="V910" s="121"/>
      <c r="W910" s="121"/>
      <c r="X910" s="121"/>
      <c r="Y910" s="121"/>
      <c r="Z910" s="121"/>
      <c r="AA910" s="121"/>
      <c r="AB910" s="121"/>
      <c r="AC910" s="122"/>
      <c r="AD910" s="122"/>
      <c r="AE910" s="122"/>
      <c r="AF910" s="123"/>
      <c r="AG910" s="123"/>
      <c r="AH910" s="123"/>
      <c r="AI910" s="120"/>
      <c r="AJ910" s="120"/>
      <c r="AK910" s="1093"/>
      <c r="AL910" s="1093"/>
      <c r="AM910" s="1093"/>
      <c r="AN910" s="120"/>
      <c r="AO910" s="118">
        <f t="shared" si="74"/>
        <v>0</v>
      </c>
      <c r="AP910" s="120" t="s">
        <v>287</v>
      </c>
      <c r="AQ910" s="120" t="s">
        <v>287</v>
      </c>
      <c r="AR910" s="144">
        <f t="shared" si="72"/>
        <v>0</v>
      </c>
      <c r="AS910" s="411">
        <v>8.3999999999999995E-3</v>
      </c>
      <c r="AT910" s="115">
        <v>914</v>
      </c>
    </row>
    <row r="911" spans="1:46" ht="15" hidden="1" customHeight="1">
      <c r="A911" s="115">
        <v>908</v>
      </c>
      <c r="B911" s="119" t="s">
        <v>1405</v>
      </c>
      <c r="C911" s="119"/>
      <c r="D911" s="119" t="s">
        <v>309</v>
      </c>
      <c r="E911" s="119" t="s">
        <v>310</v>
      </c>
      <c r="F911" s="119" t="s">
        <v>287</v>
      </c>
      <c r="G911" s="119" t="s">
        <v>297</v>
      </c>
      <c r="H911" s="119" t="s">
        <v>300</v>
      </c>
      <c r="I911" s="119" t="s">
        <v>749</v>
      </c>
      <c r="J911" s="119"/>
      <c r="K911" s="119"/>
      <c r="L911" s="120">
        <f t="shared" si="73"/>
        <v>0.01</v>
      </c>
      <c r="M911" s="164"/>
      <c r="N911" s="141" t="s">
        <v>1748</v>
      </c>
      <c r="O911" s="164"/>
      <c r="P911" s="163"/>
      <c r="Q911" s="120"/>
      <c r="R911" s="120"/>
      <c r="S911" s="121"/>
      <c r="T911" s="121"/>
      <c r="U911" s="121"/>
      <c r="V911" s="121"/>
      <c r="W911" s="121"/>
      <c r="X911" s="121"/>
      <c r="Y911" s="121"/>
      <c r="Z911" s="121"/>
      <c r="AA911" s="121"/>
      <c r="AB911" s="121"/>
      <c r="AC911" s="122"/>
      <c r="AD911" s="122"/>
      <c r="AE911" s="122"/>
      <c r="AF911" s="123"/>
      <c r="AG911" s="123"/>
      <c r="AH911" s="123"/>
      <c r="AI911" s="120"/>
      <c r="AJ911" s="120"/>
      <c r="AK911" s="1093"/>
      <c r="AL911" s="1093"/>
      <c r="AM911" s="1093"/>
      <c r="AN911" s="120"/>
      <c r="AO911" s="118">
        <f t="shared" si="74"/>
        <v>0</v>
      </c>
      <c r="AP911" s="120" t="s">
        <v>287</v>
      </c>
      <c r="AQ911" s="120" t="s">
        <v>287</v>
      </c>
      <c r="AR911" s="144">
        <f t="shared" si="72"/>
        <v>0</v>
      </c>
      <c r="AS911" s="411">
        <v>8.3999999999999995E-3</v>
      </c>
      <c r="AT911" s="115">
        <v>915</v>
      </c>
    </row>
    <row r="912" spans="1:46" ht="15" hidden="1" customHeight="1">
      <c r="A912" s="115">
        <v>909</v>
      </c>
      <c r="B912" s="119" t="s">
        <v>1406</v>
      </c>
      <c r="C912" s="119"/>
      <c r="D912" s="119" t="s">
        <v>309</v>
      </c>
      <c r="E912" s="119" t="s">
        <v>330</v>
      </c>
      <c r="F912" s="119" t="s">
        <v>287</v>
      </c>
      <c r="G912" s="119" t="s">
        <v>297</v>
      </c>
      <c r="H912" s="119" t="s">
        <v>300</v>
      </c>
      <c r="I912" s="119" t="s">
        <v>749</v>
      </c>
      <c r="J912" s="119"/>
      <c r="K912" s="119"/>
      <c r="L912" s="120">
        <f t="shared" si="73"/>
        <v>0.01</v>
      </c>
      <c r="M912" s="164"/>
      <c r="N912" s="141" t="s">
        <v>1748</v>
      </c>
      <c r="O912" s="164"/>
      <c r="P912" s="163"/>
      <c r="Q912" s="120"/>
      <c r="R912" s="120"/>
      <c r="S912" s="121"/>
      <c r="T912" s="121"/>
      <c r="U912" s="121"/>
      <c r="V912" s="121"/>
      <c r="W912" s="121"/>
      <c r="X912" s="121"/>
      <c r="Y912" s="121"/>
      <c r="Z912" s="121"/>
      <c r="AA912" s="121"/>
      <c r="AB912" s="121"/>
      <c r="AC912" s="122"/>
      <c r="AD912" s="122"/>
      <c r="AE912" s="122"/>
      <c r="AF912" s="123"/>
      <c r="AG912" s="123"/>
      <c r="AH912" s="123"/>
      <c r="AI912" s="120"/>
      <c r="AJ912" s="120"/>
      <c r="AK912" s="1093"/>
      <c r="AL912" s="1093"/>
      <c r="AM912" s="1093"/>
      <c r="AN912" s="120"/>
      <c r="AO912" s="118">
        <f t="shared" si="74"/>
        <v>0</v>
      </c>
      <c r="AP912" s="120" t="s">
        <v>287</v>
      </c>
      <c r="AQ912" s="120" t="s">
        <v>287</v>
      </c>
      <c r="AR912" s="144">
        <f t="shared" si="72"/>
        <v>0</v>
      </c>
      <c r="AS912" s="411">
        <v>8.3999999999999995E-3</v>
      </c>
      <c r="AT912" s="115">
        <v>916</v>
      </c>
    </row>
    <row r="913" spans="1:46" ht="15" hidden="1" customHeight="1">
      <c r="A913" s="115">
        <v>910</v>
      </c>
      <c r="B913" s="119" t="s">
        <v>1407</v>
      </c>
      <c r="C913" s="119"/>
      <c r="D913" s="119" t="s">
        <v>309</v>
      </c>
      <c r="E913" s="119" t="s">
        <v>330</v>
      </c>
      <c r="F913" s="119" t="s">
        <v>1353</v>
      </c>
      <c r="G913" s="119" t="s">
        <v>297</v>
      </c>
      <c r="H913" s="119" t="s">
        <v>300</v>
      </c>
      <c r="I913" s="119" t="s">
        <v>749</v>
      </c>
      <c r="J913" s="119"/>
      <c r="K913" s="119"/>
      <c r="L913" s="120">
        <f t="shared" si="73"/>
        <v>0.01</v>
      </c>
      <c r="M913" s="164"/>
      <c r="N913" s="141" t="s">
        <v>1748</v>
      </c>
      <c r="O913" s="164"/>
      <c r="P913" s="163"/>
      <c r="Q913" s="120"/>
      <c r="R913" s="120"/>
      <c r="S913" s="121"/>
      <c r="T913" s="121"/>
      <c r="U913" s="121"/>
      <c r="V913" s="121"/>
      <c r="W913" s="121"/>
      <c r="X913" s="121"/>
      <c r="Y913" s="121"/>
      <c r="Z913" s="121"/>
      <c r="AA913" s="121"/>
      <c r="AB913" s="121"/>
      <c r="AC913" s="122"/>
      <c r="AD913" s="122"/>
      <c r="AE913" s="122"/>
      <c r="AF913" s="123"/>
      <c r="AG913" s="123"/>
      <c r="AH913" s="123"/>
      <c r="AI913" s="120"/>
      <c r="AJ913" s="120"/>
      <c r="AK913" s="1093"/>
      <c r="AL913" s="1093"/>
      <c r="AM913" s="1093"/>
      <c r="AN913" s="120"/>
      <c r="AO913" s="118">
        <f t="shared" si="74"/>
        <v>0</v>
      </c>
      <c r="AP913" s="120" t="s">
        <v>287</v>
      </c>
      <c r="AQ913" s="120" t="s">
        <v>287</v>
      </c>
      <c r="AR913" s="144">
        <f t="shared" si="72"/>
        <v>0</v>
      </c>
      <c r="AS913" s="411">
        <v>8.3999999999999995E-3</v>
      </c>
      <c r="AT913" s="115">
        <v>917</v>
      </c>
    </row>
    <row r="914" spans="1:46" ht="15" hidden="1" customHeight="1">
      <c r="A914" s="115">
        <v>911</v>
      </c>
      <c r="B914" s="119" t="s">
        <v>1408</v>
      </c>
      <c r="C914" s="119">
        <v>7515667</v>
      </c>
      <c r="D914" s="119" t="s">
        <v>309</v>
      </c>
      <c r="E914" s="119" t="s">
        <v>330</v>
      </c>
      <c r="F914" s="376" t="s">
        <v>475</v>
      </c>
      <c r="G914" s="119" t="s">
        <v>297</v>
      </c>
      <c r="H914" s="119" t="s">
        <v>300</v>
      </c>
      <c r="I914" s="119" t="s">
        <v>749</v>
      </c>
      <c r="J914" s="119">
        <v>0.01</v>
      </c>
      <c r="K914" s="119"/>
      <c r="L914" s="120">
        <f t="shared" si="73"/>
        <v>0.01</v>
      </c>
      <c r="M914" s="164"/>
      <c r="N914" s="141" t="s">
        <v>1748</v>
      </c>
      <c r="O914" s="164" t="s">
        <v>1781</v>
      </c>
      <c r="P914" s="163" t="s">
        <v>1780</v>
      </c>
      <c r="Q914" s="120"/>
      <c r="R914" s="120"/>
      <c r="S914" s="121">
        <v>1.05</v>
      </c>
      <c r="T914" s="121">
        <v>10</v>
      </c>
      <c r="U914" s="121">
        <v>21.05</v>
      </c>
      <c r="V914" s="121">
        <v>41.1</v>
      </c>
      <c r="W914" s="121">
        <v>71.150000000000006</v>
      </c>
      <c r="X914" s="121">
        <v>81.150000000000006</v>
      </c>
      <c r="Y914" s="121">
        <v>100</v>
      </c>
      <c r="Z914" s="121">
        <v>121.05</v>
      </c>
      <c r="AA914" s="121">
        <v>140</v>
      </c>
      <c r="AB914" s="121">
        <v>150</v>
      </c>
      <c r="AC914" s="122">
        <v>11.05</v>
      </c>
      <c r="AD914" s="122">
        <v>71.099999999999994</v>
      </c>
      <c r="AE914" s="122">
        <v>150</v>
      </c>
      <c r="AF914" s="123">
        <v>5.15</v>
      </c>
      <c r="AG914" s="123">
        <v>60</v>
      </c>
      <c r="AH914" s="123">
        <v>150</v>
      </c>
      <c r="AI914" s="1092" t="s">
        <v>2571</v>
      </c>
      <c r="AJ914" s="1093"/>
      <c r="AK914" s="1093" t="s">
        <v>1676</v>
      </c>
      <c r="AL914" s="1093"/>
      <c r="AM914" s="1093"/>
      <c r="AN914" s="120"/>
      <c r="AO914" s="118">
        <f t="shared" si="74"/>
        <v>0.05</v>
      </c>
      <c r="AP914" s="120" t="s">
        <v>287</v>
      </c>
      <c r="AQ914" s="120" t="s">
        <v>287</v>
      </c>
      <c r="AR914" s="144">
        <f t="shared" si="72"/>
        <v>0.04</v>
      </c>
      <c r="AS914" s="411">
        <v>8.3999999999999995E-3</v>
      </c>
      <c r="AT914" s="115">
        <v>918</v>
      </c>
    </row>
    <row r="915" spans="1:46" ht="15" hidden="1" customHeight="1">
      <c r="A915" s="115">
        <v>912</v>
      </c>
      <c r="B915" s="119" t="s">
        <v>1409</v>
      </c>
      <c r="C915" s="124" t="s">
        <v>2124</v>
      </c>
      <c r="D915" s="119" t="s">
        <v>309</v>
      </c>
      <c r="E915" s="119" t="s">
        <v>330</v>
      </c>
      <c r="F915" s="119" t="s">
        <v>1269</v>
      </c>
      <c r="G915" s="119" t="s">
        <v>297</v>
      </c>
      <c r="H915" s="119" t="s">
        <v>300</v>
      </c>
      <c r="I915" s="119" t="s">
        <v>749</v>
      </c>
      <c r="J915" s="119">
        <v>0.01</v>
      </c>
      <c r="K915" s="119"/>
      <c r="L915" s="120">
        <f t="shared" si="73"/>
        <v>0.01</v>
      </c>
      <c r="M915" s="164"/>
      <c r="N915" s="141" t="s">
        <v>1748</v>
      </c>
      <c r="O915" s="164" t="s">
        <v>1781</v>
      </c>
      <c r="P915" s="163" t="s">
        <v>1780</v>
      </c>
      <c r="Q915" s="120"/>
      <c r="R915" s="120"/>
      <c r="S915" s="121">
        <v>1.05</v>
      </c>
      <c r="T915" s="121">
        <v>10</v>
      </c>
      <c r="U915" s="121">
        <v>21.05</v>
      </c>
      <c r="V915" s="121">
        <v>41.1</v>
      </c>
      <c r="W915" s="121">
        <v>71.150000000000006</v>
      </c>
      <c r="X915" s="121">
        <v>81.150000000000006</v>
      </c>
      <c r="Y915" s="121">
        <v>100</v>
      </c>
      <c r="Z915" s="121">
        <v>121.05</v>
      </c>
      <c r="AA915" s="121">
        <v>140</v>
      </c>
      <c r="AB915" s="121">
        <v>150</v>
      </c>
      <c r="AC915" s="122">
        <v>11.05</v>
      </c>
      <c r="AD915" s="122">
        <v>71.099999999999994</v>
      </c>
      <c r="AE915" s="122">
        <v>150</v>
      </c>
      <c r="AF915" s="123">
        <v>5.15</v>
      </c>
      <c r="AG915" s="123">
        <v>60</v>
      </c>
      <c r="AH915" s="123">
        <v>150</v>
      </c>
      <c r="AI915" s="1092" t="s">
        <v>2571</v>
      </c>
      <c r="AJ915" s="1093"/>
      <c r="AK915" s="1093" t="s">
        <v>1676</v>
      </c>
      <c r="AL915" s="1093"/>
      <c r="AM915" s="1093"/>
      <c r="AN915" s="120"/>
      <c r="AO915" s="118">
        <f t="shared" si="74"/>
        <v>0.05</v>
      </c>
      <c r="AP915" s="120" t="s">
        <v>287</v>
      </c>
      <c r="AQ915" s="120" t="s">
        <v>287</v>
      </c>
      <c r="AR915" s="144">
        <f t="shared" si="72"/>
        <v>0.04</v>
      </c>
      <c r="AS915" s="411">
        <v>8.3999999999999995E-3</v>
      </c>
      <c r="AT915" s="115">
        <v>919</v>
      </c>
    </row>
    <row r="916" spans="1:46" ht="15" hidden="1" customHeight="1">
      <c r="A916" s="115">
        <v>913</v>
      </c>
      <c r="B916" s="119" t="s">
        <v>1410</v>
      </c>
      <c r="C916" s="124" t="s">
        <v>2125</v>
      </c>
      <c r="D916" s="119" t="s">
        <v>309</v>
      </c>
      <c r="E916" s="119" t="s">
        <v>330</v>
      </c>
      <c r="F916" s="384" t="s">
        <v>475</v>
      </c>
      <c r="G916" s="119" t="s">
        <v>297</v>
      </c>
      <c r="H916" s="119" t="s">
        <v>300</v>
      </c>
      <c r="I916" s="119" t="s">
        <v>749</v>
      </c>
      <c r="J916" s="119">
        <v>0.01</v>
      </c>
      <c r="K916" s="119"/>
      <c r="L916" s="120">
        <f t="shared" si="73"/>
        <v>0.01</v>
      </c>
      <c r="M916" s="164"/>
      <c r="N916" s="141" t="s">
        <v>1748</v>
      </c>
      <c r="O916" s="164" t="s">
        <v>1781</v>
      </c>
      <c r="P916" s="163" t="s">
        <v>1780</v>
      </c>
      <c r="Q916" s="120"/>
      <c r="R916" s="120"/>
      <c r="S916" s="121">
        <v>1.05</v>
      </c>
      <c r="T916" s="121">
        <v>10</v>
      </c>
      <c r="U916" s="121">
        <v>21.05</v>
      </c>
      <c r="V916" s="121">
        <v>41.1</v>
      </c>
      <c r="W916" s="121">
        <v>71.150000000000006</v>
      </c>
      <c r="X916" s="121">
        <v>81.150000000000006</v>
      </c>
      <c r="Y916" s="121">
        <v>100</v>
      </c>
      <c r="Z916" s="121">
        <v>121.05</v>
      </c>
      <c r="AA916" s="121">
        <v>140</v>
      </c>
      <c r="AB916" s="121">
        <v>150</v>
      </c>
      <c r="AC916" s="122">
        <v>11.05</v>
      </c>
      <c r="AD916" s="122">
        <v>71.099999999999994</v>
      </c>
      <c r="AE916" s="122">
        <v>150</v>
      </c>
      <c r="AF916" s="123">
        <v>5.15</v>
      </c>
      <c r="AG916" s="123">
        <v>60</v>
      </c>
      <c r="AH916" s="123">
        <v>150</v>
      </c>
      <c r="AI916" s="1092" t="s">
        <v>2571</v>
      </c>
      <c r="AJ916" s="1093"/>
      <c r="AK916" s="1093" t="s">
        <v>1676</v>
      </c>
      <c r="AL916" s="1093"/>
      <c r="AM916" s="1093"/>
      <c r="AN916" s="120"/>
      <c r="AO916" s="118">
        <f t="shared" si="74"/>
        <v>0.05</v>
      </c>
      <c r="AP916" s="120" t="s">
        <v>287</v>
      </c>
      <c r="AQ916" s="120" t="s">
        <v>287</v>
      </c>
      <c r="AR916" s="144">
        <f t="shared" si="72"/>
        <v>0.04</v>
      </c>
      <c r="AS916" s="411">
        <v>8.3999999999999995E-3</v>
      </c>
      <c r="AT916" s="115">
        <v>920</v>
      </c>
    </row>
    <row r="917" spans="1:46" ht="15" hidden="1" customHeight="1">
      <c r="A917" s="115">
        <v>914</v>
      </c>
      <c r="B917" s="119" t="s">
        <v>1411</v>
      </c>
      <c r="C917" s="119">
        <v>7515693</v>
      </c>
      <c r="D917" s="119" t="s">
        <v>309</v>
      </c>
      <c r="E917" s="119" t="s">
        <v>330</v>
      </c>
      <c r="F917" s="376" t="s">
        <v>475</v>
      </c>
      <c r="G917" s="119" t="s">
        <v>297</v>
      </c>
      <c r="H917" s="119" t="s">
        <v>300</v>
      </c>
      <c r="I917" s="119" t="s">
        <v>749</v>
      </c>
      <c r="J917" s="119">
        <v>0.01</v>
      </c>
      <c r="K917" s="119"/>
      <c r="L917" s="120">
        <f t="shared" si="73"/>
        <v>0.01</v>
      </c>
      <c r="M917" s="164"/>
      <c r="N917" s="141" t="s">
        <v>1748</v>
      </c>
      <c r="O917" s="164" t="s">
        <v>1781</v>
      </c>
      <c r="P917" s="163" t="s">
        <v>1780</v>
      </c>
      <c r="Q917" s="120"/>
      <c r="R917" s="120"/>
      <c r="S917" s="121">
        <v>1.05</v>
      </c>
      <c r="T917" s="121">
        <v>10</v>
      </c>
      <c r="U917" s="121">
        <v>21.05</v>
      </c>
      <c r="V917" s="121">
        <v>41.1</v>
      </c>
      <c r="W917" s="121">
        <v>71.150000000000006</v>
      </c>
      <c r="X917" s="121">
        <v>81.150000000000006</v>
      </c>
      <c r="Y917" s="121">
        <v>100</v>
      </c>
      <c r="Z917" s="121">
        <v>121.05</v>
      </c>
      <c r="AA917" s="121">
        <v>140</v>
      </c>
      <c r="AB917" s="121">
        <v>150</v>
      </c>
      <c r="AC917" s="122">
        <v>11.05</v>
      </c>
      <c r="AD917" s="122">
        <v>71.099999999999994</v>
      </c>
      <c r="AE917" s="122">
        <v>150</v>
      </c>
      <c r="AF917" s="123">
        <v>5.15</v>
      </c>
      <c r="AG917" s="123">
        <v>60</v>
      </c>
      <c r="AH917" s="123">
        <v>150</v>
      </c>
      <c r="AI917" s="1092" t="s">
        <v>2571</v>
      </c>
      <c r="AJ917" s="1093"/>
      <c r="AK917" s="1093" t="s">
        <v>1676</v>
      </c>
      <c r="AL917" s="1093"/>
      <c r="AM917" s="1093"/>
      <c r="AN917" s="120"/>
      <c r="AO917" s="118">
        <f t="shared" si="74"/>
        <v>0.05</v>
      </c>
      <c r="AP917" s="120" t="s">
        <v>287</v>
      </c>
      <c r="AQ917" s="120" t="s">
        <v>287</v>
      </c>
      <c r="AR917" s="144">
        <f t="shared" si="72"/>
        <v>0.04</v>
      </c>
      <c r="AS917" s="411">
        <v>8.3999999999999995E-3</v>
      </c>
      <c r="AT917" s="115">
        <v>921</v>
      </c>
    </row>
    <row r="918" spans="1:46" ht="15" hidden="1" customHeight="1">
      <c r="A918" s="115">
        <v>915</v>
      </c>
      <c r="B918" s="119" t="s">
        <v>1412</v>
      </c>
      <c r="C918" s="119"/>
      <c r="D918" s="119" t="s">
        <v>309</v>
      </c>
      <c r="E918" s="119" t="s">
        <v>310</v>
      </c>
      <c r="F918" s="119" t="s">
        <v>311</v>
      </c>
      <c r="G918" s="119" t="s">
        <v>297</v>
      </c>
      <c r="H918" s="125" t="s">
        <v>300</v>
      </c>
      <c r="I918" s="119" t="s">
        <v>749</v>
      </c>
      <c r="J918" s="119"/>
      <c r="K918" s="119"/>
      <c r="L918" s="120">
        <f t="shared" si="73"/>
        <v>0.01</v>
      </c>
      <c r="M918" s="164"/>
      <c r="N918" s="141" t="s">
        <v>1748</v>
      </c>
      <c r="O918" s="164"/>
      <c r="P918" s="163"/>
      <c r="Q918" s="120"/>
      <c r="R918" s="120"/>
      <c r="S918" s="121"/>
      <c r="T918" s="121"/>
      <c r="U918" s="121"/>
      <c r="V918" s="121"/>
      <c r="W918" s="121"/>
      <c r="X918" s="121"/>
      <c r="Y918" s="121"/>
      <c r="Z918" s="121"/>
      <c r="AA918" s="121"/>
      <c r="AB918" s="121"/>
      <c r="AC918" s="122"/>
      <c r="AD918" s="122"/>
      <c r="AE918" s="122"/>
      <c r="AF918" s="123"/>
      <c r="AG918" s="123"/>
      <c r="AH918" s="123"/>
      <c r="AI918" s="120"/>
      <c r="AJ918" s="120"/>
      <c r="AK918" s="1093"/>
      <c r="AL918" s="1093"/>
      <c r="AM918" s="1093"/>
      <c r="AN918" s="120"/>
      <c r="AO918" s="118">
        <f t="shared" si="74"/>
        <v>0</v>
      </c>
      <c r="AP918" s="120" t="s">
        <v>287</v>
      </c>
      <c r="AQ918" s="120" t="s">
        <v>287</v>
      </c>
      <c r="AR918" s="144">
        <f t="shared" si="72"/>
        <v>0</v>
      </c>
      <c r="AS918" s="411">
        <v>8.3999999999999995E-3</v>
      </c>
      <c r="AT918" s="115">
        <v>922</v>
      </c>
    </row>
    <row r="919" spans="1:46" ht="15" hidden="1" customHeight="1">
      <c r="A919" s="115">
        <v>916</v>
      </c>
      <c r="B919" s="119" t="s">
        <v>1413</v>
      </c>
      <c r="C919" s="119"/>
      <c r="D919" s="119" t="s">
        <v>309</v>
      </c>
      <c r="E919" s="119" t="s">
        <v>310</v>
      </c>
      <c r="F919" s="119" t="s">
        <v>311</v>
      </c>
      <c r="G919" s="119" t="s">
        <v>297</v>
      </c>
      <c r="H919" s="125" t="s">
        <v>300</v>
      </c>
      <c r="I919" s="119" t="s">
        <v>749</v>
      </c>
      <c r="J919" s="119"/>
      <c r="K919" s="119"/>
      <c r="L919" s="120">
        <f t="shared" si="73"/>
        <v>0.01</v>
      </c>
      <c r="M919" s="164"/>
      <c r="N919" s="141" t="s">
        <v>1748</v>
      </c>
      <c r="O919" s="164"/>
      <c r="P919" s="163"/>
      <c r="Q919" s="120"/>
      <c r="R919" s="120"/>
      <c r="S919" s="121"/>
      <c r="T919" s="121"/>
      <c r="U919" s="121"/>
      <c r="V919" s="121"/>
      <c r="W919" s="121"/>
      <c r="X919" s="121"/>
      <c r="Y919" s="121"/>
      <c r="Z919" s="121"/>
      <c r="AA919" s="121"/>
      <c r="AB919" s="121"/>
      <c r="AC919" s="122"/>
      <c r="AD919" s="122"/>
      <c r="AE919" s="122"/>
      <c r="AF919" s="123"/>
      <c r="AG919" s="123"/>
      <c r="AH919" s="123"/>
      <c r="AI919" s="120"/>
      <c r="AJ919" s="120"/>
      <c r="AK919" s="1093"/>
      <c r="AL919" s="1093"/>
      <c r="AM919" s="1093"/>
      <c r="AN919" s="120"/>
      <c r="AO919" s="118">
        <f t="shared" si="74"/>
        <v>0</v>
      </c>
      <c r="AP919" s="120" t="s">
        <v>287</v>
      </c>
      <c r="AQ919" s="120" t="s">
        <v>287</v>
      </c>
      <c r="AR919" s="144">
        <f t="shared" si="72"/>
        <v>0</v>
      </c>
      <c r="AS919" s="411">
        <v>8.3999999999999995E-3</v>
      </c>
      <c r="AT919" s="115">
        <v>923</v>
      </c>
    </row>
    <row r="920" spans="1:46" ht="15" hidden="1" customHeight="1">
      <c r="A920" s="115">
        <v>917</v>
      </c>
      <c r="B920" s="119" t="s">
        <v>1414</v>
      </c>
      <c r="C920" s="119">
        <v>80489136</v>
      </c>
      <c r="D920" s="119" t="s">
        <v>309</v>
      </c>
      <c r="E920" s="119" t="s">
        <v>310</v>
      </c>
      <c r="F920" s="119" t="s">
        <v>311</v>
      </c>
      <c r="G920" s="119" t="s">
        <v>297</v>
      </c>
      <c r="H920" s="125" t="s">
        <v>300</v>
      </c>
      <c r="I920" s="119" t="s">
        <v>749</v>
      </c>
      <c r="J920" s="119">
        <v>0.05</v>
      </c>
      <c r="K920" s="119"/>
      <c r="L920" s="120">
        <f t="shared" si="73"/>
        <v>0.03</v>
      </c>
      <c r="M920" s="164"/>
      <c r="N920" s="141" t="s">
        <v>1748</v>
      </c>
      <c r="O920" s="164"/>
      <c r="P920" s="163"/>
      <c r="Q920" s="120"/>
      <c r="R920" s="120"/>
      <c r="S920" s="121">
        <v>1.05</v>
      </c>
      <c r="T920" s="121">
        <v>10</v>
      </c>
      <c r="U920" s="121">
        <v>21.05</v>
      </c>
      <c r="V920" s="121">
        <v>41.1</v>
      </c>
      <c r="W920" s="121">
        <v>71.150000000000006</v>
      </c>
      <c r="X920" s="121">
        <v>81.150000000000006</v>
      </c>
      <c r="Y920" s="121">
        <v>100</v>
      </c>
      <c r="Z920" s="121">
        <v>121.05</v>
      </c>
      <c r="AA920" s="121">
        <v>140</v>
      </c>
      <c r="AB920" s="121">
        <v>150</v>
      </c>
      <c r="AC920" s="122">
        <v>11.05</v>
      </c>
      <c r="AD920" s="122">
        <v>71.099999999999994</v>
      </c>
      <c r="AE920" s="122">
        <v>150</v>
      </c>
      <c r="AF920" s="123">
        <v>5.15</v>
      </c>
      <c r="AG920" s="123">
        <v>60</v>
      </c>
      <c r="AH920" s="123">
        <v>150</v>
      </c>
      <c r="AI920" s="1092" t="s">
        <v>2571</v>
      </c>
      <c r="AJ920" s="1093"/>
      <c r="AK920" s="1093" t="s">
        <v>1676</v>
      </c>
      <c r="AL920" s="1093"/>
      <c r="AM920" s="1093"/>
      <c r="AN920" s="120"/>
      <c r="AO920" s="118">
        <f t="shared" si="74"/>
        <v>0.25</v>
      </c>
      <c r="AP920" s="120" t="s">
        <v>287</v>
      </c>
      <c r="AQ920" s="120" t="s">
        <v>287</v>
      </c>
      <c r="AR920" s="144">
        <f t="shared" si="72"/>
        <v>0.2</v>
      </c>
      <c r="AS920" s="411">
        <v>8.3999999999999995E-3</v>
      </c>
      <c r="AT920" s="115">
        <v>924</v>
      </c>
    </row>
    <row r="921" spans="1:46" ht="15" hidden="1" customHeight="1">
      <c r="A921" s="115">
        <v>918</v>
      </c>
      <c r="B921" s="119" t="s">
        <v>1415</v>
      </c>
      <c r="C921" s="119"/>
      <c r="D921" s="119" t="s">
        <v>309</v>
      </c>
      <c r="E921" s="119" t="s">
        <v>310</v>
      </c>
      <c r="F921" s="119" t="s">
        <v>311</v>
      </c>
      <c r="G921" s="119" t="s">
        <v>297</v>
      </c>
      <c r="H921" s="125" t="s">
        <v>300</v>
      </c>
      <c r="I921" s="119" t="s">
        <v>749</v>
      </c>
      <c r="J921" s="119"/>
      <c r="K921" s="119"/>
      <c r="L921" s="120">
        <f t="shared" si="73"/>
        <v>0.01</v>
      </c>
      <c r="M921" s="164"/>
      <c r="N921" s="141" t="s">
        <v>1748</v>
      </c>
      <c r="O921" s="164"/>
      <c r="P921" s="163"/>
      <c r="Q921" s="120"/>
      <c r="R921" s="120"/>
      <c r="S921" s="121"/>
      <c r="T921" s="121"/>
      <c r="U921" s="121"/>
      <c r="V921" s="121"/>
      <c r="W921" s="121"/>
      <c r="X921" s="121"/>
      <c r="Y921" s="121"/>
      <c r="Z921" s="121"/>
      <c r="AA921" s="121"/>
      <c r="AB921" s="121"/>
      <c r="AC921" s="122"/>
      <c r="AD921" s="122"/>
      <c r="AE921" s="122"/>
      <c r="AF921" s="123"/>
      <c r="AG921" s="123"/>
      <c r="AH921" s="123"/>
      <c r="AI921" s="120"/>
      <c r="AJ921" s="120"/>
      <c r="AK921" s="1093"/>
      <c r="AL921" s="1093"/>
      <c r="AM921" s="1093"/>
      <c r="AN921" s="120"/>
      <c r="AO921" s="118">
        <f t="shared" si="74"/>
        <v>0</v>
      </c>
      <c r="AP921" s="120" t="s">
        <v>287</v>
      </c>
      <c r="AQ921" s="120" t="s">
        <v>287</v>
      </c>
      <c r="AR921" s="144">
        <f t="shared" si="72"/>
        <v>0</v>
      </c>
      <c r="AS921" s="411">
        <v>8.3999999999999995E-3</v>
      </c>
      <c r="AT921" s="115">
        <v>925</v>
      </c>
    </row>
    <row r="922" spans="1:46" ht="15" hidden="1" customHeight="1">
      <c r="A922" s="115">
        <v>919</v>
      </c>
      <c r="B922" s="119" t="s">
        <v>1416</v>
      </c>
      <c r="C922" s="119">
        <v>80489156</v>
      </c>
      <c r="D922" s="119" t="s">
        <v>309</v>
      </c>
      <c r="E922" s="119" t="s">
        <v>310</v>
      </c>
      <c r="F922" s="119" t="s">
        <v>311</v>
      </c>
      <c r="G922" s="119" t="s">
        <v>297</v>
      </c>
      <c r="H922" s="125" t="s">
        <v>300</v>
      </c>
      <c r="I922" s="119" t="s">
        <v>749</v>
      </c>
      <c r="J922" s="119">
        <v>0.05</v>
      </c>
      <c r="K922" s="119"/>
      <c r="L922" s="120">
        <f t="shared" si="73"/>
        <v>0.03</v>
      </c>
      <c r="M922" s="164"/>
      <c r="N922" s="141" t="s">
        <v>1748</v>
      </c>
      <c r="O922" s="164" t="s">
        <v>1795</v>
      </c>
      <c r="P922" s="163" t="s">
        <v>1794</v>
      </c>
      <c r="Q922" s="120"/>
      <c r="R922" s="120"/>
      <c r="S922" s="121">
        <v>1.05</v>
      </c>
      <c r="T922" s="121">
        <v>10</v>
      </c>
      <c r="U922" s="121">
        <v>21.05</v>
      </c>
      <c r="V922" s="121">
        <v>41.1</v>
      </c>
      <c r="W922" s="121">
        <v>71.150000000000006</v>
      </c>
      <c r="X922" s="121">
        <v>81.150000000000006</v>
      </c>
      <c r="Y922" s="121">
        <v>100</v>
      </c>
      <c r="Z922" s="121">
        <v>121.05</v>
      </c>
      <c r="AA922" s="121">
        <v>140</v>
      </c>
      <c r="AB922" s="121">
        <v>150</v>
      </c>
      <c r="AC922" s="122">
        <v>11.05</v>
      </c>
      <c r="AD922" s="122">
        <v>71.099999999999994</v>
      </c>
      <c r="AE922" s="122">
        <v>150</v>
      </c>
      <c r="AF922" s="123">
        <v>5.15</v>
      </c>
      <c r="AG922" s="123">
        <v>60</v>
      </c>
      <c r="AH922" s="123">
        <v>150</v>
      </c>
      <c r="AI922" s="1092" t="s">
        <v>2571</v>
      </c>
      <c r="AJ922" s="1093"/>
      <c r="AK922" s="1093" t="s">
        <v>1676</v>
      </c>
      <c r="AL922" s="1093"/>
      <c r="AM922" s="1093"/>
      <c r="AN922" s="120"/>
      <c r="AO922" s="118">
        <f t="shared" si="74"/>
        <v>0.25</v>
      </c>
      <c r="AP922" s="120" t="s">
        <v>287</v>
      </c>
      <c r="AQ922" s="120" t="s">
        <v>287</v>
      </c>
      <c r="AR922" s="144">
        <f t="shared" si="72"/>
        <v>0.2</v>
      </c>
      <c r="AS922" s="411">
        <v>8.3999999999999995E-3</v>
      </c>
      <c r="AT922" s="115">
        <v>926</v>
      </c>
    </row>
    <row r="923" spans="1:46" ht="15" hidden="1" customHeight="1">
      <c r="A923" s="115">
        <v>920</v>
      </c>
      <c r="B923" s="119" t="s">
        <v>1417</v>
      </c>
      <c r="C923" s="119"/>
      <c r="D923" s="119" t="s">
        <v>309</v>
      </c>
      <c r="E923" s="119" t="s">
        <v>310</v>
      </c>
      <c r="F923" s="119" t="s">
        <v>311</v>
      </c>
      <c r="G923" s="119" t="s">
        <v>297</v>
      </c>
      <c r="H923" s="125" t="s">
        <v>300</v>
      </c>
      <c r="I923" s="119" t="s">
        <v>749</v>
      </c>
      <c r="J923" s="119"/>
      <c r="K923" s="119"/>
      <c r="L923" s="120">
        <f t="shared" si="73"/>
        <v>0.01</v>
      </c>
      <c r="M923" s="164"/>
      <c r="N923" s="141" t="s">
        <v>1748</v>
      </c>
      <c r="O923" s="164"/>
      <c r="P923" s="163"/>
      <c r="Q923" s="120"/>
      <c r="R923" s="120"/>
      <c r="S923" s="121"/>
      <c r="T923" s="121"/>
      <c r="U923" s="121"/>
      <c r="V923" s="121"/>
      <c r="W923" s="121"/>
      <c r="X923" s="121"/>
      <c r="Y923" s="121"/>
      <c r="Z923" s="121"/>
      <c r="AA923" s="121"/>
      <c r="AB923" s="121"/>
      <c r="AC923" s="122"/>
      <c r="AD923" s="122"/>
      <c r="AE923" s="122"/>
      <c r="AF923" s="123"/>
      <c r="AG923" s="123"/>
      <c r="AH923" s="123"/>
      <c r="AI923" s="120"/>
      <c r="AJ923" s="120"/>
      <c r="AK923" s="1093"/>
      <c r="AL923" s="1093"/>
      <c r="AM923" s="1093"/>
      <c r="AN923" s="120"/>
      <c r="AO923" s="118">
        <f t="shared" si="74"/>
        <v>0</v>
      </c>
      <c r="AP923" s="120" t="s">
        <v>287</v>
      </c>
      <c r="AQ923" s="120" t="s">
        <v>287</v>
      </c>
      <c r="AR923" s="144">
        <f t="shared" si="72"/>
        <v>0</v>
      </c>
      <c r="AS923" s="411">
        <v>8.3999999999999995E-3</v>
      </c>
      <c r="AT923" s="115">
        <v>927</v>
      </c>
    </row>
    <row r="924" spans="1:46" ht="15" hidden="1" customHeight="1">
      <c r="A924" s="115">
        <v>921</v>
      </c>
      <c r="B924" s="119" t="s">
        <v>1418</v>
      </c>
      <c r="C924" s="119">
        <v>80489085</v>
      </c>
      <c r="D924" s="119" t="s">
        <v>309</v>
      </c>
      <c r="E924" s="119" t="s">
        <v>310</v>
      </c>
      <c r="F924" s="119" t="s">
        <v>311</v>
      </c>
      <c r="G924" s="119" t="s">
        <v>297</v>
      </c>
      <c r="H924" s="125" t="s">
        <v>300</v>
      </c>
      <c r="I924" s="119" t="s">
        <v>749</v>
      </c>
      <c r="J924" s="119">
        <v>0.05</v>
      </c>
      <c r="K924" s="119"/>
      <c r="L924" s="120">
        <f t="shared" si="73"/>
        <v>0.03</v>
      </c>
      <c r="M924" s="164"/>
      <c r="N924" s="141" t="s">
        <v>1748</v>
      </c>
      <c r="O924" s="164"/>
      <c r="P924" s="163"/>
      <c r="Q924" s="120"/>
      <c r="R924" s="120"/>
      <c r="S924" s="121">
        <v>1.05</v>
      </c>
      <c r="T924" s="121">
        <v>10</v>
      </c>
      <c r="U924" s="121">
        <v>21.05</v>
      </c>
      <c r="V924" s="121">
        <v>41.1</v>
      </c>
      <c r="W924" s="121">
        <v>71.150000000000006</v>
      </c>
      <c r="X924" s="121">
        <v>81.150000000000006</v>
      </c>
      <c r="Y924" s="121">
        <v>100</v>
      </c>
      <c r="Z924" s="121">
        <v>121.05</v>
      </c>
      <c r="AA924" s="121">
        <v>140</v>
      </c>
      <c r="AB924" s="121">
        <v>150</v>
      </c>
      <c r="AC924" s="122">
        <v>11.05</v>
      </c>
      <c r="AD924" s="122">
        <v>71.099999999999994</v>
      </c>
      <c r="AE924" s="122">
        <v>150</v>
      </c>
      <c r="AF924" s="123">
        <v>5.15</v>
      </c>
      <c r="AG924" s="123">
        <v>60</v>
      </c>
      <c r="AH924" s="123">
        <v>150</v>
      </c>
      <c r="AI924" s="1092" t="s">
        <v>2571</v>
      </c>
      <c r="AJ924" s="1093"/>
      <c r="AK924" s="1093" t="s">
        <v>1676</v>
      </c>
      <c r="AL924" s="1093"/>
      <c r="AM924" s="1093"/>
      <c r="AN924" s="120"/>
      <c r="AO924" s="118">
        <f t="shared" si="74"/>
        <v>0.25</v>
      </c>
      <c r="AP924" s="120" t="s">
        <v>287</v>
      </c>
      <c r="AQ924" s="120" t="s">
        <v>287</v>
      </c>
      <c r="AR924" s="144">
        <f t="shared" si="72"/>
        <v>0.2</v>
      </c>
      <c r="AS924" s="411">
        <v>8.3999999999999995E-3</v>
      </c>
      <c r="AT924" s="115">
        <v>928</v>
      </c>
    </row>
    <row r="925" spans="1:46" ht="15" hidden="1" customHeight="1">
      <c r="A925" s="115">
        <v>922</v>
      </c>
      <c r="B925" s="119" t="s">
        <v>1419</v>
      </c>
      <c r="C925" s="119"/>
      <c r="D925" s="119" t="s">
        <v>309</v>
      </c>
      <c r="E925" s="119" t="s">
        <v>310</v>
      </c>
      <c r="F925" s="119" t="s">
        <v>311</v>
      </c>
      <c r="G925" s="119" t="s">
        <v>297</v>
      </c>
      <c r="H925" s="125" t="s">
        <v>300</v>
      </c>
      <c r="I925" s="119" t="s">
        <v>749</v>
      </c>
      <c r="J925" s="119"/>
      <c r="K925" s="119"/>
      <c r="L925" s="120">
        <f t="shared" si="73"/>
        <v>0.01</v>
      </c>
      <c r="M925" s="164"/>
      <c r="N925" s="141" t="s">
        <v>1748</v>
      </c>
      <c r="O925" s="164"/>
      <c r="P925" s="163"/>
      <c r="Q925" s="120"/>
      <c r="R925" s="120"/>
      <c r="S925" s="121"/>
      <c r="T925" s="121"/>
      <c r="U925" s="121"/>
      <c r="V925" s="121"/>
      <c r="W925" s="121"/>
      <c r="X925" s="121"/>
      <c r="Y925" s="121"/>
      <c r="Z925" s="121"/>
      <c r="AA925" s="121"/>
      <c r="AB925" s="121"/>
      <c r="AC925" s="122"/>
      <c r="AD925" s="122"/>
      <c r="AE925" s="122"/>
      <c r="AF925" s="123"/>
      <c r="AG925" s="123"/>
      <c r="AH925" s="123"/>
      <c r="AI925" s="120"/>
      <c r="AJ925" s="120"/>
      <c r="AK925" s="1093"/>
      <c r="AL925" s="1093"/>
      <c r="AM925" s="1093"/>
      <c r="AN925" s="120"/>
      <c r="AO925" s="118">
        <f t="shared" si="74"/>
        <v>0</v>
      </c>
      <c r="AP925" s="120" t="s">
        <v>287</v>
      </c>
      <c r="AQ925" s="120" t="s">
        <v>287</v>
      </c>
      <c r="AR925" s="144">
        <f t="shared" si="72"/>
        <v>0</v>
      </c>
      <c r="AS925" s="411">
        <v>8.3999999999999995E-3</v>
      </c>
      <c r="AT925" s="115">
        <v>929</v>
      </c>
    </row>
    <row r="926" spans="1:46" ht="15" hidden="1" customHeight="1">
      <c r="A926" s="115">
        <v>923</v>
      </c>
      <c r="B926" s="119" t="s">
        <v>1420</v>
      </c>
      <c r="C926" s="119"/>
      <c r="D926" s="119" t="s">
        <v>309</v>
      </c>
      <c r="E926" s="119" t="s">
        <v>310</v>
      </c>
      <c r="F926" s="119" t="s">
        <v>311</v>
      </c>
      <c r="G926" s="119" t="s">
        <v>297</v>
      </c>
      <c r="H926" s="125" t="s">
        <v>300</v>
      </c>
      <c r="I926" s="119" t="s">
        <v>749</v>
      </c>
      <c r="J926" s="119"/>
      <c r="K926" s="119"/>
      <c r="L926" s="120">
        <f t="shared" si="73"/>
        <v>0.01</v>
      </c>
      <c r="M926" s="164"/>
      <c r="N926" s="141" t="s">
        <v>1748</v>
      </c>
      <c r="O926" s="164"/>
      <c r="P926" s="163"/>
      <c r="Q926" s="120"/>
      <c r="R926" s="120"/>
      <c r="S926" s="121"/>
      <c r="T926" s="121"/>
      <c r="U926" s="121"/>
      <c r="V926" s="121"/>
      <c r="W926" s="121"/>
      <c r="X926" s="121"/>
      <c r="Y926" s="121"/>
      <c r="Z926" s="121"/>
      <c r="AA926" s="121"/>
      <c r="AB926" s="121"/>
      <c r="AC926" s="122"/>
      <c r="AD926" s="122"/>
      <c r="AE926" s="122"/>
      <c r="AF926" s="123"/>
      <c r="AG926" s="123"/>
      <c r="AH926" s="123"/>
      <c r="AI926" s="120"/>
      <c r="AJ926" s="120"/>
      <c r="AK926" s="1093"/>
      <c r="AL926" s="1093"/>
      <c r="AM926" s="1093"/>
      <c r="AN926" s="120"/>
      <c r="AO926" s="118">
        <f t="shared" si="74"/>
        <v>0</v>
      </c>
      <c r="AP926" s="120" t="s">
        <v>287</v>
      </c>
      <c r="AQ926" s="120" t="s">
        <v>287</v>
      </c>
      <c r="AR926" s="144">
        <f t="shared" si="72"/>
        <v>0</v>
      </c>
      <c r="AS926" s="411">
        <v>8.3999999999999995E-3</v>
      </c>
      <c r="AT926" s="115">
        <v>930</v>
      </c>
    </row>
    <row r="927" spans="1:46" ht="15" hidden="1" customHeight="1">
      <c r="A927" s="115">
        <v>924</v>
      </c>
      <c r="B927" s="119" t="s">
        <v>1421</v>
      </c>
      <c r="C927" s="119"/>
      <c r="D927" s="119" t="s">
        <v>309</v>
      </c>
      <c r="E927" s="119" t="s">
        <v>330</v>
      </c>
      <c r="F927" s="119" t="s">
        <v>1394</v>
      </c>
      <c r="G927" s="119" t="s">
        <v>297</v>
      </c>
      <c r="H927" s="119" t="s">
        <v>300</v>
      </c>
      <c r="I927" s="119" t="s">
        <v>749</v>
      </c>
      <c r="J927" s="119"/>
      <c r="K927" s="119"/>
      <c r="L927" s="120">
        <f t="shared" si="73"/>
        <v>0.01</v>
      </c>
      <c r="M927" s="164"/>
      <c r="N927" s="141" t="s">
        <v>1748</v>
      </c>
      <c r="O927" s="164"/>
      <c r="P927" s="163"/>
      <c r="Q927" s="120"/>
      <c r="R927" s="120"/>
      <c r="S927" s="121"/>
      <c r="T927" s="121"/>
      <c r="U927" s="121"/>
      <c r="V927" s="121"/>
      <c r="W927" s="121"/>
      <c r="X927" s="121"/>
      <c r="Y927" s="121"/>
      <c r="Z927" s="121"/>
      <c r="AA927" s="121"/>
      <c r="AB927" s="121"/>
      <c r="AC927" s="122"/>
      <c r="AD927" s="122"/>
      <c r="AE927" s="122"/>
      <c r="AF927" s="123"/>
      <c r="AG927" s="123"/>
      <c r="AH927" s="123"/>
      <c r="AI927" s="120"/>
      <c r="AJ927" s="120"/>
      <c r="AK927" s="1093"/>
      <c r="AL927" s="1093"/>
      <c r="AM927" s="1093"/>
      <c r="AN927" s="120"/>
      <c r="AO927" s="118">
        <f t="shared" si="74"/>
        <v>0</v>
      </c>
      <c r="AP927" s="120" t="s">
        <v>287</v>
      </c>
      <c r="AQ927" s="120" t="s">
        <v>287</v>
      </c>
      <c r="AR927" s="144">
        <f t="shared" si="72"/>
        <v>0</v>
      </c>
      <c r="AS927" s="411">
        <v>8.3999999999999995E-3</v>
      </c>
      <c r="AT927" s="115">
        <v>931</v>
      </c>
    </row>
    <row r="928" spans="1:46" ht="15" hidden="1" customHeight="1">
      <c r="A928" s="115">
        <v>925</v>
      </c>
      <c r="B928" s="119" t="s">
        <v>1422</v>
      </c>
      <c r="C928" s="119"/>
      <c r="D928" s="119" t="s">
        <v>309</v>
      </c>
      <c r="E928" s="119" t="s">
        <v>330</v>
      </c>
      <c r="F928" s="119" t="s">
        <v>1394</v>
      </c>
      <c r="G928" s="119" t="s">
        <v>297</v>
      </c>
      <c r="H928" s="119" t="s">
        <v>300</v>
      </c>
      <c r="I928" s="119" t="s">
        <v>749</v>
      </c>
      <c r="J928" s="119"/>
      <c r="K928" s="119"/>
      <c r="L928" s="120">
        <f t="shared" si="73"/>
        <v>0.01</v>
      </c>
      <c r="M928" s="164"/>
      <c r="N928" s="141" t="s">
        <v>1748</v>
      </c>
      <c r="O928" s="164"/>
      <c r="P928" s="163"/>
      <c r="Q928" s="120"/>
      <c r="R928" s="120"/>
      <c r="S928" s="121"/>
      <c r="T928" s="121"/>
      <c r="U928" s="121"/>
      <c r="V928" s="121"/>
      <c r="W928" s="121"/>
      <c r="X928" s="121"/>
      <c r="Y928" s="121"/>
      <c r="Z928" s="121"/>
      <c r="AA928" s="121"/>
      <c r="AB928" s="121"/>
      <c r="AC928" s="122"/>
      <c r="AD928" s="122"/>
      <c r="AE928" s="122"/>
      <c r="AF928" s="123"/>
      <c r="AG928" s="123"/>
      <c r="AH928" s="123"/>
      <c r="AI928" s="120"/>
      <c r="AJ928" s="120"/>
      <c r="AK928" s="1093"/>
      <c r="AL928" s="1093"/>
      <c r="AM928" s="1093"/>
      <c r="AN928" s="120"/>
      <c r="AO928" s="118">
        <f t="shared" si="74"/>
        <v>0</v>
      </c>
      <c r="AP928" s="120" t="s">
        <v>287</v>
      </c>
      <c r="AQ928" s="120" t="s">
        <v>287</v>
      </c>
      <c r="AR928" s="144">
        <f t="shared" si="72"/>
        <v>0</v>
      </c>
      <c r="AS928" s="411">
        <v>8.3999999999999995E-3</v>
      </c>
      <c r="AT928" s="115">
        <v>932</v>
      </c>
    </row>
    <row r="929" spans="1:46" ht="15" hidden="1" customHeight="1">
      <c r="A929" s="115">
        <v>926</v>
      </c>
      <c r="B929" s="119" t="s">
        <v>1423</v>
      </c>
      <c r="C929" s="119"/>
      <c r="D929" s="119" t="s">
        <v>309</v>
      </c>
      <c r="E929" s="119" t="s">
        <v>330</v>
      </c>
      <c r="F929" s="119" t="s">
        <v>1394</v>
      </c>
      <c r="G929" s="119" t="s">
        <v>297</v>
      </c>
      <c r="H929" s="119" t="s">
        <v>300</v>
      </c>
      <c r="I929" s="119" t="s">
        <v>749</v>
      </c>
      <c r="J929" s="119"/>
      <c r="K929" s="119"/>
      <c r="L929" s="120">
        <f t="shared" si="73"/>
        <v>0.01</v>
      </c>
      <c r="M929" s="164"/>
      <c r="N929" s="141" t="s">
        <v>1748</v>
      </c>
      <c r="O929" s="164"/>
      <c r="P929" s="163"/>
      <c r="Q929" s="120"/>
      <c r="R929" s="120"/>
      <c r="S929" s="121"/>
      <c r="T929" s="121"/>
      <c r="U929" s="121"/>
      <c r="V929" s="121"/>
      <c r="W929" s="121"/>
      <c r="X929" s="121"/>
      <c r="Y929" s="121"/>
      <c r="Z929" s="121"/>
      <c r="AA929" s="121"/>
      <c r="AB929" s="121"/>
      <c r="AC929" s="122"/>
      <c r="AD929" s="122"/>
      <c r="AE929" s="122"/>
      <c r="AF929" s="123"/>
      <c r="AG929" s="123"/>
      <c r="AH929" s="123"/>
      <c r="AI929" s="120"/>
      <c r="AJ929" s="120"/>
      <c r="AK929" s="1093"/>
      <c r="AL929" s="1093"/>
      <c r="AM929" s="1093"/>
      <c r="AN929" s="120"/>
      <c r="AO929" s="118">
        <f t="shared" si="74"/>
        <v>0</v>
      </c>
      <c r="AP929" s="120" t="s">
        <v>287</v>
      </c>
      <c r="AQ929" s="120" t="s">
        <v>287</v>
      </c>
      <c r="AR929" s="144">
        <f t="shared" si="72"/>
        <v>0</v>
      </c>
      <c r="AS929" s="411">
        <v>8.3999999999999995E-3</v>
      </c>
      <c r="AT929" s="115">
        <v>933</v>
      </c>
    </row>
    <row r="930" spans="1:46" ht="15" hidden="1" customHeight="1">
      <c r="A930" s="115">
        <v>927</v>
      </c>
      <c r="B930" s="119" t="s">
        <v>1424</v>
      </c>
      <c r="C930" s="119"/>
      <c r="D930" s="119" t="s">
        <v>309</v>
      </c>
      <c r="E930" s="119" t="s">
        <v>330</v>
      </c>
      <c r="F930" s="119" t="s">
        <v>1394</v>
      </c>
      <c r="G930" s="119" t="s">
        <v>297</v>
      </c>
      <c r="H930" s="119" t="s">
        <v>300</v>
      </c>
      <c r="I930" s="119" t="s">
        <v>749</v>
      </c>
      <c r="J930" s="119"/>
      <c r="K930" s="119"/>
      <c r="L930" s="120">
        <f t="shared" si="73"/>
        <v>0.01</v>
      </c>
      <c r="M930" s="164"/>
      <c r="N930" s="141" t="s">
        <v>1748</v>
      </c>
      <c r="O930" s="164"/>
      <c r="P930" s="163"/>
      <c r="Q930" s="120"/>
      <c r="R930" s="120"/>
      <c r="S930" s="121"/>
      <c r="T930" s="121"/>
      <c r="U930" s="121"/>
      <c r="V930" s="121"/>
      <c r="W930" s="121"/>
      <c r="X930" s="121"/>
      <c r="Y930" s="121"/>
      <c r="Z930" s="121"/>
      <c r="AA930" s="121"/>
      <c r="AB930" s="121"/>
      <c r="AC930" s="122"/>
      <c r="AD930" s="122"/>
      <c r="AE930" s="122"/>
      <c r="AF930" s="123"/>
      <c r="AG930" s="123"/>
      <c r="AH930" s="123"/>
      <c r="AI930" s="120"/>
      <c r="AJ930" s="120"/>
      <c r="AK930" s="1093"/>
      <c r="AL930" s="1093"/>
      <c r="AM930" s="1093"/>
      <c r="AN930" s="120"/>
      <c r="AO930" s="118">
        <f t="shared" si="74"/>
        <v>0</v>
      </c>
      <c r="AP930" s="120" t="s">
        <v>287</v>
      </c>
      <c r="AQ930" s="120" t="s">
        <v>287</v>
      </c>
      <c r="AR930" s="144">
        <f t="shared" si="72"/>
        <v>0</v>
      </c>
      <c r="AS930" s="411">
        <v>8.3999999999999995E-3</v>
      </c>
      <c r="AT930" s="115">
        <v>934</v>
      </c>
    </row>
    <row r="931" spans="1:46" ht="15" hidden="1" customHeight="1">
      <c r="A931" s="115">
        <v>928</v>
      </c>
      <c r="B931" s="119" t="s">
        <v>1425</v>
      </c>
      <c r="C931" s="119"/>
      <c r="D931" s="119" t="s">
        <v>309</v>
      </c>
      <c r="E931" s="119" t="s">
        <v>330</v>
      </c>
      <c r="F931" s="119" t="s">
        <v>1394</v>
      </c>
      <c r="G931" s="119" t="s">
        <v>297</v>
      </c>
      <c r="H931" s="119" t="s">
        <v>300</v>
      </c>
      <c r="I931" s="119" t="s">
        <v>749</v>
      </c>
      <c r="J931" s="119"/>
      <c r="K931" s="119"/>
      <c r="L931" s="120">
        <f t="shared" si="73"/>
        <v>0.01</v>
      </c>
      <c r="M931" s="164"/>
      <c r="N931" s="141" t="s">
        <v>1748</v>
      </c>
      <c r="O931" s="164"/>
      <c r="P931" s="163"/>
      <c r="Q931" s="120"/>
      <c r="R931" s="120"/>
      <c r="S931" s="121"/>
      <c r="T931" s="121"/>
      <c r="U931" s="121"/>
      <c r="V931" s="121"/>
      <c r="W931" s="121"/>
      <c r="X931" s="121"/>
      <c r="Y931" s="121"/>
      <c r="Z931" s="121"/>
      <c r="AA931" s="121"/>
      <c r="AB931" s="121"/>
      <c r="AC931" s="122"/>
      <c r="AD931" s="122"/>
      <c r="AE931" s="122"/>
      <c r="AF931" s="123"/>
      <c r="AG931" s="123"/>
      <c r="AH931" s="123"/>
      <c r="AI931" s="120"/>
      <c r="AJ931" s="120"/>
      <c r="AK931" s="1093"/>
      <c r="AL931" s="1093"/>
      <c r="AM931" s="1093"/>
      <c r="AN931" s="120"/>
      <c r="AO931" s="118">
        <f t="shared" si="74"/>
        <v>0</v>
      </c>
      <c r="AP931" s="120" t="s">
        <v>287</v>
      </c>
      <c r="AQ931" s="120" t="s">
        <v>287</v>
      </c>
      <c r="AR931" s="144">
        <f t="shared" si="72"/>
        <v>0</v>
      </c>
      <c r="AS931" s="411">
        <v>8.3999999999999995E-3</v>
      </c>
      <c r="AT931" s="115">
        <v>935</v>
      </c>
    </row>
    <row r="932" spans="1:46" ht="15" hidden="1" customHeight="1">
      <c r="A932" s="115">
        <v>929</v>
      </c>
      <c r="B932" s="119" t="s">
        <v>1426</v>
      </c>
      <c r="C932" s="119"/>
      <c r="D932" s="119" t="s">
        <v>309</v>
      </c>
      <c r="E932" s="119" t="s">
        <v>330</v>
      </c>
      <c r="F932" s="119" t="s">
        <v>1394</v>
      </c>
      <c r="G932" s="119" t="s">
        <v>297</v>
      </c>
      <c r="H932" s="119" t="s">
        <v>300</v>
      </c>
      <c r="I932" s="119" t="s">
        <v>749</v>
      </c>
      <c r="J932" s="119"/>
      <c r="K932" s="119"/>
      <c r="L932" s="120">
        <f t="shared" si="73"/>
        <v>0.01</v>
      </c>
      <c r="M932" s="164"/>
      <c r="N932" s="141" t="s">
        <v>1748</v>
      </c>
      <c r="O932" s="164"/>
      <c r="P932" s="163"/>
      <c r="Q932" s="120"/>
      <c r="R932" s="120"/>
      <c r="S932" s="121"/>
      <c r="T932" s="121"/>
      <c r="U932" s="121"/>
      <c r="V932" s="121"/>
      <c r="W932" s="121"/>
      <c r="X932" s="121"/>
      <c r="Y932" s="121"/>
      <c r="Z932" s="121"/>
      <c r="AA932" s="121"/>
      <c r="AB932" s="121"/>
      <c r="AC932" s="122"/>
      <c r="AD932" s="122"/>
      <c r="AE932" s="122"/>
      <c r="AF932" s="123"/>
      <c r="AG932" s="123"/>
      <c r="AH932" s="123"/>
      <c r="AI932" s="120"/>
      <c r="AJ932" s="120"/>
      <c r="AK932" s="1093"/>
      <c r="AL932" s="1093"/>
      <c r="AM932" s="1093"/>
      <c r="AN932" s="120"/>
      <c r="AO932" s="118">
        <f t="shared" si="74"/>
        <v>0</v>
      </c>
      <c r="AP932" s="120" t="s">
        <v>287</v>
      </c>
      <c r="AQ932" s="120" t="s">
        <v>287</v>
      </c>
      <c r="AR932" s="144">
        <f t="shared" si="72"/>
        <v>0</v>
      </c>
      <c r="AS932" s="411">
        <v>8.3999999999999995E-3</v>
      </c>
      <c r="AT932" s="115">
        <v>936</v>
      </c>
    </row>
    <row r="933" spans="1:46" ht="15" hidden="1" customHeight="1">
      <c r="A933" s="115">
        <v>930</v>
      </c>
      <c r="B933" s="119" t="s">
        <v>1427</v>
      </c>
      <c r="C933" s="119"/>
      <c r="D933" s="119" t="s">
        <v>309</v>
      </c>
      <c r="E933" s="119" t="s">
        <v>330</v>
      </c>
      <c r="F933" s="119" t="s">
        <v>475</v>
      </c>
      <c r="G933" s="119" t="s">
        <v>297</v>
      </c>
      <c r="H933" s="119" t="s">
        <v>300</v>
      </c>
      <c r="I933" s="119" t="s">
        <v>749</v>
      </c>
      <c r="J933" s="119"/>
      <c r="K933" s="119"/>
      <c r="L933" s="120">
        <f t="shared" si="73"/>
        <v>0.01</v>
      </c>
      <c r="M933" s="164"/>
      <c r="N933" s="141" t="s">
        <v>1748</v>
      </c>
      <c r="O933" s="164"/>
      <c r="P933" s="163"/>
      <c r="Q933" s="120"/>
      <c r="R933" s="120"/>
      <c r="S933" s="121"/>
      <c r="T933" s="121"/>
      <c r="U933" s="121"/>
      <c r="V933" s="121"/>
      <c r="W933" s="121"/>
      <c r="X933" s="121"/>
      <c r="Y933" s="121"/>
      <c r="Z933" s="121"/>
      <c r="AA933" s="121"/>
      <c r="AB933" s="121"/>
      <c r="AC933" s="122"/>
      <c r="AD933" s="122"/>
      <c r="AE933" s="122"/>
      <c r="AF933" s="123"/>
      <c r="AG933" s="123"/>
      <c r="AH933" s="123"/>
      <c r="AI933" s="120"/>
      <c r="AJ933" s="120"/>
      <c r="AK933" s="1093"/>
      <c r="AL933" s="1093"/>
      <c r="AM933" s="1093"/>
      <c r="AN933" s="120"/>
      <c r="AO933" s="118">
        <f t="shared" si="74"/>
        <v>0</v>
      </c>
      <c r="AP933" s="120" t="s">
        <v>287</v>
      </c>
      <c r="AQ933" s="120" t="s">
        <v>287</v>
      </c>
      <c r="AR933" s="144">
        <f t="shared" si="72"/>
        <v>0</v>
      </c>
      <c r="AS933" s="411">
        <v>8.3999999999999995E-3</v>
      </c>
      <c r="AT933" s="115">
        <v>937</v>
      </c>
    </row>
    <row r="934" spans="1:46" ht="15" hidden="1" customHeight="1">
      <c r="A934" s="115">
        <v>931</v>
      </c>
      <c r="B934" s="119" t="s">
        <v>1428</v>
      </c>
      <c r="C934" s="119"/>
      <c r="D934" s="119" t="s">
        <v>309</v>
      </c>
      <c r="E934" s="119" t="s">
        <v>330</v>
      </c>
      <c r="F934" s="119" t="s">
        <v>475</v>
      </c>
      <c r="G934" s="119" t="s">
        <v>297</v>
      </c>
      <c r="H934" s="119" t="s">
        <v>300</v>
      </c>
      <c r="I934" s="119" t="s">
        <v>749</v>
      </c>
      <c r="J934" s="119"/>
      <c r="K934" s="119"/>
      <c r="L934" s="120">
        <f t="shared" si="73"/>
        <v>0.01</v>
      </c>
      <c r="M934" s="164"/>
      <c r="N934" s="141" t="s">
        <v>1748</v>
      </c>
      <c r="O934" s="164"/>
      <c r="P934" s="163"/>
      <c r="Q934" s="120"/>
      <c r="R934" s="120"/>
      <c r="S934" s="121"/>
      <c r="T934" s="121"/>
      <c r="U934" s="121"/>
      <c r="V934" s="121"/>
      <c r="W934" s="121"/>
      <c r="X934" s="121"/>
      <c r="Y934" s="121"/>
      <c r="Z934" s="121"/>
      <c r="AA934" s="121"/>
      <c r="AB934" s="121"/>
      <c r="AC934" s="122"/>
      <c r="AD934" s="122"/>
      <c r="AE934" s="122"/>
      <c r="AF934" s="123"/>
      <c r="AG934" s="123"/>
      <c r="AH934" s="123"/>
      <c r="AI934" s="120"/>
      <c r="AJ934" s="120"/>
      <c r="AK934" s="1093"/>
      <c r="AL934" s="1093"/>
      <c r="AM934" s="1093"/>
      <c r="AN934" s="120"/>
      <c r="AO934" s="118">
        <f t="shared" si="74"/>
        <v>0</v>
      </c>
      <c r="AP934" s="120" t="s">
        <v>287</v>
      </c>
      <c r="AQ934" s="120" t="s">
        <v>287</v>
      </c>
      <c r="AR934" s="144">
        <f t="shared" si="72"/>
        <v>0</v>
      </c>
      <c r="AS934" s="411">
        <v>8.3999999999999995E-3</v>
      </c>
      <c r="AT934" s="115">
        <v>938</v>
      </c>
    </row>
    <row r="935" spans="1:46" ht="15" hidden="1" customHeight="1">
      <c r="A935" s="115">
        <v>932</v>
      </c>
      <c r="B935" s="119" t="s">
        <v>1429</v>
      </c>
      <c r="C935" s="119"/>
      <c r="D935" s="119" t="s">
        <v>309</v>
      </c>
      <c r="E935" s="119" t="s">
        <v>330</v>
      </c>
      <c r="F935" s="119" t="s">
        <v>475</v>
      </c>
      <c r="G935" s="119" t="s">
        <v>297</v>
      </c>
      <c r="H935" s="119" t="s">
        <v>300</v>
      </c>
      <c r="I935" s="119" t="s">
        <v>749</v>
      </c>
      <c r="J935" s="119"/>
      <c r="K935" s="119"/>
      <c r="L935" s="120">
        <f t="shared" si="73"/>
        <v>0.01</v>
      </c>
      <c r="M935" s="164"/>
      <c r="N935" s="141" t="s">
        <v>1748</v>
      </c>
      <c r="O935" s="164"/>
      <c r="P935" s="163"/>
      <c r="Q935" s="120"/>
      <c r="R935" s="120"/>
      <c r="S935" s="121"/>
      <c r="T935" s="121"/>
      <c r="U935" s="121"/>
      <c r="V935" s="121"/>
      <c r="W935" s="121"/>
      <c r="X935" s="121"/>
      <c r="Y935" s="121"/>
      <c r="Z935" s="121"/>
      <c r="AA935" s="121"/>
      <c r="AB935" s="121"/>
      <c r="AC935" s="122"/>
      <c r="AD935" s="122"/>
      <c r="AE935" s="122"/>
      <c r="AF935" s="123"/>
      <c r="AG935" s="123"/>
      <c r="AH935" s="123"/>
      <c r="AI935" s="120"/>
      <c r="AJ935" s="120"/>
      <c r="AK935" s="1093"/>
      <c r="AL935" s="1093"/>
      <c r="AM935" s="1093"/>
      <c r="AN935" s="120"/>
      <c r="AO935" s="118">
        <f t="shared" si="74"/>
        <v>0</v>
      </c>
      <c r="AP935" s="120" t="s">
        <v>287</v>
      </c>
      <c r="AQ935" s="120" t="s">
        <v>287</v>
      </c>
      <c r="AR935" s="144">
        <f t="shared" si="72"/>
        <v>0</v>
      </c>
      <c r="AS935" s="411">
        <v>8.3999999999999995E-3</v>
      </c>
      <c r="AT935" s="115">
        <v>939</v>
      </c>
    </row>
    <row r="936" spans="1:46" ht="15" hidden="1" customHeight="1">
      <c r="A936" s="115">
        <v>933</v>
      </c>
      <c r="B936" s="119" t="s">
        <v>1430</v>
      </c>
      <c r="C936" s="119"/>
      <c r="D936" s="119" t="s">
        <v>309</v>
      </c>
      <c r="E936" s="119" t="s">
        <v>330</v>
      </c>
      <c r="F936" s="119" t="s">
        <v>475</v>
      </c>
      <c r="G936" s="119" t="s">
        <v>297</v>
      </c>
      <c r="H936" s="119" t="s">
        <v>300</v>
      </c>
      <c r="I936" s="119" t="s">
        <v>749</v>
      </c>
      <c r="J936" s="119"/>
      <c r="K936" s="119"/>
      <c r="L936" s="120">
        <f t="shared" si="73"/>
        <v>0.01</v>
      </c>
      <c r="M936" s="164"/>
      <c r="N936" s="141" t="s">
        <v>1748</v>
      </c>
      <c r="O936" s="164"/>
      <c r="P936" s="163"/>
      <c r="Q936" s="120"/>
      <c r="R936" s="120"/>
      <c r="S936" s="121"/>
      <c r="T936" s="121"/>
      <c r="U936" s="121"/>
      <c r="V936" s="121"/>
      <c r="W936" s="121"/>
      <c r="X936" s="121"/>
      <c r="Y936" s="121"/>
      <c r="Z936" s="121"/>
      <c r="AA936" s="121"/>
      <c r="AB936" s="121"/>
      <c r="AC936" s="122"/>
      <c r="AD936" s="122"/>
      <c r="AE936" s="122"/>
      <c r="AF936" s="123"/>
      <c r="AG936" s="123"/>
      <c r="AH936" s="123"/>
      <c r="AI936" s="120"/>
      <c r="AJ936" s="120"/>
      <c r="AK936" s="1093"/>
      <c r="AL936" s="1093"/>
      <c r="AM936" s="1093"/>
      <c r="AN936" s="120"/>
      <c r="AO936" s="118">
        <f t="shared" si="74"/>
        <v>0</v>
      </c>
      <c r="AP936" s="120" t="s">
        <v>287</v>
      </c>
      <c r="AQ936" s="120" t="s">
        <v>287</v>
      </c>
      <c r="AR936" s="144">
        <f t="shared" si="72"/>
        <v>0</v>
      </c>
      <c r="AS936" s="411">
        <v>8.3999999999999995E-3</v>
      </c>
      <c r="AT936" s="115">
        <v>940</v>
      </c>
    </row>
    <row r="937" spans="1:46" ht="15" hidden="1" customHeight="1">
      <c r="A937" s="115">
        <v>934</v>
      </c>
      <c r="B937" s="119" t="s">
        <v>1431</v>
      </c>
      <c r="C937" s="119"/>
      <c r="D937" s="119" t="s">
        <v>309</v>
      </c>
      <c r="E937" s="119" t="s">
        <v>330</v>
      </c>
      <c r="F937" s="119" t="s">
        <v>475</v>
      </c>
      <c r="G937" s="119" t="s">
        <v>297</v>
      </c>
      <c r="H937" s="119" t="s">
        <v>300</v>
      </c>
      <c r="I937" s="119" t="s">
        <v>287</v>
      </c>
      <c r="J937" s="119"/>
      <c r="K937" s="119"/>
      <c r="L937" s="120">
        <f t="shared" si="73"/>
        <v>0.01</v>
      </c>
      <c r="M937" s="164"/>
      <c r="N937" s="141" t="s">
        <v>1748</v>
      </c>
      <c r="O937" s="164"/>
      <c r="P937" s="163"/>
      <c r="Q937" s="120"/>
      <c r="R937" s="120"/>
      <c r="S937" s="121"/>
      <c r="T937" s="121"/>
      <c r="U937" s="121"/>
      <c r="V937" s="121"/>
      <c r="W937" s="121"/>
      <c r="X937" s="121"/>
      <c r="Y937" s="121"/>
      <c r="Z937" s="121"/>
      <c r="AA937" s="121"/>
      <c r="AB937" s="121"/>
      <c r="AC937" s="122"/>
      <c r="AD937" s="122"/>
      <c r="AE937" s="122"/>
      <c r="AF937" s="123"/>
      <c r="AG937" s="123"/>
      <c r="AH937" s="123"/>
      <c r="AI937" s="120"/>
      <c r="AJ937" s="120"/>
      <c r="AK937" s="1093"/>
      <c r="AL937" s="1093"/>
      <c r="AM937" s="1093"/>
      <c r="AN937" s="120"/>
      <c r="AO937" s="118">
        <f t="shared" si="74"/>
        <v>0</v>
      </c>
      <c r="AP937" s="120" t="s">
        <v>287</v>
      </c>
      <c r="AQ937" s="120" t="s">
        <v>287</v>
      </c>
      <c r="AR937" s="144">
        <f t="shared" si="72"/>
        <v>0</v>
      </c>
      <c r="AS937" s="411">
        <v>8.3999999999999995E-3</v>
      </c>
      <c r="AT937" s="115">
        <v>941</v>
      </c>
    </row>
    <row r="938" spans="1:46" ht="15" hidden="1" customHeight="1">
      <c r="A938" s="115">
        <v>935</v>
      </c>
      <c r="B938" s="119" t="s">
        <v>1432</v>
      </c>
      <c r="C938" s="119"/>
      <c r="D938" s="119" t="s">
        <v>309</v>
      </c>
      <c r="E938" s="119" t="s">
        <v>330</v>
      </c>
      <c r="F938" s="119" t="s">
        <v>475</v>
      </c>
      <c r="G938" s="119" t="s">
        <v>297</v>
      </c>
      <c r="H938" s="119" t="s">
        <v>300</v>
      </c>
      <c r="I938" s="119" t="s">
        <v>287</v>
      </c>
      <c r="J938" s="119"/>
      <c r="K938" s="119"/>
      <c r="L938" s="120">
        <f t="shared" si="73"/>
        <v>0.01</v>
      </c>
      <c r="M938" s="164"/>
      <c r="N938" s="141" t="s">
        <v>1748</v>
      </c>
      <c r="O938" s="164"/>
      <c r="P938" s="163"/>
      <c r="Q938" s="120"/>
      <c r="R938" s="120"/>
      <c r="S938" s="121"/>
      <c r="T938" s="121"/>
      <c r="U938" s="121"/>
      <c r="V938" s="121"/>
      <c r="W938" s="121"/>
      <c r="X938" s="121"/>
      <c r="Y938" s="121"/>
      <c r="Z938" s="121"/>
      <c r="AA938" s="121"/>
      <c r="AB938" s="121"/>
      <c r="AC938" s="122"/>
      <c r="AD938" s="122"/>
      <c r="AE938" s="122"/>
      <c r="AF938" s="123"/>
      <c r="AG938" s="123"/>
      <c r="AH938" s="123"/>
      <c r="AI938" s="120"/>
      <c r="AJ938" s="120"/>
      <c r="AK938" s="1093"/>
      <c r="AL938" s="1093"/>
      <c r="AM938" s="1093"/>
      <c r="AN938" s="120"/>
      <c r="AO938" s="118">
        <f t="shared" si="74"/>
        <v>0</v>
      </c>
      <c r="AP938" s="120" t="s">
        <v>287</v>
      </c>
      <c r="AQ938" s="120" t="s">
        <v>287</v>
      </c>
      <c r="AR938" s="144">
        <f t="shared" si="72"/>
        <v>0</v>
      </c>
      <c r="AS938" s="411">
        <v>8.3999999999999995E-3</v>
      </c>
      <c r="AT938" s="115">
        <v>942</v>
      </c>
    </row>
    <row r="939" spans="1:46" ht="15" hidden="1" customHeight="1">
      <c r="A939" s="115">
        <v>936</v>
      </c>
      <c r="B939" s="119" t="s">
        <v>1433</v>
      </c>
      <c r="C939" s="119"/>
      <c r="D939" s="119" t="s">
        <v>309</v>
      </c>
      <c r="E939" s="119" t="s">
        <v>310</v>
      </c>
      <c r="F939" s="119" t="s">
        <v>1434</v>
      </c>
      <c r="G939" s="119" t="s">
        <v>297</v>
      </c>
      <c r="H939" s="119" t="s">
        <v>300</v>
      </c>
      <c r="I939" s="119" t="s">
        <v>749</v>
      </c>
      <c r="J939" s="119"/>
      <c r="K939" s="119"/>
      <c r="L939" s="120">
        <f t="shared" si="73"/>
        <v>0.01</v>
      </c>
      <c r="M939" s="164"/>
      <c r="N939" s="141" t="s">
        <v>1748</v>
      </c>
      <c r="O939" s="164"/>
      <c r="P939" s="163"/>
      <c r="Q939" s="120"/>
      <c r="R939" s="120"/>
      <c r="S939" s="121"/>
      <c r="T939" s="121"/>
      <c r="U939" s="121"/>
      <c r="V939" s="121"/>
      <c r="W939" s="121"/>
      <c r="X939" s="121"/>
      <c r="Y939" s="121"/>
      <c r="Z939" s="121"/>
      <c r="AA939" s="121"/>
      <c r="AB939" s="121"/>
      <c r="AC939" s="122"/>
      <c r="AD939" s="122"/>
      <c r="AE939" s="122"/>
      <c r="AF939" s="123"/>
      <c r="AG939" s="123"/>
      <c r="AH939" s="123"/>
      <c r="AI939" s="120"/>
      <c r="AJ939" s="120"/>
      <c r="AK939" s="1093"/>
      <c r="AL939" s="1093"/>
      <c r="AM939" s="1093"/>
      <c r="AN939" s="120"/>
      <c r="AO939" s="118">
        <f t="shared" si="74"/>
        <v>0</v>
      </c>
      <c r="AP939" s="120" t="s">
        <v>287</v>
      </c>
      <c r="AQ939" s="120" t="s">
        <v>287</v>
      </c>
      <c r="AR939" s="144">
        <f t="shared" si="72"/>
        <v>0</v>
      </c>
      <c r="AS939" s="411">
        <v>8.3999999999999995E-3</v>
      </c>
      <c r="AT939" s="115">
        <v>943</v>
      </c>
    </row>
    <row r="940" spans="1:46" ht="15" hidden="1" customHeight="1">
      <c r="A940" s="115">
        <v>937</v>
      </c>
      <c r="B940" s="119" t="s">
        <v>1435</v>
      </c>
      <c r="C940" s="124" t="s">
        <v>1738</v>
      </c>
      <c r="D940" s="119" t="s">
        <v>309</v>
      </c>
      <c r="E940" s="119" t="s">
        <v>330</v>
      </c>
      <c r="F940" s="119" t="s">
        <v>475</v>
      </c>
      <c r="G940" s="119" t="s">
        <v>297</v>
      </c>
      <c r="H940" s="119" t="s">
        <v>300</v>
      </c>
      <c r="I940" s="119" t="s">
        <v>749</v>
      </c>
      <c r="J940" s="119">
        <v>0.01</v>
      </c>
      <c r="K940" s="119"/>
      <c r="L940" s="120">
        <f t="shared" si="73"/>
        <v>0.01</v>
      </c>
      <c r="M940" s="164"/>
      <c r="N940" s="141" t="s">
        <v>1748</v>
      </c>
      <c r="O940" s="164"/>
      <c r="P940" s="163"/>
      <c r="Q940" s="120"/>
      <c r="R940" s="120"/>
      <c r="S940" s="121">
        <v>1.05</v>
      </c>
      <c r="T940" s="121">
        <v>10</v>
      </c>
      <c r="U940" s="121">
        <v>21.05</v>
      </c>
      <c r="V940" s="121">
        <v>41.1</v>
      </c>
      <c r="W940" s="121">
        <v>71.150000000000006</v>
      </c>
      <c r="X940" s="121">
        <v>81.150000000000006</v>
      </c>
      <c r="Y940" s="121">
        <v>100</v>
      </c>
      <c r="Z940" s="121">
        <v>121.05</v>
      </c>
      <c r="AA940" s="121">
        <v>140</v>
      </c>
      <c r="AB940" s="121">
        <v>150</v>
      </c>
      <c r="AC940" s="122">
        <v>11.05</v>
      </c>
      <c r="AD940" s="122">
        <v>71.099999999999994</v>
      </c>
      <c r="AE940" s="122">
        <v>150</v>
      </c>
      <c r="AF940" s="123">
        <v>5.15</v>
      </c>
      <c r="AG940" s="123">
        <v>60</v>
      </c>
      <c r="AH940" s="123">
        <v>150</v>
      </c>
      <c r="AI940" s="1092" t="s">
        <v>2571</v>
      </c>
      <c r="AJ940" s="1093"/>
      <c r="AK940" s="1093" t="s">
        <v>1676</v>
      </c>
      <c r="AL940" s="1093"/>
      <c r="AM940" s="1093"/>
      <c r="AN940" s="120"/>
      <c r="AO940" s="118">
        <f t="shared" si="74"/>
        <v>0.05</v>
      </c>
      <c r="AP940" s="120" t="s">
        <v>287</v>
      </c>
      <c r="AQ940" s="120" t="s">
        <v>287</v>
      </c>
      <c r="AR940" s="144">
        <f t="shared" si="72"/>
        <v>0.04</v>
      </c>
      <c r="AS940" s="411">
        <v>8.3999999999999995E-3</v>
      </c>
      <c r="AT940" s="115">
        <v>944</v>
      </c>
    </row>
    <row r="941" spans="1:46" ht="15" hidden="1" customHeight="1">
      <c r="A941" s="115">
        <v>938</v>
      </c>
      <c r="B941" s="119" t="s">
        <v>1436</v>
      </c>
      <c r="C941" s="124" t="s">
        <v>1742</v>
      </c>
      <c r="D941" s="119" t="s">
        <v>309</v>
      </c>
      <c r="E941" s="119" t="s">
        <v>330</v>
      </c>
      <c r="F941" s="119" t="s">
        <v>514</v>
      </c>
      <c r="G941" s="119" t="s">
        <v>297</v>
      </c>
      <c r="H941" s="119" t="s">
        <v>300</v>
      </c>
      <c r="I941" s="119" t="s">
        <v>749</v>
      </c>
      <c r="J941" s="119">
        <v>0.01</v>
      </c>
      <c r="K941" s="119"/>
      <c r="L941" s="120">
        <f t="shared" si="73"/>
        <v>0.01</v>
      </c>
      <c r="M941" s="164"/>
      <c r="N941" s="141" t="s">
        <v>1748</v>
      </c>
      <c r="O941" s="164"/>
      <c r="P941" s="163"/>
      <c r="Q941" s="120"/>
      <c r="R941" s="120"/>
      <c r="S941" s="121">
        <v>1.05</v>
      </c>
      <c r="T941" s="121">
        <v>10</v>
      </c>
      <c r="U941" s="121">
        <v>21.05</v>
      </c>
      <c r="V941" s="121">
        <v>41.1</v>
      </c>
      <c r="W941" s="121">
        <v>71.150000000000006</v>
      </c>
      <c r="X941" s="121">
        <v>81.150000000000006</v>
      </c>
      <c r="Y941" s="121">
        <v>100</v>
      </c>
      <c r="Z941" s="121">
        <v>121.05</v>
      </c>
      <c r="AA941" s="121">
        <v>140</v>
      </c>
      <c r="AB941" s="121">
        <v>150</v>
      </c>
      <c r="AC941" s="122">
        <v>11.05</v>
      </c>
      <c r="AD941" s="122">
        <v>71.099999999999994</v>
      </c>
      <c r="AE941" s="122">
        <v>150</v>
      </c>
      <c r="AF941" s="123">
        <v>5.15</v>
      </c>
      <c r="AG941" s="123">
        <v>60</v>
      </c>
      <c r="AH941" s="123">
        <v>150</v>
      </c>
      <c r="AI941" s="1092" t="s">
        <v>2571</v>
      </c>
      <c r="AJ941" s="1093"/>
      <c r="AK941" s="1093" t="s">
        <v>1676</v>
      </c>
      <c r="AL941" s="1093"/>
      <c r="AM941" s="1093"/>
      <c r="AN941" s="120"/>
      <c r="AO941" s="118">
        <f t="shared" si="74"/>
        <v>0.05</v>
      </c>
      <c r="AP941" s="120" t="s">
        <v>287</v>
      </c>
      <c r="AQ941" s="120" t="s">
        <v>287</v>
      </c>
      <c r="AR941" s="144">
        <f t="shared" si="72"/>
        <v>0.04</v>
      </c>
      <c r="AS941" s="411">
        <v>8.3999999999999995E-3</v>
      </c>
      <c r="AT941" s="115">
        <v>945</v>
      </c>
    </row>
    <row r="942" spans="1:46" ht="15" hidden="1" customHeight="1">
      <c r="A942" s="115">
        <v>939</v>
      </c>
      <c r="B942" s="119" t="s">
        <v>1437</v>
      </c>
      <c r="C942" s="124" t="s">
        <v>1739</v>
      </c>
      <c r="D942" s="119" t="s">
        <v>309</v>
      </c>
      <c r="E942" s="119" t="s">
        <v>330</v>
      </c>
      <c r="F942" s="119" t="s">
        <v>514</v>
      </c>
      <c r="G942" s="119" t="s">
        <v>297</v>
      </c>
      <c r="H942" s="119" t="s">
        <v>300</v>
      </c>
      <c r="I942" s="119" t="s">
        <v>749</v>
      </c>
      <c r="J942" s="119">
        <v>0.01</v>
      </c>
      <c r="K942" s="119"/>
      <c r="L942" s="120">
        <f t="shared" si="73"/>
        <v>0.01</v>
      </c>
      <c r="M942" s="164"/>
      <c r="N942" s="141" t="s">
        <v>1748</v>
      </c>
      <c r="O942" s="164"/>
      <c r="P942" s="163"/>
      <c r="Q942" s="120"/>
      <c r="R942" s="120"/>
      <c r="S942" s="121">
        <v>1.05</v>
      </c>
      <c r="T942" s="121">
        <v>10</v>
      </c>
      <c r="U942" s="121">
        <v>21.05</v>
      </c>
      <c r="V942" s="121">
        <v>41.1</v>
      </c>
      <c r="W942" s="121">
        <v>71.150000000000006</v>
      </c>
      <c r="X942" s="121">
        <v>81.150000000000006</v>
      </c>
      <c r="Y942" s="121">
        <v>100</v>
      </c>
      <c r="Z942" s="121">
        <v>121.05</v>
      </c>
      <c r="AA942" s="121">
        <v>140</v>
      </c>
      <c r="AB942" s="121">
        <v>150</v>
      </c>
      <c r="AC942" s="122">
        <v>11.05</v>
      </c>
      <c r="AD942" s="122">
        <v>71.099999999999994</v>
      </c>
      <c r="AE942" s="122">
        <v>150</v>
      </c>
      <c r="AF942" s="123">
        <v>5.15</v>
      </c>
      <c r="AG942" s="123">
        <v>60</v>
      </c>
      <c r="AH942" s="123">
        <v>150</v>
      </c>
      <c r="AI942" s="1092" t="s">
        <v>2571</v>
      </c>
      <c r="AJ942" s="1093"/>
      <c r="AK942" s="1093" t="s">
        <v>1676</v>
      </c>
      <c r="AL942" s="1093"/>
      <c r="AM942" s="1093"/>
      <c r="AN942" s="120"/>
      <c r="AO942" s="118">
        <f t="shared" si="74"/>
        <v>0.05</v>
      </c>
      <c r="AP942" s="120" t="s">
        <v>287</v>
      </c>
      <c r="AQ942" s="120" t="s">
        <v>287</v>
      </c>
      <c r="AR942" s="144">
        <f t="shared" si="72"/>
        <v>0.04</v>
      </c>
      <c r="AS942" s="411">
        <v>8.3999999999999995E-3</v>
      </c>
      <c r="AT942" s="115">
        <v>946</v>
      </c>
    </row>
    <row r="943" spans="1:46" ht="15" hidden="1" customHeight="1">
      <c r="A943" s="115">
        <v>940</v>
      </c>
      <c r="B943" s="119" t="s">
        <v>1438</v>
      </c>
      <c r="C943" s="119"/>
      <c r="D943" s="119" t="s">
        <v>309</v>
      </c>
      <c r="E943" s="119" t="s">
        <v>330</v>
      </c>
      <c r="F943" s="119" t="s">
        <v>514</v>
      </c>
      <c r="G943" s="119" t="s">
        <v>297</v>
      </c>
      <c r="H943" s="119" t="s">
        <v>300</v>
      </c>
      <c r="I943" s="119" t="s">
        <v>749</v>
      </c>
      <c r="J943" s="119"/>
      <c r="K943" s="119"/>
      <c r="L943" s="120">
        <f t="shared" si="73"/>
        <v>0.01</v>
      </c>
      <c r="M943" s="164"/>
      <c r="N943" s="141" t="s">
        <v>1748</v>
      </c>
      <c r="O943" s="164"/>
      <c r="P943" s="163"/>
      <c r="Q943" s="120"/>
      <c r="R943" s="120"/>
      <c r="S943" s="121"/>
      <c r="T943" s="121"/>
      <c r="U943" s="121"/>
      <c r="V943" s="121"/>
      <c r="W943" s="121"/>
      <c r="X943" s="121"/>
      <c r="Y943" s="121"/>
      <c r="Z943" s="121"/>
      <c r="AA943" s="121"/>
      <c r="AB943" s="121"/>
      <c r="AC943" s="122"/>
      <c r="AD943" s="122"/>
      <c r="AE943" s="122"/>
      <c r="AF943" s="123"/>
      <c r="AG943" s="123"/>
      <c r="AH943" s="123"/>
      <c r="AI943" s="120"/>
      <c r="AJ943" s="120"/>
      <c r="AK943" s="1093"/>
      <c r="AL943" s="1093"/>
      <c r="AM943" s="1093"/>
      <c r="AN943" s="120"/>
      <c r="AO943" s="118">
        <f t="shared" si="74"/>
        <v>0</v>
      </c>
      <c r="AP943" s="120" t="s">
        <v>287</v>
      </c>
      <c r="AQ943" s="120" t="s">
        <v>287</v>
      </c>
      <c r="AR943" s="144">
        <f t="shared" si="72"/>
        <v>0</v>
      </c>
      <c r="AS943" s="411">
        <v>8.3999999999999995E-3</v>
      </c>
      <c r="AT943" s="115">
        <v>947</v>
      </c>
    </row>
    <row r="944" spans="1:46" ht="15" hidden="1" customHeight="1">
      <c r="A944" s="115">
        <v>941</v>
      </c>
      <c r="B944" s="119" t="s">
        <v>1439</v>
      </c>
      <c r="C944" s="119"/>
      <c r="D944" s="119" t="s">
        <v>309</v>
      </c>
      <c r="E944" s="119" t="s">
        <v>330</v>
      </c>
      <c r="F944" s="119" t="s">
        <v>475</v>
      </c>
      <c r="G944" s="119" t="s">
        <v>297</v>
      </c>
      <c r="H944" s="119" t="s">
        <v>300</v>
      </c>
      <c r="I944" s="119" t="s">
        <v>749</v>
      </c>
      <c r="J944" s="119"/>
      <c r="K944" s="119"/>
      <c r="L944" s="120">
        <f t="shared" si="73"/>
        <v>0.01</v>
      </c>
      <c r="M944" s="164"/>
      <c r="N944" s="141" t="s">
        <v>1748</v>
      </c>
      <c r="O944" s="164"/>
      <c r="P944" s="163"/>
      <c r="Q944" s="120"/>
      <c r="R944" s="120"/>
      <c r="S944" s="121"/>
      <c r="T944" s="121"/>
      <c r="U944" s="121"/>
      <c r="V944" s="121"/>
      <c r="W944" s="121"/>
      <c r="X944" s="121"/>
      <c r="Y944" s="121"/>
      <c r="Z944" s="121"/>
      <c r="AA944" s="121"/>
      <c r="AB944" s="121"/>
      <c r="AC944" s="122"/>
      <c r="AD944" s="122"/>
      <c r="AE944" s="122"/>
      <c r="AF944" s="123"/>
      <c r="AG944" s="123"/>
      <c r="AH944" s="123"/>
      <c r="AI944" s="120"/>
      <c r="AJ944" s="120"/>
      <c r="AK944" s="1093"/>
      <c r="AL944" s="1093"/>
      <c r="AM944" s="1093"/>
      <c r="AN944" s="120"/>
      <c r="AO944" s="118">
        <f t="shared" si="74"/>
        <v>0</v>
      </c>
      <c r="AP944" s="120" t="s">
        <v>287</v>
      </c>
      <c r="AQ944" s="120" t="s">
        <v>287</v>
      </c>
      <c r="AR944" s="144">
        <f t="shared" si="72"/>
        <v>0</v>
      </c>
      <c r="AS944" s="411">
        <v>8.3999999999999995E-3</v>
      </c>
      <c r="AT944" s="115">
        <v>948</v>
      </c>
    </row>
    <row r="945" spans="1:46" ht="15" hidden="1" customHeight="1">
      <c r="A945" s="115">
        <v>942</v>
      </c>
      <c r="B945" s="119" t="s">
        <v>1440</v>
      </c>
      <c r="C945" s="119">
        <v>80042845</v>
      </c>
      <c r="D945" s="119" t="s">
        <v>309</v>
      </c>
      <c r="E945" s="125" t="s">
        <v>1673</v>
      </c>
      <c r="F945" s="119" t="s">
        <v>311</v>
      </c>
      <c r="G945" s="119" t="s">
        <v>297</v>
      </c>
      <c r="H945" s="119" t="s">
        <v>300</v>
      </c>
      <c r="I945" s="119" t="s">
        <v>749</v>
      </c>
      <c r="J945" s="119">
        <v>0.05</v>
      </c>
      <c r="K945" s="119"/>
      <c r="L945" s="120">
        <f t="shared" si="73"/>
        <v>0.03</v>
      </c>
      <c r="M945" s="164"/>
      <c r="N945" s="141" t="s">
        <v>1748</v>
      </c>
      <c r="O945" s="164" t="s">
        <v>1795</v>
      </c>
      <c r="P945" s="163" t="s">
        <v>1794</v>
      </c>
      <c r="Q945" s="120"/>
      <c r="R945" s="120"/>
      <c r="S945" s="121">
        <v>1.05</v>
      </c>
      <c r="T945" s="121">
        <v>10</v>
      </c>
      <c r="U945" s="121">
        <v>21.05</v>
      </c>
      <c r="V945" s="121">
        <v>41.1</v>
      </c>
      <c r="W945" s="121">
        <v>71.150000000000006</v>
      </c>
      <c r="X945" s="121">
        <v>81.150000000000006</v>
      </c>
      <c r="Y945" s="121">
        <v>100</v>
      </c>
      <c r="Z945" s="121">
        <v>121.05</v>
      </c>
      <c r="AA945" s="121">
        <v>140</v>
      </c>
      <c r="AB945" s="121">
        <v>150</v>
      </c>
      <c r="AC945" s="122">
        <v>11.05</v>
      </c>
      <c r="AD945" s="122">
        <v>71.099999999999994</v>
      </c>
      <c r="AE945" s="122">
        <v>150</v>
      </c>
      <c r="AF945" s="123">
        <v>5.15</v>
      </c>
      <c r="AG945" s="123">
        <v>60</v>
      </c>
      <c r="AH945" s="123">
        <v>150</v>
      </c>
      <c r="AI945" s="1092" t="s">
        <v>2571</v>
      </c>
      <c r="AJ945" s="1093"/>
      <c r="AK945" s="1093" t="s">
        <v>1676</v>
      </c>
      <c r="AL945" s="1093"/>
      <c r="AM945" s="1093"/>
      <c r="AN945" s="120"/>
      <c r="AO945" s="118">
        <f t="shared" si="74"/>
        <v>0.25</v>
      </c>
      <c r="AP945" s="120" t="s">
        <v>287</v>
      </c>
      <c r="AQ945" s="120" t="s">
        <v>287</v>
      </c>
      <c r="AR945" s="144">
        <f t="shared" si="72"/>
        <v>0.2</v>
      </c>
      <c r="AS945" s="411">
        <v>8.3999999999999995E-3</v>
      </c>
      <c r="AT945" s="115">
        <v>949</v>
      </c>
    </row>
    <row r="946" spans="1:46" ht="15" hidden="1" customHeight="1">
      <c r="A946" s="115">
        <v>943</v>
      </c>
      <c r="B946" s="119" t="s">
        <v>1441</v>
      </c>
      <c r="C946" s="119">
        <v>90134952</v>
      </c>
      <c r="D946" s="119" t="s">
        <v>309</v>
      </c>
      <c r="E946" s="125" t="s">
        <v>1673</v>
      </c>
      <c r="F946" s="119" t="s">
        <v>311</v>
      </c>
      <c r="G946" s="119" t="s">
        <v>297</v>
      </c>
      <c r="H946" s="119" t="s">
        <v>300</v>
      </c>
      <c r="I946" s="119" t="s">
        <v>749</v>
      </c>
      <c r="J946" s="119">
        <v>0.05</v>
      </c>
      <c r="K946" s="119"/>
      <c r="L946" s="120">
        <f t="shared" si="73"/>
        <v>0.03</v>
      </c>
      <c r="M946" s="164"/>
      <c r="N946" s="141" t="s">
        <v>1748</v>
      </c>
      <c r="O946" s="164" t="s">
        <v>1795</v>
      </c>
      <c r="P946" s="163" t="s">
        <v>1794</v>
      </c>
      <c r="Q946" s="120"/>
      <c r="R946" s="120"/>
      <c r="S946" s="121">
        <v>1.05</v>
      </c>
      <c r="T946" s="121">
        <v>10</v>
      </c>
      <c r="U946" s="121">
        <v>21.05</v>
      </c>
      <c r="V946" s="121">
        <v>41.1</v>
      </c>
      <c r="W946" s="121">
        <v>71.150000000000006</v>
      </c>
      <c r="X946" s="121">
        <v>81.150000000000006</v>
      </c>
      <c r="Y946" s="121">
        <v>100</v>
      </c>
      <c r="Z946" s="121">
        <v>121.05</v>
      </c>
      <c r="AA946" s="121">
        <v>140</v>
      </c>
      <c r="AB946" s="121">
        <v>150</v>
      </c>
      <c r="AC946" s="122">
        <v>11.05</v>
      </c>
      <c r="AD946" s="122">
        <v>71.099999999999994</v>
      </c>
      <c r="AE946" s="122">
        <v>150</v>
      </c>
      <c r="AF946" s="123">
        <v>5.15</v>
      </c>
      <c r="AG946" s="123">
        <v>60</v>
      </c>
      <c r="AH946" s="123">
        <v>150</v>
      </c>
      <c r="AI946" s="1092" t="s">
        <v>2571</v>
      </c>
      <c r="AJ946" s="1093"/>
      <c r="AK946" s="1093" t="s">
        <v>1676</v>
      </c>
      <c r="AL946" s="1093"/>
      <c r="AM946" s="1093"/>
      <c r="AN946" s="120"/>
      <c r="AO946" s="118">
        <f t="shared" si="74"/>
        <v>0.25</v>
      </c>
      <c r="AP946" s="120" t="s">
        <v>287</v>
      </c>
      <c r="AQ946" s="120" t="s">
        <v>287</v>
      </c>
      <c r="AR946" s="144">
        <f t="shared" si="72"/>
        <v>0.2</v>
      </c>
      <c r="AS946" s="411">
        <v>8.3999999999999995E-3</v>
      </c>
      <c r="AT946" s="115">
        <v>950</v>
      </c>
    </row>
    <row r="947" spans="1:46" ht="15" hidden="1" customHeight="1">
      <c r="A947" s="115">
        <v>944</v>
      </c>
      <c r="B947" s="119" t="s">
        <v>1442</v>
      </c>
      <c r="C947" s="119">
        <v>90176277</v>
      </c>
      <c r="D947" s="119" t="s">
        <v>309</v>
      </c>
      <c r="E947" s="119" t="s">
        <v>330</v>
      </c>
      <c r="F947" s="119" t="s">
        <v>1443</v>
      </c>
      <c r="G947" s="119" t="s">
        <v>297</v>
      </c>
      <c r="H947" s="119" t="s">
        <v>300</v>
      </c>
      <c r="I947" s="119" t="s">
        <v>749</v>
      </c>
      <c r="J947" s="119">
        <v>0.05</v>
      </c>
      <c r="K947" s="119"/>
      <c r="L947" s="120">
        <f t="shared" si="73"/>
        <v>0.03</v>
      </c>
      <c r="M947" s="164"/>
      <c r="N947" s="141" t="s">
        <v>1748</v>
      </c>
      <c r="O947" s="169" t="s">
        <v>1781</v>
      </c>
      <c r="P947" s="169" t="s">
        <v>1780</v>
      </c>
      <c r="Q947" s="120"/>
      <c r="R947" s="120"/>
      <c r="S947" s="121">
        <v>1.05</v>
      </c>
      <c r="T947" s="121">
        <v>10</v>
      </c>
      <c r="U947" s="121">
        <v>21.05</v>
      </c>
      <c r="V947" s="121">
        <v>41.1</v>
      </c>
      <c r="W947" s="121">
        <v>71.150000000000006</v>
      </c>
      <c r="X947" s="121">
        <v>81.150000000000006</v>
      </c>
      <c r="Y947" s="121">
        <v>100</v>
      </c>
      <c r="Z947" s="121">
        <v>121.05</v>
      </c>
      <c r="AA947" s="121">
        <v>140</v>
      </c>
      <c r="AB947" s="121">
        <v>150</v>
      </c>
      <c r="AC947" s="122">
        <v>11.05</v>
      </c>
      <c r="AD947" s="122">
        <v>71.099999999999994</v>
      </c>
      <c r="AE947" s="122">
        <v>150</v>
      </c>
      <c r="AF947" s="123">
        <v>5.15</v>
      </c>
      <c r="AG947" s="123">
        <v>60</v>
      </c>
      <c r="AH947" s="123">
        <v>150</v>
      </c>
      <c r="AI947" s="1092" t="s">
        <v>2571</v>
      </c>
      <c r="AJ947" s="1093"/>
      <c r="AK947" s="1093" t="s">
        <v>1676</v>
      </c>
      <c r="AL947" s="1093"/>
      <c r="AM947" s="1093"/>
      <c r="AN947" s="120"/>
      <c r="AO947" s="118">
        <f t="shared" si="74"/>
        <v>0.25</v>
      </c>
      <c r="AP947" s="120" t="s">
        <v>287</v>
      </c>
      <c r="AQ947" s="120" t="s">
        <v>287</v>
      </c>
      <c r="AR947" s="144">
        <f t="shared" si="72"/>
        <v>0.2</v>
      </c>
      <c r="AS947" s="411">
        <v>8.3999999999999995E-3</v>
      </c>
      <c r="AT947" s="115">
        <v>951</v>
      </c>
    </row>
    <row r="948" spans="1:46" ht="15" hidden="1" customHeight="1">
      <c r="A948" s="115">
        <v>945</v>
      </c>
      <c r="B948" s="119" t="s">
        <v>1444</v>
      </c>
      <c r="C948" s="119">
        <v>90176142</v>
      </c>
      <c r="D948" s="119" t="s">
        <v>309</v>
      </c>
      <c r="E948" s="119" t="s">
        <v>330</v>
      </c>
      <c r="F948" s="119" t="s">
        <v>1443</v>
      </c>
      <c r="G948" s="119" t="s">
        <v>297</v>
      </c>
      <c r="H948" s="119" t="s">
        <v>300</v>
      </c>
      <c r="I948" s="119" t="s">
        <v>749</v>
      </c>
      <c r="J948" s="119">
        <v>0.05</v>
      </c>
      <c r="K948" s="119"/>
      <c r="L948" s="120">
        <f t="shared" si="73"/>
        <v>0.03</v>
      </c>
      <c r="M948" s="164"/>
      <c r="N948" s="141" t="s">
        <v>1748</v>
      </c>
      <c r="O948" s="164" t="s">
        <v>1795</v>
      </c>
      <c r="P948" s="163" t="s">
        <v>1794</v>
      </c>
      <c r="Q948" s="120"/>
      <c r="R948" s="120"/>
      <c r="S948" s="121">
        <v>1.05</v>
      </c>
      <c r="T948" s="121">
        <v>10</v>
      </c>
      <c r="U948" s="121">
        <v>21.05</v>
      </c>
      <c r="V948" s="121">
        <v>41.1</v>
      </c>
      <c r="W948" s="121">
        <v>71.150000000000006</v>
      </c>
      <c r="X948" s="121">
        <v>81.150000000000006</v>
      </c>
      <c r="Y948" s="121">
        <v>100</v>
      </c>
      <c r="Z948" s="121">
        <v>121.05</v>
      </c>
      <c r="AA948" s="121">
        <v>140</v>
      </c>
      <c r="AB948" s="121">
        <v>150</v>
      </c>
      <c r="AC948" s="122">
        <v>11.05</v>
      </c>
      <c r="AD948" s="122">
        <v>71.099999999999994</v>
      </c>
      <c r="AE948" s="122">
        <v>150</v>
      </c>
      <c r="AF948" s="123">
        <v>5.15</v>
      </c>
      <c r="AG948" s="123">
        <v>60</v>
      </c>
      <c r="AH948" s="123">
        <v>150</v>
      </c>
      <c r="AI948" s="1092" t="s">
        <v>2571</v>
      </c>
      <c r="AJ948" s="1093"/>
      <c r="AK948" s="1093" t="s">
        <v>1676</v>
      </c>
      <c r="AL948" s="1093"/>
      <c r="AM948" s="1093"/>
      <c r="AN948" s="120"/>
      <c r="AO948" s="118">
        <f t="shared" si="74"/>
        <v>0.25</v>
      </c>
      <c r="AP948" s="120" t="s">
        <v>287</v>
      </c>
      <c r="AQ948" s="120" t="s">
        <v>287</v>
      </c>
      <c r="AR948" s="144">
        <f t="shared" si="72"/>
        <v>0.2</v>
      </c>
      <c r="AS948" s="411">
        <v>8.3999999999999995E-3</v>
      </c>
      <c r="AT948" s="115">
        <v>952</v>
      </c>
    </row>
    <row r="949" spans="1:46" ht="15" hidden="1" customHeight="1">
      <c r="A949" s="115">
        <v>946</v>
      </c>
      <c r="B949" s="119" t="s">
        <v>1445</v>
      </c>
      <c r="C949" s="119">
        <v>90134835</v>
      </c>
      <c r="D949" s="119" t="s">
        <v>309</v>
      </c>
      <c r="E949" s="125" t="s">
        <v>1673</v>
      </c>
      <c r="F949" s="119" t="s">
        <v>311</v>
      </c>
      <c r="G949" s="119" t="s">
        <v>297</v>
      </c>
      <c r="H949" s="119" t="s">
        <v>300</v>
      </c>
      <c r="I949" s="119" t="s">
        <v>749</v>
      </c>
      <c r="J949" s="119">
        <v>0.05</v>
      </c>
      <c r="K949" s="119"/>
      <c r="L949" s="120">
        <f t="shared" si="73"/>
        <v>0.03</v>
      </c>
      <c r="M949" s="164"/>
      <c r="N949" s="141" t="s">
        <v>1748</v>
      </c>
      <c r="O949" s="164" t="s">
        <v>1795</v>
      </c>
      <c r="P949" s="163" t="s">
        <v>1794</v>
      </c>
      <c r="Q949" s="120"/>
      <c r="R949" s="120"/>
      <c r="S949" s="121">
        <v>1.05</v>
      </c>
      <c r="T949" s="121">
        <v>10</v>
      </c>
      <c r="U949" s="121">
        <v>21.05</v>
      </c>
      <c r="V949" s="121">
        <v>41.1</v>
      </c>
      <c r="W949" s="121">
        <v>71.150000000000006</v>
      </c>
      <c r="X949" s="121">
        <v>81.150000000000006</v>
      </c>
      <c r="Y949" s="121">
        <v>100</v>
      </c>
      <c r="Z949" s="121">
        <v>121.05</v>
      </c>
      <c r="AA949" s="121">
        <v>140</v>
      </c>
      <c r="AB949" s="121">
        <v>150</v>
      </c>
      <c r="AC949" s="122">
        <v>11.05</v>
      </c>
      <c r="AD949" s="122">
        <v>71.099999999999994</v>
      </c>
      <c r="AE949" s="122">
        <v>150</v>
      </c>
      <c r="AF949" s="123">
        <v>5.15</v>
      </c>
      <c r="AG949" s="123">
        <v>60</v>
      </c>
      <c r="AH949" s="123">
        <v>150</v>
      </c>
      <c r="AI949" s="1092" t="s">
        <v>2571</v>
      </c>
      <c r="AJ949" s="1093"/>
      <c r="AK949" s="1093" t="s">
        <v>1676</v>
      </c>
      <c r="AL949" s="1093"/>
      <c r="AM949" s="1093"/>
      <c r="AN949" s="120"/>
      <c r="AO949" s="118">
        <f t="shared" si="74"/>
        <v>0.25</v>
      </c>
      <c r="AP949" s="120" t="s">
        <v>287</v>
      </c>
      <c r="AQ949" s="120" t="s">
        <v>287</v>
      </c>
      <c r="AR949" s="144">
        <f t="shared" si="72"/>
        <v>0.2</v>
      </c>
      <c r="AS949" s="411">
        <v>8.3999999999999995E-3</v>
      </c>
      <c r="AT949" s="115">
        <v>953</v>
      </c>
    </row>
    <row r="950" spans="1:46" ht="15" hidden="1" customHeight="1">
      <c r="A950" s="115">
        <v>947</v>
      </c>
      <c r="B950" s="119" t="s">
        <v>1446</v>
      </c>
      <c r="C950" s="119"/>
      <c r="D950" s="119" t="s">
        <v>309</v>
      </c>
      <c r="E950" s="119" t="s">
        <v>330</v>
      </c>
      <c r="F950" s="119" t="s">
        <v>311</v>
      </c>
      <c r="G950" s="119" t="s">
        <v>297</v>
      </c>
      <c r="H950" s="119" t="s">
        <v>300</v>
      </c>
      <c r="I950" s="119" t="s">
        <v>749</v>
      </c>
      <c r="J950" s="119"/>
      <c r="K950" s="119"/>
      <c r="L950" s="120">
        <f t="shared" si="73"/>
        <v>0.01</v>
      </c>
      <c r="M950" s="164"/>
      <c r="N950" s="141" t="s">
        <v>1748</v>
      </c>
      <c r="O950" s="164"/>
      <c r="P950" s="163"/>
      <c r="Q950" s="120"/>
      <c r="R950" s="120"/>
      <c r="S950" s="121"/>
      <c r="T950" s="121"/>
      <c r="U950" s="121"/>
      <c r="V950" s="121"/>
      <c r="W950" s="121"/>
      <c r="X950" s="121"/>
      <c r="Y950" s="121"/>
      <c r="Z950" s="121"/>
      <c r="AA950" s="121"/>
      <c r="AB950" s="121"/>
      <c r="AC950" s="122"/>
      <c r="AD950" s="122"/>
      <c r="AE950" s="122"/>
      <c r="AF950" s="123"/>
      <c r="AG950" s="123"/>
      <c r="AH950" s="123"/>
      <c r="AI950" s="120"/>
      <c r="AJ950" s="120"/>
      <c r="AK950" s="1093"/>
      <c r="AL950" s="1093"/>
      <c r="AM950" s="1093"/>
      <c r="AN950" s="120"/>
      <c r="AO950" s="118">
        <f t="shared" si="74"/>
        <v>0</v>
      </c>
      <c r="AP950" s="120" t="s">
        <v>287</v>
      </c>
      <c r="AQ950" s="120" t="s">
        <v>287</v>
      </c>
      <c r="AR950" s="144">
        <f t="shared" si="72"/>
        <v>0</v>
      </c>
      <c r="AS950" s="411">
        <v>8.3999999999999995E-3</v>
      </c>
      <c r="AT950" s="115">
        <v>954</v>
      </c>
    </row>
    <row r="951" spans="1:46" ht="15" hidden="1" customHeight="1">
      <c r="A951" s="115">
        <v>948</v>
      </c>
      <c r="B951" s="119" t="s">
        <v>1447</v>
      </c>
      <c r="C951" s="119">
        <v>9233626</v>
      </c>
      <c r="D951" s="119" t="s">
        <v>309</v>
      </c>
      <c r="E951" s="119" t="s">
        <v>330</v>
      </c>
      <c r="F951" s="119" t="s">
        <v>475</v>
      </c>
      <c r="G951" s="119" t="s">
        <v>297</v>
      </c>
      <c r="H951" s="119" t="s">
        <v>300</v>
      </c>
      <c r="I951" s="119" t="s">
        <v>749</v>
      </c>
      <c r="J951" s="119">
        <v>0.01</v>
      </c>
      <c r="K951" s="119"/>
      <c r="L951" s="120">
        <f t="shared" si="73"/>
        <v>0.01</v>
      </c>
      <c r="M951" s="164"/>
      <c r="N951" s="141" t="s">
        <v>1748</v>
      </c>
      <c r="O951" s="164" t="s">
        <v>1795</v>
      </c>
      <c r="P951" s="163" t="s">
        <v>1794</v>
      </c>
      <c r="Q951" s="120"/>
      <c r="R951" s="120"/>
      <c r="S951" s="121">
        <v>1.05</v>
      </c>
      <c r="T951" s="121">
        <v>10</v>
      </c>
      <c r="U951" s="121">
        <v>21.05</v>
      </c>
      <c r="V951" s="121">
        <v>41.1</v>
      </c>
      <c r="W951" s="121">
        <v>71.150000000000006</v>
      </c>
      <c r="X951" s="121">
        <v>81.150000000000006</v>
      </c>
      <c r="Y951" s="121">
        <v>100</v>
      </c>
      <c r="Z951" s="121">
        <v>121.05</v>
      </c>
      <c r="AA951" s="121">
        <v>140</v>
      </c>
      <c r="AB951" s="121">
        <v>150</v>
      </c>
      <c r="AC951" s="122">
        <v>11.05</v>
      </c>
      <c r="AD951" s="122">
        <v>71.099999999999994</v>
      </c>
      <c r="AE951" s="122">
        <v>150</v>
      </c>
      <c r="AF951" s="123">
        <v>5.15</v>
      </c>
      <c r="AG951" s="123">
        <v>60</v>
      </c>
      <c r="AH951" s="123">
        <v>150</v>
      </c>
      <c r="AI951" s="1092" t="s">
        <v>2571</v>
      </c>
      <c r="AJ951" s="1093"/>
      <c r="AK951" s="1093" t="s">
        <v>1676</v>
      </c>
      <c r="AL951" s="1093"/>
      <c r="AM951" s="1093"/>
      <c r="AN951" s="120"/>
      <c r="AO951" s="118">
        <f t="shared" si="74"/>
        <v>0.05</v>
      </c>
      <c r="AP951" s="120" t="s">
        <v>287</v>
      </c>
      <c r="AQ951" s="120" t="s">
        <v>287</v>
      </c>
      <c r="AR951" s="144">
        <f t="shared" si="72"/>
        <v>0.04</v>
      </c>
      <c r="AS951" s="411">
        <v>8.3999999999999995E-3</v>
      </c>
      <c r="AT951" s="115">
        <v>955</v>
      </c>
    </row>
    <row r="952" spans="1:46" ht="15" hidden="1" customHeight="1">
      <c r="A952" s="115">
        <v>949</v>
      </c>
      <c r="B952" s="119" t="s">
        <v>1448</v>
      </c>
      <c r="C952" s="124" t="s">
        <v>2015</v>
      </c>
      <c r="D952" s="119" t="s">
        <v>309</v>
      </c>
      <c r="E952" s="119" t="s">
        <v>330</v>
      </c>
      <c r="F952" s="119" t="s">
        <v>475</v>
      </c>
      <c r="G952" s="119" t="s">
        <v>297</v>
      </c>
      <c r="H952" s="119" t="s">
        <v>300</v>
      </c>
      <c r="I952" s="119" t="s">
        <v>749</v>
      </c>
      <c r="J952" s="119">
        <v>0.01</v>
      </c>
      <c r="K952" s="119"/>
      <c r="L952" s="120">
        <f t="shared" si="73"/>
        <v>0.01</v>
      </c>
      <c r="M952" s="164"/>
      <c r="N952" s="141" t="s">
        <v>1748</v>
      </c>
      <c r="O952" s="169" t="s">
        <v>1781</v>
      </c>
      <c r="P952" s="169" t="s">
        <v>1780</v>
      </c>
      <c r="Q952" s="120"/>
      <c r="R952" s="120"/>
      <c r="S952" s="121">
        <v>1.05</v>
      </c>
      <c r="T952" s="121">
        <v>10</v>
      </c>
      <c r="U952" s="121">
        <v>21.05</v>
      </c>
      <c r="V952" s="121">
        <v>41.1</v>
      </c>
      <c r="W952" s="121">
        <v>71.150000000000006</v>
      </c>
      <c r="X952" s="121">
        <v>81.150000000000006</v>
      </c>
      <c r="Y952" s="121">
        <v>100</v>
      </c>
      <c r="Z952" s="121">
        <v>121.05</v>
      </c>
      <c r="AA952" s="121">
        <v>140</v>
      </c>
      <c r="AB952" s="121">
        <v>150</v>
      </c>
      <c r="AC952" s="122">
        <v>11.05</v>
      </c>
      <c r="AD952" s="122">
        <v>71.099999999999994</v>
      </c>
      <c r="AE952" s="122">
        <v>150</v>
      </c>
      <c r="AF952" s="123">
        <v>5.15</v>
      </c>
      <c r="AG952" s="123">
        <v>60</v>
      </c>
      <c r="AH952" s="123">
        <v>150</v>
      </c>
      <c r="AI952" s="1092" t="s">
        <v>2571</v>
      </c>
      <c r="AJ952" s="1093"/>
      <c r="AK952" s="1093" t="s">
        <v>1676</v>
      </c>
      <c r="AL952" s="1093"/>
      <c r="AM952" s="1093"/>
      <c r="AN952" s="120"/>
      <c r="AO952" s="118">
        <f t="shared" si="74"/>
        <v>0.05</v>
      </c>
      <c r="AP952" s="120" t="s">
        <v>287</v>
      </c>
      <c r="AQ952" s="120" t="s">
        <v>287</v>
      </c>
      <c r="AR952" s="144">
        <f t="shared" si="72"/>
        <v>0.04</v>
      </c>
      <c r="AS952" s="411">
        <v>8.3999999999999995E-3</v>
      </c>
      <c r="AT952" s="115">
        <v>956</v>
      </c>
    </row>
    <row r="953" spans="1:46" ht="15" hidden="1" customHeight="1">
      <c r="A953" s="115">
        <v>950</v>
      </c>
      <c r="B953" s="119" t="s">
        <v>1449</v>
      </c>
      <c r="C953" s="124" t="s">
        <v>2017</v>
      </c>
      <c r="D953" s="119" t="s">
        <v>309</v>
      </c>
      <c r="E953" s="119" t="s">
        <v>330</v>
      </c>
      <c r="F953" s="119" t="s">
        <v>475</v>
      </c>
      <c r="G953" s="119" t="s">
        <v>297</v>
      </c>
      <c r="H953" s="119" t="s">
        <v>300</v>
      </c>
      <c r="I953" s="119" t="s">
        <v>749</v>
      </c>
      <c r="J953" s="119">
        <v>0.01</v>
      </c>
      <c r="K953" s="119"/>
      <c r="L953" s="120">
        <f t="shared" si="73"/>
        <v>0.01</v>
      </c>
      <c r="M953" s="164"/>
      <c r="N953" s="141" t="s">
        <v>1748</v>
      </c>
      <c r="O953" s="169" t="s">
        <v>1781</v>
      </c>
      <c r="P953" s="169" t="s">
        <v>1780</v>
      </c>
      <c r="Q953" s="120"/>
      <c r="R953" s="120"/>
      <c r="S953" s="121">
        <v>1.05</v>
      </c>
      <c r="T953" s="121">
        <v>10</v>
      </c>
      <c r="U953" s="121">
        <v>21.05</v>
      </c>
      <c r="V953" s="121">
        <v>41.1</v>
      </c>
      <c r="W953" s="121">
        <v>71.150000000000006</v>
      </c>
      <c r="X953" s="121">
        <v>81.150000000000006</v>
      </c>
      <c r="Y953" s="121">
        <v>100</v>
      </c>
      <c r="Z953" s="121">
        <v>121.05</v>
      </c>
      <c r="AA953" s="121">
        <v>140</v>
      </c>
      <c r="AB953" s="121">
        <v>150</v>
      </c>
      <c r="AC953" s="122">
        <v>11.05</v>
      </c>
      <c r="AD953" s="122">
        <v>71.099999999999994</v>
      </c>
      <c r="AE953" s="122">
        <v>150</v>
      </c>
      <c r="AF953" s="123">
        <v>5.15</v>
      </c>
      <c r="AG953" s="123">
        <v>60</v>
      </c>
      <c r="AH953" s="123">
        <v>150</v>
      </c>
      <c r="AI953" s="1092" t="s">
        <v>2571</v>
      </c>
      <c r="AJ953" s="1093"/>
      <c r="AK953" s="1093" t="s">
        <v>1676</v>
      </c>
      <c r="AL953" s="1093"/>
      <c r="AM953" s="1093"/>
      <c r="AN953" s="120"/>
      <c r="AO953" s="118">
        <f t="shared" si="74"/>
        <v>0.05</v>
      </c>
      <c r="AP953" s="120" t="s">
        <v>287</v>
      </c>
      <c r="AQ953" s="120" t="s">
        <v>287</v>
      </c>
      <c r="AR953" s="144">
        <f t="shared" si="72"/>
        <v>0.04</v>
      </c>
      <c r="AS953" s="411">
        <v>8.3999999999999995E-3</v>
      </c>
      <c r="AT953" s="115">
        <v>957</v>
      </c>
    </row>
    <row r="954" spans="1:46" ht="15" hidden="1" customHeight="1">
      <c r="A954" s="115">
        <v>951</v>
      </c>
      <c r="B954" s="119" t="s">
        <v>1450</v>
      </c>
      <c r="C954" s="119"/>
      <c r="D954" s="119" t="s">
        <v>309</v>
      </c>
      <c r="E954" s="119" t="s">
        <v>330</v>
      </c>
      <c r="F954" s="119" t="s">
        <v>475</v>
      </c>
      <c r="G954" s="119" t="s">
        <v>297</v>
      </c>
      <c r="H954" s="119" t="s">
        <v>300</v>
      </c>
      <c r="I954" s="119" t="s">
        <v>749</v>
      </c>
      <c r="J954" s="119"/>
      <c r="K954" s="119"/>
      <c r="L954" s="120">
        <f t="shared" si="73"/>
        <v>0.01</v>
      </c>
      <c r="M954" s="164"/>
      <c r="N954" s="141" t="s">
        <v>1748</v>
      </c>
      <c r="O954" s="164"/>
      <c r="P954" s="163"/>
      <c r="Q954" s="120"/>
      <c r="R954" s="120"/>
      <c r="S954" s="121"/>
      <c r="T954" s="121"/>
      <c r="U954" s="121"/>
      <c r="V954" s="121"/>
      <c r="W954" s="121"/>
      <c r="X954" s="121"/>
      <c r="Y954" s="121"/>
      <c r="Z954" s="121"/>
      <c r="AA954" s="121"/>
      <c r="AB954" s="121"/>
      <c r="AC954" s="122"/>
      <c r="AD954" s="122"/>
      <c r="AE954" s="122"/>
      <c r="AF954" s="123"/>
      <c r="AG954" s="123"/>
      <c r="AH954" s="123"/>
      <c r="AI954" s="120"/>
      <c r="AJ954" s="120"/>
      <c r="AK954" s="1093"/>
      <c r="AL954" s="1093"/>
      <c r="AM954" s="1093"/>
      <c r="AN954" s="120"/>
      <c r="AO954" s="118">
        <f t="shared" si="74"/>
        <v>0</v>
      </c>
      <c r="AP954" s="120" t="s">
        <v>287</v>
      </c>
      <c r="AQ954" s="120" t="s">
        <v>287</v>
      </c>
      <c r="AR954" s="144">
        <f t="shared" si="72"/>
        <v>0</v>
      </c>
      <c r="AS954" s="411">
        <v>8.3999999999999995E-3</v>
      </c>
      <c r="AT954" s="115">
        <v>958</v>
      </c>
    </row>
    <row r="955" spans="1:46" ht="15" hidden="1" customHeight="1">
      <c r="A955" s="115">
        <v>952</v>
      </c>
      <c r="B955" s="119" t="s">
        <v>1451</v>
      </c>
      <c r="C955" s="124" t="s">
        <v>2016</v>
      </c>
      <c r="D955" s="119" t="s">
        <v>309</v>
      </c>
      <c r="E955" s="119" t="s">
        <v>330</v>
      </c>
      <c r="F955" s="119" t="s">
        <v>475</v>
      </c>
      <c r="G955" s="119" t="s">
        <v>297</v>
      </c>
      <c r="H955" s="119" t="s">
        <v>300</v>
      </c>
      <c r="I955" s="119" t="s">
        <v>749</v>
      </c>
      <c r="J955" s="119">
        <v>0.01</v>
      </c>
      <c r="K955" s="119"/>
      <c r="L955" s="120">
        <f t="shared" si="73"/>
        <v>0.01</v>
      </c>
      <c r="M955" s="164"/>
      <c r="N955" s="141" t="s">
        <v>1748</v>
      </c>
      <c r="O955" s="169" t="s">
        <v>1781</v>
      </c>
      <c r="P955" s="169" t="s">
        <v>1780</v>
      </c>
      <c r="Q955" s="120"/>
      <c r="R955" s="120"/>
      <c r="S955" s="121">
        <v>1.05</v>
      </c>
      <c r="T955" s="121">
        <v>10</v>
      </c>
      <c r="U955" s="121">
        <v>21.05</v>
      </c>
      <c r="V955" s="121">
        <v>41.1</v>
      </c>
      <c r="W955" s="121">
        <v>71.150000000000006</v>
      </c>
      <c r="X955" s="121">
        <v>81.150000000000006</v>
      </c>
      <c r="Y955" s="121">
        <v>100</v>
      </c>
      <c r="Z955" s="121">
        <v>121.05</v>
      </c>
      <c r="AA955" s="121">
        <v>140</v>
      </c>
      <c r="AB955" s="121">
        <v>150</v>
      </c>
      <c r="AC955" s="122">
        <v>11.05</v>
      </c>
      <c r="AD955" s="122">
        <v>71.099999999999994</v>
      </c>
      <c r="AE955" s="122">
        <v>150</v>
      </c>
      <c r="AF955" s="123">
        <v>5.15</v>
      </c>
      <c r="AG955" s="123">
        <v>60</v>
      </c>
      <c r="AH955" s="123">
        <v>150</v>
      </c>
      <c r="AI955" s="1092" t="s">
        <v>2571</v>
      </c>
      <c r="AJ955" s="1093"/>
      <c r="AK955" s="1093" t="s">
        <v>1676</v>
      </c>
      <c r="AL955" s="1093"/>
      <c r="AM955" s="1093"/>
      <c r="AN955" s="120"/>
      <c r="AO955" s="118">
        <f t="shared" si="74"/>
        <v>0.05</v>
      </c>
      <c r="AP955" s="120" t="s">
        <v>287</v>
      </c>
      <c r="AQ955" s="120" t="s">
        <v>287</v>
      </c>
      <c r="AR955" s="144">
        <f t="shared" si="72"/>
        <v>0.04</v>
      </c>
      <c r="AS955" s="411">
        <v>8.3999999999999995E-3</v>
      </c>
      <c r="AT955" s="115">
        <v>959</v>
      </c>
    </row>
    <row r="956" spans="1:46" ht="15" hidden="1" customHeight="1">
      <c r="A956" s="115">
        <v>953</v>
      </c>
      <c r="B956" s="119" t="s">
        <v>1452</v>
      </c>
      <c r="C956" s="119"/>
      <c r="D956" s="119" t="s">
        <v>309</v>
      </c>
      <c r="E956" s="119" t="s">
        <v>330</v>
      </c>
      <c r="F956" s="119" t="s">
        <v>475</v>
      </c>
      <c r="G956" s="119" t="s">
        <v>297</v>
      </c>
      <c r="H956" s="119" t="s">
        <v>300</v>
      </c>
      <c r="I956" s="119" t="s">
        <v>749</v>
      </c>
      <c r="J956" s="119"/>
      <c r="K956" s="119"/>
      <c r="L956" s="120">
        <f t="shared" si="73"/>
        <v>0.01</v>
      </c>
      <c r="M956" s="164"/>
      <c r="N956" s="141" t="s">
        <v>1748</v>
      </c>
      <c r="O956" s="164"/>
      <c r="P956" s="163"/>
      <c r="Q956" s="120"/>
      <c r="R956" s="120"/>
      <c r="S956" s="121"/>
      <c r="T956" s="121"/>
      <c r="U956" s="121"/>
      <c r="V956" s="121"/>
      <c r="W956" s="121"/>
      <c r="X956" s="121"/>
      <c r="Y956" s="121"/>
      <c r="Z956" s="121"/>
      <c r="AA956" s="121"/>
      <c r="AB956" s="121"/>
      <c r="AC956" s="122"/>
      <c r="AD956" s="122"/>
      <c r="AE956" s="122"/>
      <c r="AF956" s="123"/>
      <c r="AG956" s="123"/>
      <c r="AH956" s="123"/>
      <c r="AI956" s="120"/>
      <c r="AJ956" s="120"/>
      <c r="AK956" s="1093"/>
      <c r="AL956" s="1093"/>
      <c r="AM956" s="1093"/>
      <c r="AN956" s="120"/>
      <c r="AO956" s="118">
        <f t="shared" si="74"/>
        <v>0</v>
      </c>
      <c r="AP956" s="120" t="s">
        <v>287</v>
      </c>
      <c r="AQ956" s="120" t="s">
        <v>287</v>
      </c>
      <c r="AR956" s="144">
        <f t="shared" ref="AR956:AR1017" si="75">4*J956</f>
        <v>0</v>
      </c>
      <c r="AS956" s="411">
        <v>8.3999999999999995E-3</v>
      </c>
      <c r="AT956" s="115">
        <v>960</v>
      </c>
    </row>
    <row r="957" spans="1:46" ht="15" hidden="1" customHeight="1">
      <c r="A957" s="115">
        <v>954</v>
      </c>
      <c r="B957" s="119" t="s">
        <v>1453</v>
      </c>
      <c r="C957" s="124" t="s">
        <v>2126</v>
      </c>
      <c r="D957" s="119" t="s">
        <v>309</v>
      </c>
      <c r="E957" s="119" t="s">
        <v>330</v>
      </c>
      <c r="F957" s="119" t="s">
        <v>475</v>
      </c>
      <c r="G957" s="119" t="s">
        <v>297</v>
      </c>
      <c r="H957" s="119" t="s">
        <v>300</v>
      </c>
      <c r="I957" s="119" t="s">
        <v>749</v>
      </c>
      <c r="J957" s="119">
        <v>0.01</v>
      </c>
      <c r="K957" s="119"/>
      <c r="L957" s="120">
        <f t="shared" si="73"/>
        <v>0.01</v>
      </c>
      <c r="M957" s="164"/>
      <c r="N957" s="141" t="s">
        <v>1748</v>
      </c>
      <c r="O957" s="164" t="s">
        <v>1781</v>
      </c>
      <c r="P957" s="163" t="s">
        <v>1780</v>
      </c>
      <c r="Q957" s="120"/>
      <c r="R957" s="120"/>
      <c r="S957" s="121">
        <v>1.05</v>
      </c>
      <c r="T957" s="121">
        <v>10</v>
      </c>
      <c r="U957" s="121">
        <v>21.05</v>
      </c>
      <c r="V957" s="121">
        <v>41.1</v>
      </c>
      <c r="W957" s="121">
        <v>71.150000000000006</v>
      </c>
      <c r="X957" s="121">
        <v>81.150000000000006</v>
      </c>
      <c r="Y957" s="121">
        <v>100</v>
      </c>
      <c r="Z957" s="121">
        <v>121.05</v>
      </c>
      <c r="AA957" s="121">
        <v>140</v>
      </c>
      <c r="AB957" s="121">
        <v>150</v>
      </c>
      <c r="AC957" s="122">
        <v>11.05</v>
      </c>
      <c r="AD957" s="122">
        <v>71.099999999999994</v>
      </c>
      <c r="AE957" s="122">
        <v>150</v>
      </c>
      <c r="AF957" s="123">
        <v>5.15</v>
      </c>
      <c r="AG957" s="123">
        <v>60</v>
      </c>
      <c r="AH957" s="123">
        <v>150</v>
      </c>
      <c r="AI957" s="1092" t="s">
        <v>2571</v>
      </c>
      <c r="AJ957" s="1093"/>
      <c r="AK957" s="1093" t="s">
        <v>1676</v>
      </c>
      <c r="AL957" s="1093"/>
      <c r="AM957" s="1093"/>
      <c r="AN957" s="120"/>
      <c r="AO957" s="118">
        <f t="shared" si="74"/>
        <v>0.05</v>
      </c>
      <c r="AP957" s="120" t="s">
        <v>287</v>
      </c>
      <c r="AQ957" s="120" t="s">
        <v>287</v>
      </c>
      <c r="AR957" s="144">
        <f t="shared" si="75"/>
        <v>0.04</v>
      </c>
      <c r="AS957" s="411">
        <v>8.3999999999999995E-3</v>
      </c>
      <c r="AT957" s="115">
        <v>961</v>
      </c>
    </row>
    <row r="958" spans="1:46" ht="15" hidden="1" customHeight="1">
      <c r="A958" s="115">
        <v>955</v>
      </c>
      <c r="B958" s="119" t="s">
        <v>1454</v>
      </c>
      <c r="C958" s="119">
        <v>10171702</v>
      </c>
      <c r="D958" s="119" t="s">
        <v>309</v>
      </c>
      <c r="E958" s="119" t="s">
        <v>330</v>
      </c>
      <c r="F958" s="119" t="s">
        <v>475</v>
      </c>
      <c r="G958" s="119" t="s">
        <v>297</v>
      </c>
      <c r="H958" s="119" t="s">
        <v>300</v>
      </c>
      <c r="I958" s="119" t="s">
        <v>749</v>
      </c>
      <c r="J958" s="119">
        <v>0.01</v>
      </c>
      <c r="K958" s="119"/>
      <c r="L958" s="120">
        <f t="shared" ref="L958:L1020" si="76">IF(J958&lt;0.03,0.01,0.03)</f>
        <v>0.01</v>
      </c>
      <c r="M958" s="164"/>
      <c r="N958" s="141" t="s">
        <v>1748</v>
      </c>
      <c r="O958" s="164" t="s">
        <v>1781</v>
      </c>
      <c r="P958" s="163" t="s">
        <v>1780</v>
      </c>
      <c r="Q958" s="120"/>
      <c r="R958" s="120"/>
      <c r="S958" s="121">
        <v>1.05</v>
      </c>
      <c r="T958" s="121">
        <v>10</v>
      </c>
      <c r="U958" s="121">
        <v>21.05</v>
      </c>
      <c r="V958" s="121">
        <v>41.1</v>
      </c>
      <c r="W958" s="121">
        <v>71.150000000000006</v>
      </c>
      <c r="X958" s="121">
        <v>81.150000000000006</v>
      </c>
      <c r="Y958" s="121">
        <v>100</v>
      </c>
      <c r="Z958" s="121">
        <v>121.05</v>
      </c>
      <c r="AA958" s="121">
        <v>140</v>
      </c>
      <c r="AB958" s="121">
        <v>150</v>
      </c>
      <c r="AC958" s="122">
        <v>11.05</v>
      </c>
      <c r="AD958" s="122">
        <v>71.099999999999994</v>
      </c>
      <c r="AE958" s="122">
        <v>150</v>
      </c>
      <c r="AF958" s="123">
        <v>5.15</v>
      </c>
      <c r="AG958" s="123">
        <v>60</v>
      </c>
      <c r="AH958" s="123">
        <v>150</v>
      </c>
      <c r="AI958" s="1092" t="s">
        <v>2571</v>
      </c>
      <c r="AJ958" s="1093"/>
      <c r="AK958" s="1093" t="s">
        <v>1676</v>
      </c>
      <c r="AL958" s="1093"/>
      <c r="AM958" s="1093"/>
      <c r="AN958" s="120"/>
      <c r="AO958" s="118">
        <f t="shared" ref="AO958:AO1020" si="77">AR958+J958</f>
        <v>0.05</v>
      </c>
      <c r="AP958" s="120" t="s">
        <v>287</v>
      </c>
      <c r="AQ958" s="120" t="s">
        <v>287</v>
      </c>
      <c r="AR958" s="144">
        <f t="shared" si="75"/>
        <v>0.04</v>
      </c>
      <c r="AS958" s="411">
        <v>8.3999999999999995E-3</v>
      </c>
      <c r="AT958" s="115">
        <v>962</v>
      </c>
    </row>
    <row r="959" spans="1:46" ht="15" hidden="1" customHeight="1">
      <c r="A959" s="115">
        <v>956</v>
      </c>
      <c r="B959" s="119" t="s">
        <v>1455</v>
      </c>
      <c r="C959" s="119"/>
      <c r="D959" s="119" t="s">
        <v>309</v>
      </c>
      <c r="E959" s="119" t="s">
        <v>330</v>
      </c>
      <c r="F959" s="119" t="s">
        <v>475</v>
      </c>
      <c r="G959" s="119" t="s">
        <v>297</v>
      </c>
      <c r="H959" s="119" t="s">
        <v>300</v>
      </c>
      <c r="I959" s="119" t="s">
        <v>749</v>
      </c>
      <c r="J959" s="119"/>
      <c r="K959" s="119"/>
      <c r="L959" s="120">
        <f t="shared" si="76"/>
        <v>0.01</v>
      </c>
      <c r="M959" s="164"/>
      <c r="N959" s="141" t="s">
        <v>1748</v>
      </c>
      <c r="O959" s="164"/>
      <c r="P959" s="163"/>
      <c r="Q959" s="120"/>
      <c r="R959" s="120"/>
      <c r="S959" s="121"/>
      <c r="T959" s="121"/>
      <c r="U959" s="121"/>
      <c r="V959" s="121"/>
      <c r="W959" s="121"/>
      <c r="X959" s="121"/>
      <c r="Y959" s="121"/>
      <c r="Z959" s="121"/>
      <c r="AA959" s="121"/>
      <c r="AB959" s="121"/>
      <c r="AC959" s="122"/>
      <c r="AD959" s="122"/>
      <c r="AE959" s="122"/>
      <c r="AF959" s="123"/>
      <c r="AG959" s="123"/>
      <c r="AH959" s="123"/>
      <c r="AI959" s="120"/>
      <c r="AJ959" s="120"/>
      <c r="AK959" s="1093"/>
      <c r="AL959" s="1093"/>
      <c r="AM959" s="1093"/>
      <c r="AN959" s="120"/>
      <c r="AO959" s="118">
        <f t="shared" si="77"/>
        <v>0</v>
      </c>
      <c r="AP959" s="120" t="s">
        <v>287</v>
      </c>
      <c r="AQ959" s="120" t="s">
        <v>287</v>
      </c>
      <c r="AR959" s="144">
        <f t="shared" si="75"/>
        <v>0</v>
      </c>
      <c r="AS959" s="411">
        <v>8.3999999999999995E-3</v>
      </c>
      <c r="AT959" s="115">
        <v>963</v>
      </c>
    </row>
    <row r="960" spans="1:46" ht="15" hidden="1" customHeight="1">
      <c r="A960" s="115">
        <v>957</v>
      </c>
      <c r="B960" s="119" t="s">
        <v>1456</v>
      </c>
      <c r="C960" s="119"/>
      <c r="D960" s="119" t="s">
        <v>309</v>
      </c>
      <c r="E960" s="119" t="s">
        <v>330</v>
      </c>
      <c r="F960" s="119" t="s">
        <v>475</v>
      </c>
      <c r="G960" s="119" t="s">
        <v>297</v>
      </c>
      <c r="H960" s="119" t="s">
        <v>300</v>
      </c>
      <c r="I960" s="119" t="s">
        <v>749</v>
      </c>
      <c r="J960" s="119"/>
      <c r="K960" s="119"/>
      <c r="L960" s="120">
        <f t="shared" si="76"/>
        <v>0.01</v>
      </c>
      <c r="M960" s="164"/>
      <c r="N960" s="141" t="s">
        <v>1748</v>
      </c>
      <c r="O960" s="164"/>
      <c r="P960" s="163"/>
      <c r="Q960" s="120"/>
      <c r="R960" s="120"/>
      <c r="S960" s="121"/>
      <c r="T960" s="121"/>
      <c r="U960" s="121"/>
      <c r="V960" s="121"/>
      <c r="W960" s="121"/>
      <c r="X960" s="121"/>
      <c r="Y960" s="121"/>
      <c r="Z960" s="121"/>
      <c r="AA960" s="121"/>
      <c r="AB960" s="121"/>
      <c r="AC960" s="122"/>
      <c r="AD960" s="122"/>
      <c r="AE960" s="122"/>
      <c r="AF960" s="123"/>
      <c r="AG960" s="123"/>
      <c r="AH960" s="123"/>
      <c r="AI960" s="120"/>
      <c r="AJ960" s="120"/>
      <c r="AK960" s="1093"/>
      <c r="AL960" s="1093"/>
      <c r="AM960" s="1093"/>
      <c r="AN960" s="120"/>
      <c r="AO960" s="118">
        <f t="shared" si="77"/>
        <v>0</v>
      </c>
      <c r="AP960" s="120" t="s">
        <v>287</v>
      </c>
      <c r="AQ960" s="120" t="s">
        <v>287</v>
      </c>
      <c r="AR960" s="144">
        <f t="shared" si="75"/>
        <v>0</v>
      </c>
      <c r="AS960" s="411">
        <v>8.3999999999999995E-3</v>
      </c>
      <c r="AT960" s="115">
        <v>964</v>
      </c>
    </row>
    <row r="961" spans="1:46" ht="15" hidden="1" customHeight="1">
      <c r="A961" s="115">
        <v>958</v>
      </c>
      <c r="B961" s="119" t="s">
        <v>1457</v>
      </c>
      <c r="C961" s="119"/>
      <c r="D961" s="119" t="s">
        <v>309</v>
      </c>
      <c r="E961" s="119" t="s">
        <v>330</v>
      </c>
      <c r="F961" s="119" t="s">
        <v>475</v>
      </c>
      <c r="G961" s="119" t="s">
        <v>297</v>
      </c>
      <c r="H961" s="119" t="s">
        <v>300</v>
      </c>
      <c r="I961" s="119" t="s">
        <v>749</v>
      </c>
      <c r="J961" s="119"/>
      <c r="K961" s="119"/>
      <c r="L961" s="120">
        <f t="shared" si="76"/>
        <v>0.01</v>
      </c>
      <c r="M961" s="164"/>
      <c r="N961" s="141" t="s">
        <v>1748</v>
      </c>
      <c r="O961" s="164"/>
      <c r="P961" s="163"/>
      <c r="Q961" s="120"/>
      <c r="R961" s="120"/>
      <c r="S961" s="121"/>
      <c r="T961" s="121"/>
      <c r="U961" s="121"/>
      <c r="V961" s="121"/>
      <c r="W961" s="121"/>
      <c r="X961" s="121"/>
      <c r="Y961" s="121"/>
      <c r="Z961" s="121"/>
      <c r="AA961" s="121"/>
      <c r="AB961" s="121"/>
      <c r="AC961" s="122"/>
      <c r="AD961" s="122"/>
      <c r="AE961" s="122"/>
      <c r="AF961" s="123"/>
      <c r="AG961" s="123"/>
      <c r="AH961" s="123"/>
      <c r="AI961" s="120"/>
      <c r="AJ961" s="120"/>
      <c r="AK961" s="1093"/>
      <c r="AL961" s="1093"/>
      <c r="AM961" s="1093"/>
      <c r="AN961" s="120"/>
      <c r="AO961" s="118">
        <f t="shared" si="77"/>
        <v>0</v>
      </c>
      <c r="AP961" s="120" t="s">
        <v>287</v>
      </c>
      <c r="AQ961" s="120" t="s">
        <v>287</v>
      </c>
      <c r="AR961" s="144">
        <f t="shared" si="75"/>
        <v>0</v>
      </c>
      <c r="AS961" s="411">
        <v>8.3999999999999995E-3</v>
      </c>
      <c r="AT961" s="115">
        <v>965</v>
      </c>
    </row>
    <row r="962" spans="1:46" ht="15" hidden="1" customHeight="1">
      <c r="A962" s="115">
        <v>959</v>
      </c>
      <c r="B962" s="119" t="s">
        <v>1458</v>
      </c>
      <c r="C962" s="119"/>
      <c r="D962" s="119" t="s">
        <v>309</v>
      </c>
      <c r="E962" s="119" t="s">
        <v>330</v>
      </c>
      <c r="F962" s="119" t="s">
        <v>1269</v>
      </c>
      <c r="G962" s="119" t="s">
        <v>297</v>
      </c>
      <c r="H962" s="119" t="s">
        <v>300</v>
      </c>
      <c r="I962" s="119" t="s">
        <v>749</v>
      </c>
      <c r="J962" s="119"/>
      <c r="K962" s="119"/>
      <c r="L962" s="120">
        <f t="shared" si="76"/>
        <v>0.01</v>
      </c>
      <c r="M962" s="164"/>
      <c r="N962" s="141" t="s">
        <v>1748</v>
      </c>
      <c r="O962" s="164"/>
      <c r="P962" s="163"/>
      <c r="Q962" s="120"/>
      <c r="R962" s="120"/>
      <c r="S962" s="121"/>
      <c r="T962" s="121"/>
      <c r="U962" s="121"/>
      <c r="V962" s="121"/>
      <c r="W962" s="121"/>
      <c r="X962" s="121"/>
      <c r="Y962" s="121"/>
      <c r="Z962" s="121"/>
      <c r="AA962" s="121"/>
      <c r="AB962" s="121"/>
      <c r="AC962" s="122"/>
      <c r="AD962" s="122"/>
      <c r="AE962" s="122"/>
      <c r="AF962" s="123"/>
      <c r="AG962" s="123"/>
      <c r="AH962" s="123"/>
      <c r="AI962" s="120"/>
      <c r="AJ962" s="120"/>
      <c r="AK962" s="1093"/>
      <c r="AL962" s="1093"/>
      <c r="AM962" s="1093"/>
      <c r="AN962" s="120"/>
      <c r="AO962" s="118">
        <f t="shared" si="77"/>
        <v>0</v>
      </c>
      <c r="AP962" s="120" t="s">
        <v>287</v>
      </c>
      <c r="AQ962" s="120" t="s">
        <v>287</v>
      </c>
      <c r="AR962" s="144">
        <f t="shared" si="75"/>
        <v>0</v>
      </c>
      <c r="AS962" s="411">
        <v>8.3999999999999995E-3</v>
      </c>
      <c r="AT962" s="115">
        <v>966</v>
      </c>
    </row>
    <row r="963" spans="1:46" ht="15" hidden="1" customHeight="1">
      <c r="A963" s="115">
        <v>960</v>
      </c>
      <c r="B963" s="119" t="s">
        <v>1459</v>
      </c>
      <c r="C963" s="119"/>
      <c r="D963" s="119" t="s">
        <v>309</v>
      </c>
      <c r="E963" s="119" t="s">
        <v>330</v>
      </c>
      <c r="F963" s="119" t="s">
        <v>1269</v>
      </c>
      <c r="G963" s="119" t="s">
        <v>297</v>
      </c>
      <c r="H963" s="119" t="s">
        <v>300</v>
      </c>
      <c r="I963" s="119" t="s">
        <v>749</v>
      </c>
      <c r="J963" s="119"/>
      <c r="K963" s="119"/>
      <c r="L963" s="120">
        <f t="shared" si="76"/>
        <v>0.01</v>
      </c>
      <c r="M963" s="164"/>
      <c r="N963" s="141" t="s">
        <v>1748</v>
      </c>
      <c r="O963" s="164"/>
      <c r="P963" s="163"/>
      <c r="Q963" s="120"/>
      <c r="R963" s="120"/>
      <c r="S963" s="121"/>
      <c r="T963" s="121"/>
      <c r="U963" s="121"/>
      <c r="V963" s="121"/>
      <c r="W963" s="121"/>
      <c r="X963" s="121"/>
      <c r="Y963" s="121"/>
      <c r="Z963" s="121"/>
      <c r="AA963" s="121"/>
      <c r="AB963" s="121"/>
      <c r="AC963" s="122"/>
      <c r="AD963" s="122"/>
      <c r="AE963" s="122"/>
      <c r="AF963" s="123"/>
      <c r="AG963" s="123"/>
      <c r="AH963" s="123"/>
      <c r="AI963" s="120"/>
      <c r="AJ963" s="120"/>
      <c r="AK963" s="1093"/>
      <c r="AL963" s="1093"/>
      <c r="AM963" s="1093"/>
      <c r="AN963" s="120"/>
      <c r="AO963" s="118">
        <f t="shared" si="77"/>
        <v>0</v>
      </c>
      <c r="AP963" s="120" t="s">
        <v>287</v>
      </c>
      <c r="AQ963" s="120" t="s">
        <v>287</v>
      </c>
      <c r="AR963" s="144">
        <f t="shared" si="75"/>
        <v>0</v>
      </c>
      <c r="AS963" s="411">
        <v>8.3999999999999995E-3</v>
      </c>
      <c r="AT963" s="115">
        <v>967</v>
      </c>
    </row>
    <row r="964" spans="1:46" ht="15" hidden="1" customHeight="1">
      <c r="A964" s="115">
        <v>961</v>
      </c>
      <c r="B964" s="119" t="s">
        <v>1460</v>
      </c>
      <c r="C964" s="119"/>
      <c r="D964" s="119" t="s">
        <v>309</v>
      </c>
      <c r="E964" s="119" t="s">
        <v>325</v>
      </c>
      <c r="F964" s="119" t="s">
        <v>287</v>
      </c>
      <c r="G964" s="119" t="s">
        <v>297</v>
      </c>
      <c r="H964" s="119" t="s">
        <v>295</v>
      </c>
      <c r="I964" s="119" t="s">
        <v>749</v>
      </c>
      <c r="J964" s="119"/>
      <c r="K964" s="119"/>
      <c r="L964" s="120">
        <f t="shared" si="76"/>
        <v>0.01</v>
      </c>
      <c r="M964" s="164"/>
      <c r="N964" s="141" t="s">
        <v>1748</v>
      </c>
      <c r="O964" s="164"/>
      <c r="P964" s="163"/>
      <c r="Q964" s="120"/>
      <c r="R964" s="120"/>
      <c r="S964" s="121"/>
      <c r="T964" s="121"/>
      <c r="U964" s="121"/>
      <c r="V964" s="121"/>
      <c r="W964" s="121"/>
      <c r="X964" s="121"/>
      <c r="Y964" s="121"/>
      <c r="Z964" s="121"/>
      <c r="AA964" s="121"/>
      <c r="AB964" s="121"/>
      <c r="AC964" s="122"/>
      <c r="AD964" s="122"/>
      <c r="AE964" s="122"/>
      <c r="AF964" s="123"/>
      <c r="AG964" s="123"/>
      <c r="AH964" s="123"/>
      <c r="AI964" s="120"/>
      <c r="AJ964" s="120"/>
      <c r="AK964" s="1093"/>
      <c r="AL964" s="1093"/>
      <c r="AM964" s="1093"/>
      <c r="AN964" s="120"/>
      <c r="AO964" s="118">
        <f t="shared" si="77"/>
        <v>0</v>
      </c>
      <c r="AP964" s="120" t="s">
        <v>287</v>
      </c>
      <c r="AQ964" s="120" t="s">
        <v>287</v>
      </c>
      <c r="AR964" s="144">
        <f t="shared" si="75"/>
        <v>0</v>
      </c>
      <c r="AS964" s="411">
        <v>8.3999999999999995E-3</v>
      </c>
      <c r="AT964" s="115">
        <v>968</v>
      </c>
    </row>
    <row r="965" spans="1:46" s="136" customFormat="1" ht="15" hidden="1" customHeight="1">
      <c r="A965" s="115">
        <v>962</v>
      </c>
      <c r="B965" s="133">
        <v>1515</v>
      </c>
      <c r="C965" s="133">
        <v>8237022</v>
      </c>
      <c r="D965" s="133" t="s">
        <v>309</v>
      </c>
      <c r="E965" s="133" t="s">
        <v>330</v>
      </c>
      <c r="F965" s="134" t="s">
        <v>475</v>
      </c>
      <c r="G965" s="133" t="s">
        <v>297</v>
      </c>
      <c r="H965" s="133" t="s">
        <v>300</v>
      </c>
      <c r="I965" s="133" t="s">
        <v>749</v>
      </c>
      <c r="J965" s="135">
        <v>0.01</v>
      </c>
      <c r="K965" s="134">
        <v>0</v>
      </c>
      <c r="L965" s="120">
        <f t="shared" si="76"/>
        <v>0.01</v>
      </c>
      <c r="M965" s="163"/>
      <c r="N965" s="141" t="s">
        <v>1748</v>
      </c>
      <c r="O965" s="169" t="s">
        <v>1795</v>
      </c>
      <c r="P965" s="169" t="s">
        <v>1794</v>
      </c>
      <c r="Q965" s="133">
        <v>40</v>
      </c>
      <c r="R965" s="133">
        <v>6</v>
      </c>
      <c r="S965" s="536">
        <v>1.05</v>
      </c>
      <c r="T965" s="133">
        <v>10</v>
      </c>
      <c r="U965" s="536">
        <v>21.05</v>
      </c>
      <c r="V965" s="536">
        <v>41.1</v>
      </c>
      <c r="W965" s="536">
        <v>71.150000000000006</v>
      </c>
      <c r="X965" s="133">
        <v>81.150000000000006</v>
      </c>
      <c r="Y965" s="536">
        <v>100</v>
      </c>
      <c r="Z965" s="536">
        <v>121.05</v>
      </c>
      <c r="AA965" s="536">
        <v>140</v>
      </c>
      <c r="AB965" s="536">
        <v>150</v>
      </c>
      <c r="AC965" s="536">
        <v>11.05</v>
      </c>
      <c r="AD965" s="536">
        <v>71.099999999999994</v>
      </c>
      <c r="AE965" s="536">
        <v>150</v>
      </c>
      <c r="AF965" s="536">
        <v>5.15</v>
      </c>
      <c r="AG965" s="536">
        <v>60</v>
      </c>
      <c r="AH965" s="536">
        <v>150</v>
      </c>
      <c r="AI965" s="1110" t="s">
        <v>2247</v>
      </c>
      <c r="AJ965" s="1111"/>
      <c r="AK965" s="1092" t="s">
        <v>1677</v>
      </c>
      <c r="AL965" s="1093"/>
      <c r="AM965" s="1093"/>
      <c r="AN965" s="133">
        <v>0.03</v>
      </c>
      <c r="AO965" s="118">
        <f t="shared" si="77"/>
        <v>0.05</v>
      </c>
      <c r="AP965" s="133" t="s">
        <v>287</v>
      </c>
      <c r="AQ965" s="133" t="s">
        <v>287</v>
      </c>
      <c r="AR965" s="145">
        <f t="shared" si="75"/>
        <v>0.04</v>
      </c>
      <c r="AS965" s="411">
        <v>8.3999999999999995E-3</v>
      </c>
      <c r="AT965" s="115">
        <v>969</v>
      </c>
    </row>
    <row r="966" spans="1:46" ht="15" hidden="1" customHeight="1">
      <c r="A966" s="115">
        <v>963</v>
      </c>
      <c r="B966" s="125" t="s">
        <v>1679</v>
      </c>
      <c r="C966" s="119">
        <v>11143976</v>
      </c>
      <c r="D966" s="119" t="s">
        <v>309</v>
      </c>
      <c r="E966" s="125" t="s">
        <v>1673</v>
      </c>
      <c r="F966" s="119" t="s">
        <v>311</v>
      </c>
      <c r="G966" s="119" t="s">
        <v>297</v>
      </c>
      <c r="H966" s="119" t="s">
        <v>300</v>
      </c>
      <c r="I966" s="119" t="s">
        <v>749</v>
      </c>
      <c r="J966" s="119">
        <v>0.05</v>
      </c>
      <c r="K966" s="119">
        <v>0</v>
      </c>
      <c r="L966" s="120">
        <f t="shared" si="76"/>
        <v>0.03</v>
      </c>
      <c r="M966" s="163"/>
      <c r="N966" s="141" t="s">
        <v>1748</v>
      </c>
      <c r="O966" s="164" t="s">
        <v>1795</v>
      </c>
      <c r="P966" s="163" t="s">
        <v>1794</v>
      </c>
      <c r="Q966" s="119"/>
      <c r="R966" s="119"/>
      <c r="S966" s="121">
        <v>1.05</v>
      </c>
      <c r="T966" s="121">
        <v>10</v>
      </c>
      <c r="U966" s="121">
        <v>21.05</v>
      </c>
      <c r="V966" s="121">
        <v>41.1</v>
      </c>
      <c r="W966" s="121">
        <v>71.150000000000006</v>
      </c>
      <c r="X966" s="121">
        <v>81.150000000000006</v>
      </c>
      <c r="Y966" s="121">
        <v>100</v>
      </c>
      <c r="Z966" s="121">
        <v>121.05</v>
      </c>
      <c r="AA966" s="121">
        <v>140</v>
      </c>
      <c r="AB966" s="121">
        <v>150</v>
      </c>
      <c r="AC966" s="122">
        <v>11.05</v>
      </c>
      <c r="AD966" s="122">
        <v>71.099999999999994</v>
      </c>
      <c r="AE966" s="122">
        <v>150</v>
      </c>
      <c r="AF966" s="123">
        <v>5.15</v>
      </c>
      <c r="AG966" s="123">
        <v>60</v>
      </c>
      <c r="AH966" s="123">
        <v>150</v>
      </c>
      <c r="AI966" s="1090" t="s">
        <v>2571</v>
      </c>
      <c r="AJ966" s="1091"/>
      <c r="AK966" s="1092" t="s">
        <v>2572</v>
      </c>
      <c r="AL966" s="1093"/>
      <c r="AM966" s="1093"/>
      <c r="AN966" s="120"/>
      <c r="AO966" s="118">
        <f t="shared" si="77"/>
        <v>0.25</v>
      </c>
      <c r="AP966" s="120"/>
      <c r="AQ966" s="120"/>
      <c r="AR966" s="144">
        <f t="shared" si="75"/>
        <v>0.2</v>
      </c>
      <c r="AS966" s="411">
        <v>8.3999999999999995E-3</v>
      </c>
      <c r="AT966" s="115">
        <v>970</v>
      </c>
    </row>
    <row r="967" spans="1:46" ht="15" hidden="1" customHeight="1">
      <c r="A967" s="115">
        <v>964</v>
      </c>
      <c r="B967" s="125" t="s">
        <v>356</v>
      </c>
      <c r="C967" s="119">
        <v>11143979</v>
      </c>
      <c r="D967" s="119" t="s">
        <v>309</v>
      </c>
      <c r="E967" s="119" t="s">
        <v>310</v>
      </c>
      <c r="F967" s="119" t="s">
        <v>311</v>
      </c>
      <c r="G967" s="119" t="s">
        <v>297</v>
      </c>
      <c r="H967" s="119" t="s">
        <v>300</v>
      </c>
      <c r="I967" s="119" t="s">
        <v>749</v>
      </c>
      <c r="J967" s="135">
        <v>0.05</v>
      </c>
      <c r="K967" s="120">
        <v>0</v>
      </c>
      <c r="L967" s="120">
        <f t="shared" si="76"/>
        <v>0.03</v>
      </c>
      <c r="M967" s="163"/>
      <c r="N967" s="141" t="s">
        <v>1748</v>
      </c>
      <c r="O967" s="169" t="s">
        <v>1795</v>
      </c>
      <c r="P967" s="169" t="s">
        <v>1794</v>
      </c>
      <c r="Q967" s="513"/>
      <c r="R967" s="513"/>
      <c r="S967" s="121">
        <v>1.05</v>
      </c>
      <c r="T967" s="121">
        <v>10</v>
      </c>
      <c r="U967" s="121">
        <v>21.05</v>
      </c>
      <c r="V967" s="121">
        <v>41.1</v>
      </c>
      <c r="W967" s="121">
        <v>71.150000000000006</v>
      </c>
      <c r="X967" s="121">
        <v>81.150000000000006</v>
      </c>
      <c r="Y967" s="121">
        <v>100</v>
      </c>
      <c r="Z967" s="121">
        <v>121.05</v>
      </c>
      <c r="AA967" s="121">
        <v>140</v>
      </c>
      <c r="AB967" s="121">
        <v>150</v>
      </c>
      <c r="AC967" s="122">
        <v>11.05</v>
      </c>
      <c r="AD967" s="122">
        <v>71.099999999999994</v>
      </c>
      <c r="AE967" s="122">
        <v>150</v>
      </c>
      <c r="AF967" s="123">
        <v>5.15</v>
      </c>
      <c r="AG967" s="123">
        <v>60</v>
      </c>
      <c r="AH967" s="123">
        <v>150</v>
      </c>
      <c r="AI967" s="1092" t="s">
        <v>2571</v>
      </c>
      <c r="AJ967" s="1093"/>
      <c r="AK967" s="1093" t="s">
        <v>1676</v>
      </c>
      <c r="AL967" s="1093"/>
      <c r="AM967" s="1093"/>
      <c r="AN967" s="513"/>
      <c r="AO967" s="516">
        <f t="shared" si="77"/>
        <v>0.25</v>
      </c>
      <c r="AP967" s="513" t="s">
        <v>287</v>
      </c>
      <c r="AQ967" s="513" t="s">
        <v>287</v>
      </c>
      <c r="AR967" s="514">
        <f t="shared" si="75"/>
        <v>0.2</v>
      </c>
      <c r="AS967" s="516">
        <v>8.3999999999999995E-3</v>
      </c>
      <c r="AT967" s="115">
        <v>971</v>
      </c>
    </row>
    <row r="968" spans="1:46" s="138" customFormat="1" ht="15" hidden="1" customHeight="1">
      <c r="A968" s="115">
        <v>965</v>
      </c>
      <c r="B968" s="135" t="s">
        <v>1690</v>
      </c>
      <c r="C968" s="135">
        <v>14626364</v>
      </c>
      <c r="D968" s="135" t="s">
        <v>309</v>
      </c>
      <c r="E968" s="135" t="s">
        <v>310</v>
      </c>
      <c r="F968" s="137" t="s">
        <v>475</v>
      </c>
      <c r="G968" s="135" t="s">
        <v>297</v>
      </c>
      <c r="H968" s="135" t="s">
        <v>300</v>
      </c>
      <c r="I968" s="119" t="s">
        <v>749</v>
      </c>
      <c r="J968" s="135">
        <v>0.01</v>
      </c>
      <c r="K968" s="135">
        <v>0</v>
      </c>
      <c r="L968" s="120">
        <f t="shared" si="76"/>
        <v>0.01</v>
      </c>
      <c r="M968" s="163"/>
      <c r="N968" s="141" t="s">
        <v>1748</v>
      </c>
      <c r="O968" s="163"/>
      <c r="P968" s="163"/>
      <c r="Q968" s="135">
        <v>40</v>
      </c>
      <c r="R968" s="135">
        <v>6</v>
      </c>
      <c r="S968" s="157">
        <v>26.01</v>
      </c>
      <c r="T968" s="157">
        <v>50</v>
      </c>
      <c r="U968" s="157">
        <v>75</v>
      </c>
      <c r="V968" s="157">
        <v>100</v>
      </c>
      <c r="W968" s="157">
        <v>150</v>
      </c>
      <c r="X968" s="157"/>
      <c r="Y968" s="157"/>
      <c r="Z968" s="157"/>
      <c r="AA968" s="157"/>
      <c r="AB968" s="157"/>
      <c r="AC968" s="157">
        <v>50</v>
      </c>
      <c r="AD968" s="157"/>
      <c r="AE968" s="157"/>
      <c r="AF968" s="157">
        <v>50</v>
      </c>
      <c r="AG968" s="157"/>
      <c r="AH968" s="157"/>
      <c r="AI968" s="1109" t="s">
        <v>1691</v>
      </c>
      <c r="AJ968" s="1109"/>
      <c r="AK968" s="1093" t="s">
        <v>1692</v>
      </c>
      <c r="AL968" s="1093"/>
      <c r="AM968" s="1093"/>
      <c r="AN968" s="135">
        <v>0.03</v>
      </c>
      <c r="AO968" s="118">
        <f t="shared" si="77"/>
        <v>0.05</v>
      </c>
      <c r="AP968" s="135" t="s">
        <v>287</v>
      </c>
      <c r="AQ968" s="135" t="s">
        <v>287</v>
      </c>
      <c r="AR968" s="146">
        <f t="shared" si="75"/>
        <v>0.04</v>
      </c>
      <c r="AS968" s="411">
        <v>8.3999999999999995E-3</v>
      </c>
      <c r="AT968" s="115">
        <v>972</v>
      </c>
    </row>
    <row r="969" spans="1:46" ht="15" hidden="1" customHeight="1">
      <c r="A969" s="115">
        <v>966</v>
      </c>
      <c r="B969" s="139" t="s">
        <v>1701</v>
      </c>
      <c r="C969" s="139">
        <v>8237022</v>
      </c>
      <c r="D969" s="139" t="s">
        <v>309</v>
      </c>
      <c r="E969" s="139" t="s">
        <v>330</v>
      </c>
      <c r="F969" s="140" t="s">
        <v>475</v>
      </c>
      <c r="G969" s="139" t="s">
        <v>297</v>
      </c>
      <c r="H969" s="139" t="s">
        <v>300</v>
      </c>
      <c r="I969" s="119" t="s">
        <v>749</v>
      </c>
      <c r="J969" s="139">
        <v>0.01</v>
      </c>
      <c r="K969" s="140">
        <v>0</v>
      </c>
      <c r="L969" s="139">
        <f t="shared" ref="L969:L970" si="78">IF(J969&lt;0.03,0.01,0.03)</f>
        <v>0.01</v>
      </c>
      <c r="M969" s="163"/>
      <c r="N969" s="141" t="s">
        <v>1748</v>
      </c>
      <c r="O969" s="169" t="s">
        <v>1781</v>
      </c>
      <c r="P969" s="169" t="s">
        <v>1780</v>
      </c>
      <c r="Q969" s="139">
        <v>40</v>
      </c>
      <c r="R969" s="139">
        <v>6</v>
      </c>
      <c r="S969" s="158">
        <v>0</v>
      </c>
      <c r="T969" s="139">
        <v>26.01</v>
      </c>
      <c r="U969" s="158">
        <v>50</v>
      </c>
      <c r="V969" s="158">
        <v>75</v>
      </c>
      <c r="W969" s="158">
        <v>100</v>
      </c>
      <c r="X969" s="139">
        <v>150</v>
      </c>
      <c r="Y969" s="158"/>
      <c r="Z969" s="158"/>
      <c r="AA969" s="158"/>
      <c r="AB969" s="158"/>
      <c r="AC969" s="158">
        <v>50</v>
      </c>
      <c r="AD969" s="158"/>
      <c r="AE969" s="158"/>
      <c r="AF969" s="158">
        <v>50</v>
      </c>
      <c r="AG969" s="158"/>
      <c r="AH969" s="158"/>
      <c r="AI969" s="1112" t="s">
        <v>1663</v>
      </c>
      <c r="AJ969" s="1112"/>
      <c r="AK969" s="1093" t="s">
        <v>1677</v>
      </c>
      <c r="AL969" s="1093"/>
      <c r="AM969" s="1093"/>
      <c r="AN969" s="139">
        <v>0.03</v>
      </c>
      <c r="AO969" s="118">
        <f t="shared" si="77"/>
        <v>0.05</v>
      </c>
      <c r="AP969" s="139" t="s">
        <v>287</v>
      </c>
      <c r="AQ969" s="139" t="s">
        <v>287</v>
      </c>
      <c r="AR969" s="147">
        <f t="shared" ref="AR969" si="79">4*J969</f>
        <v>0.04</v>
      </c>
      <c r="AS969" s="411">
        <v>8.3999999999999995E-3</v>
      </c>
      <c r="AT969" s="115">
        <v>973</v>
      </c>
    </row>
    <row r="970" spans="1:46" ht="15" hidden="1" customHeight="1">
      <c r="A970" s="115">
        <v>967</v>
      </c>
      <c r="B970" s="139" t="s">
        <v>1702</v>
      </c>
      <c r="C970" s="139">
        <v>14626364</v>
      </c>
      <c r="D970" s="139" t="s">
        <v>309</v>
      </c>
      <c r="E970" s="139" t="s">
        <v>310</v>
      </c>
      <c r="F970" s="140" t="s">
        <v>475</v>
      </c>
      <c r="G970" s="139" t="s">
        <v>297</v>
      </c>
      <c r="H970" s="139" t="s">
        <v>300</v>
      </c>
      <c r="I970" s="119" t="s">
        <v>749</v>
      </c>
      <c r="J970" s="139">
        <v>0.01</v>
      </c>
      <c r="K970" s="140">
        <v>0</v>
      </c>
      <c r="L970" s="139">
        <f t="shared" si="78"/>
        <v>0.01</v>
      </c>
      <c r="M970" s="163"/>
      <c r="N970" s="141" t="s">
        <v>1748</v>
      </c>
      <c r="O970" s="169" t="s">
        <v>1781</v>
      </c>
      <c r="P970" s="169" t="s">
        <v>1780</v>
      </c>
      <c r="Q970" s="139">
        <v>6</v>
      </c>
      <c r="R970" s="139"/>
      <c r="S970" s="158"/>
      <c r="T970" s="139"/>
      <c r="U970" s="158"/>
      <c r="V970" s="158"/>
      <c r="W970" s="158"/>
      <c r="X970" s="139"/>
      <c r="Y970" s="158"/>
      <c r="Z970" s="158"/>
      <c r="AA970" s="158"/>
      <c r="AB970" s="158"/>
      <c r="AC970" s="158"/>
      <c r="AD970" s="158"/>
      <c r="AE970" s="158"/>
      <c r="AF970" s="158"/>
      <c r="AG970" s="158"/>
      <c r="AH970" s="158"/>
      <c r="AI970" s="1112" t="s">
        <v>1663</v>
      </c>
      <c r="AJ970" s="1112"/>
      <c r="AK970" s="1093" t="s">
        <v>1677</v>
      </c>
      <c r="AL970" s="1093"/>
      <c r="AM970" s="1093"/>
      <c r="AN970" s="139">
        <v>0.03</v>
      </c>
      <c r="AO970" s="118">
        <f t="shared" si="77"/>
        <v>0.05</v>
      </c>
      <c r="AP970" s="139" t="s">
        <v>287</v>
      </c>
      <c r="AQ970" s="139" t="s">
        <v>287</v>
      </c>
      <c r="AR970" s="147">
        <f t="shared" ref="AR970" si="80">4*J970</f>
        <v>0.04</v>
      </c>
      <c r="AS970" s="411">
        <v>8.3999999999999995E-3</v>
      </c>
      <c r="AT970" s="115">
        <v>974</v>
      </c>
    </row>
    <row r="971" spans="1:46" ht="15" hidden="1" customHeight="1">
      <c r="A971" s="115">
        <v>968</v>
      </c>
      <c r="B971" s="120">
        <v>3305</v>
      </c>
      <c r="C971" s="120" t="s">
        <v>1703</v>
      </c>
      <c r="D971" s="120" t="s">
        <v>309</v>
      </c>
      <c r="E971" s="120" t="s">
        <v>330</v>
      </c>
      <c r="F971" s="120" t="s">
        <v>1704</v>
      </c>
      <c r="G971" s="120" t="s">
        <v>1705</v>
      </c>
      <c r="H971" s="120" t="s">
        <v>300</v>
      </c>
      <c r="I971" s="119" t="s">
        <v>749</v>
      </c>
      <c r="J971" s="120">
        <v>0.01</v>
      </c>
      <c r="K971" s="120">
        <v>0</v>
      </c>
      <c r="L971" s="120">
        <f t="shared" si="76"/>
        <v>0.01</v>
      </c>
      <c r="M971" s="163"/>
      <c r="N971" s="141" t="s">
        <v>1748</v>
      </c>
      <c r="O971" s="169" t="s">
        <v>1795</v>
      </c>
      <c r="P971" s="169" t="s">
        <v>1794</v>
      </c>
      <c r="Q971" s="120">
        <v>40</v>
      </c>
      <c r="R971" s="120">
        <v>6</v>
      </c>
      <c r="S971" s="121">
        <v>1.05</v>
      </c>
      <c r="T971" s="121">
        <v>10</v>
      </c>
      <c r="U971" s="121">
        <v>21.05</v>
      </c>
      <c r="V971" s="121">
        <v>41.1</v>
      </c>
      <c r="W971" s="121">
        <v>71.150000000000006</v>
      </c>
      <c r="X971" s="121">
        <v>81.150000000000006</v>
      </c>
      <c r="Y971" s="121">
        <v>100</v>
      </c>
      <c r="Z971" s="121">
        <v>121.05</v>
      </c>
      <c r="AA971" s="121">
        <v>140</v>
      </c>
      <c r="AB971" s="121">
        <v>150</v>
      </c>
      <c r="AC971" s="122">
        <v>11.05</v>
      </c>
      <c r="AD971" s="122">
        <v>71.099999999999994</v>
      </c>
      <c r="AE971" s="122">
        <v>150</v>
      </c>
      <c r="AF971" s="123">
        <v>5.15</v>
      </c>
      <c r="AG971" s="123">
        <v>60</v>
      </c>
      <c r="AH971" s="123">
        <v>150</v>
      </c>
      <c r="AI971" s="1096" t="s">
        <v>2247</v>
      </c>
      <c r="AJ971" s="1097"/>
      <c r="AK971" s="1093" t="s">
        <v>1677</v>
      </c>
      <c r="AL971" s="1093"/>
      <c r="AM971" s="1093"/>
      <c r="AN971" s="120">
        <v>0.03</v>
      </c>
      <c r="AO971" s="118">
        <f t="shared" si="77"/>
        <v>0.05</v>
      </c>
      <c r="AP971" s="120" t="s">
        <v>287</v>
      </c>
      <c r="AQ971" s="120" t="s">
        <v>287</v>
      </c>
      <c r="AR971" s="144">
        <f t="shared" si="75"/>
        <v>0.04</v>
      </c>
      <c r="AS971" s="411">
        <v>8.3999999999999995E-3</v>
      </c>
      <c r="AT971" s="115">
        <v>975</v>
      </c>
    </row>
    <row r="972" spans="1:46" ht="15" hidden="1" customHeight="1">
      <c r="A972" s="115">
        <v>969</v>
      </c>
      <c r="B972" s="120" t="s">
        <v>1716</v>
      </c>
      <c r="C972" s="120">
        <v>10220315</v>
      </c>
      <c r="D972" s="119" t="s">
        <v>309</v>
      </c>
      <c r="E972" s="119" t="s">
        <v>330</v>
      </c>
      <c r="F972" s="125" t="s">
        <v>366</v>
      </c>
      <c r="G972" s="119" t="s">
        <v>297</v>
      </c>
      <c r="H972" s="119" t="s">
        <v>300</v>
      </c>
      <c r="I972" s="119" t="s">
        <v>749</v>
      </c>
      <c r="J972" s="119">
        <v>0.01</v>
      </c>
      <c r="K972" s="119">
        <v>0</v>
      </c>
      <c r="L972" s="120">
        <f t="shared" ref="L972:L973" si="81">IF(J972&lt;0.03,0.01,0.03)</f>
        <v>0.01</v>
      </c>
      <c r="M972" s="164"/>
      <c r="N972" s="141" t="s">
        <v>1748</v>
      </c>
      <c r="O972" s="164"/>
      <c r="P972" s="163"/>
      <c r="Q972" s="120">
        <v>40</v>
      </c>
      <c r="R972" s="120">
        <v>6</v>
      </c>
      <c r="S972" s="152">
        <v>1.05</v>
      </c>
      <c r="T972" s="152">
        <v>10</v>
      </c>
      <c r="U972" s="152">
        <v>21.05</v>
      </c>
      <c r="V972" s="152">
        <v>41.1</v>
      </c>
      <c r="W972" s="152">
        <v>71.150000000000006</v>
      </c>
      <c r="X972" s="152">
        <v>81.150000000000006</v>
      </c>
      <c r="Y972" s="152">
        <v>100</v>
      </c>
      <c r="Z972" s="152">
        <v>121.05</v>
      </c>
      <c r="AA972" s="152">
        <v>140</v>
      </c>
      <c r="AB972" s="152">
        <v>150</v>
      </c>
      <c r="AC972" s="122">
        <v>11.05</v>
      </c>
      <c r="AD972" s="122">
        <v>71.099999999999994</v>
      </c>
      <c r="AE972" s="122">
        <v>150</v>
      </c>
      <c r="AF972" s="123">
        <v>5.15</v>
      </c>
      <c r="AG972" s="123">
        <v>60</v>
      </c>
      <c r="AH972" s="123">
        <v>150</v>
      </c>
      <c r="AI972" s="1093" t="s">
        <v>1713</v>
      </c>
      <c r="AJ972" s="1093"/>
      <c r="AK972" s="1093" t="s">
        <v>1710</v>
      </c>
      <c r="AL972" s="1093"/>
      <c r="AM972" s="1093"/>
      <c r="AN972" s="120">
        <v>0.03</v>
      </c>
      <c r="AO972" s="118">
        <f t="shared" si="77"/>
        <v>0.01</v>
      </c>
      <c r="AP972" s="120" t="s">
        <v>287</v>
      </c>
      <c r="AQ972" s="120" t="s">
        <v>287</v>
      </c>
      <c r="AR972" s="144"/>
      <c r="AS972" s="411">
        <v>8.3999999999999995E-3</v>
      </c>
      <c r="AT972" s="115">
        <v>976</v>
      </c>
    </row>
    <row r="973" spans="1:46" ht="15" hidden="1" customHeight="1">
      <c r="A973" s="115">
        <v>970</v>
      </c>
      <c r="B973" s="120" t="s">
        <v>1717</v>
      </c>
      <c r="C973" s="120">
        <v>10209090</v>
      </c>
      <c r="D973" s="119" t="s">
        <v>309</v>
      </c>
      <c r="E973" s="119" t="s">
        <v>330</v>
      </c>
      <c r="F973" s="125" t="s">
        <v>366</v>
      </c>
      <c r="G973" s="119" t="s">
        <v>297</v>
      </c>
      <c r="H973" s="119" t="s">
        <v>300</v>
      </c>
      <c r="I973" s="119" t="s">
        <v>749</v>
      </c>
      <c r="J973" s="119">
        <v>0.01</v>
      </c>
      <c r="K973" s="119">
        <v>0</v>
      </c>
      <c r="L973" s="120">
        <f t="shared" si="81"/>
        <v>0.01</v>
      </c>
      <c r="M973" s="164"/>
      <c r="N973" s="141" t="s">
        <v>1748</v>
      </c>
      <c r="O973" s="164"/>
      <c r="P973" s="163"/>
      <c r="Q973" s="120">
        <v>40</v>
      </c>
      <c r="R973" s="120">
        <v>6</v>
      </c>
      <c r="S973" s="152">
        <v>1.05</v>
      </c>
      <c r="T973" s="152">
        <v>10</v>
      </c>
      <c r="U973" s="152">
        <v>21.05</v>
      </c>
      <c r="V973" s="152">
        <v>41.1</v>
      </c>
      <c r="W973" s="152">
        <v>71.150000000000006</v>
      </c>
      <c r="X973" s="152">
        <v>81.150000000000006</v>
      </c>
      <c r="Y973" s="152">
        <v>100</v>
      </c>
      <c r="Z973" s="152">
        <v>121.05</v>
      </c>
      <c r="AA973" s="152">
        <v>140</v>
      </c>
      <c r="AB973" s="152">
        <v>150</v>
      </c>
      <c r="AC973" s="122">
        <v>11.05</v>
      </c>
      <c r="AD973" s="122">
        <v>71.099999999999994</v>
      </c>
      <c r="AE973" s="122">
        <v>150</v>
      </c>
      <c r="AF973" s="123">
        <v>5.15</v>
      </c>
      <c r="AG973" s="123">
        <v>60</v>
      </c>
      <c r="AH973" s="123">
        <v>150</v>
      </c>
      <c r="AI973" s="1093" t="s">
        <v>1713</v>
      </c>
      <c r="AJ973" s="1093"/>
      <c r="AK973" s="1093" t="s">
        <v>1710</v>
      </c>
      <c r="AL973" s="1093"/>
      <c r="AM973" s="1093"/>
      <c r="AN973" s="120">
        <v>0.03</v>
      </c>
      <c r="AO973" s="118">
        <f t="shared" si="77"/>
        <v>0.01</v>
      </c>
      <c r="AP973" s="120" t="s">
        <v>287</v>
      </c>
      <c r="AQ973" s="120" t="s">
        <v>287</v>
      </c>
      <c r="AR973" s="144"/>
      <c r="AS973" s="411">
        <v>8.3999999999999995E-3</v>
      </c>
      <c r="AT973" s="115">
        <v>977</v>
      </c>
    </row>
    <row r="974" spans="1:46" ht="15" hidden="1" customHeight="1">
      <c r="A974" s="115">
        <v>971</v>
      </c>
      <c r="B974" s="120" t="s">
        <v>1715</v>
      </c>
      <c r="C974" s="120">
        <v>514010</v>
      </c>
      <c r="D974" s="120" t="s">
        <v>309</v>
      </c>
      <c r="E974" s="120" t="s">
        <v>1673</v>
      </c>
      <c r="F974" s="120" t="s">
        <v>1712</v>
      </c>
      <c r="G974" s="125" t="s">
        <v>306</v>
      </c>
      <c r="H974" s="119" t="s">
        <v>300</v>
      </c>
      <c r="I974" s="119" t="s">
        <v>749</v>
      </c>
      <c r="J974" s="119">
        <v>0.02</v>
      </c>
      <c r="K974" s="119">
        <v>0</v>
      </c>
      <c r="L974" s="120">
        <f t="shared" si="76"/>
        <v>0.01</v>
      </c>
      <c r="M974" s="164"/>
      <c r="N974" s="141" t="s">
        <v>1748</v>
      </c>
      <c r="O974" s="164"/>
      <c r="P974" s="163"/>
      <c r="Q974" s="120">
        <v>40</v>
      </c>
      <c r="R974" s="120">
        <v>6</v>
      </c>
      <c r="S974" s="121">
        <v>1.02</v>
      </c>
      <c r="T974" s="121">
        <v>11.1</v>
      </c>
      <c r="U974" s="121">
        <v>21.02</v>
      </c>
      <c r="V974" s="121">
        <v>41.14</v>
      </c>
      <c r="W974" s="121">
        <v>51.12</v>
      </c>
      <c r="X974" s="121">
        <v>71.06</v>
      </c>
      <c r="Y974" s="121">
        <v>100</v>
      </c>
      <c r="Z974" s="121">
        <v>111.14</v>
      </c>
      <c r="AA974" s="121">
        <v>121.2</v>
      </c>
      <c r="AB974" s="121">
        <v>150</v>
      </c>
      <c r="AC974" s="122">
        <v>11.02</v>
      </c>
      <c r="AD974" s="122">
        <v>71.02</v>
      </c>
      <c r="AE974" s="122">
        <v>150</v>
      </c>
      <c r="AF974" s="123">
        <v>5.14</v>
      </c>
      <c r="AG974" s="123">
        <v>60</v>
      </c>
      <c r="AH974" s="123">
        <v>150</v>
      </c>
      <c r="AI974" s="1093" t="s">
        <v>1709</v>
      </c>
      <c r="AJ974" s="1093"/>
      <c r="AK974" s="1093" t="s">
        <v>1711</v>
      </c>
      <c r="AL974" s="1093"/>
      <c r="AM974" s="1093"/>
      <c r="AN974" s="120">
        <v>0.03</v>
      </c>
      <c r="AO974" s="118">
        <f t="shared" si="77"/>
        <v>0.02</v>
      </c>
      <c r="AP974" s="120" t="s">
        <v>287</v>
      </c>
      <c r="AQ974" s="120" t="s">
        <v>287</v>
      </c>
      <c r="AR974" s="144"/>
      <c r="AS974" s="411">
        <v>8.3999999999999995E-3</v>
      </c>
      <c r="AT974" s="115">
        <v>978</v>
      </c>
    </row>
    <row r="975" spans="1:46" ht="15" hidden="1" customHeight="1">
      <c r="A975" s="115">
        <v>972</v>
      </c>
      <c r="B975" s="120">
        <v>2860</v>
      </c>
      <c r="C975" s="120">
        <v>13254125</v>
      </c>
      <c r="D975" s="120" t="s">
        <v>309</v>
      </c>
      <c r="E975" s="119" t="s">
        <v>330</v>
      </c>
      <c r="F975" s="120" t="s">
        <v>475</v>
      </c>
      <c r="G975" s="119" t="s">
        <v>297</v>
      </c>
      <c r="H975" s="119" t="s">
        <v>300</v>
      </c>
      <c r="I975" s="119" t="s">
        <v>749</v>
      </c>
      <c r="J975" s="119">
        <v>0.01</v>
      </c>
      <c r="K975" s="119">
        <v>0</v>
      </c>
      <c r="L975" s="120">
        <f t="shared" si="76"/>
        <v>0.01</v>
      </c>
      <c r="M975" s="164"/>
      <c r="N975" s="141" t="s">
        <v>1748</v>
      </c>
      <c r="O975" s="169" t="s">
        <v>1795</v>
      </c>
      <c r="P975" s="169" t="s">
        <v>1794</v>
      </c>
      <c r="Q975" s="120">
        <v>40</v>
      </c>
      <c r="R975" s="120">
        <v>6</v>
      </c>
      <c r="S975" s="121">
        <v>1.05</v>
      </c>
      <c r="T975" s="121">
        <v>10</v>
      </c>
      <c r="U975" s="121">
        <v>21.05</v>
      </c>
      <c r="V975" s="121">
        <v>41.1</v>
      </c>
      <c r="W975" s="121">
        <v>71.150000000000006</v>
      </c>
      <c r="X975" s="121">
        <v>81.150000000000006</v>
      </c>
      <c r="Y975" s="121">
        <v>100</v>
      </c>
      <c r="Z975" s="121">
        <v>121.05</v>
      </c>
      <c r="AA975" s="121">
        <v>140</v>
      </c>
      <c r="AB975" s="121">
        <v>150</v>
      </c>
      <c r="AC975" s="122">
        <v>11.05</v>
      </c>
      <c r="AD975" s="122">
        <v>71.099999999999994</v>
      </c>
      <c r="AE975" s="122">
        <v>150</v>
      </c>
      <c r="AF975" s="123">
        <v>5.15</v>
      </c>
      <c r="AG975" s="123">
        <v>60</v>
      </c>
      <c r="AH975" s="123">
        <v>150</v>
      </c>
      <c r="AI975" s="1093" t="s">
        <v>1663</v>
      </c>
      <c r="AJ975" s="1093"/>
      <c r="AK975" s="1093" t="s">
        <v>1677</v>
      </c>
      <c r="AL975" s="1093"/>
      <c r="AM975" s="1093"/>
      <c r="AN975" s="120">
        <v>0.03</v>
      </c>
      <c r="AO975" s="118">
        <f t="shared" si="77"/>
        <v>0.05</v>
      </c>
      <c r="AP975" s="120" t="s">
        <v>287</v>
      </c>
      <c r="AQ975" s="120" t="s">
        <v>287</v>
      </c>
      <c r="AR975" s="144">
        <v>0.04</v>
      </c>
      <c r="AS975" s="411">
        <v>8.3999999999999995E-3</v>
      </c>
      <c r="AT975" s="115">
        <v>979</v>
      </c>
    </row>
    <row r="976" spans="1:46" ht="15" hidden="1" customHeight="1">
      <c r="A976" s="115">
        <v>973</v>
      </c>
      <c r="B976" s="125" t="s">
        <v>1724</v>
      </c>
      <c r="C976" s="119">
        <v>13048653</v>
      </c>
      <c r="D976" s="119" t="s">
        <v>309</v>
      </c>
      <c r="E976" s="119" t="s">
        <v>310</v>
      </c>
      <c r="F976" s="119" t="s">
        <v>311</v>
      </c>
      <c r="G976" s="119" t="s">
        <v>297</v>
      </c>
      <c r="H976" s="125" t="s">
        <v>300</v>
      </c>
      <c r="I976" s="119" t="s">
        <v>749</v>
      </c>
      <c r="J976" s="119">
        <v>0.05</v>
      </c>
      <c r="K976" s="119"/>
      <c r="L976" s="120">
        <f t="shared" si="76"/>
        <v>0.03</v>
      </c>
      <c r="M976" s="163"/>
      <c r="N976" s="141" t="s">
        <v>1748</v>
      </c>
      <c r="O976" s="163"/>
      <c r="P976" s="163"/>
      <c r="Q976" s="120"/>
      <c r="R976" s="120"/>
      <c r="S976" s="121">
        <v>1.05</v>
      </c>
      <c r="T976" s="121">
        <v>10</v>
      </c>
      <c r="U976" s="121">
        <v>21.05</v>
      </c>
      <c r="V976" s="121">
        <v>41.1</v>
      </c>
      <c r="W976" s="121">
        <v>71.150000000000006</v>
      </c>
      <c r="X976" s="121">
        <v>81.150000000000006</v>
      </c>
      <c r="Y976" s="121">
        <v>100</v>
      </c>
      <c r="Z976" s="121">
        <v>121.05</v>
      </c>
      <c r="AA976" s="121">
        <v>140</v>
      </c>
      <c r="AB976" s="121">
        <v>150</v>
      </c>
      <c r="AC976" s="122">
        <v>11.05</v>
      </c>
      <c r="AD976" s="122">
        <v>71.099999999999994</v>
      </c>
      <c r="AE976" s="122">
        <v>150</v>
      </c>
      <c r="AF976" s="123">
        <v>5.15</v>
      </c>
      <c r="AG976" s="123">
        <v>60</v>
      </c>
      <c r="AH976" s="123">
        <v>150</v>
      </c>
      <c r="AI976" s="1092" t="s">
        <v>2571</v>
      </c>
      <c r="AJ976" s="1093"/>
      <c r="AK976" s="1093" t="s">
        <v>1676</v>
      </c>
      <c r="AL976" s="1093"/>
      <c r="AM976" s="1093"/>
      <c r="AN976" s="120"/>
      <c r="AO976" s="118">
        <f t="shared" si="77"/>
        <v>0.25</v>
      </c>
      <c r="AP976" s="120" t="s">
        <v>287</v>
      </c>
      <c r="AQ976" s="120" t="s">
        <v>287</v>
      </c>
      <c r="AR976" s="144">
        <f t="shared" ref="AR976" si="82">4*J976</f>
        <v>0.2</v>
      </c>
      <c r="AS976" s="411">
        <v>8.3999999999999995E-3</v>
      </c>
      <c r="AT976" s="115">
        <v>980</v>
      </c>
    </row>
    <row r="977" spans="1:46" ht="15" hidden="1" customHeight="1">
      <c r="A977" s="115">
        <v>974</v>
      </c>
      <c r="B977" s="125" t="s">
        <v>1733</v>
      </c>
      <c r="C977" s="142" t="s">
        <v>1734</v>
      </c>
      <c r="D977" s="119" t="s">
        <v>309</v>
      </c>
      <c r="E977" s="119" t="s">
        <v>330</v>
      </c>
      <c r="F977" s="125" t="s">
        <v>342</v>
      </c>
      <c r="G977" s="125" t="s">
        <v>297</v>
      </c>
      <c r="H977" s="125" t="s">
        <v>300</v>
      </c>
      <c r="I977" s="119" t="s">
        <v>749</v>
      </c>
      <c r="J977" s="119">
        <v>0.01</v>
      </c>
      <c r="K977" s="119"/>
      <c r="L977" s="120">
        <v>0.01</v>
      </c>
      <c r="M977" s="163"/>
      <c r="N977" s="141" t="s">
        <v>1748</v>
      </c>
      <c r="O977" s="163"/>
      <c r="P977" s="163"/>
      <c r="Q977" s="120">
        <v>40</v>
      </c>
      <c r="R977" s="120">
        <v>6</v>
      </c>
      <c r="S977" s="121">
        <v>1.05</v>
      </c>
      <c r="T977" s="121">
        <v>10</v>
      </c>
      <c r="U977" s="121">
        <v>21.05</v>
      </c>
      <c r="V977" s="121">
        <v>41.1</v>
      </c>
      <c r="W977" s="121">
        <v>71.150000000000006</v>
      </c>
      <c r="X977" s="121">
        <v>81.150000000000006</v>
      </c>
      <c r="Y977" s="121">
        <v>100</v>
      </c>
      <c r="Z977" s="121">
        <v>121.05</v>
      </c>
      <c r="AA977" s="121">
        <v>140</v>
      </c>
      <c r="AB977" s="121">
        <v>150</v>
      </c>
      <c r="AC977" s="122">
        <v>11.05</v>
      </c>
      <c r="AD977" s="122">
        <v>71.099999999999994</v>
      </c>
      <c r="AE977" s="122">
        <v>150</v>
      </c>
      <c r="AF977" s="123">
        <v>5.15</v>
      </c>
      <c r="AG977" s="123">
        <v>60</v>
      </c>
      <c r="AH977" s="123">
        <v>150</v>
      </c>
      <c r="AI977" s="1092" t="s">
        <v>2571</v>
      </c>
      <c r="AJ977" s="1093"/>
      <c r="AK977" s="1093" t="s">
        <v>1676</v>
      </c>
      <c r="AL977" s="1093"/>
      <c r="AM977" s="1093"/>
      <c r="AN977" s="120">
        <v>0.03</v>
      </c>
      <c r="AO977" s="118">
        <f t="shared" si="77"/>
        <v>0.05</v>
      </c>
      <c r="AP977" s="120" t="s">
        <v>287</v>
      </c>
      <c r="AQ977" s="120" t="s">
        <v>287</v>
      </c>
      <c r="AR977" s="144">
        <v>0.04</v>
      </c>
      <c r="AS977" s="411">
        <v>8.3999999999999995E-3</v>
      </c>
      <c r="AT977" s="115">
        <v>981</v>
      </c>
    </row>
    <row r="978" spans="1:46" ht="15" hidden="1" customHeight="1">
      <c r="A978" s="115">
        <v>975</v>
      </c>
      <c r="B978" s="120" t="s">
        <v>1736</v>
      </c>
      <c r="C978" s="142" t="s">
        <v>1737</v>
      </c>
      <c r="D978" s="120" t="s">
        <v>309</v>
      </c>
      <c r="E978" s="120" t="s">
        <v>330</v>
      </c>
      <c r="F978" s="120" t="s">
        <v>475</v>
      </c>
      <c r="G978" s="120" t="s">
        <v>297</v>
      </c>
      <c r="H978" s="120" t="s">
        <v>300</v>
      </c>
      <c r="I978" s="120" t="s">
        <v>749</v>
      </c>
      <c r="J978" s="120">
        <v>0.01</v>
      </c>
      <c r="K978" s="120"/>
      <c r="L978" s="120">
        <v>0.01</v>
      </c>
      <c r="M978" s="163"/>
      <c r="N978" s="141" t="s">
        <v>1748</v>
      </c>
      <c r="O978" s="163"/>
      <c r="P978" s="163"/>
      <c r="Q978" s="120"/>
      <c r="R978" s="120"/>
      <c r="S978" s="121">
        <v>1.05</v>
      </c>
      <c r="T978" s="121">
        <v>10</v>
      </c>
      <c r="U978" s="121">
        <v>21.05</v>
      </c>
      <c r="V978" s="121">
        <v>41.1</v>
      </c>
      <c r="W978" s="121">
        <v>71.150000000000006</v>
      </c>
      <c r="X978" s="121">
        <v>81.150000000000006</v>
      </c>
      <c r="Y978" s="121">
        <v>100</v>
      </c>
      <c r="Z978" s="121">
        <v>121.05</v>
      </c>
      <c r="AA978" s="121">
        <v>140</v>
      </c>
      <c r="AB978" s="121">
        <v>150</v>
      </c>
      <c r="AC978" s="122">
        <v>11.05</v>
      </c>
      <c r="AD978" s="122">
        <v>71.099999999999994</v>
      </c>
      <c r="AE978" s="122">
        <v>150</v>
      </c>
      <c r="AF978" s="123">
        <v>5.15</v>
      </c>
      <c r="AG978" s="123">
        <v>60</v>
      </c>
      <c r="AH978" s="123">
        <v>150</v>
      </c>
      <c r="AI978" s="1092" t="s">
        <v>2571</v>
      </c>
      <c r="AJ978" s="1093"/>
      <c r="AK978" s="1093" t="s">
        <v>1676</v>
      </c>
      <c r="AL978" s="1093"/>
      <c r="AM978" s="1093"/>
      <c r="AN978" s="120"/>
      <c r="AO978" s="118">
        <f t="shared" si="77"/>
        <v>0.05</v>
      </c>
      <c r="AP978" s="120" t="s">
        <v>287</v>
      </c>
      <c r="AQ978" s="120" t="s">
        <v>287</v>
      </c>
      <c r="AR978" s="144">
        <v>0.04</v>
      </c>
      <c r="AS978" s="411">
        <v>8.3999999999999995E-3</v>
      </c>
      <c r="AT978" s="115">
        <v>982</v>
      </c>
    </row>
    <row r="979" spans="1:46" ht="15" hidden="1" customHeight="1">
      <c r="A979" s="115">
        <v>976</v>
      </c>
      <c r="B979" s="120">
        <v>865</v>
      </c>
      <c r="C979" s="120">
        <v>60074596</v>
      </c>
      <c r="D979" s="120" t="s">
        <v>309</v>
      </c>
      <c r="E979" s="120" t="s">
        <v>310</v>
      </c>
      <c r="F979" s="120" t="s">
        <v>311</v>
      </c>
      <c r="G979" s="120" t="s">
        <v>297</v>
      </c>
      <c r="H979" s="120" t="s">
        <v>300</v>
      </c>
      <c r="I979" s="120" t="s">
        <v>1744</v>
      </c>
      <c r="J979" s="120">
        <v>0.05</v>
      </c>
      <c r="K979" s="120"/>
      <c r="L979" s="120">
        <f t="shared" si="76"/>
        <v>0.03</v>
      </c>
      <c r="M979" s="163"/>
      <c r="N979" s="141" t="s">
        <v>1748</v>
      </c>
      <c r="O979" s="169" t="s">
        <v>1795</v>
      </c>
      <c r="P979" s="169" t="s">
        <v>1794</v>
      </c>
      <c r="Q979" s="120"/>
      <c r="R979" s="120"/>
      <c r="S979" s="121">
        <v>1.05</v>
      </c>
      <c r="T979" s="121">
        <v>10</v>
      </c>
      <c r="U979" s="121">
        <v>21.05</v>
      </c>
      <c r="V979" s="121">
        <v>41.1</v>
      </c>
      <c r="W979" s="121">
        <v>71.150000000000006</v>
      </c>
      <c r="X979" s="121">
        <v>81.150000000000006</v>
      </c>
      <c r="Y979" s="121">
        <v>100</v>
      </c>
      <c r="Z979" s="121">
        <v>121.05</v>
      </c>
      <c r="AA979" s="121">
        <v>140</v>
      </c>
      <c r="AB979" s="121">
        <v>150</v>
      </c>
      <c r="AC979" s="122">
        <v>11.05</v>
      </c>
      <c r="AD979" s="122">
        <v>71.099999999999994</v>
      </c>
      <c r="AE979" s="122">
        <v>150</v>
      </c>
      <c r="AF979" s="123">
        <v>5.15</v>
      </c>
      <c r="AG979" s="123">
        <v>60</v>
      </c>
      <c r="AH979" s="123">
        <v>150</v>
      </c>
      <c r="AI979" s="1093" t="s">
        <v>1663</v>
      </c>
      <c r="AJ979" s="1093"/>
      <c r="AK979" s="1093" t="s">
        <v>1677</v>
      </c>
      <c r="AL979" s="1093"/>
      <c r="AM979" s="1093"/>
      <c r="AN979" s="120"/>
      <c r="AO979" s="118">
        <f t="shared" si="77"/>
        <v>0.25</v>
      </c>
      <c r="AP979" s="120" t="s">
        <v>287</v>
      </c>
      <c r="AQ979" s="120" t="s">
        <v>287</v>
      </c>
      <c r="AR979" s="144">
        <f t="shared" si="75"/>
        <v>0.2</v>
      </c>
      <c r="AS979" s="411">
        <v>8.3999999999999995E-3</v>
      </c>
      <c r="AT979" s="115">
        <v>983</v>
      </c>
    </row>
    <row r="980" spans="1:46" ht="15" hidden="1" customHeight="1">
      <c r="A980" s="115">
        <v>977</v>
      </c>
      <c r="B980" s="120" t="s">
        <v>1755</v>
      </c>
      <c r="C980" s="120" t="s">
        <v>1732</v>
      </c>
      <c r="D980" s="120" t="s">
        <v>309</v>
      </c>
      <c r="E980" s="120" t="s">
        <v>330</v>
      </c>
      <c r="F980" s="120" t="s">
        <v>1732</v>
      </c>
      <c r="G980" s="120" t="s">
        <v>1732</v>
      </c>
      <c r="H980" s="120" t="s">
        <v>300</v>
      </c>
      <c r="I980" s="120" t="s">
        <v>1744</v>
      </c>
      <c r="J980" s="120">
        <v>0.01</v>
      </c>
      <c r="K980" s="120"/>
      <c r="L980" s="120">
        <f t="shared" si="76"/>
        <v>0.01</v>
      </c>
      <c r="M980" s="163"/>
      <c r="N980" s="141" t="s">
        <v>1748</v>
      </c>
      <c r="O980" s="163"/>
      <c r="P980" s="163"/>
      <c r="Q980" s="120"/>
      <c r="R980" s="120"/>
      <c r="S980" s="121">
        <v>1.05</v>
      </c>
      <c r="T980" s="121">
        <v>10</v>
      </c>
      <c r="U980" s="121">
        <v>21.05</v>
      </c>
      <c r="V980" s="121">
        <v>41.1</v>
      </c>
      <c r="W980" s="121">
        <v>71.150000000000006</v>
      </c>
      <c r="X980" s="121">
        <v>81.150000000000006</v>
      </c>
      <c r="Y980" s="121">
        <v>100</v>
      </c>
      <c r="Z980" s="121">
        <v>121.05</v>
      </c>
      <c r="AA980" s="121">
        <v>140</v>
      </c>
      <c r="AB980" s="121">
        <v>150</v>
      </c>
      <c r="AC980" s="122">
        <v>11.05</v>
      </c>
      <c r="AD980" s="122">
        <v>71.099999999999994</v>
      </c>
      <c r="AE980" s="122">
        <v>150</v>
      </c>
      <c r="AF980" s="123">
        <v>5.15</v>
      </c>
      <c r="AG980" s="123">
        <v>60</v>
      </c>
      <c r="AH980" s="123">
        <v>150</v>
      </c>
      <c r="AI980" s="1092" t="s">
        <v>2571</v>
      </c>
      <c r="AJ980" s="1093"/>
      <c r="AK980" s="1093" t="s">
        <v>1676</v>
      </c>
      <c r="AL980" s="1093"/>
      <c r="AM980" s="1093"/>
      <c r="AN980" s="120"/>
      <c r="AO980" s="118">
        <f t="shared" si="77"/>
        <v>0.05</v>
      </c>
      <c r="AP980" s="120" t="s">
        <v>287</v>
      </c>
      <c r="AQ980" s="120" t="s">
        <v>287</v>
      </c>
      <c r="AR980" s="144">
        <f t="shared" si="75"/>
        <v>0.04</v>
      </c>
      <c r="AS980" s="411">
        <v>8.3999999999999995E-3</v>
      </c>
      <c r="AT980" s="115">
        <v>984</v>
      </c>
    </row>
    <row r="981" spans="1:46" ht="15" hidden="1" customHeight="1">
      <c r="A981" s="115">
        <v>978</v>
      </c>
      <c r="B981" s="120" t="s">
        <v>1756</v>
      </c>
      <c r="C981" s="120" t="s">
        <v>1732</v>
      </c>
      <c r="D981" s="120" t="s">
        <v>309</v>
      </c>
      <c r="E981" s="120" t="s">
        <v>330</v>
      </c>
      <c r="F981" s="120" t="s">
        <v>1732</v>
      </c>
      <c r="G981" s="120" t="s">
        <v>1732</v>
      </c>
      <c r="H981" s="120" t="s">
        <v>300</v>
      </c>
      <c r="I981" s="120" t="s">
        <v>1744</v>
      </c>
      <c r="J981" s="120">
        <v>0.01</v>
      </c>
      <c r="K981" s="120"/>
      <c r="L981" s="120">
        <v>0.01</v>
      </c>
      <c r="M981" s="163"/>
      <c r="N981" s="141" t="s">
        <v>1748</v>
      </c>
      <c r="O981" s="163"/>
      <c r="P981" s="163"/>
      <c r="Q981" s="120"/>
      <c r="R981" s="120"/>
      <c r="S981" s="121">
        <v>1.05</v>
      </c>
      <c r="T981" s="121">
        <v>10</v>
      </c>
      <c r="U981" s="121">
        <v>21.05</v>
      </c>
      <c r="V981" s="121">
        <v>41.1</v>
      </c>
      <c r="W981" s="121">
        <v>71.150000000000006</v>
      </c>
      <c r="X981" s="121">
        <v>81.150000000000006</v>
      </c>
      <c r="Y981" s="121">
        <v>100</v>
      </c>
      <c r="Z981" s="121">
        <v>121.05</v>
      </c>
      <c r="AA981" s="121">
        <v>140</v>
      </c>
      <c r="AB981" s="121">
        <v>150</v>
      </c>
      <c r="AC981" s="122">
        <v>11.05</v>
      </c>
      <c r="AD981" s="122">
        <v>71.099999999999994</v>
      </c>
      <c r="AE981" s="122">
        <v>150</v>
      </c>
      <c r="AF981" s="123">
        <v>5.15</v>
      </c>
      <c r="AG981" s="123">
        <v>60</v>
      </c>
      <c r="AH981" s="123">
        <v>150</v>
      </c>
      <c r="AI981" s="1092" t="s">
        <v>2571</v>
      </c>
      <c r="AJ981" s="1093"/>
      <c r="AK981" s="1093" t="s">
        <v>1676</v>
      </c>
      <c r="AL981" s="1093"/>
      <c r="AM981" s="1093"/>
      <c r="AN981" s="120"/>
      <c r="AO981" s="118">
        <f t="shared" si="77"/>
        <v>0.05</v>
      </c>
      <c r="AP981" s="120" t="s">
        <v>287</v>
      </c>
      <c r="AQ981" s="120" t="s">
        <v>287</v>
      </c>
      <c r="AR981" s="144">
        <f t="shared" si="75"/>
        <v>0.04</v>
      </c>
      <c r="AS981" s="411">
        <v>8.3999999999999995E-3</v>
      </c>
      <c r="AT981" s="115">
        <v>985</v>
      </c>
    </row>
    <row r="982" spans="1:46" ht="15" hidden="1" customHeight="1">
      <c r="A982" s="115">
        <v>979</v>
      </c>
      <c r="B982" s="120" t="s">
        <v>1757</v>
      </c>
      <c r="C982" s="120" t="s">
        <v>1732</v>
      </c>
      <c r="D982" s="120" t="s">
        <v>309</v>
      </c>
      <c r="E982" s="120" t="s">
        <v>330</v>
      </c>
      <c r="F982" s="120" t="s">
        <v>1732</v>
      </c>
      <c r="G982" s="120" t="s">
        <v>1732</v>
      </c>
      <c r="H982" s="120" t="s">
        <v>300</v>
      </c>
      <c r="I982" s="120" t="s">
        <v>1744</v>
      </c>
      <c r="J982" s="120">
        <v>0.01</v>
      </c>
      <c r="K982" s="120"/>
      <c r="L982" s="120">
        <v>0.01</v>
      </c>
      <c r="M982" s="163"/>
      <c r="N982" s="141" t="s">
        <v>1748</v>
      </c>
      <c r="O982" s="163"/>
      <c r="P982" s="163"/>
      <c r="Q982" s="120"/>
      <c r="R982" s="120"/>
      <c r="S982" s="121">
        <v>1.05</v>
      </c>
      <c r="T982" s="121">
        <v>10</v>
      </c>
      <c r="U982" s="121">
        <v>21.05</v>
      </c>
      <c r="V982" s="121">
        <v>41.1</v>
      </c>
      <c r="W982" s="121">
        <v>71.150000000000006</v>
      </c>
      <c r="X982" s="121">
        <v>81.150000000000006</v>
      </c>
      <c r="Y982" s="121">
        <v>100</v>
      </c>
      <c r="Z982" s="121">
        <v>121.05</v>
      </c>
      <c r="AA982" s="121">
        <v>140</v>
      </c>
      <c r="AB982" s="121">
        <v>150</v>
      </c>
      <c r="AC982" s="122">
        <v>11.05</v>
      </c>
      <c r="AD982" s="122">
        <v>71.099999999999994</v>
      </c>
      <c r="AE982" s="122">
        <v>150</v>
      </c>
      <c r="AF982" s="123">
        <v>5.15</v>
      </c>
      <c r="AG982" s="123">
        <v>60</v>
      </c>
      <c r="AH982" s="123">
        <v>150</v>
      </c>
      <c r="AI982" s="1092" t="s">
        <v>2571</v>
      </c>
      <c r="AJ982" s="1093"/>
      <c r="AK982" s="1093" t="s">
        <v>1676</v>
      </c>
      <c r="AL982" s="1093"/>
      <c r="AM982" s="1093"/>
      <c r="AN982" s="120"/>
      <c r="AO982" s="118">
        <f t="shared" si="77"/>
        <v>0.05</v>
      </c>
      <c r="AP982" s="120" t="s">
        <v>287</v>
      </c>
      <c r="AQ982" s="120" t="s">
        <v>287</v>
      </c>
      <c r="AR982" s="144">
        <f t="shared" si="75"/>
        <v>0.04</v>
      </c>
      <c r="AS982" s="411">
        <v>8.3999999999999995E-3</v>
      </c>
      <c r="AT982" s="115">
        <v>986</v>
      </c>
    </row>
    <row r="983" spans="1:46" ht="15" hidden="1" customHeight="1">
      <c r="A983" s="115">
        <v>980</v>
      </c>
      <c r="B983" s="125" t="s">
        <v>1766</v>
      </c>
      <c r="C983" s="119">
        <v>11404233</v>
      </c>
      <c r="D983" s="119" t="s">
        <v>309</v>
      </c>
      <c r="E983" s="119" t="s">
        <v>330</v>
      </c>
      <c r="F983" s="119" t="s">
        <v>366</v>
      </c>
      <c r="G983" s="119" t="s">
        <v>297</v>
      </c>
      <c r="H983" s="119" t="s">
        <v>300</v>
      </c>
      <c r="I983" s="119" t="s">
        <v>749</v>
      </c>
      <c r="J983" s="119">
        <v>0.01</v>
      </c>
      <c r="K983" s="119"/>
      <c r="L983" s="120">
        <f t="shared" ref="L983" si="83">IF(J983&lt;0.03,0.01,0.03)</f>
        <v>0.01</v>
      </c>
      <c r="M983" s="163"/>
      <c r="N983" s="141" t="s">
        <v>1748</v>
      </c>
      <c r="O983" s="163"/>
      <c r="P983" s="163"/>
      <c r="Q983" s="120"/>
      <c r="R983" s="120"/>
      <c r="S983" s="121">
        <v>1.05</v>
      </c>
      <c r="T983" s="121">
        <v>10</v>
      </c>
      <c r="U983" s="121">
        <v>21.05</v>
      </c>
      <c r="V983" s="121">
        <v>41.1</v>
      </c>
      <c r="W983" s="121">
        <v>71.150000000000006</v>
      </c>
      <c r="X983" s="121">
        <v>81.150000000000006</v>
      </c>
      <c r="Y983" s="121">
        <v>100</v>
      </c>
      <c r="Z983" s="121">
        <v>121.05</v>
      </c>
      <c r="AA983" s="121">
        <v>140</v>
      </c>
      <c r="AB983" s="121">
        <v>150</v>
      </c>
      <c r="AC983" s="122">
        <v>11.05</v>
      </c>
      <c r="AD983" s="122">
        <v>71.099999999999994</v>
      </c>
      <c r="AE983" s="122">
        <v>150</v>
      </c>
      <c r="AF983" s="123">
        <v>5.15</v>
      </c>
      <c r="AG983" s="123">
        <v>60</v>
      </c>
      <c r="AH983" s="123">
        <v>150</v>
      </c>
      <c r="AI983" s="1092" t="s">
        <v>2571</v>
      </c>
      <c r="AJ983" s="1093"/>
      <c r="AK983" s="1093" t="s">
        <v>1676</v>
      </c>
      <c r="AL983" s="1093"/>
      <c r="AM983" s="1093"/>
      <c r="AN983" s="120"/>
      <c r="AO983" s="118">
        <f t="shared" si="77"/>
        <v>0.05</v>
      </c>
      <c r="AP983" s="120" t="s">
        <v>287</v>
      </c>
      <c r="AQ983" s="120" t="s">
        <v>287</v>
      </c>
      <c r="AR983" s="144">
        <f t="shared" si="75"/>
        <v>0.04</v>
      </c>
      <c r="AS983" s="411">
        <v>8.3999999999999995E-3</v>
      </c>
      <c r="AT983" s="115">
        <v>987</v>
      </c>
    </row>
    <row r="984" spans="1:46" ht="15" hidden="1" customHeight="1">
      <c r="A984" s="115">
        <v>981</v>
      </c>
      <c r="B984" s="120" t="s">
        <v>1769</v>
      </c>
      <c r="C984" s="120">
        <v>11356110</v>
      </c>
      <c r="D984" s="120" t="s">
        <v>309</v>
      </c>
      <c r="E984" s="120" t="s">
        <v>330</v>
      </c>
      <c r="F984" s="120" t="s">
        <v>342</v>
      </c>
      <c r="G984" s="120" t="s">
        <v>297</v>
      </c>
      <c r="H984" s="120" t="s">
        <v>300</v>
      </c>
      <c r="I984" s="120" t="s">
        <v>749</v>
      </c>
      <c r="J984" s="120">
        <v>0.01</v>
      </c>
      <c r="K984" s="120"/>
      <c r="L984" s="120">
        <f t="shared" si="76"/>
        <v>0.01</v>
      </c>
      <c r="M984" s="163"/>
      <c r="N984" s="141" t="s">
        <v>1748</v>
      </c>
      <c r="O984" s="163"/>
      <c r="P984" s="163"/>
      <c r="Q984" s="120"/>
      <c r="R984" s="120"/>
      <c r="S984" s="121">
        <v>1.05</v>
      </c>
      <c r="T984" s="121">
        <v>10</v>
      </c>
      <c r="U984" s="121">
        <v>21.05</v>
      </c>
      <c r="V984" s="121">
        <v>41.1</v>
      </c>
      <c r="W984" s="121">
        <v>71.150000000000006</v>
      </c>
      <c r="X984" s="121">
        <v>81.150000000000006</v>
      </c>
      <c r="Y984" s="121">
        <v>100</v>
      </c>
      <c r="Z984" s="121">
        <v>121.05</v>
      </c>
      <c r="AA984" s="121">
        <v>140</v>
      </c>
      <c r="AB984" s="121">
        <v>150</v>
      </c>
      <c r="AC984" s="122">
        <v>11.05</v>
      </c>
      <c r="AD984" s="122">
        <v>71.099999999999994</v>
      </c>
      <c r="AE984" s="122">
        <v>150</v>
      </c>
      <c r="AF984" s="123">
        <v>5.15</v>
      </c>
      <c r="AG984" s="123">
        <v>60</v>
      </c>
      <c r="AH984" s="123">
        <v>150</v>
      </c>
      <c r="AI984" s="1092" t="s">
        <v>2571</v>
      </c>
      <c r="AJ984" s="1093"/>
      <c r="AK984" s="1093" t="s">
        <v>1676</v>
      </c>
      <c r="AL984" s="1093"/>
      <c r="AM984" s="1093"/>
      <c r="AN984" s="120"/>
      <c r="AO984" s="118">
        <f t="shared" si="77"/>
        <v>0.05</v>
      </c>
      <c r="AP984" s="120" t="s">
        <v>287</v>
      </c>
      <c r="AQ984" s="120" t="s">
        <v>287</v>
      </c>
      <c r="AR984" s="144">
        <f t="shared" si="75"/>
        <v>0.04</v>
      </c>
      <c r="AS984" s="411">
        <v>8.3999999999999995E-3</v>
      </c>
      <c r="AT984" s="115">
        <v>988</v>
      </c>
    </row>
    <row r="985" spans="1:46" ht="15" hidden="1" customHeight="1">
      <c r="A985" s="115">
        <v>982</v>
      </c>
      <c r="B985" s="171" t="s">
        <v>1790</v>
      </c>
      <c r="C985" s="120">
        <v>51206128</v>
      </c>
      <c r="D985" s="171" t="s">
        <v>309</v>
      </c>
      <c r="E985" s="171" t="s">
        <v>1673</v>
      </c>
      <c r="F985" s="171" t="s">
        <v>1732</v>
      </c>
      <c r="G985" s="171" t="s">
        <v>297</v>
      </c>
      <c r="H985" s="171" t="s">
        <v>300</v>
      </c>
      <c r="I985" s="171" t="s">
        <v>749</v>
      </c>
      <c r="J985" s="120">
        <v>0.05</v>
      </c>
      <c r="K985" s="120"/>
      <c r="L985" s="120">
        <f t="shared" si="76"/>
        <v>0.03</v>
      </c>
      <c r="M985" s="163"/>
      <c r="N985" s="141" t="s">
        <v>1748</v>
      </c>
      <c r="O985" s="163" t="s">
        <v>1781</v>
      </c>
      <c r="P985" s="163" t="s">
        <v>1780</v>
      </c>
      <c r="Q985" s="120"/>
      <c r="R985" s="120"/>
      <c r="S985" s="121">
        <v>1.05</v>
      </c>
      <c r="T985" s="121">
        <v>10</v>
      </c>
      <c r="U985" s="121">
        <v>21.05</v>
      </c>
      <c r="V985" s="121">
        <v>41.1</v>
      </c>
      <c r="W985" s="121">
        <v>71.150000000000006</v>
      </c>
      <c r="X985" s="121">
        <v>81.150000000000006</v>
      </c>
      <c r="Y985" s="121">
        <v>100</v>
      </c>
      <c r="Z985" s="121">
        <v>121.05</v>
      </c>
      <c r="AA985" s="121">
        <v>140</v>
      </c>
      <c r="AB985" s="121">
        <v>150</v>
      </c>
      <c r="AC985" s="122">
        <v>11.05</v>
      </c>
      <c r="AD985" s="122">
        <v>71.099999999999994</v>
      </c>
      <c r="AE985" s="122">
        <v>150</v>
      </c>
      <c r="AF985" s="123">
        <v>5.15</v>
      </c>
      <c r="AG985" s="123">
        <v>60</v>
      </c>
      <c r="AH985" s="123">
        <v>150</v>
      </c>
      <c r="AI985" s="1092" t="s">
        <v>2571</v>
      </c>
      <c r="AJ985" s="1093"/>
      <c r="AK985" s="1093" t="s">
        <v>1676</v>
      </c>
      <c r="AL985" s="1093"/>
      <c r="AM985" s="1093"/>
      <c r="AN985" s="120"/>
      <c r="AO985" s="118">
        <f t="shared" si="77"/>
        <v>0.25</v>
      </c>
      <c r="AP985" s="120" t="s">
        <v>287</v>
      </c>
      <c r="AQ985" s="120" t="s">
        <v>287</v>
      </c>
      <c r="AR985" s="144">
        <f t="shared" si="75"/>
        <v>0.2</v>
      </c>
      <c r="AS985" s="411">
        <v>8.3999999999999995E-3</v>
      </c>
      <c r="AT985" s="115">
        <v>989</v>
      </c>
    </row>
    <row r="986" spans="1:46" ht="15" hidden="1" customHeight="1">
      <c r="A986" s="115">
        <v>983</v>
      </c>
      <c r="B986" s="198" t="s">
        <v>1796</v>
      </c>
      <c r="C986" s="198" t="s">
        <v>1797</v>
      </c>
      <c r="D986" s="198" t="s">
        <v>309</v>
      </c>
      <c r="E986" s="198" t="s">
        <v>330</v>
      </c>
      <c r="F986" s="199" t="s">
        <v>1798</v>
      </c>
      <c r="G986" s="198" t="s">
        <v>296</v>
      </c>
      <c r="H986" s="198" t="s">
        <v>300</v>
      </c>
      <c r="I986" s="198" t="s">
        <v>749</v>
      </c>
      <c r="J986" s="120">
        <v>0.01</v>
      </c>
      <c r="K986" s="120"/>
      <c r="L986" s="120">
        <f t="shared" si="76"/>
        <v>0.01</v>
      </c>
      <c r="M986" s="163"/>
      <c r="N986" s="141" t="s">
        <v>1748</v>
      </c>
      <c r="O986" s="163" t="s">
        <v>1781</v>
      </c>
      <c r="P986" s="163" t="s">
        <v>1780</v>
      </c>
      <c r="Q986" s="120"/>
      <c r="R986" s="120"/>
      <c r="S986" s="121">
        <v>1.05</v>
      </c>
      <c r="T986" s="121">
        <v>10</v>
      </c>
      <c r="U986" s="121">
        <v>21.05</v>
      </c>
      <c r="V986" s="121">
        <v>41.1</v>
      </c>
      <c r="W986" s="121">
        <v>71.150000000000006</v>
      </c>
      <c r="X986" s="121">
        <v>81.150000000000006</v>
      </c>
      <c r="Y986" s="121">
        <v>100</v>
      </c>
      <c r="Z986" s="121">
        <v>121.05</v>
      </c>
      <c r="AA986" s="121">
        <v>140</v>
      </c>
      <c r="AB986" s="121">
        <v>150</v>
      </c>
      <c r="AC986" s="122">
        <v>11.05</v>
      </c>
      <c r="AD986" s="122">
        <v>71.099999999999994</v>
      </c>
      <c r="AE986" s="122">
        <v>150</v>
      </c>
      <c r="AF986" s="123">
        <v>5.15</v>
      </c>
      <c r="AG986" s="123">
        <v>60</v>
      </c>
      <c r="AH986" s="123">
        <v>150</v>
      </c>
      <c r="AI986" s="1092" t="s">
        <v>2571</v>
      </c>
      <c r="AJ986" s="1093"/>
      <c r="AK986" s="1093" t="s">
        <v>1676</v>
      </c>
      <c r="AL986" s="1093"/>
      <c r="AM986" s="1093"/>
      <c r="AN986" s="120"/>
      <c r="AO986" s="118">
        <f t="shared" si="77"/>
        <v>0.05</v>
      </c>
      <c r="AP986" s="120" t="s">
        <v>287</v>
      </c>
      <c r="AQ986" s="120" t="s">
        <v>287</v>
      </c>
      <c r="AR986" s="144">
        <f t="shared" si="75"/>
        <v>0.04</v>
      </c>
      <c r="AS986" s="411">
        <v>8.3999999999999995E-3</v>
      </c>
      <c r="AT986" s="115">
        <v>990</v>
      </c>
    </row>
    <row r="987" spans="1:46" ht="15" hidden="1" customHeight="1">
      <c r="A987" s="115">
        <v>984</v>
      </c>
      <c r="B987" s="198" t="s">
        <v>1799</v>
      </c>
      <c r="C987" s="198" t="s">
        <v>1800</v>
      </c>
      <c r="D987" s="198" t="s">
        <v>309</v>
      </c>
      <c r="E987" s="198" t="s">
        <v>330</v>
      </c>
      <c r="F987" s="198" t="s">
        <v>1798</v>
      </c>
      <c r="G987" s="198" t="s">
        <v>296</v>
      </c>
      <c r="H987" s="198" t="s">
        <v>300</v>
      </c>
      <c r="I987" s="198" t="s">
        <v>749</v>
      </c>
      <c r="J987" s="197">
        <v>0.01</v>
      </c>
      <c r="K987" s="120"/>
      <c r="L987" s="120">
        <f t="shared" si="76"/>
        <v>0.01</v>
      </c>
      <c r="M987" s="163"/>
      <c r="N987" s="141" t="s">
        <v>1748</v>
      </c>
      <c r="O987" s="163" t="s">
        <v>1781</v>
      </c>
      <c r="P987" s="163" t="s">
        <v>1780</v>
      </c>
      <c r="Q987" s="120"/>
      <c r="R987" s="120"/>
      <c r="S987" s="121">
        <v>1.05</v>
      </c>
      <c r="T987" s="121">
        <v>10</v>
      </c>
      <c r="U987" s="121">
        <v>21.05</v>
      </c>
      <c r="V987" s="121">
        <v>41.1</v>
      </c>
      <c r="W987" s="121">
        <v>71.150000000000006</v>
      </c>
      <c r="X987" s="121">
        <v>81.150000000000006</v>
      </c>
      <c r="Y987" s="121">
        <v>100</v>
      </c>
      <c r="Z987" s="121">
        <v>121.05</v>
      </c>
      <c r="AA987" s="121">
        <v>140</v>
      </c>
      <c r="AB987" s="121">
        <v>150</v>
      </c>
      <c r="AC987" s="122">
        <v>11.05</v>
      </c>
      <c r="AD987" s="122">
        <v>71.099999999999994</v>
      </c>
      <c r="AE987" s="122">
        <v>150</v>
      </c>
      <c r="AF987" s="123">
        <v>5.15</v>
      </c>
      <c r="AG987" s="123">
        <v>60</v>
      </c>
      <c r="AH987" s="123">
        <v>150</v>
      </c>
      <c r="AI987" s="1092" t="s">
        <v>2571</v>
      </c>
      <c r="AJ987" s="1093"/>
      <c r="AK987" s="1093" t="s">
        <v>1676</v>
      </c>
      <c r="AL987" s="1093"/>
      <c r="AM987" s="1093"/>
      <c r="AN987" s="120"/>
      <c r="AO987" s="118">
        <f t="shared" si="77"/>
        <v>0.05</v>
      </c>
      <c r="AP987" s="120" t="s">
        <v>287</v>
      </c>
      <c r="AQ987" s="120" t="s">
        <v>287</v>
      </c>
      <c r="AR987" s="144">
        <f t="shared" si="75"/>
        <v>0.04</v>
      </c>
      <c r="AS987" s="411">
        <v>8.3999999999999995E-3</v>
      </c>
      <c r="AT987" s="115">
        <v>991</v>
      </c>
    </row>
    <row r="988" spans="1:46" ht="15" hidden="1" customHeight="1">
      <c r="A988" s="115">
        <v>985</v>
      </c>
      <c r="B988" s="198" t="s">
        <v>1801</v>
      </c>
      <c r="C988" s="198" t="s">
        <v>1802</v>
      </c>
      <c r="D988" s="198" t="s">
        <v>309</v>
      </c>
      <c r="E988" s="198" t="s">
        <v>330</v>
      </c>
      <c r="F988" s="198" t="s">
        <v>1798</v>
      </c>
      <c r="G988" s="198" t="s">
        <v>296</v>
      </c>
      <c r="H988" s="198" t="s">
        <v>300</v>
      </c>
      <c r="I988" s="198" t="s">
        <v>749</v>
      </c>
      <c r="J988" s="197">
        <v>0.01</v>
      </c>
      <c r="K988" s="120"/>
      <c r="L988" s="120">
        <f t="shared" si="76"/>
        <v>0.01</v>
      </c>
      <c r="M988" s="163"/>
      <c r="N988" s="141" t="s">
        <v>1748</v>
      </c>
      <c r="O988" s="163" t="s">
        <v>1781</v>
      </c>
      <c r="P988" s="163" t="s">
        <v>1780</v>
      </c>
      <c r="Q988" s="120"/>
      <c r="R988" s="120"/>
      <c r="S988" s="121">
        <v>1.05</v>
      </c>
      <c r="T988" s="121">
        <v>10</v>
      </c>
      <c r="U988" s="121">
        <v>21.05</v>
      </c>
      <c r="V988" s="121">
        <v>41.1</v>
      </c>
      <c r="W988" s="121">
        <v>71.150000000000006</v>
      </c>
      <c r="X988" s="121">
        <v>81.150000000000006</v>
      </c>
      <c r="Y988" s="121">
        <v>100</v>
      </c>
      <c r="Z988" s="121">
        <v>121.05</v>
      </c>
      <c r="AA988" s="121">
        <v>140</v>
      </c>
      <c r="AB988" s="121">
        <v>150</v>
      </c>
      <c r="AC988" s="122">
        <v>11.05</v>
      </c>
      <c r="AD988" s="122">
        <v>71.099999999999994</v>
      </c>
      <c r="AE988" s="122">
        <v>150</v>
      </c>
      <c r="AF988" s="123">
        <v>5.15</v>
      </c>
      <c r="AG988" s="123">
        <v>60</v>
      </c>
      <c r="AH988" s="123">
        <v>150</v>
      </c>
      <c r="AI988" s="1092" t="s">
        <v>2571</v>
      </c>
      <c r="AJ988" s="1093"/>
      <c r="AK988" s="1093" t="s">
        <v>1676</v>
      </c>
      <c r="AL988" s="1093"/>
      <c r="AM988" s="1093"/>
      <c r="AN988" s="120"/>
      <c r="AO988" s="118">
        <f t="shared" si="77"/>
        <v>0.05</v>
      </c>
      <c r="AP988" s="120" t="s">
        <v>287</v>
      </c>
      <c r="AQ988" s="120" t="s">
        <v>287</v>
      </c>
      <c r="AR988" s="144">
        <f t="shared" si="75"/>
        <v>0.04</v>
      </c>
      <c r="AS988" s="411">
        <v>8.3999999999999995E-3</v>
      </c>
      <c r="AT988" s="115">
        <v>992</v>
      </c>
    </row>
    <row r="989" spans="1:46" ht="15" hidden="1" customHeight="1">
      <c r="A989" s="115">
        <v>986</v>
      </c>
      <c r="B989" s="198" t="s">
        <v>1803</v>
      </c>
      <c r="C989" s="198" t="s">
        <v>1804</v>
      </c>
      <c r="D989" s="198" t="s">
        <v>309</v>
      </c>
      <c r="E989" s="198" t="s">
        <v>330</v>
      </c>
      <c r="F989" s="198" t="s">
        <v>1798</v>
      </c>
      <c r="G989" s="198" t="s">
        <v>296</v>
      </c>
      <c r="H989" s="198" t="s">
        <v>300</v>
      </c>
      <c r="I989" s="198" t="s">
        <v>749</v>
      </c>
      <c r="J989" s="197">
        <v>0.01</v>
      </c>
      <c r="K989" s="120"/>
      <c r="L989" s="120">
        <f t="shared" si="76"/>
        <v>0.01</v>
      </c>
      <c r="M989" s="163"/>
      <c r="N989" s="141" t="s">
        <v>1748</v>
      </c>
      <c r="O989" s="163" t="s">
        <v>1781</v>
      </c>
      <c r="P989" s="163" t="s">
        <v>1780</v>
      </c>
      <c r="Q989" s="120"/>
      <c r="R989" s="120"/>
      <c r="S989" s="121">
        <v>1.05</v>
      </c>
      <c r="T989" s="121">
        <v>10</v>
      </c>
      <c r="U989" s="121">
        <v>21.05</v>
      </c>
      <c r="V989" s="121">
        <v>41.1</v>
      </c>
      <c r="W989" s="121">
        <v>71.150000000000006</v>
      </c>
      <c r="X989" s="121">
        <v>81.150000000000006</v>
      </c>
      <c r="Y989" s="121">
        <v>100</v>
      </c>
      <c r="Z989" s="121">
        <v>121.05</v>
      </c>
      <c r="AA989" s="121">
        <v>140</v>
      </c>
      <c r="AB989" s="121">
        <v>150</v>
      </c>
      <c r="AC989" s="122">
        <v>11.05</v>
      </c>
      <c r="AD989" s="122">
        <v>71.099999999999994</v>
      </c>
      <c r="AE989" s="122">
        <v>150</v>
      </c>
      <c r="AF989" s="123">
        <v>5.15</v>
      </c>
      <c r="AG989" s="123">
        <v>60</v>
      </c>
      <c r="AH989" s="123">
        <v>150</v>
      </c>
      <c r="AI989" s="1092" t="s">
        <v>2571</v>
      </c>
      <c r="AJ989" s="1093"/>
      <c r="AK989" s="1093" t="s">
        <v>1676</v>
      </c>
      <c r="AL989" s="1093"/>
      <c r="AM989" s="1093"/>
      <c r="AN989" s="120"/>
      <c r="AO989" s="118">
        <f t="shared" si="77"/>
        <v>0.05</v>
      </c>
      <c r="AP989" s="120" t="s">
        <v>287</v>
      </c>
      <c r="AQ989" s="120" t="s">
        <v>287</v>
      </c>
      <c r="AR989" s="144">
        <f t="shared" si="75"/>
        <v>0.04</v>
      </c>
      <c r="AS989" s="411">
        <v>8.3999999999999995E-3</v>
      </c>
      <c r="AT989" s="115">
        <v>993</v>
      </c>
    </row>
    <row r="990" spans="1:46" ht="15" hidden="1" customHeight="1">
      <c r="A990" s="115">
        <v>987</v>
      </c>
      <c r="B990" s="198" t="s">
        <v>1805</v>
      </c>
      <c r="C990" s="198" t="s">
        <v>1806</v>
      </c>
      <c r="D990" s="198" t="s">
        <v>309</v>
      </c>
      <c r="E990" s="198" t="s">
        <v>330</v>
      </c>
      <c r="F990" s="198" t="s">
        <v>1798</v>
      </c>
      <c r="G990" s="198" t="s">
        <v>296</v>
      </c>
      <c r="H990" s="198" t="s">
        <v>300</v>
      </c>
      <c r="I990" s="198" t="s">
        <v>749</v>
      </c>
      <c r="J990" s="197">
        <v>0.01</v>
      </c>
      <c r="K990" s="120"/>
      <c r="L990" s="120">
        <f t="shared" si="76"/>
        <v>0.01</v>
      </c>
      <c r="M990" s="163"/>
      <c r="N990" s="141" t="s">
        <v>1748</v>
      </c>
      <c r="O990" s="163" t="s">
        <v>1781</v>
      </c>
      <c r="P990" s="163" t="s">
        <v>1780</v>
      </c>
      <c r="Q990" s="120"/>
      <c r="R990" s="120"/>
      <c r="S990" s="121">
        <v>1.05</v>
      </c>
      <c r="T990" s="121">
        <v>10</v>
      </c>
      <c r="U990" s="121">
        <v>21.05</v>
      </c>
      <c r="V990" s="121">
        <v>41.1</v>
      </c>
      <c r="W990" s="121">
        <v>71.150000000000006</v>
      </c>
      <c r="X990" s="121">
        <v>81.150000000000006</v>
      </c>
      <c r="Y990" s="121">
        <v>100</v>
      </c>
      <c r="Z990" s="121">
        <v>121.05</v>
      </c>
      <c r="AA990" s="121">
        <v>140</v>
      </c>
      <c r="AB990" s="121">
        <v>150</v>
      </c>
      <c r="AC990" s="122">
        <v>11.05</v>
      </c>
      <c r="AD990" s="122">
        <v>71.099999999999994</v>
      </c>
      <c r="AE990" s="122">
        <v>150</v>
      </c>
      <c r="AF990" s="123">
        <v>5.15</v>
      </c>
      <c r="AG990" s="123">
        <v>60</v>
      </c>
      <c r="AH990" s="123">
        <v>150</v>
      </c>
      <c r="AI990" s="1092" t="s">
        <v>2571</v>
      </c>
      <c r="AJ990" s="1093"/>
      <c r="AK990" s="1093" t="s">
        <v>1676</v>
      </c>
      <c r="AL990" s="1093"/>
      <c r="AM990" s="1093"/>
      <c r="AN990" s="120"/>
      <c r="AO990" s="118">
        <f t="shared" si="77"/>
        <v>0.05</v>
      </c>
      <c r="AP990" s="120" t="s">
        <v>287</v>
      </c>
      <c r="AQ990" s="120" t="s">
        <v>287</v>
      </c>
      <c r="AR990" s="144">
        <f t="shared" si="75"/>
        <v>0.04</v>
      </c>
      <c r="AS990" s="411">
        <v>8.3999999999999995E-3</v>
      </c>
      <c r="AT990" s="115">
        <v>994</v>
      </c>
    </row>
    <row r="991" spans="1:46" ht="15" hidden="1" customHeight="1">
      <c r="A991" s="115">
        <v>988</v>
      </c>
      <c r="B991" s="198" t="s">
        <v>1807</v>
      </c>
      <c r="C991" s="198" t="s">
        <v>1808</v>
      </c>
      <c r="D991" s="198" t="s">
        <v>309</v>
      </c>
      <c r="E991" s="198" t="s">
        <v>330</v>
      </c>
      <c r="F991" s="198" t="s">
        <v>1798</v>
      </c>
      <c r="G991" s="198" t="s">
        <v>296</v>
      </c>
      <c r="H991" s="198" t="s">
        <v>300</v>
      </c>
      <c r="I991" s="198" t="s">
        <v>749</v>
      </c>
      <c r="J991" s="197">
        <v>0.01</v>
      </c>
      <c r="K991" s="120"/>
      <c r="L991" s="120">
        <f t="shared" si="76"/>
        <v>0.01</v>
      </c>
      <c r="M991" s="163"/>
      <c r="N991" s="141" t="s">
        <v>1748</v>
      </c>
      <c r="O991" s="163" t="s">
        <v>1781</v>
      </c>
      <c r="P991" s="163" t="s">
        <v>1780</v>
      </c>
      <c r="Q991" s="120"/>
      <c r="R991" s="120"/>
      <c r="S991" s="121">
        <v>1.05</v>
      </c>
      <c r="T991" s="121">
        <v>10</v>
      </c>
      <c r="U991" s="121">
        <v>21.05</v>
      </c>
      <c r="V991" s="121">
        <v>41.1</v>
      </c>
      <c r="W991" s="121">
        <v>71.150000000000006</v>
      </c>
      <c r="X991" s="121">
        <v>81.150000000000006</v>
      </c>
      <c r="Y991" s="121">
        <v>100</v>
      </c>
      <c r="Z991" s="121">
        <v>121.05</v>
      </c>
      <c r="AA991" s="121">
        <v>140</v>
      </c>
      <c r="AB991" s="121">
        <v>150</v>
      </c>
      <c r="AC991" s="122">
        <v>11.05</v>
      </c>
      <c r="AD991" s="122">
        <v>71.099999999999994</v>
      </c>
      <c r="AE991" s="122">
        <v>150</v>
      </c>
      <c r="AF991" s="123">
        <v>5.15</v>
      </c>
      <c r="AG991" s="123">
        <v>60</v>
      </c>
      <c r="AH991" s="123">
        <v>150</v>
      </c>
      <c r="AI991" s="1092" t="s">
        <v>2571</v>
      </c>
      <c r="AJ991" s="1093"/>
      <c r="AK991" s="1093" t="s">
        <v>1676</v>
      </c>
      <c r="AL991" s="1093"/>
      <c r="AM991" s="1093"/>
      <c r="AN991" s="120"/>
      <c r="AO991" s="118">
        <f t="shared" si="77"/>
        <v>0.05</v>
      </c>
      <c r="AP991" s="120" t="s">
        <v>287</v>
      </c>
      <c r="AQ991" s="120" t="s">
        <v>287</v>
      </c>
      <c r="AR991" s="144">
        <f t="shared" si="75"/>
        <v>0.04</v>
      </c>
      <c r="AS991" s="411">
        <v>8.3999999999999995E-3</v>
      </c>
      <c r="AT991" s="115">
        <v>995</v>
      </c>
    </row>
    <row r="992" spans="1:46" ht="15" hidden="1" customHeight="1">
      <c r="A992" s="115">
        <v>989</v>
      </c>
      <c r="B992" s="201" t="s">
        <v>1814</v>
      </c>
      <c r="C992" s="201" t="s">
        <v>1815</v>
      </c>
      <c r="D992" s="201" t="s">
        <v>309</v>
      </c>
      <c r="E992" s="201" t="s">
        <v>1673</v>
      </c>
      <c r="F992" s="201" t="s">
        <v>733</v>
      </c>
      <c r="G992" s="201" t="s">
        <v>734</v>
      </c>
      <c r="H992" s="201" t="s">
        <v>300</v>
      </c>
      <c r="I992" s="201" t="s">
        <v>749</v>
      </c>
      <c r="J992" s="120">
        <v>0.05</v>
      </c>
      <c r="K992" s="120"/>
      <c r="L992" s="120">
        <f t="shared" si="76"/>
        <v>0.03</v>
      </c>
      <c r="M992" s="163"/>
      <c r="N992" s="141" t="s">
        <v>1748</v>
      </c>
      <c r="O992" s="163" t="s">
        <v>1781</v>
      </c>
      <c r="P992" s="163" t="s">
        <v>1780</v>
      </c>
      <c r="Q992" s="120"/>
      <c r="R992" s="120"/>
      <c r="S992" s="121">
        <v>1.05</v>
      </c>
      <c r="T992" s="121">
        <v>10</v>
      </c>
      <c r="U992" s="121">
        <v>21.05</v>
      </c>
      <c r="V992" s="121">
        <v>41.1</v>
      </c>
      <c r="W992" s="121">
        <v>71.150000000000006</v>
      </c>
      <c r="X992" s="121">
        <v>81.150000000000006</v>
      </c>
      <c r="Y992" s="121">
        <v>100</v>
      </c>
      <c r="Z992" s="121">
        <v>121.05</v>
      </c>
      <c r="AA992" s="121">
        <v>140</v>
      </c>
      <c r="AB992" s="121">
        <v>150</v>
      </c>
      <c r="AC992" s="122">
        <v>11.05</v>
      </c>
      <c r="AD992" s="122">
        <v>71.099999999999994</v>
      </c>
      <c r="AE992" s="122">
        <v>150</v>
      </c>
      <c r="AF992" s="123">
        <v>5.15</v>
      </c>
      <c r="AG992" s="123">
        <v>60</v>
      </c>
      <c r="AH992" s="123">
        <v>150</v>
      </c>
      <c r="AI992" s="1092" t="s">
        <v>2571</v>
      </c>
      <c r="AJ992" s="1093"/>
      <c r="AK992" s="1093" t="s">
        <v>1676</v>
      </c>
      <c r="AL992" s="1093"/>
      <c r="AM992" s="1093"/>
      <c r="AN992" s="120"/>
      <c r="AO992" s="118">
        <f t="shared" si="77"/>
        <v>0.25</v>
      </c>
      <c r="AP992" s="120" t="s">
        <v>287</v>
      </c>
      <c r="AQ992" s="120" t="s">
        <v>287</v>
      </c>
      <c r="AR992" s="144">
        <f t="shared" si="75"/>
        <v>0.2</v>
      </c>
      <c r="AS992" s="411">
        <v>8.3999999999999995E-3</v>
      </c>
      <c r="AT992" s="115">
        <v>996</v>
      </c>
    </row>
    <row r="993" spans="1:46" ht="15" hidden="1" customHeight="1">
      <c r="A993" s="115">
        <v>990</v>
      </c>
      <c r="B993" s="201" t="s">
        <v>1816</v>
      </c>
      <c r="C993" s="120">
        <v>90170033</v>
      </c>
      <c r="D993" s="201" t="s">
        <v>309</v>
      </c>
      <c r="E993" s="201" t="s">
        <v>1673</v>
      </c>
      <c r="F993" s="201" t="s">
        <v>311</v>
      </c>
      <c r="G993" s="201" t="s">
        <v>297</v>
      </c>
      <c r="H993" s="201" t="s">
        <v>300</v>
      </c>
      <c r="I993" s="201" t="s">
        <v>749</v>
      </c>
      <c r="J993" s="120">
        <v>0.05</v>
      </c>
      <c r="K993" s="120"/>
      <c r="L993" s="120">
        <f t="shared" si="76"/>
        <v>0.03</v>
      </c>
      <c r="M993" s="163"/>
      <c r="N993" s="141" t="s">
        <v>1748</v>
      </c>
      <c r="O993" s="163" t="s">
        <v>1781</v>
      </c>
      <c r="P993" s="163" t="s">
        <v>1780</v>
      </c>
      <c r="Q993" s="120"/>
      <c r="R993" s="120"/>
      <c r="S993" s="121">
        <v>1.05</v>
      </c>
      <c r="T993" s="121">
        <v>10</v>
      </c>
      <c r="U993" s="121">
        <v>21.05</v>
      </c>
      <c r="V993" s="121">
        <v>41.1</v>
      </c>
      <c r="W993" s="121">
        <v>71.150000000000006</v>
      </c>
      <c r="X993" s="121">
        <v>81.150000000000006</v>
      </c>
      <c r="Y993" s="121">
        <v>100</v>
      </c>
      <c r="Z993" s="121">
        <v>121.05</v>
      </c>
      <c r="AA993" s="121">
        <v>140</v>
      </c>
      <c r="AB993" s="121">
        <v>150</v>
      </c>
      <c r="AC993" s="122">
        <v>11.05</v>
      </c>
      <c r="AD993" s="122">
        <v>71.099999999999994</v>
      </c>
      <c r="AE993" s="122">
        <v>150</v>
      </c>
      <c r="AF993" s="123">
        <v>5.15</v>
      </c>
      <c r="AG993" s="123">
        <v>60</v>
      </c>
      <c r="AH993" s="123">
        <v>150</v>
      </c>
      <c r="AI993" s="1092" t="s">
        <v>2571</v>
      </c>
      <c r="AJ993" s="1093"/>
      <c r="AK993" s="1093" t="s">
        <v>1676</v>
      </c>
      <c r="AL993" s="1093"/>
      <c r="AM993" s="1093"/>
      <c r="AN993" s="120"/>
      <c r="AO993" s="118">
        <f t="shared" si="77"/>
        <v>0.25</v>
      </c>
      <c r="AP993" s="120" t="s">
        <v>287</v>
      </c>
      <c r="AQ993" s="120" t="s">
        <v>287</v>
      </c>
      <c r="AR993" s="144">
        <f t="shared" si="75"/>
        <v>0.2</v>
      </c>
      <c r="AS993" s="411">
        <v>8.3999999999999995E-3</v>
      </c>
      <c r="AT993" s="115">
        <v>997</v>
      </c>
    </row>
    <row r="994" spans="1:46" ht="15" hidden="1" customHeight="1">
      <c r="A994" s="115">
        <v>991</v>
      </c>
      <c r="B994" s="201" t="s">
        <v>1817</v>
      </c>
      <c r="C994" s="201" t="s">
        <v>1732</v>
      </c>
      <c r="D994" s="201" t="s">
        <v>309</v>
      </c>
      <c r="E994" s="201" t="s">
        <v>330</v>
      </c>
      <c r="F994" s="201" t="s">
        <v>1732</v>
      </c>
      <c r="G994" s="201" t="s">
        <v>1732</v>
      </c>
      <c r="H994" s="201" t="s">
        <v>300</v>
      </c>
      <c r="I994" s="201" t="s">
        <v>749</v>
      </c>
      <c r="J994" s="120">
        <v>0.01</v>
      </c>
      <c r="K994" s="120"/>
      <c r="L994" s="120">
        <f t="shared" si="76"/>
        <v>0.01</v>
      </c>
      <c r="M994" s="163"/>
      <c r="N994" s="141" t="s">
        <v>1748</v>
      </c>
      <c r="O994" s="163" t="s">
        <v>1781</v>
      </c>
      <c r="P994" s="163" t="s">
        <v>1780</v>
      </c>
      <c r="Q994" s="120"/>
      <c r="R994" s="120"/>
      <c r="S994" s="121">
        <v>1.05</v>
      </c>
      <c r="T994" s="121">
        <v>10</v>
      </c>
      <c r="U994" s="121">
        <v>21.05</v>
      </c>
      <c r="V994" s="121">
        <v>41.1</v>
      </c>
      <c r="W994" s="121">
        <v>71.150000000000006</v>
      </c>
      <c r="X994" s="121">
        <v>81.150000000000006</v>
      </c>
      <c r="Y994" s="121">
        <v>100</v>
      </c>
      <c r="Z994" s="121">
        <v>121.05</v>
      </c>
      <c r="AA994" s="121">
        <v>140</v>
      </c>
      <c r="AB994" s="121">
        <v>150</v>
      </c>
      <c r="AC994" s="122">
        <v>11.05</v>
      </c>
      <c r="AD994" s="122">
        <v>71.099999999999994</v>
      </c>
      <c r="AE994" s="122">
        <v>150</v>
      </c>
      <c r="AF994" s="123">
        <v>5.15</v>
      </c>
      <c r="AG994" s="123">
        <v>60</v>
      </c>
      <c r="AH994" s="123">
        <v>150</v>
      </c>
      <c r="AI994" s="1092" t="s">
        <v>2571</v>
      </c>
      <c r="AJ994" s="1093"/>
      <c r="AK994" s="1093" t="s">
        <v>1676</v>
      </c>
      <c r="AL994" s="1093"/>
      <c r="AM994" s="1093"/>
      <c r="AN994" s="120"/>
      <c r="AO994" s="118">
        <f t="shared" si="77"/>
        <v>0.05</v>
      </c>
      <c r="AP994" s="120" t="s">
        <v>287</v>
      </c>
      <c r="AQ994" s="120" t="s">
        <v>287</v>
      </c>
      <c r="AR994" s="144">
        <f t="shared" si="75"/>
        <v>0.04</v>
      </c>
      <c r="AS994" s="411">
        <v>8.3999999999999995E-3</v>
      </c>
      <c r="AT994" s="115">
        <v>998</v>
      </c>
    </row>
    <row r="995" spans="1:46" ht="15" hidden="1" customHeight="1">
      <c r="A995" s="115">
        <v>992</v>
      </c>
      <c r="B995" s="201" t="s">
        <v>1818</v>
      </c>
      <c r="C995" s="120" t="s">
        <v>1732</v>
      </c>
      <c r="D995" s="120" t="s">
        <v>309</v>
      </c>
      <c r="E995" s="120" t="s">
        <v>330</v>
      </c>
      <c r="F995" s="120" t="s">
        <v>1732</v>
      </c>
      <c r="G995" s="120" t="s">
        <v>1732</v>
      </c>
      <c r="H995" s="120" t="s">
        <v>300</v>
      </c>
      <c r="I995" s="120" t="s">
        <v>749</v>
      </c>
      <c r="J995" s="120">
        <v>0.01</v>
      </c>
      <c r="K995" s="120"/>
      <c r="L995" s="120">
        <f t="shared" si="76"/>
        <v>0.01</v>
      </c>
      <c r="M995" s="163"/>
      <c r="N995" s="141" t="s">
        <v>1748</v>
      </c>
      <c r="O995" s="163" t="s">
        <v>1781</v>
      </c>
      <c r="P995" s="163" t="s">
        <v>1780</v>
      </c>
      <c r="Q995" s="120"/>
      <c r="R995" s="120"/>
      <c r="S995" s="121">
        <v>1.05</v>
      </c>
      <c r="T995" s="121">
        <v>10</v>
      </c>
      <c r="U995" s="121">
        <v>21.05</v>
      </c>
      <c r="V995" s="121">
        <v>41.1</v>
      </c>
      <c r="W995" s="121">
        <v>71.150000000000006</v>
      </c>
      <c r="X995" s="121">
        <v>81.150000000000006</v>
      </c>
      <c r="Y995" s="121">
        <v>100</v>
      </c>
      <c r="Z995" s="121">
        <v>121.05</v>
      </c>
      <c r="AA995" s="121">
        <v>140</v>
      </c>
      <c r="AB995" s="121">
        <v>150</v>
      </c>
      <c r="AC995" s="122">
        <v>11.05</v>
      </c>
      <c r="AD995" s="122">
        <v>71.099999999999994</v>
      </c>
      <c r="AE995" s="122">
        <v>150</v>
      </c>
      <c r="AF995" s="123">
        <v>5.15</v>
      </c>
      <c r="AG995" s="123">
        <v>60</v>
      </c>
      <c r="AH995" s="123">
        <v>150</v>
      </c>
      <c r="AI995" s="1092" t="s">
        <v>2571</v>
      </c>
      <c r="AJ995" s="1093"/>
      <c r="AK995" s="1093" t="s">
        <v>1676</v>
      </c>
      <c r="AL995" s="1093"/>
      <c r="AM995" s="1093"/>
      <c r="AN995" s="120"/>
      <c r="AO995" s="118">
        <f t="shared" si="77"/>
        <v>0.05</v>
      </c>
      <c r="AP995" s="120" t="s">
        <v>287</v>
      </c>
      <c r="AQ995" s="120" t="s">
        <v>287</v>
      </c>
      <c r="AR995" s="144">
        <f t="shared" si="75"/>
        <v>0.04</v>
      </c>
      <c r="AS995" s="411">
        <v>8.3999999999999995E-3</v>
      </c>
      <c r="AT995" s="115">
        <v>999</v>
      </c>
    </row>
    <row r="996" spans="1:46" ht="15" hidden="1" customHeight="1">
      <c r="A996" s="115">
        <v>993</v>
      </c>
      <c r="B996" s="201" t="s">
        <v>1819</v>
      </c>
      <c r="C996" s="200" t="s">
        <v>1732</v>
      </c>
      <c r="D996" s="200" t="s">
        <v>309</v>
      </c>
      <c r="E996" s="200" t="s">
        <v>330</v>
      </c>
      <c r="F996" s="200" t="s">
        <v>1732</v>
      </c>
      <c r="G996" s="200" t="s">
        <v>1732</v>
      </c>
      <c r="H996" s="200" t="s">
        <v>300</v>
      </c>
      <c r="I996" s="200" t="s">
        <v>749</v>
      </c>
      <c r="J996" s="200">
        <v>0.01</v>
      </c>
      <c r="K996" s="120"/>
      <c r="L996" s="120">
        <f t="shared" si="76"/>
        <v>0.01</v>
      </c>
      <c r="M996" s="163"/>
      <c r="N996" s="141" t="s">
        <v>1748</v>
      </c>
      <c r="O996" s="163" t="s">
        <v>1781</v>
      </c>
      <c r="P996" s="163" t="s">
        <v>1780</v>
      </c>
      <c r="Q996" s="120"/>
      <c r="R996" s="120"/>
      <c r="S996" s="121">
        <v>1.05</v>
      </c>
      <c r="T996" s="121">
        <v>10</v>
      </c>
      <c r="U996" s="121">
        <v>21.05</v>
      </c>
      <c r="V996" s="121">
        <v>41.1</v>
      </c>
      <c r="W996" s="121">
        <v>71.150000000000006</v>
      </c>
      <c r="X996" s="121">
        <v>81.150000000000006</v>
      </c>
      <c r="Y996" s="121">
        <v>100</v>
      </c>
      <c r="Z996" s="121">
        <v>121.05</v>
      </c>
      <c r="AA996" s="121">
        <v>140</v>
      </c>
      <c r="AB996" s="121">
        <v>150</v>
      </c>
      <c r="AC996" s="122">
        <v>11.05</v>
      </c>
      <c r="AD996" s="122">
        <v>71.099999999999994</v>
      </c>
      <c r="AE996" s="122">
        <v>150</v>
      </c>
      <c r="AF996" s="123">
        <v>5.15</v>
      </c>
      <c r="AG996" s="123">
        <v>60</v>
      </c>
      <c r="AH996" s="123">
        <v>150</v>
      </c>
      <c r="AI996" s="1092" t="s">
        <v>2571</v>
      </c>
      <c r="AJ996" s="1093"/>
      <c r="AK996" s="1093" t="s">
        <v>1676</v>
      </c>
      <c r="AL996" s="1093"/>
      <c r="AM996" s="1093"/>
      <c r="AN996" s="120"/>
      <c r="AO996" s="118">
        <f t="shared" si="77"/>
        <v>0.05</v>
      </c>
      <c r="AP996" s="120" t="s">
        <v>287</v>
      </c>
      <c r="AQ996" s="120" t="s">
        <v>287</v>
      </c>
      <c r="AR996" s="144">
        <f t="shared" si="75"/>
        <v>0.04</v>
      </c>
      <c r="AS996" s="411">
        <v>8.3999999999999995E-3</v>
      </c>
      <c r="AT996" s="115">
        <v>1000</v>
      </c>
    </row>
    <row r="997" spans="1:46" ht="15" hidden="1" customHeight="1">
      <c r="A997" s="115">
        <v>994</v>
      </c>
      <c r="B997" s="119" t="s">
        <v>1820</v>
      </c>
      <c r="C997" s="125" t="s">
        <v>1728</v>
      </c>
      <c r="D997" s="119" t="s">
        <v>309</v>
      </c>
      <c r="E997" s="119" t="s">
        <v>330</v>
      </c>
      <c r="F997" s="125" t="s">
        <v>287</v>
      </c>
      <c r="G997" s="119" t="s">
        <v>306</v>
      </c>
      <c r="H997" s="119" t="s">
        <v>300</v>
      </c>
      <c r="I997" s="119" t="s">
        <v>749</v>
      </c>
      <c r="J997" s="119">
        <v>0.01</v>
      </c>
      <c r="K997" s="119"/>
      <c r="L997" s="202">
        <f t="shared" si="76"/>
        <v>0.01</v>
      </c>
      <c r="M997" s="163"/>
      <c r="N997" s="205" t="s">
        <v>1748</v>
      </c>
      <c r="O997" s="163" t="s">
        <v>1781</v>
      </c>
      <c r="P997" s="163" t="s">
        <v>1780</v>
      </c>
      <c r="Q997" s="202"/>
      <c r="R997" s="202"/>
      <c r="S997" s="121">
        <v>1.05</v>
      </c>
      <c r="T997" s="121">
        <v>10</v>
      </c>
      <c r="U997" s="121">
        <v>21.05</v>
      </c>
      <c r="V997" s="121">
        <v>41.1</v>
      </c>
      <c r="W997" s="121">
        <v>71.150000000000006</v>
      </c>
      <c r="X997" s="121">
        <v>81.150000000000006</v>
      </c>
      <c r="Y997" s="121">
        <v>100</v>
      </c>
      <c r="Z997" s="121">
        <v>121.05</v>
      </c>
      <c r="AA997" s="121">
        <v>140</v>
      </c>
      <c r="AB997" s="121">
        <v>150</v>
      </c>
      <c r="AC997" s="122">
        <v>11.05</v>
      </c>
      <c r="AD997" s="122">
        <v>71.099999999999994</v>
      </c>
      <c r="AE997" s="122">
        <v>150</v>
      </c>
      <c r="AF997" s="123">
        <v>5.15</v>
      </c>
      <c r="AG997" s="123">
        <v>60</v>
      </c>
      <c r="AH997" s="123">
        <v>150</v>
      </c>
      <c r="AI997" s="1092" t="s">
        <v>2571</v>
      </c>
      <c r="AJ997" s="1093"/>
      <c r="AK997" s="1093" t="s">
        <v>1676</v>
      </c>
      <c r="AL997" s="1093"/>
      <c r="AM997" s="1093"/>
      <c r="AN997" s="202"/>
      <c r="AO997" s="204">
        <f t="shared" si="77"/>
        <v>0.05</v>
      </c>
      <c r="AP997" s="202" t="s">
        <v>287</v>
      </c>
      <c r="AQ997" s="202" t="s">
        <v>287</v>
      </c>
      <c r="AR997" s="203">
        <f t="shared" si="75"/>
        <v>0.04</v>
      </c>
      <c r="AS997" s="411">
        <v>8.3999999999999995E-3</v>
      </c>
      <c r="AT997" s="115">
        <v>1001</v>
      </c>
    </row>
    <row r="998" spans="1:46" ht="15" hidden="1" customHeight="1">
      <c r="A998" s="115">
        <v>995</v>
      </c>
      <c r="B998" s="119" t="s">
        <v>1821</v>
      </c>
      <c r="C998" s="125">
        <v>6555845</v>
      </c>
      <c r="D998" s="119" t="s">
        <v>309</v>
      </c>
      <c r="E998" s="119" t="s">
        <v>330</v>
      </c>
      <c r="F998" s="125">
        <v>500626</v>
      </c>
      <c r="G998" s="125" t="s">
        <v>297</v>
      </c>
      <c r="H998" s="119" t="s">
        <v>300</v>
      </c>
      <c r="I998" s="119" t="s">
        <v>749</v>
      </c>
      <c r="J998" s="119">
        <v>0.01</v>
      </c>
      <c r="K998" s="119"/>
      <c r="L998" s="202">
        <f t="shared" ref="L998" si="84">IF(J998&lt;0.03,0.01,0.03)</f>
        <v>0.01</v>
      </c>
      <c r="M998" s="163"/>
      <c r="N998" s="205" t="s">
        <v>1748</v>
      </c>
      <c r="O998" s="163" t="s">
        <v>1781</v>
      </c>
      <c r="P998" s="163" t="s">
        <v>1780</v>
      </c>
      <c r="Q998" s="202"/>
      <c r="R998" s="202"/>
      <c r="S998" s="121">
        <v>1.05</v>
      </c>
      <c r="T998" s="121">
        <v>10</v>
      </c>
      <c r="U998" s="121">
        <v>21.05</v>
      </c>
      <c r="V998" s="121">
        <v>41.1</v>
      </c>
      <c r="W998" s="121">
        <v>71.150000000000006</v>
      </c>
      <c r="X998" s="121">
        <v>81.150000000000006</v>
      </c>
      <c r="Y998" s="121">
        <v>100</v>
      </c>
      <c r="Z998" s="121">
        <v>121.05</v>
      </c>
      <c r="AA998" s="121">
        <v>140</v>
      </c>
      <c r="AB998" s="121">
        <v>150</v>
      </c>
      <c r="AC998" s="122">
        <v>11.05</v>
      </c>
      <c r="AD998" s="122">
        <v>71.099999999999994</v>
      </c>
      <c r="AE998" s="122">
        <v>150</v>
      </c>
      <c r="AF998" s="123">
        <v>5.15</v>
      </c>
      <c r="AG998" s="123">
        <v>60</v>
      </c>
      <c r="AH998" s="123">
        <v>150</v>
      </c>
      <c r="AI998" s="1092" t="s">
        <v>2571</v>
      </c>
      <c r="AJ998" s="1093"/>
      <c r="AK998" s="1093" t="s">
        <v>1676</v>
      </c>
      <c r="AL998" s="1093"/>
      <c r="AM998" s="1093"/>
      <c r="AN998" s="202"/>
      <c r="AO998" s="204">
        <f t="shared" ref="AO998" si="85">AR998+J998</f>
        <v>0.05</v>
      </c>
      <c r="AP998" s="202" t="s">
        <v>287</v>
      </c>
      <c r="AQ998" s="202" t="s">
        <v>287</v>
      </c>
      <c r="AR998" s="203">
        <f t="shared" ref="AR998" si="86">4*J998</f>
        <v>0.04</v>
      </c>
      <c r="AS998" s="411">
        <v>8.3999999999999995E-3</v>
      </c>
      <c r="AT998" s="115">
        <v>1002</v>
      </c>
    </row>
    <row r="999" spans="1:46" ht="15" hidden="1" customHeight="1">
      <c r="A999" s="115">
        <v>996</v>
      </c>
      <c r="B999" s="119" t="s">
        <v>1822</v>
      </c>
      <c r="C999" s="125">
        <v>9078653</v>
      </c>
      <c r="D999" s="119" t="s">
        <v>309</v>
      </c>
      <c r="E999" s="119" t="s">
        <v>330</v>
      </c>
      <c r="F999" s="125" t="s">
        <v>342</v>
      </c>
      <c r="G999" s="125" t="s">
        <v>297</v>
      </c>
      <c r="H999" s="119" t="s">
        <v>300</v>
      </c>
      <c r="I999" s="119" t="s">
        <v>749</v>
      </c>
      <c r="J999" s="119">
        <v>0.01</v>
      </c>
      <c r="K999" s="119"/>
      <c r="L999" s="202">
        <f t="shared" ref="L999" si="87">IF(J999&lt;0.03,0.01,0.03)</f>
        <v>0.01</v>
      </c>
      <c r="M999" s="163"/>
      <c r="N999" s="205" t="s">
        <v>1748</v>
      </c>
      <c r="O999" s="163" t="s">
        <v>1781</v>
      </c>
      <c r="P999" s="163" t="s">
        <v>1780</v>
      </c>
      <c r="Q999" s="202"/>
      <c r="R999" s="202"/>
      <c r="S999" s="121">
        <v>1.05</v>
      </c>
      <c r="T999" s="121">
        <v>10</v>
      </c>
      <c r="U999" s="121">
        <v>21.05</v>
      </c>
      <c r="V999" s="121">
        <v>41.1</v>
      </c>
      <c r="W999" s="121">
        <v>71.150000000000006</v>
      </c>
      <c r="X999" s="121">
        <v>81.150000000000006</v>
      </c>
      <c r="Y999" s="121">
        <v>100</v>
      </c>
      <c r="Z999" s="121">
        <v>121.05</v>
      </c>
      <c r="AA999" s="121">
        <v>140</v>
      </c>
      <c r="AB999" s="121">
        <v>150</v>
      </c>
      <c r="AC999" s="122">
        <v>11.05</v>
      </c>
      <c r="AD999" s="122">
        <v>71.099999999999994</v>
      </c>
      <c r="AE999" s="122">
        <v>150</v>
      </c>
      <c r="AF999" s="123">
        <v>5.15</v>
      </c>
      <c r="AG999" s="123">
        <v>60</v>
      </c>
      <c r="AH999" s="123">
        <v>150</v>
      </c>
      <c r="AI999" s="1092" t="s">
        <v>2571</v>
      </c>
      <c r="AJ999" s="1093"/>
      <c r="AK999" s="1093" t="s">
        <v>1676</v>
      </c>
      <c r="AL999" s="1093"/>
      <c r="AM999" s="1093"/>
      <c r="AN999" s="202"/>
      <c r="AO999" s="204">
        <f t="shared" ref="AO999" si="88">AR999+J999</f>
        <v>0.05</v>
      </c>
      <c r="AP999" s="202" t="s">
        <v>287</v>
      </c>
      <c r="AQ999" s="202" t="s">
        <v>287</v>
      </c>
      <c r="AR999" s="203">
        <f t="shared" ref="AR999" si="89">4*J999</f>
        <v>0.04</v>
      </c>
      <c r="AS999" s="411">
        <v>8.3999999999999995E-3</v>
      </c>
      <c r="AT999" s="115">
        <v>1003</v>
      </c>
    </row>
    <row r="1000" spans="1:46" ht="15" hidden="1" customHeight="1">
      <c r="A1000" s="115">
        <v>997</v>
      </c>
      <c r="B1000" s="206" t="s">
        <v>1824</v>
      </c>
      <c r="C1000" s="199" t="s">
        <v>1825</v>
      </c>
      <c r="D1000" s="206" t="s">
        <v>309</v>
      </c>
      <c r="E1000" s="206" t="s">
        <v>325</v>
      </c>
      <c r="F1000" s="206" t="s">
        <v>1826</v>
      </c>
      <c r="G1000" s="206" t="s">
        <v>296</v>
      </c>
      <c r="H1000" s="206" t="s">
        <v>300</v>
      </c>
      <c r="I1000" s="206" t="s">
        <v>1751</v>
      </c>
      <c r="J1000" s="120">
        <v>0.01</v>
      </c>
      <c r="K1000" s="120"/>
      <c r="L1000" s="120">
        <f t="shared" si="76"/>
        <v>0.01</v>
      </c>
      <c r="M1000" s="163"/>
      <c r="N1000" s="141" t="s">
        <v>1748</v>
      </c>
      <c r="O1000" s="163" t="s">
        <v>1781</v>
      </c>
      <c r="P1000" s="163" t="s">
        <v>1780</v>
      </c>
      <c r="Q1000" s="120"/>
      <c r="R1000" s="120"/>
      <c r="S1000" s="121">
        <v>5.05</v>
      </c>
      <c r="T1000" s="121">
        <v>30</v>
      </c>
      <c r="U1000" s="121">
        <v>50</v>
      </c>
      <c r="V1000" s="121">
        <v>70</v>
      </c>
      <c r="W1000" s="121">
        <v>90</v>
      </c>
      <c r="X1000" s="121">
        <v>110</v>
      </c>
      <c r="Y1000" s="121">
        <v>130</v>
      </c>
      <c r="Z1000" s="121">
        <v>150</v>
      </c>
      <c r="AA1000" s="121">
        <v>180</v>
      </c>
      <c r="AB1000" s="121">
        <v>200</v>
      </c>
      <c r="AC1000" s="122"/>
      <c r="AD1000" s="122"/>
      <c r="AE1000" s="122"/>
      <c r="AF1000" s="123"/>
      <c r="AG1000" s="123"/>
      <c r="AH1000" s="123"/>
      <c r="AI1000" s="1092" t="s">
        <v>2571</v>
      </c>
      <c r="AJ1000" s="1093"/>
      <c r="AK1000" s="1093" t="s">
        <v>1676</v>
      </c>
      <c r="AL1000" s="1093"/>
      <c r="AM1000" s="1093"/>
      <c r="AN1000" s="120"/>
      <c r="AO1000" s="118">
        <f t="shared" si="77"/>
        <v>0.05</v>
      </c>
      <c r="AP1000" s="120" t="s">
        <v>287</v>
      </c>
      <c r="AQ1000" s="120" t="s">
        <v>287</v>
      </c>
      <c r="AR1000" s="144">
        <f t="shared" si="75"/>
        <v>0.04</v>
      </c>
      <c r="AS1000" s="411">
        <v>8.3999999999999995E-3</v>
      </c>
      <c r="AT1000" s="115">
        <v>1004</v>
      </c>
    </row>
    <row r="1001" spans="1:46" ht="15" hidden="1" customHeight="1">
      <c r="A1001" s="115">
        <v>998</v>
      </c>
      <c r="B1001" s="206" t="s">
        <v>1829</v>
      </c>
      <c r="C1001" s="206" t="s">
        <v>1732</v>
      </c>
      <c r="D1001" s="206" t="s">
        <v>309</v>
      </c>
      <c r="E1001" s="206" t="s">
        <v>330</v>
      </c>
      <c r="F1001" s="206" t="s">
        <v>1732</v>
      </c>
      <c r="G1001" s="206" t="s">
        <v>296</v>
      </c>
      <c r="H1001" s="206" t="s">
        <v>300</v>
      </c>
      <c r="I1001" s="206" t="s">
        <v>749</v>
      </c>
      <c r="J1001" s="120">
        <v>0.01</v>
      </c>
      <c r="K1001" s="120"/>
      <c r="L1001" s="120">
        <f t="shared" si="76"/>
        <v>0.01</v>
      </c>
      <c r="M1001" s="163"/>
      <c r="N1001" s="141" t="s">
        <v>1748</v>
      </c>
      <c r="O1001" s="163" t="s">
        <v>1781</v>
      </c>
      <c r="P1001" s="163" t="s">
        <v>1780</v>
      </c>
      <c r="Q1001" s="120"/>
      <c r="R1001" s="120"/>
      <c r="S1001" s="121">
        <v>1.05</v>
      </c>
      <c r="T1001" s="121">
        <v>10</v>
      </c>
      <c r="U1001" s="121">
        <v>21.05</v>
      </c>
      <c r="V1001" s="121">
        <v>41.1</v>
      </c>
      <c r="W1001" s="121">
        <v>71.150000000000006</v>
      </c>
      <c r="X1001" s="121">
        <v>81.150000000000006</v>
      </c>
      <c r="Y1001" s="121">
        <v>100</v>
      </c>
      <c r="Z1001" s="121">
        <v>121.05</v>
      </c>
      <c r="AA1001" s="121">
        <v>140</v>
      </c>
      <c r="AB1001" s="121">
        <v>150</v>
      </c>
      <c r="AC1001" s="122">
        <v>11.05</v>
      </c>
      <c r="AD1001" s="122">
        <v>71.099999999999994</v>
      </c>
      <c r="AE1001" s="122">
        <v>150</v>
      </c>
      <c r="AF1001" s="123">
        <v>5.15</v>
      </c>
      <c r="AG1001" s="123">
        <v>60</v>
      </c>
      <c r="AH1001" s="123">
        <v>150</v>
      </c>
      <c r="AI1001" s="1092" t="s">
        <v>2571</v>
      </c>
      <c r="AJ1001" s="1093"/>
      <c r="AK1001" s="1093" t="s">
        <v>1676</v>
      </c>
      <c r="AL1001" s="1093"/>
      <c r="AM1001" s="1093"/>
      <c r="AN1001" s="120"/>
      <c r="AO1001" s="118">
        <f t="shared" si="77"/>
        <v>0.05</v>
      </c>
      <c r="AP1001" s="120" t="s">
        <v>287</v>
      </c>
      <c r="AQ1001" s="120" t="s">
        <v>287</v>
      </c>
      <c r="AR1001" s="144">
        <f t="shared" si="75"/>
        <v>0.04</v>
      </c>
      <c r="AS1001" s="411">
        <v>8.3999999999999995E-3</v>
      </c>
      <c r="AT1001" s="115">
        <v>1005</v>
      </c>
    </row>
    <row r="1002" spans="1:46" ht="15" hidden="1" customHeight="1">
      <c r="A1002" s="115">
        <v>999</v>
      </c>
      <c r="B1002" s="207" t="s">
        <v>1832</v>
      </c>
      <c r="C1002" s="199" t="s">
        <v>1833</v>
      </c>
      <c r="D1002" s="207" t="s">
        <v>309</v>
      </c>
      <c r="E1002" s="207" t="s">
        <v>330</v>
      </c>
      <c r="F1002" s="207" t="s">
        <v>677</v>
      </c>
      <c r="G1002" s="207" t="s">
        <v>297</v>
      </c>
      <c r="H1002" s="207" t="s">
        <v>300</v>
      </c>
      <c r="I1002" s="207" t="s">
        <v>749</v>
      </c>
      <c r="J1002" s="120">
        <v>0.01</v>
      </c>
      <c r="K1002" s="120"/>
      <c r="L1002" s="120">
        <f t="shared" si="76"/>
        <v>0.01</v>
      </c>
      <c r="M1002" s="163"/>
      <c r="N1002" s="141" t="s">
        <v>1748</v>
      </c>
      <c r="O1002" s="163" t="s">
        <v>1781</v>
      </c>
      <c r="P1002" s="163" t="s">
        <v>1780</v>
      </c>
      <c r="Q1002" s="120"/>
      <c r="R1002" s="120"/>
      <c r="S1002" s="121">
        <v>1.05</v>
      </c>
      <c r="T1002" s="121">
        <v>10</v>
      </c>
      <c r="U1002" s="121">
        <v>21.05</v>
      </c>
      <c r="V1002" s="121">
        <v>41.1</v>
      </c>
      <c r="W1002" s="121">
        <v>71.150000000000006</v>
      </c>
      <c r="X1002" s="121">
        <v>81.150000000000006</v>
      </c>
      <c r="Y1002" s="121">
        <v>100</v>
      </c>
      <c r="Z1002" s="121">
        <v>121.05</v>
      </c>
      <c r="AA1002" s="121">
        <v>140</v>
      </c>
      <c r="AB1002" s="121">
        <v>150</v>
      </c>
      <c r="AC1002" s="122">
        <v>11.05</v>
      </c>
      <c r="AD1002" s="122">
        <v>71.099999999999994</v>
      </c>
      <c r="AE1002" s="122">
        <v>150</v>
      </c>
      <c r="AF1002" s="123">
        <v>5.15</v>
      </c>
      <c r="AG1002" s="123">
        <v>60</v>
      </c>
      <c r="AH1002" s="123">
        <v>150</v>
      </c>
      <c r="AI1002" s="1092" t="s">
        <v>2571</v>
      </c>
      <c r="AJ1002" s="1093"/>
      <c r="AK1002" s="1093" t="s">
        <v>1676</v>
      </c>
      <c r="AL1002" s="1093"/>
      <c r="AM1002" s="1093"/>
      <c r="AN1002" s="120"/>
      <c r="AO1002" s="118">
        <f t="shared" si="77"/>
        <v>0.05</v>
      </c>
      <c r="AP1002" s="120" t="s">
        <v>287</v>
      </c>
      <c r="AQ1002" s="120" t="s">
        <v>287</v>
      </c>
      <c r="AR1002" s="144">
        <f t="shared" si="75"/>
        <v>0.04</v>
      </c>
      <c r="AS1002" s="411">
        <v>8.3999999999999995E-3</v>
      </c>
      <c r="AT1002" s="115">
        <v>1006</v>
      </c>
    </row>
    <row r="1003" spans="1:46" ht="15" hidden="1" customHeight="1">
      <c r="A1003" s="115">
        <v>1000</v>
      </c>
      <c r="B1003" s="209" t="s">
        <v>1835</v>
      </c>
      <c r="C1003" s="209" t="s">
        <v>1732</v>
      </c>
      <c r="D1003" s="209" t="s">
        <v>309</v>
      </c>
      <c r="E1003" s="209" t="s">
        <v>330</v>
      </c>
      <c r="F1003" s="209" t="s">
        <v>1798</v>
      </c>
      <c r="G1003" s="209" t="s">
        <v>296</v>
      </c>
      <c r="H1003" s="209" t="s">
        <v>300</v>
      </c>
      <c r="I1003" s="209" t="s">
        <v>749</v>
      </c>
      <c r="J1003" s="120">
        <v>0.01</v>
      </c>
      <c r="K1003" s="120"/>
      <c r="L1003" s="120">
        <f t="shared" si="76"/>
        <v>0.01</v>
      </c>
      <c r="M1003" s="163"/>
      <c r="N1003" s="141" t="s">
        <v>1748</v>
      </c>
      <c r="O1003" s="163" t="s">
        <v>1781</v>
      </c>
      <c r="P1003" s="163" t="s">
        <v>1780</v>
      </c>
      <c r="Q1003" s="120"/>
      <c r="R1003" s="120"/>
      <c r="S1003" s="121">
        <v>1.05</v>
      </c>
      <c r="T1003" s="121">
        <v>10</v>
      </c>
      <c r="U1003" s="121">
        <v>21.05</v>
      </c>
      <c r="V1003" s="121">
        <v>41.1</v>
      </c>
      <c r="W1003" s="121">
        <v>71.150000000000006</v>
      </c>
      <c r="X1003" s="121">
        <v>81.150000000000006</v>
      </c>
      <c r="Y1003" s="121">
        <v>100</v>
      </c>
      <c r="Z1003" s="121">
        <v>121.05</v>
      </c>
      <c r="AA1003" s="121">
        <v>140</v>
      </c>
      <c r="AB1003" s="121">
        <v>150</v>
      </c>
      <c r="AC1003" s="122">
        <v>11.05</v>
      </c>
      <c r="AD1003" s="122">
        <v>71.099999999999994</v>
      </c>
      <c r="AE1003" s="122">
        <v>150</v>
      </c>
      <c r="AF1003" s="123">
        <v>5.15</v>
      </c>
      <c r="AG1003" s="123">
        <v>60</v>
      </c>
      <c r="AH1003" s="123">
        <v>150</v>
      </c>
      <c r="AI1003" s="1092" t="s">
        <v>2571</v>
      </c>
      <c r="AJ1003" s="1093"/>
      <c r="AK1003" s="1093" t="s">
        <v>1676</v>
      </c>
      <c r="AL1003" s="1093"/>
      <c r="AM1003" s="1093"/>
      <c r="AN1003" s="120"/>
      <c r="AO1003" s="118">
        <f t="shared" si="77"/>
        <v>0.05</v>
      </c>
      <c r="AP1003" s="120" t="s">
        <v>287</v>
      </c>
      <c r="AQ1003" s="120" t="s">
        <v>287</v>
      </c>
      <c r="AR1003" s="144">
        <f t="shared" si="75"/>
        <v>0.04</v>
      </c>
      <c r="AS1003" s="411">
        <v>8.3999999999999995E-3</v>
      </c>
      <c r="AT1003" s="115">
        <v>1007</v>
      </c>
    </row>
    <row r="1004" spans="1:46" ht="15" hidden="1" customHeight="1">
      <c r="A1004" s="115">
        <v>1001</v>
      </c>
      <c r="B1004" s="209" t="s">
        <v>1836</v>
      </c>
      <c r="C1004" s="209" t="s">
        <v>1732</v>
      </c>
      <c r="D1004" s="209" t="s">
        <v>309</v>
      </c>
      <c r="E1004" s="209" t="s">
        <v>330</v>
      </c>
      <c r="F1004" s="209" t="s">
        <v>1798</v>
      </c>
      <c r="G1004" s="209" t="s">
        <v>296</v>
      </c>
      <c r="H1004" s="209" t="s">
        <v>300</v>
      </c>
      <c r="I1004" s="209" t="s">
        <v>749</v>
      </c>
      <c r="J1004" s="208">
        <v>0.01</v>
      </c>
      <c r="K1004" s="120"/>
      <c r="L1004" s="120">
        <f t="shared" si="76"/>
        <v>0.01</v>
      </c>
      <c r="M1004" s="163"/>
      <c r="N1004" s="141" t="s">
        <v>1748</v>
      </c>
      <c r="O1004" s="163" t="s">
        <v>1781</v>
      </c>
      <c r="P1004" s="163" t="s">
        <v>1780</v>
      </c>
      <c r="Q1004" s="120"/>
      <c r="R1004" s="120"/>
      <c r="S1004" s="121">
        <v>1.05</v>
      </c>
      <c r="T1004" s="121">
        <v>10</v>
      </c>
      <c r="U1004" s="121">
        <v>21.05</v>
      </c>
      <c r="V1004" s="121">
        <v>41.1</v>
      </c>
      <c r="W1004" s="121">
        <v>71.150000000000006</v>
      </c>
      <c r="X1004" s="121">
        <v>81.150000000000006</v>
      </c>
      <c r="Y1004" s="121">
        <v>100</v>
      </c>
      <c r="Z1004" s="121">
        <v>121.05</v>
      </c>
      <c r="AA1004" s="121">
        <v>140</v>
      </c>
      <c r="AB1004" s="121">
        <v>150</v>
      </c>
      <c r="AC1004" s="122">
        <v>11.05</v>
      </c>
      <c r="AD1004" s="122">
        <v>71.099999999999994</v>
      </c>
      <c r="AE1004" s="122">
        <v>150</v>
      </c>
      <c r="AF1004" s="123">
        <v>5.15</v>
      </c>
      <c r="AG1004" s="123">
        <v>60</v>
      </c>
      <c r="AH1004" s="123">
        <v>150</v>
      </c>
      <c r="AI1004" s="1092" t="s">
        <v>2571</v>
      </c>
      <c r="AJ1004" s="1093"/>
      <c r="AK1004" s="1093" t="s">
        <v>1676</v>
      </c>
      <c r="AL1004" s="1093"/>
      <c r="AM1004" s="1093"/>
      <c r="AN1004" s="120"/>
      <c r="AO1004" s="118">
        <f t="shared" si="77"/>
        <v>0.05</v>
      </c>
      <c r="AP1004" s="120" t="s">
        <v>287</v>
      </c>
      <c r="AQ1004" s="120" t="s">
        <v>287</v>
      </c>
      <c r="AR1004" s="144">
        <f t="shared" si="75"/>
        <v>0.04</v>
      </c>
      <c r="AS1004" s="411">
        <v>8.3999999999999995E-3</v>
      </c>
      <c r="AT1004" s="115">
        <v>1008</v>
      </c>
    </row>
    <row r="1005" spans="1:46" ht="15" hidden="1" customHeight="1">
      <c r="A1005" s="115">
        <v>1002</v>
      </c>
      <c r="B1005" s="209" t="s">
        <v>1837</v>
      </c>
      <c r="C1005" s="209" t="s">
        <v>1732</v>
      </c>
      <c r="D1005" s="209" t="s">
        <v>309</v>
      </c>
      <c r="E1005" s="209" t="s">
        <v>330</v>
      </c>
      <c r="F1005" s="209" t="s">
        <v>1798</v>
      </c>
      <c r="G1005" s="209" t="s">
        <v>296</v>
      </c>
      <c r="H1005" s="209" t="s">
        <v>300</v>
      </c>
      <c r="I1005" s="209" t="s">
        <v>749</v>
      </c>
      <c r="J1005" s="208">
        <v>0.01</v>
      </c>
      <c r="K1005" s="120"/>
      <c r="L1005" s="120">
        <f t="shared" si="76"/>
        <v>0.01</v>
      </c>
      <c r="M1005" s="163"/>
      <c r="N1005" s="141" t="s">
        <v>1748</v>
      </c>
      <c r="O1005" s="163" t="s">
        <v>1781</v>
      </c>
      <c r="P1005" s="163" t="s">
        <v>1780</v>
      </c>
      <c r="Q1005" s="120"/>
      <c r="R1005" s="120"/>
      <c r="S1005" s="121">
        <v>1.05</v>
      </c>
      <c r="T1005" s="121">
        <v>10</v>
      </c>
      <c r="U1005" s="121">
        <v>21.05</v>
      </c>
      <c r="V1005" s="121">
        <v>41.1</v>
      </c>
      <c r="W1005" s="121">
        <v>71.150000000000006</v>
      </c>
      <c r="X1005" s="121">
        <v>81.150000000000006</v>
      </c>
      <c r="Y1005" s="121">
        <v>100</v>
      </c>
      <c r="Z1005" s="121">
        <v>121.05</v>
      </c>
      <c r="AA1005" s="121">
        <v>140</v>
      </c>
      <c r="AB1005" s="121">
        <v>150</v>
      </c>
      <c r="AC1005" s="122">
        <v>11.05</v>
      </c>
      <c r="AD1005" s="122">
        <v>71.099999999999994</v>
      </c>
      <c r="AE1005" s="122">
        <v>150</v>
      </c>
      <c r="AF1005" s="123">
        <v>5.15</v>
      </c>
      <c r="AG1005" s="123">
        <v>60</v>
      </c>
      <c r="AH1005" s="123">
        <v>150</v>
      </c>
      <c r="AI1005" s="1092" t="s">
        <v>2571</v>
      </c>
      <c r="AJ1005" s="1093"/>
      <c r="AK1005" s="1093" t="s">
        <v>1676</v>
      </c>
      <c r="AL1005" s="1093"/>
      <c r="AM1005" s="1093"/>
      <c r="AN1005" s="120"/>
      <c r="AO1005" s="118">
        <f t="shared" si="77"/>
        <v>0.05</v>
      </c>
      <c r="AP1005" s="120" t="s">
        <v>287</v>
      </c>
      <c r="AQ1005" s="120" t="s">
        <v>287</v>
      </c>
      <c r="AR1005" s="144">
        <f t="shared" si="75"/>
        <v>0.04</v>
      </c>
      <c r="AS1005" s="411">
        <v>8.3999999999999995E-3</v>
      </c>
      <c r="AT1005" s="115">
        <v>1009</v>
      </c>
    </row>
    <row r="1006" spans="1:46" ht="15" hidden="1" customHeight="1">
      <c r="A1006" s="115">
        <v>1003</v>
      </c>
      <c r="B1006" s="209" t="s">
        <v>1838</v>
      </c>
      <c r="C1006" s="209" t="s">
        <v>1732</v>
      </c>
      <c r="D1006" s="209" t="s">
        <v>309</v>
      </c>
      <c r="E1006" s="209" t="s">
        <v>330</v>
      </c>
      <c r="F1006" s="209" t="s">
        <v>1798</v>
      </c>
      <c r="G1006" s="209" t="s">
        <v>296</v>
      </c>
      <c r="H1006" s="209" t="s">
        <v>300</v>
      </c>
      <c r="I1006" s="209" t="s">
        <v>749</v>
      </c>
      <c r="J1006" s="208">
        <v>0.01</v>
      </c>
      <c r="K1006" s="120"/>
      <c r="L1006" s="120">
        <f t="shared" si="76"/>
        <v>0.01</v>
      </c>
      <c r="M1006" s="163"/>
      <c r="N1006" s="141" t="s">
        <v>1748</v>
      </c>
      <c r="O1006" s="163" t="s">
        <v>1781</v>
      </c>
      <c r="P1006" s="163" t="s">
        <v>1780</v>
      </c>
      <c r="Q1006" s="120"/>
      <c r="R1006" s="120"/>
      <c r="S1006" s="121">
        <v>1.05</v>
      </c>
      <c r="T1006" s="121">
        <v>10</v>
      </c>
      <c r="U1006" s="121">
        <v>21.05</v>
      </c>
      <c r="V1006" s="121">
        <v>41.1</v>
      </c>
      <c r="W1006" s="121">
        <v>71.150000000000006</v>
      </c>
      <c r="X1006" s="121">
        <v>81.150000000000006</v>
      </c>
      <c r="Y1006" s="121">
        <v>100</v>
      </c>
      <c r="Z1006" s="121">
        <v>121.05</v>
      </c>
      <c r="AA1006" s="121">
        <v>140</v>
      </c>
      <c r="AB1006" s="121">
        <v>150</v>
      </c>
      <c r="AC1006" s="122">
        <v>11.05</v>
      </c>
      <c r="AD1006" s="122">
        <v>71.099999999999994</v>
      </c>
      <c r="AE1006" s="122">
        <v>150</v>
      </c>
      <c r="AF1006" s="123">
        <v>5.15</v>
      </c>
      <c r="AG1006" s="123">
        <v>60</v>
      </c>
      <c r="AH1006" s="123">
        <v>150</v>
      </c>
      <c r="AI1006" s="1092" t="s">
        <v>2571</v>
      </c>
      <c r="AJ1006" s="1093"/>
      <c r="AK1006" s="1093" t="s">
        <v>1676</v>
      </c>
      <c r="AL1006" s="1093"/>
      <c r="AM1006" s="1093"/>
      <c r="AN1006" s="120"/>
      <c r="AO1006" s="118">
        <f t="shared" si="77"/>
        <v>0.05</v>
      </c>
      <c r="AP1006" s="120" t="s">
        <v>287</v>
      </c>
      <c r="AQ1006" s="120" t="s">
        <v>287</v>
      </c>
      <c r="AR1006" s="144">
        <f t="shared" si="75"/>
        <v>0.04</v>
      </c>
      <c r="AS1006" s="411">
        <v>8.3999999999999995E-3</v>
      </c>
      <c r="AT1006" s="115">
        <v>1010</v>
      </c>
    </row>
    <row r="1007" spans="1:46" ht="15" hidden="1" customHeight="1">
      <c r="A1007" s="115">
        <v>1004</v>
      </c>
      <c r="B1007" s="209" t="s">
        <v>1839</v>
      </c>
      <c r="C1007" s="209" t="s">
        <v>1732</v>
      </c>
      <c r="D1007" s="209" t="s">
        <v>309</v>
      </c>
      <c r="E1007" s="209" t="s">
        <v>330</v>
      </c>
      <c r="F1007" s="209" t="s">
        <v>1798</v>
      </c>
      <c r="G1007" s="209" t="s">
        <v>296</v>
      </c>
      <c r="H1007" s="209" t="s">
        <v>300</v>
      </c>
      <c r="I1007" s="209" t="s">
        <v>749</v>
      </c>
      <c r="J1007" s="208">
        <v>0.01</v>
      </c>
      <c r="K1007" s="120"/>
      <c r="L1007" s="120">
        <f t="shared" si="76"/>
        <v>0.01</v>
      </c>
      <c r="M1007" s="163"/>
      <c r="N1007" s="141" t="s">
        <v>1748</v>
      </c>
      <c r="O1007" s="163" t="s">
        <v>1781</v>
      </c>
      <c r="P1007" s="163" t="s">
        <v>1780</v>
      </c>
      <c r="Q1007" s="120"/>
      <c r="R1007" s="120"/>
      <c r="S1007" s="121">
        <v>1.05</v>
      </c>
      <c r="T1007" s="121">
        <v>10</v>
      </c>
      <c r="U1007" s="121">
        <v>21.05</v>
      </c>
      <c r="V1007" s="121">
        <v>41.1</v>
      </c>
      <c r="W1007" s="121">
        <v>71.150000000000006</v>
      </c>
      <c r="X1007" s="121">
        <v>81.150000000000006</v>
      </c>
      <c r="Y1007" s="121">
        <v>100</v>
      </c>
      <c r="Z1007" s="121">
        <v>121.05</v>
      </c>
      <c r="AA1007" s="121">
        <v>140</v>
      </c>
      <c r="AB1007" s="121">
        <v>150</v>
      </c>
      <c r="AC1007" s="122">
        <v>11.05</v>
      </c>
      <c r="AD1007" s="122">
        <v>71.099999999999994</v>
      </c>
      <c r="AE1007" s="122">
        <v>150</v>
      </c>
      <c r="AF1007" s="123">
        <v>5.15</v>
      </c>
      <c r="AG1007" s="123">
        <v>60</v>
      </c>
      <c r="AH1007" s="123">
        <v>150</v>
      </c>
      <c r="AI1007" s="1092" t="s">
        <v>2571</v>
      </c>
      <c r="AJ1007" s="1093"/>
      <c r="AK1007" s="1093" t="s">
        <v>1676</v>
      </c>
      <c r="AL1007" s="1093"/>
      <c r="AM1007" s="1093"/>
      <c r="AN1007" s="120"/>
      <c r="AO1007" s="118">
        <f t="shared" si="77"/>
        <v>0.05</v>
      </c>
      <c r="AP1007" s="120" t="s">
        <v>287</v>
      </c>
      <c r="AQ1007" s="120" t="s">
        <v>287</v>
      </c>
      <c r="AR1007" s="144">
        <f t="shared" si="75"/>
        <v>0.04</v>
      </c>
      <c r="AS1007" s="411">
        <v>8.3999999999999995E-3</v>
      </c>
      <c r="AT1007" s="115">
        <v>1011</v>
      </c>
    </row>
    <row r="1008" spans="1:46" ht="15" hidden="1" customHeight="1">
      <c r="A1008" s="115">
        <v>1005</v>
      </c>
      <c r="B1008" s="209" t="s">
        <v>1840</v>
      </c>
      <c r="C1008" s="209" t="s">
        <v>1732</v>
      </c>
      <c r="D1008" s="209" t="s">
        <v>309</v>
      </c>
      <c r="E1008" s="209" t="s">
        <v>330</v>
      </c>
      <c r="F1008" s="209" t="s">
        <v>1798</v>
      </c>
      <c r="G1008" s="209" t="s">
        <v>296</v>
      </c>
      <c r="H1008" s="209" t="s">
        <v>300</v>
      </c>
      <c r="I1008" s="209" t="s">
        <v>749</v>
      </c>
      <c r="J1008" s="208">
        <v>0.01</v>
      </c>
      <c r="K1008" s="120"/>
      <c r="L1008" s="120">
        <f t="shared" si="76"/>
        <v>0.01</v>
      </c>
      <c r="M1008" s="163"/>
      <c r="N1008" s="141" t="s">
        <v>1748</v>
      </c>
      <c r="O1008" s="163" t="s">
        <v>1781</v>
      </c>
      <c r="P1008" s="163" t="s">
        <v>1780</v>
      </c>
      <c r="Q1008" s="120"/>
      <c r="R1008" s="120"/>
      <c r="S1008" s="121">
        <v>1.05</v>
      </c>
      <c r="T1008" s="121">
        <v>10</v>
      </c>
      <c r="U1008" s="121">
        <v>21.05</v>
      </c>
      <c r="V1008" s="121">
        <v>41.1</v>
      </c>
      <c r="W1008" s="121">
        <v>71.150000000000006</v>
      </c>
      <c r="X1008" s="121">
        <v>81.150000000000006</v>
      </c>
      <c r="Y1008" s="121">
        <v>100</v>
      </c>
      <c r="Z1008" s="121">
        <v>121.05</v>
      </c>
      <c r="AA1008" s="121">
        <v>140</v>
      </c>
      <c r="AB1008" s="121">
        <v>150</v>
      </c>
      <c r="AC1008" s="122">
        <v>11.05</v>
      </c>
      <c r="AD1008" s="122">
        <v>71.099999999999994</v>
      </c>
      <c r="AE1008" s="122">
        <v>150</v>
      </c>
      <c r="AF1008" s="123">
        <v>5.15</v>
      </c>
      <c r="AG1008" s="123">
        <v>60</v>
      </c>
      <c r="AH1008" s="123">
        <v>150</v>
      </c>
      <c r="AI1008" s="1092" t="s">
        <v>2571</v>
      </c>
      <c r="AJ1008" s="1093"/>
      <c r="AK1008" s="1093" t="s">
        <v>1676</v>
      </c>
      <c r="AL1008" s="1093"/>
      <c r="AM1008" s="1093"/>
      <c r="AN1008" s="120"/>
      <c r="AO1008" s="118">
        <f t="shared" si="77"/>
        <v>0.05</v>
      </c>
      <c r="AP1008" s="120" t="s">
        <v>287</v>
      </c>
      <c r="AQ1008" s="120" t="s">
        <v>287</v>
      </c>
      <c r="AR1008" s="144">
        <f t="shared" si="75"/>
        <v>0.04</v>
      </c>
      <c r="AS1008" s="411">
        <v>8.3999999999999995E-3</v>
      </c>
      <c r="AT1008" s="115">
        <v>1012</v>
      </c>
    </row>
    <row r="1009" spans="1:46" ht="15" hidden="1" customHeight="1">
      <c r="A1009" s="115">
        <v>1006</v>
      </c>
      <c r="B1009" s="209" t="s">
        <v>1841</v>
      </c>
      <c r="C1009" s="209" t="s">
        <v>1732</v>
      </c>
      <c r="D1009" s="209" t="s">
        <v>309</v>
      </c>
      <c r="E1009" s="209" t="s">
        <v>330</v>
      </c>
      <c r="F1009" s="209" t="s">
        <v>1798</v>
      </c>
      <c r="G1009" s="209" t="s">
        <v>296</v>
      </c>
      <c r="H1009" s="209" t="s">
        <v>300</v>
      </c>
      <c r="I1009" s="209" t="s">
        <v>749</v>
      </c>
      <c r="J1009" s="208">
        <v>0.01</v>
      </c>
      <c r="K1009" s="120"/>
      <c r="L1009" s="120">
        <f t="shared" si="76"/>
        <v>0.01</v>
      </c>
      <c r="M1009" s="163"/>
      <c r="N1009" s="141" t="s">
        <v>1748</v>
      </c>
      <c r="O1009" s="163" t="s">
        <v>1781</v>
      </c>
      <c r="P1009" s="163" t="s">
        <v>1780</v>
      </c>
      <c r="Q1009" s="120"/>
      <c r="R1009" s="120"/>
      <c r="S1009" s="121">
        <v>1.05</v>
      </c>
      <c r="T1009" s="121">
        <v>10</v>
      </c>
      <c r="U1009" s="121">
        <v>21.05</v>
      </c>
      <c r="V1009" s="121">
        <v>41.1</v>
      </c>
      <c r="W1009" s="121">
        <v>71.150000000000006</v>
      </c>
      <c r="X1009" s="121">
        <v>81.150000000000006</v>
      </c>
      <c r="Y1009" s="121">
        <v>100</v>
      </c>
      <c r="Z1009" s="121">
        <v>121.05</v>
      </c>
      <c r="AA1009" s="121">
        <v>140</v>
      </c>
      <c r="AB1009" s="121">
        <v>150</v>
      </c>
      <c r="AC1009" s="122">
        <v>11.05</v>
      </c>
      <c r="AD1009" s="122">
        <v>71.099999999999994</v>
      </c>
      <c r="AE1009" s="122">
        <v>150</v>
      </c>
      <c r="AF1009" s="123">
        <v>5.15</v>
      </c>
      <c r="AG1009" s="123">
        <v>60</v>
      </c>
      <c r="AH1009" s="123">
        <v>150</v>
      </c>
      <c r="AI1009" s="1092" t="s">
        <v>2571</v>
      </c>
      <c r="AJ1009" s="1093"/>
      <c r="AK1009" s="1093" t="s">
        <v>1676</v>
      </c>
      <c r="AL1009" s="1093"/>
      <c r="AM1009" s="1093"/>
      <c r="AN1009" s="120"/>
      <c r="AO1009" s="118">
        <f t="shared" si="77"/>
        <v>0.05</v>
      </c>
      <c r="AP1009" s="120" t="s">
        <v>287</v>
      </c>
      <c r="AQ1009" s="120" t="s">
        <v>287</v>
      </c>
      <c r="AR1009" s="144">
        <f t="shared" si="75"/>
        <v>0.04</v>
      </c>
      <c r="AS1009" s="411">
        <v>8.3999999999999995E-3</v>
      </c>
      <c r="AT1009" s="115">
        <v>1013</v>
      </c>
    </row>
    <row r="1010" spans="1:46" ht="15" hidden="1" customHeight="1">
      <c r="A1010" s="115">
        <v>1007</v>
      </c>
      <c r="B1010" s="209" t="s">
        <v>1842</v>
      </c>
      <c r="C1010" s="199" t="s">
        <v>1843</v>
      </c>
      <c r="D1010" s="209" t="s">
        <v>309</v>
      </c>
      <c r="E1010" s="209" t="s">
        <v>330</v>
      </c>
      <c r="F1010" s="209" t="s">
        <v>475</v>
      </c>
      <c r="G1010" s="209" t="s">
        <v>297</v>
      </c>
      <c r="H1010" s="209" t="s">
        <v>300</v>
      </c>
      <c r="I1010" s="209" t="s">
        <v>749</v>
      </c>
      <c r="J1010" s="208">
        <v>0.01</v>
      </c>
      <c r="K1010" s="120"/>
      <c r="L1010" s="120">
        <f t="shared" si="76"/>
        <v>0.01</v>
      </c>
      <c r="M1010" s="163"/>
      <c r="N1010" s="141" t="s">
        <v>1748</v>
      </c>
      <c r="O1010" s="163" t="s">
        <v>1781</v>
      </c>
      <c r="P1010" s="163" t="s">
        <v>1780</v>
      </c>
      <c r="Q1010" s="120"/>
      <c r="R1010" s="120"/>
      <c r="S1010" s="121">
        <v>1.05</v>
      </c>
      <c r="T1010" s="121">
        <v>10</v>
      </c>
      <c r="U1010" s="121">
        <v>21.05</v>
      </c>
      <c r="V1010" s="121">
        <v>41.1</v>
      </c>
      <c r="W1010" s="121">
        <v>71.150000000000006</v>
      </c>
      <c r="X1010" s="121">
        <v>81.150000000000006</v>
      </c>
      <c r="Y1010" s="121">
        <v>100</v>
      </c>
      <c r="Z1010" s="121">
        <v>121.05</v>
      </c>
      <c r="AA1010" s="121">
        <v>140</v>
      </c>
      <c r="AB1010" s="121">
        <v>150</v>
      </c>
      <c r="AC1010" s="122">
        <v>11.05</v>
      </c>
      <c r="AD1010" s="122">
        <v>71.099999999999994</v>
      </c>
      <c r="AE1010" s="122">
        <v>150</v>
      </c>
      <c r="AF1010" s="123">
        <v>5.15</v>
      </c>
      <c r="AG1010" s="123">
        <v>60</v>
      </c>
      <c r="AH1010" s="123">
        <v>150</v>
      </c>
      <c r="AI1010" s="1092" t="s">
        <v>2571</v>
      </c>
      <c r="AJ1010" s="1093"/>
      <c r="AK1010" s="1093" t="s">
        <v>1676</v>
      </c>
      <c r="AL1010" s="1093"/>
      <c r="AM1010" s="1093"/>
      <c r="AN1010" s="120"/>
      <c r="AO1010" s="118">
        <f t="shared" si="77"/>
        <v>0.05</v>
      </c>
      <c r="AP1010" s="120" t="s">
        <v>287</v>
      </c>
      <c r="AQ1010" s="120" t="s">
        <v>287</v>
      </c>
      <c r="AR1010" s="144">
        <f t="shared" si="75"/>
        <v>0.04</v>
      </c>
      <c r="AS1010" s="411">
        <v>8.3999999999999995E-3</v>
      </c>
      <c r="AT1010" s="115">
        <v>1014</v>
      </c>
    </row>
    <row r="1011" spans="1:46" ht="15" hidden="1" customHeight="1">
      <c r="A1011" s="115">
        <v>1008</v>
      </c>
      <c r="B1011" s="209" t="s">
        <v>1844</v>
      </c>
      <c r="C1011" s="209" t="s">
        <v>1732</v>
      </c>
      <c r="D1011" s="209" t="s">
        <v>309</v>
      </c>
      <c r="E1011" s="209" t="s">
        <v>1673</v>
      </c>
      <c r="F1011" s="209" t="s">
        <v>1732</v>
      </c>
      <c r="G1011" s="209" t="s">
        <v>297</v>
      </c>
      <c r="H1011" s="209" t="s">
        <v>300</v>
      </c>
      <c r="I1011" s="209" t="s">
        <v>749</v>
      </c>
      <c r="J1011" s="120">
        <v>0.05</v>
      </c>
      <c r="K1011" s="120"/>
      <c r="L1011" s="120">
        <f t="shared" si="76"/>
        <v>0.03</v>
      </c>
      <c r="M1011" s="163"/>
      <c r="N1011" s="141" t="s">
        <v>1748</v>
      </c>
      <c r="O1011" s="163" t="s">
        <v>1781</v>
      </c>
      <c r="P1011" s="163" t="s">
        <v>1780</v>
      </c>
      <c r="Q1011" s="120"/>
      <c r="R1011" s="120"/>
      <c r="S1011" s="121">
        <v>1.05</v>
      </c>
      <c r="T1011" s="121">
        <v>10</v>
      </c>
      <c r="U1011" s="121">
        <v>21.05</v>
      </c>
      <c r="V1011" s="121">
        <v>41.1</v>
      </c>
      <c r="W1011" s="121">
        <v>71.150000000000006</v>
      </c>
      <c r="X1011" s="121">
        <v>81.150000000000006</v>
      </c>
      <c r="Y1011" s="121">
        <v>100</v>
      </c>
      <c r="Z1011" s="121">
        <v>121.05</v>
      </c>
      <c r="AA1011" s="121">
        <v>140</v>
      </c>
      <c r="AB1011" s="121">
        <v>150</v>
      </c>
      <c r="AC1011" s="122">
        <v>11.05</v>
      </c>
      <c r="AD1011" s="122">
        <v>71.099999999999994</v>
      </c>
      <c r="AE1011" s="122">
        <v>150</v>
      </c>
      <c r="AF1011" s="123">
        <v>5.15</v>
      </c>
      <c r="AG1011" s="123">
        <v>60</v>
      </c>
      <c r="AH1011" s="123">
        <v>150</v>
      </c>
      <c r="AI1011" s="1092" t="s">
        <v>2571</v>
      </c>
      <c r="AJ1011" s="1093"/>
      <c r="AK1011" s="1093" t="s">
        <v>1676</v>
      </c>
      <c r="AL1011" s="1093"/>
      <c r="AM1011" s="1093"/>
      <c r="AN1011" s="120"/>
      <c r="AO1011" s="118">
        <f t="shared" si="77"/>
        <v>0.25</v>
      </c>
      <c r="AP1011" s="120" t="s">
        <v>287</v>
      </c>
      <c r="AQ1011" s="120" t="s">
        <v>287</v>
      </c>
      <c r="AR1011" s="144">
        <f t="shared" si="75"/>
        <v>0.2</v>
      </c>
      <c r="AS1011" s="411">
        <v>8.3999999999999995E-3</v>
      </c>
      <c r="AT1011" s="115">
        <v>1015</v>
      </c>
    </row>
    <row r="1012" spans="1:46" ht="15" hidden="1" customHeight="1">
      <c r="A1012" s="115">
        <v>1009</v>
      </c>
      <c r="B1012" s="209" t="s">
        <v>1845</v>
      </c>
      <c r="C1012" s="209" t="s">
        <v>1732</v>
      </c>
      <c r="D1012" s="209" t="s">
        <v>309</v>
      </c>
      <c r="E1012" s="209" t="s">
        <v>1673</v>
      </c>
      <c r="F1012" s="209" t="s">
        <v>1732</v>
      </c>
      <c r="G1012" s="209" t="s">
        <v>297</v>
      </c>
      <c r="H1012" s="209" t="s">
        <v>300</v>
      </c>
      <c r="I1012" s="209" t="s">
        <v>749</v>
      </c>
      <c r="J1012" s="208">
        <v>0.05</v>
      </c>
      <c r="K1012" s="120"/>
      <c r="L1012" s="120">
        <f t="shared" si="76"/>
        <v>0.03</v>
      </c>
      <c r="M1012" s="163"/>
      <c r="N1012" s="141" t="s">
        <v>1748</v>
      </c>
      <c r="O1012" s="163" t="s">
        <v>1781</v>
      </c>
      <c r="P1012" s="163" t="s">
        <v>1780</v>
      </c>
      <c r="Q1012" s="120"/>
      <c r="R1012" s="120"/>
      <c r="S1012" s="121">
        <v>1.05</v>
      </c>
      <c r="T1012" s="121">
        <v>10</v>
      </c>
      <c r="U1012" s="121">
        <v>21.05</v>
      </c>
      <c r="V1012" s="121">
        <v>41.1</v>
      </c>
      <c r="W1012" s="121">
        <v>71.150000000000006</v>
      </c>
      <c r="X1012" s="121">
        <v>81.150000000000006</v>
      </c>
      <c r="Y1012" s="121">
        <v>100</v>
      </c>
      <c r="Z1012" s="121">
        <v>121.05</v>
      </c>
      <c r="AA1012" s="121">
        <v>140</v>
      </c>
      <c r="AB1012" s="121">
        <v>150</v>
      </c>
      <c r="AC1012" s="122">
        <v>11.05</v>
      </c>
      <c r="AD1012" s="122">
        <v>71.099999999999994</v>
      </c>
      <c r="AE1012" s="122">
        <v>150</v>
      </c>
      <c r="AF1012" s="123">
        <v>5.15</v>
      </c>
      <c r="AG1012" s="123">
        <v>60</v>
      </c>
      <c r="AH1012" s="123">
        <v>150</v>
      </c>
      <c r="AI1012" s="1092" t="s">
        <v>2571</v>
      </c>
      <c r="AJ1012" s="1093"/>
      <c r="AK1012" s="1093" t="s">
        <v>1676</v>
      </c>
      <c r="AL1012" s="1093"/>
      <c r="AM1012" s="1093"/>
      <c r="AN1012" s="120"/>
      <c r="AO1012" s="118">
        <f t="shared" si="77"/>
        <v>0.25</v>
      </c>
      <c r="AP1012" s="120" t="s">
        <v>287</v>
      </c>
      <c r="AQ1012" s="120" t="s">
        <v>287</v>
      </c>
      <c r="AR1012" s="144">
        <f t="shared" si="75"/>
        <v>0.2</v>
      </c>
      <c r="AS1012" s="411">
        <v>8.3999999999999995E-3</v>
      </c>
      <c r="AT1012" s="115">
        <v>1016</v>
      </c>
    </row>
    <row r="1013" spans="1:46" ht="15" hidden="1" customHeight="1">
      <c r="A1013" s="115">
        <v>1010</v>
      </c>
      <c r="B1013" s="209" t="s">
        <v>1846</v>
      </c>
      <c r="C1013" s="209" t="s">
        <v>1732</v>
      </c>
      <c r="D1013" s="209" t="s">
        <v>309</v>
      </c>
      <c r="E1013" s="209" t="s">
        <v>330</v>
      </c>
      <c r="F1013" s="209" t="s">
        <v>1732</v>
      </c>
      <c r="G1013" s="209" t="s">
        <v>296</v>
      </c>
      <c r="H1013" s="209" t="s">
        <v>300</v>
      </c>
      <c r="I1013" s="209" t="s">
        <v>749</v>
      </c>
      <c r="J1013" s="120">
        <v>0.01</v>
      </c>
      <c r="K1013" s="120"/>
      <c r="L1013" s="120">
        <f t="shared" si="76"/>
        <v>0.01</v>
      </c>
      <c r="M1013" s="163"/>
      <c r="N1013" s="141" t="s">
        <v>1748</v>
      </c>
      <c r="O1013" s="163" t="s">
        <v>1781</v>
      </c>
      <c r="P1013" s="163" t="s">
        <v>1780</v>
      </c>
      <c r="Q1013" s="120"/>
      <c r="R1013" s="120"/>
      <c r="S1013" s="121">
        <v>1.05</v>
      </c>
      <c r="T1013" s="121">
        <v>10</v>
      </c>
      <c r="U1013" s="121">
        <v>21.05</v>
      </c>
      <c r="V1013" s="121">
        <v>41.1</v>
      </c>
      <c r="W1013" s="121">
        <v>71.150000000000006</v>
      </c>
      <c r="X1013" s="121">
        <v>81.150000000000006</v>
      </c>
      <c r="Y1013" s="121">
        <v>100</v>
      </c>
      <c r="Z1013" s="121">
        <v>121.05</v>
      </c>
      <c r="AA1013" s="121">
        <v>140</v>
      </c>
      <c r="AB1013" s="121">
        <v>150</v>
      </c>
      <c r="AC1013" s="122">
        <v>11.05</v>
      </c>
      <c r="AD1013" s="122">
        <v>71.099999999999994</v>
      </c>
      <c r="AE1013" s="122">
        <v>150</v>
      </c>
      <c r="AF1013" s="123">
        <v>5.15</v>
      </c>
      <c r="AG1013" s="123">
        <v>60</v>
      </c>
      <c r="AH1013" s="123">
        <v>150</v>
      </c>
      <c r="AI1013" s="1092" t="s">
        <v>2571</v>
      </c>
      <c r="AJ1013" s="1093"/>
      <c r="AK1013" s="1093" t="s">
        <v>1676</v>
      </c>
      <c r="AL1013" s="1093"/>
      <c r="AM1013" s="1093"/>
      <c r="AN1013" s="120"/>
      <c r="AO1013" s="118">
        <f t="shared" si="77"/>
        <v>0.05</v>
      </c>
      <c r="AP1013" s="120" t="s">
        <v>287</v>
      </c>
      <c r="AQ1013" s="120" t="s">
        <v>287</v>
      </c>
      <c r="AR1013" s="144">
        <f t="shared" si="75"/>
        <v>0.04</v>
      </c>
      <c r="AS1013" s="411">
        <v>8.3999999999999995E-3</v>
      </c>
      <c r="AT1013" s="115">
        <v>1017</v>
      </c>
    </row>
    <row r="1014" spans="1:46" ht="15" hidden="1" customHeight="1">
      <c r="A1014" s="115">
        <v>1011</v>
      </c>
      <c r="B1014" s="209" t="s">
        <v>1847</v>
      </c>
      <c r="C1014" s="120">
        <v>11300986</v>
      </c>
      <c r="D1014" s="209" t="s">
        <v>309</v>
      </c>
      <c r="E1014" s="209" t="s">
        <v>330</v>
      </c>
      <c r="F1014" s="209" t="s">
        <v>342</v>
      </c>
      <c r="G1014" s="209" t="s">
        <v>297</v>
      </c>
      <c r="H1014" s="209" t="s">
        <v>300</v>
      </c>
      <c r="I1014" s="209" t="s">
        <v>749</v>
      </c>
      <c r="J1014" s="120">
        <v>0.01</v>
      </c>
      <c r="K1014" s="120"/>
      <c r="L1014" s="120">
        <f t="shared" si="76"/>
        <v>0.01</v>
      </c>
      <c r="M1014" s="163"/>
      <c r="N1014" s="141" t="s">
        <v>1748</v>
      </c>
      <c r="O1014" s="163" t="s">
        <v>1781</v>
      </c>
      <c r="P1014" s="163" t="s">
        <v>1780</v>
      </c>
      <c r="Q1014" s="120"/>
      <c r="R1014" s="120"/>
      <c r="S1014" s="121">
        <v>1.05</v>
      </c>
      <c r="T1014" s="121">
        <v>10</v>
      </c>
      <c r="U1014" s="121">
        <v>21.05</v>
      </c>
      <c r="V1014" s="121">
        <v>41.1</v>
      </c>
      <c r="W1014" s="121">
        <v>71.150000000000006</v>
      </c>
      <c r="X1014" s="121">
        <v>81.150000000000006</v>
      </c>
      <c r="Y1014" s="121">
        <v>100</v>
      </c>
      <c r="Z1014" s="121">
        <v>121.05</v>
      </c>
      <c r="AA1014" s="121">
        <v>140</v>
      </c>
      <c r="AB1014" s="121">
        <v>150</v>
      </c>
      <c r="AC1014" s="122">
        <v>11.05</v>
      </c>
      <c r="AD1014" s="122">
        <v>71.099999999999994</v>
      </c>
      <c r="AE1014" s="122">
        <v>150</v>
      </c>
      <c r="AF1014" s="123">
        <v>5.15</v>
      </c>
      <c r="AG1014" s="123">
        <v>60</v>
      </c>
      <c r="AH1014" s="123">
        <v>150</v>
      </c>
      <c r="AI1014" s="1092" t="s">
        <v>2571</v>
      </c>
      <c r="AJ1014" s="1093"/>
      <c r="AK1014" s="1093" t="s">
        <v>1676</v>
      </c>
      <c r="AL1014" s="1093"/>
      <c r="AM1014" s="1093"/>
      <c r="AN1014" s="120"/>
      <c r="AO1014" s="118">
        <f t="shared" si="77"/>
        <v>0.05</v>
      </c>
      <c r="AP1014" s="120" t="s">
        <v>287</v>
      </c>
      <c r="AQ1014" s="120" t="s">
        <v>287</v>
      </c>
      <c r="AR1014" s="144">
        <f t="shared" si="75"/>
        <v>0.04</v>
      </c>
      <c r="AS1014" s="411">
        <v>8.3999999999999995E-3</v>
      </c>
      <c r="AT1014" s="115">
        <v>1018</v>
      </c>
    </row>
    <row r="1015" spans="1:46" ht="15" hidden="1" customHeight="1">
      <c r="A1015" s="115">
        <v>1012</v>
      </c>
      <c r="B1015" s="120">
        <v>6930</v>
      </c>
      <c r="C1015" s="210" t="s">
        <v>1732</v>
      </c>
      <c r="D1015" s="210" t="s">
        <v>309</v>
      </c>
      <c r="E1015" s="210" t="s">
        <v>330</v>
      </c>
      <c r="F1015" s="210" t="s">
        <v>1286</v>
      </c>
      <c r="G1015" s="210" t="s">
        <v>638</v>
      </c>
      <c r="H1015" s="210" t="s">
        <v>300</v>
      </c>
      <c r="I1015" s="210" t="s">
        <v>749</v>
      </c>
      <c r="J1015" s="120">
        <v>0.01</v>
      </c>
      <c r="K1015" s="120"/>
      <c r="L1015" s="120">
        <f t="shared" si="76"/>
        <v>0.01</v>
      </c>
      <c r="M1015" s="163"/>
      <c r="N1015" s="141" t="s">
        <v>1748</v>
      </c>
      <c r="O1015" s="163"/>
      <c r="P1015" s="163"/>
      <c r="Q1015" s="120"/>
      <c r="R1015" s="120"/>
      <c r="S1015" s="121">
        <v>1.05</v>
      </c>
      <c r="T1015" s="121">
        <v>10</v>
      </c>
      <c r="U1015" s="121">
        <v>21.05</v>
      </c>
      <c r="V1015" s="121">
        <v>41.1</v>
      </c>
      <c r="W1015" s="121">
        <v>71.150000000000006</v>
      </c>
      <c r="X1015" s="121">
        <v>81.150000000000006</v>
      </c>
      <c r="Y1015" s="121">
        <v>100</v>
      </c>
      <c r="Z1015" s="121">
        <v>121.05</v>
      </c>
      <c r="AA1015" s="121">
        <v>140</v>
      </c>
      <c r="AB1015" s="121">
        <v>150</v>
      </c>
      <c r="AC1015" s="122">
        <v>11.05</v>
      </c>
      <c r="AD1015" s="122">
        <v>71.099999999999994</v>
      </c>
      <c r="AE1015" s="122">
        <v>150</v>
      </c>
      <c r="AF1015" s="123">
        <v>5.15</v>
      </c>
      <c r="AG1015" s="123">
        <v>60</v>
      </c>
      <c r="AH1015" s="123">
        <v>150</v>
      </c>
      <c r="AI1015" s="1093" t="s">
        <v>1663</v>
      </c>
      <c r="AJ1015" s="1093"/>
      <c r="AK1015" s="1093" t="s">
        <v>1677</v>
      </c>
      <c r="AL1015" s="1093"/>
      <c r="AM1015" s="1093"/>
      <c r="AN1015" s="120"/>
      <c r="AO1015" s="118">
        <f t="shared" si="77"/>
        <v>0.05</v>
      </c>
      <c r="AP1015" s="120" t="s">
        <v>287</v>
      </c>
      <c r="AQ1015" s="120" t="s">
        <v>287</v>
      </c>
      <c r="AR1015" s="144">
        <f t="shared" si="75"/>
        <v>0.04</v>
      </c>
      <c r="AS1015" s="411">
        <v>8.3999999999999995E-3</v>
      </c>
      <c r="AT1015" s="115">
        <v>1019</v>
      </c>
    </row>
    <row r="1016" spans="1:46" ht="15" hidden="1" customHeight="1">
      <c r="A1016" s="115">
        <v>1013</v>
      </c>
      <c r="B1016" s="212" t="s">
        <v>1848</v>
      </c>
      <c r="C1016" s="212" t="s">
        <v>1849</v>
      </c>
      <c r="D1016" s="212" t="s">
        <v>309</v>
      </c>
      <c r="E1016" s="212" t="s">
        <v>330</v>
      </c>
      <c r="F1016" s="212" t="s">
        <v>1732</v>
      </c>
      <c r="G1016" s="212" t="s">
        <v>296</v>
      </c>
      <c r="H1016" s="212" t="s">
        <v>300</v>
      </c>
      <c r="I1016" s="212" t="s">
        <v>749</v>
      </c>
      <c r="J1016" s="211">
        <v>0.01</v>
      </c>
      <c r="K1016" s="120"/>
      <c r="L1016" s="120">
        <f t="shared" si="76"/>
        <v>0.01</v>
      </c>
      <c r="M1016" s="163"/>
      <c r="N1016" s="141" t="s">
        <v>1748</v>
      </c>
      <c r="O1016" s="163" t="s">
        <v>1781</v>
      </c>
      <c r="P1016" s="163" t="s">
        <v>1780</v>
      </c>
      <c r="Q1016" s="120"/>
      <c r="R1016" s="120"/>
      <c r="S1016" s="121">
        <v>1.05</v>
      </c>
      <c r="T1016" s="121">
        <v>10</v>
      </c>
      <c r="U1016" s="121">
        <v>21.05</v>
      </c>
      <c r="V1016" s="121">
        <v>41.1</v>
      </c>
      <c r="W1016" s="121">
        <v>71.150000000000006</v>
      </c>
      <c r="X1016" s="121">
        <v>81.150000000000006</v>
      </c>
      <c r="Y1016" s="121">
        <v>100</v>
      </c>
      <c r="Z1016" s="121">
        <v>121.05</v>
      </c>
      <c r="AA1016" s="121">
        <v>140</v>
      </c>
      <c r="AB1016" s="121">
        <v>150</v>
      </c>
      <c r="AC1016" s="122">
        <v>11.05</v>
      </c>
      <c r="AD1016" s="122">
        <v>71.099999999999994</v>
      </c>
      <c r="AE1016" s="122">
        <v>150</v>
      </c>
      <c r="AF1016" s="123">
        <v>5.15</v>
      </c>
      <c r="AG1016" s="123">
        <v>60</v>
      </c>
      <c r="AH1016" s="123">
        <v>150</v>
      </c>
      <c r="AI1016" s="1092" t="s">
        <v>2571</v>
      </c>
      <c r="AJ1016" s="1093"/>
      <c r="AK1016" s="1093" t="s">
        <v>1676</v>
      </c>
      <c r="AL1016" s="1093"/>
      <c r="AM1016" s="1093"/>
      <c r="AN1016" s="120"/>
      <c r="AO1016" s="118">
        <f t="shared" si="77"/>
        <v>0.05</v>
      </c>
      <c r="AP1016" s="120" t="s">
        <v>287</v>
      </c>
      <c r="AQ1016" s="120" t="s">
        <v>287</v>
      </c>
      <c r="AR1016" s="144">
        <f t="shared" si="75"/>
        <v>0.04</v>
      </c>
      <c r="AS1016" s="411">
        <v>8.3999999999999995E-3</v>
      </c>
      <c r="AT1016" s="115">
        <v>1020</v>
      </c>
    </row>
    <row r="1017" spans="1:46" ht="15" hidden="1" customHeight="1">
      <c r="A1017" s="115">
        <v>1014</v>
      </c>
      <c r="B1017" s="215" t="s">
        <v>1852</v>
      </c>
      <c r="C1017" s="199" t="s">
        <v>1853</v>
      </c>
      <c r="D1017" s="215" t="s">
        <v>309</v>
      </c>
      <c r="E1017" s="215" t="s">
        <v>330</v>
      </c>
      <c r="F1017" s="215" t="s">
        <v>689</v>
      </c>
      <c r="G1017" s="215" t="s">
        <v>297</v>
      </c>
      <c r="H1017" s="215" t="s">
        <v>300</v>
      </c>
      <c r="I1017" s="215" t="s">
        <v>749</v>
      </c>
      <c r="J1017" s="214">
        <v>0.01</v>
      </c>
      <c r="K1017" s="120"/>
      <c r="L1017" s="120">
        <f t="shared" si="76"/>
        <v>0.01</v>
      </c>
      <c r="M1017" s="163"/>
      <c r="N1017" s="141" t="s">
        <v>1748</v>
      </c>
      <c r="O1017" s="163" t="s">
        <v>1781</v>
      </c>
      <c r="P1017" s="163" t="s">
        <v>1780</v>
      </c>
      <c r="Q1017" s="120"/>
      <c r="R1017" s="120"/>
      <c r="S1017" s="121">
        <v>1.05</v>
      </c>
      <c r="T1017" s="121">
        <v>10</v>
      </c>
      <c r="U1017" s="121">
        <v>21.05</v>
      </c>
      <c r="V1017" s="121">
        <v>41.1</v>
      </c>
      <c r="W1017" s="121">
        <v>71.150000000000006</v>
      </c>
      <c r="X1017" s="121">
        <v>81.150000000000006</v>
      </c>
      <c r="Y1017" s="121">
        <v>100</v>
      </c>
      <c r="Z1017" s="121">
        <v>121.05</v>
      </c>
      <c r="AA1017" s="121">
        <v>140</v>
      </c>
      <c r="AB1017" s="121">
        <v>150</v>
      </c>
      <c r="AC1017" s="122">
        <v>11.05</v>
      </c>
      <c r="AD1017" s="122">
        <v>71.099999999999994</v>
      </c>
      <c r="AE1017" s="122">
        <v>150</v>
      </c>
      <c r="AF1017" s="123">
        <v>5.15</v>
      </c>
      <c r="AG1017" s="123">
        <v>60</v>
      </c>
      <c r="AH1017" s="123">
        <v>150</v>
      </c>
      <c r="AI1017" s="1092" t="s">
        <v>2571</v>
      </c>
      <c r="AJ1017" s="1093"/>
      <c r="AK1017" s="1093" t="s">
        <v>1676</v>
      </c>
      <c r="AL1017" s="1093"/>
      <c r="AM1017" s="1093"/>
      <c r="AN1017" s="120"/>
      <c r="AO1017" s="118">
        <f t="shared" si="77"/>
        <v>0.05</v>
      </c>
      <c r="AP1017" s="120" t="s">
        <v>287</v>
      </c>
      <c r="AQ1017" s="120" t="s">
        <v>287</v>
      </c>
      <c r="AR1017" s="144">
        <f t="shared" si="75"/>
        <v>0.04</v>
      </c>
      <c r="AS1017" s="411">
        <v>8.3999999999999995E-3</v>
      </c>
      <c r="AT1017" s="115">
        <v>1021</v>
      </c>
    </row>
    <row r="1018" spans="1:46" ht="15" hidden="1" customHeight="1">
      <c r="A1018" s="115">
        <v>1015</v>
      </c>
      <c r="B1018" s="216" t="s">
        <v>1860</v>
      </c>
      <c r="C1018" s="216" t="s">
        <v>1732</v>
      </c>
      <c r="D1018" s="216" t="s">
        <v>309</v>
      </c>
      <c r="E1018" s="216" t="s">
        <v>1673</v>
      </c>
      <c r="F1018" s="216" t="s">
        <v>311</v>
      </c>
      <c r="G1018" s="216" t="s">
        <v>297</v>
      </c>
      <c r="H1018" s="216" t="s">
        <v>300</v>
      </c>
      <c r="I1018" s="216" t="s">
        <v>749</v>
      </c>
      <c r="J1018" s="120">
        <v>0.05</v>
      </c>
      <c r="K1018" s="120"/>
      <c r="L1018" s="120">
        <f t="shared" si="76"/>
        <v>0.03</v>
      </c>
      <c r="M1018" s="163"/>
      <c r="N1018" s="141" t="s">
        <v>1748</v>
      </c>
      <c r="O1018" s="163" t="s">
        <v>1781</v>
      </c>
      <c r="P1018" s="163" t="s">
        <v>1780</v>
      </c>
      <c r="Q1018" s="120"/>
      <c r="R1018" s="120"/>
      <c r="S1018" s="121">
        <v>1.05</v>
      </c>
      <c r="T1018" s="121">
        <v>10</v>
      </c>
      <c r="U1018" s="121">
        <v>21.05</v>
      </c>
      <c r="V1018" s="121">
        <v>41.1</v>
      </c>
      <c r="W1018" s="121">
        <v>71.150000000000006</v>
      </c>
      <c r="X1018" s="121">
        <v>81.150000000000006</v>
      </c>
      <c r="Y1018" s="121">
        <v>100</v>
      </c>
      <c r="Z1018" s="121">
        <v>121.05</v>
      </c>
      <c r="AA1018" s="121">
        <v>140</v>
      </c>
      <c r="AB1018" s="121">
        <v>150</v>
      </c>
      <c r="AC1018" s="122">
        <v>11.05</v>
      </c>
      <c r="AD1018" s="122">
        <v>71.099999999999994</v>
      </c>
      <c r="AE1018" s="122">
        <v>150</v>
      </c>
      <c r="AF1018" s="123">
        <v>5.15</v>
      </c>
      <c r="AG1018" s="123">
        <v>60</v>
      </c>
      <c r="AH1018" s="123">
        <v>150</v>
      </c>
      <c r="AI1018" s="1092" t="s">
        <v>2571</v>
      </c>
      <c r="AJ1018" s="1093"/>
      <c r="AK1018" s="1093" t="s">
        <v>1676</v>
      </c>
      <c r="AL1018" s="1093"/>
      <c r="AM1018" s="1093"/>
      <c r="AN1018" s="120"/>
      <c r="AO1018" s="118">
        <f t="shared" si="77"/>
        <v>0.25</v>
      </c>
      <c r="AP1018" s="120" t="s">
        <v>287</v>
      </c>
      <c r="AQ1018" s="120" t="s">
        <v>287</v>
      </c>
      <c r="AR1018" s="144">
        <f t="shared" ref="AR1018:AR1079" si="90">4*J1018</f>
        <v>0.2</v>
      </c>
      <c r="AS1018" s="411">
        <v>8.3999999999999995E-3</v>
      </c>
      <c r="AT1018" s="115">
        <v>1022</v>
      </c>
    </row>
    <row r="1019" spans="1:46" ht="15" hidden="1" customHeight="1">
      <c r="A1019" s="115">
        <v>1016</v>
      </c>
      <c r="B1019" s="217" t="s">
        <v>1861</v>
      </c>
      <c r="C1019" s="120">
        <v>14008273</v>
      </c>
      <c r="D1019" s="217" t="s">
        <v>309</v>
      </c>
      <c r="E1019" s="217" t="s">
        <v>1673</v>
      </c>
      <c r="F1019" s="217" t="s">
        <v>311</v>
      </c>
      <c r="G1019" s="217" t="s">
        <v>297</v>
      </c>
      <c r="H1019" s="217" t="s">
        <v>300</v>
      </c>
      <c r="I1019" s="217" t="s">
        <v>749</v>
      </c>
      <c r="J1019" s="120">
        <v>0.05</v>
      </c>
      <c r="K1019" s="120"/>
      <c r="L1019" s="120">
        <f t="shared" si="76"/>
        <v>0.03</v>
      </c>
      <c r="M1019" s="163"/>
      <c r="N1019" s="141" t="s">
        <v>1748</v>
      </c>
      <c r="O1019" s="163" t="s">
        <v>1781</v>
      </c>
      <c r="P1019" s="163" t="s">
        <v>1780</v>
      </c>
      <c r="Q1019" s="120"/>
      <c r="R1019" s="120"/>
      <c r="S1019" s="121">
        <v>1.05</v>
      </c>
      <c r="T1019" s="121">
        <v>10</v>
      </c>
      <c r="U1019" s="121">
        <v>21.05</v>
      </c>
      <c r="V1019" s="121">
        <v>41.1</v>
      </c>
      <c r="W1019" s="121">
        <v>71.150000000000006</v>
      </c>
      <c r="X1019" s="121">
        <v>81.150000000000006</v>
      </c>
      <c r="Y1019" s="121">
        <v>100</v>
      </c>
      <c r="Z1019" s="121">
        <v>121.05</v>
      </c>
      <c r="AA1019" s="121">
        <v>140</v>
      </c>
      <c r="AB1019" s="121">
        <v>150</v>
      </c>
      <c r="AC1019" s="122">
        <v>11.05</v>
      </c>
      <c r="AD1019" s="122">
        <v>71.099999999999994</v>
      </c>
      <c r="AE1019" s="122">
        <v>150</v>
      </c>
      <c r="AF1019" s="123">
        <v>5.15</v>
      </c>
      <c r="AG1019" s="123">
        <v>60</v>
      </c>
      <c r="AH1019" s="123">
        <v>150</v>
      </c>
      <c r="AI1019" s="1092" t="s">
        <v>2571</v>
      </c>
      <c r="AJ1019" s="1093"/>
      <c r="AK1019" s="1093" t="s">
        <v>1676</v>
      </c>
      <c r="AL1019" s="1093"/>
      <c r="AM1019" s="1093"/>
      <c r="AN1019" s="120"/>
      <c r="AO1019" s="118">
        <f t="shared" si="77"/>
        <v>0.25</v>
      </c>
      <c r="AP1019" s="120" t="s">
        <v>287</v>
      </c>
      <c r="AQ1019" s="120" t="s">
        <v>287</v>
      </c>
      <c r="AR1019" s="144">
        <f t="shared" si="90"/>
        <v>0.2</v>
      </c>
      <c r="AS1019" s="411">
        <v>8.3999999999999995E-3</v>
      </c>
      <c r="AT1019" s="115">
        <v>1023</v>
      </c>
    </row>
    <row r="1020" spans="1:46" ht="15" hidden="1" customHeight="1">
      <c r="A1020" s="115">
        <v>1017</v>
      </c>
      <c r="B1020" s="217" t="s">
        <v>1862</v>
      </c>
      <c r="C1020" s="120">
        <v>14008270</v>
      </c>
      <c r="D1020" s="217" t="s">
        <v>309</v>
      </c>
      <c r="E1020" s="217" t="s">
        <v>1673</v>
      </c>
      <c r="F1020" s="217" t="s">
        <v>311</v>
      </c>
      <c r="G1020" s="217" t="s">
        <v>297</v>
      </c>
      <c r="H1020" s="217" t="s">
        <v>300</v>
      </c>
      <c r="I1020" s="217" t="s">
        <v>749</v>
      </c>
      <c r="J1020" s="120">
        <v>0.05</v>
      </c>
      <c r="K1020" s="120"/>
      <c r="L1020" s="120">
        <f t="shared" si="76"/>
        <v>0.03</v>
      </c>
      <c r="M1020" s="163"/>
      <c r="N1020" s="141" t="s">
        <v>1748</v>
      </c>
      <c r="O1020" s="163" t="s">
        <v>1781</v>
      </c>
      <c r="P1020" s="163" t="s">
        <v>1780</v>
      </c>
      <c r="Q1020" s="120"/>
      <c r="R1020" s="120"/>
      <c r="S1020" s="121">
        <v>1.05</v>
      </c>
      <c r="T1020" s="121">
        <v>10</v>
      </c>
      <c r="U1020" s="121">
        <v>21.05</v>
      </c>
      <c r="V1020" s="121">
        <v>41.1</v>
      </c>
      <c r="W1020" s="121">
        <v>71.150000000000006</v>
      </c>
      <c r="X1020" s="121">
        <v>81.150000000000006</v>
      </c>
      <c r="Y1020" s="121">
        <v>100</v>
      </c>
      <c r="Z1020" s="121">
        <v>121.05</v>
      </c>
      <c r="AA1020" s="121">
        <v>140</v>
      </c>
      <c r="AB1020" s="121">
        <v>150</v>
      </c>
      <c r="AC1020" s="122">
        <v>11.05</v>
      </c>
      <c r="AD1020" s="122">
        <v>71.099999999999994</v>
      </c>
      <c r="AE1020" s="122">
        <v>150</v>
      </c>
      <c r="AF1020" s="123">
        <v>5.15</v>
      </c>
      <c r="AG1020" s="123">
        <v>60</v>
      </c>
      <c r="AH1020" s="123">
        <v>150</v>
      </c>
      <c r="AI1020" s="1092" t="s">
        <v>2571</v>
      </c>
      <c r="AJ1020" s="1093"/>
      <c r="AK1020" s="1093" t="s">
        <v>1676</v>
      </c>
      <c r="AL1020" s="1093"/>
      <c r="AM1020" s="1093"/>
      <c r="AN1020" s="120"/>
      <c r="AO1020" s="118">
        <f t="shared" si="77"/>
        <v>0.25</v>
      </c>
      <c r="AP1020" s="120" t="s">
        <v>287</v>
      </c>
      <c r="AQ1020" s="120" t="s">
        <v>287</v>
      </c>
      <c r="AR1020" s="144">
        <f t="shared" si="90"/>
        <v>0.2</v>
      </c>
      <c r="AS1020" s="411">
        <v>8.3999999999999995E-3</v>
      </c>
      <c r="AT1020" s="115">
        <v>1024</v>
      </c>
    </row>
    <row r="1021" spans="1:46" ht="15" hidden="1" customHeight="1">
      <c r="A1021" s="115">
        <v>1018</v>
      </c>
      <c r="B1021" s="219" t="s">
        <v>1865</v>
      </c>
      <c r="C1021" s="219" t="s">
        <v>1866</v>
      </c>
      <c r="D1021" s="219" t="s">
        <v>309</v>
      </c>
      <c r="E1021" s="219" t="s">
        <v>330</v>
      </c>
      <c r="F1021" s="219" t="s">
        <v>1869</v>
      </c>
      <c r="G1021" s="219" t="s">
        <v>296</v>
      </c>
      <c r="H1021" s="119" t="s">
        <v>300</v>
      </c>
      <c r="I1021" s="119" t="s">
        <v>749</v>
      </c>
      <c r="J1021" s="119">
        <v>0.01</v>
      </c>
      <c r="K1021" s="120"/>
      <c r="L1021" s="120">
        <f t="shared" ref="L1021:L1082" si="91">IF(J1021&lt;0.03,0.01,0.03)</f>
        <v>0.01</v>
      </c>
      <c r="M1021" s="163"/>
      <c r="N1021" s="141" t="s">
        <v>1748</v>
      </c>
      <c r="O1021" s="164" t="s">
        <v>1781</v>
      </c>
      <c r="P1021" s="163" t="s">
        <v>1780</v>
      </c>
      <c r="Q1021" s="120"/>
      <c r="R1021" s="120"/>
      <c r="S1021" s="121">
        <v>1.05</v>
      </c>
      <c r="T1021" s="121">
        <v>10</v>
      </c>
      <c r="U1021" s="121">
        <v>21.05</v>
      </c>
      <c r="V1021" s="121">
        <v>41.1</v>
      </c>
      <c r="W1021" s="121">
        <v>71.150000000000006</v>
      </c>
      <c r="X1021" s="121">
        <v>81.150000000000006</v>
      </c>
      <c r="Y1021" s="121">
        <v>100</v>
      </c>
      <c r="Z1021" s="121">
        <v>121.05</v>
      </c>
      <c r="AA1021" s="121">
        <v>140</v>
      </c>
      <c r="AB1021" s="121">
        <v>150</v>
      </c>
      <c r="AC1021" s="122">
        <v>11.05</v>
      </c>
      <c r="AD1021" s="122">
        <v>71.099999999999994</v>
      </c>
      <c r="AE1021" s="122">
        <v>150</v>
      </c>
      <c r="AF1021" s="123">
        <v>5.15</v>
      </c>
      <c r="AG1021" s="123">
        <v>60</v>
      </c>
      <c r="AH1021" s="123">
        <v>150</v>
      </c>
      <c r="AI1021" s="1092" t="s">
        <v>2571</v>
      </c>
      <c r="AJ1021" s="1093"/>
      <c r="AK1021" s="1093" t="s">
        <v>1676</v>
      </c>
      <c r="AL1021" s="1093"/>
      <c r="AM1021" s="1093"/>
      <c r="AN1021" s="120"/>
      <c r="AO1021" s="118">
        <f t="shared" ref="AO1021:AO1082" si="92">AR1021+J1021</f>
        <v>0.05</v>
      </c>
      <c r="AP1021" s="120" t="s">
        <v>287</v>
      </c>
      <c r="AQ1021" s="120" t="s">
        <v>287</v>
      </c>
      <c r="AR1021" s="144">
        <f t="shared" si="90"/>
        <v>0.04</v>
      </c>
      <c r="AS1021" s="411">
        <v>8.3999999999999995E-3</v>
      </c>
      <c r="AT1021" s="115">
        <v>1025</v>
      </c>
    </row>
    <row r="1022" spans="1:46" ht="15" hidden="1" customHeight="1">
      <c r="A1022" s="115">
        <v>1019</v>
      </c>
      <c r="B1022" s="219" t="s">
        <v>1867</v>
      </c>
      <c r="C1022" s="219" t="s">
        <v>1868</v>
      </c>
      <c r="D1022" s="219" t="s">
        <v>309</v>
      </c>
      <c r="E1022" s="219" t="s">
        <v>330</v>
      </c>
      <c r="F1022" s="219" t="s">
        <v>1869</v>
      </c>
      <c r="G1022" s="219" t="s">
        <v>296</v>
      </c>
      <c r="H1022" s="119" t="s">
        <v>300</v>
      </c>
      <c r="I1022" s="119" t="s">
        <v>749</v>
      </c>
      <c r="J1022" s="119">
        <v>0.01</v>
      </c>
      <c r="K1022" s="120"/>
      <c r="L1022" s="120">
        <f t="shared" si="91"/>
        <v>0.01</v>
      </c>
      <c r="M1022" s="163"/>
      <c r="N1022" s="141" t="s">
        <v>1748</v>
      </c>
      <c r="O1022" s="164" t="s">
        <v>1781</v>
      </c>
      <c r="P1022" s="163" t="s">
        <v>1780</v>
      </c>
      <c r="Q1022" s="120"/>
      <c r="R1022" s="120"/>
      <c r="S1022" s="121">
        <v>1.05</v>
      </c>
      <c r="T1022" s="121">
        <v>10</v>
      </c>
      <c r="U1022" s="121">
        <v>21.05</v>
      </c>
      <c r="V1022" s="121">
        <v>41.1</v>
      </c>
      <c r="W1022" s="121">
        <v>71.150000000000006</v>
      </c>
      <c r="X1022" s="121">
        <v>81.150000000000006</v>
      </c>
      <c r="Y1022" s="121">
        <v>100</v>
      </c>
      <c r="Z1022" s="121">
        <v>121.05</v>
      </c>
      <c r="AA1022" s="121">
        <v>140</v>
      </c>
      <c r="AB1022" s="121">
        <v>150</v>
      </c>
      <c r="AC1022" s="122">
        <v>11.05</v>
      </c>
      <c r="AD1022" s="122">
        <v>71.099999999999994</v>
      </c>
      <c r="AE1022" s="122">
        <v>150</v>
      </c>
      <c r="AF1022" s="123">
        <v>5.15</v>
      </c>
      <c r="AG1022" s="123">
        <v>60</v>
      </c>
      <c r="AH1022" s="123">
        <v>150</v>
      </c>
      <c r="AI1022" s="1092" t="s">
        <v>2571</v>
      </c>
      <c r="AJ1022" s="1093"/>
      <c r="AK1022" s="1093" t="s">
        <v>1676</v>
      </c>
      <c r="AL1022" s="1093"/>
      <c r="AM1022" s="1093"/>
      <c r="AN1022" s="120"/>
      <c r="AO1022" s="118">
        <f t="shared" si="92"/>
        <v>0.05</v>
      </c>
      <c r="AP1022" s="120" t="s">
        <v>287</v>
      </c>
      <c r="AQ1022" s="120" t="s">
        <v>287</v>
      </c>
      <c r="AR1022" s="144">
        <f t="shared" si="90"/>
        <v>0.04</v>
      </c>
      <c r="AS1022" s="411">
        <v>8.3999999999999995E-3</v>
      </c>
      <c r="AT1022" s="115">
        <v>1026</v>
      </c>
    </row>
    <row r="1023" spans="1:46" ht="15" hidden="1" customHeight="1">
      <c r="A1023" s="115">
        <v>1020</v>
      </c>
      <c r="B1023" s="219" t="s">
        <v>1870</v>
      </c>
      <c r="C1023" s="219" t="s">
        <v>1871</v>
      </c>
      <c r="D1023" s="219" t="s">
        <v>309</v>
      </c>
      <c r="E1023" s="219" t="s">
        <v>330</v>
      </c>
      <c r="F1023" s="219" t="s">
        <v>1872</v>
      </c>
      <c r="G1023" s="219" t="s">
        <v>296</v>
      </c>
      <c r="H1023" s="119" t="s">
        <v>300</v>
      </c>
      <c r="I1023" s="119" t="s">
        <v>749</v>
      </c>
      <c r="J1023" s="119">
        <v>0.01</v>
      </c>
      <c r="K1023" s="120"/>
      <c r="L1023" s="120">
        <f t="shared" si="91"/>
        <v>0.01</v>
      </c>
      <c r="M1023" s="163"/>
      <c r="N1023" s="141" t="s">
        <v>1748</v>
      </c>
      <c r="O1023" s="164" t="s">
        <v>1781</v>
      </c>
      <c r="P1023" s="163" t="s">
        <v>1780</v>
      </c>
      <c r="Q1023" s="120"/>
      <c r="R1023" s="120"/>
      <c r="S1023" s="121">
        <v>1.05</v>
      </c>
      <c r="T1023" s="121">
        <v>10</v>
      </c>
      <c r="U1023" s="121">
        <v>21.05</v>
      </c>
      <c r="V1023" s="121">
        <v>41.1</v>
      </c>
      <c r="W1023" s="121">
        <v>71.150000000000006</v>
      </c>
      <c r="X1023" s="121">
        <v>81.150000000000006</v>
      </c>
      <c r="Y1023" s="121">
        <v>100</v>
      </c>
      <c r="Z1023" s="121">
        <v>121.05</v>
      </c>
      <c r="AA1023" s="121">
        <v>140</v>
      </c>
      <c r="AB1023" s="121">
        <v>150</v>
      </c>
      <c r="AC1023" s="122">
        <v>11.05</v>
      </c>
      <c r="AD1023" s="122">
        <v>71.099999999999994</v>
      </c>
      <c r="AE1023" s="122">
        <v>150</v>
      </c>
      <c r="AF1023" s="123">
        <v>5.15</v>
      </c>
      <c r="AG1023" s="123">
        <v>60</v>
      </c>
      <c r="AH1023" s="123">
        <v>150</v>
      </c>
      <c r="AI1023" s="1092" t="s">
        <v>2571</v>
      </c>
      <c r="AJ1023" s="1093"/>
      <c r="AK1023" s="1093" t="s">
        <v>1676</v>
      </c>
      <c r="AL1023" s="1093"/>
      <c r="AM1023" s="1093"/>
      <c r="AN1023" s="120"/>
      <c r="AO1023" s="118">
        <f t="shared" si="92"/>
        <v>0.05</v>
      </c>
      <c r="AP1023" s="120" t="s">
        <v>287</v>
      </c>
      <c r="AQ1023" s="120" t="s">
        <v>287</v>
      </c>
      <c r="AR1023" s="144">
        <f t="shared" si="90"/>
        <v>0.04</v>
      </c>
      <c r="AS1023" s="411">
        <v>8.3999999999999995E-3</v>
      </c>
      <c r="AT1023" s="115">
        <v>1027</v>
      </c>
    </row>
    <row r="1024" spans="1:46" ht="15" hidden="1" customHeight="1">
      <c r="A1024" s="115">
        <v>1021</v>
      </c>
      <c r="B1024" s="219" t="s">
        <v>1873</v>
      </c>
      <c r="C1024" s="219" t="s">
        <v>1874</v>
      </c>
      <c r="D1024" s="219" t="s">
        <v>309</v>
      </c>
      <c r="E1024" s="219" t="s">
        <v>330</v>
      </c>
      <c r="F1024" s="219" t="s">
        <v>1872</v>
      </c>
      <c r="G1024" s="219" t="s">
        <v>296</v>
      </c>
      <c r="H1024" s="119" t="s">
        <v>300</v>
      </c>
      <c r="I1024" s="119" t="s">
        <v>749</v>
      </c>
      <c r="J1024" s="119">
        <v>0.01</v>
      </c>
      <c r="K1024" s="120"/>
      <c r="L1024" s="120">
        <f t="shared" si="91"/>
        <v>0.01</v>
      </c>
      <c r="M1024" s="163"/>
      <c r="N1024" s="141" t="s">
        <v>1748</v>
      </c>
      <c r="O1024" s="164" t="s">
        <v>1781</v>
      </c>
      <c r="P1024" s="163" t="s">
        <v>1780</v>
      </c>
      <c r="Q1024" s="120"/>
      <c r="R1024" s="120"/>
      <c r="S1024" s="121">
        <v>1.05</v>
      </c>
      <c r="T1024" s="121">
        <v>10</v>
      </c>
      <c r="U1024" s="121">
        <v>21.05</v>
      </c>
      <c r="V1024" s="121">
        <v>41.1</v>
      </c>
      <c r="W1024" s="121">
        <v>71.150000000000006</v>
      </c>
      <c r="X1024" s="121">
        <v>81.150000000000006</v>
      </c>
      <c r="Y1024" s="121">
        <v>100</v>
      </c>
      <c r="Z1024" s="121">
        <v>121.05</v>
      </c>
      <c r="AA1024" s="121">
        <v>140</v>
      </c>
      <c r="AB1024" s="121">
        <v>150</v>
      </c>
      <c r="AC1024" s="122">
        <v>11.05</v>
      </c>
      <c r="AD1024" s="122">
        <v>71.099999999999994</v>
      </c>
      <c r="AE1024" s="122">
        <v>150</v>
      </c>
      <c r="AF1024" s="123">
        <v>5.15</v>
      </c>
      <c r="AG1024" s="123">
        <v>60</v>
      </c>
      <c r="AH1024" s="123">
        <v>150</v>
      </c>
      <c r="AI1024" s="1092" t="s">
        <v>2571</v>
      </c>
      <c r="AJ1024" s="1093"/>
      <c r="AK1024" s="1093" t="s">
        <v>1676</v>
      </c>
      <c r="AL1024" s="1093"/>
      <c r="AM1024" s="1093"/>
      <c r="AN1024" s="120"/>
      <c r="AO1024" s="118">
        <f t="shared" si="92"/>
        <v>0.05</v>
      </c>
      <c r="AP1024" s="120" t="s">
        <v>287</v>
      </c>
      <c r="AQ1024" s="120" t="s">
        <v>287</v>
      </c>
      <c r="AR1024" s="144">
        <f t="shared" si="90"/>
        <v>0.04</v>
      </c>
      <c r="AS1024" s="411">
        <v>8.3999999999999995E-3</v>
      </c>
      <c r="AT1024" s="115">
        <v>1028</v>
      </c>
    </row>
    <row r="1025" spans="1:46" ht="15" hidden="1" customHeight="1">
      <c r="A1025" s="115">
        <v>1022</v>
      </c>
      <c r="B1025" s="222" t="s">
        <v>1876</v>
      </c>
      <c r="C1025" s="222" t="s">
        <v>1883</v>
      </c>
      <c r="D1025" s="119" t="s">
        <v>309</v>
      </c>
      <c r="E1025" s="222" t="s">
        <v>1673</v>
      </c>
      <c r="F1025" s="119" t="s">
        <v>1882</v>
      </c>
      <c r="G1025" s="119" t="s">
        <v>306</v>
      </c>
      <c r="H1025" s="222" t="s">
        <v>300</v>
      </c>
      <c r="I1025" s="222" t="s">
        <v>1901</v>
      </c>
      <c r="J1025" s="120">
        <v>0.05</v>
      </c>
      <c r="K1025" s="120"/>
      <c r="L1025" s="120">
        <f t="shared" si="91"/>
        <v>0.03</v>
      </c>
      <c r="M1025" s="163"/>
      <c r="N1025" s="141" t="s">
        <v>1748</v>
      </c>
      <c r="O1025" s="169" t="s">
        <v>1795</v>
      </c>
      <c r="P1025" s="169" t="s">
        <v>1794</v>
      </c>
      <c r="Q1025" s="120"/>
      <c r="R1025" s="120"/>
      <c r="S1025" s="121">
        <v>1.05</v>
      </c>
      <c r="T1025" s="121">
        <v>5.15</v>
      </c>
      <c r="U1025" s="121">
        <v>10</v>
      </c>
      <c r="V1025" s="121">
        <v>15</v>
      </c>
      <c r="W1025" s="121">
        <v>21.05</v>
      </c>
      <c r="X1025" s="121">
        <v>30</v>
      </c>
      <c r="Y1025" s="121">
        <v>41.1</v>
      </c>
      <c r="Z1025" s="121">
        <v>50</v>
      </c>
      <c r="AA1025" s="121">
        <v>61.15</v>
      </c>
      <c r="AB1025" s="121">
        <v>70</v>
      </c>
      <c r="AC1025" s="122">
        <v>11.05</v>
      </c>
      <c r="AD1025" s="122">
        <v>41.1</v>
      </c>
      <c r="AE1025" s="122">
        <v>70</v>
      </c>
      <c r="AF1025" s="123">
        <v>5.15</v>
      </c>
      <c r="AG1025" s="123">
        <v>40</v>
      </c>
      <c r="AH1025" s="123">
        <v>70</v>
      </c>
      <c r="AI1025" s="1092" t="s">
        <v>2571</v>
      </c>
      <c r="AJ1025" s="1093"/>
      <c r="AK1025" s="1093" t="s">
        <v>1676</v>
      </c>
      <c r="AL1025" s="1093"/>
      <c r="AM1025" s="1093"/>
      <c r="AN1025" s="120"/>
      <c r="AO1025" s="118">
        <f t="shared" si="92"/>
        <v>0.25</v>
      </c>
      <c r="AP1025" s="120" t="s">
        <v>287</v>
      </c>
      <c r="AQ1025" s="120" t="s">
        <v>287</v>
      </c>
      <c r="AR1025" s="144">
        <f t="shared" si="90"/>
        <v>0.2</v>
      </c>
      <c r="AS1025" s="411">
        <v>8.3999999999999995E-3</v>
      </c>
      <c r="AT1025" s="115">
        <v>1029</v>
      </c>
    </row>
    <row r="1026" spans="1:46" ht="15" hidden="1" customHeight="1">
      <c r="A1026" s="115">
        <v>1023</v>
      </c>
      <c r="B1026" s="222" t="s">
        <v>1877</v>
      </c>
      <c r="C1026" s="222" t="s">
        <v>1887</v>
      </c>
      <c r="D1026" s="119" t="s">
        <v>309</v>
      </c>
      <c r="E1026" s="222" t="s">
        <v>330</v>
      </c>
      <c r="F1026" s="119" t="s">
        <v>395</v>
      </c>
      <c r="G1026" s="119" t="s">
        <v>306</v>
      </c>
      <c r="H1026" s="222" t="s">
        <v>300</v>
      </c>
      <c r="I1026" s="119" t="s">
        <v>749</v>
      </c>
      <c r="J1026" s="119">
        <v>0.01</v>
      </c>
      <c r="K1026" s="120"/>
      <c r="L1026" s="120">
        <f t="shared" si="91"/>
        <v>0.01</v>
      </c>
      <c r="M1026" s="163"/>
      <c r="N1026" s="141" t="s">
        <v>1748</v>
      </c>
      <c r="O1026" s="169" t="s">
        <v>1795</v>
      </c>
      <c r="P1026" s="169" t="s">
        <v>1794</v>
      </c>
      <c r="Q1026" s="120"/>
      <c r="R1026" s="120"/>
      <c r="S1026" s="121">
        <v>1.05</v>
      </c>
      <c r="T1026" s="121">
        <v>10</v>
      </c>
      <c r="U1026" s="121">
        <v>21.05</v>
      </c>
      <c r="V1026" s="121">
        <v>41.1</v>
      </c>
      <c r="W1026" s="121">
        <v>71.150000000000006</v>
      </c>
      <c r="X1026" s="121">
        <v>81.150000000000006</v>
      </c>
      <c r="Y1026" s="121">
        <v>100</v>
      </c>
      <c r="Z1026" s="121">
        <v>121.05</v>
      </c>
      <c r="AA1026" s="121">
        <v>140</v>
      </c>
      <c r="AB1026" s="121">
        <v>150</v>
      </c>
      <c r="AC1026" s="122">
        <v>11.05</v>
      </c>
      <c r="AD1026" s="122">
        <v>71.099999999999994</v>
      </c>
      <c r="AE1026" s="122">
        <v>150</v>
      </c>
      <c r="AF1026" s="123">
        <v>5.15</v>
      </c>
      <c r="AG1026" s="123">
        <v>60</v>
      </c>
      <c r="AH1026" s="123">
        <v>150</v>
      </c>
      <c r="AI1026" s="1092" t="s">
        <v>2571</v>
      </c>
      <c r="AJ1026" s="1093"/>
      <c r="AK1026" s="1093" t="s">
        <v>1676</v>
      </c>
      <c r="AL1026" s="1093"/>
      <c r="AM1026" s="1093"/>
      <c r="AN1026" s="120"/>
      <c r="AO1026" s="118">
        <f t="shared" si="92"/>
        <v>0.05</v>
      </c>
      <c r="AP1026" s="120" t="s">
        <v>287</v>
      </c>
      <c r="AQ1026" s="120" t="s">
        <v>287</v>
      </c>
      <c r="AR1026" s="144">
        <f t="shared" si="90"/>
        <v>0.04</v>
      </c>
      <c r="AS1026" s="411">
        <v>8.3999999999999995E-3</v>
      </c>
      <c r="AT1026" s="115">
        <v>1030</v>
      </c>
    </row>
    <row r="1027" spans="1:46" ht="15" hidden="1" customHeight="1">
      <c r="A1027" s="115">
        <v>1024</v>
      </c>
      <c r="B1027" s="222" t="s">
        <v>1878</v>
      </c>
      <c r="C1027" s="222" t="s">
        <v>1884</v>
      </c>
      <c r="D1027" s="119" t="s">
        <v>309</v>
      </c>
      <c r="E1027" s="222" t="s">
        <v>330</v>
      </c>
      <c r="F1027" s="119" t="s">
        <v>395</v>
      </c>
      <c r="G1027" s="119" t="s">
        <v>306</v>
      </c>
      <c r="H1027" s="222" t="s">
        <v>300</v>
      </c>
      <c r="I1027" s="119" t="s">
        <v>749</v>
      </c>
      <c r="J1027" s="119">
        <v>0.01</v>
      </c>
      <c r="K1027" s="120"/>
      <c r="L1027" s="120">
        <f t="shared" si="91"/>
        <v>0.01</v>
      </c>
      <c r="M1027" s="163"/>
      <c r="N1027" s="141" t="s">
        <v>1748</v>
      </c>
      <c r="O1027" s="169" t="s">
        <v>1795</v>
      </c>
      <c r="P1027" s="169" t="s">
        <v>1794</v>
      </c>
      <c r="Q1027" s="120"/>
      <c r="R1027" s="120"/>
      <c r="S1027" s="121">
        <v>1.05</v>
      </c>
      <c r="T1027" s="121">
        <v>10</v>
      </c>
      <c r="U1027" s="121">
        <v>21.05</v>
      </c>
      <c r="V1027" s="121">
        <v>41.1</v>
      </c>
      <c r="W1027" s="121">
        <v>71.150000000000006</v>
      </c>
      <c r="X1027" s="121">
        <v>81.150000000000006</v>
      </c>
      <c r="Y1027" s="121">
        <v>100</v>
      </c>
      <c r="Z1027" s="121">
        <v>121.05</v>
      </c>
      <c r="AA1027" s="121">
        <v>140</v>
      </c>
      <c r="AB1027" s="121">
        <v>150</v>
      </c>
      <c r="AC1027" s="122">
        <v>11.05</v>
      </c>
      <c r="AD1027" s="122">
        <v>71.099999999999994</v>
      </c>
      <c r="AE1027" s="122">
        <v>150</v>
      </c>
      <c r="AF1027" s="123">
        <v>5.15</v>
      </c>
      <c r="AG1027" s="123">
        <v>60</v>
      </c>
      <c r="AH1027" s="123">
        <v>150</v>
      </c>
      <c r="AI1027" s="1092" t="s">
        <v>2571</v>
      </c>
      <c r="AJ1027" s="1093"/>
      <c r="AK1027" s="1093" t="s">
        <v>1676</v>
      </c>
      <c r="AL1027" s="1093"/>
      <c r="AM1027" s="1093"/>
      <c r="AN1027" s="120"/>
      <c r="AO1027" s="118">
        <f t="shared" si="92"/>
        <v>0.05</v>
      </c>
      <c r="AP1027" s="120" t="s">
        <v>287</v>
      </c>
      <c r="AQ1027" s="120" t="s">
        <v>287</v>
      </c>
      <c r="AR1027" s="144">
        <f t="shared" si="90"/>
        <v>0.04</v>
      </c>
      <c r="AS1027" s="411">
        <v>8.3999999999999995E-3</v>
      </c>
      <c r="AT1027" s="115">
        <v>1031</v>
      </c>
    </row>
    <row r="1028" spans="1:46" ht="15" hidden="1" customHeight="1">
      <c r="A1028" s="115">
        <v>1025</v>
      </c>
      <c r="B1028" s="222" t="s">
        <v>1879</v>
      </c>
      <c r="C1028" s="222" t="s">
        <v>1886</v>
      </c>
      <c r="D1028" s="119" t="s">
        <v>309</v>
      </c>
      <c r="E1028" s="222" t="s">
        <v>330</v>
      </c>
      <c r="F1028" s="119" t="s">
        <v>395</v>
      </c>
      <c r="G1028" s="119" t="s">
        <v>306</v>
      </c>
      <c r="H1028" s="222" t="s">
        <v>300</v>
      </c>
      <c r="I1028" s="119" t="s">
        <v>749</v>
      </c>
      <c r="J1028" s="119">
        <v>0.01</v>
      </c>
      <c r="K1028" s="120"/>
      <c r="L1028" s="120">
        <f t="shared" si="91"/>
        <v>0.01</v>
      </c>
      <c r="M1028" s="163"/>
      <c r="N1028" s="141" t="s">
        <v>1748</v>
      </c>
      <c r="O1028" s="169" t="s">
        <v>1795</v>
      </c>
      <c r="P1028" s="169" t="s">
        <v>1794</v>
      </c>
      <c r="Q1028" s="120"/>
      <c r="R1028" s="120"/>
      <c r="S1028" s="121">
        <v>1.05</v>
      </c>
      <c r="T1028" s="121">
        <v>10</v>
      </c>
      <c r="U1028" s="121">
        <v>21.05</v>
      </c>
      <c r="V1028" s="121">
        <v>41.1</v>
      </c>
      <c r="W1028" s="121">
        <v>71.150000000000006</v>
      </c>
      <c r="X1028" s="121">
        <v>81.150000000000006</v>
      </c>
      <c r="Y1028" s="121">
        <v>100</v>
      </c>
      <c r="Z1028" s="121">
        <v>121.05</v>
      </c>
      <c r="AA1028" s="121">
        <v>140</v>
      </c>
      <c r="AB1028" s="121">
        <v>150</v>
      </c>
      <c r="AC1028" s="122">
        <v>11.05</v>
      </c>
      <c r="AD1028" s="122">
        <v>71.099999999999994</v>
      </c>
      <c r="AE1028" s="122">
        <v>150</v>
      </c>
      <c r="AF1028" s="123">
        <v>5.15</v>
      </c>
      <c r="AG1028" s="123">
        <v>60</v>
      </c>
      <c r="AH1028" s="123">
        <v>150</v>
      </c>
      <c r="AI1028" s="1092" t="s">
        <v>2571</v>
      </c>
      <c r="AJ1028" s="1093"/>
      <c r="AK1028" s="1093" t="s">
        <v>1676</v>
      </c>
      <c r="AL1028" s="1093"/>
      <c r="AM1028" s="1093"/>
      <c r="AN1028" s="120"/>
      <c r="AO1028" s="118">
        <f t="shared" si="92"/>
        <v>0.05</v>
      </c>
      <c r="AP1028" s="120" t="s">
        <v>287</v>
      </c>
      <c r="AQ1028" s="120" t="s">
        <v>287</v>
      </c>
      <c r="AR1028" s="144">
        <f t="shared" si="90"/>
        <v>0.04</v>
      </c>
      <c r="AS1028" s="411">
        <v>8.3999999999999995E-3</v>
      </c>
      <c r="AT1028" s="115">
        <v>1032</v>
      </c>
    </row>
    <row r="1029" spans="1:46" ht="15" hidden="1" customHeight="1">
      <c r="A1029" s="115">
        <v>1026</v>
      </c>
      <c r="B1029" s="222" t="s">
        <v>1880</v>
      </c>
      <c r="C1029" s="222" t="s">
        <v>1885</v>
      </c>
      <c r="D1029" s="119" t="s">
        <v>309</v>
      </c>
      <c r="E1029" s="222" t="s">
        <v>330</v>
      </c>
      <c r="F1029" s="119" t="s">
        <v>395</v>
      </c>
      <c r="G1029" s="119" t="s">
        <v>306</v>
      </c>
      <c r="H1029" s="222" t="s">
        <v>300</v>
      </c>
      <c r="I1029" s="119" t="s">
        <v>749</v>
      </c>
      <c r="J1029" s="119">
        <v>0.01</v>
      </c>
      <c r="K1029" s="120"/>
      <c r="L1029" s="120">
        <f t="shared" si="91"/>
        <v>0.01</v>
      </c>
      <c r="M1029" s="163"/>
      <c r="N1029" s="141" t="s">
        <v>1748</v>
      </c>
      <c r="O1029" s="169" t="s">
        <v>1795</v>
      </c>
      <c r="P1029" s="169" t="s">
        <v>1794</v>
      </c>
      <c r="Q1029" s="120"/>
      <c r="R1029" s="120"/>
      <c r="S1029" s="121">
        <v>1.05</v>
      </c>
      <c r="T1029" s="121">
        <v>10</v>
      </c>
      <c r="U1029" s="121">
        <v>21.05</v>
      </c>
      <c r="V1029" s="121">
        <v>41.1</v>
      </c>
      <c r="W1029" s="121">
        <v>71.150000000000006</v>
      </c>
      <c r="X1029" s="121">
        <v>81.150000000000006</v>
      </c>
      <c r="Y1029" s="121">
        <v>100</v>
      </c>
      <c r="Z1029" s="121">
        <v>121.05</v>
      </c>
      <c r="AA1029" s="121">
        <v>140</v>
      </c>
      <c r="AB1029" s="121">
        <v>150</v>
      </c>
      <c r="AC1029" s="122">
        <v>11.05</v>
      </c>
      <c r="AD1029" s="122">
        <v>71.099999999999994</v>
      </c>
      <c r="AE1029" s="122">
        <v>150</v>
      </c>
      <c r="AF1029" s="123">
        <v>5.15</v>
      </c>
      <c r="AG1029" s="123">
        <v>60</v>
      </c>
      <c r="AH1029" s="123">
        <v>150</v>
      </c>
      <c r="AI1029" s="1092" t="s">
        <v>2571</v>
      </c>
      <c r="AJ1029" s="1093"/>
      <c r="AK1029" s="1093" t="s">
        <v>1676</v>
      </c>
      <c r="AL1029" s="1093"/>
      <c r="AM1029" s="1093"/>
      <c r="AN1029" s="120"/>
      <c r="AO1029" s="118">
        <f t="shared" si="92"/>
        <v>0.05</v>
      </c>
      <c r="AP1029" s="120" t="s">
        <v>287</v>
      </c>
      <c r="AQ1029" s="120" t="s">
        <v>287</v>
      </c>
      <c r="AR1029" s="144">
        <f t="shared" si="90"/>
        <v>0.04</v>
      </c>
      <c r="AS1029" s="411">
        <v>8.3999999999999995E-3</v>
      </c>
      <c r="AT1029" s="115">
        <v>1033</v>
      </c>
    </row>
    <row r="1030" spans="1:46" ht="15" hidden="1" customHeight="1">
      <c r="A1030" s="115">
        <v>1027</v>
      </c>
      <c r="B1030" s="222" t="s">
        <v>1881</v>
      </c>
      <c r="C1030" s="222" t="s">
        <v>1888</v>
      </c>
      <c r="D1030" s="119" t="s">
        <v>309</v>
      </c>
      <c r="E1030" s="222" t="s">
        <v>330</v>
      </c>
      <c r="F1030" s="119" t="s">
        <v>395</v>
      </c>
      <c r="G1030" s="119" t="s">
        <v>306</v>
      </c>
      <c r="H1030" s="222" t="s">
        <v>300</v>
      </c>
      <c r="I1030" s="119" t="s">
        <v>749</v>
      </c>
      <c r="J1030" s="119">
        <v>0.01</v>
      </c>
      <c r="K1030" s="120"/>
      <c r="L1030" s="120">
        <f t="shared" si="91"/>
        <v>0.01</v>
      </c>
      <c r="M1030" s="163"/>
      <c r="N1030" s="141" t="s">
        <v>1748</v>
      </c>
      <c r="O1030" s="169" t="s">
        <v>1795</v>
      </c>
      <c r="P1030" s="169" t="s">
        <v>1794</v>
      </c>
      <c r="Q1030" s="120"/>
      <c r="R1030" s="120"/>
      <c r="S1030" s="121">
        <v>1.05</v>
      </c>
      <c r="T1030" s="121">
        <v>10</v>
      </c>
      <c r="U1030" s="121">
        <v>21.05</v>
      </c>
      <c r="V1030" s="121">
        <v>41.1</v>
      </c>
      <c r="W1030" s="121">
        <v>71.150000000000006</v>
      </c>
      <c r="X1030" s="121">
        <v>81.150000000000006</v>
      </c>
      <c r="Y1030" s="121">
        <v>100</v>
      </c>
      <c r="Z1030" s="121">
        <v>121.05</v>
      </c>
      <c r="AA1030" s="121">
        <v>140</v>
      </c>
      <c r="AB1030" s="121">
        <v>150</v>
      </c>
      <c r="AC1030" s="122">
        <v>11.05</v>
      </c>
      <c r="AD1030" s="122">
        <v>71.099999999999994</v>
      </c>
      <c r="AE1030" s="122">
        <v>150</v>
      </c>
      <c r="AF1030" s="123">
        <v>5.15</v>
      </c>
      <c r="AG1030" s="123">
        <v>60</v>
      </c>
      <c r="AH1030" s="123">
        <v>150</v>
      </c>
      <c r="AI1030" s="1092" t="s">
        <v>2571</v>
      </c>
      <c r="AJ1030" s="1093"/>
      <c r="AK1030" s="1093" t="s">
        <v>1676</v>
      </c>
      <c r="AL1030" s="1093"/>
      <c r="AM1030" s="1093"/>
      <c r="AN1030" s="120"/>
      <c r="AO1030" s="118">
        <f t="shared" si="92"/>
        <v>0.05</v>
      </c>
      <c r="AP1030" s="120" t="s">
        <v>287</v>
      </c>
      <c r="AQ1030" s="120" t="s">
        <v>287</v>
      </c>
      <c r="AR1030" s="144">
        <f t="shared" si="90"/>
        <v>0.04</v>
      </c>
      <c r="AS1030" s="411">
        <v>8.3999999999999995E-3</v>
      </c>
      <c r="AT1030" s="115">
        <v>1034</v>
      </c>
    </row>
    <row r="1031" spans="1:46" ht="15" hidden="1" customHeight="1">
      <c r="A1031" s="115">
        <v>1028</v>
      </c>
      <c r="B1031" s="289" t="s">
        <v>1916</v>
      </c>
      <c r="C1031" s="289" t="s">
        <v>1921</v>
      </c>
      <c r="D1031" s="289" t="s">
        <v>309</v>
      </c>
      <c r="E1031" s="289" t="s">
        <v>330</v>
      </c>
      <c r="F1031" s="119" t="s">
        <v>395</v>
      </c>
      <c r="G1031" s="119" t="s">
        <v>306</v>
      </c>
      <c r="H1031" s="289" t="s">
        <v>300</v>
      </c>
      <c r="I1031" s="119" t="s">
        <v>749</v>
      </c>
      <c r="J1031" s="289">
        <v>0.01</v>
      </c>
      <c r="K1031" s="120"/>
      <c r="L1031" s="120">
        <f t="shared" si="91"/>
        <v>0.01</v>
      </c>
      <c r="M1031" s="163"/>
      <c r="N1031" s="141" t="s">
        <v>1748</v>
      </c>
      <c r="O1031" s="164" t="s">
        <v>1781</v>
      </c>
      <c r="P1031" s="163" t="s">
        <v>1780</v>
      </c>
      <c r="Q1031" s="120"/>
      <c r="R1031" s="120"/>
      <c r="S1031" s="121">
        <v>1.05</v>
      </c>
      <c r="T1031" s="121">
        <v>10</v>
      </c>
      <c r="U1031" s="121">
        <v>21.05</v>
      </c>
      <c r="V1031" s="121">
        <v>41.1</v>
      </c>
      <c r="W1031" s="121">
        <v>71.150000000000006</v>
      </c>
      <c r="X1031" s="121">
        <v>81.150000000000006</v>
      </c>
      <c r="Y1031" s="121">
        <v>100</v>
      </c>
      <c r="Z1031" s="121">
        <v>121.05</v>
      </c>
      <c r="AA1031" s="121">
        <v>140</v>
      </c>
      <c r="AB1031" s="121">
        <v>150</v>
      </c>
      <c r="AC1031" s="122">
        <v>11.05</v>
      </c>
      <c r="AD1031" s="122">
        <v>71.099999999999994</v>
      </c>
      <c r="AE1031" s="122">
        <v>150</v>
      </c>
      <c r="AF1031" s="123">
        <v>5.15</v>
      </c>
      <c r="AG1031" s="123">
        <v>60</v>
      </c>
      <c r="AH1031" s="123">
        <v>150</v>
      </c>
      <c r="AI1031" s="1092" t="s">
        <v>2571</v>
      </c>
      <c r="AJ1031" s="1093"/>
      <c r="AK1031" s="1093" t="s">
        <v>1676</v>
      </c>
      <c r="AL1031" s="1093"/>
      <c r="AM1031" s="1093"/>
      <c r="AN1031" s="120"/>
      <c r="AO1031" s="118">
        <f t="shared" si="92"/>
        <v>0.05</v>
      </c>
      <c r="AP1031" s="120" t="s">
        <v>287</v>
      </c>
      <c r="AQ1031" s="120" t="s">
        <v>287</v>
      </c>
      <c r="AR1031" s="144">
        <f t="shared" si="90"/>
        <v>0.04</v>
      </c>
      <c r="AS1031" s="411">
        <v>8.3999999999999995E-3</v>
      </c>
      <c r="AT1031" s="115">
        <v>1035</v>
      </c>
    </row>
    <row r="1032" spans="1:46" ht="15" hidden="1" customHeight="1">
      <c r="A1032" s="115">
        <v>1029</v>
      </c>
      <c r="B1032" s="289" t="s">
        <v>1917</v>
      </c>
      <c r="C1032" s="289" t="s">
        <v>1922</v>
      </c>
      <c r="D1032" s="289" t="s">
        <v>309</v>
      </c>
      <c r="E1032" s="289" t="s">
        <v>330</v>
      </c>
      <c r="F1032" s="119" t="s">
        <v>395</v>
      </c>
      <c r="G1032" s="119" t="s">
        <v>306</v>
      </c>
      <c r="H1032" s="289" t="s">
        <v>300</v>
      </c>
      <c r="I1032" s="119" t="s">
        <v>749</v>
      </c>
      <c r="J1032" s="120">
        <v>0.01</v>
      </c>
      <c r="K1032" s="120"/>
      <c r="L1032" s="120">
        <f t="shared" si="91"/>
        <v>0.01</v>
      </c>
      <c r="M1032" s="163"/>
      <c r="N1032" s="141" t="s">
        <v>1748</v>
      </c>
      <c r="O1032" s="164" t="s">
        <v>1781</v>
      </c>
      <c r="P1032" s="163" t="s">
        <v>1780</v>
      </c>
      <c r="Q1032" s="120"/>
      <c r="R1032" s="120"/>
      <c r="S1032" s="121">
        <v>1.05</v>
      </c>
      <c r="T1032" s="121">
        <v>10</v>
      </c>
      <c r="U1032" s="121">
        <v>21.05</v>
      </c>
      <c r="V1032" s="121">
        <v>41.1</v>
      </c>
      <c r="W1032" s="121">
        <v>71.150000000000006</v>
      </c>
      <c r="X1032" s="121">
        <v>81.150000000000006</v>
      </c>
      <c r="Y1032" s="121">
        <v>100</v>
      </c>
      <c r="Z1032" s="121">
        <v>121.05</v>
      </c>
      <c r="AA1032" s="121">
        <v>140</v>
      </c>
      <c r="AB1032" s="121">
        <v>150</v>
      </c>
      <c r="AC1032" s="122">
        <v>11.05</v>
      </c>
      <c r="AD1032" s="122">
        <v>71.099999999999994</v>
      </c>
      <c r="AE1032" s="122">
        <v>150</v>
      </c>
      <c r="AF1032" s="123">
        <v>5.15</v>
      </c>
      <c r="AG1032" s="123">
        <v>60</v>
      </c>
      <c r="AH1032" s="123">
        <v>150</v>
      </c>
      <c r="AI1032" s="1092" t="s">
        <v>2571</v>
      </c>
      <c r="AJ1032" s="1093"/>
      <c r="AK1032" s="1093" t="s">
        <v>1676</v>
      </c>
      <c r="AL1032" s="1093"/>
      <c r="AM1032" s="1093"/>
      <c r="AN1032" s="120"/>
      <c r="AO1032" s="118">
        <f t="shared" si="92"/>
        <v>0.05</v>
      </c>
      <c r="AP1032" s="120" t="s">
        <v>287</v>
      </c>
      <c r="AQ1032" s="120" t="s">
        <v>287</v>
      </c>
      <c r="AR1032" s="144">
        <f t="shared" si="90"/>
        <v>0.04</v>
      </c>
      <c r="AS1032" s="411">
        <v>8.3999999999999995E-3</v>
      </c>
      <c r="AT1032" s="115">
        <v>1036</v>
      </c>
    </row>
    <row r="1033" spans="1:46" ht="15" hidden="1" customHeight="1">
      <c r="A1033" s="115">
        <v>1030</v>
      </c>
      <c r="B1033" s="289" t="s">
        <v>1918</v>
      </c>
      <c r="C1033" s="289" t="s">
        <v>1728</v>
      </c>
      <c r="D1033" s="289" t="s">
        <v>309</v>
      </c>
      <c r="E1033" s="289" t="s">
        <v>330</v>
      </c>
      <c r="F1033" s="289" t="s">
        <v>1732</v>
      </c>
      <c r="G1033" s="289" t="s">
        <v>1923</v>
      </c>
      <c r="H1033" s="289" t="s">
        <v>300</v>
      </c>
      <c r="I1033" s="119" t="s">
        <v>749</v>
      </c>
      <c r="J1033" s="120">
        <v>0.01</v>
      </c>
      <c r="K1033" s="120"/>
      <c r="L1033" s="120">
        <f t="shared" si="91"/>
        <v>0.01</v>
      </c>
      <c r="M1033" s="163"/>
      <c r="N1033" s="141" t="s">
        <v>1748</v>
      </c>
      <c r="O1033" s="164" t="s">
        <v>1781</v>
      </c>
      <c r="P1033" s="163" t="s">
        <v>1780</v>
      </c>
      <c r="Q1033" s="120"/>
      <c r="R1033" s="120"/>
      <c r="S1033" s="121">
        <v>1.05</v>
      </c>
      <c r="T1033" s="121">
        <v>10</v>
      </c>
      <c r="U1033" s="121">
        <v>21.05</v>
      </c>
      <c r="V1033" s="121">
        <v>41.1</v>
      </c>
      <c r="W1033" s="121">
        <v>71.150000000000006</v>
      </c>
      <c r="X1033" s="121">
        <v>81.150000000000006</v>
      </c>
      <c r="Y1033" s="121">
        <v>100</v>
      </c>
      <c r="Z1033" s="121">
        <v>121.05</v>
      </c>
      <c r="AA1033" s="121">
        <v>140</v>
      </c>
      <c r="AB1033" s="121">
        <v>150</v>
      </c>
      <c r="AC1033" s="122">
        <v>11.05</v>
      </c>
      <c r="AD1033" s="122">
        <v>71.099999999999994</v>
      </c>
      <c r="AE1033" s="122">
        <v>150</v>
      </c>
      <c r="AF1033" s="123">
        <v>5.15</v>
      </c>
      <c r="AG1033" s="123">
        <v>60</v>
      </c>
      <c r="AH1033" s="123">
        <v>150</v>
      </c>
      <c r="AI1033" s="1092" t="s">
        <v>2571</v>
      </c>
      <c r="AJ1033" s="1093"/>
      <c r="AK1033" s="1093" t="s">
        <v>1676</v>
      </c>
      <c r="AL1033" s="1093"/>
      <c r="AM1033" s="1093"/>
      <c r="AN1033" s="120"/>
      <c r="AO1033" s="118">
        <f t="shared" si="92"/>
        <v>0.05</v>
      </c>
      <c r="AP1033" s="120" t="s">
        <v>287</v>
      </c>
      <c r="AQ1033" s="120" t="s">
        <v>287</v>
      </c>
      <c r="AR1033" s="144">
        <f t="shared" si="90"/>
        <v>0.04</v>
      </c>
      <c r="AS1033" s="411">
        <v>8.3999999999999995E-3</v>
      </c>
      <c r="AT1033" s="115">
        <v>1037</v>
      </c>
    </row>
    <row r="1034" spans="1:46" ht="15" hidden="1" customHeight="1">
      <c r="A1034" s="115">
        <v>1031</v>
      </c>
      <c r="B1034" s="289" t="s">
        <v>1919</v>
      </c>
      <c r="C1034" s="289" t="s">
        <v>1728</v>
      </c>
      <c r="D1034" s="289" t="s">
        <v>309</v>
      </c>
      <c r="E1034" s="289" t="s">
        <v>330</v>
      </c>
      <c r="F1034" s="289" t="s">
        <v>1732</v>
      </c>
      <c r="G1034" s="328" t="s">
        <v>1923</v>
      </c>
      <c r="H1034" s="289" t="s">
        <v>300</v>
      </c>
      <c r="I1034" s="119" t="s">
        <v>749</v>
      </c>
      <c r="J1034" s="120">
        <v>0.01</v>
      </c>
      <c r="K1034" s="120"/>
      <c r="L1034" s="120">
        <f t="shared" si="91"/>
        <v>0.01</v>
      </c>
      <c r="M1034" s="163"/>
      <c r="N1034" s="141" t="s">
        <v>1748</v>
      </c>
      <c r="O1034" s="164" t="s">
        <v>1781</v>
      </c>
      <c r="P1034" s="163" t="s">
        <v>1780</v>
      </c>
      <c r="Q1034" s="120"/>
      <c r="R1034" s="120"/>
      <c r="S1034" s="121">
        <v>1.05</v>
      </c>
      <c r="T1034" s="121">
        <v>10</v>
      </c>
      <c r="U1034" s="121">
        <v>21.05</v>
      </c>
      <c r="V1034" s="121">
        <v>41.1</v>
      </c>
      <c r="W1034" s="121">
        <v>71.150000000000006</v>
      </c>
      <c r="X1034" s="121">
        <v>81.150000000000006</v>
      </c>
      <c r="Y1034" s="121">
        <v>100</v>
      </c>
      <c r="Z1034" s="121">
        <v>121.05</v>
      </c>
      <c r="AA1034" s="121">
        <v>140</v>
      </c>
      <c r="AB1034" s="121">
        <v>150</v>
      </c>
      <c r="AC1034" s="122">
        <v>11.05</v>
      </c>
      <c r="AD1034" s="122">
        <v>71.099999999999994</v>
      </c>
      <c r="AE1034" s="122">
        <v>150</v>
      </c>
      <c r="AF1034" s="123">
        <v>5.15</v>
      </c>
      <c r="AG1034" s="123">
        <v>60</v>
      </c>
      <c r="AH1034" s="123">
        <v>150</v>
      </c>
      <c r="AI1034" s="1092" t="s">
        <v>2571</v>
      </c>
      <c r="AJ1034" s="1093"/>
      <c r="AK1034" s="1093" t="s">
        <v>1676</v>
      </c>
      <c r="AL1034" s="1093"/>
      <c r="AM1034" s="1093"/>
      <c r="AN1034" s="120"/>
      <c r="AO1034" s="118">
        <f t="shared" si="92"/>
        <v>0.05</v>
      </c>
      <c r="AP1034" s="120" t="s">
        <v>287</v>
      </c>
      <c r="AQ1034" s="120" t="s">
        <v>287</v>
      </c>
      <c r="AR1034" s="144">
        <f t="shared" si="90"/>
        <v>0.04</v>
      </c>
      <c r="AS1034" s="411">
        <v>8.3999999999999995E-3</v>
      </c>
      <c r="AT1034" s="115">
        <v>1038</v>
      </c>
    </row>
    <row r="1035" spans="1:46" ht="15" hidden="1" customHeight="1">
      <c r="A1035" s="115">
        <v>1032</v>
      </c>
      <c r="B1035" s="289" t="s">
        <v>1924</v>
      </c>
      <c r="C1035" s="120">
        <v>14628174</v>
      </c>
      <c r="D1035" s="289" t="s">
        <v>309</v>
      </c>
      <c r="E1035" s="289" t="s">
        <v>330</v>
      </c>
      <c r="F1035" s="289" t="s">
        <v>1680</v>
      </c>
      <c r="G1035" s="289" t="s">
        <v>297</v>
      </c>
      <c r="H1035" s="289" t="s">
        <v>300</v>
      </c>
      <c r="I1035" s="119" t="s">
        <v>749</v>
      </c>
      <c r="J1035" s="120">
        <v>0.01</v>
      </c>
      <c r="K1035" s="120"/>
      <c r="L1035" s="120">
        <f t="shared" si="91"/>
        <v>0.01</v>
      </c>
      <c r="M1035" s="163"/>
      <c r="N1035" s="141" t="s">
        <v>1748</v>
      </c>
      <c r="O1035" s="164" t="s">
        <v>1781</v>
      </c>
      <c r="P1035" s="163" t="s">
        <v>1780</v>
      </c>
      <c r="Q1035" s="120"/>
      <c r="R1035" s="120"/>
      <c r="S1035" s="121">
        <v>0.5</v>
      </c>
      <c r="T1035" s="121">
        <v>1</v>
      </c>
      <c r="U1035" s="121">
        <v>15</v>
      </c>
      <c r="V1035" s="121">
        <v>50</v>
      </c>
      <c r="W1035" s="121">
        <v>100</v>
      </c>
      <c r="X1035" s="121">
        <v>150</v>
      </c>
      <c r="Y1035" s="121">
        <v>150</v>
      </c>
      <c r="Z1035" s="121">
        <v>0</v>
      </c>
      <c r="AA1035" s="121">
        <v>0</v>
      </c>
      <c r="AB1035" s="121">
        <v>0</v>
      </c>
      <c r="AC1035" s="122">
        <v>50</v>
      </c>
      <c r="AD1035" s="122">
        <v>0</v>
      </c>
      <c r="AE1035" s="122">
        <v>0</v>
      </c>
      <c r="AF1035" s="123">
        <v>50</v>
      </c>
      <c r="AG1035" s="123">
        <v>0</v>
      </c>
      <c r="AH1035" s="123">
        <v>0</v>
      </c>
      <c r="AI1035" s="1092" t="s">
        <v>1925</v>
      </c>
      <c r="AJ1035" s="1093"/>
      <c r="AK1035" s="1092" t="s">
        <v>1926</v>
      </c>
      <c r="AL1035" s="1093"/>
      <c r="AM1035" s="1093"/>
      <c r="AN1035" s="120"/>
      <c r="AO1035" s="118">
        <f t="shared" si="92"/>
        <v>0.05</v>
      </c>
      <c r="AP1035" s="120" t="s">
        <v>287</v>
      </c>
      <c r="AQ1035" s="120" t="s">
        <v>287</v>
      </c>
      <c r="AR1035" s="144">
        <f t="shared" si="90"/>
        <v>0.04</v>
      </c>
      <c r="AS1035" s="411">
        <v>8.3999999999999995E-3</v>
      </c>
      <c r="AT1035" s="115">
        <v>1039</v>
      </c>
    </row>
    <row r="1036" spans="1:46" ht="15" hidden="1" customHeight="1">
      <c r="A1036" s="115">
        <v>1033</v>
      </c>
      <c r="B1036" s="321" t="s">
        <v>1951</v>
      </c>
      <c r="C1036" s="120">
        <v>11354391</v>
      </c>
      <c r="D1036" s="321" t="s">
        <v>309</v>
      </c>
      <c r="E1036" s="321" t="s">
        <v>330</v>
      </c>
      <c r="F1036" s="321" t="s">
        <v>331</v>
      </c>
      <c r="G1036" s="321" t="s">
        <v>297</v>
      </c>
      <c r="H1036" s="321" t="s">
        <v>300</v>
      </c>
      <c r="I1036" s="119" t="s">
        <v>749</v>
      </c>
      <c r="J1036" s="120">
        <v>0.01</v>
      </c>
      <c r="K1036" s="120"/>
      <c r="L1036" s="120">
        <f t="shared" si="91"/>
        <v>0.01</v>
      </c>
      <c r="M1036" s="163"/>
      <c r="N1036" s="141" t="s">
        <v>1748</v>
      </c>
      <c r="O1036" s="169" t="s">
        <v>1795</v>
      </c>
      <c r="P1036" s="169" t="s">
        <v>1794</v>
      </c>
      <c r="Q1036" s="120"/>
      <c r="R1036" s="120"/>
      <c r="S1036" s="121">
        <v>1.05</v>
      </c>
      <c r="T1036" s="121">
        <v>10</v>
      </c>
      <c r="U1036" s="121">
        <v>21.05</v>
      </c>
      <c r="V1036" s="121">
        <v>41.1</v>
      </c>
      <c r="W1036" s="121">
        <v>71.150000000000006</v>
      </c>
      <c r="X1036" s="121">
        <v>81.150000000000006</v>
      </c>
      <c r="Y1036" s="121">
        <v>100</v>
      </c>
      <c r="Z1036" s="121">
        <v>121.05</v>
      </c>
      <c r="AA1036" s="121">
        <v>140</v>
      </c>
      <c r="AB1036" s="121">
        <v>150</v>
      </c>
      <c r="AC1036" s="122">
        <v>11.05</v>
      </c>
      <c r="AD1036" s="122">
        <v>71.099999999999994</v>
      </c>
      <c r="AE1036" s="122">
        <v>150</v>
      </c>
      <c r="AF1036" s="123">
        <v>5.15</v>
      </c>
      <c r="AG1036" s="123">
        <v>60</v>
      </c>
      <c r="AH1036" s="123">
        <v>150</v>
      </c>
      <c r="AI1036" s="1092" t="s">
        <v>2571</v>
      </c>
      <c r="AJ1036" s="1093"/>
      <c r="AK1036" s="1093" t="s">
        <v>1676</v>
      </c>
      <c r="AL1036" s="1093"/>
      <c r="AM1036" s="1093"/>
      <c r="AN1036" s="120"/>
      <c r="AO1036" s="118">
        <f t="shared" si="92"/>
        <v>0.05</v>
      </c>
      <c r="AP1036" s="120" t="s">
        <v>287</v>
      </c>
      <c r="AQ1036" s="120" t="s">
        <v>287</v>
      </c>
      <c r="AR1036" s="144">
        <f t="shared" si="90"/>
        <v>0.04</v>
      </c>
      <c r="AS1036" s="411">
        <v>8.3999999999999995E-3</v>
      </c>
      <c r="AT1036" s="115">
        <v>1040</v>
      </c>
    </row>
    <row r="1037" spans="1:46" ht="15" hidden="1" customHeight="1">
      <c r="A1037" s="115">
        <v>1034</v>
      </c>
      <c r="B1037" s="321" t="s">
        <v>1952</v>
      </c>
      <c r="C1037" s="321" t="s">
        <v>1958</v>
      </c>
      <c r="D1037" s="321" t="s">
        <v>309</v>
      </c>
      <c r="E1037" s="321" t="s">
        <v>330</v>
      </c>
      <c r="F1037" s="119" t="s">
        <v>395</v>
      </c>
      <c r="G1037" s="321" t="s">
        <v>306</v>
      </c>
      <c r="H1037" s="321" t="s">
        <v>300</v>
      </c>
      <c r="I1037" s="119" t="s">
        <v>749</v>
      </c>
      <c r="J1037" s="120">
        <v>0.01</v>
      </c>
      <c r="K1037" s="120"/>
      <c r="L1037" s="120">
        <f t="shared" si="91"/>
        <v>0.01</v>
      </c>
      <c r="M1037" s="163"/>
      <c r="N1037" s="141" t="s">
        <v>1748</v>
      </c>
      <c r="O1037" s="169" t="s">
        <v>1795</v>
      </c>
      <c r="P1037" s="169" t="s">
        <v>1794</v>
      </c>
      <c r="Q1037" s="120"/>
      <c r="R1037" s="120"/>
      <c r="S1037" s="121">
        <v>1.05</v>
      </c>
      <c r="T1037" s="121">
        <v>10</v>
      </c>
      <c r="U1037" s="121">
        <v>21.05</v>
      </c>
      <c r="V1037" s="121">
        <v>41.1</v>
      </c>
      <c r="W1037" s="121">
        <v>71.150000000000006</v>
      </c>
      <c r="X1037" s="121">
        <v>81.150000000000006</v>
      </c>
      <c r="Y1037" s="121">
        <v>100</v>
      </c>
      <c r="Z1037" s="121">
        <v>121.05</v>
      </c>
      <c r="AA1037" s="121">
        <v>140</v>
      </c>
      <c r="AB1037" s="121">
        <v>150</v>
      </c>
      <c r="AC1037" s="122">
        <v>11.05</v>
      </c>
      <c r="AD1037" s="122">
        <v>71.099999999999994</v>
      </c>
      <c r="AE1037" s="122">
        <v>150</v>
      </c>
      <c r="AF1037" s="123">
        <v>5.15</v>
      </c>
      <c r="AG1037" s="123">
        <v>60</v>
      </c>
      <c r="AH1037" s="123">
        <v>150</v>
      </c>
      <c r="AI1037" s="1092" t="s">
        <v>2571</v>
      </c>
      <c r="AJ1037" s="1093"/>
      <c r="AK1037" s="1093" t="s">
        <v>1676</v>
      </c>
      <c r="AL1037" s="1093"/>
      <c r="AM1037" s="1093"/>
      <c r="AN1037" s="120"/>
      <c r="AO1037" s="118">
        <f t="shared" si="92"/>
        <v>0.05</v>
      </c>
      <c r="AP1037" s="120" t="s">
        <v>287</v>
      </c>
      <c r="AQ1037" s="120" t="s">
        <v>287</v>
      </c>
      <c r="AR1037" s="144">
        <f t="shared" si="90"/>
        <v>0.04</v>
      </c>
      <c r="AS1037" s="411">
        <v>8.3999999999999995E-3</v>
      </c>
      <c r="AT1037" s="115">
        <v>1041</v>
      </c>
    </row>
    <row r="1038" spans="1:46" ht="15" hidden="1" customHeight="1">
      <c r="A1038" s="115">
        <v>1035</v>
      </c>
      <c r="B1038" s="321" t="s">
        <v>1953</v>
      </c>
      <c r="C1038" s="321" t="s">
        <v>1959</v>
      </c>
      <c r="D1038" s="321" t="s">
        <v>309</v>
      </c>
      <c r="E1038" s="321" t="s">
        <v>330</v>
      </c>
      <c r="F1038" s="119" t="s">
        <v>395</v>
      </c>
      <c r="G1038" s="321" t="s">
        <v>306</v>
      </c>
      <c r="H1038" s="321" t="s">
        <v>300</v>
      </c>
      <c r="I1038" s="119" t="s">
        <v>749</v>
      </c>
      <c r="J1038" s="320">
        <v>0.01</v>
      </c>
      <c r="K1038" s="120"/>
      <c r="L1038" s="120">
        <f t="shared" si="91"/>
        <v>0.01</v>
      </c>
      <c r="M1038" s="163"/>
      <c r="N1038" s="141" t="s">
        <v>1748</v>
      </c>
      <c r="O1038" s="169" t="s">
        <v>1795</v>
      </c>
      <c r="P1038" s="169" t="s">
        <v>1794</v>
      </c>
      <c r="Q1038" s="120"/>
      <c r="R1038" s="120"/>
      <c r="S1038" s="121">
        <v>1.05</v>
      </c>
      <c r="T1038" s="121">
        <v>10</v>
      </c>
      <c r="U1038" s="121">
        <v>21.05</v>
      </c>
      <c r="V1038" s="121">
        <v>41.1</v>
      </c>
      <c r="W1038" s="121">
        <v>71.150000000000006</v>
      </c>
      <c r="X1038" s="121">
        <v>81.150000000000006</v>
      </c>
      <c r="Y1038" s="121">
        <v>100</v>
      </c>
      <c r="Z1038" s="121">
        <v>121.05</v>
      </c>
      <c r="AA1038" s="121">
        <v>140</v>
      </c>
      <c r="AB1038" s="121">
        <v>150</v>
      </c>
      <c r="AC1038" s="122">
        <v>11.05</v>
      </c>
      <c r="AD1038" s="122">
        <v>71.099999999999994</v>
      </c>
      <c r="AE1038" s="122">
        <v>150</v>
      </c>
      <c r="AF1038" s="123">
        <v>5.15</v>
      </c>
      <c r="AG1038" s="123">
        <v>60</v>
      </c>
      <c r="AH1038" s="123">
        <v>150</v>
      </c>
      <c r="AI1038" s="1092" t="s">
        <v>2571</v>
      </c>
      <c r="AJ1038" s="1093"/>
      <c r="AK1038" s="1093" t="s">
        <v>1676</v>
      </c>
      <c r="AL1038" s="1093"/>
      <c r="AM1038" s="1093"/>
      <c r="AN1038" s="120"/>
      <c r="AO1038" s="118">
        <f t="shared" si="92"/>
        <v>0.05</v>
      </c>
      <c r="AP1038" s="120" t="s">
        <v>287</v>
      </c>
      <c r="AQ1038" s="120" t="s">
        <v>287</v>
      </c>
      <c r="AR1038" s="144">
        <f t="shared" si="90"/>
        <v>0.04</v>
      </c>
      <c r="AS1038" s="411">
        <v>8.3999999999999995E-3</v>
      </c>
      <c r="AT1038" s="115">
        <v>1042</v>
      </c>
    </row>
    <row r="1039" spans="1:46" ht="15" hidden="1" customHeight="1">
      <c r="A1039" s="115">
        <v>1036</v>
      </c>
      <c r="B1039" s="321" t="s">
        <v>1954</v>
      </c>
      <c r="C1039" s="321" t="s">
        <v>1957</v>
      </c>
      <c r="D1039" s="321" t="s">
        <v>309</v>
      </c>
      <c r="E1039" s="321" t="s">
        <v>330</v>
      </c>
      <c r="F1039" s="119" t="s">
        <v>395</v>
      </c>
      <c r="G1039" s="321" t="s">
        <v>306</v>
      </c>
      <c r="H1039" s="321" t="s">
        <v>300</v>
      </c>
      <c r="I1039" s="119" t="s">
        <v>749</v>
      </c>
      <c r="J1039" s="320">
        <v>0.01</v>
      </c>
      <c r="K1039" s="120"/>
      <c r="L1039" s="120">
        <f t="shared" si="91"/>
        <v>0.01</v>
      </c>
      <c r="M1039" s="163"/>
      <c r="N1039" s="141" t="s">
        <v>1748</v>
      </c>
      <c r="O1039" s="169" t="s">
        <v>1795</v>
      </c>
      <c r="P1039" s="169" t="s">
        <v>1794</v>
      </c>
      <c r="Q1039" s="120"/>
      <c r="R1039" s="120"/>
      <c r="S1039" s="121">
        <v>1.05</v>
      </c>
      <c r="T1039" s="121">
        <v>10</v>
      </c>
      <c r="U1039" s="121">
        <v>21.05</v>
      </c>
      <c r="V1039" s="121">
        <v>41.1</v>
      </c>
      <c r="W1039" s="121">
        <v>71.150000000000006</v>
      </c>
      <c r="X1039" s="121">
        <v>81.150000000000006</v>
      </c>
      <c r="Y1039" s="121">
        <v>100</v>
      </c>
      <c r="Z1039" s="121">
        <v>121.05</v>
      </c>
      <c r="AA1039" s="121">
        <v>140</v>
      </c>
      <c r="AB1039" s="121">
        <v>150</v>
      </c>
      <c r="AC1039" s="122">
        <v>11.05</v>
      </c>
      <c r="AD1039" s="122">
        <v>71.099999999999994</v>
      </c>
      <c r="AE1039" s="122">
        <v>150</v>
      </c>
      <c r="AF1039" s="123">
        <v>5.15</v>
      </c>
      <c r="AG1039" s="123">
        <v>60</v>
      </c>
      <c r="AH1039" s="123">
        <v>150</v>
      </c>
      <c r="AI1039" s="1092" t="s">
        <v>2571</v>
      </c>
      <c r="AJ1039" s="1093"/>
      <c r="AK1039" s="1093" t="s">
        <v>1676</v>
      </c>
      <c r="AL1039" s="1093"/>
      <c r="AM1039" s="1093"/>
      <c r="AN1039" s="120"/>
      <c r="AO1039" s="118">
        <f t="shared" si="92"/>
        <v>0.05</v>
      </c>
      <c r="AP1039" s="120" t="s">
        <v>287</v>
      </c>
      <c r="AQ1039" s="120" t="s">
        <v>287</v>
      </c>
      <c r="AR1039" s="144">
        <f t="shared" si="90"/>
        <v>0.04</v>
      </c>
      <c r="AS1039" s="411">
        <v>8.3999999999999995E-3</v>
      </c>
      <c r="AT1039" s="115">
        <v>1043</v>
      </c>
    </row>
    <row r="1040" spans="1:46" ht="15" hidden="1" customHeight="1">
      <c r="A1040" s="115">
        <v>1037</v>
      </c>
      <c r="B1040" s="321" t="s">
        <v>1955</v>
      </c>
      <c r="C1040" s="120">
        <v>71202549</v>
      </c>
      <c r="D1040" s="321" t="s">
        <v>309</v>
      </c>
      <c r="E1040" s="328" t="s">
        <v>1977</v>
      </c>
      <c r="F1040" s="350" t="s">
        <v>2021</v>
      </c>
      <c r="G1040" s="321" t="s">
        <v>297</v>
      </c>
      <c r="H1040" s="321" t="s">
        <v>300</v>
      </c>
      <c r="I1040" s="119" t="s">
        <v>749</v>
      </c>
      <c r="J1040" s="120">
        <v>0.05</v>
      </c>
      <c r="K1040" s="120"/>
      <c r="L1040" s="120">
        <f t="shared" si="91"/>
        <v>0.03</v>
      </c>
      <c r="M1040" s="163"/>
      <c r="N1040" s="141" t="s">
        <v>1748</v>
      </c>
      <c r="O1040" s="169" t="s">
        <v>1795</v>
      </c>
      <c r="P1040" s="169" t="s">
        <v>1794</v>
      </c>
      <c r="Q1040" s="120"/>
      <c r="R1040" s="120"/>
      <c r="S1040" s="121">
        <v>10</v>
      </c>
      <c r="T1040" s="121">
        <v>21.05</v>
      </c>
      <c r="U1040" s="121">
        <v>41.1</v>
      </c>
      <c r="V1040" s="121">
        <v>60</v>
      </c>
      <c r="W1040" s="121">
        <v>71.150000000000006</v>
      </c>
      <c r="X1040" s="121">
        <v>81.150000000000006</v>
      </c>
      <c r="Y1040" s="121">
        <v>100</v>
      </c>
      <c r="Z1040" s="121">
        <v>121.05</v>
      </c>
      <c r="AA1040" s="121">
        <v>140</v>
      </c>
      <c r="AB1040" s="121">
        <v>150</v>
      </c>
      <c r="AC1040" s="122"/>
      <c r="AD1040" s="122"/>
      <c r="AE1040" s="122"/>
      <c r="AF1040" s="123"/>
      <c r="AG1040" s="123"/>
      <c r="AH1040" s="123"/>
      <c r="AI1040" s="1092" t="s">
        <v>2571</v>
      </c>
      <c r="AJ1040" s="1093"/>
      <c r="AK1040" s="1093" t="s">
        <v>1676</v>
      </c>
      <c r="AL1040" s="1093"/>
      <c r="AM1040" s="1093"/>
      <c r="AN1040" s="120"/>
      <c r="AO1040" s="118">
        <f t="shared" si="92"/>
        <v>0.25</v>
      </c>
      <c r="AP1040" s="120" t="s">
        <v>287</v>
      </c>
      <c r="AQ1040" s="120" t="s">
        <v>287</v>
      </c>
      <c r="AR1040" s="144">
        <f t="shared" si="90"/>
        <v>0.2</v>
      </c>
      <c r="AS1040" s="411">
        <v>8.3999999999999995E-3</v>
      </c>
      <c r="AT1040" s="115">
        <v>1044</v>
      </c>
    </row>
    <row r="1041" spans="1:46" ht="15" hidden="1" customHeight="1">
      <c r="A1041" s="115">
        <v>1038</v>
      </c>
      <c r="B1041" s="323" t="s">
        <v>1960</v>
      </c>
      <c r="C1041" s="120">
        <v>3937</v>
      </c>
      <c r="D1041" s="323" t="s">
        <v>309</v>
      </c>
      <c r="E1041" s="323" t="s">
        <v>330</v>
      </c>
      <c r="F1041" s="323" t="s">
        <v>493</v>
      </c>
      <c r="G1041" s="323" t="s">
        <v>1964</v>
      </c>
      <c r="H1041" s="323" t="s">
        <v>300</v>
      </c>
      <c r="I1041" s="119" t="s">
        <v>749</v>
      </c>
      <c r="J1041" s="119">
        <v>0.01</v>
      </c>
      <c r="K1041" s="120"/>
      <c r="L1041" s="120">
        <f t="shared" si="91"/>
        <v>0.01</v>
      </c>
      <c r="M1041" s="163"/>
      <c r="N1041" s="141" t="s">
        <v>1748</v>
      </c>
      <c r="O1041" s="164" t="s">
        <v>1795</v>
      </c>
      <c r="P1041" s="163" t="s">
        <v>1794</v>
      </c>
      <c r="Q1041" s="120"/>
      <c r="R1041" s="120"/>
      <c r="S1041" s="121">
        <v>1.05</v>
      </c>
      <c r="T1041" s="121">
        <v>10</v>
      </c>
      <c r="U1041" s="121">
        <v>21.05</v>
      </c>
      <c r="V1041" s="121">
        <v>41.1</v>
      </c>
      <c r="W1041" s="121">
        <v>71.150000000000006</v>
      </c>
      <c r="X1041" s="121">
        <v>81.150000000000006</v>
      </c>
      <c r="Y1041" s="121">
        <v>100</v>
      </c>
      <c r="Z1041" s="121">
        <v>121.05</v>
      </c>
      <c r="AA1041" s="121">
        <v>140</v>
      </c>
      <c r="AB1041" s="121">
        <v>150</v>
      </c>
      <c r="AC1041" s="122">
        <v>11.05</v>
      </c>
      <c r="AD1041" s="122">
        <v>71.099999999999994</v>
      </c>
      <c r="AE1041" s="122">
        <v>150</v>
      </c>
      <c r="AF1041" s="123">
        <v>5.15</v>
      </c>
      <c r="AG1041" s="123">
        <v>60</v>
      </c>
      <c r="AH1041" s="123">
        <v>150</v>
      </c>
      <c r="AI1041" s="1092" t="s">
        <v>2571</v>
      </c>
      <c r="AJ1041" s="1093"/>
      <c r="AK1041" s="1093" t="s">
        <v>1676</v>
      </c>
      <c r="AL1041" s="1093"/>
      <c r="AM1041" s="1093"/>
      <c r="AN1041" s="120"/>
      <c r="AO1041" s="118">
        <f t="shared" si="92"/>
        <v>0.05</v>
      </c>
      <c r="AP1041" s="120" t="s">
        <v>287</v>
      </c>
      <c r="AQ1041" s="120" t="s">
        <v>287</v>
      </c>
      <c r="AR1041" s="144">
        <f t="shared" si="90"/>
        <v>0.04</v>
      </c>
      <c r="AS1041" s="411">
        <v>8.3999999999999995E-3</v>
      </c>
      <c r="AT1041" s="115">
        <v>1045</v>
      </c>
    </row>
    <row r="1042" spans="1:46" ht="15" hidden="1" customHeight="1">
      <c r="A1042" s="115">
        <v>1039</v>
      </c>
      <c r="B1042" s="323" t="s">
        <v>1961</v>
      </c>
      <c r="C1042" s="323" t="s">
        <v>1965</v>
      </c>
      <c r="D1042" s="323" t="s">
        <v>309</v>
      </c>
      <c r="E1042" s="323" t="s">
        <v>330</v>
      </c>
      <c r="F1042" s="120">
        <v>530321</v>
      </c>
      <c r="G1042" s="323" t="s">
        <v>296</v>
      </c>
      <c r="H1042" s="323" t="s">
        <v>300</v>
      </c>
      <c r="I1042" s="119" t="s">
        <v>749</v>
      </c>
      <c r="J1042" s="119">
        <v>0.01</v>
      </c>
      <c r="K1042" s="120"/>
      <c r="L1042" s="120">
        <f t="shared" si="91"/>
        <v>0.01</v>
      </c>
      <c r="M1042" s="163"/>
      <c r="N1042" s="141" t="s">
        <v>1748</v>
      </c>
      <c r="O1042" s="164" t="s">
        <v>1795</v>
      </c>
      <c r="P1042" s="163" t="s">
        <v>1794</v>
      </c>
      <c r="Q1042" s="120"/>
      <c r="R1042" s="120"/>
      <c r="S1042" s="121">
        <v>1.05</v>
      </c>
      <c r="T1042" s="121">
        <v>10</v>
      </c>
      <c r="U1042" s="121">
        <v>21.05</v>
      </c>
      <c r="V1042" s="121">
        <v>41.1</v>
      </c>
      <c r="W1042" s="121">
        <v>71.150000000000006</v>
      </c>
      <c r="X1042" s="121">
        <v>81.150000000000006</v>
      </c>
      <c r="Y1042" s="121">
        <v>100</v>
      </c>
      <c r="Z1042" s="121">
        <v>121.05</v>
      </c>
      <c r="AA1042" s="121">
        <v>140</v>
      </c>
      <c r="AB1042" s="121">
        <v>150</v>
      </c>
      <c r="AC1042" s="122">
        <v>11.05</v>
      </c>
      <c r="AD1042" s="122">
        <v>71.099999999999994</v>
      </c>
      <c r="AE1042" s="122">
        <v>150</v>
      </c>
      <c r="AF1042" s="123">
        <v>5.15</v>
      </c>
      <c r="AG1042" s="123">
        <v>60</v>
      </c>
      <c r="AH1042" s="123">
        <v>150</v>
      </c>
      <c r="AI1042" s="1092" t="s">
        <v>2571</v>
      </c>
      <c r="AJ1042" s="1093"/>
      <c r="AK1042" s="1093" t="s">
        <v>1676</v>
      </c>
      <c r="AL1042" s="1093"/>
      <c r="AM1042" s="1093"/>
      <c r="AN1042" s="120"/>
      <c r="AO1042" s="118">
        <f t="shared" si="92"/>
        <v>0.05</v>
      </c>
      <c r="AP1042" s="120" t="s">
        <v>287</v>
      </c>
      <c r="AQ1042" s="120" t="s">
        <v>287</v>
      </c>
      <c r="AR1042" s="144">
        <f t="shared" si="90"/>
        <v>0.04</v>
      </c>
      <c r="AS1042" s="411">
        <v>8.3999999999999995E-3</v>
      </c>
      <c r="AT1042" s="115">
        <v>1046</v>
      </c>
    </row>
    <row r="1043" spans="1:46" ht="15" hidden="1" customHeight="1">
      <c r="A1043" s="115">
        <v>1040</v>
      </c>
      <c r="B1043" s="323" t="s">
        <v>1962</v>
      </c>
      <c r="C1043" s="323" t="s">
        <v>1966</v>
      </c>
      <c r="D1043" s="323" t="s">
        <v>309</v>
      </c>
      <c r="E1043" s="323" t="s">
        <v>330</v>
      </c>
      <c r="F1043" s="120">
        <v>530321</v>
      </c>
      <c r="G1043" s="323" t="s">
        <v>296</v>
      </c>
      <c r="H1043" s="323" t="s">
        <v>300</v>
      </c>
      <c r="I1043" s="119" t="s">
        <v>749</v>
      </c>
      <c r="J1043" s="119">
        <v>0.01</v>
      </c>
      <c r="K1043" s="120"/>
      <c r="L1043" s="120">
        <f t="shared" si="91"/>
        <v>0.01</v>
      </c>
      <c r="M1043" s="163"/>
      <c r="N1043" s="141" t="s">
        <v>1748</v>
      </c>
      <c r="O1043" s="164" t="s">
        <v>1795</v>
      </c>
      <c r="P1043" s="163" t="s">
        <v>1794</v>
      </c>
      <c r="Q1043" s="120"/>
      <c r="R1043" s="120"/>
      <c r="S1043" s="121">
        <v>1.05</v>
      </c>
      <c r="T1043" s="121">
        <v>10</v>
      </c>
      <c r="U1043" s="121">
        <v>21.05</v>
      </c>
      <c r="V1043" s="121">
        <v>41.1</v>
      </c>
      <c r="W1043" s="121">
        <v>71.150000000000006</v>
      </c>
      <c r="X1043" s="121">
        <v>81.150000000000006</v>
      </c>
      <c r="Y1043" s="121">
        <v>100</v>
      </c>
      <c r="Z1043" s="121">
        <v>121.05</v>
      </c>
      <c r="AA1043" s="121">
        <v>140</v>
      </c>
      <c r="AB1043" s="121">
        <v>150</v>
      </c>
      <c r="AC1043" s="122">
        <v>11.05</v>
      </c>
      <c r="AD1043" s="122">
        <v>71.099999999999994</v>
      </c>
      <c r="AE1043" s="122">
        <v>150</v>
      </c>
      <c r="AF1043" s="123">
        <v>5.15</v>
      </c>
      <c r="AG1043" s="123">
        <v>60</v>
      </c>
      <c r="AH1043" s="123">
        <v>150</v>
      </c>
      <c r="AI1043" s="1092" t="s">
        <v>2571</v>
      </c>
      <c r="AJ1043" s="1093"/>
      <c r="AK1043" s="1093" t="s">
        <v>1676</v>
      </c>
      <c r="AL1043" s="1093"/>
      <c r="AM1043" s="1093"/>
      <c r="AN1043" s="120"/>
      <c r="AO1043" s="118">
        <f t="shared" si="92"/>
        <v>0.05</v>
      </c>
      <c r="AP1043" s="120" t="s">
        <v>287</v>
      </c>
      <c r="AQ1043" s="120" t="s">
        <v>287</v>
      </c>
      <c r="AR1043" s="144">
        <f t="shared" si="90"/>
        <v>0.04</v>
      </c>
      <c r="AS1043" s="411">
        <v>8.3999999999999995E-3</v>
      </c>
      <c r="AT1043" s="115">
        <v>1047</v>
      </c>
    </row>
    <row r="1044" spans="1:46" ht="15" hidden="1" customHeight="1">
      <c r="A1044" s="115">
        <v>1041</v>
      </c>
      <c r="B1044" s="323" t="s">
        <v>1963</v>
      </c>
      <c r="C1044" s="323" t="s">
        <v>1967</v>
      </c>
      <c r="D1044" s="323" t="s">
        <v>309</v>
      </c>
      <c r="E1044" s="323" t="s">
        <v>330</v>
      </c>
      <c r="F1044" s="120">
        <v>530321</v>
      </c>
      <c r="G1044" s="323" t="s">
        <v>296</v>
      </c>
      <c r="H1044" s="323" t="s">
        <v>300</v>
      </c>
      <c r="I1044" s="119" t="s">
        <v>749</v>
      </c>
      <c r="J1044" s="119">
        <v>0.01</v>
      </c>
      <c r="K1044" s="120"/>
      <c r="L1044" s="120">
        <f t="shared" si="91"/>
        <v>0.01</v>
      </c>
      <c r="M1044" s="163"/>
      <c r="N1044" s="141" t="s">
        <v>1748</v>
      </c>
      <c r="O1044" s="164" t="s">
        <v>1795</v>
      </c>
      <c r="P1044" s="163" t="s">
        <v>1794</v>
      </c>
      <c r="Q1044" s="120"/>
      <c r="R1044" s="120"/>
      <c r="S1044" s="121">
        <v>1.05</v>
      </c>
      <c r="T1044" s="121">
        <v>10</v>
      </c>
      <c r="U1044" s="121">
        <v>21.05</v>
      </c>
      <c r="V1044" s="121">
        <v>41.1</v>
      </c>
      <c r="W1044" s="121">
        <v>71.150000000000006</v>
      </c>
      <c r="X1044" s="121">
        <v>81.150000000000006</v>
      </c>
      <c r="Y1044" s="121">
        <v>100</v>
      </c>
      <c r="Z1044" s="121">
        <v>121.05</v>
      </c>
      <c r="AA1044" s="121">
        <v>140</v>
      </c>
      <c r="AB1044" s="121">
        <v>150</v>
      </c>
      <c r="AC1044" s="122">
        <v>11.05</v>
      </c>
      <c r="AD1044" s="122">
        <v>71.099999999999994</v>
      </c>
      <c r="AE1044" s="122">
        <v>150</v>
      </c>
      <c r="AF1044" s="123">
        <v>5.15</v>
      </c>
      <c r="AG1044" s="123">
        <v>60</v>
      </c>
      <c r="AH1044" s="123">
        <v>150</v>
      </c>
      <c r="AI1044" s="1092" t="s">
        <v>2571</v>
      </c>
      <c r="AJ1044" s="1093"/>
      <c r="AK1044" s="1093" t="s">
        <v>1676</v>
      </c>
      <c r="AL1044" s="1093"/>
      <c r="AM1044" s="1093"/>
      <c r="AN1044" s="120"/>
      <c r="AO1044" s="118">
        <f t="shared" si="92"/>
        <v>0.05</v>
      </c>
      <c r="AP1044" s="120" t="s">
        <v>287</v>
      </c>
      <c r="AQ1044" s="120" t="s">
        <v>287</v>
      </c>
      <c r="AR1044" s="144">
        <f t="shared" si="90"/>
        <v>0.04</v>
      </c>
      <c r="AS1044" s="411">
        <v>8.3999999999999995E-3</v>
      </c>
      <c r="AT1044" s="115">
        <v>1048</v>
      </c>
    </row>
    <row r="1045" spans="1:46" ht="15" hidden="1" customHeight="1">
      <c r="A1045" s="115">
        <v>1042</v>
      </c>
      <c r="B1045" s="326" t="s">
        <v>1969</v>
      </c>
      <c r="C1045" s="120">
        <v>13045000</v>
      </c>
      <c r="D1045" s="326" t="s">
        <v>309</v>
      </c>
      <c r="E1045" s="326" t="s">
        <v>1673</v>
      </c>
      <c r="F1045" s="326" t="s">
        <v>1678</v>
      </c>
      <c r="G1045" s="326" t="s">
        <v>297</v>
      </c>
      <c r="H1045" s="326" t="s">
        <v>300</v>
      </c>
      <c r="I1045" s="326" t="s">
        <v>749</v>
      </c>
      <c r="J1045" s="120">
        <v>0.05</v>
      </c>
      <c r="K1045" s="120"/>
      <c r="L1045" s="120">
        <f t="shared" si="91"/>
        <v>0.03</v>
      </c>
      <c r="M1045" s="163"/>
      <c r="N1045" s="141" t="s">
        <v>1748</v>
      </c>
      <c r="O1045" s="164" t="s">
        <v>1795</v>
      </c>
      <c r="P1045" s="163" t="s">
        <v>1794</v>
      </c>
      <c r="Q1045" s="120"/>
      <c r="R1045" s="120"/>
      <c r="S1045" s="121">
        <v>1.05</v>
      </c>
      <c r="T1045" s="121">
        <v>10</v>
      </c>
      <c r="U1045" s="121">
        <v>21.05</v>
      </c>
      <c r="V1045" s="121">
        <v>41.1</v>
      </c>
      <c r="W1045" s="121">
        <v>71.150000000000006</v>
      </c>
      <c r="X1045" s="121">
        <v>81.150000000000006</v>
      </c>
      <c r="Y1045" s="121">
        <v>100</v>
      </c>
      <c r="Z1045" s="121">
        <v>121.05</v>
      </c>
      <c r="AA1045" s="121">
        <v>140</v>
      </c>
      <c r="AB1045" s="121">
        <v>150</v>
      </c>
      <c r="AC1045" s="122">
        <v>11.05</v>
      </c>
      <c r="AD1045" s="122">
        <v>71.099999999999994</v>
      </c>
      <c r="AE1045" s="122">
        <v>150</v>
      </c>
      <c r="AF1045" s="123">
        <v>5.15</v>
      </c>
      <c r="AG1045" s="123">
        <v>60</v>
      </c>
      <c r="AH1045" s="123">
        <v>150</v>
      </c>
      <c r="AI1045" s="1092" t="s">
        <v>2571</v>
      </c>
      <c r="AJ1045" s="1093"/>
      <c r="AK1045" s="1093" t="s">
        <v>1676</v>
      </c>
      <c r="AL1045" s="1093"/>
      <c r="AM1045" s="1093"/>
      <c r="AN1045" s="120"/>
      <c r="AO1045" s="118">
        <f t="shared" si="92"/>
        <v>0.25</v>
      </c>
      <c r="AP1045" s="120" t="s">
        <v>287</v>
      </c>
      <c r="AQ1045" s="120" t="s">
        <v>287</v>
      </c>
      <c r="AR1045" s="144">
        <f t="shared" si="90"/>
        <v>0.2</v>
      </c>
      <c r="AS1045" s="411">
        <v>8.3999999999999995E-3</v>
      </c>
      <c r="AT1045" s="115">
        <v>1049</v>
      </c>
    </row>
    <row r="1046" spans="1:46" ht="15" hidden="1" customHeight="1">
      <c r="A1046" s="115">
        <v>1043</v>
      </c>
      <c r="B1046" s="326" t="s">
        <v>1970</v>
      </c>
      <c r="C1046" s="120">
        <v>13045916</v>
      </c>
      <c r="D1046" s="326" t="s">
        <v>309</v>
      </c>
      <c r="E1046" s="326" t="s">
        <v>1673</v>
      </c>
      <c r="F1046" s="326" t="s">
        <v>1678</v>
      </c>
      <c r="G1046" s="326" t="s">
        <v>297</v>
      </c>
      <c r="H1046" s="326" t="s">
        <v>300</v>
      </c>
      <c r="I1046" s="326" t="s">
        <v>749</v>
      </c>
      <c r="J1046" s="325">
        <v>0.05</v>
      </c>
      <c r="K1046" s="120"/>
      <c r="L1046" s="120">
        <f t="shared" si="91"/>
        <v>0.03</v>
      </c>
      <c r="M1046" s="163"/>
      <c r="N1046" s="141" t="s">
        <v>1748</v>
      </c>
      <c r="O1046" s="164" t="s">
        <v>1795</v>
      </c>
      <c r="P1046" s="163" t="s">
        <v>1794</v>
      </c>
      <c r="Q1046" s="120"/>
      <c r="R1046" s="120"/>
      <c r="S1046" s="121">
        <v>1.05</v>
      </c>
      <c r="T1046" s="121">
        <v>10</v>
      </c>
      <c r="U1046" s="121">
        <v>21.05</v>
      </c>
      <c r="V1046" s="121">
        <v>41.1</v>
      </c>
      <c r="W1046" s="121">
        <v>71.150000000000006</v>
      </c>
      <c r="X1046" s="121">
        <v>81.150000000000006</v>
      </c>
      <c r="Y1046" s="121">
        <v>100</v>
      </c>
      <c r="Z1046" s="121">
        <v>121.05</v>
      </c>
      <c r="AA1046" s="121">
        <v>140</v>
      </c>
      <c r="AB1046" s="121">
        <v>150</v>
      </c>
      <c r="AC1046" s="122">
        <v>11.05</v>
      </c>
      <c r="AD1046" s="122">
        <v>71.099999999999994</v>
      </c>
      <c r="AE1046" s="122">
        <v>150</v>
      </c>
      <c r="AF1046" s="123">
        <v>5.15</v>
      </c>
      <c r="AG1046" s="123">
        <v>60</v>
      </c>
      <c r="AH1046" s="123">
        <v>150</v>
      </c>
      <c r="AI1046" s="1092" t="s">
        <v>2571</v>
      </c>
      <c r="AJ1046" s="1093"/>
      <c r="AK1046" s="1092" t="s">
        <v>2572</v>
      </c>
      <c r="AL1046" s="1093"/>
      <c r="AM1046" s="1093"/>
      <c r="AN1046" s="120"/>
      <c r="AO1046" s="118">
        <f t="shared" si="92"/>
        <v>0.25</v>
      </c>
      <c r="AP1046" s="120" t="s">
        <v>287</v>
      </c>
      <c r="AQ1046" s="120" t="s">
        <v>287</v>
      </c>
      <c r="AR1046" s="144">
        <f t="shared" si="90"/>
        <v>0.2</v>
      </c>
      <c r="AS1046" s="411">
        <v>8.3999999999999995E-3</v>
      </c>
      <c r="AT1046" s="115">
        <v>1050</v>
      </c>
    </row>
    <row r="1047" spans="1:46" ht="15" hidden="1" customHeight="1">
      <c r="A1047" s="115">
        <v>1044</v>
      </c>
      <c r="B1047" s="326" t="s">
        <v>1971</v>
      </c>
      <c r="C1047" s="120">
        <v>13045887</v>
      </c>
      <c r="D1047" s="326" t="s">
        <v>309</v>
      </c>
      <c r="E1047" s="326" t="s">
        <v>1673</v>
      </c>
      <c r="F1047" s="326" t="s">
        <v>1678</v>
      </c>
      <c r="G1047" s="326" t="s">
        <v>297</v>
      </c>
      <c r="H1047" s="326" t="s">
        <v>300</v>
      </c>
      <c r="I1047" s="326" t="s">
        <v>749</v>
      </c>
      <c r="J1047" s="325">
        <v>0.05</v>
      </c>
      <c r="K1047" s="120"/>
      <c r="L1047" s="120">
        <f t="shared" si="91"/>
        <v>0.03</v>
      </c>
      <c r="M1047" s="163"/>
      <c r="N1047" s="141" t="s">
        <v>1748</v>
      </c>
      <c r="O1047" s="164" t="s">
        <v>1795</v>
      </c>
      <c r="P1047" s="163" t="s">
        <v>1794</v>
      </c>
      <c r="Q1047" s="120"/>
      <c r="R1047" s="120"/>
      <c r="S1047" s="121">
        <v>1.05</v>
      </c>
      <c r="T1047" s="121">
        <v>10</v>
      </c>
      <c r="U1047" s="121">
        <v>21.05</v>
      </c>
      <c r="V1047" s="121">
        <v>41.1</v>
      </c>
      <c r="W1047" s="121">
        <v>71.150000000000006</v>
      </c>
      <c r="X1047" s="121">
        <v>81.150000000000006</v>
      </c>
      <c r="Y1047" s="121">
        <v>100</v>
      </c>
      <c r="Z1047" s="121">
        <v>121.05</v>
      </c>
      <c r="AA1047" s="121">
        <v>140</v>
      </c>
      <c r="AB1047" s="121">
        <v>150</v>
      </c>
      <c r="AC1047" s="122">
        <v>11.05</v>
      </c>
      <c r="AD1047" s="122">
        <v>71.099999999999994</v>
      </c>
      <c r="AE1047" s="122">
        <v>150</v>
      </c>
      <c r="AF1047" s="123">
        <v>5.15</v>
      </c>
      <c r="AG1047" s="123">
        <v>60</v>
      </c>
      <c r="AH1047" s="123">
        <v>150</v>
      </c>
      <c r="AI1047" s="1092" t="s">
        <v>2571</v>
      </c>
      <c r="AJ1047" s="1093"/>
      <c r="AK1047" s="1093" t="s">
        <v>1676</v>
      </c>
      <c r="AL1047" s="1093"/>
      <c r="AM1047" s="1093"/>
      <c r="AN1047" s="120"/>
      <c r="AO1047" s="118">
        <f t="shared" si="92"/>
        <v>0.25</v>
      </c>
      <c r="AP1047" s="120" t="s">
        <v>287</v>
      </c>
      <c r="AQ1047" s="120" t="s">
        <v>287</v>
      </c>
      <c r="AR1047" s="144">
        <f t="shared" si="90"/>
        <v>0.2</v>
      </c>
      <c r="AS1047" s="411">
        <v>8.3999999999999995E-3</v>
      </c>
      <c r="AT1047" s="115">
        <v>1051</v>
      </c>
    </row>
    <row r="1048" spans="1:46" ht="15" hidden="1" customHeight="1">
      <c r="A1048" s="115">
        <v>1045</v>
      </c>
      <c r="B1048" s="326" t="s">
        <v>1972</v>
      </c>
      <c r="C1048" s="120">
        <v>13045878</v>
      </c>
      <c r="D1048" s="326" t="s">
        <v>309</v>
      </c>
      <c r="E1048" s="326" t="s">
        <v>1673</v>
      </c>
      <c r="F1048" s="326" t="s">
        <v>1678</v>
      </c>
      <c r="G1048" s="326" t="s">
        <v>297</v>
      </c>
      <c r="H1048" s="326" t="s">
        <v>300</v>
      </c>
      <c r="I1048" s="326" t="s">
        <v>749</v>
      </c>
      <c r="J1048" s="325">
        <v>0.05</v>
      </c>
      <c r="K1048" s="120"/>
      <c r="L1048" s="120">
        <f t="shared" si="91"/>
        <v>0.03</v>
      </c>
      <c r="M1048" s="163"/>
      <c r="N1048" s="141" t="s">
        <v>1748</v>
      </c>
      <c r="O1048" s="164" t="s">
        <v>1795</v>
      </c>
      <c r="P1048" s="163" t="s">
        <v>1794</v>
      </c>
      <c r="Q1048" s="120"/>
      <c r="R1048" s="120"/>
      <c r="S1048" s="121">
        <v>1.05</v>
      </c>
      <c r="T1048" s="121">
        <v>10</v>
      </c>
      <c r="U1048" s="121">
        <v>21.05</v>
      </c>
      <c r="V1048" s="121">
        <v>41.1</v>
      </c>
      <c r="W1048" s="121">
        <v>71.150000000000006</v>
      </c>
      <c r="X1048" s="121">
        <v>81.150000000000006</v>
      </c>
      <c r="Y1048" s="121">
        <v>100</v>
      </c>
      <c r="Z1048" s="121">
        <v>121.05</v>
      </c>
      <c r="AA1048" s="121">
        <v>140</v>
      </c>
      <c r="AB1048" s="121">
        <v>150</v>
      </c>
      <c r="AC1048" s="122">
        <v>11.05</v>
      </c>
      <c r="AD1048" s="122">
        <v>71.099999999999994</v>
      </c>
      <c r="AE1048" s="122">
        <v>150</v>
      </c>
      <c r="AF1048" s="123">
        <v>5.15</v>
      </c>
      <c r="AG1048" s="123">
        <v>60</v>
      </c>
      <c r="AH1048" s="123">
        <v>150</v>
      </c>
      <c r="AI1048" s="1090" t="s">
        <v>2571</v>
      </c>
      <c r="AJ1048" s="1091"/>
      <c r="AK1048" s="1092" t="s">
        <v>2572</v>
      </c>
      <c r="AL1048" s="1093"/>
      <c r="AM1048" s="1093"/>
      <c r="AN1048" s="120"/>
      <c r="AO1048" s="118">
        <f t="shared" si="92"/>
        <v>0.25</v>
      </c>
      <c r="AP1048" s="120" t="s">
        <v>287</v>
      </c>
      <c r="AQ1048" s="120" t="s">
        <v>287</v>
      </c>
      <c r="AR1048" s="144">
        <f t="shared" si="90"/>
        <v>0.2</v>
      </c>
      <c r="AS1048" s="411">
        <v>8.3999999999999995E-3</v>
      </c>
      <c r="AT1048" s="115">
        <v>1052</v>
      </c>
    </row>
    <row r="1049" spans="1:46" ht="15" hidden="1" customHeight="1">
      <c r="A1049" s="115">
        <v>1046</v>
      </c>
      <c r="B1049" s="326" t="s">
        <v>1973</v>
      </c>
      <c r="C1049" s="120">
        <v>13045875</v>
      </c>
      <c r="D1049" s="326" t="s">
        <v>309</v>
      </c>
      <c r="E1049" s="326" t="s">
        <v>1673</v>
      </c>
      <c r="F1049" s="326" t="s">
        <v>1678</v>
      </c>
      <c r="G1049" s="326" t="s">
        <v>297</v>
      </c>
      <c r="H1049" s="326" t="s">
        <v>300</v>
      </c>
      <c r="I1049" s="326" t="s">
        <v>749</v>
      </c>
      <c r="J1049" s="325">
        <v>0.05</v>
      </c>
      <c r="K1049" s="120"/>
      <c r="L1049" s="120">
        <f t="shared" si="91"/>
        <v>0.03</v>
      </c>
      <c r="M1049" s="163"/>
      <c r="N1049" s="141" t="s">
        <v>1748</v>
      </c>
      <c r="O1049" s="164" t="s">
        <v>1795</v>
      </c>
      <c r="P1049" s="163" t="s">
        <v>1794</v>
      </c>
      <c r="Q1049" s="120"/>
      <c r="R1049" s="120"/>
      <c r="S1049" s="121">
        <v>1.05</v>
      </c>
      <c r="T1049" s="121">
        <v>10</v>
      </c>
      <c r="U1049" s="121">
        <v>21.05</v>
      </c>
      <c r="V1049" s="121">
        <v>41.1</v>
      </c>
      <c r="W1049" s="121">
        <v>71.150000000000006</v>
      </c>
      <c r="X1049" s="121">
        <v>81.150000000000006</v>
      </c>
      <c r="Y1049" s="121">
        <v>100</v>
      </c>
      <c r="Z1049" s="121">
        <v>121.05</v>
      </c>
      <c r="AA1049" s="121">
        <v>140</v>
      </c>
      <c r="AB1049" s="121">
        <v>150</v>
      </c>
      <c r="AC1049" s="122">
        <v>11.05</v>
      </c>
      <c r="AD1049" s="122">
        <v>71.099999999999994</v>
      </c>
      <c r="AE1049" s="122">
        <v>150</v>
      </c>
      <c r="AF1049" s="123">
        <v>5.15</v>
      </c>
      <c r="AG1049" s="123">
        <v>60</v>
      </c>
      <c r="AH1049" s="123">
        <v>150</v>
      </c>
      <c r="AI1049" s="1092" t="s">
        <v>2571</v>
      </c>
      <c r="AJ1049" s="1093"/>
      <c r="AK1049" s="1092" t="s">
        <v>2572</v>
      </c>
      <c r="AL1049" s="1093"/>
      <c r="AM1049" s="1093"/>
      <c r="AN1049" s="120"/>
      <c r="AO1049" s="118">
        <f t="shared" si="92"/>
        <v>0.25</v>
      </c>
      <c r="AP1049" s="120" t="s">
        <v>287</v>
      </c>
      <c r="AQ1049" s="120" t="s">
        <v>287</v>
      </c>
      <c r="AR1049" s="144">
        <f t="shared" si="90"/>
        <v>0.2</v>
      </c>
      <c r="AS1049" s="411">
        <v>8.3999999999999995E-3</v>
      </c>
      <c r="AT1049" s="115">
        <v>1053</v>
      </c>
    </row>
    <row r="1050" spans="1:46" ht="15" hidden="1" customHeight="1">
      <c r="A1050" s="115">
        <v>1047</v>
      </c>
      <c r="B1050" s="326" t="s">
        <v>1974</v>
      </c>
      <c r="C1050" s="120">
        <v>13045931</v>
      </c>
      <c r="D1050" s="326" t="s">
        <v>309</v>
      </c>
      <c r="E1050" s="326" t="s">
        <v>1673</v>
      </c>
      <c r="F1050" s="326" t="s">
        <v>1678</v>
      </c>
      <c r="G1050" s="326" t="s">
        <v>297</v>
      </c>
      <c r="H1050" s="326" t="s">
        <v>300</v>
      </c>
      <c r="I1050" s="326" t="s">
        <v>749</v>
      </c>
      <c r="J1050" s="325">
        <v>0.05</v>
      </c>
      <c r="K1050" s="120"/>
      <c r="L1050" s="120">
        <f t="shared" si="91"/>
        <v>0.03</v>
      </c>
      <c r="M1050" s="163"/>
      <c r="N1050" s="141" t="s">
        <v>1748</v>
      </c>
      <c r="O1050" s="164" t="s">
        <v>1795</v>
      </c>
      <c r="P1050" s="163" t="s">
        <v>1794</v>
      </c>
      <c r="Q1050" s="120"/>
      <c r="R1050" s="120"/>
      <c r="S1050" s="121">
        <v>1.05</v>
      </c>
      <c r="T1050" s="121">
        <v>10</v>
      </c>
      <c r="U1050" s="121">
        <v>21.05</v>
      </c>
      <c r="V1050" s="121">
        <v>41.1</v>
      </c>
      <c r="W1050" s="121">
        <v>71.150000000000006</v>
      </c>
      <c r="X1050" s="121">
        <v>81.150000000000006</v>
      </c>
      <c r="Y1050" s="121">
        <v>100</v>
      </c>
      <c r="Z1050" s="121">
        <v>121.05</v>
      </c>
      <c r="AA1050" s="121">
        <v>140</v>
      </c>
      <c r="AB1050" s="121">
        <v>150</v>
      </c>
      <c r="AC1050" s="122">
        <v>11.05</v>
      </c>
      <c r="AD1050" s="122">
        <v>71.099999999999994</v>
      </c>
      <c r="AE1050" s="122">
        <v>150</v>
      </c>
      <c r="AF1050" s="123">
        <v>5.15</v>
      </c>
      <c r="AG1050" s="123">
        <v>60</v>
      </c>
      <c r="AH1050" s="123">
        <v>150</v>
      </c>
      <c r="AI1050" s="1092" t="s">
        <v>2571</v>
      </c>
      <c r="AJ1050" s="1093"/>
      <c r="AK1050" s="1092" t="s">
        <v>2572</v>
      </c>
      <c r="AL1050" s="1093"/>
      <c r="AM1050" s="1093"/>
      <c r="AN1050" s="120"/>
      <c r="AO1050" s="118">
        <f t="shared" si="92"/>
        <v>0.25</v>
      </c>
      <c r="AP1050" s="120" t="s">
        <v>287</v>
      </c>
      <c r="AQ1050" s="120" t="s">
        <v>287</v>
      </c>
      <c r="AR1050" s="144">
        <f t="shared" si="90"/>
        <v>0.2</v>
      </c>
      <c r="AS1050" s="411">
        <v>8.3999999999999995E-3</v>
      </c>
      <c r="AT1050" s="115">
        <v>1054</v>
      </c>
    </row>
    <row r="1051" spans="1:46" ht="15" hidden="1" customHeight="1">
      <c r="A1051" s="115">
        <v>1048</v>
      </c>
      <c r="B1051" s="326" t="s">
        <v>1975</v>
      </c>
      <c r="C1051" s="120">
        <v>13045885</v>
      </c>
      <c r="D1051" s="326" t="s">
        <v>309</v>
      </c>
      <c r="E1051" s="326" t="s">
        <v>1673</v>
      </c>
      <c r="F1051" s="326" t="s">
        <v>1678</v>
      </c>
      <c r="G1051" s="326" t="s">
        <v>297</v>
      </c>
      <c r="H1051" s="326" t="s">
        <v>300</v>
      </c>
      <c r="I1051" s="326" t="s">
        <v>749</v>
      </c>
      <c r="J1051" s="325">
        <v>0.05</v>
      </c>
      <c r="K1051" s="120"/>
      <c r="L1051" s="120">
        <f t="shared" si="91"/>
        <v>0.03</v>
      </c>
      <c r="M1051" s="163"/>
      <c r="N1051" s="141" t="s">
        <v>1748</v>
      </c>
      <c r="O1051" s="164" t="s">
        <v>1795</v>
      </c>
      <c r="P1051" s="163" t="s">
        <v>1794</v>
      </c>
      <c r="Q1051" s="120"/>
      <c r="R1051" s="120"/>
      <c r="S1051" s="121">
        <v>1.05</v>
      </c>
      <c r="T1051" s="121">
        <v>10</v>
      </c>
      <c r="U1051" s="121">
        <v>21.05</v>
      </c>
      <c r="V1051" s="121">
        <v>41.1</v>
      </c>
      <c r="W1051" s="121">
        <v>71.150000000000006</v>
      </c>
      <c r="X1051" s="121">
        <v>81.150000000000006</v>
      </c>
      <c r="Y1051" s="121">
        <v>100</v>
      </c>
      <c r="Z1051" s="121">
        <v>121.05</v>
      </c>
      <c r="AA1051" s="121">
        <v>140</v>
      </c>
      <c r="AB1051" s="121">
        <v>150</v>
      </c>
      <c r="AC1051" s="122">
        <v>11.05</v>
      </c>
      <c r="AD1051" s="122">
        <v>71.099999999999994</v>
      </c>
      <c r="AE1051" s="122">
        <v>150</v>
      </c>
      <c r="AF1051" s="123">
        <v>5.15</v>
      </c>
      <c r="AG1051" s="123">
        <v>60</v>
      </c>
      <c r="AH1051" s="123">
        <v>150</v>
      </c>
      <c r="AI1051" s="1092" t="s">
        <v>2571</v>
      </c>
      <c r="AJ1051" s="1093"/>
      <c r="AK1051" s="1092" t="s">
        <v>2572</v>
      </c>
      <c r="AL1051" s="1093"/>
      <c r="AM1051" s="1093"/>
      <c r="AN1051" s="120"/>
      <c r="AO1051" s="118">
        <f t="shared" si="92"/>
        <v>0.25</v>
      </c>
      <c r="AP1051" s="120" t="s">
        <v>287</v>
      </c>
      <c r="AQ1051" s="120" t="s">
        <v>287</v>
      </c>
      <c r="AR1051" s="144">
        <f t="shared" si="90"/>
        <v>0.2</v>
      </c>
      <c r="AS1051" s="411">
        <v>8.3999999999999995E-3</v>
      </c>
      <c r="AT1051" s="115">
        <v>1055</v>
      </c>
    </row>
    <row r="1052" spans="1:46" ht="15" hidden="1" customHeight="1">
      <c r="A1052" s="115">
        <v>1049</v>
      </c>
      <c r="B1052" s="328" t="s">
        <v>1976</v>
      </c>
      <c r="C1052" s="120">
        <v>81202055</v>
      </c>
      <c r="D1052" s="328" t="s">
        <v>309</v>
      </c>
      <c r="E1052" s="328" t="s">
        <v>1977</v>
      </c>
      <c r="F1052" s="350" t="s">
        <v>2021</v>
      </c>
      <c r="G1052" s="328" t="s">
        <v>297</v>
      </c>
      <c r="H1052" s="328" t="s">
        <v>300</v>
      </c>
      <c r="I1052" s="328" t="s">
        <v>749</v>
      </c>
      <c r="J1052" s="120">
        <v>0.05</v>
      </c>
      <c r="K1052" s="120"/>
      <c r="L1052" s="120">
        <f t="shared" si="91"/>
        <v>0.03</v>
      </c>
      <c r="M1052" s="163"/>
      <c r="N1052" s="141" t="s">
        <v>1748</v>
      </c>
      <c r="O1052" s="164" t="s">
        <v>1795</v>
      </c>
      <c r="P1052" s="163" t="s">
        <v>1794</v>
      </c>
      <c r="Q1052" s="120"/>
      <c r="R1052" s="120"/>
      <c r="S1052" s="121">
        <v>10</v>
      </c>
      <c r="T1052" s="121">
        <v>21.05</v>
      </c>
      <c r="U1052" s="121">
        <v>41.1</v>
      </c>
      <c r="V1052" s="121">
        <v>60</v>
      </c>
      <c r="W1052" s="121">
        <v>71.150000000000006</v>
      </c>
      <c r="X1052" s="121">
        <v>81.150000000000006</v>
      </c>
      <c r="Y1052" s="121">
        <v>100</v>
      </c>
      <c r="Z1052" s="121">
        <v>121.05</v>
      </c>
      <c r="AA1052" s="121">
        <v>140</v>
      </c>
      <c r="AB1052" s="121">
        <v>150</v>
      </c>
      <c r="AC1052" s="122"/>
      <c r="AD1052" s="122"/>
      <c r="AE1052" s="122"/>
      <c r="AF1052" s="123"/>
      <c r="AG1052" s="123"/>
      <c r="AH1052" s="123"/>
      <c r="AI1052" s="1092" t="s">
        <v>2571</v>
      </c>
      <c r="AJ1052" s="1093"/>
      <c r="AK1052" s="1092" t="s">
        <v>2572</v>
      </c>
      <c r="AL1052" s="1093"/>
      <c r="AM1052" s="1093"/>
      <c r="AN1052" s="120"/>
      <c r="AO1052" s="118">
        <f t="shared" si="92"/>
        <v>0.25</v>
      </c>
      <c r="AP1052" s="120" t="s">
        <v>287</v>
      </c>
      <c r="AQ1052" s="120" t="s">
        <v>287</v>
      </c>
      <c r="AR1052" s="144">
        <f t="shared" si="90"/>
        <v>0.2</v>
      </c>
      <c r="AS1052" s="411">
        <v>8.3999999999999995E-3</v>
      </c>
      <c r="AT1052" s="115">
        <v>1056</v>
      </c>
    </row>
    <row r="1053" spans="1:46" ht="15" hidden="1" customHeight="1">
      <c r="A1053" s="115">
        <v>1050</v>
      </c>
      <c r="B1053" s="328" t="s">
        <v>1978</v>
      </c>
      <c r="C1053" s="120">
        <v>13046998</v>
      </c>
      <c r="D1053" s="328" t="s">
        <v>309</v>
      </c>
      <c r="E1053" s="328" t="s">
        <v>1673</v>
      </c>
      <c r="F1053" s="328" t="s">
        <v>1678</v>
      </c>
      <c r="G1053" s="328" t="s">
        <v>297</v>
      </c>
      <c r="H1053" s="328" t="s">
        <v>300</v>
      </c>
      <c r="I1053" s="328" t="s">
        <v>749</v>
      </c>
      <c r="J1053" s="120">
        <v>0.05</v>
      </c>
      <c r="K1053" s="120"/>
      <c r="L1053" s="120">
        <f t="shared" si="91"/>
        <v>0.03</v>
      </c>
      <c r="M1053" s="163"/>
      <c r="N1053" s="823" t="s">
        <v>2570</v>
      </c>
      <c r="O1053" s="164" t="s">
        <v>1795</v>
      </c>
      <c r="P1053" s="163" t="s">
        <v>1794</v>
      </c>
      <c r="Q1053" s="120"/>
      <c r="R1053" s="120"/>
      <c r="S1053" s="121">
        <v>1.05</v>
      </c>
      <c r="T1053" s="121">
        <v>10</v>
      </c>
      <c r="U1053" s="121">
        <v>21.05</v>
      </c>
      <c r="V1053" s="121">
        <v>41.1</v>
      </c>
      <c r="W1053" s="121">
        <v>71.150000000000006</v>
      </c>
      <c r="X1053" s="121">
        <v>81.150000000000006</v>
      </c>
      <c r="Y1053" s="121">
        <v>100</v>
      </c>
      <c r="Z1053" s="121">
        <v>121.05</v>
      </c>
      <c r="AA1053" s="121">
        <v>140</v>
      </c>
      <c r="AB1053" s="121">
        <v>150</v>
      </c>
      <c r="AC1053" s="122">
        <v>11.05</v>
      </c>
      <c r="AD1053" s="122">
        <v>71.099999999999994</v>
      </c>
      <c r="AE1053" s="122">
        <v>150</v>
      </c>
      <c r="AF1053" s="123">
        <v>5.15</v>
      </c>
      <c r="AG1053" s="123">
        <v>60</v>
      </c>
      <c r="AH1053" s="123">
        <v>150</v>
      </c>
      <c r="AI1053" s="1092" t="s">
        <v>2571</v>
      </c>
      <c r="AJ1053" s="1093"/>
      <c r="AK1053" s="1092" t="s">
        <v>2572</v>
      </c>
      <c r="AL1053" s="1093"/>
      <c r="AM1053" s="1093"/>
      <c r="AN1053" s="120"/>
      <c r="AO1053" s="118">
        <f t="shared" si="92"/>
        <v>0.25</v>
      </c>
      <c r="AP1053" s="120" t="s">
        <v>287</v>
      </c>
      <c r="AQ1053" s="120" t="s">
        <v>287</v>
      </c>
      <c r="AR1053" s="144">
        <f t="shared" si="90"/>
        <v>0.2</v>
      </c>
      <c r="AS1053" s="411">
        <v>8.3999999999999995E-3</v>
      </c>
      <c r="AT1053" s="115">
        <v>1057</v>
      </c>
    </row>
    <row r="1054" spans="1:46" ht="15" hidden="1" customHeight="1">
      <c r="A1054" s="115">
        <v>1051</v>
      </c>
      <c r="B1054" s="328" t="s">
        <v>1979</v>
      </c>
      <c r="C1054" s="328" t="s">
        <v>1678</v>
      </c>
      <c r="D1054" s="328" t="s">
        <v>309</v>
      </c>
      <c r="E1054" s="328" t="s">
        <v>330</v>
      </c>
      <c r="F1054" s="328" t="s">
        <v>1678</v>
      </c>
      <c r="G1054" s="327" t="s">
        <v>1923</v>
      </c>
      <c r="H1054" s="328" t="s">
        <v>300</v>
      </c>
      <c r="I1054" s="328" t="s">
        <v>749</v>
      </c>
      <c r="J1054" s="120">
        <v>0.01</v>
      </c>
      <c r="K1054" s="120"/>
      <c r="L1054" s="120">
        <f t="shared" si="91"/>
        <v>0.01</v>
      </c>
      <c r="M1054" s="163"/>
      <c r="N1054" s="141" t="s">
        <v>1748</v>
      </c>
      <c r="O1054" s="164" t="s">
        <v>1795</v>
      </c>
      <c r="P1054" s="163" t="s">
        <v>1794</v>
      </c>
      <c r="Q1054" s="120"/>
      <c r="R1054" s="120"/>
      <c r="S1054" s="121">
        <v>1.05</v>
      </c>
      <c r="T1054" s="121">
        <v>10</v>
      </c>
      <c r="U1054" s="121">
        <v>21.05</v>
      </c>
      <c r="V1054" s="121">
        <v>41.1</v>
      </c>
      <c r="W1054" s="121">
        <v>71.150000000000006</v>
      </c>
      <c r="X1054" s="121">
        <v>81.150000000000006</v>
      </c>
      <c r="Y1054" s="121">
        <v>100</v>
      </c>
      <c r="Z1054" s="121">
        <v>121.05</v>
      </c>
      <c r="AA1054" s="121">
        <v>140</v>
      </c>
      <c r="AB1054" s="121">
        <v>150</v>
      </c>
      <c r="AC1054" s="122">
        <v>11.05</v>
      </c>
      <c r="AD1054" s="122">
        <v>71.099999999999994</v>
      </c>
      <c r="AE1054" s="122">
        <v>150</v>
      </c>
      <c r="AF1054" s="123">
        <v>5.15</v>
      </c>
      <c r="AG1054" s="123">
        <v>60</v>
      </c>
      <c r="AH1054" s="123">
        <v>150</v>
      </c>
      <c r="AI1054" s="1092" t="s">
        <v>2571</v>
      </c>
      <c r="AJ1054" s="1093"/>
      <c r="AK1054" s="1093" t="s">
        <v>1676</v>
      </c>
      <c r="AL1054" s="1093"/>
      <c r="AM1054" s="1093"/>
      <c r="AN1054" s="120"/>
      <c r="AO1054" s="118">
        <f t="shared" si="92"/>
        <v>0.05</v>
      </c>
      <c r="AP1054" s="120" t="s">
        <v>287</v>
      </c>
      <c r="AQ1054" s="120" t="s">
        <v>287</v>
      </c>
      <c r="AR1054" s="144">
        <f t="shared" si="90"/>
        <v>0.04</v>
      </c>
      <c r="AS1054" s="411">
        <v>8.3999999999999995E-3</v>
      </c>
      <c r="AT1054" s="115">
        <v>1058</v>
      </c>
    </row>
    <row r="1055" spans="1:46" ht="15" hidden="1" customHeight="1">
      <c r="A1055" s="115">
        <v>1052</v>
      </c>
      <c r="B1055" s="328" t="s">
        <v>1980</v>
      </c>
      <c r="C1055" s="328" t="s">
        <v>1678</v>
      </c>
      <c r="D1055" s="328" t="s">
        <v>309</v>
      </c>
      <c r="E1055" s="328" t="s">
        <v>330</v>
      </c>
      <c r="F1055" s="328" t="s">
        <v>1678</v>
      </c>
      <c r="G1055" s="327" t="s">
        <v>1923</v>
      </c>
      <c r="H1055" s="328" t="s">
        <v>300</v>
      </c>
      <c r="I1055" s="328" t="s">
        <v>749</v>
      </c>
      <c r="J1055" s="327">
        <v>0.01</v>
      </c>
      <c r="K1055" s="120"/>
      <c r="L1055" s="120">
        <f t="shared" si="91"/>
        <v>0.01</v>
      </c>
      <c r="M1055" s="163"/>
      <c r="N1055" s="141" t="s">
        <v>1748</v>
      </c>
      <c r="O1055" s="164" t="s">
        <v>1795</v>
      </c>
      <c r="P1055" s="163" t="s">
        <v>1794</v>
      </c>
      <c r="Q1055" s="120"/>
      <c r="R1055" s="120"/>
      <c r="S1055" s="121">
        <v>1.05</v>
      </c>
      <c r="T1055" s="121">
        <v>10</v>
      </c>
      <c r="U1055" s="121">
        <v>21.05</v>
      </c>
      <c r="V1055" s="121">
        <v>41.1</v>
      </c>
      <c r="W1055" s="121">
        <v>71.150000000000006</v>
      </c>
      <c r="X1055" s="121">
        <v>81.150000000000006</v>
      </c>
      <c r="Y1055" s="121">
        <v>100</v>
      </c>
      <c r="Z1055" s="121">
        <v>121.05</v>
      </c>
      <c r="AA1055" s="121">
        <v>140</v>
      </c>
      <c r="AB1055" s="121">
        <v>150</v>
      </c>
      <c r="AC1055" s="122">
        <v>11.05</v>
      </c>
      <c r="AD1055" s="122">
        <v>71.099999999999994</v>
      </c>
      <c r="AE1055" s="122">
        <v>150</v>
      </c>
      <c r="AF1055" s="123">
        <v>5.15</v>
      </c>
      <c r="AG1055" s="123">
        <v>60</v>
      </c>
      <c r="AH1055" s="123">
        <v>150</v>
      </c>
      <c r="AI1055" s="1092" t="s">
        <v>2571</v>
      </c>
      <c r="AJ1055" s="1093"/>
      <c r="AK1055" s="1093" t="s">
        <v>1676</v>
      </c>
      <c r="AL1055" s="1093"/>
      <c r="AM1055" s="1093"/>
      <c r="AN1055" s="120"/>
      <c r="AO1055" s="118">
        <f t="shared" si="92"/>
        <v>0.05</v>
      </c>
      <c r="AP1055" s="120" t="s">
        <v>287</v>
      </c>
      <c r="AQ1055" s="120" t="s">
        <v>287</v>
      </c>
      <c r="AR1055" s="144">
        <f t="shared" si="90"/>
        <v>0.04</v>
      </c>
      <c r="AS1055" s="411">
        <v>8.3999999999999995E-3</v>
      </c>
      <c r="AT1055" s="115">
        <v>1059</v>
      </c>
    </row>
    <row r="1056" spans="1:46" ht="15" hidden="1" customHeight="1">
      <c r="A1056" s="115">
        <v>1053</v>
      </c>
      <c r="B1056" s="328" t="s">
        <v>1981</v>
      </c>
      <c r="C1056" s="328" t="s">
        <v>1678</v>
      </c>
      <c r="D1056" s="328" t="s">
        <v>309</v>
      </c>
      <c r="E1056" s="328" t="s">
        <v>330</v>
      </c>
      <c r="F1056" s="328" t="s">
        <v>1678</v>
      </c>
      <c r="G1056" s="327" t="s">
        <v>1923</v>
      </c>
      <c r="H1056" s="328" t="s">
        <v>300</v>
      </c>
      <c r="I1056" s="328" t="s">
        <v>749</v>
      </c>
      <c r="J1056" s="327">
        <v>0.01</v>
      </c>
      <c r="K1056" s="120"/>
      <c r="L1056" s="120">
        <f t="shared" si="91"/>
        <v>0.01</v>
      </c>
      <c r="M1056" s="163"/>
      <c r="N1056" s="141" t="s">
        <v>1748</v>
      </c>
      <c r="O1056" s="164" t="s">
        <v>1795</v>
      </c>
      <c r="P1056" s="163" t="s">
        <v>1794</v>
      </c>
      <c r="Q1056" s="120"/>
      <c r="R1056" s="120"/>
      <c r="S1056" s="121">
        <v>1.05</v>
      </c>
      <c r="T1056" s="121">
        <v>10</v>
      </c>
      <c r="U1056" s="121">
        <v>21.05</v>
      </c>
      <c r="V1056" s="121">
        <v>41.1</v>
      </c>
      <c r="W1056" s="121">
        <v>71.150000000000006</v>
      </c>
      <c r="X1056" s="121">
        <v>81.150000000000006</v>
      </c>
      <c r="Y1056" s="121">
        <v>100</v>
      </c>
      <c r="Z1056" s="121">
        <v>121.05</v>
      </c>
      <c r="AA1056" s="121">
        <v>140</v>
      </c>
      <c r="AB1056" s="121">
        <v>150</v>
      </c>
      <c r="AC1056" s="122">
        <v>11.05</v>
      </c>
      <c r="AD1056" s="122">
        <v>71.099999999999994</v>
      </c>
      <c r="AE1056" s="122">
        <v>150</v>
      </c>
      <c r="AF1056" s="123">
        <v>5.15</v>
      </c>
      <c r="AG1056" s="123">
        <v>60</v>
      </c>
      <c r="AH1056" s="123">
        <v>150</v>
      </c>
      <c r="AI1056" s="1092" t="s">
        <v>2571</v>
      </c>
      <c r="AJ1056" s="1093"/>
      <c r="AK1056" s="1093" t="s">
        <v>1676</v>
      </c>
      <c r="AL1056" s="1093"/>
      <c r="AM1056" s="1093"/>
      <c r="AN1056" s="120"/>
      <c r="AO1056" s="118">
        <f t="shared" si="92"/>
        <v>0.05</v>
      </c>
      <c r="AP1056" s="120" t="s">
        <v>287</v>
      </c>
      <c r="AQ1056" s="120" t="s">
        <v>287</v>
      </c>
      <c r="AR1056" s="144">
        <f t="shared" si="90"/>
        <v>0.04</v>
      </c>
      <c r="AS1056" s="411">
        <v>8.3999999999999995E-3</v>
      </c>
      <c r="AT1056" s="115">
        <v>1060</v>
      </c>
    </row>
    <row r="1057" spans="1:46" ht="15" hidden="1" customHeight="1">
      <c r="A1057" s="115">
        <v>1054</v>
      </c>
      <c r="B1057" s="328" t="s">
        <v>1982</v>
      </c>
      <c r="C1057" s="328" t="s">
        <v>1678</v>
      </c>
      <c r="D1057" s="328" t="s">
        <v>309</v>
      </c>
      <c r="E1057" s="328" t="s">
        <v>330</v>
      </c>
      <c r="F1057" s="328" t="s">
        <v>1678</v>
      </c>
      <c r="G1057" s="327" t="s">
        <v>1923</v>
      </c>
      <c r="H1057" s="328" t="s">
        <v>300</v>
      </c>
      <c r="I1057" s="328" t="s">
        <v>749</v>
      </c>
      <c r="J1057" s="327">
        <v>0.01</v>
      </c>
      <c r="K1057" s="120"/>
      <c r="L1057" s="120">
        <f t="shared" si="91"/>
        <v>0.01</v>
      </c>
      <c r="M1057" s="163"/>
      <c r="N1057" s="141" t="s">
        <v>1748</v>
      </c>
      <c r="O1057" s="164" t="s">
        <v>1795</v>
      </c>
      <c r="P1057" s="163" t="s">
        <v>1794</v>
      </c>
      <c r="Q1057" s="120"/>
      <c r="R1057" s="120"/>
      <c r="S1057" s="121">
        <v>1.05</v>
      </c>
      <c r="T1057" s="121">
        <v>10</v>
      </c>
      <c r="U1057" s="121">
        <v>21.05</v>
      </c>
      <c r="V1057" s="121">
        <v>41.1</v>
      </c>
      <c r="W1057" s="121">
        <v>71.150000000000006</v>
      </c>
      <c r="X1057" s="121">
        <v>81.150000000000006</v>
      </c>
      <c r="Y1057" s="121">
        <v>100</v>
      </c>
      <c r="Z1057" s="121">
        <v>121.05</v>
      </c>
      <c r="AA1057" s="121">
        <v>140</v>
      </c>
      <c r="AB1057" s="121">
        <v>150</v>
      </c>
      <c r="AC1057" s="122">
        <v>11.05</v>
      </c>
      <c r="AD1057" s="122">
        <v>71.099999999999994</v>
      </c>
      <c r="AE1057" s="122">
        <v>150</v>
      </c>
      <c r="AF1057" s="123">
        <v>5.15</v>
      </c>
      <c r="AG1057" s="123">
        <v>60</v>
      </c>
      <c r="AH1057" s="123">
        <v>150</v>
      </c>
      <c r="AI1057" s="1092" t="s">
        <v>2571</v>
      </c>
      <c r="AJ1057" s="1093"/>
      <c r="AK1057" s="1093" t="s">
        <v>1676</v>
      </c>
      <c r="AL1057" s="1093"/>
      <c r="AM1057" s="1093"/>
      <c r="AN1057" s="120"/>
      <c r="AO1057" s="118">
        <f t="shared" si="92"/>
        <v>0.05</v>
      </c>
      <c r="AP1057" s="120" t="s">
        <v>287</v>
      </c>
      <c r="AQ1057" s="120" t="s">
        <v>287</v>
      </c>
      <c r="AR1057" s="144">
        <f t="shared" si="90"/>
        <v>0.04</v>
      </c>
      <c r="AS1057" s="411">
        <v>8.3999999999999995E-3</v>
      </c>
      <c r="AT1057" s="115">
        <v>1061</v>
      </c>
    </row>
    <row r="1058" spans="1:46" ht="15" hidden="1" customHeight="1">
      <c r="A1058" s="115">
        <v>1055</v>
      </c>
      <c r="B1058" s="328" t="s">
        <v>1983</v>
      </c>
      <c r="C1058" s="328" t="s">
        <v>1678</v>
      </c>
      <c r="D1058" s="328" t="s">
        <v>309</v>
      </c>
      <c r="E1058" s="328" t="s">
        <v>330</v>
      </c>
      <c r="F1058" s="328" t="s">
        <v>1678</v>
      </c>
      <c r="G1058" s="327" t="s">
        <v>1923</v>
      </c>
      <c r="H1058" s="328" t="s">
        <v>300</v>
      </c>
      <c r="I1058" s="328" t="s">
        <v>749</v>
      </c>
      <c r="J1058" s="327">
        <v>0.01</v>
      </c>
      <c r="K1058" s="120"/>
      <c r="L1058" s="120">
        <f t="shared" si="91"/>
        <v>0.01</v>
      </c>
      <c r="M1058" s="163"/>
      <c r="N1058" s="141" t="s">
        <v>1748</v>
      </c>
      <c r="O1058" s="164" t="s">
        <v>1795</v>
      </c>
      <c r="P1058" s="163" t="s">
        <v>1794</v>
      </c>
      <c r="Q1058" s="120"/>
      <c r="R1058" s="120"/>
      <c r="S1058" s="121">
        <v>1.05</v>
      </c>
      <c r="T1058" s="121">
        <v>10</v>
      </c>
      <c r="U1058" s="121">
        <v>21.05</v>
      </c>
      <c r="V1058" s="121">
        <v>41.1</v>
      </c>
      <c r="W1058" s="121">
        <v>71.150000000000006</v>
      </c>
      <c r="X1058" s="121">
        <v>81.150000000000006</v>
      </c>
      <c r="Y1058" s="121">
        <v>100</v>
      </c>
      <c r="Z1058" s="121">
        <v>121.05</v>
      </c>
      <c r="AA1058" s="121">
        <v>140</v>
      </c>
      <c r="AB1058" s="121">
        <v>150</v>
      </c>
      <c r="AC1058" s="122">
        <v>11.05</v>
      </c>
      <c r="AD1058" s="122">
        <v>71.099999999999994</v>
      </c>
      <c r="AE1058" s="122">
        <v>150</v>
      </c>
      <c r="AF1058" s="123">
        <v>5.15</v>
      </c>
      <c r="AG1058" s="123">
        <v>60</v>
      </c>
      <c r="AH1058" s="123">
        <v>150</v>
      </c>
      <c r="AI1058" s="1092" t="s">
        <v>2571</v>
      </c>
      <c r="AJ1058" s="1093"/>
      <c r="AK1058" s="1093" t="s">
        <v>1676</v>
      </c>
      <c r="AL1058" s="1093"/>
      <c r="AM1058" s="1093"/>
      <c r="AN1058" s="120"/>
      <c r="AO1058" s="118">
        <f t="shared" si="92"/>
        <v>0.05</v>
      </c>
      <c r="AP1058" s="120" t="s">
        <v>287</v>
      </c>
      <c r="AQ1058" s="120" t="s">
        <v>287</v>
      </c>
      <c r="AR1058" s="144">
        <f t="shared" si="90"/>
        <v>0.04</v>
      </c>
      <c r="AS1058" s="411">
        <v>8.3999999999999995E-3</v>
      </c>
      <c r="AT1058" s="115">
        <v>1062</v>
      </c>
    </row>
    <row r="1059" spans="1:46" ht="15" hidden="1" customHeight="1">
      <c r="A1059" s="115">
        <v>1056</v>
      </c>
      <c r="B1059" s="335" t="s">
        <v>1999</v>
      </c>
      <c r="C1059" s="335" t="s">
        <v>1678</v>
      </c>
      <c r="D1059" s="335" t="s">
        <v>309</v>
      </c>
      <c r="E1059" s="335" t="s">
        <v>330</v>
      </c>
      <c r="F1059" s="199" t="s">
        <v>395</v>
      </c>
      <c r="G1059" s="335" t="s">
        <v>306</v>
      </c>
      <c r="H1059" s="335" t="s">
        <v>300</v>
      </c>
      <c r="I1059" s="335" t="s">
        <v>749</v>
      </c>
      <c r="J1059" s="334">
        <v>0.01</v>
      </c>
      <c r="K1059" s="120"/>
      <c r="L1059" s="120">
        <f t="shared" si="91"/>
        <v>0.01</v>
      </c>
      <c r="M1059" s="163"/>
      <c r="N1059" s="141" t="s">
        <v>1748</v>
      </c>
      <c r="O1059" s="164" t="s">
        <v>1795</v>
      </c>
      <c r="P1059" s="163" t="s">
        <v>1794</v>
      </c>
      <c r="Q1059" s="120"/>
      <c r="R1059" s="120"/>
      <c r="S1059" s="121">
        <v>1.05</v>
      </c>
      <c r="T1059" s="121">
        <v>10</v>
      </c>
      <c r="U1059" s="121">
        <v>21.05</v>
      </c>
      <c r="V1059" s="121">
        <v>41.1</v>
      </c>
      <c r="W1059" s="121">
        <v>71.150000000000006</v>
      </c>
      <c r="X1059" s="121">
        <v>81.150000000000006</v>
      </c>
      <c r="Y1059" s="121">
        <v>100</v>
      </c>
      <c r="Z1059" s="121">
        <v>121.05</v>
      </c>
      <c r="AA1059" s="121">
        <v>140</v>
      </c>
      <c r="AB1059" s="121">
        <v>150</v>
      </c>
      <c r="AC1059" s="122">
        <v>11.05</v>
      </c>
      <c r="AD1059" s="122">
        <v>71.099999999999994</v>
      </c>
      <c r="AE1059" s="122">
        <v>150</v>
      </c>
      <c r="AF1059" s="123">
        <v>5.15</v>
      </c>
      <c r="AG1059" s="123">
        <v>60</v>
      </c>
      <c r="AH1059" s="123">
        <v>150</v>
      </c>
      <c r="AI1059" s="1092" t="s">
        <v>2571</v>
      </c>
      <c r="AJ1059" s="1093"/>
      <c r="AK1059" s="1093" t="s">
        <v>1676</v>
      </c>
      <c r="AL1059" s="1093"/>
      <c r="AM1059" s="1093"/>
      <c r="AN1059" s="120"/>
      <c r="AO1059" s="118">
        <f t="shared" si="92"/>
        <v>0.05</v>
      </c>
      <c r="AP1059" s="120" t="s">
        <v>287</v>
      </c>
      <c r="AQ1059" s="120" t="s">
        <v>287</v>
      </c>
      <c r="AR1059" s="144">
        <f t="shared" si="90"/>
        <v>0.04</v>
      </c>
      <c r="AS1059" s="411">
        <v>8.3999999999999995E-3</v>
      </c>
      <c r="AT1059" s="115">
        <v>1063</v>
      </c>
    </row>
    <row r="1060" spans="1:46" ht="15" hidden="1" customHeight="1">
      <c r="A1060" s="115">
        <v>1057</v>
      </c>
      <c r="B1060" s="335" t="s">
        <v>2000</v>
      </c>
      <c r="C1060" s="335" t="s">
        <v>1678</v>
      </c>
      <c r="D1060" s="335" t="s">
        <v>309</v>
      </c>
      <c r="E1060" s="335" t="s">
        <v>330</v>
      </c>
      <c r="F1060" s="199" t="s">
        <v>395</v>
      </c>
      <c r="G1060" s="335" t="s">
        <v>306</v>
      </c>
      <c r="H1060" s="335" t="s">
        <v>300</v>
      </c>
      <c r="I1060" s="335" t="s">
        <v>749</v>
      </c>
      <c r="J1060" s="334">
        <v>0.01</v>
      </c>
      <c r="K1060" s="120"/>
      <c r="L1060" s="120">
        <f t="shared" si="91"/>
        <v>0.01</v>
      </c>
      <c r="M1060" s="163"/>
      <c r="N1060" s="141" t="s">
        <v>1748</v>
      </c>
      <c r="O1060" s="164" t="s">
        <v>1795</v>
      </c>
      <c r="P1060" s="163" t="s">
        <v>1794</v>
      </c>
      <c r="Q1060" s="120"/>
      <c r="R1060" s="120"/>
      <c r="S1060" s="121">
        <v>1.05</v>
      </c>
      <c r="T1060" s="121">
        <v>10</v>
      </c>
      <c r="U1060" s="121">
        <v>21.05</v>
      </c>
      <c r="V1060" s="121">
        <v>41.1</v>
      </c>
      <c r="W1060" s="121">
        <v>71.150000000000006</v>
      </c>
      <c r="X1060" s="121">
        <v>81.150000000000006</v>
      </c>
      <c r="Y1060" s="121">
        <v>100</v>
      </c>
      <c r="Z1060" s="121">
        <v>121.05</v>
      </c>
      <c r="AA1060" s="121">
        <v>140</v>
      </c>
      <c r="AB1060" s="121">
        <v>150</v>
      </c>
      <c r="AC1060" s="122">
        <v>11.05</v>
      </c>
      <c r="AD1060" s="122">
        <v>71.099999999999994</v>
      </c>
      <c r="AE1060" s="122">
        <v>150</v>
      </c>
      <c r="AF1060" s="123">
        <v>5.15</v>
      </c>
      <c r="AG1060" s="123">
        <v>60</v>
      </c>
      <c r="AH1060" s="123">
        <v>150</v>
      </c>
      <c r="AI1060" s="1092" t="s">
        <v>2571</v>
      </c>
      <c r="AJ1060" s="1093"/>
      <c r="AK1060" s="1093" t="s">
        <v>1676</v>
      </c>
      <c r="AL1060" s="1093"/>
      <c r="AM1060" s="1093"/>
      <c r="AN1060" s="120"/>
      <c r="AO1060" s="118">
        <f t="shared" si="92"/>
        <v>0.05</v>
      </c>
      <c r="AP1060" s="120" t="s">
        <v>287</v>
      </c>
      <c r="AQ1060" s="120" t="s">
        <v>287</v>
      </c>
      <c r="AR1060" s="144">
        <f t="shared" si="90"/>
        <v>0.04</v>
      </c>
      <c r="AS1060" s="411">
        <v>8.3999999999999995E-3</v>
      </c>
      <c r="AT1060" s="115">
        <v>1064</v>
      </c>
    </row>
    <row r="1061" spans="1:46" ht="15" hidden="1" customHeight="1">
      <c r="A1061" s="115">
        <v>1058</v>
      </c>
      <c r="B1061" s="335" t="s">
        <v>2001</v>
      </c>
      <c r="C1061" s="335" t="s">
        <v>1678</v>
      </c>
      <c r="D1061" s="335" t="s">
        <v>309</v>
      </c>
      <c r="E1061" s="335" t="s">
        <v>330</v>
      </c>
      <c r="F1061" s="199" t="s">
        <v>395</v>
      </c>
      <c r="G1061" s="335" t="s">
        <v>306</v>
      </c>
      <c r="H1061" s="335" t="s">
        <v>300</v>
      </c>
      <c r="I1061" s="335" t="s">
        <v>749</v>
      </c>
      <c r="J1061" s="334">
        <v>0.01</v>
      </c>
      <c r="K1061" s="120"/>
      <c r="L1061" s="120">
        <f t="shared" si="91"/>
        <v>0.01</v>
      </c>
      <c r="M1061" s="163"/>
      <c r="N1061" s="141" t="s">
        <v>1748</v>
      </c>
      <c r="O1061" s="164" t="s">
        <v>1795</v>
      </c>
      <c r="P1061" s="163" t="s">
        <v>1794</v>
      </c>
      <c r="Q1061" s="120"/>
      <c r="R1061" s="120"/>
      <c r="S1061" s="121">
        <v>1.05</v>
      </c>
      <c r="T1061" s="121">
        <v>10</v>
      </c>
      <c r="U1061" s="121">
        <v>21.05</v>
      </c>
      <c r="V1061" s="121">
        <v>41.1</v>
      </c>
      <c r="W1061" s="121">
        <v>71.150000000000006</v>
      </c>
      <c r="X1061" s="121">
        <v>81.150000000000006</v>
      </c>
      <c r="Y1061" s="121">
        <v>100</v>
      </c>
      <c r="Z1061" s="121">
        <v>121.05</v>
      </c>
      <c r="AA1061" s="121">
        <v>140</v>
      </c>
      <c r="AB1061" s="121">
        <v>150</v>
      </c>
      <c r="AC1061" s="122">
        <v>11.05</v>
      </c>
      <c r="AD1061" s="122">
        <v>71.099999999999994</v>
      </c>
      <c r="AE1061" s="122">
        <v>150</v>
      </c>
      <c r="AF1061" s="123">
        <v>5.15</v>
      </c>
      <c r="AG1061" s="123">
        <v>60</v>
      </c>
      <c r="AH1061" s="123">
        <v>150</v>
      </c>
      <c r="AI1061" s="1092" t="s">
        <v>2571</v>
      </c>
      <c r="AJ1061" s="1093"/>
      <c r="AK1061" s="1093" t="s">
        <v>1676</v>
      </c>
      <c r="AL1061" s="1093"/>
      <c r="AM1061" s="1093"/>
      <c r="AN1061" s="120"/>
      <c r="AO1061" s="118">
        <f t="shared" si="92"/>
        <v>0.05</v>
      </c>
      <c r="AP1061" s="120" t="s">
        <v>287</v>
      </c>
      <c r="AQ1061" s="120" t="s">
        <v>287</v>
      </c>
      <c r="AR1061" s="144">
        <f t="shared" si="90"/>
        <v>0.04</v>
      </c>
      <c r="AS1061" s="411">
        <v>8.3999999999999995E-3</v>
      </c>
      <c r="AT1061" s="115">
        <v>1065</v>
      </c>
    </row>
    <row r="1062" spans="1:46" ht="15" hidden="1" customHeight="1">
      <c r="A1062" s="115">
        <v>1059</v>
      </c>
      <c r="B1062" s="337" t="s">
        <v>2003</v>
      </c>
      <c r="C1062" s="337" t="s">
        <v>2004</v>
      </c>
      <c r="D1062" s="337" t="s">
        <v>309</v>
      </c>
      <c r="E1062" s="337" t="s">
        <v>330</v>
      </c>
      <c r="F1062" s="199" t="s">
        <v>1132</v>
      </c>
      <c r="G1062" s="337" t="s">
        <v>296</v>
      </c>
      <c r="H1062" s="337" t="s">
        <v>300</v>
      </c>
      <c r="I1062" s="337" t="s">
        <v>749</v>
      </c>
      <c r="J1062" s="336">
        <v>0.01</v>
      </c>
      <c r="K1062" s="120"/>
      <c r="L1062" s="120">
        <f t="shared" si="91"/>
        <v>0.01</v>
      </c>
      <c r="M1062" s="163"/>
      <c r="N1062" s="141" t="s">
        <v>1748</v>
      </c>
      <c r="O1062" s="164" t="s">
        <v>1795</v>
      </c>
      <c r="P1062" s="163" t="s">
        <v>1794</v>
      </c>
      <c r="Q1062" s="120"/>
      <c r="R1062" s="120"/>
      <c r="S1062" s="121">
        <v>1.05</v>
      </c>
      <c r="T1062" s="121">
        <v>10</v>
      </c>
      <c r="U1062" s="121">
        <v>21.05</v>
      </c>
      <c r="V1062" s="121">
        <v>41.1</v>
      </c>
      <c r="W1062" s="121">
        <v>71.150000000000006</v>
      </c>
      <c r="X1062" s="121">
        <v>81.150000000000006</v>
      </c>
      <c r="Y1062" s="121">
        <v>100</v>
      </c>
      <c r="Z1062" s="121">
        <v>121.05</v>
      </c>
      <c r="AA1062" s="121">
        <v>140</v>
      </c>
      <c r="AB1062" s="121">
        <v>150</v>
      </c>
      <c r="AC1062" s="122">
        <v>11.05</v>
      </c>
      <c r="AD1062" s="122">
        <v>71.099999999999994</v>
      </c>
      <c r="AE1062" s="122">
        <v>150</v>
      </c>
      <c r="AF1062" s="123">
        <v>5.15</v>
      </c>
      <c r="AG1062" s="123">
        <v>60</v>
      </c>
      <c r="AH1062" s="123">
        <v>150</v>
      </c>
      <c r="AI1062" s="1092" t="s">
        <v>2571</v>
      </c>
      <c r="AJ1062" s="1093"/>
      <c r="AK1062" s="1093" t="s">
        <v>1676</v>
      </c>
      <c r="AL1062" s="1093"/>
      <c r="AM1062" s="1093"/>
      <c r="AN1062" s="120"/>
      <c r="AO1062" s="118">
        <f t="shared" si="92"/>
        <v>0.05</v>
      </c>
      <c r="AP1062" s="120" t="s">
        <v>287</v>
      </c>
      <c r="AQ1062" s="120" t="s">
        <v>287</v>
      </c>
      <c r="AR1062" s="144">
        <f t="shared" si="90"/>
        <v>0.04</v>
      </c>
      <c r="AS1062" s="411">
        <v>8.3999999999999995E-3</v>
      </c>
      <c r="AT1062" s="115">
        <v>1066</v>
      </c>
    </row>
    <row r="1063" spans="1:46" ht="15" hidden="1" customHeight="1">
      <c r="A1063" s="115">
        <v>1060</v>
      </c>
      <c r="B1063" s="337" t="s">
        <v>2005</v>
      </c>
      <c r="C1063" s="337" t="s">
        <v>2006</v>
      </c>
      <c r="D1063" s="337" t="s">
        <v>309</v>
      </c>
      <c r="E1063" s="337" t="s">
        <v>330</v>
      </c>
      <c r="F1063" s="199" t="s">
        <v>1132</v>
      </c>
      <c r="G1063" s="337" t="s">
        <v>296</v>
      </c>
      <c r="H1063" s="337" t="s">
        <v>300</v>
      </c>
      <c r="I1063" s="337" t="s">
        <v>749</v>
      </c>
      <c r="J1063" s="336">
        <v>0.01</v>
      </c>
      <c r="K1063" s="120"/>
      <c r="L1063" s="120">
        <f t="shared" si="91"/>
        <v>0.01</v>
      </c>
      <c r="M1063" s="163"/>
      <c r="N1063" s="141" t="s">
        <v>1748</v>
      </c>
      <c r="O1063" s="164" t="s">
        <v>1795</v>
      </c>
      <c r="P1063" s="163" t="s">
        <v>1794</v>
      </c>
      <c r="Q1063" s="120"/>
      <c r="R1063" s="120"/>
      <c r="S1063" s="121">
        <v>1.05</v>
      </c>
      <c r="T1063" s="121">
        <v>10</v>
      </c>
      <c r="U1063" s="121">
        <v>21.05</v>
      </c>
      <c r="V1063" s="121">
        <v>41.1</v>
      </c>
      <c r="W1063" s="121">
        <v>71.150000000000006</v>
      </c>
      <c r="X1063" s="121">
        <v>81.150000000000006</v>
      </c>
      <c r="Y1063" s="121">
        <v>100</v>
      </c>
      <c r="Z1063" s="121">
        <v>121.05</v>
      </c>
      <c r="AA1063" s="121">
        <v>140</v>
      </c>
      <c r="AB1063" s="121">
        <v>150</v>
      </c>
      <c r="AC1063" s="122">
        <v>11.05</v>
      </c>
      <c r="AD1063" s="122">
        <v>71.099999999999994</v>
      </c>
      <c r="AE1063" s="122">
        <v>150</v>
      </c>
      <c r="AF1063" s="123">
        <v>5.15</v>
      </c>
      <c r="AG1063" s="123">
        <v>60</v>
      </c>
      <c r="AH1063" s="123">
        <v>150</v>
      </c>
      <c r="AI1063" s="1092" t="s">
        <v>2571</v>
      </c>
      <c r="AJ1063" s="1093"/>
      <c r="AK1063" s="1093" t="s">
        <v>1676</v>
      </c>
      <c r="AL1063" s="1093"/>
      <c r="AM1063" s="1093"/>
      <c r="AN1063" s="120"/>
      <c r="AO1063" s="118">
        <f t="shared" si="92"/>
        <v>0.05</v>
      </c>
      <c r="AP1063" s="120" t="s">
        <v>287</v>
      </c>
      <c r="AQ1063" s="120" t="s">
        <v>287</v>
      </c>
      <c r="AR1063" s="144">
        <f t="shared" si="90"/>
        <v>0.04</v>
      </c>
      <c r="AS1063" s="411">
        <v>8.3999999999999995E-3</v>
      </c>
      <c r="AT1063" s="115">
        <v>1067</v>
      </c>
    </row>
    <row r="1064" spans="1:46" ht="15" hidden="1" customHeight="1">
      <c r="A1064" s="115">
        <v>1061</v>
      </c>
      <c r="B1064" s="349" t="s">
        <v>2013</v>
      </c>
      <c r="C1064" s="349" t="s">
        <v>1678</v>
      </c>
      <c r="D1064" s="349" t="s">
        <v>309</v>
      </c>
      <c r="E1064" s="349" t="s">
        <v>330</v>
      </c>
      <c r="F1064" s="349" t="s">
        <v>1872</v>
      </c>
      <c r="G1064" s="349" t="s">
        <v>296</v>
      </c>
      <c r="H1064" s="349" t="s">
        <v>300</v>
      </c>
      <c r="I1064" s="349" t="s">
        <v>749</v>
      </c>
      <c r="J1064" s="348">
        <v>0.01</v>
      </c>
      <c r="K1064" s="120"/>
      <c r="L1064" s="120">
        <f t="shared" si="91"/>
        <v>0.01</v>
      </c>
      <c r="M1064" s="163"/>
      <c r="N1064" s="141" t="s">
        <v>1748</v>
      </c>
      <c r="O1064" s="164" t="s">
        <v>1795</v>
      </c>
      <c r="P1064" s="163" t="s">
        <v>1794</v>
      </c>
      <c r="Q1064" s="120"/>
      <c r="R1064" s="120"/>
      <c r="S1064" s="121">
        <v>1.05</v>
      </c>
      <c r="T1064" s="121">
        <v>10</v>
      </c>
      <c r="U1064" s="121">
        <v>21.05</v>
      </c>
      <c r="V1064" s="121">
        <v>41.1</v>
      </c>
      <c r="W1064" s="121">
        <v>71.150000000000006</v>
      </c>
      <c r="X1064" s="121">
        <v>81.150000000000006</v>
      </c>
      <c r="Y1064" s="121">
        <v>100</v>
      </c>
      <c r="Z1064" s="121">
        <v>121.05</v>
      </c>
      <c r="AA1064" s="121">
        <v>140</v>
      </c>
      <c r="AB1064" s="121">
        <v>150</v>
      </c>
      <c r="AC1064" s="122">
        <v>11.05</v>
      </c>
      <c r="AD1064" s="122">
        <v>71.099999999999994</v>
      </c>
      <c r="AE1064" s="122">
        <v>150</v>
      </c>
      <c r="AF1064" s="123">
        <v>5.15</v>
      </c>
      <c r="AG1064" s="123">
        <v>60</v>
      </c>
      <c r="AH1064" s="123">
        <v>150</v>
      </c>
      <c r="AI1064" s="1092" t="s">
        <v>2571</v>
      </c>
      <c r="AJ1064" s="1093"/>
      <c r="AK1064" s="1093" t="s">
        <v>1676</v>
      </c>
      <c r="AL1064" s="1093"/>
      <c r="AM1064" s="1093"/>
      <c r="AN1064" s="120"/>
      <c r="AO1064" s="118">
        <f t="shared" si="92"/>
        <v>0.05</v>
      </c>
      <c r="AP1064" s="120" t="s">
        <v>287</v>
      </c>
      <c r="AQ1064" s="120" t="s">
        <v>287</v>
      </c>
      <c r="AR1064" s="144">
        <f t="shared" si="90"/>
        <v>0.04</v>
      </c>
      <c r="AS1064" s="411">
        <v>8.3999999999999995E-3</v>
      </c>
      <c r="AT1064" s="115">
        <v>1068</v>
      </c>
    </row>
    <row r="1065" spans="1:46" ht="15" hidden="1" customHeight="1">
      <c r="A1065" s="115">
        <v>1062</v>
      </c>
      <c r="B1065" s="349" t="s">
        <v>2014</v>
      </c>
      <c r="C1065" s="349" t="s">
        <v>1678</v>
      </c>
      <c r="D1065" s="349" t="s">
        <v>309</v>
      </c>
      <c r="E1065" s="349" t="s">
        <v>330</v>
      </c>
      <c r="F1065" s="349" t="s">
        <v>1872</v>
      </c>
      <c r="G1065" s="349" t="s">
        <v>296</v>
      </c>
      <c r="H1065" s="349" t="s">
        <v>300</v>
      </c>
      <c r="I1065" s="349" t="s">
        <v>749</v>
      </c>
      <c r="J1065" s="348">
        <v>0.01</v>
      </c>
      <c r="K1065" s="120"/>
      <c r="L1065" s="120">
        <f t="shared" si="91"/>
        <v>0.01</v>
      </c>
      <c r="M1065" s="163"/>
      <c r="N1065" s="141" t="s">
        <v>1748</v>
      </c>
      <c r="O1065" s="164" t="s">
        <v>1795</v>
      </c>
      <c r="P1065" s="163" t="s">
        <v>1794</v>
      </c>
      <c r="Q1065" s="120"/>
      <c r="R1065" s="120"/>
      <c r="S1065" s="121">
        <v>1.05</v>
      </c>
      <c r="T1065" s="121">
        <v>10</v>
      </c>
      <c r="U1065" s="121">
        <v>21.05</v>
      </c>
      <c r="V1065" s="121">
        <v>41.1</v>
      </c>
      <c r="W1065" s="121">
        <v>71.150000000000006</v>
      </c>
      <c r="X1065" s="121">
        <v>81.150000000000006</v>
      </c>
      <c r="Y1065" s="121">
        <v>100</v>
      </c>
      <c r="Z1065" s="121">
        <v>121.05</v>
      </c>
      <c r="AA1065" s="121">
        <v>140</v>
      </c>
      <c r="AB1065" s="121">
        <v>150</v>
      </c>
      <c r="AC1065" s="122">
        <v>11.05</v>
      </c>
      <c r="AD1065" s="122">
        <v>71.099999999999994</v>
      </c>
      <c r="AE1065" s="122">
        <v>150</v>
      </c>
      <c r="AF1065" s="123">
        <v>5.15</v>
      </c>
      <c r="AG1065" s="123">
        <v>60</v>
      </c>
      <c r="AH1065" s="123">
        <v>150</v>
      </c>
      <c r="AI1065" s="1092" t="s">
        <v>2571</v>
      </c>
      <c r="AJ1065" s="1093"/>
      <c r="AK1065" s="1093" t="s">
        <v>1676</v>
      </c>
      <c r="AL1065" s="1093"/>
      <c r="AM1065" s="1093"/>
      <c r="AN1065" s="120"/>
      <c r="AO1065" s="118">
        <f t="shared" si="92"/>
        <v>0.05</v>
      </c>
      <c r="AP1065" s="120" t="s">
        <v>287</v>
      </c>
      <c r="AQ1065" s="120" t="s">
        <v>287</v>
      </c>
      <c r="AR1065" s="144">
        <f t="shared" si="90"/>
        <v>0.04</v>
      </c>
      <c r="AS1065" s="411">
        <v>8.3999999999999995E-3</v>
      </c>
      <c r="AT1065" s="115">
        <v>1069</v>
      </c>
    </row>
    <row r="1066" spans="1:46" ht="15" hidden="1" customHeight="1">
      <c r="A1066" s="115">
        <v>1063</v>
      </c>
      <c r="B1066" s="349" t="s">
        <v>2018</v>
      </c>
      <c r="C1066" s="199" t="s">
        <v>2019</v>
      </c>
      <c r="D1066" s="349" t="s">
        <v>309</v>
      </c>
      <c r="E1066" s="349" t="s">
        <v>325</v>
      </c>
      <c r="F1066" s="349" t="s">
        <v>2020</v>
      </c>
      <c r="G1066" s="349" t="s">
        <v>297</v>
      </c>
      <c r="H1066" s="349" t="s">
        <v>300</v>
      </c>
      <c r="I1066" s="349" t="s">
        <v>749</v>
      </c>
      <c r="J1066" s="120">
        <v>0.01</v>
      </c>
      <c r="K1066" s="120"/>
      <c r="L1066" s="120">
        <f t="shared" si="91"/>
        <v>0.01</v>
      </c>
      <c r="M1066" s="163"/>
      <c r="N1066" s="141" t="s">
        <v>1748</v>
      </c>
      <c r="O1066" s="164" t="s">
        <v>1795</v>
      </c>
      <c r="P1066" s="163" t="s">
        <v>1794</v>
      </c>
      <c r="Q1066" s="120"/>
      <c r="R1066" s="120"/>
      <c r="S1066" s="121">
        <v>5.05</v>
      </c>
      <c r="T1066" s="121">
        <v>10</v>
      </c>
      <c r="U1066" s="121">
        <v>21.05</v>
      </c>
      <c r="V1066" s="121">
        <v>41.1</v>
      </c>
      <c r="W1066" s="121">
        <v>71.150000000000006</v>
      </c>
      <c r="X1066" s="121">
        <v>81.150000000000006</v>
      </c>
      <c r="Y1066" s="121">
        <v>100</v>
      </c>
      <c r="Z1066" s="121">
        <v>121.05</v>
      </c>
      <c r="AA1066" s="121">
        <v>140</v>
      </c>
      <c r="AB1066" s="121">
        <v>150</v>
      </c>
      <c r="AC1066" s="122"/>
      <c r="AD1066" s="122"/>
      <c r="AE1066" s="122"/>
      <c r="AF1066" s="123"/>
      <c r="AG1066" s="123"/>
      <c r="AH1066" s="123"/>
      <c r="AI1066" s="1092" t="s">
        <v>2571</v>
      </c>
      <c r="AJ1066" s="1093"/>
      <c r="AK1066" s="1093" t="s">
        <v>1676</v>
      </c>
      <c r="AL1066" s="1093"/>
      <c r="AM1066" s="1093"/>
      <c r="AN1066" s="120"/>
      <c r="AO1066" s="118">
        <f t="shared" si="92"/>
        <v>0.05</v>
      </c>
      <c r="AP1066" s="120" t="s">
        <v>287</v>
      </c>
      <c r="AQ1066" s="120" t="s">
        <v>287</v>
      </c>
      <c r="AR1066" s="144">
        <f t="shared" si="90"/>
        <v>0.04</v>
      </c>
      <c r="AS1066" s="411">
        <v>8.3999999999999995E-3</v>
      </c>
      <c r="AT1066" s="115">
        <v>1070</v>
      </c>
    </row>
    <row r="1067" spans="1:46" ht="15" hidden="1" customHeight="1">
      <c r="A1067" s="115">
        <v>1064</v>
      </c>
      <c r="B1067" s="354" t="s">
        <v>2022</v>
      </c>
      <c r="C1067" s="120">
        <v>50485</v>
      </c>
      <c r="D1067" s="354" t="s">
        <v>309</v>
      </c>
      <c r="E1067" s="354" t="s">
        <v>325</v>
      </c>
      <c r="F1067" s="354" t="s">
        <v>1102</v>
      </c>
      <c r="G1067" s="354" t="s">
        <v>297</v>
      </c>
      <c r="H1067" s="354" t="s">
        <v>300</v>
      </c>
      <c r="I1067" s="354" t="s">
        <v>749</v>
      </c>
      <c r="J1067" s="352">
        <v>0.01</v>
      </c>
      <c r="K1067" s="120"/>
      <c r="L1067" s="120">
        <f t="shared" si="91"/>
        <v>0.01</v>
      </c>
      <c r="M1067" s="163"/>
      <c r="N1067" s="730" t="s">
        <v>2570</v>
      </c>
      <c r="O1067" s="164" t="s">
        <v>1795</v>
      </c>
      <c r="P1067" s="163" t="s">
        <v>1794</v>
      </c>
      <c r="Q1067" s="352"/>
      <c r="R1067" s="352"/>
      <c r="S1067" s="121">
        <v>5.05</v>
      </c>
      <c r="T1067" s="121">
        <v>10</v>
      </c>
      <c r="U1067" s="121">
        <v>21.05</v>
      </c>
      <c r="V1067" s="121">
        <v>41.1</v>
      </c>
      <c r="W1067" s="121">
        <v>71.150000000000006</v>
      </c>
      <c r="X1067" s="121">
        <v>81.150000000000006</v>
      </c>
      <c r="Y1067" s="121">
        <v>100</v>
      </c>
      <c r="Z1067" s="121">
        <v>121.05</v>
      </c>
      <c r="AA1067" s="121">
        <v>140</v>
      </c>
      <c r="AB1067" s="121">
        <v>150</v>
      </c>
      <c r="AC1067" s="122"/>
      <c r="AD1067" s="122"/>
      <c r="AE1067" s="122"/>
      <c r="AF1067" s="123"/>
      <c r="AG1067" s="123"/>
      <c r="AH1067" s="123"/>
      <c r="AI1067" s="1090" t="s">
        <v>2571</v>
      </c>
      <c r="AJ1067" s="1095"/>
      <c r="AK1067" s="1092" t="s">
        <v>2572</v>
      </c>
      <c r="AL1067" s="1093"/>
      <c r="AM1067" s="1093"/>
      <c r="AN1067" s="352"/>
      <c r="AO1067" s="355">
        <f t="shared" ref="AO1067:AO1071" si="93">AR1067+J1067</f>
        <v>0.05</v>
      </c>
      <c r="AP1067" s="352" t="s">
        <v>287</v>
      </c>
      <c r="AQ1067" s="352" t="s">
        <v>287</v>
      </c>
      <c r="AR1067" s="351">
        <f t="shared" ref="AR1067:AR1071" si="94">4*J1067</f>
        <v>0.04</v>
      </c>
      <c r="AS1067" s="411">
        <v>8.3999999999999995E-3</v>
      </c>
      <c r="AT1067" s="115">
        <v>1071</v>
      </c>
    </row>
    <row r="1068" spans="1:46" ht="15" hidden="1" customHeight="1">
      <c r="A1068" s="115">
        <v>1065</v>
      </c>
      <c r="B1068" s="356" t="s">
        <v>316</v>
      </c>
      <c r="C1068" s="352">
        <v>13045875</v>
      </c>
      <c r="D1068" s="354" t="s">
        <v>309</v>
      </c>
      <c r="E1068" s="354" t="s">
        <v>1673</v>
      </c>
      <c r="F1068" s="422" t="s">
        <v>1678</v>
      </c>
      <c r="G1068" s="354" t="s">
        <v>297</v>
      </c>
      <c r="H1068" s="354" t="s">
        <v>300</v>
      </c>
      <c r="I1068" s="354" t="s">
        <v>749</v>
      </c>
      <c r="J1068" s="352">
        <v>0.05</v>
      </c>
      <c r="K1068" s="352"/>
      <c r="L1068" s="352">
        <f t="shared" ref="L1068:L1071" si="95">IF(J1068&lt;0.03,0.01,0.03)</f>
        <v>0.03</v>
      </c>
      <c r="M1068" s="163"/>
      <c r="N1068" s="353" t="s">
        <v>1748</v>
      </c>
      <c r="O1068" s="164" t="s">
        <v>1795</v>
      </c>
      <c r="P1068" s="163" t="s">
        <v>1794</v>
      </c>
      <c r="Q1068" s="352"/>
      <c r="R1068" s="352"/>
      <c r="S1068" s="121">
        <v>1.05</v>
      </c>
      <c r="T1068" s="121">
        <v>10</v>
      </c>
      <c r="U1068" s="121">
        <v>21.05</v>
      </c>
      <c r="V1068" s="121">
        <v>41.1</v>
      </c>
      <c r="W1068" s="121">
        <v>71.150000000000006</v>
      </c>
      <c r="X1068" s="121">
        <v>81.150000000000006</v>
      </c>
      <c r="Y1068" s="121">
        <v>100</v>
      </c>
      <c r="Z1068" s="121">
        <v>121.05</v>
      </c>
      <c r="AA1068" s="121">
        <v>140</v>
      </c>
      <c r="AB1068" s="121">
        <v>150</v>
      </c>
      <c r="AC1068" s="122">
        <v>11.05</v>
      </c>
      <c r="AD1068" s="122">
        <v>71.099999999999994</v>
      </c>
      <c r="AE1068" s="122">
        <v>150</v>
      </c>
      <c r="AF1068" s="123">
        <v>5.15</v>
      </c>
      <c r="AG1068" s="123">
        <v>60</v>
      </c>
      <c r="AH1068" s="123">
        <v>150</v>
      </c>
      <c r="AI1068" s="1090" t="s">
        <v>2571</v>
      </c>
      <c r="AJ1068" s="1095"/>
      <c r="AK1068" s="1092" t="s">
        <v>2572</v>
      </c>
      <c r="AL1068" s="1093"/>
      <c r="AM1068" s="1093"/>
      <c r="AN1068" s="352"/>
      <c r="AO1068" s="355">
        <f t="shared" si="93"/>
        <v>0.25</v>
      </c>
      <c r="AP1068" s="352" t="s">
        <v>287</v>
      </c>
      <c r="AQ1068" s="352" t="s">
        <v>287</v>
      </c>
      <c r="AR1068" s="351">
        <f t="shared" si="94"/>
        <v>0.2</v>
      </c>
      <c r="AS1068" s="411">
        <v>8.3999999999999995E-3</v>
      </c>
      <c r="AT1068" s="115">
        <v>1072</v>
      </c>
    </row>
    <row r="1069" spans="1:46" ht="15" hidden="1" customHeight="1">
      <c r="A1069" s="115">
        <v>1066</v>
      </c>
      <c r="B1069" s="354" t="s">
        <v>707</v>
      </c>
      <c r="C1069" s="352">
        <v>7452807</v>
      </c>
      <c r="D1069" s="354" t="s">
        <v>309</v>
      </c>
      <c r="E1069" s="354" t="s">
        <v>330</v>
      </c>
      <c r="F1069" s="354" t="s">
        <v>342</v>
      </c>
      <c r="G1069" s="354" t="s">
        <v>297</v>
      </c>
      <c r="H1069" s="354" t="s">
        <v>300</v>
      </c>
      <c r="I1069" s="354" t="s">
        <v>749</v>
      </c>
      <c r="J1069" s="352">
        <v>0.01</v>
      </c>
      <c r="K1069" s="352"/>
      <c r="L1069" s="352">
        <f t="shared" si="95"/>
        <v>0.01</v>
      </c>
      <c r="M1069" s="163"/>
      <c r="N1069" s="353" t="s">
        <v>1748</v>
      </c>
      <c r="O1069" s="164" t="s">
        <v>1795</v>
      </c>
      <c r="P1069" s="163" t="s">
        <v>1794</v>
      </c>
      <c r="Q1069" s="352"/>
      <c r="R1069" s="352"/>
      <c r="S1069" s="121">
        <v>1.05</v>
      </c>
      <c r="T1069" s="121">
        <v>10</v>
      </c>
      <c r="U1069" s="121">
        <v>21.05</v>
      </c>
      <c r="V1069" s="121">
        <v>41.1</v>
      </c>
      <c r="W1069" s="121">
        <v>71.150000000000006</v>
      </c>
      <c r="X1069" s="121">
        <v>81.150000000000006</v>
      </c>
      <c r="Y1069" s="121">
        <v>100</v>
      </c>
      <c r="Z1069" s="121">
        <v>121.05</v>
      </c>
      <c r="AA1069" s="121">
        <v>140</v>
      </c>
      <c r="AB1069" s="121">
        <v>150</v>
      </c>
      <c r="AC1069" s="122">
        <v>11.05</v>
      </c>
      <c r="AD1069" s="122">
        <v>71.099999999999994</v>
      </c>
      <c r="AE1069" s="122">
        <v>150</v>
      </c>
      <c r="AF1069" s="123">
        <v>5.15</v>
      </c>
      <c r="AG1069" s="123">
        <v>60</v>
      </c>
      <c r="AH1069" s="123">
        <v>150</v>
      </c>
      <c r="AI1069" s="1092" t="s">
        <v>2571</v>
      </c>
      <c r="AJ1069" s="1093"/>
      <c r="AK1069" s="1093" t="s">
        <v>1676</v>
      </c>
      <c r="AL1069" s="1093"/>
      <c r="AM1069" s="1093"/>
      <c r="AN1069" s="352"/>
      <c r="AO1069" s="355">
        <f t="shared" si="93"/>
        <v>0.05</v>
      </c>
      <c r="AP1069" s="352" t="s">
        <v>287</v>
      </c>
      <c r="AQ1069" s="352" t="s">
        <v>287</v>
      </c>
      <c r="AR1069" s="351">
        <f t="shared" si="94"/>
        <v>0.04</v>
      </c>
      <c r="AS1069" s="411">
        <v>8.3999999999999995E-3</v>
      </c>
      <c r="AT1069" s="115">
        <v>1075</v>
      </c>
    </row>
    <row r="1070" spans="1:46" ht="15" hidden="1" customHeight="1">
      <c r="A1070" s="115">
        <v>1067</v>
      </c>
      <c r="B1070" s="354" t="s">
        <v>2024</v>
      </c>
      <c r="C1070" s="354" t="s">
        <v>1678</v>
      </c>
      <c r="D1070" s="354" t="s">
        <v>309</v>
      </c>
      <c r="E1070" s="354" t="s">
        <v>330</v>
      </c>
      <c r="F1070" s="119" t="s">
        <v>395</v>
      </c>
      <c r="G1070" s="354" t="s">
        <v>306</v>
      </c>
      <c r="H1070" s="354" t="s">
        <v>300</v>
      </c>
      <c r="I1070" s="354" t="s">
        <v>749</v>
      </c>
      <c r="J1070" s="352">
        <v>0.01</v>
      </c>
      <c r="K1070" s="352"/>
      <c r="L1070" s="352">
        <f t="shared" si="95"/>
        <v>0.01</v>
      </c>
      <c r="M1070" s="163"/>
      <c r="N1070" s="353" t="s">
        <v>1748</v>
      </c>
      <c r="O1070" s="164" t="s">
        <v>1795</v>
      </c>
      <c r="P1070" s="163" t="s">
        <v>1794</v>
      </c>
      <c r="Q1070" s="352"/>
      <c r="R1070" s="352"/>
      <c r="S1070" s="121">
        <v>1.05</v>
      </c>
      <c r="T1070" s="121">
        <v>10</v>
      </c>
      <c r="U1070" s="121">
        <v>21.05</v>
      </c>
      <c r="V1070" s="121">
        <v>41.1</v>
      </c>
      <c r="W1070" s="121">
        <v>71.150000000000006</v>
      </c>
      <c r="X1070" s="121">
        <v>81.150000000000006</v>
      </c>
      <c r="Y1070" s="121">
        <v>100</v>
      </c>
      <c r="Z1070" s="121">
        <v>121.05</v>
      </c>
      <c r="AA1070" s="121">
        <v>140</v>
      </c>
      <c r="AB1070" s="121">
        <v>150</v>
      </c>
      <c r="AC1070" s="122">
        <v>11.05</v>
      </c>
      <c r="AD1070" s="122">
        <v>71.099999999999994</v>
      </c>
      <c r="AE1070" s="122">
        <v>150</v>
      </c>
      <c r="AF1070" s="123">
        <v>5.15</v>
      </c>
      <c r="AG1070" s="123">
        <v>60</v>
      </c>
      <c r="AH1070" s="123">
        <v>150</v>
      </c>
      <c r="AI1070" s="1092" t="s">
        <v>2571</v>
      </c>
      <c r="AJ1070" s="1093"/>
      <c r="AK1070" s="1093" t="s">
        <v>1676</v>
      </c>
      <c r="AL1070" s="1093"/>
      <c r="AM1070" s="1093"/>
      <c r="AN1070" s="352"/>
      <c r="AO1070" s="355">
        <f t="shared" si="93"/>
        <v>0.05</v>
      </c>
      <c r="AP1070" s="352" t="s">
        <v>287</v>
      </c>
      <c r="AQ1070" s="352" t="s">
        <v>287</v>
      </c>
      <c r="AR1070" s="351">
        <f t="shared" si="94"/>
        <v>0.04</v>
      </c>
      <c r="AS1070" s="411">
        <v>8.3999999999999995E-3</v>
      </c>
      <c r="AT1070" s="115">
        <v>1076</v>
      </c>
    </row>
    <row r="1071" spans="1:46" ht="15" hidden="1" customHeight="1">
      <c r="A1071" s="115">
        <v>1068</v>
      </c>
      <c r="B1071" s="357" t="s">
        <v>445</v>
      </c>
      <c r="C1071" s="354" t="s">
        <v>1678</v>
      </c>
      <c r="D1071" s="354" t="s">
        <v>309</v>
      </c>
      <c r="E1071" s="354" t="s">
        <v>330</v>
      </c>
      <c r="F1071" s="119" t="s">
        <v>395</v>
      </c>
      <c r="G1071" s="354" t="s">
        <v>306</v>
      </c>
      <c r="H1071" s="354" t="s">
        <v>300</v>
      </c>
      <c r="I1071" s="354" t="s">
        <v>749</v>
      </c>
      <c r="J1071" s="352">
        <v>0.01</v>
      </c>
      <c r="K1071" s="352"/>
      <c r="L1071" s="352">
        <f t="shared" si="95"/>
        <v>0.01</v>
      </c>
      <c r="M1071" s="163"/>
      <c r="N1071" s="353" t="s">
        <v>1748</v>
      </c>
      <c r="O1071" s="164" t="s">
        <v>1795</v>
      </c>
      <c r="P1071" s="163" t="s">
        <v>1794</v>
      </c>
      <c r="Q1071" s="352"/>
      <c r="R1071" s="352"/>
      <c r="S1071" s="121">
        <v>1.05</v>
      </c>
      <c r="T1071" s="121">
        <v>10</v>
      </c>
      <c r="U1071" s="121">
        <v>21.05</v>
      </c>
      <c r="V1071" s="121">
        <v>41.1</v>
      </c>
      <c r="W1071" s="121">
        <v>71.150000000000006</v>
      </c>
      <c r="X1071" s="121">
        <v>81.150000000000006</v>
      </c>
      <c r="Y1071" s="121">
        <v>100</v>
      </c>
      <c r="Z1071" s="121">
        <v>121.05</v>
      </c>
      <c r="AA1071" s="121">
        <v>140</v>
      </c>
      <c r="AB1071" s="121">
        <v>150</v>
      </c>
      <c r="AC1071" s="122">
        <v>11.05</v>
      </c>
      <c r="AD1071" s="122">
        <v>71.099999999999994</v>
      </c>
      <c r="AE1071" s="122">
        <v>150</v>
      </c>
      <c r="AF1071" s="123">
        <v>5.15</v>
      </c>
      <c r="AG1071" s="123">
        <v>60</v>
      </c>
      <c r="AH1071" s="123">
        <v>150</v>
      </c>
      <c r="AI1071" s="1092" t="s">
        <v>2571</v>
      </c>
      <c r="AJ1071" s="1093"/>
      <c r="AK1071" s="1093" t="s">
        <v>1676</v>
      </c>
      <c r="AL1071" s="1093"/>
      <c r="AM1071" s="1093"/>
      <c r="AN1071" s="352"/>
      <c r="AO1071" s="355">
        <f t="shared" si="93"/>
        <v>0.05</v>
      </c>
      <c r="AP1071" s="352" t="s">
        <v>287</v>
      </c>
      <c r="AQ1071" s="352" t="s">
        <v>287</v>
      </c>
      <c r="AR1071" s="351">
        <f t="shared" si="94"/>
        <v>0.04</v>
      </c>
      <c r="AS1071" s="411">
        <v>8.3999999999999995E-3</v>
      </c>
      <c r="AT1071" s="115">
        <v>1077</v>
      </c>
    </row>
    <row r="1072" spans="1:46" ht="15" hidden="1" customHeight="1">
      <c r="A1072" s="115">
        <v>1069</v>
      </c>
      <c r="B1072" s="358" t="s">
        <v>2025</v>
      </c>
      <c r="C1072" s="358" t="s">
        <v>2032</v>
      </c>
      <c r="D1072" s="358" t="s">
        <v>309</v>
      </c>
      <c r="E1072" s="358" t="s">
        <v>330</v>
      </c>
      <c r="F1072" s="119" t="s">
        <v>395</v>
      </c>
      <c r="G1072" s="119" t="s">
        <v>306</v>
      </c>
      <c r="H1072" s="358" t="s">
        <v>300</v>
      </c>
      <c r="I1072" s="119" t="s">
        <v>749</v>
      </c>
      <c r="J1072" s="119">
        <v>0.01</v>
      </c>
      <c r="K1072" s="120"/>
      <c r="L1072" s="120">
        <f t="shared" si="91"/>
        <v>0.01</v>
      </c>
      <c r="M1072" s="163"/>
      <c r="N1072" s="141" t="s">
        <v>1748</v>
      </c>
      <c r="O1072" s="164" t="s">
        <v>1795</v>
      </c>
      <c r="P1072" s="163" t="s">
        <v>1794</v>
      </c>
      <c r="Q1072" s="120"/>
      <c r="R1072" s="120"/>
      <c r="S1072" s="121">
        <v>1.05</v>
      </c>
      <c r="T1072" s="121">
        <v>10</v>
      </c>
      <c r="U1072" s="121">
        <v>21.05</v>
      </c>
      <c r="V1072" s="121">
        <v>41.1</v>
      </c>
      <c r="W1072" s="121">
        <v>71.150000000000006</v>
      </c>
      <c r="X1072" s="121">
        <v>81.150000000000006</v>
      </c>
      <c r="Y1072" s="121">
        <v>100</v>
      </c>
      <c r="Z1072" s="121">
        <v>121.05</v>
      </c>
      <c r="AA1072" s="121">
        <v>140</v>
      </c>
      <c r="AB1072" s="121">
        <v>150</v>
      </c>
      <c r="AC1072" s="122">
        <v>11.05</v>
      </c>
      <c r="AD1072" s="122">
        <v>71.099999999999994</v>
      </c>
      <c r="AE1072" s="122">
        <v>150</v>
      </c>
      <c r="AF1072" s="123">
        <v>5.15</v>
      </c>
      <c r="AG1072" s="123">
        <v>60</v>
      </c>
      <c r="AH1072" s="123">
        <v>150</v>
      </c>
      <c r="AI1072" s="1092" t="s">
        <v>2571</v>
      </c>
      <c r="AJ1072" s="1093"/>
      <c r="AK1072" s="1093" t="s">
        <v>1676</v>
      </c>
      <c r="AL1072" s="1093"/>
      <c r="AM1072" s="1093"/>
      <c r="AN1072" s="120"/>
      <c r="AO1072" s="118">
        <f t="shared" si="92"/>
        <v>0.05</v>
      </c>
      <c r="AP1072" s="120" t="s">
        <v>287</v>
      </c>
      <c r="AQ1072" s="120" t="s">
        <v>287</v>
      </c>
      <c r="AR1072" s="144">
        <f t="shared" si="90"/>
        <v>0.04</v>
      </c>
      <c r="AS1072" s="411">
        <v>8.3999999999999995E-3</v>
      </c>
      <c r="AT1072" s="115">
        <v>1078</v>
      </c>
    </row>
    <row r="1073" spans="1:46" ht="15" hidden="1" customHeight="1">
      <c r="A1073" s="115">
        <v>1070</v>
      </c>
      <c r="B1073" s="358" t="s">
        <v>2026</v>
      </c>
      <c r="C1073" s="358" t="s">
        <v>2031</v>
      </c>
      <c r="D1073" s="358" t="s">
        <v>309</v>
      </c>
      <c r="E1073" s="358" t="s">
        <v>330</v>
      </c>
      <c r="F1073" s="119" t="s">
        <v>395</v>
      </c>
      <c r="G1073" s="119" t="s">
        <v>306</v>
      </c>
      <c r="H1073" s="358" t="s">
        <v>300</v>
      </c>
      <c r="I1073" s="119" t="s">
        <v>749</v>
      </c>
      <c r="J1073" s="119">
        <v>0.01</v>
      </c>
      <c r="K1073" s="120"/>
      <c r="L1073" s="120">
        <f t="shared" si="91"/>
        <v>0.01</v>
      </c>
      <c r="M1073" s="163"/>
      <c r="N1073" s="141" t="s">
        <v>1748</v>
      </c>
      <c r="O1073" s="164" t="s">
        <v>1795</v>
      </c>
      <c r="P1073" s="163" t="s">
        <v>1794</v>
      </c>
      <c r="Q1073" s="120"/>
      <c r="R1073" s="120"/>
      <c r="S1073" s="121">
        <v>1.05</v>
      </c>
      <c r="T1073" s="121">
        <v>10</v>
      </c>
      <c r="U1073" s="121">
        <v>21.05</v>
      </c>
      <c r="V1073" s="121">
        <v>41.1</v>
      </c>
      <c r="W1073" s="121">
        <v>71.150000000000006</v>
      </c>
      <c r="X1073" s="121">
        <v>81.150000000000006</v>
      </c>
      <c r="Y1073" s="121">
        <v>100</v>
      </c>
      <c r="Z1073" s="121">
        <v>121.05</v>
      </c>
      <c r="AA1073" s="121">
        <v>140</v>
      </c>
      <c r="AB1073" s="121">
        <v>150</v>
      </c>
      <c r="AC1073" s="122">
        <v>11.05</v>
      </c>
      <c r="AD1073" s="122">
        <v>71.099999999999994</v>
      </c>
      <c r="AE1073" s="122">
        <v>150</v>
      </c>
      <c r="AF1073" s="123">
        <v>5.15</v>
      </c>
      <c r="AG1073" s="123">
        <v>60</v>
      </c>
      <c r="AH1073" s="123">
        <v>150</v>
      </c>
      <c r="AI1073" s="1092" t="s">
        <v>2571</v>
      </c>
      <c r="AJ1073" s="1093"/>
      <c r="AK1073" s="1093" t="s">
        <v>1676</v>
      </c>
      <c r="AL1073" s="1093"/>
      <c r="AM1073" s="1093"/>
      <c r="AN1073" s="120"/>
      <c r="AO1073" s="118">
        <f t="shared" si="92"/>
        <v>0.05</v>
      </c>
      <c r="AP1073" s="120" t="s">
        <v>287</v>
      </c>
      <c r="AQ1073" s="120" t="s">
        <v>287</v>
      </c>
      <c r="AR1073" s="144">
        <f t="shared" si="90"/>
        <v>0.04</v>
      </c>
      <c r="AS1073" s="411">
        <v>8.3999999999999995E-3</v>
      </c>
      <c r="AT1073" s="115">
        <v>1079</v>
      </c>
    </row>
    <row r="1074" spans="1:46" ht="15" hidden="1" customHeight="1">
      <c r="A1074" s="115">
        <v>1071</v>
      </c>
      <c r="B1074" s="358" t="s">
        <v>2027</v>
      </c>
      <c r="C1074" s="358" t="s">
        <v>2030</v>
      </c>
      <c r="D1074" s="358" t="s">
        <v>309</v>
      </c>
      <c r="E1074" s="358" t="s">
        <v>330</v>
      </c>
      <c r="F1074" s="119" t="s">
        <v>395</v>
      </c>
      <c r="G1074" s="119" t="s">
        <v>306</v>
      </c>
      <c r="H1074" s="358" t="s">
        <v>300</v>
      </c>
      <c r="I1074" s="119" t="s">
        <v>749</v>
      </c>
      <c r="J1074" s="119">
        <v>0.01</v>
      </c>
      <c r="K1074" s="120"/>
      <c r="L1074" s="120">
        <f t="shared" si="91"/>
        <v>0.01</v>
      </c>
      <c r="M1074" s="163"/>
      <c r="N1074" s="141" t="s">
        <v>1748</v>
      </c>
      <c r="O1074" s="164" t="s">
        <v>1795</v>
      </c>
      <c r="P1074" s="163" t="s">
        <v>1794</v>
      </c>
      <c r="Q1074" s="120"/>
      <c r="R1074" s="120"/>
      <c r="S1074" s="121">
        <v>1.05</v>
      </c>
      <c r="T1074" s="121">
        <v>10</v>
      </c>
      <c r="U1074" s="121">
        <v>21.05</v>
      </c>
      <c r="V1074" s="121">
        <v>41.1</v>
      </c>
      <c r="W1074" s="121">
        <v>71.150000000000006</v>
      </c>
      <c r="X1074" s="121">
        <v>81.150000000000006</v>
      </c>
      <c r="Y1074" s="121">
        <v>100</v>
      </c>
      <c r="Z1074" s="121">
        <v>121.05</v>
      </c>
      <c r="AA1074" s="121">
        <v>140</v>
      </c>
      <c r="AB1074" s="121">
        <v>150</v>
      </c>
      <c r="AC1074" s="122">
        <v>11.05</v>
      </c>
      <c r="AD1074" s="122">
        <v>71.099999999999994</v>
      </c>
      <c r="AE1074" s="122">
        <v>150</v>
      </c>
      <c r="AF1074" s="123">
        <v>5.15</v>
      </c>
      <c r="AG1074" s="123">
        <v>60</v>
      </c>
      <c r="AH1074" s="123">
        <v>150</v>
      </c>
      <c r="AI1074" s="1092" t="s">
        <v>2571</v>
      </c>
      <c r="AJ1074" s="1093"/>
      <c r="AK1074" s="1093" t="s">
        <v>1676</v>
      </c>
      <c r="AL1074" s="1093"/>
      <c r="AM1074" s="1093"/>
      <c r="AN1074" s="120"/>
      <c r="AO1074" s="118">
        <f t="shared" si="92"/>
        <v>0.05</v>
      </c>
      <c r="AP1074" s="120" t="s">
        <v>287</v>
      </c>
      <c r="AQ1074" s="120" t="s">
        <v>287</v>
      </c>
      <c r="AR1074" s="144">
        <f t="shared" si="90"/>
        <v>0.04</v>
      </c>
      <c r="AS1074" s="411">
        <v>8.3999999999999995E-3</v>
      </c>
      <c r="AT1074" s="115">
        <v>1080</v>
      </c>
    </row>
    <row r="1075" spans="1:46" ht="15" hidden="1" customHeight="1">
      <c r="A1075" s="115">
        <v>1072</v>
      </c>
      <c r="B1075" s="360" t="s">
        <v>2033</v>
      </c>
      <c r="C1075" s="360" t="s">
        <v>2037</v>
      </c>
      <c r="D1075" s="360" t="s">
        <v>309</v>
      </c>
      <c r="E1075" s="360" t="s">
        <v>330</v>
      </c>
      <c r="F1075" s="120">
        <v>530321</v>
      </c>
      <c r="G1075" s="360" t="s">
        <v>296</v>
      </c>
      <c r="H1075" s="360" t="s">
        <v>300</v>
      </c>
      <c r="I1075" s="119" t="s">
        <v>749</v>
      </c>
      <c r="J1075" s="120">
        <v>0.01</v>
      </c>
      <c r="K1075" s="120"/>
      <c r="L1075" s="120">
        <f t="shared" si="91"/>
        <v>0.01</v>
      </c>
      <c r="M1075" s="163"/>
      <c r="N1075" s="141" t="s">
        <v>1748</v>
      </c>
      <c r="O1075" s="164" t="s">
        <v>1795</v>
      </c>
      <c r="P1075" s="163" t="s">
        <v>1794</v>
      </c>
      <c r="Q1075" s="120"/>
      <c r="R1075" s="120"/>
      <c r="S1075" s="121">
        <v>1.05</v>
      </c>
      <c r="T1075" s="121">
        <v>10</v>
      </c>
      <c r="U1075" s="121">
        <v>21.05</v>
      </c>
      <c r="V1075" s="121">
        <v>41.1</v>
      </c>
      <c r="W1075" s="121">
        <v>71.150000000000006</v>
      </c>
      <c r="X1075" s="121">
        <v>81.150000000000006</v>
      </c>
      <c r="Y1075" s="121">
        <v>100</v>
      </c>
      <c r="Z1075" s="121">
        <v>121.05</v>
      </c>
      <c r="AA1075" s="121">
        <v>140</v>
      </c>
      <c r="AB1075" s="121">
        <v>150</v>
      </c>
      <c r="AC1075" s="122">
        <v>11.05</v>
      </c>
      <c r="AD1075" s="122">
        <v>71.099999999999994</v>
      </c>
      <c r="AE1075" s="122">
        <v>150</v>
      </c>
      <c r="AF1075" s="123">
        <v>5.15</v>
      </c>
      <c r="AG1075" s="123">
        <v>60</v>
      </c>
      <c r="AH1075" s="123">
        <v>150</v>
      </c>
      <c r="AI1075" s="1092" t="s">
        <v>2571</v>
      </c>
      <c r="AJ1075" s="1093"/>
      <c r="AK1075" s="1093" t="s">
        <v>1676</v>
      </c>
      <c r="AL1075" s="1093"/>
      <c r="AM1075" s="1093"/>
      <c r="AN1075" s="120"/>
      <c r="AO1075" s="118">
        <f t="shared" si="92"/>
        <v>0.05</v>
      </c>
      <c r="AP1075" s="120" t="s">
        <v>287</v>
      </c>
      <c r="AQ1075" s="120" t="s">
        <v>287</v>
      </c>
      <c r="AR1075" s="144">
        <f t="shared" si="90"/>
        <v>0.04</v>
      </c>
      <c r="AS1075" s="411">
        <v>8.3999999999999995E-3</v>
      </c>
      <c r="AT1075" s="115">
        <v>1081</v>
      </c>
    </row>
    <row r="1076" spans="1:46" ht="15" hidden="1" customHeight="1">
      <c r="A1076" s="115">
        <v>1073</v>
      </c>
      <c r="B1076" s="360" t="s">
        <v>2034</v>
      </c>
      <c r="C1076" s="360" t="s">
        <v>2038</v>
      </c>
      <c r="D1076" s="360" t="s">
        <v>309</v>
      </c>
      <c r="E1076" s="360" t="s">
        <v>330</v>
      </c>
      <c r="F1076" s="359">
        <v>530321</v>
      </c>
      <c r="G1076" s="360" t="s">
        <v>296</v>
      </c>
      <c r="H1076" s="360" t="s">
        <v>300</v>
      </c>
      <c r="I1076" s="119" t="s">
        <v>749</v>
      </c>
      <c r="J1076" s="120">
        <v>0.01</v>
      </c>
      <c r="K1076" s="120"/>
      <c r="L1076" s="120">
        <f t="shared" si="91"/>
        <v>0.01</v>
      </c>
      <c r="M1076" s="163"/>
      <c r="N1076" s="141" t="s">
        <v>1748</v>
      </c>
      <c r="O1076" s="164" t="s">
        <v>1795</v>
      </c>
      <c r="P1076" s="163" t="s">
        <v>1794</v>
      </c>
      <c r="Q1076" s="120"/>
      <c r="R1076" s="120"/>
      <c r="S1076" s="121">
        <v>1.05</v>
      </c>
      <c r="T1076" s="121">
        <v>10</v>
      </c>
      <c r="U1076" s="121">
        <v>21.05</v>
      </c>
      <c r="V1076" s="121">
        <v>41.1</v>
      </c>
      <c r="W1076" s="121">
        <v>71.150000000000006</v>
      </c>
      <c r="X1076" s="121">
        <v>81.150000000000006</v>
      </c>
      <c r="Y1076" s="121">
        <v>100</v>
      </c>
      <c r="Z1076" s="121">
        <v>121.05</v>
      </c>
      <c r="AA1076" s="121">
        <v>140</v>
      </c>
      <c r="AB1076" s="121">
        <v>150</v>
      </c>
      <c r="AC1076" s="122">
        <v>11.05</v>
      </c>
      <c r="AD1076" s="122">
        <v>71.099999999999994</v>
      </c>
      <c r="AE1076" s="122">
        <v>150</v>
      </c>
      <c r="AF1076" s="123">
        <v>5.15</v>
      </c>
      <c r="AG1076" s="123">
        <v>60</v>
      </c>
      <c r="AH1076" s="123">
        <v>150</v>
      </c>
      <c r="AI1076" s="1092" t="s">
        <v>2571</v>
      </c>
      <c r="AJ1076" s="1093"/>
      <c r="AK1076" s="1093" t="s">
        <v>1676</v>
      </c>
      <c r="AL1076" s="1093"/>
      <c r="AM1076" s="1093"/>
      <c r="AN1076" s="120"/>
      <c r="AO1076" s="118">
        <f t="shared" si="92"/>
        <v>0.05</v>
      </c>
      <c r="AP1076" s="120" t="s">
        <v>287</v>
      </c>
      <c r="AQ1076" s="120" t="s">
        <v>287</v>
      </c>
      <c r="AR1076" s="144">
        <f t="shared" si="90"/>
        <v>0.04</v>
      </c>
      <c r="AS1076" s="411">
        <v>8.3999999999999995E-3</v>
      </c>
      <c r="AT1076" s="115">
        <v>1082</v>
      </c>
    </row>
    <row r="1077" spans="1:46" ht="15" hidden="1" customHeight="1">
      <c r="A1077" s="115">
        <v>1074</v>
      </c>
      <c r="B1077" s="360" t="s">
        <v>2035</v>
      </c>
      <c r="C1077" s="360" t="s">
        <v>2039</v>
      </c>
      <c r="D1077" s="360" t="s">
        <v>309</v>
      </c>
      <c r="E1077" s="360" t="s">
        <v>330</v>
      </c>
      <c r="F1077" s="359">
        <v>530321</v>
      </c>
      <c r="G1077" s="360" t="s">
        <v>296</v>
      </c>
      <c r="H1077" s="360" t="s">
        <v>300</v>
      </c>
      <c r="I1077" s="119" t="s">
        <v>749</v>
      </c>
      <c r="J1077" s="120">
        <v>0.01</v>
      </c>
      <c r="K1077" s="120"/>
      <c r="L1077" s="120">
        <f t="shared" si="91"/>
        <v>0.01</v>
      </c>
      <c r="M1077" s="163"/>
      <c r="N1077" s="141" t="s">
        <v>1748</v>
      </c>
      <c r="O1077" s="164" t="s">
        <v>1795</v>
      </c>
      <c r="P1077" s="163" t="s">
        <v>1794</v>
      </c>
      <c r="Q1077" s="120"/>
      <c r="R1077" s="120"/>
      <c r="S1077" s="121">
        <v>1.05</v>
      </c>
      <c r="T1077" s="121">
        <v>10</v>
      </c>
      <c r="U1077" s="121">
        <v>21.05</v>
      </c>
      <c r="V1077" s="121">
        <v>41.1</v>
      </c>
      <c r="W1077" s="121">
        <v>71.150000000000006</v>
      </c>
      <c r="X1077" s="121">
        <v>81.150000000000006</v>
      </c>
      <c r="Y1077" s="121">
        <v>100</v>
      </c>
      <c r="Z1077" s="121">
        <v>121.05</v>
      </c>
      <c r="AA1077" s="121">
        <v>140</v>
      </c>
      <c r="AB1077" s="121">
        <v>150</v>
      </c>
      <c r="AC1077" s="122">
        <v>11.05</v>
      </c>
      <c r="AD1077" s="122">
        <v>71.099999999999994</v>
      </c>
      <c r="AE1077" s="122">
        <v>150</v>
      </c>
      <c r="AF1077" s="123">
        <v>5.15</v>
      </c>
      <c r="AG1077" s="123">
        <v>60</v>
      </c>
      <c r="AH1077" s="123">
        <v>150</v>
      </c>
      <c r="AI1077" s="1092" t="s">
        <v>2571</v>
      </c>
      <c r="AJ1077" s="1093"/>
      <c r="AK1077" s="1093" t="s">
        <v>1676</v>
      </c>
      <c r="AL1077" s="1093"/>
      <c r="AM1077" s="1093"/>
      <c r="AN1077" s="120"/>
      <c r="AO1077" s="118">
        <f t="shared" si="92"/>
        <v>0.05</v>
      </c>
      <c r="AP1077" s="120" t="s">
        <v>287</v>
      </c>
      <c r="AQ1077" s="120" t="s">
        <v>287</v>
      </c>
      <c r="AR1077" s="144">
        <f t="shared" si="90"/>
        <v>0.04</v>
      </c>
      <c r="AS1077" s="411">
        <v>8.3999999999999995E-3</v>
      </c>
      <c r="AT1077" s="115">
        <v>1083</v>
      </c>
    </row>
    <row r="1078" spans="1:46" ht="15" hidden="1" customHeight="1">
      <c r="A1078" s="115">
        <v>1075</v>
      </c>
      <c r="B1078" s="360" t="s">
        <v>2040</v>
      </c>
      <c r="C1078" s="360" t="s">
        <v>2041</v>
      </c>
      <c r="D1078" s="360" t="s">
        <v>309</v>
      </c>
      <c r="E1078" s="360" t="s">
        <v>330</v>
      </c>
      <c r="F1078" s="119" t="s">
        <v>395</v>
      </c>
      <c r="G1078" s="360" t="s">
        <v>306</v>
      </c>
      <c r="H1078" s="360" t="s">
        <v>300</v>
      </c>
      <c r="I1078" s="119" t="s">
        <v>749</v>
      </c>
      <c r="J1078" s="119">
        <v>0.01</v>
      </c>
      <c r="K1078" s="120"/>
      <c r="L1078" s="120">
        <f t="shared" si="91"/>
        <v>0.01</v>
      </c>
      <c r="M1078" s="163"/>
      <c r="N1078" s="141" t="s">
        <v>1748</v>
      </c>
      <c r="O1078" s="164" t="s">
        <v>1795</v>
      </c>
      <c r="P1078" s="163" t="s">
        <v>1794</v>
      </c>
      <c r="Q1078" s="120"/>
      <c r="R1078" s="120"/>
      <c r="S1078" s="121">
        <v>1.05</v>
      </c>
      <c r="T1078" s="121">
        <v>10</v>
      </c>
      <c r="U1078" s="121">
        <v>21.05</v>
      </c>
      <c r="V1078" s="121">
        <v>41.1</v>
      </c>
      <c r="W1078" s="121">
        <v>71.150000000000006</v>
      </c>
      <c r="X1078" s="121">
        <v>81.150000000000006</v>
      </c>
      <c r="Y1078" s="121">
        <v>100</v>
      </c>
      <c r="Z1078" s="121">
        <v>121.05</v>
      </c>
      <c r="AA1078" s="121">
        <v>140</v>
      </c>
      <c r="AB1078" s="121">
        <v>150</v>
      </c>
      <c r="AC1078" s="122">
        <v>11.05</v>
      </c>
      <c r="AD1078" s="122">
        <v>71.099999999999994</v>
      </c>
      <c r="AE1078" s="122">
        <v>150</v>
      </c>
      <c r="AF1078" s="123">
        <v>5.15</v>
      </c>
      <c r="AG1078" s="123">
        <v>60</v>
      </c>
      <c r="AH1078" s="123">
        <v>150</v>
      </c>
      <c r="AI1078" s="1092" t="s">
        <v>2571</v>
      </c>
      <c r="AJ1078" s="1093"/>
      <c r="AK1078" s="1093" t="s">
        <v>1676</v>
      </c>
      <c r="AL1078" s="1093"/>
      <c r="AM1078" s="1093"/>
      <c r="AN1078" s="120"/>
      <c r="AO1078" s="118">
        <f t="shared" si="92"/>
        <v>0.05</v>
      </c>
      <c r="AP1078" s="120" t="s">
        <v>287</v>
      </c>
      <c r="AQ1078" s="120" t="s">
        <v>287</v>
      </c>
      <c r="AR1078" s="144">
        <f t="shared" si="90"/>
        <v>0.04</v>
      </c>
      <c r="AS1078" s="411">
        <v>8.3999999999999995E-3</v>
      </c>
      <c r="AT1078" s="115">
        <v>1084</v>
      </c>
    </row>
    <row r="1079" spans="1:46" ht="15" hidden="1" customHeight="1">
      <c r="A1079" s="115">
        <v>1076</v>
      </c>
      <c r="B1079" s="360" t="s">
        <v>2042</v>
      </c>
      <c r="C1079" s="360" t="s">
        <v>2043</v>
      </c>
      <c r="D1079" s="360" t="s">
        <v>309</v>
      </c>
      <c r="E1079" s="360" t="s">
        <v>330</v>
      </c>
      <c r="F1079" s="119" t="s">
        <v>395</v>
      </c>
      <c r="G1079" s="360" t="s">
        <v>306</v>
      </c>
      <c r="H1079" s="360" t="s">
        <v>300</v>
      </c>
      <c r="I1079" s="119" t="s">
        <v>749</v>
      </c>
      <c r="J1079" s="119">
        <v>0.01</v>
      </c>
      <c r="K1079" s="120"/>
      <c r="L1079" s="120">
        <f t="shared" si="91"/>
        <v>0.01</v>
      </c>
      <c r="M1079" s="163"/>
      <c r="N1079" s="141" t="s">
        <v>1748</v>
      </c>
      <c r="O1079" s="164" t="s">
        <v>1795</v>
      </c>
      <c r="P1079" s="163" t="s">
        <v>1794</v>
      </c>
      <c r="Q1079" s="120"/>
      <c r="R1079" s="120"/>
      <c r="S1079" s="121">
        <v>1.05</v>
      </c>
      <c r="T1079" s="121">
        <v>10</v>
      </c>
      <c r="U1079" s="121">
        <v>21.05</v>
      </c>
      <c r="V1079" s="121">
        <v>41.1</v>
      </c>
      <c r="W1079" s="121">
        <v>71.150000000000006</v>
      </c>
      <c r="X1079" s="121">
        <v>81.150000000000006</v>
      </c>
      <c r="Y1079" s="121">
        <v>100</v>
      </c>
      <c r="Z1079" s="121">
        <v>121.05</v>
      </c>
      <c r="AA1079" s="121">
        <v>140</v>
      </c>
      <c r="AB1079" s="121">
        <v>150</v>
      </c>
      <c r="AC1079" s="122">
        <v>11.05</v>
      </c>
      <c r="AD1079" s="122">
        <v>71.099999999999994</v>
      </c>
      <c r="AE1079" s="122">
        <v>150</v>
      </c>
      <c r="AF1079" s="123">
        <v>5.15</v>
      </c>
      <c r="AG1079" s="123">
        <v>60</v>
      </c>
      <c r="AH1079" s="123">
        <v>150</v>
      </c>
      <c r="AI1079" s="1092" t="s">
        <v>2571</v>
      </c>
      <c r="AJ1079" s="1093"/>
      <c r="AK1079" s="1093" t="s">
        <v>1676</v>
      </c>
      <c r="AL1079" s="1093"/>
      <c r="AM1079" s="1093"/>
      <c r="AN1079" s="120"/>
      <c r="AO1079" s="118">
        <f t="shared" si="92"/>
        <v>0.05</v>
      </c>
      <c r="AP1079" s="120" t="s">
        <v>287</v>
      </c>
      <c r="AQ1079" s="120" t="s">
        <v>287</v>
      </c>
      <c r="AR1079" s="144">
        <f t="shared" si="90"/>
        <v>0.04</v>
      </c>
      <c r="AS1079" s="411">
        <v>8.3999999999999995E-3</v>
      </c>
      <c r="AT1079" s="115">
        <v>1085</v>
      </c>
    </row>
    <row r="1080" spans="1:46" ht="15" hidden="1" customHeight="1">
      <c r="A1080" s="115">
        <v>1077</v>
      </c>
      <c r="B1080" s="360" t="s">
        <v>2044</v>
      </c>
      <c r="C1080" s="360" t="s">
        <v>2045</v>
      </c>
      <c r="D1080" s="360" t="s">
        <v>309</v>
      </c>
      <c r="E1080" s="360" t="s">
        <v>330</v>
      </c>
      <c r="F1080" s="119" t="s">
        <v>395</v>
      </c>
      <c r="G1080" s="360" t="s">
        <v>306</v>
      </c>
      <c r="H1080" s="360" t="s">
        <v>300</v>
      </c>
      <c r="I1080" s="119" t="s">
        <v>749</v>
      </c>
      <c r="J1080" s="119">
        <v>0.01</v>
      </c>
      <c r="K1080" s="120"/>
      <c r="L1080" s="120">
        <f t="shared" si="91"/>
        <v>0.01</v>
      </c>
      <c r="M1080" s="163"/>
      <c r="N1080" s="141" t="s">
        <v>1748</v>
      </c>
      <c r="O1080" s="164" t="s">
        <v>1795</v>
      </c>
      <c r="P1080" s="163" t="s">
        <v>1794</v>
      </c>
      <c r="Q1080" s="120"/>
      <c r="R1080" s="120"/>
      <c r="S1080" s="121">
        <v>1.05</v>
      </c>
      <c r="T1080" s="121">
        <v>10</v>
      </c>
      <c r="U1080" s="121">
        <v>21.05</v>
      </c>
      <c r="V1080" s="121">
        <v>41.1</v>
      </c>
      <c r="W1080" s="121">
        <v>71.150000000000006</v>
      </c>
      <c r="X1080" s="121">
        <v>81.150000000000006</v>
      </c>
      <c r="Y1080" s="121">
        <v>100</v>
      </c>
      <c r="Z1080" s="121">
        <v>121.05</v>
      </c>
      <c r="AA1080" s="121">
        <v>140</v>
      </c>
      <c r="AB1080" s="121">
        <v>150</v>
      </c>
      <c r="AC1080" s="122">
        <v>11.05</v>
      </c>
      <c r="AD1080" s="122">
        <v>71.099999999999994</v>
      </c>
      <c r="AE1080" s="122">
        <v>150</v>
      </c>
      <c r="AF1080" s="123">
        <v>5.15</v>
      </c>
      <c r="AG1080" s="123">
        <v>60</v>
      </c>
      <c r="AH1080" s="123">
        <v>150</v>
      </c>
      <c r="AI1080" s="1092" t="s">
        <v>2571</v>
      </c>
      <c r="AJ1080" s="1093"/>
      <c r="AK1080" s="1093" t="s">
        <v>1676</v>
      </c>
      <c r="AL1080" s="1093"/>
      <c r="AM1080" s="1093"/>
      <c r="AN1080" s="120"/>
      <c r="AO1080" s="118">
        <f t="shared" si="92"/>
        <v>0.05</v>
      </c>
      <c r="AP1080" s="120" t="s">
        <v>287</v>
      </c>
      <c r="AQ1080" s="120" t="s">
        <v>287</v>
      </c>
      <c r="AR1080" s="144">
        <f t="shared" ref="AR1080:AR1142" si="96">4*J1080</f>
        <v>0.04</v>
      </c>
      <c r="AS1080" s="411">
        <v>8.3999999999999995E-3</v>
      </c>
      <c r="AT1080" s="115">
        <v>1086</v>
      </c>
    </row>
    <row r="1081" spans="1:46" ht="15" hidden="1" customHeight="1">
      <c r="A1081" s="115">
        <v>1078</v>
      </c>
      <c r="B1081" s="360" t="s">
        <v>2046</v>
      </c>
      <c r="C1081" s="360" t="s">
        <v>2047</v>
      </c>
      <c r="D1081" s="360" t="s">
        <v>309</v>
      </c>
      <c r="E1081" s="360" t="s">
        <v>330</v>
      </c>
      <c r="F1081" s="119" t="s">
        <v>395</v>
      </c>
      <c r="G1081" s="360" t="s">
        <v>306</v>
      </c>
      <c r="H1081" s="360" t="s">
        <v>300</v>
      </c>
      <c r="I1081" s="119" t="s">
        <v>749</v>
      </c>
      <c r="J1081" s="119">
        <v>0.01</v>
      </c>
      <c r="K1081" s="120"/>
      <c r="L1081" s="120">
        <f t="shared" si="91"/>
        <v>0.01</v>
      </c>
      <c r="M1081" s="163"/>
      <c r="N1081" s="141" t="s">
        <v>1748</v>
      </c>
      <c r="O1081" s="164" t="s">
        <v>1795</v>
      </c>
      <c r="P1081" s="163" t="s">
        <v>1794</v>
      </c>
      <c r="Q1081" s="120"/>
      <c r="R1081" s="120"/>
      <c r="S1081" s="121">
        <v>1.05</v>
      </c>
      <c r="T1081" s="121">
        <v>10</v>
      </c>
      <c r="U1081" s="121">
        <v>21.05</v>
      </c>
      <c r="V1081" s="121">
        <v>41.1</v>
      </c>
      <c r="W1081" s="121">
        <v>71.150000000000006</v>
      </c>
      <c r="X1081" s="121">
        <v>81.150000000000006</v>
      </c>
      <c r="Y1081" s="121">
        <v>100</v>
      </c>
      <c r="Z1081" s="121">
        <v>121.05</v>
      </c>
      <c r="AA1081" s="121">
        <v>140</v>
      </c>
      <c r="AB1081" s="121">
        <v>150</v>
      </c>
      <c r="AC1081" s="122">
        <v>11.05</v>
      </c>
      <c r="AD1081" s="122">
        <v>71.099999999999994</v>
      </c>
      <c r="AE1081" s="122">
        <v>150</v>
      </c>
      <c r="AF1081" s="123">
        <v>5.15</v>
      </c>
      <c r="AG1081" s="123">
        <v>60</v>
      </c>
      <c r="AH1081" s="123">
        <v>150</v>
      </c>
      <c r="AI1081" s="1092" t="s">
        <v>2571</v>
      </c>
      <c r="AJ1081" s="1093"/>
      <c r="AK1081" s="1093" t="s">
        <v>1676</v>
      </c>
      <c r="AL1081" s="1093"/>
      <c r="AM1081" s="1093"/>
      <c r="AN1081" s="120"/>
      <c r="AO1081" s="118">
        <f t="shared" si="92"/>
        <v>0.05</v>
      </c>
      <c r="AP1081" s="120" t="s">
        <v>287</v>
      </c>
      <c r="AQ1081" s="120" t="s">
        <v>287</v>
      </c>
      <c r="AR1081" s="144">
        <f t="shared" si="96"/>
        <v>0.04</v>
      </c>
      <c r="AS1081" s="411">
        <v>8.3999999999999995E-3</v>
      </c>
      <c r="AT1081" s="115">
        <v>1087</v>
      </c>
    </row>
    <row r="1082" spans="1:46" ht="15" hidden="1" customHeight="1">
      <c r="A1082" s="115">
        <v>1079</v>
      </c>
      <c r="B1082" s="360" t="s">
        <v>2048</v>
      </c>
      <c r="C1082" s="360" t="s">
        <v>2049</v>
      </c>
      <c r="D1082" s="360" t="s">
        <v>309</v>
      </c>
      <c r="E1082" s="360" t="s">
        <v>330</v>
      </c>
      <c r="F1082" s="119" t="s">
        <v>395</v>
      </c>
      <c r="G1082" s="360" t="s">
        <v>306</v>
      </c>
      <c r="H1082" s="360" t="s">
        <v>300</v>
      </c>
      <c r="I1082" s="119" t="s">
        <v>749</v>
      </c>
      <c r="J1082" s="119">
        <v>0.01</v>
      </c>
      <c r="K1082" s="120"/>
      <c r="L1082" s="120">
        <f t="shared" si="91"/>
        <v>0.01</v>
      </c>
      <c r="M1082" s="163"/>
      <c r="N1082" s="141" t="s">
        <v>1748</v>
      </c>
      <c r="O1082" s="164" t="s">
        <v>1795</v>
      </c>
      <c r="P1082" s="163" t="s">
        <v>1794</v>
      </c>
      <c r="Q1082" s="120"/>
      <c r="R1082" s="120"/>
      <c r="S1082" s="121">
        <v>1.05</v>
      </c>
      <c r="T1082" s="121">
        <v>10</v>
      </c>
      <c r="U1082" s="121">
        <v>21.05</v>
      </c>
      <c r="V1082" s="121">
        <v>41.1</v>
      </c>
      <c r="W1082" s="121">
        <v>71.150000000000006</v>
      </c>
      <c r="X1082" s="121">
        <v>81.150000000000006</v>
      </c>
      <c r="Y1082" s="121">
        <v>100</v>
      </c>
      <c r="Z1082" s="121">
        <v>121.05</v>
      </c>
      <c r="AA1082" s="121">
        <v>140</v>
      </c>
      <c r="AB1082" s="121">
        <v>150</v>
      </c>
      <c r="AC1082" s="122">
        <v>11.05</v>
      </c>
      <c r="AD1082" s="122">
        <v>71.099999999999994</v>
      </c>
      <c r="AE1082" s="122">
        <v>150</v>
      </c>
      <c r="AF1082" s="123">
        <v>5.15</v>
      </c>
      <c r="AG1082" s="123">
        <v>60</v>
      </c>
      <c r="AH1082" s="123">
        <v>150</v>
      </c>
      <c r="AI1082" s="1092" t="s">
        <v>2571</v>
      </c>
      <c r="AJ1082" s="1093"/>
      <c r="AK1082" s="1093" t="s">
        <v>1676</v>
      </c>
      <c r="AL1082" s="1093"/>
      <c r="AM1082" s="1093"/>
      <c r="AN1082" s="120"/>
      <c r="AO1082" s="118">
        <f t="shared" si="92"/>
        <v>0.05</v>
      </c>
      <c r="AP1082" s="120" t="s">
        <v>287</v>
      </c>
      <c r="AQ1082" s="120" t="s">
        <v>287</v>
      </c>
      <c r="AR1082" s="144">
        <f t="shared" si="96"/>
        <v>0.04</v>
      </c>
      <c r="AS1082" s="411">
        <v>8.3999999999999995E-3</v>
      </c>
      <c r="AT1082" s="115">
        <v>1088</v>
      </c>
    </row>
    <row r="1083" spans="1:46" ht="15" hidden="1" customHeight="1">
      <c r="A1083" s="115">
        <v>1080</v>
      </c>
      <c r="B1083" s="360" t="s">
        <v>2050</v>
      </c>
      <c r="C1083" s="360" t="s">
        <v>2051</v>
      </c>
      <c r="D1083" s="360" t="s">
        <v>309</v>
      </c>
      <c r="E1083" s="360" t="s">
        <v>330</v>
      </c>
      <c r="F1083" s="119" t="s">
        <v>395</v>
      </c>
      <c r="G1083" s="360" t="s">
        <v>306</v>
      </c>
      <c r="H1083" s="360" t="s">
        <v>300</v>
      </c>
      <c r="I1083" s="119" t="s">
        <v>749</v>
      </c>
      <c r="J1083" s="119">
        <v>0.01</v>
      </c>
      <c r="K1083" s="120"/>
      <c r="L1083" s="120">
        <f t="shared" ref="L1083:L1145" si="97">IF(J1083&lt;0.03,0.01,0.03)</f>
        <v>0.01</v>
      </c>
      <c r="M1083" s="163"/>
      <c r="N1083" s="141" t="s">
        <v>1748</v>
      </c>
      <c r="O1083" s="164" t="s">
        <v>1795</v>
      </c>
      <c r="P1083" s="163" t="s">
        <v>1794</v>
      </c>
      <c r="Q1083" s="120"/>
      <c r="R1083" s="120"/>
      <c r="S1083" s="121">
        <v>1.05</v>
      </c>
      <c r="T1083" s="121">
        <v>10</v>
      </c>
      <c r="U1083" s="121">
        <v>21.05</v>
      </c>
      <c r="V1083" s="121">
        <v>41.1</v>
      </c>
      <c r="W1083" s="121">
        <v>71.150000000000006</v>
      </c>
      <c r="X1083" s="121">
        <v>81.150000000000006</v>
      </c>
      <c r="Y1083" s="121">
        <v>100</v>
      </c>
      <c r="Z1083" s="121">
        <v>121.05</v>
      </c>
      <c r="AA1083" s="121">
        <v>140</v>
      </c>
      <c r="AB1083" s="121">
        <v>150</v>
      </c>
      <c r="AC1083" s="122">
        <v>11.05</v>
      </c>
      <c r="AD1083" s="122">
        <v>71.099999999999994</v>
      </c>
      <c r="AE1083" s="122">
        <v>150</v>
      </c>
      <c r="AF1083" s="123">
        <v>5.15</v>
      </c>
      <c r="AG1083" s="123">
        <v>60</v>
      </c>
      <c r="AH1083" s="123">
        <v>150</v>
      </c>
      <c r="AI1083" s="1092" t="s">
        <v>2571</v>
      </c>
      <c r="AJ1083" s="1093"/>
      <c r="AK1083" s="1093" t="s">
        <v>1676</v>
      </c>
      <c r="AL1083" s="1093"/>
      <c r="AM1083" s="1093"/>
      <c r="AN1083" s="120"/>
      <c r="AO1083" s="118">
        <f t="shared" ref="AO1083:AO1144" si="98">AR1083+J1083</f>
        <v>0.05</v>
      </c>
      <c r="AP1083" s="120" t="s">
        <v>287</v>
      </c>
      <c r="AQ1083" s="120" t="s">
        <v>287</v>
      </c>
      <c r="AR1083" s="144">
        <f t="shared" si="96"/>
        <v>0.04</v>
      </c>
      <c r="AS1083" s="411">
        <v>8.3999999999999995E-3</v>
      </c>
      <c r="AT1083" s="115">
        <v>1089</v>
      </c>
    </row>
    <row r="1084" spans="1:46" ht="15" hidden="1" customHeight="1">
      <c r="A1084" s="115">
        <v>1081</v>
      </c>
      <c r="B1084" s="360" t="s">
        <v>2052</v>
      </c>
      <c r="C1084" s="360" t="s">
        <v>2053</v>
      </c>
      <c r="D1084" s="360" t="s">
        <v>309</v>
      </c>
      <c r="E1084" s="360" t="s">
        <v>330</v>
      </c>
      <c r="F1084" s="119" t="s">
        <v>395</v>
      </c>
      <c r="G1084" s="360" t="s">
        <v>306</v>
      </c>
      <c r="H1084" s="360" t="s">
        <v>300</v>
      </c>
      <c r="I1084" s="119" t="s">
        <v>749</v>
      </c>
      <c r="J1084" s="119">
        <v>0.01</v>
      </c>
      <c r="K1084" s="120"/>
      <c r="L1084" s="120">
        <f t="shared" si="97"/>
        <v>0.01</v>
      </c>
      <c r="M1084" s="163"/>
      <c r="N1084" s="141" t="s">
        <v>1748</v>
      </c>
      <c r="O1084" s="164" t="s">
        <v>1795</v>
      </c>
      <c r="P1084" s="163" t="s">
        <v>1794</v>
      </c>
      <c r="Q1084" s="120"/>
      <c r="R1084" s="120"/>
      <c r="S1084" s="121">
        <v>1.05</v>
      </c>
      <c r="T1084" s="121">
        <v>10</v>
      </c>
      <c r="U1084" s="121">
        <v>21.05</v>
      </c>
      <c r="V1084" s="121">
        <v>41.1</v>
      </c>
      <c r="W1084" s="121">
        <v>71.150000000000006</v>
      </c>
      <c r="X1084" s="121">
        <v>81.150000000000006</v>
      </c>
      <c r="Y1084" s="121">
        <v>100</v>
      </c>
      <c r="Z1084" s="121">
        <v>121.05</v>
      </c>
      <c r="AA1084" s="121">
        <v>140</v>
      </c>
      <c r="AB1084" s="121">
        <v>150</v>
      </c>
      <c r="AC1084" s="122">
        <v>11.05</v>
      </c>
      <c r="AD1084" s="122">
        <v>71.099999999999994</v>
      </c>
      <c r="AE1084" s="122">
        <v>150</v>
      </c>
      <c r="AF1084" s="123">
        <v>5.15</v>
      </c>
      <c r="AG1084" s="123">
        <v>60</v>
      </c>
      <c r="AH1084" s="123">
        <v>150</v>
      </c>
      <c r="AI1084" s="1092" t="s">
        <v>2571</v>
      </c>
      <c r="AJ1084" s="1093"/>
      <c r="AK1084" s="1093" t="s">
        <v>1676</v>
      </c>
      <c r="AL1084" s="1093"/>
      <c r="AM1084" s="1093"/>
      <c r="AN1084" s="120"/>
      <c r="AO1084" s="118">
        <f t="shared" si="98"/>
        <v>0.05</v>
      </c>
      <c r="AP1084" s="120" t="s">
        <v>287</v>
      </c>
      <c r="AQ1084" s="120" t="s">
        <v>287</v>
      </c>
      <c r="AR1084" s="144">
        <f t="shared" si="96"/>
        <v>0.04</v>
      </c>
      <c r="AS1084" s="411">
        <v>8.3999999999999995E-3</v>
      </c>
      <c r="AT1084" s="115">
        <v>1090</v>
      </c>
    </row>
    <row r="1085" spans="1:46" ht="15" hidden="1" customHeight="1">
      <c r="A1085" s="115">
        <v>1082</v>
      </c>
      <c r="B1085" s="360" t="s">
        <v>2054</v>
      </c>
      <c r="C1085" s="360" t="s">
        <v>2055</v>
      </c>
      <c r="D1085" s="360" t="s">
        <v>309</v>
      </c>
      <c r="E1085" s="360" t="s">
        <v>330</v>
      </c>
      <c r="F1085" s="119" t="s">
        <v>395</v>
      </c>
      <c r="G1085" s="360" t="s">
        <v>306</v>
      </c>
      <c r="H1085" s="360" t="s">
        <v>300</v>
      </c>
      <c r="I1085" s="119" t="s">
        <v>749</v>
      </c>
      <c r="J1085" s="119">
        <v>0.01</v>
      </c>
      <c r="K1085" s="120"/>
      <c r="L1085" s="120">
        <f t="shared" si="97"/>
        <v>0.01</v>
      </c>
      <c r="M1085" s="163"/>
      <c r="N1085" s="141" t="s">
        <v>1748</v>
      </c>
      <c r="O1085" s="164" t="s">
        <v>1795</v>
      </c>
      <c r="P1085" s="163" t="s">
        <v>1794</v>
      </c>
      <c r="Q1085" s="120"/>
      <c r="R1085" s="120"/>
      <c r="S1085" s="121">
        <v>1.05</v>
      </c>
      <c r="T1085" s="121">
        <v>10</v>
      </c>
      <c r="U1085" s="121">
        <v>21.05</v>
      </c>
      <c r="V1085" s="121">
        <v>41.1</v>
      </c>
      <c r="W1085" s="121">
        <v>71.150000000000006</v>
      </c>
      <c r="X1085" s="121">
        <v>81.150000000000006</v>
      </c>
      <c r="Y1085" s="121">
        <v>100</v>
      </c>
      <c r="Z1085" s="121">
        <v>121.05</v>
      </c>
      <c r="AA1085" s="121">
        <v>140</v>
      </c>
      <c r="AB1085" s="121">
        <v>150</v>
      </c>
      <c r="AC1085" s="122">
        <v>11.05</v>
      </c>
      <c r="AD1085" s="122">
        <v>71.099999999999994</v>
      </c>
      <c r="AE1085" s="122">
        <v>150</v>
      </c>
      <c r="AF1085" s="123">
        <v>5.15</v>
      </c>
      <c r="AG1085" s="123">
        <v>60</v>
      </c>
      <c r="AH1085" s="123">
        <v>150</v>
      </c>
      <c r="AI1085" s="1092" t="s">
        <v>2571</v>
      </c>
      <c r="AJ1085" s="1093"/>
      <c r="AK1085" s="1093" t="s">
        <v>1676</v>
      </c>
      <c r="AL1085" s="1093"/>
      <c r="AM1085" s="1093"/>
      <c r="AN1085" s="120"/>
      <c r="AO1085" s="118">
        <f t="shared" si="98"/>
        <v>0.05</v>
      </c>
      <c r="AP1085" s="120" t="s">
        <v>287</v>
      </c>
      <c r="AQ1085" s="120" t="s">
        <v>287</v>
      </c>
      <c r="AR1085" s="144">
        <f t="shared" si="96"/>
        <v>0.04</v>
      </c>
      <c r="AS1085" s="411">
        <v>8.3999999999999995E-3</v>
      </c>
      <c r="AT1085" s="115">
        <v>1091</v>
      </c>
    </row>
    <row r="1086" spans="1:46" ht="15" hidden="1" customHeight="1">
      <c r="A1086" s="115">
        <v>1083</v>
      </c>
      <c r="B1086" s="360" t="s">
        <v>2056</v>
      </c>
      <c r="C1086" s="360" t="s">
        <v>2057</v>
      </c>
      <c r="D1086" s="360" t="s">
        <v>309</v>
      </c>
      <c r="E1086" s="360" t="s">
        <v>330</v>
      </c>
      <c r="F1086" s="119" t="s">
        <v>395</v>
      </c>
      <c r="G1086" s="360" t="s">
        <v>306</v>
      </c>
      <c r="H1086" s="360" t="s">
        <v>300</v>
      </c>
      <c r="I1086" s="119" t="s">
        <v>749</v>
      </c>
      <c r="J1086" s="119">
        <v>0.01</v>
      </c>
      <c r="K1086" s="120"/>
      <c r="L1086" s="120">
        <f t="shared" si="97"/>
        <v>0.01</v>
      </c>
      <c r="M1086" s="163"/>
      <c r="N1086" s="141" t="s">
        <v>1748</v>
      </c>
      <c r="O1086" s="164" t="s">
        <v>1795</v>
      </c>
      <c r="P1086" s="163" t="s">
        <v>1794</v>
      </c>
      <c r="Q1086" s="120"/>
      <c r="R1086" s="120"/>
      <c r="S1086" s="121">
        <v>1.05</v>
      </c>
      <c r="T1086" s="121">
        <v>10</v>
      </c>
      <c r="U1086" s="121">
        <v>21.05</v>
      </c>
      <c r="V1086" s="121">
        <v>41.1</v>
      </c>
      <c r="W1086" s="121">
        <v>71.150000000000006</v>
      </c>
      <c r="X1086" s="121">
        <v>81.150000000000006</v>
      </c>
      <c r="Y1086" s="121">
        <v>100</v>
      </c>
      <c r="Z1086" s="121">
        <v>121.05</v>
      </c>
      <c r="AA1086" s="121">
        <v>140</v>
      </c>
      <c r="AB1086" s="121">
        <v>150</v>
      </c>
      <c r="AC1086" s="122">
        <v>11.05</v>
      </c>
      <c r="AD1086" s="122">
        <v>71.099999999999994</v>
      </c>
      <c r="AE1086" s="122">
        <v>150</v>
      </c>
      <c r="AF1086" s="123">
        <v>5.15</v>
      </c>
      <c r="AG1086" s="123">
        <v>60</v>
      </c>
      <c r="AH1086" s="123">
        <v>150</v>
      </c>
      <c r="AI1086" s="1092" t="s">
        <v>2571</v>
      </c>
      <c r="AJ1086" s="1093"/>
      <c r="AK1086" s="1093" t="s">
        <v>1676</v>
      </c>
      <c r="AL1086" s="1093"/>
      <c r="AM1086" s="1093"/>
      <c r="AN1086" s="120"/>
      <c r="AO1086" s="118">
        <f t="shared" si="98"/>
        <v>0.05</v>
      </c>
      <c r="AP1086" s="120" t="s">
        <v>287</v>
      </c>
      <c r="AQ1086" s="120" t="s">
        <v>287</v>
      </c>
      <c r="AR1086" s="144">
        <f t="shared" si="96"/>
        <v>0.04</v>
      </c>
      <c r="AS1086" s="411">
        <v>8.3999999999999995E-3</v>
      </c>
      <c r="AT1086" s="115">
        <v>1092</v>
      </c>
    </row>
    <row r="1087" spans="1:46" ht="15" hidden="1" customHeight="1">
      <c r="A1087" s="115">
        <v>1084</v>
      </c>
      <c r="B1087" s="362" t="s">
        <v>2067</v>
      </c>
      <c r="C1087" s="362" t="s">
        <v>2068</v>
      </c>
      <c r="D1087" s="362" t="s">
        <v>309</v>
      </c>
      <c r="E1087" s="362" t="s">
        <v>330</v>
      </c>
      <c r="F1087" s="119" t="s">
        <v>395</v>
      </c>
      <c r="G1087" s="362" t="s">
        <v>306</v>
      </c>
      <c r="H1087" s="362" t="s">
        <v>300</v>
      </c>
      <c r="I1087" s="119" t="s">
        <v>749</v>
      </c>
      <c r="J1087" s="119">
        <v>0.01</v>
      </c>
      <c r="K1087" s="120"/>
      <c r="L1087" s="120">
        <f t="shared" si="97"/>
        <v>0.01</v>
      </c>
      <c r="M1087" s="163"/>
      <c r="N1087" s="141" t="s">
        <v>1748</v>
      </c>
      <c r="O1087" s="164" t="s">
        <v>1795</v>
      </c>
      <c r="P1087" s="163" t="s">
        <v>1794</v>
      </c>
      <c r="Q1087" s="120"/>
      <c r="R1087" s="120"/>
      <c r="S1087" s="121">
        <v>1.05</v>
      </c>
      <c r="T1087" s="121">
        <v>10</v>
      </c>
      <c r="U1087" s="121">
        <v>21.05</v>
      </c>
      <c r="V1087" s="121">
        <v>41.1</v>
      </c>
      <c r="W1087" s="121">
        <v>71.150000000000006</v>
      </c>
      <c r="X1087" s="121">
        <v>81.150000000000006</v>
      </c>
      <c r="Y1087" s="121">
        <v>100</v>
      </c>
      <c r="Z1087" s="121">
        <v>121.05</v>
      </c>
      <c r="AA1087" s="121">
        <v>140</v>
      </c>
      <c r="AB1087" s="121">
        <v>150</v>
      </c>
      <c r="AC1087" s="122">
        <v>11.05</v>
      </c>
      <c r="AD1087" s="122">
        <v>71.099999999999994</v>
      </c>
      <c r="AE1087" s="122">
        <v>150</v>
      </c>
      <c r="AF1087" s="123">
        <v>5.15</v>
      </c>
      <c r="AG1087" s="123">
        <v>60</v>
      </c>
      <c r="AH1087" s="123">
        <v>150</v>
      </c>
      <c r="AI1087" s="1092" t="s">
        <v>2571</v>
      </c>
      <c r="AJ1087" s="1093"/>
      <c r="AK1087" s="1093" t="s">
        <v>1676</v>
      </c>
      <c r="AL1087" s="1093"/>
      <c r="AM1087" s="1093"/>
      <c r="AN1087" s="120"/>
      <c r="AO1087" s="118">
        <f t="shared" si="98"/>
        <v>0.05</v>
      </c>
      <c r="AP1087" s="120" t="s">
        <v>287</v>
      </c>
      <c r="AQ1087" s="120" t="s">
        <v>287</v>
      </c>
      <c r="AR1087" s="144">
        <f t="shared" si="96"/>
        <v>0.04</v>
      </c>
      <c r="AS1087" s="411">
        <v>8.3999999999999995E-3</v>
      </c>
      <c r="AT1087" s="115">
        <v>1093</v>
      </c>
    </row>
    <row r="1088" spans="1:46" ht="15" hidden="1" customHeight="1">
      <c r="A1088" s="115">
        <v>1085</v>
      </c>
      <c r="B1088" s="361" t="s">
        <v>2072</v>
      </c>
      <c r="C1088" s="361" t="s">
        <v>2072</v>
      </c>
      <c r="D1088" s="362" t="s">
        <v>309</v>
      </c>
      <c r="E1088" s="362" t="s">
        <v>1673</v>
      </c>
      <c r="F1088" s="120">
        <v>197370</v>
      </c>
      <c r="G1088" s="363" t="s">
        <v>2075</v>
      </c>
      <c r="H1088" s="362" t="s">
        <v>300</v>
      </c>
      <c r="I1088" s="119" t="s">
        <v>749</v>
      </c>
      <c r="J1088" s="120">
        <v>0.05</v>
      </c>
      <c r="K1088" s="120"/>
      <c r="L1088" s="120">
        <f t="shared" si="97"/>
        <v>0.03</v>
      </c>
      <c r="M1088" s="163"/>
      <c r="N1088" s="141" t="s">
        <v>1748</v>
      </c>
      <c r="O1088" s="164" t="s">
        <v>1795</v>
      </c>
      <c r="P1088" s="163" t="s">
        <v>1794</v>
      </c>
      <c r="Q1088" s="120"/>
      <c r="R1088" s="120"/>
      <c r="S1088" s="121">
        <v>1.05</v>
      </c>
      <c r="T1088" s="121">
        <v>10</v>
      </c>
      <c r="U1088" s="121">
        <v>21.05</v>
      </c>
      <c r="V1088" s="121">
        <v>41.1</v>
      </c>
      <c r="W1088" s="121">
        <v>71.150000000000006</v>
      </c>
      <c r="X1088" s="121">
        <v>81.150000000000006</v>
      </c>
      <c r="Y1088" s="121">
        <v>100</v>
      </c>
      <c r="Z1088" s="121">
        <v>121.05</v>
      </c>
      <c r="AA1088" s="121">
        <v>140</v>
      </c>
      <c r="AB1088" s="121">
        <v>150</v>
      </c>
      <c r="AC1088" s="122">
        <v>11.05</v>
      </c>
      <c r="AD1088" s="122">
        <v>71.099999999999994</v>
      </c>
      <c r="AE1088" s="122">
        <v>150</v>
      </c>
      <c r="AF1088" s="123">
        <v>5.15</v>
      </c>
      <c r="AG1088" s="123">
        <v>60</v>
      </c>
      <c r="AH1088" s="123">
        <v>150</v>
      </c>
      <c r="AI1088" s="1092" t="s">
        <v>2073</v>
      </c>
      <c r="AJ1088" s="1093"/>
      <c r="AK1088" s="1092" t="s">
        <v>2074</v>
      </c>
      <c r="AL1088" s="1093"/>
      <c r="AM1088" s="1093"/>
      <c r="AN1088" s="120"/>
      <c r="AO1088" s="118">
        <f t="shared" si="98"/>
        <v>0.25</v>
      </c>
      <c r="AP1088" s="120" t="s">
        <v>287</v>
      </c>
      <c r="AQ1088" s="120" t="s">
        <v>287</v>
      </c>
      <c r="AR1088" s="144">
        <f t="shared" si="96"/>
        <v>0.2</v>
      </c>
      <c r="AS1088" s="411">
        <v>8.3999999999999995E-3</v>
      </c>
      <c r="AT1088" s="115">
        <v>1094</v>
      </c>
    </row>
    <row r="1089" spans="1:46" ht="15" hidden="1" customHeight="1">
      <c r="A1089" s="115">
        <v>1086</v>
      </c>
      <c r="B1089" s="366" t="s">
        <v>2076</v>
      </c>
      <c r="C1089" s="366">
        <v>530319</v>
      </c>
      <c r="D1089" s="366" t="s">
        <v>309</v>
      </c>
      <c r="E1089" s="366" t="s">
        <v>330</v>
      </c>
      <c r="F1089" s="366" t="s">
        <v>2077</v>
      </c>
      <c r="G1089" s="366" t="s">
        <v>296</v>
      </c>
      <c r="H1089" s="366" t="s">
        <v>300</v>
      </c>
      <c r="I1089" s="366" t="s">
        <v>749</v>
      </c>
      <c r="J1089" s="364">
        <v>0.01</v>
      </c>
      <c r="K1089" s="364"/>
      <c r="L1089" s="364">
        <f t="shared" si="97"/>
        <v>0.01</v>
      </c>
      <c r="M1089" s="163"/>
      <c r="N1089" s="368" t="s">
        <v>1748</v>
      </c>
      <c r="O1089" s="164" t="s">
        <v>1795</v>
      </c>
      <c r="P1089" s="163" t="s">
        <v>1794</v>
      </c>
      <c r="Q1089" s="364"/>
      <c r="R1089" s="364"/>
      <c r="S1089" s="121">
        <v>1.05</v>
      </c>
      <c r="T1089" s="121">
        <v>10</v>
      </c>
      <c r="U1089" s="121">
        <v>21.05</v>
      </c>
      <c r="V1089" s="121">
        <v>41.1</v>
      </c>
      <c r="W1089" s="121">
        <v>71.150000000000006</v>
      </c>
      <c r="X1089" s="121">
        <v>81.150000000000006</v>
      </c>
      <c r="Y1089" s="121">
        <v>100</v>
      </c>
      <c r="Z1089" s="121">
        <v>121.05</v>
      </c>
      <c r="AA1089" s="121">
        <v>140</v>
      </c>
      <c r="AB1089" s="121">
        <v>150</v>
      </c>
      <c r="AC1089" s="122">
        <v>11.05</v>
      </c>
      <c r="AD1089" s="122">
        <v>71.099999999999994</v>
      </c>
      <c r="AE1089" s="122">
        <v>150</v>
      </c>
      <c r="AF1089" s="123">
        <v>5.15</v>
      </c>
      <c r="AG1089" s="123">
        <v>60</v>
      </c>
      <c r="AH1089" s="123">
        <v>150</v>
      </c>
      <c r="AI1089" s="1092" t="s">
        <v>2571</v>
      </c>
      <c r="AJ1089" s="1093"/>
      <c r="AK1089" s="1093" t="s">
        <v>1676</v>
      </c>
      <c r="AL1089" s="1093"/>
      <c r="AM1089" s="1093"/>
      <c r="AN1089" s="364"/>
      <c r="AO1089" s="367">
        <f t="shared" si="98"/>
        <v>0.05</v>
      </c>
      <c r="AP1089" s="364" t="s">
        <v>287</v>
      </c>
      <c r="AQ1089" s="364" t="s">
        <v>287</v>
      </c>
      <c r="AR1089" s="365">
        <f t="shared" si="96"/>
        <v>0.04</v>
      </c>
      <c r="AS1089" s="411">
        <v>8.3999999999999995E-3</v>
      </c>
      <c r="AT1089" s="115">
        <v>1095</v>
      </c>
    </row>
    <row r="1090" spans="1:46" ht="15" hidden="1" customHeight="1">
      <c r="A1090" s="115">
        <v>1087</v>
      </c>
      <c r="B1090" s="370" t="s">
        <v>2078</v>
      </c>
      <c r="C1090" s="366">
        <v>530319</v>
      </c>
      <c r="D1090" s="366" t="s">
        <v>309</v>
      </c>
      <c r="E1090" s="366" t="s">
        <v>330</v>
      </c>
      <c r="F1090" s="366" t="s">
        <v>2077</v>
      </c>
      <c r="G1090" s="366" t="s">
        <v>296</v>
      </c>
      <c r="H1090" s="366" t="s">
        <v>300</v>
      </c>
      <c r="I1090" s="366" t="s">
        <v>749</v>
      </c>
      <c r="J1090" s="364">
        <v>0.01</v>
      </c>
      <c r="K1090" s="364"/>
      <c r="L1090" s="364">
        <f t="shared" ref="L1090" si="99">IF(J1090&lt;0.03,0.01,0.03)</f>
        <v>0.01</v>
      </c>
      <c r="M1090" s="163"/>
      <c r="N1090" s="368" t="s">
        <v>1748</v>
      </c>
      <c r="O1090" s="164" t="s">
        <v>1795</v>
      </c>
      <c r="P1090" s="163" t="s">
        <v>1794</v>
      </c>
      <c r="Q1090" s="364"/>
      <c r="R1090" s="364"/>
      <c r="S1090" s="121">
        <v>1.05</v>
      </c>
      <c r="T1090" s="121">
        <v>10</v>
      </c>
      <c r="U1090" s="121">
        <v>21.05</v>
      </c>
      <c r="V1090" s="121">
        <v>41.1</v>
      </c>
      <c r="W1090" s="121">
        <v>71.150000000000006</v>
      </c>
      <c r="X1090" s="121">
        <v>81.150000000000006</v>
      </c>
      <c r="Y1090" s="121">
        <v>100</v>
      </c>
      <c r="Z1090" s="121">
        <v>121.05</v>
      </c>
      <c r="AA1090" s="121">
        <v>140</v>
      </c>
      <c r="AB1090" s="121">
        <v>150</v>
      </c>
      <c r="AC1090" s="122">
        <v>11.05</v>
      </c>
      <c r="AD1090" s="122">
        <v>71.099999999999994</v>
      </c>
      <c r="AE1090" s="122">
        <v>150</v>
      </c>
      <c r="AF1090" s="123">
        <v>5.15</v>
      </c>
      <c r="AG1090" s="123">
        <v>60</v>
      </c>
      <c r="AH1090" s="123">
        <v>150</v>
      </c>
      <c r="AI1090" s="1092" t="s">
        <v>2571</v>
      </c>
      <c r="AJ1090" s="1093"/>
      <c r="AK1090" s="1093" t="s">
        <v>1676</v>
      </c>
      <c r="AL1090" s="1093"/>
      <c r="AM1090" s="1093"/>
      <c r="AN1090" s="364"/>
      <c r="AO1090" s="367">
        <f t="shared" ref="AO1090" si="100">AR1090+J1090</f>
        <v>0.05</v>
      </c>
      <c r="AP1090" s="364" t="s">
        <v>287</v>
      </c>
      <c r="AQ1090" s="364" t="s">
        <v>287</v>
      </c>
      <c r="AR1090" s="365">
        <f t="shared" ref="AR1090" si="101">4*J1090</f>
        <v>0.04</v>
      </c>
      <c r="AS1090" s="411">
        <v>8.3999999999999995E-3</v>
      </c>
      <c r="AT1090" s="115">
        <v>1096</v>
      </c>
    </row>
    <row r="1091" spans="1:46" ht="15" hidden="1" customHeight="1">
      <c r="A1091" s="115">
        <v>1088</v>
      </c>
      <c r="B1091" s="374" t="s">
        <v>2080</v>
      </c>
      <c r="C1091" s="374" t="s">
        <v>2083</v>
      </c>
      <c r="D1091" s="374" t="s">
        <v>309</v>
      </c>
      <c r="E1091" s="374" t="s">
        <v>330</v>
      </c>
      <c r="F1091" s="119" t="s">
        <v>395</v>
      </c>
      <c r="G1091" s="374" t="s">
        <v>306</v>
      </c>
      <c r="H1091" s="374" t="s">
        <v>300</v>
      </c>
      <c r="I1091" s="119" t="s">
        <v>749</v>
      </c>
      <c r="J1091" s="120">
        <v>0.01</v>
      </c>
      <c r="K1091" s="120"/>
      <c r="L1091" s="120">
        <f t="shared" si="97"/>
        <v>0.01</v>
      </c>
      <c r="M1091" s="163"/>
      <c r="N1091" s="141" t="s">
        <v>1748</v>
      </c>
      <c r="O1091" s="164" t="s">
        <v>1795</v>
      </c>
      <c r="P1091" s="163" t="s">
        <v>1794</v>
      </c>
      <c r="Q1091" s="120"/>
      <c r="R1091" s="120"/>
      <c r="S1091" s="121">
        <v>1.05</v>
      </c>
      <c r="T1091" s="121">
        <v>10</v>
      </c>
      <c r="U1091" s="121">
        <v>21.05</v>
      </c>
      <c r="V1091" s="121">
        <v>41.1</v>
      </c>
      <c r="W1091" s="121">
        <v>71.150000000000006</v>
      </c>
      <c r="X1091" s="121">
        <v>81.150000000000006</v>
      </c>
      <c r="Y1091" s="121">
        <v>100</v>
      </c>
      <c r="Z1091" s="121">
        <v>121.05</v>
      </c>
      <c r="AA1091" s="121">
        <v>140</v>
      </c>
      <c r="AB1091" s="121">
        <v>150</v>
      </c>
      <c r="AC1091" s="122">
        <v>11.05</v>
      </c>
      <c r="AD1091" s="122">
        <v>71.099999999999994</v>
      </c>
      <c r="AE1091" s="122">
        <v>150</v>
      </c>
      <c r="AF1091" s="123">
        <v>5.15</v>
      </c>
      <c r="AG1091" s="123">
        <v>60</v>
      </c>
      <c r="AH1091" s="123">
        <v>150</v>
      </c>
      <c r="AI1091" s="1092" t="s">
        <v>2571</v>
      </c>
      <c r="AJ1091" s="1093"/>
      <c r="AK1091" s="1093" t="s">
        <v>1676</v>
      </c>
      <c r="AL1091" s="1093"/>
      <c r="AM1091" s="1093"/>
      <c r="AN1091" s="120"/>
      <c r="AO1091" s="118">
        <f t="shared" si="98"/>
        <v>0.05</v>
      </c>
      <c r="AP1091" s="120" t="s">
        <v>287</v>
      </c>
      <c r="AQ1091" s="120" t="s">
        <v>287</v>
      </c>
      <c r="AR1091" s="144">
        <f t="shared" si="96"/>
        <v>0.04</v>
      </c>
      <c r="AS1091" s="411">
        <v>8.3999999999999995E-3</v>
      </c>
      <c r="AT1091" s="115">
        <v>1097</v>
      </c>
    </row>
    <row r="1092" spans="1:46" ht="15" hidden="1" customHeight="1">
      <c r="A1092" s="115">
        <v>1089</v>
      </c>
      <c r="B1092" s="374" t="s">
        <v>2081</v>
      </c>
      <c r="C1092" s="374" t="s">
        <v>2082</v>
      </c>
      <c r="D1092" s="374" t="s">
        <v>309</v>
      </c>
      <c r="E1092" s="374" t="s">
        <v>330</v>
      </c>
      <c r="F1092" s="375" t="s">
        <v>1176</v>
      </c>
      <c r="G1092" s="374" t="s">
        <v>296</v>
      </c>
      <c r="H1092" s="374" t="s">
        <v>300</v>
      </c>
      <c r="I1092" s="119" t="s">
        <v>749</v>
      </c>
      <c r="J1092" s="120">
        <v>0.01</v>
      </c>
      <c r="K1092" s="120"/>
      <c r="L1092" s="120">
        <f t="shared" si="97"/>
        <v>0.01</v>
      </c>
      <c r="M1092" s="163"/>
      <c r="N1092" s="141" t="s">
        <v>1748</v>
      </c>
      <c r="O1092" s="164" t="s">
        <v>1795</v>
      </c>
      <c r="P1092" s="163" t="s">
        <v>1794</v>
      </c>
      <c r="Q1092" s="120"/>
      <c r="R1092" s="120"/>
      <c r="S1092" s="121">
        <v>1.05</v>
      </c>
      <c r="T1092" s="121">
        <v>10</v>
      </c>
      <c r="U1092" s="121">
        <v>21.05</v>
      </c>
      <c r="V1092" s="121">
        <v>41.1</v>
      </c>
      <c r="W1092" s="121">
        <v>71.150000000000006</v>
      </c>
      <c r="X1092" s="121">
        <v>81.150000000000006</v>
      </c>
      <c r="Y1092" s="121">
        <v>100</v>
      </c>
      <c r="Z1092" s="121">
        <v>121.05</v>
      </c>
      <c r="AA1092" s="121">
        <v>140</v>
      </c>
      <c r="AB1092" s="121">
        <v>150</v>
      </c>
      <c r="AC1092" s="122">
        <v>11.05</v>
      </c>
      <c r="AD1092" s="122">
        <v>71.099999999999994</v>
      </c>
      <c r="AE1092" s="122">
        <v>150</v>
      </c>
      <c r="AF1092" s="123">
        <v>5.15</v>
      </c>
      <c r="AG1092" s="123">
        <v>60</v>
      </c>
      <c r="AH1092" s="123">
        <v>150</v>
      </c>
      <c r="AI1092" s="1092" t="s">
        <v>2571</v>
      </c>
      <c r="AJ1092" s="1093"/>
      <c r="AK1092" s="1093" t="s">
        <v>1676</v>
      </c>
      <c r="AL1092" s="1093"/>
      <c r="AM1092" s="1093"/>
      <c r="AN1092" s="120"/>
      <c r="AO1092" s="118">
        <f t="shared" si="98"/>
        <v>0.05</v>
      </c>
      <c r="AP1092" s="120" t="s">
        <v>287</v>
      </c>
      <c r="AQ1092" s="120" t="s">
        <v>287</v>
      </c>
      <c r="AR1092" s="144">
        <f t="shared" si="96"/>
        <v>0.04</v>
      </c>
      <c r="AS1092" s="411">
        <v>8.3999999999999995E-3</v>
      </c>
      <c r="AT1092" s="115">
        <v>1098</v>
      </c>
    </row>
    <row r="1093" spans="1:46" ht="15" hidden="1" customHeight="1">
      <c r="A1093" s="115">
        <v>1090</v>
      </c>
      <c r="B1093" s="376" t="s">
        <v>2085</v>
      </c>
      <c r="C1093" s="376" t="s">
        <v>2088</v>
      </c>
      <c r="D1093" s="376" t="s">
        <v>309</v>
      </c>
      <c r="E1093" s="376" t="s">
        <v>330</v>
      </c>
      <c r="F1093" s="199" t="s">
        <v>1132</v>
      </c>
      <c r="G1093" s="376" t="s">
        <v>296</v>
      </c>
      <c r="H1093" s="376" t="s">
        <v>300</v>
      </c>
      <c r="I1093" s="119" t="s">
        <v>749</v>
      </c>
      <c r="J1093" s="119">
        <v>0.01</v>
      </c>
      <c r="K1093" s="120"/>
      <c r="L1093" s="120">
        <f t="shared" si="97"/>
        <v>0.01</v>
      </c>
      <c r="M1093" s="163"/>
      <c r="N1093" s="141" t="s">
        <v>1748</v>
      </c>
      <c r="O1093" s="164" t="s">
        <v>1795</v>
      </c>
      <c r="P1093" s="163" t="s">
        <v>1794</v>
      </c>
      <c r="Q1093" s="120"/>
      <c r="R1093" s="120"/>
      <c r="S1093" s="121">
        <v>1.05</v>
      </c>
      <c r="T1093" s="121">
        <v>10</v>
      </c>
      <c r="U1093" s="121">
        <v>21.05</v>
      </c>
      <c r="V1093" s="121">
        <v>41.1</v>
      </c>
      <c r="W1093" s="121">
        <v>71.150000000000006</v>
      </c>
      <c r="X1093" s="121">
        <v>81.150000000000006</v>
      </c>
      <c r="Y1093" s="121">
        <v>100</v>
      </c>
      <c r="Z1093" s="121">
        <v>121.05</v>
      </c>
      <c r="AA1093" s="121">
        <v>140</v>
      </c>
      <c r="AB1093" s="121">
        <v>150</v>
      </c>
      <c r="AC1093" s="122">
        <v>11.05</v>
      </c>
      <c r="AD1093" s="122">
        <v>71.099999999999994</v>
      </c>
      <c r="AE1093" s="122">
        <v>150</v>
      </c>
      <c r="AF1093" s="123">
        <v>5.15</v>
      </c>
      <c r="AG1093" s="123">
        <v>60</v>
      </c>
      <c r="AH1093" s="123">
        <v>150</v>
      </c>
      <c r="AI1093" s="1092" t="s">
        <v>2571</v>
      </c>
      <c r="AJ1093" s="1093"/>
      <c r="AK1093" s="1093" t="s">
        <v>1676</v>
      </c>
      <c r="AL1093" s="1093"/>
      <c r="AM1093" s="1093"/>
      <c r="AN1093" s="120"/>
      <c r="AO1093" s="118">
        <f t="shared" si="98"/>
        <v>0.05</v>
      </c>
      <c r="AP1093" s="120" t="s">
        <v>287</v>
      </c>
      <c r="AQ1093" s="120" t="s">
        <v>287</v>
      </c>
      <c r="AR1093" s="144">
        <f t="shared" si="96"/>
        <v>0.04</v>
      </c>
      <c r="AS1093" s="411">
        <v>8.3999999999999995E-3</v>
      </c>
      <c r="AT1093" s="115">
        <v>1099</v>
      </c>
    </row>
    <row r="1094" spans="1:46" ht="15" hidden="1" customHeight="1">
      <c r="A1094" s="115">
        <v>1091</v>
      </c>
      <c r="B1094" s="376" t="s">
        <v>2086</v>
      </c>
      <c r="C1094" s="376" t="s">
        <v>2089</v>
      </c>
      <c r="D1094" s="376" t="s">
        <v>309</v>
      </c>
      <c r="E1094" s="376" t="s">
        <v>330</v>
      </c>
      <c r="F1094" s="199" t="s">
        <v>1132</v>
      </c>
      <c r="G1094" s="376" t="s">
        <v>296</v>
      </c>
      <c r="H1094" s="376" t="s">
        <v>300</v>
      </c>
      <c r="I1094" s="119" t="s">
        <v>749</v>
      </c>
      <c r="J1094" s="119">
        <v>0.01</v>
      </c>
      <c r="K1094" s="120"/>
      <c r="L1094" s="120">
        <f t="shared" si="97"/>
        <v>0.01</v>
      </c>
      <c r="M1094" s="163"/>
      <c r="N1094" s="141" t="s">
        <v>1748</v>
      </c>
      <c r="O1094" s="164" t="s">
        <v>1795</v>
      </c>
      <c r="P1094" s="163" t="s">
        <v>1794</v>
      </c>
      <c r="Q1094" s="120"/>
      <c r="R1094" s="120"/>
      <c r="S1094" s="121">
        <v>1.05</v>
      </c>
      <c r="T1094" s="121">
        <v>10</v>
      </c>
      <c r="U1094" s="121">
        <v>21.05</v>
      </c>
      <c r="V1094" s="121">
        <v>41.1</v>
      </c>
      <c r="W1094" s="121">
        <v>71.150000000000006</v>
      </c>
      <c r="X1094" s="121">
        <v>81.150000000000006</v>
      </c>
      <c r="Y1094" s="121">
        <v>100</v>
      </c>
      <c r="Z1094" s="121">
        <v>121.05</v>
      </c>
      <c r="AA1094" s="121">
        <v>140</v>
      </c>
      <c r="AB1094" s="121">
        <v>150</v>
      </c>
      <c r="AC1094" s="122">
        <v>11.05</v>
      </c>
      <c r="AD1094" s="122">
        <v>71.099999999999994</v>
      </c>
      <c r="AE1094" s="122">
        <v>150</v>
      </c>
      <c r="AF1094" s="123">
        <v>5.15</v>
      </c>
      <c r="AG1094" s="123">
        <v>60</v>
      </c>
      <c r="AH1094" s="123">
        <v>150</v>
      </c>
      <c r="AI1094" s="1092" t="s">
        <v>2571</v>
      </c>
      <c r="AJ1094" s="1093"/>
      <c r="AK1094" s="1093" t="s">
        <v>1676</v>
      </c>
      <c r="AL1094" s="1093"/>
      <c r="AM1094" s="1093"/>
      <c r="AN1094" s="120"/>
      <c r="AO1094" s="118">
        <f t="shared" si="98"/>
        <v>0.05</v>
      </c>
      <c r="AP1094" s="120" t="s">
        <v>287</v>
      </c>
      <c r="AQ1094" s="120" t="s">
        <v>287</v>
      </c>
      <c r="AR1094" s="144">
        <f t="shared" si="96"/>
        <v>0.04</v>
      </c>
      <c r="AS1094" s="411">
        <v>8.3999999999999995E-3</v>
      </c>
      <c r="AT1094" s="115">
        <v>1100</v>
      </c>
    </row>
    <row r="1095" spans="1:46" ht="15" hidden="1" customHeight="1">
      <c r="A1095" s="115">
        <v>1092</v>
      </c>
      <c r="B1095" s="376" t="s">
        <v>2087</v>
      </c>
      <c r="C1095" s="120">
        <v>11402429</v>
      </c>
      <c r="D1095" s="376" t="s">
        <v>309</v>
      </c>
      <c r="E1095" s="376" t="s">
        <v>330</v>
      </c>
      <c r="F1095" s="376" t="s">
        <v>475</v>
      </c>
      <c r="G1095" s="376" t="s">
        <v>297</v>
      </c>
      <c r="H1095" s="376" t="s">
        <v>300</v>
      </c>
      <c r="I1095" s="119" t="s">
        <v>749</v>
      </c>
      <c r="J1095" s="119">
        <v>0.01</v>
      </c>
      <c r="K1095" s="120"/>
      <c r="L1095" s="120">
        <f t="shared" si="97"/>
        <v>0.01</v>
      </c>
      <c r="M1095" s="163"/>
      <c r="N1095" s="141" t="s">
        <v>1748</v>
      </c>
      <c r="O1095" s="164" t="s">
        <v>1795</v>
      </c>
      <c r="P1095" s="163" t="s">
        <v>1794</v>
      </c>
      <c r="Q1095" s="120"/>
      <c r="R1095" s="120"/>
      <c r="S1095" s="121">
        <v>1.05</v>
      </c>
      <c r="T1095" s="121">
        <v>10</v>
      </c>
      <c r="U1095" s="121">
        <v>21.05</v>
      </c>
      <c r="V1095" s="121">
        <v>41.1</v>
      </c>
      <c r="W1095" s="121">
        <v>71.150000000000006</v>
      </c>
      <c r="X1095" s="121">
        <v>81.150000000000006</v>
      </c>
      <c r="Y1095" s="121">
        <v>100</v>
      </c>
      <c r="Z1095" s="121">
        <v>121.05</v>
      </c>
      <c r="AA1095" s="121">
        <v>140</v>
      </c>
      <c r="AB1095" s="121">
        <v>150</v>
      </c>
      <c r="AC1095" s="122">
        <v>11.05</v>
      </c>
      <c r="AD1095" s="122">
        <v>71.099999999999994</v>
      </c>
      <c r="AE1095" s="122">
        <v>150</v>
      </c>
      <c r="AF1095" s="123">
        <v>5.15</v>
      </c>
      <c r="AG1095" s="123">
        <v>60</v>
      </c>
      <c r="AH1095" s="123">
        <v>150</v>
      </c>
      <c r="AI1095" s="1092" t="s">
        <v>2571</v>
      </c>
      <c r="AJ1095" s="1093"/>
      <c r="AK1095" s="1093" t="s">
        <v>1676</v>
      </c>
      <c r="AL1095" s="1093"/>
      <c r="AM1095" s="1093"/>
      <c r="AN1095" s="120"/>
      <c r="AO1095" s="118">
        <f t="shared" si="98"/>
        <v>0.05</v>
      </c>
      <c r="AP1095" s="120" t="s">
        <v>287</v>
      </c>
      <c r="AQ1095" s="120" t="s">
        <v>287</v>
      </c>
      <c r="AR1095" s="144">
        <f t="shared" si="96"/>
        <v>0.04</v>
      </c>
      <c r="AS1095" s="411">
        <v>8.3999999999999995E-3</v>
      </c>
      <c r="AT1095" s="115">
        <v>1101</v>
      </c>
    </row>
    <row r="1096" spans="1:46" ht="15" hidden="1" customHeight="1">
      <c r="A1096" s="115">
        <v>1093</v>
      </c>
      <c r="B1096" s="376" t="s">
        <v>2090</v>
      </c>
      <c r="C1096" s="375" t="s">
        <v>2091</v>
      </c>
      <c r="D1096" s="376" t="s">
        <v>309</v>
      </c>
      <c r="E1096" s="376" t="s">
        <v>330</v>
      </c>
      <c r="F1096" s="376" t="s">
        <v>2092</v>
      </c>
      <c r="G1096" s="376" t="s">
        <v>297</v>
      </c>
      <c r="H1096" s="376" t="s">
        <v>300</v>
      </c>
      <c r="I1096" s="376" t="s">
        <v>1751</v>
      </c>
      <c r="J1096" s="120">
        <v>0.01</v>
      </c>
      <c r="K1096" s="120"/>
      <c r="L1096" s="120">
        <f t="shared" si="97"/>
        <v>0.01</v>
      </c>
      <c r="M1096" s="163"/>
      <c r="N1096" s="141" t="s">
        <v>1748</v>
      </c>
      <c r="O1096" s="164" t="s">
        <v>1795</v>
      </c>
      <c r="P1096" s="163" t="s">
        <v>1794</v>
      </c>
      <c r="Q1096" s="120"/>
      <c r="R1096" s="120"/>
      <c r="S1096" s="121">
        <v>10</v>
      </c>
      <c r="T1096" s="121">
        <v>21.5</v>
      </c>
      <c r="U1096" s="121">
        <v>41.1</v>
      </c>
      <c r="V1096" s="121">
        <v>71.150000000000006</v>
      </c>
      <c r="W1096" s="121">
        <v>81.150000000000006</v>
      </c>
      <c r="X1096" s="121">
        <v>100</v>
      </c>
      <c r="Y1096" s="121">
        <v>121.05</v>
      </c>
      <c r="Z1096" s="121">
        <v>150</v>
      </c>
      <c r="AA1096" s="121">
        <v>170</v>
      </c>
      <c r="AB1096" s="121">
        <v>200</v>
      </c>
      <c r="AC1096" s="122"/>
      <c r="AD1096" s="122"/>
      <c r="AE1096" s="122"/>
      <c r="AF1096" s="123"/>
      <c r="AG1096" s="123"/>
      <c r="AH1096" s="123"/>
      <c r="AI1096" s="1092" t="s">
        <v>2571</v>
      </c>
      <c r="AJ1096" s="1093"/>
      <c r="AK1096" s="1093" t="s">
        <v>1676</v>
      </c>
      <c r="AL1096" s="1093"/>
      <c r="AM1096" s="1093"/>
      <c r="AN1096" s="120"/>
      <c r="AO1096" s="118">
        <f t="shared" si="98"/>
        <v>0.05</v>
      </c>
      <c r="AP1096" s="120" t="s">
        <v>287</v>
      </c>
      <c r="AQ1096" s="120" t="s">
        <v>287</v>
      </c>
      <c r="AR1096" s="144">
        <f t="shared" si="96"/>
        <v>0.04</v>
      </c>
      <c r="AS1096" s="411">
        <v>8.3999999999999995E-3</v>
      </c>
      <c r="AT1096" s="115">
        <v>1102</v>
      </c>
    </row>
    <row r="1097" spans="1:46" ht="15" hidden="1" customHeight="1">
      <c r="A1097" s="115">
        <v>1094</v>
      </c>
      <c r="B1097" s="378" t="s">
        <v>2100</v>
      </c>
      <c r="C1097" s="375" t="s">
        <v>2093</v>
      </c>
      <c r="D1097" s="376" t="s">
        <v>309</v>
      </c>
      <c r="E1097" s="376" t="s">
        <v>330</v>
      </c>
      <c r="F1097" s="376" t="s">
        <v>2092</v>
      </c>
      <c r="G1097" s="376" t="s">
        <v>297</v>
      </c>
      <c r="H1097" s="376" t="s">
        <v>300</v>
      </c>
      <c r="I1097" s="376" t="s">
        <v>1751</v>
      </c>
      <c r="J1097" s="120">
        <v>0.01</v>
      </c>
      <c r="K1097" s="120"/>
      <c r="L1097" s="120">
        <f t="shared" si="97"/>
        <v>0.01</v>
      </c>
      <c r="M1097" s="163"/>
      <c r="N1097" s="141" t="s">
        <v>1748</v>
      </c>
      <c r="O1097" s="164" t="s">
        <v>1795</v>
      </c>
      <c r="P1097" s="163" t="s">
        <v>1794</v>
      </c>
      <c r="Q1097" s="120"/>
      <c r="R1097" s="120"/>
      <c r="S1097" s="121">
        <v>10</v>
      </c>
      <c r="T1097" s="121">
        <v>21.5</v>
      </c>
      <c r="U1097" s="121">
        <v>41.1</v>
      </c>
      <c r="V1097" s="121">
        <v>71.150000000000006</v>
      </c>
      <c r="W1097" s="121">
        <v>81.150000000000006</v>
      </c>
      <c r="X1097" s="121">
        <v>100</v>
      </c>
      <c r="Y1097" s="121">
        <v>121.05</v>
      </c>
      <c r="Z1097" s="121">
        <v>150</v>
      </c>
      <c r="AA1097" s="121">
        <v>170</v>
      </c>
      <c r="AB1097" s="121">
        <v>200</v>
      </c>
      <c r="AC1097" s="122"/>
      <c r="AD1097" s="122"/>
      <c r="AE1097" s="122"/>
      <c r="AF1097" s="123"/>
      <c r="AG1097" s="123"/>
      <c r="AH1097" s="123"/>
      <c r="AI1097" s="1092" t="s">
        <v>2571</v>
      </c>
      <c r="AJ1097" s="1093"/>
      <c r="AK1097" s="1093" t="s">
        <v>1676</v>
      </c>
      <c r="AL1097" s="1093"/>
      <c r="AM1097" s="1093"/>
      <c r="AN1097" s="120"/>
      <c r="AO1097" s="118">
        <f t="shared" si="98"/>
        <v>0.05</v>
      </c>
      <c r="AP1097" s="120" t="s">
        <v>287</v>
      </c>
      <c r="AQ1097" s="120" t="s">
        <v>287</v>
      </c>
      <c r="AR1097" s="144">
        <f t="shared" si="96"/>
        <v>0.04</v>
      </c>
      <c r="AS1097" s="411">
        <v>8.3999999999999995E-3</v>
      </c>
      <c r="AT1097" s="115">
        <v>1103</v>
      </c>
    </row>
    <row r="1098" spans="1:46" ht="15" hidden="1" customHeight="1">
      <c r="A1098" s="115">
        <v>1095</v>
      </c>
      <c r="B1098" s="376" t="s">
        <v>2094</v>
      </c>
      <c r="C1098" s="375" t="s">
        <v>2095</v>
      </c>
      <c r="D1098" s="376" t="s">
        <v>309</v>
      </c>
      <c r="E1098" s="376" t="s">
        <v>330</v>
      </c>
      <c r="F1098" s="376" t="s">
        <v>2092</v>
      </c>
      <c r="G1098" s="376" t="s">
        <v>297</v>
      </c>
      <c r="H1098" s="376" t="s">
        <v>300</v>
      </c>
      <c r="I1098" s="376" t="s">
        <v>1751</v>
      </c>
      <c r="J1098" s="120">
        <v>0.01</v>
      </c>
      <c r="K1098" s="120"/>
      <c r="L1098" s="120">
        <f t="shared" si="97"/>
        <v>0.01</v>
      </c>
      <c r="M1098" s="163"/>
      <c r="N1098" s="141" t="s">
        <v>1748</v>
      </c>
      <c r="O1098" s="164" t="s">
        <v>1795</v>
      </c>
      <c r="P1098" s="163" t="s">
        <v>1794</v>
      </c>
      <c r="Q1098" s="120"/>
      <c r="R1098" s="120"/>
      <c r="S1098" s="121">
        <v>10</v>
      </c>
      <c r="T1098" s="121">
        <v>21.5</v>
      </c>
      <c r="U1098" s="121">
        <v>41.1</v>
      </c>
      <c r="V1098" s="121">
        <v>71.150000000000006</v>
      </c>
      <c r="W1098" s="121">
        <v>81.150000000000006</v>
      </c>
      <c r="X1098" s="121">
        <v>100</v>
      </c>
      <c r="Y1098" s="121">
        <v>121.05</v>
      </c>
      <c r="Z1098" s="121">
        <v>150</v>
      </c>
      <c r="AA1098" s="121">
        <v>170</v>
      </c>
      <c r="AB1098" s="121">
        <v>200</v>
      </c>
      <c r="AC1098" s="122"/>
      <c r="AD1098" s="122"/>
      <c r="AE1098" s="122"/>
      <c r="AF1098" s="123"/>
      <c r="AG1098" s="123"/>
      <c r="AH1098" s="123"/>
      <c r="AI1098" s="1092" t="s">
        <v>2571</v>
      </c>
      <c r="AJ1098" s="1093"/>
      <c r="AK1098" s="1093" t="s">
        <v>1676</v>
      </c>
      <c r="AL1098" s="1093"/>
      <c r="AM1098" s="1093"/>
      <c r="AN1098" s="120"/>
      <c r="AO1098" s="118">
        <f t="shared" si="98"/>
        <v>0.05</v>
      </c>
      <c r="AP1098" s="120" t="s">
        <v>287</v>
      </c>
      <c r="AQ1098" s="120" t="s">
        <v>287</v>
      </c>
      <c r="AR1098" s="144">
        <f t="shared" si="96"/>
        <v>0.04</v>
      </c>
      <c r="AS1098" s="411">
        <v>8.3999999999999995E-3</v>
      </c>
      <c r="AT1098" s="115">
        <v>1104</v>
      </c>
    </row>
    <row r="1099" spans="1:46" ht="15" hidden="1" customHeight="1">
      <c r="A1099" s="115">
        <v>1096</v>
      </c>
      <c r="B1099" s="376" t="s">
        <v>2096</v>
      </c>
      <c r="C1099" s="375" t="s">
        <v>2097</v>
      </c>
      <c r="D1099" s="376" t="s">
        <v>309</v>
      </c>
      <c r="E1099" s="376" t="s">
        <v>330</v>
      </c>
      <c r="F1099" s="376" t="s">
        <v>2092</v>
      </c>
      <c r="G1099" s="376" t="s">
        <v>297</v>
      </c>
      <c r="H1099" s="376" t="s">
        <v>300</v>
      </c>
      <c r="I1099" s="376" t="s">
        <v>1751</v>
      </c>
      <c r="J1099" s="120">
        <v>0.01</v>
      </c>
      <c r="K1099" s="120"/>
      <c r="L1099" s="120">
        <f t="shared" si="97"/>
        <v>0.01</v>
      </c>
      <c r="M1099" s="163"/>
      <c r="N1099" s="141" t="s">
        <v>1748</v>
      </c>
      <c r="O1099" s="164" t="s">
        <v>1795</v>
      </c>
      <c r="P1099" s="163" t="s">
        <v>1794</v>
      </c>
      <c r="Q1099" s="120"/>
      <c r="R1099" s="120"/>
      <c r="S1099" s="121">
        <v>10</v>
      </c>
      <c r="T1099" s="121">
        <v>21.5</v>
      </c>
      <c r="U1099" s="121">
        <v>41.1</v>
      </c>
      <c r="V1099" s="121">
        <v>71.150000000000006</v>
      </c>
      <c r="W1099" s="121">
        <v>81.150000000000006</v>
      </c>
      <c r="X1099" s="121">
        <v>100</v>
      </c>
      <c r="Y1099" s="121">
        <v>121.05</v>
      </c>
      <c r="Z1099" s="121">
        <v>150</v>
      </c>
      <c r="AA1099" s="121">
        <v>170</v>
      </c>
      <c r="AB1099" s="121">
        <v>200</v>
      </c>
      <c r="AC1099" s="122"/>
      <c r="AD1099" s="122"/>
      <c r="AE1099" s="122"/>
      <c r="AF1099" s="123"/>
      <c r="AG1099" s="123"/>
      <c r="AH1099" s="123"/>
      <c r="AI1099" s="1092" t="s">
        <v>2571</v>
      </c>
      <c r="AJ1099" s="1093"/>
      <c r="AK1099" s="1093" t="s">
        <v>1676</v>
      </c>
      <c r="AL1099" s="1093"/>
      <c r="AM1099" s="1093"/>
      <c r="AN1099" s="120"/>
      <c r="AO1099" s="118">
        <f t="shared" si="98"/>
        <v>0.05</v>
      </c>
      <c r="AP1099" s="120" t="s">
        <v>287</v>
      </c>
      <c r="AQ1099" s="120" t="s">
        <v>287</v>
      </c>
      <c r="AR1099" s="144">
        <f t="shared" si="96"/>
        <v>0.04</v>
      </c>
      <c r="AS1099" s="411">
        <v>8.3999999999999995E-3</v>
      </c>
      <c r="AT1099" s="115">
        <v>1105</v>
      </c>
    </row>
    <row r="1100" spans="1:46" ht="15" hidden="1" customHeight="1">
      <c r="A1100" s="115">
        <v>1097</v>
      </c>
      <c r="B1100" s="381" t="s">
        <v>2103</v>
      </c>
      <c r="C1100" s="199" t="s">
        <v>2104</v>
      </c>
      <c r="D1100" s="381" t="s">
        <v>309</v>
      </c>
      <c r="E1100" s="381" t="s">
        <v>325</v>
      </c>
      <c r="F1100" s="381" t="s">
        <v>2105</v>
      </c>
      <c r="G1100" s="381" t="s">
        <v>297</v>
      </c>
      <c r="H1100" s="381" t="s">
        <v>300</v>
      </c>
      <c r="I1100" s="571" t="s">
        <v>1772</v>
      </c>
      <c r="J1100" s="120">
        <v>0.01</v>
      </c>
      <c r="K1100" s="120"/>
      <c r="L1100" s="120">
        <f t="shared" si="97"/>
        <v>0.01</v>
      </c>
      <c r="M1100" s="163"/>
      <c r="N1100" s="141" t="s">
        <v>1748</v>
      </c>
      <c r="O1100" s="164" t="s">
        <v>1795</v>
      </c>
      <c r="P1100" s="163" t="s">
        <v>1794</v>
      </c>
      <c r="Q1100" s="120"/>
      <c r="R1100" s="120"/>
      <c r="S1100" s="121">
        <v>2.5</v>
      </c>
      <c r="T1100" s="121">
        <v>5.05</v>
      </c>
      <c r="U1100" s="121">
        <v>7.5</v>
      </c>
      <c r="V1100" s="121">
        <v>9</v>
      </c>
      <c r="W1100" s="121">
        <v>11.5</v>
      </c>
      <c r="X1100" s="121">
        <v>14</v>
      </c>
      <c r="Y1100" s="121">
        <v>16.5</v>
      </c>
      <c r="Z1100" s="121">
        <v>19</v>
      </c>
      <c r="AA1100" s="121">
        <v>21.5</v>
      </c>
      <c r="AB1100" s="121">
        <v>25</v>
      </c>
      <c r="AC1100" s="122"/>
      <c r="AD1100" s="122"/>
      <c r="AE1100" s="122"/>
      <c r="AF1100" s="123"/>
      <c r="AG1100" s="123"/>
      <c r="AH1100" s="123"/>
      <c r="AI1100" s="1092" t="s">
        <v>2571</v>
      </c>
      <c r="AJ1100" s="1093"/>
      <c r="AK1100" s="1093" t="s">
        <v>1676</v>
      </c>
      <c r="AL1100" s="1093"/>
      <c r="AM1100" s="1093"/>
      <c r="AN1100" s="120"/>
      <c r="AO1100" s="118">
        <f t="shared" si="98"/>
        <v>0.05</v>
      </c>
      <c r="AP1100" s="120" t="s">
        <v>287</v>
      </c>
      <c r="AQ1100" s="120" t="s">
        <v>287</v>
      </c>
      <c r="AR1100" s="144">
        <f t="shared" si="96"/>
        <v>0.04</v>
      </c>
      <c r="AS1100" s="411">
        <v>8.3999999999999995E-3</v>
      </c>
      <c r="AT1100" s="115">
        <v>1106</v>
      </c>
    </row>
    <row r="1101" spans="1:46" ht="15" hidden="1" customHeight="1">
      <c r="A1101" s="115">
        <v>1098</v>
      </c>
      <c r="B1101" s="381" t="s">
        <v>2107</v>
      </c>
      <c r="C1101" s="199" t="s">
        <v>2108</v>
      </c>
      <c r="D1101" s="381" t="s">
        <v>309</v>
      </c>
      <c r="E1101" s="381" t="s">
        <v>330</v>
      </c>
      <c r="F1101" s="381" t="s">
        <v>475</v>
      </c>
      <c r="G1101" s="381" t="s">
        <v>297</v>
      </c>
      <c r="H1101" s="381" t="s">
        <v>300</v>
      </c>
      <c r="I1101" s="381" t="s">
        <v>749</v>
      </c>
      <c r="J1101" s="120">
        <v>0.01</v>
      </c>
      <c r="K1101" s="120"/>
      <c r="L1101" s="120">
        <f t="shared" si="97"/>
        <v>0.01</v>
      </c>
      <c r="M1101" s="163"/>
      <c r="N1101" s="141" t="s">
        <v>1748</v>
      </c>
      <c r="O1101" s="164" t="s">
        <v>1795</v>
      </c>
      <c r="P1101" s="163" t="s">
        <v>1794</v>
      </c>
      <c r="Q1101" s="120"/>
      <c r="R1101" s="120"/>
      <c r="S1101" s="121">
        <v>1.05</v>
      </c>
      <c r="T1101" s="121">
        <v>10</v>
      </c>
      <c r="U1101" s="121">
        <v>21.05</v>
      </c>
      <c r="V1101" s="121">
        <v>41.1</v>
      </c>
      <c r="W1101" s="121">
        <v>71.150000000000006</v>
      </c>
      <c r="X1101" s="121">
        <v>81.150000000000006</v>
      </c>
      <c r="Y1101" s="121">
        <v>100</v>
      </c>
      <c r="Z1101" s="121">
        <v>121.05</v>
      </c>
      <c r="AA1101" s="121">
        <v>140</v>
      </c>
      <c r="AB1101" s="121">
        <v>150</v>
      </c>
      <c r="AC1101" s="122">
        <v>11.05</v>
      </c>
      <c r="AD1101" s="122">
        <v>71.099999999999994</v>
      </c>
      <c r="AE1101" s="122">
        <v>150</v>
      </c>
      <c r="AF1101" s="123">
        <v>5.15</v>
      </c>
      <c r="AG1101" s="123">
        <v>60</v>
      </c>
      <c r="AH1101" s="123">
        <v>150</v>
      </c>
      <c r="AI1101" s="1092" t="s">
        <v>2571</v>
      </c>
      <c r="AJ1101" s="1093"/>
      <c r="AK1101" s="1093" t="s">
        <v>1676</v>
      </c>
      <c r="AL1101" s="1093"/>
      <c r="AM1101" s="1093"/>
      <c r="AN1101" s="120"/>
      <c r="AO1101" s="118">
        <f t="shared" si="98"/>
        <v>0.05</v>
      </c>
      <c r="AP1101" s="120" t="s">
        <v>287</v>
      </c>
      <c r="AQ1101" s="120" t="s">
        <v>287</v>
      </c>
      <c r="AR1101" s="144">
        <f t="shared" si="96"/>
        <v>0.04</v>
      </c>
      <c r="AS1101" s="411">
        <v>8.3999999999999995E-3</v>
      </c>
      <c r="AT1101" s="115">
        <v>1107</v>
      </c>
    </row>
    <row r="1102" spans="1:46" ht="15" hidden="1" customHeight="1">
      <c r="A1102" s="115">
        <v>1099</v>
      </c>
      <c r="B1102" s="381" t="s">
        <v>2109</v>
      </c>
      <c r="C1102" s="199" t="s">
        <v>2110</v>
      </c>
      <c r="D1102" s="381" t="s">
        <v>309</v>
      </c>
      <c r="E1102" s="381" t="s">
        <v>330</v>
      </c>
      <c r="F1102" s="381" t="s">
        <v>475</v>
      </c>
      <c r="G1102" s="381" t="s">
        <v>297</v>
      </c>
      <c r="H1102" s="381" t="s">
        <v>300</v>
      </c>
      <c r="I1102" s="381" t="s">
        <v>749</v>
      </c>
      <c r="J1102" s="380">
        <v>0.01</v>
      </c>
      <c r="K1102" s="120"/>
      <c r="L1102" s="120">
        <f t="shared" si="97"/>
        <v>0.01</v>
      </c>
      <c r="M1102" s="163"/>
      <c r="N1102" s="141" t="s">
        <v>1748</v>
      </c>
      <c r="O1102" s="164" t="s">
        <v>1795</v>
      </c>
      <c r="P1102" s="163" t="s">
        <v>1794</v>
      </c>
      <c r="Q1102" s="120"/>
      <c r="R1102" s="120"/>
      <c r="S1102" s="121">
        <v>1.05</v>
      </c>
      <c r="T1102" s="121">
        <v>10</v>
      </c>
      <c r="U1102" s="121">
        <v>21.05</v>
      </c>
      <c r="V1102" s="121">
        <v>41.1</v>
      </c>
      <c r="W1102" s="121">
        <v>71.150000000000006</v>
      </c>
      <c r="X1102" s="121">
        <v>81.150000000000006</v>
      </c>
      <c r="Y1102" s="121">
        <v>100</v>
      </c>
      <c r="Z1102" s="121">
        <v>121.05</v>
      </c>
      <c r="AA1102" s="121">
        <v>140</v>
      </c>
      <c r="AB1102" s="121">
        <v>150</v>
      </c>
      <c r="AC1102" s="122">
        <v>11.05</v>
      </c>
      <c r="AD1102" s="122">
        <v>71.099999999999994</v>
      </c>
      <c r="AE1102" s="122">
        <v>150</v>
      </c>
      <c r="AF1102" s="123">
        <v>5.15</v>
      </c>
      <c r="AG1102" s="123">
        <v>60</v>
      </c>
      <c r="AH1102" s="123">
        <v>150</v>
      </c>
      <c r="AI1102" s="1092" t="s">
        <v>2571</v>
      </c>
      <c r="AJ1102" s="1093"/>
      <c r="AK1102" s="1093" t="s">
        <v>1676</v>
      </c>
      <c r="AL1102" s="1093"/>
      <c r="AM1102" s="1093"/>
      <c r="AN1102" s="120"/>
      <c r="AO1102" s="118">
        <f t="shared" si="98"/>
        <v>0.05</v>
      </c>
      <c r="AP1102" s="120" t="s">
        <v>287</v>
      </c>
      <c r="AQ1102" s="120" t="s">
        <v>287</v>
      </c>
      <c r="AR1102" s="144">
        <f t="shared" si="96"/>
        <v>0.04</v>
      </c>
      <c r="AS1102" s="411">
        <v>8.3999999999999995E-3</v>
      </c>
      <c r="AT1102" s="115">
        <v>1108</v>
      </c>
    </row>
    <row r="1103" spans="1:46" ht="15" hidden="1" customHeight="1">
      <c r="A1103" s="115">
        <v>1100</v>
      </c>
      <c r="B1103" s="383" t="s">
        <v>2111</v>
      </c>
      <c r="C1103" s="120">
        <v>10134078</v>
      </c>
      <c r="D1103" s="383" t="s">
        <v>309</v>
      </c>
      <c r="E1103" s="383" t="s">
        <v>1673</v>
      </c>
      <c r="F1103" s="383" t="s">
        <v>311</v>
      </c>
      <c r="G1103" s="383" t="s">
        <v>297</v>
      </c>
      <c r="H1103" s="383" t="s">
        <v>300</v>
      </c>
      <c r="I1103" s="383" t="s">
        <v>749</v>
      </c>
      <c r="J1103" s="120">
        <v>0.05</v>
      </c>
      <c r="K1103" s="120"/>
      <c r="L1103" s="120">
        <f t="shared" si="97"/>
        <v>0.03</v>
      </c>
      <c r="M1103" s="163"/>
      <c r="N1103" s="794" t="s">
        <v>2570</v>
      </c>
      <c r="O1103" s="164" t="s">
        <v>1795</v>
      </c>
      <c r="P1103" s="163" t="s">
        <v>1794</v>
      </c>
      <c r="Q1103" s="120"/>
      <c r="R1103" s="120"/>
      <c r="S1103" s="121">
        <v>1.05</v>
      </c>
      <c r="T1103" s="121">
        <v>10</v>
      </c>
      <c r="U1103" s="121">
        <v>21.05</v>
      </c>
      <c r="V1103" s="121">
        <v>41.1</v>
      </c>
      <c r="W1103" s="121">
        <v>71.150000000000006</v>
      </c>
      <c r="X1103" s="121">
        <v>81.150000000000006</v>
      </c>
      <c r="Y1103" s="121">
        <v>100</v>
      </c>
      <c r="Z1103" s="121">
        <v>121.05</v>
      </c>
      <c r="AA1103" s="121">
        <v>140</v>
      </c>
      <c r="AB1103" s="121">
        <v>150</v>
      </c>
      <c r="AC1103" s="122">
        <v>11.05</v>
      </c>
      <c r="AD1103" s="122">
        <v>71.099999999999994</v>
      </c>
      <c r="AE1103" s="122">
        <v>150</v>
      </c>
      <c r="AF1103" s="123">
        <v>5.15</v>
      </c>
      <c r="AG1103" s="123">
        <v>60</v>
      </c>
      <c r="AH1103" s="123">
        <v>150</v>
      </c>
      <c r="AI1103" s="1092" t="s">
        <v>2571</v>
      </c>
      <c r="AJ1103" s="1093"/>
      <c r="AK1103" s="1092" t="s">
        <v>2572</v>
      </c>
      <c r="AL1103" s="1093"/>
      <c r="AM1103" s="1093"/>
      <c r="AN1103" s="120"/>
      <c r="AO1103" s="118">
        <f t="shared" si="98"/>
        <v>0.25</v>
      </c>
      <c r="AP1103" s="120" t="s">
        <v>287</v>
      </c>
      <c r="AQ1103" s="120" t="s">
        <v>287</v>
      </c>
      <c r="AR1103" s="144">
        <f t="shared" si="96"/>
        <v>0.2</v>
      </c>
      <c r="AS1103" s="411">
        <v>8.3999999999999995E-3</v>
      </c>
      <c r="AT1103" s="115">
        <v>1109</v>
      </c>
    </row>
    <row r="1104" spans="1:46" ht="15" hidden="1" customHeight="1">
      <c r="A1104" s="115">
        <v>1101</v>
      </c>
      <c r="B1104" s="383" t="s">
        <v>2112</v>
      </c>
      <c r="C1104" s="383" t="s">
        <v>1678</v>
      </c>
      <c r="D1104" s="383" t="s">
        <v>309</v>
      </c>
      <c r="E1104" s="383" t="s">
        <v>330</v>
      </c>
      <c r="F1104" s="383" t="s">
        <v>749</v>
      </c>
      <c r="G1104" s="383" t="s">
        <v>1923</v>
      </c>
      <c r="H1104" s="383" t="s">
        <v>300</v>
      </c>
      <c r="I1104" s="383" t="s">
        <v>749</v>
      </c>
      <c r="J1104" s="120">
        <v>0.01</v>
      </c>
      <c r="K1104" s="120"/>
      <c r="L1104" s="120">
        <f t="shared" si="97"/>
        <v>0.01</v>
      </c>
      <c r="M1104" s="163"/>
      <c r="N1104" s="141" t="s">
        <v>1748</v>
      </c>
      <c r="O1104" s="164" t="s">
        <v>1795</v>
      </c>
      <c r="P1104" s="163" t="s">
        <v>1794</v>
      </c>
      <c r="Q1104" s="120"/>
      <c r="R1104" s="120"/>
      <c r="S1104" s="121">
        <v>1.05</v>
      </c>
      <c r="T1104" s="121">
        <v>10</v>
      </c>
      <c r="U1104" s="121">
        <v>21.05</v>
      </c>
      <c r="V1104" s="121">
        <v>41.1</v>
      </c>
      <c r="W1104" s="121">
        <v>71.150000000000006</v>
      </c>
      <c r="X1104" s="121">
        <v>81.150000000000006</v>
      </c>
      <c r="Y1104" s="121">
        <v>100</v>
      </c>
      <c r="Z1104" s="121">
        <v>121.05</v>
      </c>
      <c r="AA1104" s="121">
        <v>140</v>
      </c>
      <c r="AB1104" s="121">
        <v>150</v>
      </c>
      <c r="AC1104" s="122">
        <v>11.05</v>
      </c>
      <c r="AD1104" s="122">
        <v>71.099999999999994</v>
      </c>
      <c r="AE1104" s="122">
        <v>150</v>
      </c>
      <c r="AF1104" s="123">
        <v>5.15</v>
      </c>
      <c r="AG1104" s="123">
        <v>60</v>
      </c>
      <c r="AH1104" s="123">
        <v>150</v>
      </c>
      <c r="AI1104" s="1092" t="s">
        <v>2571</v>
      </c>
      <c r="AJ1104" s="1093"/>
      <c r="AK1104" s="1093" t="s">
        <v>1676</v>
      </c>
      <c r="AL1104" s="1093"/>
      <c r="AM1104" s="1093"/>
      <c r="AN1104" s="120"/>
      <c r="AO1104" s="118">
        <f t="shared" si="98"/>
        <v>0.05</v>
      </c>
      <c r="AP1104" s="120" t="s">
        <v>287</v>
      </c>
      <c r="AQ1104" s="120" t="s">
        <v>287</v>
      </c>
      <c r="AR1104" s="144">
        <f t="shared" si="96"/>
        <v>0.04</v>
      </c>
      <c r="AS1104" s="411">
        <v>8.3999999999999995E-3</v>
      </c>
      <c r="AT1104" s="115">
        <v>1110</v>
      </c>
    </row>
    <row r="1105" spans="1:46" ht="15" hidden="1" customHeight="1">
      <c r="A1105" s="115">
        <v>1102</v>
      </c>
      <c r="B1105" s="383" t="s">
        <v>2114</v>
      </c>
      <c r="C1105" s="383" t="s">
        <v>2115</v>
      </c>
      <c r="D1105" s="383" t="s">
        <v>309</v>
      </c>
      <c r="E1105" s="383" t="s">
        <v>330</v>
      </c>
      <c r="F1105" s="199" t="s">
        <v>395</v>
      </c>
      <c r="G1105" s="383" t="s">
        <v>306</v>
      </c>
      <c r="H1105" s="383" t="s">
        <v>300</v>
      </c>
      <c r="I1105" s="383" t="s">
        <v>749</v>
      </c>
      <c r="J1105" s="382">
        <v>0.01</v>
      </c>
      <c r="K1105" s="120"/>
      <c r="L1105" s="120">
        <f t="shared" si="97"/>
        <v>0.01</v>
      </c>
      <c r="M1105" s="163"/>
      <c r="N1105" s="141" t="s">
        <v>1748</v>
      </c>
      <c r="O1105" s="164" t="s">
        <v>1795</v>
      </c>
      <c r="P1105" s="163" t="s">
        <v>1794</v>
      </c>
      <c r="Q1105" s="120"/>
      <c r="R1105" s="120"/>
      <c r="S1105" s="121">
        <v>1.05</v>
      </c>
      <c r="T1105" s="121">
        <v>10</v>
      </c>
      <c r="U1105" s="121">
        <v>21.05</v>
      </c>
      <c r="V1105" s="121">
        <v>41.1</v>
      </c>
      <c r="W1105" s="121">
        <v>71.150000000000006</v>
      </c>
      <c r="X1105" s="121">
        <v>81.150000000000006</v>
      </c>
      <c r="Y1105" s="121">
        <v>100</v>
      </c>
      <c r="Z1105" s="121">
        <v>121.05</v>
      </c>
      <c r="AA1105" s="121">
        <v>140</v>
      </c>
      <c r="AB1105" s="121">
        <v>150</v>
      </c>
      <c r="AC1105" s="122">
        <v>11.05</v>
      </c>
      <c r="AD1105" s="122">
        <v>71.099999999999994</v>
      </c>
      <c r="AE1105" s="122">
        <v>150</v>
      </c>
      <c r="AF1105" s="123">
        <v>5.15</v>
      </c>
      <c r="AG1105" s="123">
        <v>60</v>
      </c>
      <c r="AH1105" s="123">
        <v>150</v>
      </c>
      <c r="AI1105" s="1092" t="s">
        <v>2571</v>
      </c>
      <c r="AJ1105" s="1093"/>
      <c r="AK1105" s="1093" t="s">
        <v>1676</v>
      </c>
      <c r="AL1105" s="1093"/>
      <c r="AM1105" s="1093"/>
      <c r="AN1105" s="120"/>
      <c r="AO1105" s="118">
        <f t="shared" si="98"/>
        <v>0.05</v>
      </c>
      <c r="AP1105" s="120" t="s">
        <v>287</v>
      </c>
      <c r="AQ1105" s="120" t="s">
        <v>287</v>
      </c>
      <c r="AR1105" s="144">
        <f t="shared" si="96"/>
        <v>0.04</v>
      </c>
      <c r="AS1105" s="411">
        <v>8.3999999999999995E-3</v>
      </c>
      <c r="AT1105" s="115">
        <v>1111</v>
      </c>
    </row>
    <row r="1106" spans="1:46" ht="15" hidden="1" customHeight="1">
      <c r="A1106" s="115">
        <v>1103</v>
      </c>
      <c r="B1106" s="383" t="s">
        <v>2116</v>
      </c>
      <c r="C1106" s="383" t="s">
        <v>1678</v>
      </c>
      <c r="D1106" s="383" t="s">
        <v>309</v>
      </c>
      <c r="E1106" s="383" t="s">
        <v>330</v>
      </c>
      <c r="F1106" s="383" t="s">
        <v>749</v>
      </c>
      <c r="G1106" s="383" t="s">
        <v>1923</v>
      </c>
      <c r="H1106" s="383" t="s">
        <v>300</v>
      </c>
      <c r="I1106" s="383" t="s">
        <v>749</v>
      </c>
      <c r="J1106" s="382">
        <v>0.01</v>
      </c>
      <c r="K1106" s="120"/>
      <c r="L1106" s="120">
        <f t="shared" si="97"/>
        <v>0.01</v>
      </c>
      <c r="M1106" s="163"/>
      <c r="N1106" s="141" t="s">
        <v>1748</v>
      </c>
      <c r="O1106" s="164" t="s">
        <v>3189</v>
      </c>
      <c r="P1106" s="169" t="s">
        <v>3190</v>
      </c>
      <c r="Q1106" s="120"/>
      <c r="R1106" s="120"/>
      <c r="S1106" s="121">
        <v>1.05</v>
      </c>
      <c r="T1106" s="121">
        <v>10</v>
      </c>
      <c r="U1106" s="121">
        <v>21.05</v>
      </c>
      <c r="V1106" s="121">
        <v>41.1</v>
      </c>
      <c r="W1106" s="121">
        <v>71.150000000000006</v>
      </c>
      <c r="X1106" s="121">
        <v>81.150000000000006</v>
      </c>
      <c r="Y1106" s="121">
        <v>100</v>
      </c>
      <c r="Z1106" s="121">
        <v>121.05</v>
      </c>
      <c r="AA1106" s="121">
        <v>140</v>
      </c>
      <c r="AB1106" s="121">
        <v>150</v>
      </c>
      <c r="AC1106" s="122">
        <v>11.05</v>
      </c>
      <c r="AD1106" s="122">
        <v>71.099999999999994</v>
      </c>
      <c r="AE1106" s="122">
        <v>150</v>
      </c>
      <c r="AF1106" s="123">
        <v>5.15</v>
      </c>
      <c r="AG1106" s="123">
        <v>60</v>
      </c>
      <c r="AH1106" s="123">
        <v>150</v>
      </c>
      <c r="AI1106" s="1092" t="s">
        <v>2571</v>
      </c>
      <c r="AJ1106" s="1093"/>
      <c r="AK1106" s="1093" t="s">
        <v>1676</v>
      </c>
      <c r="AL1106" s="1093"/>
      <c r="AM1106" s="1093"/>
      <c r="AN1106" s="120"/>
      <c r="AO1106" s="118">
        <f t="shared" si="98"/>
        <v>0.05</v>
      </c>
      <c r="AP1106" s="120" t="s">
        <v>287</v>
      </c>
      <c r="AQ1106" s="120" t="s">
        <v>287</v>
      </c>
      <c r="AR1106" s="144">
        <f t="shared" si="96"/>
        <v>0.04</v>
      </c>
      <c r="AS1106" s="411">
        <v>8.3999999999999995E-3</v>
      </c>
      <c r="AT1106" s="115">
        <v>1112</v>
      </c>
    </row>
    <row r="1107" spans="1:46" ht="15" hidden="1" customHeight="1">
      <c r="A1107" s="115">
        <v>1104</v>
      </c>
      <c r="B1107" s="383" t="s">
        <v>2117</v>
      </c>
      <c r="C1107" s="383" t="s">
        <v>1678</v>
      </c>
      <c r="D1107" s="383" t="s">
        <v>309</v>
      </c>
      <c r="E1107" s="383" t="s">
        <v>330</v>
      </c>
      <c r="F1107" s="383" t="s">
        <v>749</v>
      </c>
      <c r="G1107" s="383" t="s">
        <v>1923</v>
      </c>
      <c r="H1107" s="383" t="s">
        <v>300</v>
      </c>
      <c r="I1107" s="383" t="s">
        <v>749</v>
      </c>
      <c r="J1107" s="382">
        <v>0.01</v>
      </c>
      <c r="K1107" s="120"/>
      <c r="L1107" s="120">
        <f t="shared" si="97"/>
        <v>0.01</v>
      </c>
      <c r="M1107" s="163"/>
      <c r="N1107" s="141" t="s">
        <v>1748</v>
      </c>
      <c r="O1107" s="164" t="s">
        <v>3189</v>
      </c>
      <c r="P1107" s="169" t="s">
        <v>3190</v>
      </c>
      <c r="Q1107" s="120"/>
      <c r="R1107" s="120"/>
      <c r="S1107" s="121">
        <v>1.05</v>
      </c>
      <c r="T1107" s="121">
        <v>10</v>
      </c>
      <c r="U1107" s="121">
        <v>21.05</v>
      </c>
      <c r="V1107" s="121">
        <v>41.1</v>
      </c>
      <c r="W1107" s="121">
        <v>71.150000000000006</v>
      </c>
      <c r="X1107" s="121">
        <v>81.150000000000006</v>
      </c>
      <c r="Y1107" s="121">
        <v>100</v>
      </c>
      <c r="Z1107" s="121">
        <v>121.05</v>
      </c>
      <c r="AA1107" s="121">
        <v>140</v>
      </c>
      <c r="AB1107" s="121">
        <v>150</v>
      </c>
      <c r="AC1107" s="122">
        <v>11.05</v>
      </c>
      <c r="AD1107" s="122">
        <v>71.099999999999994</v>
      </c>
      <c r="AE1107" s="122">
        <v>150</v>
      </c>
      <c r="AF1107" s="123">
        <v>5.15</v>
      </c>
      <c r="AG1107" s="123">
        <v>60</v>
      </c>
      <c r="AH1107" s="123">
        <v>150</v>
      </c>
      <c r="AI1107" s="1092" t="s">
        <v>2571</v>
      </c>
      <c r="AJ1107" s="1093"/>
      <c r="AK1107" s="1093" t="s">
        <v>1676</v>
      </c>
      <c r="AL1107" s="1093"/>
      <c r="AM1107" s="1093"/>
      <c r="AN1107" s="120"/>
      <c r="AO1107" s="118">
        <f t="shared" si="98"/>
        <v>0.05</v>
      </c>
      <c r="AP1107" s="120" t="s">
        <v>287</v>
      </c>
      <c r="AQ1107" s="120" t="s">
        <v>287</v>
      </c>
      <c r="AR1107" s="144">
        <f t="shared" si="96"/>
        <v>0.04</v>
      </c>
      <c r="AS1107" s="411">
        <v>8.3999999999999995E-3</v>
      </c>
      <c r="AT1107" s="115">
        <v>1113</v>
      </c>
    </row>
    <row r="1108" spans="1:46" ht="15" hidden="1" customHeight="1">
      <c r="A1108" s="115">
        <v>1105</v>
      </c>
      <c r="B1108" s="386" t="s">
        <v>2133</v>
      </c>
      <c r="C1108" s="386" t="s">
        <v>1678</v>
      </c>
      <c r="D1108" s="386" t="s">
        <v>309</v>
      </c>
      <c r="E1108" s="386" t="s">
        <v>1673</v>
      </c>
      <c r="F1108" s="386" t="s">
        <v>2132</v>
      </c>
      <c r="G1108" s="386" t="s">
        <v>2129</v>
      </c>
      <c r="H1108" s="386" t="s">
        <v>300</v>
      </c>
      <c r="I1108" s="386" t="s">
        <v>749</v>
      </c>
      <c r="J1108" s="385">
        <v>0.05</v>
      </c>
      <c r="K1108" s="120"/>
      <c r="L1108" s="120">
        <f t="shared" si="97"/>
        <v>0.03</v>
      </c>
      <c r="M1108" s="163"/>
      <c r="N1108" s="141" t="s">
        <v>1748</v>
      </c>
      <c r="O1108" s="164" t="s">
        <v>3189</v>
      </c>
      <c r="P1108" s="169" t="s">
        <v>3190</v>
      </c>
      <c r="Q1108" s="120"/>
      <c r="R1108" s="120"/>
      <c r="S1108" s="121">
        <v>1.05</v>
      </c>
      <c r="T1108" s="121">
        <v>10</v>
      </c>
      <c r="U1108" s="121">
        <v>21.05</v>
      </c>
      <c r="V1108" s="121">
        <v>41.1</v>
      </c>
      <c r="W1108" s="121">
        <v>71.150000000000006</v>
      </c>
      <c r="X1108" s="121">
        <v>81.150000000000006</v>
      </c>
      <c r="Y1108" s="121">
        <v>100</v>
      </c>
      <c r="Z1108" s="121">
        <v>121.05</v>
      </c>
      <c r="AA1108" s="121">
        <v>140</v>
      </c>
      <c r="AB1108" s="121">
        <v>150</v>
      </c>
      <c r="AC1108" s="122">
        <v>11.05</v>
      </c>
      <c r="AD1108" s="122">
        <v>71.099999999999994</v>
      </c>
      <c r="AE1108" s="122">
        <v>150</v>
      </c>
      <c r="AF1108" s="123">
        <v>5.15</v>
      </c>
      <c r="AG1108" s="123">
        <v>60</v>
      </c>
      <c r="AH1108" s="123">
        <v>150</v>
      </c>
      <c r="AI1108" s="1090" t="s">
        <v>3191</v>
      </c>
      <c r="AJ1108" s="1091"/>
      <c r="AK1108" s="1090" t="s">
        <v>3192</v>
      </c>
      <c r="AL1108" s="1099"/>
      <c r="AM1108" s="1091"/>
      <c r="AN1108" s="120"/>
      <c r="AO1108" s="118">
        <f t="shared" si="98"/>
        <v>0.2</v>
      </c>
      <c r="AP1108" s="120" t="s">
        <v>287</v>
      </c>
      <c r="AQ1108" s="120" t="s">
        <v>287</v>
      </c>
      <c r="AR1108" s="144">
        <v>0.15</v>
      </c>
      <c r="AS1108" s="411">
        <v>8.3999999999999995E-3</v>
      </c>
      <c r="AT1108" s="115">
        <v>1114</v>
      </c>
    </row>
    <row r="1109" spans="1:46" ht="15" hidden="1" customHeight="1">
      <c r="A1109" s="115">
        <v>1106</v>
      </c>
      <c r="B1109" s="386" t="s">
        <v>2134</v>
      </c>
      <c r="C1109" s="386">
        <v>8573649</v>
      </c>
      <c r="D1109" s="386" t="s">
        <v>309</v>
      </c>
      <c r="E1109" s="386" t="s">
        <v>1673</v>
      </c>
      <c r="F1109" s="386" t="s">
        <v>1678</v>
      </c>
      <c r="G1109" s="386" t="s">
        <v>297</v>
      </c>
      <c r="H1109" s="386" t="s">
        <v>300</v>
      </c>
      <c r="I1109" s="386" t="s">
        <v>749</v>
      </c>
      <c r="J1109" s="385">
        <v>0.05</v>
      </c>
      <c r="K1109" s="385"/>
      <c r="L1109" s="385">
        <f t="shared" ref="L1109" si="102">IF(J1109&lt;0.03,0.01,0.03)</f>
        <v>0.03</v>
      </c>
      <c r="M1109" s="163"/>
      <c r="N1109" s="389" t="s">
        <v>1748</v>
      </c>
      <c r="O1109" s="164" t="s">
        <v>3189</v>
      </c>
      <c r="P1109" s="169" t="s">
        <v>3190</v>
      </c>
      <c r="Q1109" s="385"/>
      <c r="R1109" s="385"/>
      <c r="S1109" s="121">
        <v>1.05</v>
      </c>
      <c r="T1109" s="121">
        <v>10</v>
      </c>
      <c r="U1109" s="121">
        <v>21.05</v>
      </c>
      <c r="V1109" s="121">
        <v>41.1</v>
      </c>
      <c r="W1109" s="121">
        <v>71.150000000000006</v>
      </c>
      <c r="X1109" s="121">
        <v>81.150000000000006</v>
      </c>
      <c r="Y1109" s="121">
        <v>100</v>
      </c>
      <c r="Z1109" s="121">
        <v>121.05</v>
      </c>
      <c r="AA1109" s="121">
        <v>140</v>
      </c>
      <c r="AB1109" s="121">
        <v>150</v>
      </c>
      <c r="AC1109" s="122">
        <v>11.05</v>
      </c>
      <c r="AD1109" s="122">
        <v>71.099999999999994</v>
      </c>
      <c r="AE1109" s="122">
        <v>150</v>
      </c>
      <c r="AF1109" s="123">
        <v>5.15</v>
      </c>
      <c r="AG1109" s="123">
        <v>60</v>
      </c>
      <c r="AH1109" s="123">
        <v>150</v>
      </c>
      <c r="AI1109" s="1090" t="s">
        <v>3194</v>
      </c>
      <c r="AJ1109" s="1091"/>
      <c r="AK1109" s="1090" t="s">
        <v>3195</v>
      </c>
      <c r="AL1109" s="1099"/>
      <c r="AM1109" s="1091"/>
      <c r="AN1109" s="385"/>
      <c r="AO1109" s="388">
        <f t="shared" ref="AO1109" si="103">AR1109+J1109</f>
        <v>0.2</v>
      </c>
      <c r="AP1109" s="385" t="s">
        <v>287</v>
      </c>
      <c r="AQ1109" s="385" t="s">
        <v>287</v>
      </c>
      <c r="AR1109" s="387">
        <v>0.15</v>
      </c>
      <c r="AS1109" s="411">
        <v>8.3999999999999995E-3</v>
      </c>
      <c r="AT1109" s="115">
        <v>1114</v>
      </c>
    </row>
    <row r="1110" spans="1:46" ht="15" hidden="1" customHeight="1">
      <c r="A1110" s="115">
        <v>1107</v>
      </c>
      <c r="B1110" s="386" t="s">
        <v>2135</v>
      </c>
      <c r="C1110" s="386" t="s">
        <v>2136</v>
      </c>
      <c r="D1110" s="386" t="s">
        <v>309</v>
      </c>
      <c r="E1110" s="386" t="s">
        <v>1673</v>
      </c>
      <c r="F1110" s="386" t="s">
        <v>2137</v>
      </c>
      <c r="G1110" s="386" t="s">
        <v>2138</v>
      </c>
      <c r="H1110" s="386" t="s">
        <v>300</v>
      </c>
      <c r="I1110" s="394" t="s">
        <v>2142</v>
      </c>
      <c r="J1110" s="385">
        <v>0.1</v>
      </c>
      <c r="K1110" s="385"/>
      <c r="L1110" s="385">
        <v>0.01</v>
      </c>
      <c r="M1110" s="163"/>
      <c r="N1110" s="389" t="s">
        <v>1748</v>
      </c>
      <c r="O1110" s="164" t="s">
        <v>3189</v>
      </c>
      <c r="P1110" s="169" t="s">
        <v>3190</v>
      </c>
      <c r="Q1110" s="385"/>
      <c r="R1110" s="385"/>
      <c r="S1110" s="121">
        <v>1.1000000000000001</v>
      </c>
      <c r="T1110" s="121">
        <v>5.0999999999999996</v>
      </c>
      <c r="U1110" s="121">
        <v>10</v>
      </c>
      <c r="V1110" s="121">
        <v>12.5</v>
      </c>
      <c r="W1110" s="121">
        <v>15</v>
      </c>
      <c r="X1110" s="121">
        <v>21.1</v>
      </c>
      <c r="Y1110" s="121">
        <v>25</v>
      </c>
      <c r="Z1110" s="121">
        <v>30</v>
      </c>
      <c r="AA1110" s="121">
        <v>41.1</v>
      </c>
      <c r="AB1110" s="121">
        <v>50</v>
      </c>
      <c r="AC1110" s="122"/>
      <c r="AD1110" s="122"/>
      <c r="AE1110" s="122"/>
      <c r="AF1110" s="123"/>
      <c r="AG1110" s="123"/>
      <c r="AH1110" s="123"/>
      <c r="AI1110" s="1090" t="s">
        <v>3191</v>
      </c>
      <c r="AJ1110" s="1091"/>
      <c r="AK1110" s="1090" t="s">
        <v>3192</v>
      </c>
      <c r="AL1110" s="1099"/>
      <c r="AM1110" s="1091"/>
      <c r="AN1110" s="385"/>
      <c r="AO1110" s="388">
        <f t="shared" ref="AO1110:AO1111" si="104">AR1110+J1110</f>
        <v>0.25</v>
      </c>
      <c r="AP1110" s="385" t="s">
        <v>287</v>
      </c>
      <c r="AQ1110" s="385" t="s">
        <v>287</v>
      </c>
      <c r="AR1110" s="387">
        <v>0.15</v>
      </c>
      <c r="AS1110" s="411">
        <v>8.3999999999999995E-3</v>
      </c>
      <c r="AT1110" s="115">
        <v>1114</v>
      </c>
    </row>
    <row r="1111" spans="1:46" ht="15" hidden="1" customHeight="1">
      <c r="A1111" s="115">
        <v>1108</v>
      </c>
      <c r="B1111" s="394" t="s">
        <v>2140</v>
      </c>
      <c r="C1111" s="199" t="s">
        <v>2141</v>
      </c>
      <c r="D1111" s="394" t="s">
        <v>309</v>
      </c>
      <c r="E1111" s="394" t="s">
        <v>325</v>
      </c>
      <c r="F1111" s="394" t="s">
        <v>1678</v>
      </c>
      <c r="G1111" s="394" t="s">
        <v>297</v>
      </c>
      <c r="H1111" s="394" t="s">
        <v>300</v>
      </c>
      <c r="I1111" s="394" t="s">
        <v>749</v>
      </c>
      <c r="J1111" s="393">
        <v>0.05</v>
      </c>
      <c r="K1111" s="393"/>
      <c r="L1111" s="393">
        <f t="shared" ref="L1111" si="105">IF(J1111&lt;0.03,0.01,0.03)</f>
        <v>0.03</v>
      </c>
      <c r="M1111" s="163"/>
      <c r="N1111" s="397" t="s">
        <v>1748</v>
      </c>
      <c r="O1111" s="164" t="s">
        <v>3189</v>
      </c>
      <c r="P1111" s="169" t="s">
        <v>3190</v>
      </c>
      <c r="Q1111" s="393"/>
      <c r="R1111" s="393"/>
      <c r="S1111" s="121">
        <v>1.05</v>
      </c>
      <c r="T1111" s="121">
        <v>10</v>
      </c>
      <c r="U1111" s="121">
        <v>21.05</v>
      </c>
      <c r="V1111" s="121">
        <v>41.1</v>
      </c>
      <c r="W1111" s="121">
        <v>71.150000000000006</v>
      </c>
      <c r="X1111" s="121">
        <v>81.150000000000006</v>
      </c>
      <c r="Y1111" s="121">
        <v>100</v>
      </c>
      <c r="Z1111" s="121">
        <v>121.05</v>
      </c>
      <c r="AA1111" s="121">
        <v>140</v>
      </c>
      <c r="AB1111" s="121">
        <v>150</v>
      </c>
      <c r="AC1111" s="122"/>
      <c r="AD1111" s="122"/>
      <c r="AE1111" s="122"/>
      <c r="AF1111" s="123"/>
      <c r="AG1111" s="123"/>
      <c r="AH1111" s="123"/>
      <c r="AI1111" s="1090" t="s">
        <v>3194</v>
      </c>
      <c r="AJ1111" s="1091"/>
      <c r="AK1111" s="1090" t="s">
        <v>3195</v>
      </c>
      <c r="AL1111" s="1099"/>
      <c r="AM1111" s="1091"/>
      <c r="AN1111" s="393"/>
      <c r="AO1111" s="396">
        <f t="shared" si="104"/>
        <v>0.2</v>
      </c>
      <c r="AP1111" s="393" t="s">
        <v>287</v>
      </c>
      <c r="AQ1111" s="393" t="s">
        <v>287</v>
      </c>
      <c r="AR1111" s="395">
        <v>0.15</v>
      </c>
      <c r="AS1111" s="411">
        <v>8.3999999999999995E-3</v>
      </c>
      <c r="AT1111" s="115">
        <v>1004</v>
      </c>
    </row>
    <row r="1112" spans="1:46" ht="15" hidden="1" customHeight="1">
      <c r="A1112" s="115">
        <v>1109</v>
      </c>
      <c r="B1112" s="394" t="s">
        <v>2143</v>
      </c>
      <c r="C1112" s="394" t="s">
        <v>2144</v>
      </c>
      <c r="D1112" s="394" t="s">
        <v>309</v>
      </c>
      <c r="E1112" s="394" t="s">
        <v>1673</v>
      </c>
      <c r="F1112" s="394" t="s">
        <v>2145</v>
      </c>
      <c r="G1112" s="394" t="s">
        <v>2138</v>
      </c>
      <c r="H1112" s="394" t="s">
        <v>300</v>
      </c>
      <c r="I1112" s="394" t="s">
        <v>2142</v>
      </c>
      <c r="J1112" s="393">
        <v>0.1</v>
      </c>
      <c r="K1112" s="393"/>
      <c r="L1112" s="393">
        <v>0.01</v>
      </c>
      <c r="M1112" s="163"/>
      <c r="N1112" s="397" t="s">
        <v>1748</v>
      </c>
      <c r="O1112" s="164" t="s">
        <v>3189</v>
      </c>
      <c r="P1112" s="169" t="s">
        <v>3190</v>
      </c>
      <c r="Q1112" s="393"/>
      <c r="R1112" s="393"/>
      <c r="S1112" s="121">
        <v>1.1000000000000001</v>
      </c>
      <c r="T1112" s="121">
        <v>5.0999999999999996</v>
      </c>
      <c r="U1112" s="121">
        <v>10</v>
      </c>
      <c r="V1112" s="121">
        <v>12.5</v>
      </c>
      <c r="W1112" s="121">
        <v>15</v>
      </c>
      <c r="X1112" s="121">
        <v>21.1</v>
      </c>
      <c r="Y1112" s="121">
        <v>25</v>
      </c>
      <c r="Z1112" s="121">
        <v>30</v>
      </c>
      <c r="AA1112" s="121">
        <v>41.1</v>
      </c>
      <c r="AB1112" s="121">
        <v>50</v>
      </c>
      <c r="AC1112" s="122"/>
      <c r="AD1112" s="122"/>
      <c r="AE1112" s="122"/>
      <c r="AF1112" s="123"/>
      <c r="AG1112" s="123"/>
      <c r="AH1112" s="123"/>
      <c r="AI1112" s="1090" t="s">
        <v>3194</v>
      </c>
      <c r="AJ1112" s="1091"/>
      <c r="AK1112" s="1090" t="s">
        <v>3195</v>
      </c>
      <c r="AL1112" s="1099"/>
      <c r="AM1112" s="1091"/>
      <c r="AN1112" s="393"/>
      <c r="AO1112" s="396">
        <f t="shared" ref="AO1112:AO1113" si="106">AR1112+J1112</f>
        <v>0.25</v>
      </c>
      <c r="AP1112" s="393" t="s">
        <v>287</v>
      </c>
      <c r="AQ1112" s="393" t="s">
        <v>287</v>
      </c>
      <c r="AR1112" s="395">
        <v>0.15</v>
      </c>
      <c r="AS1112" s="411">
        <v>8.3999999999999995E-3</v>
      </c>
      <c r="AT1112" s="115">
        <v>1114</v>
      </c>
    </row>
    <row r="1113" spans="1:46" ht="15" hidden="1" customHeight="1">
      <c r="A1113" s="115">
        <v>1110</v>
      </c>
      <c r="B1113" s="119" t="s">
        <v>2146</v>
      </c>
      <c r="C1113" s="124" t="s">
        <v>2147</v>
      </c>
      <c r="D1113" s="119" t="s">
        <v>309</v>
      </c>
      <c r="E1113" s="394" t="s">
        <v>1673</v>
      </c>
      <c r="F1113" s="125" t="s">
        <v>1732</v>
      </c>
      <c r="G1113" s="119" t="s">
        <v>297</v>
      </c>
      <c r="H1113" s="125" t="s">
        <v>300</v>
      </c>
      <c r="I1113" s="125" t="s">
        <v>3193</v>
      </c>
      <c r="J1113" s="119">
        <v>0.05</v>
      </c>
      <c r="K1113" s="119">
        <v>10</v>
      </c>
      <c r="L1113" s="393">
        <f t="shared" ref="L1113" si="107">IF(J1113&lt;0.03,0.01,0.03)</f>
        <v>0.03</v>
      </c>
      <c r="M1113" s="163"/>
      <c r="N1113" s="397" t="s">
        <v>1748</v>
      </c>
      <c r="O1113" s="164" t="s">
        <v>3189</v>
      </c>
      <c r="P1113" s="169" t="s">
        <v>3190</v>
      </c>
      <c r="Q1113" s="393"/>
      <c r="R1113" s="393"/>
      <c r="S1113" s="121">
        <v>1.05</v>
      </c>
      <c r="T1113" s="121">
        <v>10</v>
      </c>
      <c r="U1113" s="121">
        <v>21.05</v>
      </c>
      <c r="V1113" s="121">
        <v>41.1</v>
      </c>
      <c r="W1113" s="121">
        <v>71.150000000000006</v>
      </c>
      <c r="X1113" s="121">
        <v>81.150000000000006</v>
      </c>
      <c r="Y1113" s="121">
        <v>100</v>
      </c>
      <c r="Z1113" s="121">
        <v>150</v>
      </c>
      <c r="AA1113" s="121">
        <v>200</v>
      </c>
      <c r="AB1113" s="121">
        <v>250</v>
      </c>
      <c r="AC1113" s="122">
        <v>11.05</v>
      </c>
      <c r="AD1113" s="122">
        <v>100</v>
      </c>
      <c r="AE1113" s="122">
        <v>250</v>
      </c>
      <c r="AF1113" s="123"/>
      <c r="AG1113" s="123"/>
      <c r="AH1113" s="123"/>
      <c r="AI1113" s="1090" t="s">
        <v>3191</v>
      </c>
      <c r="AJ1113" s="1091"/>
      <c r="AK1113" s="1090" t="s">
        <v>3192</v>
      </c>
      <c r="AL1113" s="1099"/>
      <c r="AM1113" s="1091"/>
      <c r="AN1113" s="393"/>
      <c r="AO1113" s="396">
        <f t="shared" si="106"/>
        <v>0.2</v>
      </c>
      <c r="AP1113" s="393" t="s">
        <v>287</v>
      </c>
      <c r="AQ1113" s="393" t="s">
        <v>287</v>
      </c>
      <c r="AR1113" s="395">
        <v>0.15</v>
      </c>
      <c r="AS1113" s="411">
        <v>8.3999999999999995E-3</v>
      </c>
      <c r="AT1113" s="115">
        <v>247</v>
      </c>
    </row>
    <row r="1114" spans="1:46" ht="15" hidden="1" customHeight="1">
      <c r="A1114" s="115">
        <v>1111</v>
      </c>
      <c r="B1114" s="125" t="s">
        <v>2148</v>
      </c>
      <c r="C1114" s="124" t="s">
        <v>2149</v>
      </c>
      <c r="D1114" s="119" t="s">
        <v>309</v>
      </c>
      <c r="E1114" s="394" t="s">
        <v>1673</v>
      </c>
      <c r="F1114" s="125" t="s">
        <v>1732</v>
      </c>
      <c r="G1114" s="119" t="s">
        <v>297</v>
      </c>
      <c r="H1114" s="125" t="s">
        <v>300</v>
      </c>
      <c r="I1114" s="119" t="s">
        <v>1008</v>
      </c>
      <c r="J1114" s="119">
        <v>0.02</v>
      </c>
      <c r="K1114" s="119"/>
      <c r="L1114" s="393">
        <f t="shared" ref="L1114:L1116" si="108">IF(J1114&lt;0.03,0.01,0.03)</f>
        <v>0.01</v>
      </c>
      <c r="M1114" s="163"/>
      <c r="N1114" s="397" t="s">
        <v>1748</v>
      </c>
      <c r="O1114" s="164" t="s">
        <v>3189</v>
      </c>
      <c r="P1114" s="169" t="s">
        <v>3190</v>
      </c>
      <c r="Q1114" s="393"/>
      <c r="R1114" s="393"/>
      <c r="S1114" s="121">
        <v>1.02</v>
      </c>
      <c r="T1114" s="121">
        <v>10</v>
      </c>
      <c r="U1114" s="121">
        <v>21.02</v>
      </c>
      <c r="V1114" s="121">
        <v>41.1</v>
      </c>
      <c r="W1114" s="121">
        <v>71.12</v>
      </c>
      <c r="X1114" s="121">
        <v>81.12</v>
      </c>
      <c r="Y1114" s="121">
        <v>100</v>
      </c>
      <c r="Z1114" s="121">
        <v>150</v>
      </c>
      <c r="AA1114" s="121">
        <v>200</v>
      </c>
      <c r="AB1114" s="121">
        <v>300</v>
      </c>
      <c r="AC1114" s="122"/>
      <c r="AD1114" s="122"/>
      <c r="AE1114" s="122"/>
      <c r="AF1114" s="123"/>
      <c r="AG1114" s="123"/>
      <c r="AH1114" s="123"/>
      <c r="AI1114" s="1090" t="s">
        <v>3191</v>
      </c>
      <c r="AJ1114" s="1091"/>
      <c r="AK1114" s="1090" t="s">
        <v>3192</v>
      </c>
      <c r="AL1114" s="1099"/>
      <c r="AM1114" s="1091"/>
      <c r="AN1114" s="393"/>
      <c r="AO1114" s="396">
        <f t="shared" ref="AO1114:AO1116" si="109">AR1114+J1114</f>
        <v>0.16999999999999998</v>
      </c>
      <c r="AP1114" s="393" t="s">
        <v>287</v>
      </c>
      <c r="AQ1114" s="393" t="s">
        <v>287</v>
      </c>
      <c r="AR1114" s="395">
        <v>0.15</v>
      </c>
      <c r="AS1114" s="411">
        <v>8.3999999999999995E-3</v>
      </c>
      <c r="AT1114" s="115">
        <v>247</v>
      </c>
    </row>
    <row r="1115" spans="1:46" ht="15" hidden="1" customHeight="1">
      <c r="A1115" s="115">
        <v>1112</v>
      </c>
      <c r="B1115" s="453" t="s">
        <v>2150</v>
      </c>
      <c r="C1115" s="394" t="s">
        <v>2151</v>
      </c>
      <c r="D1115" s="394" t="s">
        <v>309</v>
      </c>
      <c r="E1115" s="394" t="s">
        <v>1673</v>
      </c>
      <c r="F1115" s="394" t="s">
        <v>2132</v>
      </c>
      <c r="G1115" s="394" t="s">
        <v>2129</v>
      </c>
      <c r="H1115" s="394" t="s">
        <v>300</v>
      </c>
      <c r="I1115" s="394" t="s">
        <v>749</v>
      </c>
      <c r="J1115" s="393">
        <v>0.05</v>
      </c>
      <c r="K1115" s="393"/>
      <c r="L1115" s="393">
        <f t="shared" si="108"/>
        <v>0.03</v>
      </c>
      <c r="M1115" s="163"/>
      <c r="N1115" s="397" t="s">
        <v>1748</v>
      </c>
      <c r="O1115" s="164" t="s">
        <v>1795</v>
      </c>
      <c r="P1115" s="163" t="s">
        <v>1794</v>
      </c>
      <c r="Q1115" s="393"/>
      <c r="R1115" s="393"/>
      <c r="S1115" s="121">
        <v>1.05</v>
      </c>
      <c r="T1115" s="121">
        <v>10</v>
      </c>
      <c r="U1115" s="121">
        <v>21.05</v>
      </c>
      <c r="V1115" s="121">
        <v>41.1</v>
      </c>
      <c r="W1115" s="121">
        <v>71.150000000000006</v>
      </c>
      <c r="X1115" s="121">
        <v>81.150000000000006</v>
      </c>
      <c r="Y1115" s="121">
        <v>100</v>
      </c>
      <c r="Z1115" s="121">
        <v>121.05</v>
      </c>
      <c r="AA1115" s="121">
        <v>140</v>
      </c>
      <c r="AB1115" s="121">
        <v>150</v>
      </c>
      <c r="AC1115" s="122">
        <v>11.05</v>
      </c>
      <c r="AD1115" s="122">
        <v>71.099999999999994</v>
      </c>
      <c r="AE1115" s="122">
        <v>150</v>
      </c>
      <c r="AF1115" s="123">
        <v>5.15</v>
      </c>
      <c r="AG1115" s="123">
        <v>60</v>
      </c>
      <c r="AH1115" s="123">
        <v>150</v>
      </c>
      <c r="AI1115" s="1090" t="s">
        <v>2130</v>
      </c>
      <c r="AJ1115" s="1091"/>
      <c r="AK1115" s="1090" t="s">
        <v>2131</v>
      </c>
      <c r="AL1115" s="1098"/>
      <c r="AM1115" s="1095"/>
      <c r="AN1115" s="393"/>
      <c r="AO1115" s="396">
        <f t="shared" si="109"/>
        <v>0.25</v>
      </c>
      <c r="AP1115" s="393" t="s">
        <v>287</v>
      </c>
      <c r="AQ1115" s="393" t="s">
        <v>287</v>
      </c>
      <c r="AR1115" s="395">
        <f t="shared" ref="AR1115" si="110">4*J1115</f>
        <v>0.2</v>
      </c>
      <c r="AS1115" s="411">
        <v>8.3999999999999995E-3</v>
      </c>
      <c r="AT1115" s="115">
        <v>1114</v>
      </c>
    </row>
    <row r="1116" spans="1:46" ht="15" hidden="1" customHeight="1">
      <c r="A1116" s="115">
        <v>1113</v>
      </c>
      <c r="B1116" s="400" t="s">
        <v>2152</v>
      </c>
      <c r="C1116" s="400" t="s">
        <v>1678</v>
      </c>
      <c r="D1116" s="400" t="s">
        <v>309</v>
      </c>
      <c r="E1116" s="400" t="s">
        <v>1673</v>
      </c>
      <c r="F1116" s="400" t="s">
        <v>1678</v>
      </c>
      <c r="G1116" s="400" t="s">
        <v>297</v>
      </c>
      <c r="H1116" s="400" t="s">
        <v>300</v>
      </c>
      <c r="I1116" s="400" t="s">
        <v>749</v>
      </c>
      <c r="J1116" s="398">
        <v>0.05</v>
      </c>
      <c r="K1116" s="398"/>
      <c r="L1116" s="398">
        <f t="shared" si="108"/>
        <v>0.03</v>
      </c>
      <c r="M1116" s="163"/>
      <c r="N1116" s="962" t="s">
        <v>2570</v>
      </c>
      <c r="O1116" s="164" t="s">
        <v>3205</v>
      </c>
      <c r="P1116" s="169" t="s">
        <v>3206</v>
      </c>
      <c r="Q1116" s="398"/>
      <c r="R1116" s="398"/>
      <c r="S1116" s="121">
        <v>1.05</v>
      </c>
      <c r="T1116" s="121">
        <v>10</v>
      </c>
      <c r="U1116" s="121">
        <v>21.05</v>
      </c>
      <c r="V1116" s="121">
        <v>41.1</v>
      </c>
      <c r="W1116" s="121">
        <v>71.150000000000006</v>
      </c>
      <c r="X1116" s="121">
        <v>81.150000000000006</v>
      </c>
      <c r="Y1116" s="121">
        <v>100</v>
      </c>
      <c r="Z1116" s="121">
        <v>121.05</v>
      </c>
      <c r="AA1116" s="121">
        <v>140</v>
      </c>
      <c r="AB1116" s="121">
        <v>150</v>
      </c>
      <c r="AC1116" s="122">
        <v>11.05</v>
      </c>
      <c r="AD1116" s="122">
        <v>71.099999999999994</v>
      </c>
      <c r="AE1116" s="122">
        <v>150</v>
      </c>
      <c r="AF1116" s="123">
        <v>5.15</v>
      </c>
      <c r="AG1116" s="123">
        <v>60</v>
      </c>
      <c r="AH1116" s="123">
        <v>150</v>
      </c>
      <c r="AI1116" s="1090" t="s">
        <v>3194</v>
      </c>
      <c r="AJ1116" s="1091"/>
      <c r="AK1116" s="1090" t="s">
        <v>3207</v>
      </c>
      <c r="AL1116" s="1098"/>
      <c r="AM1116" s="1095"/>
      <c r="AN1116" s="398"/>
      <c r="AO1116" s="402">
        <f t="shared" si="109"/>
        <v>0.08</v>
      </c>
      <c r="AP1116" s="398" t="s">
        <v>287</v>
      </c>
      <c r="AQ1116" s="398" t="s">
        <v>287</v>
      </c>
      <c r="AR1116" s="399">
        <v>0.03</v>
      </c>
      <c r="AS1116" s="411">
        <v>8.3999999999999995E-3</v>
      </c>
      <c r="AT1116" s="115">
        <v>1114</v>
      </c>
    </row>
    <row r="1117" spans="1:46" ht="15" hidden="1" customHeight="1">
      <c r="A1117" s="115">
        <v>1114</v>
      </c>
      <c r="B1117" s="400" t="s">
        <v>2153</v>
      </c>
      <c r="C1117" s="400" t="s">
        <v>1678</v>
      </c>
      <c r="D1117" s="400" t="s">
        <v>309</v>
      </c>
      <c r="E1117" s="400" t="s">
        <v>1673</v>
      </c>
      <c r="F1117" s="400" t="s">
        <v>1678</v>
      </c>
      <c r="G1117" s="400" t="s">
        <v>297</v>
      </c>
      <c r="H1117" s="400" t="s">
        <v>300</v>
      </c>
      <c r="I1117" s="400" t="s">
        <v>749</v>
      </c>
      <c r="J1117" s="398">
        <v>0.05</v>
      </c>
      <c r="K1117" s="398"/>
      <c r="L1117" s="398">
        <f t="shared" ref="L1117" si="111">IF(J1117&lt;0.03,0.01,0.03)</f>
        <v>0.03</v>
      </c>
      <c r="M1117" s="163"/>
      <c r="N1117" s="401" t="s">
        <v>1748</v>
      </c>
      <c r="O1117" s="164" t="s">
        <v>1795</v>
      </c>
      <c r="P1117" s="163" t="s">
        <v>1794</v>
      </c>
      <c r="Q1117" s="398"/>
      <c r="R1117" s="398"/>
      <c r="S1117" s="121">
        <v>1.05</v>
      </c>
      <c r="T1117" s="121">
        <v>10</v>
      </c>
      <c r="U1117" s="121">
        <v>21.05</v>
      </c>
      <c r="V1117" s="121">
        <v>41.1</v>
      </c>
      <c r="W1117" s="121">
        <v>71.150000000000006</v>
      </c>
      <c r="X1117" s="121">
        <v>81.150000000000006</v>
      </c>
      <c r="Y1117" s="121">
        <v>100</v>
      </c>
      <c r="Z1117" s="121">
        <v>121.05</v>
      </c>
      <c r="AA1117" s="121">
        <v>140</v>
      </c>
      <c r="AB1117" s="121">
        <v>150</v>
      </c>
      <c r="AC1117" s="122">
        <v>11.05</v>
      </c>
      <c r="AD1117" s="122">
        <v>71.099999999999994</v>
      </c>
      <c r="AE1117" s="122">
        <v>150</v>
      </c>
      <c r="AF1117" s="123">
        <v>5.15</v>
      </c>
      <c r="AG1117" s="123">
        <v>60</v>
      </c>
      <c r="AH1117" s="123">
        <v>150</v>
      </c>
      <c r="AI1117" s="1090" t="s">
        <v>3194</v>
      </c>
      <c r="AJ1117" s="1091"/>
      <c r="AK1117" s="1090" t="s">
        <v>3207</v>
      </c>
      <c r="AL1117" s="1098"/>
      <c r="AM1117" s="1095"/>
      <c r="AN1117" s="398"/>
      <c r="AO1117" s="402">
        <f t="shared" ref="AO1117" si="112">AR1117+J1117</f>
        <v>0.08</v>
      </c>
      <c r="AP1117" s="398" t="s">
        <v>287</v>
      </c>
      <c r="AQ1117" s="398" t="s">
        <v>287</v>
      </c>
      <c r="AR1117" s="399">
        <v>0.03</v>
      </c>
      <c r="AS1117" s="411">
        <v>8.3999999999999995E-3</v>
      </c>
      <c r="AT1117" s="115">
        <v>1114</v>
      </c>
    </row>
    <row r="1118" spans="1:46" ht="15" hidden="1" customHeight="1">
      <c r="A1118" s="115">
        <v>1115</v>
      </c>
      <c r="B1118" s="400" t="s">
        <v>2154</v>
      </c>
      <c r="C1118" s="400">
        <v>3000646</v>
      </c>
      <c r="D1118" s="400" t="s">
        <v>309</v>
      </c>
      <c r="E1118" s="400" t="s">
        <v>1673</v>
      </c>
      <c r="F1118" s="400" t="s">
        <v>1434</v>
      </c>
      <c r="G1118" s="400" t="s">
        <v>297</v>
      </c>
      <c r="H1118" s="400" t="s">
        <v>300</v>
      </c>
      <c r="I1118" s="400" t="s">
        <v>749</v>
      </c>
      <c r="J1118" s="398">
        <v>0.05</v>
      </c>
      <c r="K1118" s="398"/>
      <c r="L1118" s="398">
        <f t="shared" ref="L1118" si="113">IF(J1118&lt;0.03,0.01,0.03)</f>
        <v>0.03</v>
      </c>
      <c r="M1118" s="163"/>
      <c r="N1118" s="401" t="s">
        <v>1748</v>
      </c>
      <c r="O1118" s="164" t="s">
        <v>1795</v>
      </c>
      <c r="P1118" s="163" t="s">
        <v>1794</v>
      </c>
      <c r="Q1118" s="398"/>
      <c r="R1118" s="398"/>
      <c r="S1118" s="121">
        <v>1.05</v>
      </c>
      <c r="T1118" s="121">
        <v>10</v>
      </c>
      <c r="U1118" s="121">
        <v>21.05</v>
      </c>
      <c r="V1118" s="121">
        <v>41.1</v>
      </c>
      <c r="W1118" s="121">
        <v>71.150000000000006</v>
      </c>
      <c r="X1118" s="121">
        <v>81.150000000000006</v>
      </c>
      <c r="Y1118" s="121">
        <v>100</v>
      </c>
      <c r="Z1118" s="121">
        <v>121.05</v>
      </c>
      <c r="AA1118" s="121">
        <v>140</v>
      </c>
      <c r="AB1118" s="121">
        <v>150</v>
      </c>
      <c r="AC1118" s="122">
        <v>11.05</v>
      </c>
      <c r="AD1118" s="122">
        <v>71.099999999999994</v>
      </c>
      <c r="AE1118" s="122">
        <v>150</v>
      </c>
      <c r="AF1118" s="123"/>
      <c r="AG1118" s="123"/>
      <c r="AH1118" s="123"/>
      <c r="AI1118" s="1090" t="s">
        <v>3194</v>
      </c>
      <c r="AJ1118" s="1091"/>
      <c r="AK1118" s="1090" t="s">
        <v>3195</v>
      </c>
      <c r="AL1118" s="1099"/>
      <c r="AM1118" s="1091"/>
      <c r="AN1118" s="398"/>
      <c r="AO1118" s="402">
        <f t="shared" ref="AO1118" si="114">AR1118+J1118</f>
        <v>0.25</v>
      </c>
      <c r="AP1118" s="398" t="s">
        <v>287</v>
      </c>
      <c r="AQ1118" s="398" t="s">
        <v>287</v>
      </c>
      <c r="AR1118" s="399">
        <f t="shared" ref="AR1118" si="115">4*J1118</f>
        <v>0.2</v>
      </c>
      <c r="AS1118" s="411">
        <v>8.3999999999999995E-3</v>
      </c>
      <c r="AT1118" s="115">
        <v>1114</v>
      </c>
    </row>
    <row r="1119" spans="1:46" ht="15" hidden="1" customHeight="1">
      <c r="A1119" s="115">
        <v>1116</v>
      </c>
      <c r="B1119" s="125" t="s">
        <v>2169</v>
      </c>
      <c r="C1119" s="119">
        <v>11139546</v>
      </c>
      <c r="D1119" s="119" t="s">
        <v>309</v>
      </c>
      <c r="E1119" s="125" t="s">
        <v>1673</v>
      </c>
      <c r="F1119" s="119" t="s">
        <v>311</v>
      </c>
      <c r="G1119" s="119" t="s">
        <v>297</v>
      </c>
      <c r="H1119" s="119" t="s">
        <v>300</v>
      </c>
      <c r="I1119" s="119" t="s">
        <v>749</v>
      </c>
      <c r="J1119" s="119">
        <v>0.05</v>
      </c>
      <c r="K1119" s="119"/>
      <c r="L1119" s="413">
        <f t="shared" ref="L1119" si="116">IF(J1119&lt;0.03,0.01,0.03)</f>
        <v>0.03</v>
      </c>
      <c r="M1119" s="163"/>
      <c r="N1119" s="414" t="s">
        <v>1748</v>
      </c>
      <c r="O1119" s="164" t="s">
        <v>1795</v>
      </c>
      <c r="P1119" s="163" t="s">
        <v>1794</v>
      </c>
      <c r="Q1119" s="119"/>
      <c r="R1119" s="119"/>
      <c r="S1119" s="121">
        <v>1.05</v>
      </c>
      <c r="T1119" s="121">
        <v>10</v>
      </c>
      <c r="U1119" s="121">
        <v>21.05</v>
      </c>
      <c r="V1119" s="121">
        <v>41.1</v>
      </c>
      <c r="W1119" s="121">
        <v>71.150000000000006</v>
      </c>
      <c r="X1119" s="121">
        <v>81.150000000000006</v>
      </c>
      <c r="Y1119" s="121">
        <v>100</v>
      </c>
      <c r="Z1119" s="121">
        <v>121.05</v>
      </c>
      <c r="AA1119" s="121">
        <v>140</v>
      </c>
      <c r="AB1119" s="121">
        <v>150</v>
      </c>
      <c r="AC1119" s="122">
        <v>11.05</v>
      </c>
      <c r="AD1119" s="122">
        <v>71.099999999999994</v>
      </c>
      <c r="AE1119" s="122">
        <v>150</v>
      </c>
      <c r="AF1119" s="123">
        <v>5.15</v>
      </c>
      <c r="AG1119" s="123">
        <v>60</v>
      </c>
      <c r="AH1119" s="123">
        <v>150</v>
      </c>
      <c r="AI1119" s="1092" t="s">
        <v>2571</v>
      </c>
      <c r="AJ1119" s="1093"/>
      <c r="AK1119" s="1092" t="s">
        <v>2572</v>
      </c>
      <c r="AL1119" s="1093"/>
      <c r="AM1119" s="1093"/>
      <c r="AN1119" s="413"/>
      <c r="AO1119" s="416">
        <f t="shared" ref="AO1119" si="117">AR1119+J1119</f>
        <v>0.25</v>
      </c>
      <c r="AP1119" s="413"/>
      <c r="AQ1119" s="413"/>
      <c r="AR1119" s="415">
        <f t="shared" ref="AR1119" si="118">4*J1119</f>
        <v>0.2</v>
      </c>
      <c r="AS1119" s="416">
        <v>8.3999999999999995E-3</v>
      </c>
      <c r="AT1119" s="115">
        <v>1126</v>
      </c>
    </row>
    <row r="1120" spans="1:46" ht="15" hidden="1" customHeight="1">
      <c r="A1120" s="115">
        <v>1117</v>
      </c>
      <c r="B1120" s="125" t="s">
        <v>2170</v>
      </c>
      <c r="C1120" s="119">
        <v>11301466</v>
      </c>
      <c r="D1120" s="119" t="s">
        <v>309</v>
      </c>
      <c r="E1120" s="125" t="s">
        <v>1673</v>
      </c>
      <c r="F1120" s="119" t="s">
        <v>311</v>
      </c>
      <c r="G1120" s="119" t="s">
        <v>297</v>
      </c>
      <c r="H1120" s="119" t="s">
        <v>300</v>
      </c>
      <c r="I1120" s="119" t="s">
        <v>749</v>
      </c>
      <c r="J1120" s="119">
        <v>0.05</v>
      </c>
      <c r="K1120" s="119"/>
      <c r="L1120" s="413">
        <f t="shared" ref="L1120:L1122" si="119">IF(J1120&lt;0.03,0.01,0.03)</f>
        <v>0.03</v>
      </c>
      <c r="M1120" s="163"/>
      <c r="N1120" s="414" t="s">
        <v>1748</v>
      </c>
      <c r="O1120" s="164" t="s">
        <v>1795</v>
      </c>
      <c r="P1120" s="163" t="s">
        <v>1794</v>
      </c>
      <c r="Q1120" s="119"/>
      <c r="R1120" s="119"/>
      <c r="S1120" s="121">
        <v>1.05</v>
      </c>
      <c r="T1120" s="121">
        <v>10</v>
      </c>
      <c r="U1120" s="121">
        <v>21.05</v>
      </c>
      <c r="V1120" s="121">
        <v>41.1</v>
      </c>
      <c r="W1120" s="121">
        <v>71.150000000000006</v>
      </c>
      <c r="X1120" s="121">
        <v>81.150000000000006</v>
      </c>
      <c r="Y1120" s="121">
        <v>100</v>
      </c>
      <c r="Z1120" s="121">
        <v>121.05</v>
      </c>
      <c r="AA1120" s="121">
        <v>140</v>
      </c>
      <c r="AB1120" s="121">
        <v>150</v>
      </c>
      <c r="AC1120" s="122">
        <v>11.05</v>
      </c>
      <c r="AD1120" s="122">
        <v>71.099999999999994</v>
      </c>
      <c r="AE1120" s="122">
        <v>150</v>
      </c>
      <c r="AF1120" s="123">
        <v>5.15</v>
      </c>
      <c r="AG1120" s="123">
        <v>60</v>
      </c>
      <c r="AH1120" s="123">
        <v>150</v>
      </c>
      <c r="AI1120" s="1092" t="s">
        <v>2571</v>
      </c>
      <c r="AJ1120" s="1093"/>
      <c r="AK1120" s="1092" t="s">
        <v>2572</v>
      </c>
      <c r="AL1120" s="1093"/>
      <c r="AM1120" s="1093"/>
      <c r="AN1120" s="413"/>
      <c r="AO1120" s="416">
        <f t="shared" ref="AO1120:AO1122" si="120">AR1120+J1120</f>
        <v>0.25</v>
      </c>
      <c r="AP1120" s="413"/>
      <c r="AQ1120" s="413"/>
      <c r="AR1120" s="415">
        <f t="shared" ref="AR1120:AR1122" si="121">4*J1120</f>
        <v>0.2</v>
      </c>
      <c r="AS1120" s="416">
        <v>8.3999999999999995E-3</v>
      </c>
      <c r="AT1120" s="115">
        <v>1127</v>
      </c>
    </row>
    <row r="1121" spans="1:46" ht="15" hidden="1" customHeight="1">
      <c r="A1121" s="115">
        <v>1118</v>
      </c>
      <c r="B1121" s="422" t="s">
        <v>2171</v>
      </c>
      <c r="C1121" s="420">
        <v>11302682</v>
      </c>
      <c r="D1121" s="422" t="s">
        <v>309</v>
      </c>
      <c r="E1121" s="422" t="s">
        <v>1673</v>
      </c>
      <c r="F1121" s="119" t="s">
        <v>311</v>
      </c>
      <c r="G1121" s="422" t="s">
        <v>297</v>
      </c>
      <c r="H1121" s="422" t="s">
        <v>300</v>
      </c>
      <c r="I1121" s="422" t="s">
        <v>749</v>
      </c>
      <c r="J1121" s="420">
        <v>0.05</v>
      </c>
      <c r="K1121" s="420"/>
      <c r="L1121" s="420">
        <f t="shared" si="119"/>
        <v>0.03</v>
      </c>
      <c r="M1121" s="163"/>
      <c r="N1121" s="421" t="s">
        <v>1748</v>
      </c>
      <c r="O1121" s="164" t="s">
        <v>1795</v>
      </c>
      <c r="P1121" s="163" t="s">
        <v>1794</v>
      </c>
      <c r="Q1121" s="420"/>
      <c r="R1121" s="420"/>
      <c r="S1121" s="121">
        <v>1.05</v>
      </c>
      <c r="T1121" s="121">
        <v>10</v>
      </c>
      <c r="U1121" s="121">
        <v>21.05</v>
      </c>
      <c r="V1121" s="121">
        <v>41.1</v>
      </c>
      <c r="W1121" s="121">
        <v>71.150000000000006</v>
      </c>
      <c r="X1121" s="121">
        <v>81.150000000000006</v>
      </c>
      <c r="Y1121" s="121">
        <v>100</v>
      </c>
      <c r="Z1121" s="121">
        <v>121.05</v>
      </c>
      <c r="AA1121" s="121">
        <v>140</v>
      </c>
      <c r="AB1121" s="121">
        <v>150</v>
      </c>
      <c r="AC1121" s="122">
        <v>11.05</v>
      </c>
      <c r="AD1121" s="122">
        <v>71.099999999999994</v>
      </c>
      <c r="AE1121" s="122">
        <v>150</v>
      </c>
      <c r="AF1121" s="123">
        <v>5.15</v>
      </c>
      <c r="AG1121" s="123">
        <v>60</v>
      </c>
      <c r="AH1121" s="123">
        <v>150</v>
      </c>
      <c r="AI1121" s="1090" t="s">
        <v>2571</v>
      </c>
      <c r="AJ1121" s="1095"/>
      <c r="AK1121" s="1092" t="s">
        <v>2572</v>
      </c>
      <c r="AL1121" s="1093"/>
      <c r="AM1121" s="1093"/>
      <c r="AN1121" s="420"/>
      <c r="AO1121" s="424">
        <f t="shared" si="120"/>
        <v>0.25</v>
      </c>
      <c r="AP1121" s="420" t="s">
        <v>287</v>
      </c>
      <c r="AQ1121" s="420" t="s">
        <v>287</v>
      </c>
      <c r="AR1121" s="423">
        <f t="shared" si="121"/>
        <v>0.2</v>
      </c>
      <c r="AS1121" s="424">
        <v>8.3999999999999995E-3</v>
      </c>
      <c r="AT1121" s="115">
        <v>1128</v>
      </c>
    </row>
    <row r="1122" spans="1:46" ht="15" hidden="1" customHeight="1">
      <c r="A1122" s="115">
        <v>1119</v>
      </c>
      <c r="B1122" s="125" t="s">
        <v>2172</v>
      </c>
      <c r="C1122" s="119">
        <v>41290677</v>
      </c>
      <c r="D1122" s="119" t="s">
        <v>309</v>
      </c>
      <c r="E1122" s="119" t="s">
        <v>310</v>
      </c>
      <c r="F1122" s="119" t="s">
        <v>631</v>
      </c>
      <c r="G1122" s="119" t="s">
        <v>297</v>
      </c>
      <c r="H1122" s="119" t="s">
        <v>300</v>
      </c>
      <c r="I1122" s="119" t="s">
        <v>749</v>
      </c>
      <c r="J1122" s="119">
        <v>0.05</v>
      </c>
      <c r="K1122" s="119"/>
      <c r="L1122" s="427">
        <f t="shared" si="119"/>
        <v>0.03</v>
      </c>
      <c r="M1122" s="163"/>
      <c r="N1122" s="430" t="s">
        <v>1748</v>
      </c>
      <c r="O1122" s="164" t="s">
        <v>1795</v>
      </c>
      <c r="P1122" s="163" t="s">
        <v>1794</v>
      </c>
      <c r="Q1122" s="427"/>
      <c r="R1122" s="427"/>
      <c r="S1122" s="121">
        <v>1.05</v>
      </c>
      <c r="T1122" s="121">
        <v>10</v>
      </c>
      <c r="U1122" s="121">
        <v>21.05</v>
      </c>
      <c r="V1122" s="121">
        <v>41.1</v>
      </c>
      <c r="W1122" s="121">
        <v>71.150000000000006</v>
      </c>
      <c r="X1122" s="121">
        <v>81.150000000000006</v>
      </c>
      <c r="Y1122" s="121">
        <v>100</v>
      </c>
      <c r="Z1122" s="121">
        <v>121.05</v>
      </c>
      <c r="AA1122" s="121">
        <v>140</v>
      </c>
      <c r="AB1122" s="121">
        <v>150</v>
      </c>
      <c r="AC1122" s="122">
        <v>11.05</v>
      </c>
      <c r="AD1122" s="122">
        <v>71.099999999999994</v>
      </c>
      <c r="AE1122" s="122">
        <v>150</v>
      </c>
      <c r="AF1122" s="123">
        <v>5.15</v>
      </c>
      <c r="AG1122" s="123">
        <v>60</v>
      </c>
      <c r="AH1122" s="123">
        <v>150</v>
      </c>
      <c r="AI1122" s="1092" t="s">
        <v>2571</v>
      </c>
      <c r="AJ1122" s="1093"/>
      <c r="AK1122" s="1093" t="s">
        <v>1676</v>
      </c>
      <c r="AL1122" s="1093"/>
      <c r="AM1122" s="1093"/>
      <c r="AN1122" s="427"/>
      <c r="AO1122" s="429">
        <f t="shared" si="120"/>
        <v>0.25</v>
      </c>
      <c r="AP1122" s="427" t="s">
        <v>287</v>
      </c>
      <c r="AQ1122" s="427" t="s">
        <v>287</v>
      </c>
      <c r="AR1122" s="428">
        <f t="shared" si="121"/>
        <v>0.2</v>
      </c>
      <c r="AS1122" s="429">
        <v>8.3999999999999995E-3</v>
      </c>
      <c r="AT1122" s="115">
        <v>1129</v>
      </c>
    </row>
    <row r="1123" spans="1:46" ht="15" hidden="1" customHeight="1">
      <c r="A1123" s="115">
        <v>1120</v>
      </c>
      <c r="B1123" s="437" t="s">
        <v>2177</v>
      </c>
      <c r="C1123" s="120">
        <v>10294484</v>
      </c>
      <c r="D1123" s="437" t="s">
        <v>309</v>
      </c>
      <c r="E1123" s="437" t="s">
        <v>1673</v>
      </c>
      <c r="F1123" s="437" t="s">
        <v>749</v>
      </c>
      <c r="G1123" s="437" t="s">
        <v>297</v>
      </c>
      <c r="H1123" s="437" t="s">
        <v>300</v>
      </c>
      <c r="I1123" s="437" t="s">
        <v>749</v>
      </c>
      <c r="J1123" s="120">
        <v>0.05</v>
      </c>
      <c r="K1123" s="120"/>
      <c r="L1123" s="120">
        <f t="shared" si="97"/>
        <v>0.03</v>
      </c>
      <c r="M1123" s="163"/>
      <c r="N1123" s="141" t="s">
        <v>1748</v>
      </c>
      <c r="O1123" s="164" t="s">
        <v>1795</v>
      </c>
      <c r="P1123" s="163" t="s">
        <v>1794</v>
      </c>
      <c r="Q1123" s="120"/>
      <c r="R1123" s="120"/>
      <c r="S1123" s="121">
        <v>1.05</v>
      </c>
      <c r="T1123" s="121">
        <v>10</v>
      </c>
      <c r="U1123" s="121">
        <v>21.05</v>
      </c>
      <c r="V1123" s="121">
        <v>41.1</v>
      </c>
      <c r="W1123" s="121">
        <v>71.150000000000006</v>
      </c>
      <c r="X1123" s="121">
        <v>81.150000000000006</v>
      </c>
      <c r="Y1123" s="121">
        <v>100</v>
      </c>
      <c r="Z1123" s="121">
        <v>121.05</v>
      </c>
      <c r="AA1123" s="121">
        <v>140</v>
      </c>
      <c r="AB1123" s="121">
        <v>150</v>
      </c>
      <c r="AC1123" s="122">
        <v>11.05</v>
      </c>
      <c r="AD1123" s="122">
        <v>71.099999999999994</v>
      </c>
      <c r="AE1123" s="122">
        <v>150</v>
      </c>
      <c r="AF1123" s="123">
        <v>5.15</v>
      </c>
      <c r="AG1123" s="123">
        <v>60</v>
      </c>
      <c r="AH1123" s="123">
        <v>150</v>
      </c>
      <c r="AI1123" s="1092" t="s">
        <v>2571</v>
      </c>
      <c r="AJ1123" s="1093"/>
      <c r="AK1123" s="1093" t="s">
        <v>1676</v>
      </c>
      <c r="AL1123" s="1093"/>
      <c r="AM1123" s="1093"/>
      <c r="AN1123" s="120"/>
      <c r="AO1123" s="118">
        <f t="shared" si="98"/>
        <v>0.25</v>
      </c>
      <c r="AP1123" s="120" t="s">
        <v>287</v>
      </c>
      <c r="AQ1123" s="120" t="s">
        <v>287</v>
      </c>
      <c r="AR1123" s="144">
        <f t="shared" si="96"/>
        <v>0.2</v>
      </c>
      <c r="AS1123" s="411">
        <v>8.3999999999999995E-3</v>
      </c>
      <c r="AT1123" s="115">
        <v>1130</v>
      </c>
    </row>
    <row r="1124" spans="1:46" ht="15" hidden="1" customHeight="1">
      <c r="A1124" s="115">
        <v>1121</v>
      </c>
      <c r="B1124" s="445" t="s">
        <v>2178</v>
      </c>
      <c r="C1124" s="120">
        <v>16058241</v>
      </c>
      <c r="D1124" s="445" t="s">
        <v>309</v>
      </c>
      <c r="E1124" s="445" t="s">
        <v>1673</v>
      </c>
      <c r="F1124" s="445" t="s">
        <v>749</v>
      </c>
      <c r="G1124" s="445" t="s">
        <v>297</v>
      </c>
      <c r="H1124" s="445" t="s">
        <v>300</v>
      </c>
      <c r="I1124" s="445" t="s">
        <v>749</v>
      </c>
      <c r="J1124" s="120">
        <v>0.05</v>
      </c>
      <c r="K1124" s="120"/>
      <c r="L1124" s="120">
        <f t="shared" si="97"/>
        <v>0.03</v>
      </c>
      <c r="M1124" s="163"/>
      <c r="N1124" s="141" t="s">
        <v>1748</v>
      </c>
      <c r="O1124" s="164" t="s">
        <v>1795</v>
      </c>
      <c r="P1124" s="163" t="s">
        <v>1794</v>
      </c>
      <c r="Q1124" s="120"/>
      <c r="R1124" s="120"/>
      <c r="S1124" s="121">
        <v>1.05</v>
      </c>
      <c r="T1124" s="121">
        <v>10</v>
      </c>
      <c r="U1124" s="121">
        <v>21.05</v>
      </c>
      <c r="V1124" s="121">
        <v>41.1</v>
      </c>
      <c r="W1124" s="121">
        <v>71.150000000000006</v>
      </c>
      <c r="X1124" s="121">
        <v>81.150000000000006</v>
      </c>
      <c r="Y1124" s="121">
        <v>100</v>
      </c>
      <c r="Z1124" s="121">
        <v>121.05</v>
      </c>
      <c r="AA1124" s="121">
        <v>140</v>
      </c>
      <c r="AB1124" s="121">
        <v>150</v>
      </c>
      <c r="AC1124" s="122">
        <v>11.05</v>
      </c>
      <c r="AD1124" s="122">
        <v>71.099999999999994</v>
      </c>
      <c r="AE1124" s="122">
        <v>150</v>
      </c>
      <c r="AF1124" s="123">
        <v>5.15</v>
      </c>
      <c r="AG1124" s="123">
        <v>60</v>
      </c>
      <c r="AH1124" s="123">
        <v>150</v>
      </c>
      <c r="AI1124" s="1092" t="s">
        <v>2571</v>
      </c>
      <c r="AJ1124" s="1093"/>
      <c r="AK1124" s="1093" t="s">
        <v>1676</v>
      </c>
      <c r="AL1124" s="1093"/>
      <c r="AM1124" s="1093"/>
      <c r="AN1124" s="120"/>
      <c r="AO1124" s="118">
        <f t="shared" si="98"/>
        <v>0.25</v>
      </c>
      <c r="AP1124" s="120" t="s">
        <v>287</v>
      </c>
      <c r="AQ1124" s="120" t="s">
        <v>287</v>
      </c>
      <c r="AR1124" s="144">
        <f t="shared" si="96"/>
        <v>0.2</v>
      </c>
      <c r="AS1124" s="411">
        <v>8.3999999999999995E-3</v>
      </c>
      <c r="AT1124" s="115">
        <v>1131</v>
      </c>
    </row>
    <row r="1125" spans="1:46" ht="15" hidden="1" customHeight="1">
      <c r="A1125" s="115">
        <v>1122</v>
      </c>
      <c r="B1125" s="457" t="s">
        <v>2191</v>
      </c>
      <c r="C1125" s="455">
        <v>36262</v>
      </c>
      <c r="D1125" s="457" t="s">
        <v>309</v>
      </c>
      <c r="E1125" s="457" t="s">
        <v>1673</v>
      </c>
      <c r="F1125" s="457" t="s">
        <v>1751</v>
      </c>
      <c r="G1125" s="457" t="s">
        <v>681</v>
      </c>
      <c r="H1125" s="457" t="s">
        <v>300</v>
      </c>
      <c r="I1125" s="125" t="s">
        <v>1751</v>
      </c>
      <c r="J1125" s="119">
        <v>0.05</v>
      </c>
      <c r="K1125" s="119"/>
      <c r="L1125" s="455">
        <f t="shared" si="97"/>
        <v>0.03</v>
      </c>
      <c r="M1125" s="163"/>
      <c r="N1125" s="454" t="s">
        <v>1748</v>
      </c>
      <c r="O1125" s="164" t="s">
        <v>1795</v>
      </c>
      <c r="P1125" s="163" t="s">
        <v>1794</v>
      </c>
      <c r="Q1125" s="455"/>
      <c r="R1125" s="455"/>
      <c r="S1125" s="121">
        <v>1.05</v>
      </c>
      <c r="T1125" s="121">
        <v>10</v>
      </c>
      <c r="U1125" s="121">
        <v>21.05</v>
      </c>
      <c r="V1125" s="121">
        <v>41.1</v>
      </c>
      <c r="W1125" s="121">
        <v>71.150000000000006</v>
      </c>
      <c r="X1125" s="121">
        <v>81.150000000000006</v>
      </c>
      <c r="Y1125" s="121">
        <v>100</v>
      </c>
      <c r="Z1125" s="121">
        <v>121.05000000000001</v>
      </c>
      <c r="AA1125" s="121">
        <v>140</v>
      </c>
      <c r="AB1125" s="121">
        <v>160</v>
      </c>
      <c r="AC1125" s="122">
        <v>11.05</v>
      </c>
      <c r="AD1125" s="122">
        <v>71.099999999999994</v>
      </c>
      <c r="AE1125" s="122">
        <v>160</v>
      </c>
      <c r="AF1125" s="123">
        <v>5.15</v>
      </c>
      <c r="AG1125" s="123">
        <v>60</v>
      </c>
      <c r="AH1125" s="123">
        <v>160</v>
      </c>
      <c r="AI1125" s="1092" t="s">
        <v>2571</v>
      </c>
      <c r="AJ1125" s="1093"/>
      <c r="AK1125" s="1093" t="s">
        <v>1676</v>
      </c>
      <c r="AL1125" s="1093"/>
      <c r="AM1125" s="1093"/>
      <c r="AN1125" s="455"/>
      <c r="AO1125" s="458">
        <f t="shared" si="98"/>
        <v>0.25</v>
      </c>
      <c r="AP1125" s="455" t="s">
        <v>287</v>
      </c>
      <c r="AQ1125" s="455" t="s">
        <v>287</v>
      </c>
      <c r="AR1125" s="456">
        <f t="shared" si="96"/>
        <v>0.2</v>
      </c>
      <c r="AS1125" s="458">
        <v>8.3999999999999995E-3</v>
      </c>
      <c r="AT1125" s="115">
        <v>1132</v>
      </c>
    </row>
    <row r="1126" spans="1:46" ht="15" hidden="1" customHeight="1">
      <c r="A1126" s="115">
        <v>1123</v>
      </c>
      <c r="B1126" s="457" t="s">
        <v>2192</v>
      </c>
      <c r="C1126" s="455" t="s">
        <v>2193</v>
      </c>
      <c r="D1126" s="457" t="s">
        <v>309</v>
      </c>
      <c r="E1126" s="457" t="s">
        <v>330</v>
      </c>
      <c r="F1126" s="457" t="s">
        <v>2194</v>
      </c>
      <c r="G1126" s="457" t="s">
        <v>296</v>
      </c>
      <c r="H1126" s="457" t="s">
        <v>300</v>
      </c>
      <c r="I1126" s="457" t="s">
        <v>749</v>
      </c>
      <c r="J1126" s="455">
        <v>0.01</v>
      </c>
      <c r="K1126" s="455"/>
      <c r="L1126" s="455">
        <f t="shared" ref="L1126" si="122">IF(J1126&lt;0.03,0.01,0.03)</f>
        <v>0.01</v>
      </c>
      <c r="M1126" s="163"/>
      <c r="N1126" s="454" t="s">
        <v>1748</v>
      </c>
      <c r="O1126" s="164" t="s">
        <v>1795</v>
      </c>
      <c r="P1126" s="163" t="s">
        <v>1794</v>
      </c>
      <c r="Q1126" s="455"/>
      <c r="R1126" s="455"/>
      <c r="S1126" s="121">
        <v>1.05</v>
      </c>
      <c r="T1126" s="121">
        <v>10</v>
      </c>
      <c r="U1126" s="121">
        <v>21.05</v>
      </c>
      <c r="V1126" s="121">
        <v>41.1</v>
      </c>
      <c r="W1126" s="121">
        <v>71.150000000000006</v>
      </c>
      <c r="X1126" s="121">
        <v>81.150000000000006</v>
      </c>
      <c r="Y1126" s="121">
        <v>100</v>
      </c>
      <c r="Z1126" s="121">
        <v>121.05</v>
      </c>
      <c r="AA1126" s="121">
        <v>140</v>
      </c>
      <c r="AB1126" s="121">
        <v>150</v>
      </c>
      <c r="AC1126" s="122">
        <v>11.05</v>
      </c>
      <c r="AD1126" s="122">
        <v>71.099999999999994</v>
      </c>
      <c r="AE1126" s="122">
        <v>150</v>
      </c>
      <c r="AF1126" s="123">
        <v>5.15</v>
      </c>
      <c r="AG1126" s="123">
        <v>60</v>
      </c>
      <c r="AH1126" s="123">
        <v>150</v>
      </c>
      <c r="AI1126" s="1092" t="s">
        <v>2571</v>
      </c>
      <c r="AJ1126" s="1093"/>
      <c r="AK1126" s="1093" t="s">
        <v>1676</v>
      </c>
      <c r="AL1126" s="1093"/>
      <c r="AM1126" s="1093"/>
      <c r="AN1126" s="455"/>
      <c r="AO1126" s="458">
        <f t="shared" ref="AO1126" si="123">AR1126+J1126</f>
        <v>0.05</v>
      </c>
      <c r="AP1126" s="455" t="s">
        <v>287</v>
      </c>
      <c r="AQ1126" s="455" t="s">
        <v>287</v>
      </c>
      <c r="AR1126" s="456">
        <f t="shared" ref="AR1126" si="124">4*J1126</f>
        <v>0.04</v>
      </c>
      <c r="AS1126" s="458">
        <v>8.3999999999999995E-3</v>
      </c>
      <c r="AT1126" s="115">
        <v>1133</v>
      </c>
    </row>
    <row r="1127" spans="1:46" ht="15" hidden="1" customHeight="1">
      <c r="A1127" s="115">
        <v>1124</v>
      </c>
      <c r="B1127" s="465" t="s">
        <v>2200</v>
      </c>
      <c r="C1127" s="463">
        <v>20455098</v>
      </c>
      <c r="D1127" s="465" t="s">
        <v>309</v>
      </c>
      <c r="E1127" s="465" t="s">
        <v>1673</v>
      </c>
      <c r="F1127" s="465" t="s">
        <v>1678</v>
      </c>
      <c r="G1127" s="465" t="s">
        <v>297</v>
      </c>
      <c r="H1127" s="465" t="s">
        <v>300</v>
      </c>
      <c r="I1127" s="465" t="s">
        <v>749</v>
      </c>
      <c r="J1127" s="119">
        <v>0.05</v>
      </c>
      <c r="K1127" s="451"/>
      <c r="L1127" s="451">
        <f t="shared" si="97"/>
        <v>0.03</v>
      </c>
      <c r="M1127" s="163"/>
      <c r="N1127" s="452" t="s">
        <v>1748</v>
      </c>
      <c r="O1127" s="164" t="s">
        <v>1795</v>
      </c>
      <c r="P1127" s="163" t="s">
        <v>1794</v>
      </c>
      <c r="Q1127" s="463"/>
      <c r="R1127" s="463"/>
      <c r="S1127" s="121">
        <v>1.05</v>
      </c>
      <c r="T1127" s="121">
        <v>10</v>
      </c>
      <c r="U1127" s="121">
        <v>21.05</v>
      </c>
      <c r="V1127" s="121">
        <v>41.1</v>
      </c>
      <c r="W1127" s="121">
        <v>71.150000000000006</v>
      </c>
      <c r="X1127" s="121">
        <v>81.150000000000006</v>
      </c>
      <c r="Y1127" s="121">
        <v>100</v>
      </c>
      <c r="Z1127" s="121">
        <v>121.05</v>
      </c>
      <c r="AA1127" s="121">
        <v>140</v>
      </c>
      <c r="AB1127" s="121">
        <v>150</v>
      </c>
      <c r="AC1127" s="122">
        <v>11.05</v>
      </c>
      <c r="AD1127" s="122">
        <v>71.099999999999994</v>
      </c>
      <c r="AE1127" s="122">
        <v>150</v>
      </c>
      <c r="AF1127" s="123">
        <v>5.15</v>
      </c>
      <c r="AG1127" s="123">
        <v>60</v>
      </c>
      <c r="AH1127" s="123">
        <v>150</v>
      </c>
      <c r="AI1127" s="1092" t="s">
        <v>2571</v>
      </c>
      <c r="AJ1127" s="1093"/>
      <c r="AK1127" s="1093" t="s">
        <v>1676</v>
      </c>
      <c r="AL1127" s="1093"/>
      <c r="AM1127" s="1093"/>
      <c r="AN1127" s="463"/>
      <c r="AO1127" s="466">
        <f t="shared" ref="AO1127" si="125">AR1127+J1127</f>
        <v>0.25</v>
      </c>
      <c r="AP1127" s="463" t="s">
        <v>287</v>
      </c>
      <c r="AQ1127" s="463" t="s">
        <v>287</v>
      </c>
      <c r="AR1127" s="464">
        <f t="shared" ref="AR1127" si="126">4*J1127</f>
        <v>0.2</v>
      </c>
      <c r="AS1127" s="466">
        <v>8.3999999999999995E-3</v>
      </c>
      <c r="AT1127" s="115">
        <v>1134</v>
      </c>
    </row>
    <row r="1128" spans="1:46" ht="15" hidden="1" customHeight="1">
      <c r="A1128" s="115">
        <v>1125</v>
      </c>
      <c r="B1128" s="470" t="s">
        <v>2202</v>
      </c>
      <c r="C1128" s="120">
        <v>11301550</v>
      </c>
      <c r="D1128" s="470" t="s">
        <v>309</v>
      </c>
      <c r="E1128" s="470" t="s">
        <v>1673</v>
      </c>
      <c r="F1128" s="470" t="s">
        <v>311</v>
      </c>
      <c r="G1128" s="470" t="s">
        <v>297</v>
      </c>
      <c r="H1128" s="470" t="s">
        <v>300</v>
      </c>
      <c r="I1128" s="470" t="s">
        <v>749</v>
      </c>
      <c r="J1128" s="120">
        <v>0.05</v>
      </c>
      <c r="K1128" s="120"/>
      <c r="L1128" s="120">
        <f t="shared" si="97"/>
        <v>0.03</v>
      </c>
      <c r="M1128" s="163"/>
      <c r="N1128" s="141" t="s">
        <v>1748</v>
      </c>
      <c r="O1128" s="164" t="s">
        <v>1795</v>
      </c>
      <c r="P1128" s="163" t="s">
        <v>1794</v>
      </c>
      <c r="Q1128" s="120"/>
      <c r="R1128" s="120"/>
      <c r="S1128" s="121">
        <v>1.05</v>
      </c>
      <c r="T1128" s="121">
        <v>10</v>
      </c>
      <c r="U1128" s="121">
        <v>21.05</v>
      </c>
      <c r="V1128" s="121">
        <v>41.1</v>
      </c>
      <c r="W1128" s="121">
        <v>71.150000000000006</v>
      </c>
      <c r="X1128" s="121">
        <v>81.150000000000006</v>
      </c>
      <c r="Y1128" s="121">
        <v>100</v>
      </c>
      <c r="Z1128" s="121">
        <v>121.05</v>
      </c>
      <c r="AA1128" s="121">
        <v>140</v>
      </c>
      <c r="AB1128" s="121">
        <v>150</v>
      </c>
      <c r="AC1128" s="122">
        <v>11.05</v>
      </c>
      <c r="AD1128" s="122">
        <v>71.099999999999994</v>
      </c>
      <c r="AE1128" s="122">
        <v>150</v>
      </c>
      <c r="AF1128" s="123">
        <v>5.15</v>
      </c>
      <c r="AG1128" s="123">
        <v>60</v>
      </c>
      <c r="AH1128" s="123">
        <v>150</v>
      </c>
      <c r="AI1128" s="1092" t="s">
        <v>2571</v>
      </c>
      <c r="AJ1128" s="1093"/>
      <c r="AK1128" s="1093" t="s">
        <v>1676</v>
      </c>
      <c r="AL1128" s="1093"/>
      <c r="AM1128" s="1093"/>
      <c r="AN1128" s="120"/>
      <c r="AO1128" s="118">
        <f t="shared" si="98"/>
        <v>0.25</v>
      </c>
      <c r="AP1128" s="120" t="s">
        <v>287</v>
      </c>
      <c r="AQ1128" s="120" t="s">
        <v>287</v>
      </c>
      <c r="AR1128" s="144">
        <f t="shared" si="96"/>
        <v>0.2</v>
      </c>
      <c r="AS1128" s="411">
        <v>8.3999999999999995E-3</v>
      </c>
      <c r="AT1128" s="115">
        <v>1135</v>
      </c>
    </row>
    <row r="1129" spans="1:46" ht="15" hidden="1" customHeight="1">
      <c r="A1129" s="115">
        <v>1126</v>
      </c>
      <c r="B1129" s="476" t="s">
        <v>2215</v>
      </c>
      <c r="C1129" s="476">
        <v>14240559</v>
      </c>
      <c r="D1129" s="478" t="s">
        <v>309</v>
      </c>
      <c r="E1129" s="478" t="s">
        <v>1673</v>
      </c>
      <c r="F1129" s="476" t="s">
        <v>545</v>
      </c>
      <c r="G1129" s="478" t="s">
        <v>297</v>
      </c>
      <c r="H1129" s="478" t="s">
        <v>300</v>
      </c>
      <c r="I1129" s="478" t="s">
        <v>749</v>
      </c>
      <c r="J1129" s="476">
        <v>0.05</v>
      </c>
      <c r="K1129" s="120"/>
      <c r="L1129" s="120">
        <f t="shared" si="97"/>
        <v>0.03</v>
      </c>
      <c r="M1129" s="163"/>
      <c r="N1129" s="141" t="s">
        <v>1748</v>
      </c>
      <c r="O1129" s="164" t="s">
        <v>1795</v>
      </c>
      <c r="P1129" s="163" t="s">
        <v>1794</v>
      </c>
      <c r="Q1129" s="476"/>
      <c r="R1129" s="476"/>
      <c r="S1129" s="121">
        <v>1.05</v>
      </c>
      <c r="T1129" s="121">
        <v>10</v>
      </c>
      <c r="U1129" s="121">
        <v>21.05</v>
      </c>
      <c r="V1129" s="121">
        <v>41.1</v>
      </c>
      <c r="W1129" s="121">
        <v>71.150000000000006</v>
      </c>
      <c r="X1129" s="121">
        <v>81.150000000000006</v>
      </c>
      <c r="Y1129" s="121">
        <v>100</v>
      </c>
      <c r="Z1129" s="121">
        <v>121.05</v>
      </c>
      <c r="AA1129" s="121">
        <v>140</v>
      </c>
      <c r="AB1129" s="121">
        <v>150</v>
      </c>
      <c r="AC1129" s="122">
        <v>11.05</v>
      </c>
      <c r="AD1129" s="122">
        <v>71.099999999999994</v>
      </c>
      <c r="AE1129" s="122">
        <v>150</v>
      </c>
      <c r="AF1129" s="123">
        <v>5.15</v>
      </c>
      <c r="AG1129" s="123">
        <v>60</v>
      </c>
      <c r="AH1129" s="123">
        <v>150</v>
      </c>
      <c r="AI1129" s="1092" t="s">
        <v>2571</v>
      </c>
      <c r="AJ1129" s="1093"/>
      <c r="AK1129" s="1093" t="s">
        <v>1676</v>
      </c>
      <c r="AL1129" s="1093"/>
      <c r="AM1129" s="1093"/>
      <c r="AN1129" s="476"/>
      <c r="AO1129" s="479">
        <f t="shared" ref="AO1129" si="127">AR1129+J1129</f>
        <v>0.25</v>
      </c>
      <c r="AP1129" s="476" t="s">
        <v>287</v>
      </c>
      <c r="AQ1129" s="476" t="s">
        <v>287</v>
      </c>
      <c r="AR1129" s="477">
        <f t="shared" ref="AR1129" si="128">4*J1129</f>
        <v>0.2</v>
      </c>
      <c r="AS1129" s="479">
        <v>8.3999999999999995E-3</v>
      </c>
      <c r="AT1129" s="115">
        <v>1136</v>
      </c>
    </row>
    <row r="1130" spans="1:46" ht="15" hidden="1" customHeight="1">
      <c r="A1130" s="115">
        <v>1127</v>
      </c>
      <c r="B1130" s="476" t="s">
        <v>2216</v>
      </c>
      <c r="C1130" s="476">
        <v>14240714</v>
      </c>
      <c r="D1130" s="478" t="s">
        <v>309</v>
      </c>
      <c r="E1130" s="478" t="s">
        <v>1673</v>
      </c>
      <c r="F1130" s="476" t="s">
        <v>545</v>
      </c>
      <c r="G1130" s="478" t="s">
        <v>297</v>
      </c>
      <c r="H1130" s="478" t="s">
        <v>300</v>
      </c>
      <c r="I1130" s="478" t="s">
        <v>749</v>
      </c>
      <c r="J1130" s="476">
        <v>0.05</v>
      </c>
      <c r="K1130" s="120"/>
      <c r="L1130" s="120">
        <f t="shared" si="97"/>
        <v>0.03</v>
      </c>
      <c r="M1130" s="163"/>
      <c r="N1130" s="141" t="s">
        <v>1748</v>
      </c>
      <c r="O1130" s="164" t="s">
        <v>1795</v>
      </c>
      <c r="P1130" s="163" t="s">
        <v>1794</v>
      </c>
      <c r="Q1130" s="476"/>
      <c r="R1130" s="476"/>
      <c r="S1130" s="121">
        <v>1.05</v>
      </c>
      <c r="T1130" s="121">
        <v>10</v>
      </c>
      <c r="U1130" s="121">
        <v>21.05</v>
      </c>
      <c r="V1130" s="121">
        <v>41.1</v>
      </c>
      <c r="W1130" s="121">
        <v>71.150000000000006</v>
      </c>
      <c r="X1130" s="121">
        <v>81.150000000000006</v>
      </c>
      <c r="Y1130" s="121">
        <v>100</v>
      </c>
      <c r="Z1130" s="121">
        <v>121.05</v>
      </c>
      <c r="AA1130" s="121">
        <v>140</v>
      </c>
      <c r="AB1130" s="121">
        <v>150</v>
      </c>
      <c r="AC1130" s="122">
        <v>11.05</v>
      </c>
      <c r="AD1130" s="122">
        <v>71.099999999999994</v>
      </c>
      <c r="AE1130" s="122">
        <v>150</v>
      </c>
      <c r="AF1130" s="123">
        <v>5.15</v>
      </c>
      <c r="AG1130" s="123">
        <v>60</v>
      </c>
      <c r="AH1130" s="123">
        <v>150</v>
      </c>
      <c r="AI1130" s="1092" t="s">
        <v>2571</v>
      </c>
      <c r="AJ1130" s="1093"/>
      <c r="AK1130" s="1093" t="s">
        <v>1676</v>
      </c>
      <c r="AL1130" s="1093"/>
      <c r="AM1130" s="1093"/>
      <c r="AN1130" s="476"/>
      <c r="AO1130" s="479">
        <f t="shared" ref="AO1130" si="129">AR1130+J1130</f>
        <v>0.25</v>
      </c>
      <c r="AP1130" s="476" t="s">
        <v>287</v>
      </c>
      <c r="AQ1130" s="476" t="s">
        <v>287</v>
      </c>
      <c r="AR1130" s="477">
        <f t="shared" ref="AR1130" si="130">4*J1130</f>
        <v>0.2</v>
      </c>
      <c r="AS1130" s="479">
        <v>8.3999999999999995E-3</v>
      </c>
      <c r="AT1130" s="115">
        <v>1137</v>
      </c>
    </row>
    <row r="1131" spans="1:46" ht="15" hidden="1" customHeight="1">
      <c r="A1131" s="115">
        <v>1128</v>
      </c>
      <c r="B1131" s="476" t="s">
        <v>2217</v>
      </c>
      <c r="C1131" s="476">
        <v>14243514</v>
      </c>
      <c r="D1131" s="478" t="s">
        <v>309</v>
      </c>
      <c r="E1131" s="478" t="s">
        <v>1673</v>
      </c>
      <c r="F1131" s="476" t="s">
        <v>545</v>
      </c>
      <c r="G1131" s="478" t="s">
        <v>297</v>
      </c>
      <c r="H1131" s="478" t="s">
        <v>300</v>
      </c>
      <c r="I1131" s="478" t="s">
        <v>749</v>
      </c>
      <c r="J1131" s="476">
        <v>0.05</v>
      </c>
      <c r="K1131" s="120"/>
      <c r="L1131" s="120">
        <f t="shared" si="97"/>
        <v>0.03</v>
      </c>
      <c r="M1131" s="163"/>
      <c r="N1131" s="141" t="s">
        <v>1748</v>
      </c>
      <c r="O1131" s="164" t="s">
        <v>1795</v>
      </c>
      <c r="P1131" s="163" t="s">
        <v>1794</v>
      </c>
      <c r="Q1131" s="476"/>
      <c r="R1131" s="476"/>
      <c r="S1131" s="121">
        <v>1.05</v>
      </c>
      <c r="T1131" s="121">
        <v>10</v>
      </c>
      <c r="U1131" s="121">
        <v>21.05</v>
      </c>
      <c r="V1131" s="121">
        <v>41.1</v>
      </c>
      <c r="W1131" s="121">
        <v>71.150000000000006</v>
      </c>
      <c r="X1131" s="121">
        <v>81.150000000000006</v>
      </c>
      <c r="Y1131" s="121">
        <v>100</v>
      </c>
      <c r="Z1131" s="121">
        <v>121.05</v>
      </c>
      <c r="AA1131" s="121">
        <v>140</v>
      </c>
      <c r="AB1131" s="121">
        <v>150</v>
      </c>
      <c r="AC1131" s="122">
        <v>11.05</v>
      </c>
      <c r="AD1131" s="122">
        <v>71.099999999999994</v>
      </c>
      <c r="AE1131" s="122">
        <v>150</v>
      </c>
      <c r="AF1131" s="123">
        <v>5.15</v>
      </c>
      <c r="AG1131" s="123">
        <v>60</v>
      </c>
      <c r="AH1131" s="123">
        <v>150</v>
      </c>
      <c r="AI1131" s="1092" t="s">
        <v>2571</v>
      </c>
      <c r="AJ1131" s="1093"/>
      <c r="AK1131" s="1093" t="s">
        <v>1676</v>
      </c>
      <c r="AL1131" s="1093"/>
      <c r="AM1131" s="1093"/>
      <c r="AN1131" s="476"/>
      <c r="AO1131" s="479">
        <f t="shared" ref="AO1131" si="131">AR1131+J1131</f>
        <v>0.25</v>
      </c>
      <c r="AP1131" s="476" t="s">
        <v>287</v>
      </c>
      <c r="AQ1131" s="476" t="s">
        <v>287</v>
      </c>
      <c r="AR1131" s="477">
        <f t="shared" ref="AR1131" si="132">4*J1131</f>
        <v>0.2</v>
      </c>
      <c r="AS1131" s="479">
        <v>8.3999999999999995E-3</v>
      </c>
      <c r="AT1131" s="115">
        <v>1138</v>
      </c>
    </row>
    <row r="1132" spans="1:46" ht="15" hidden="1" customHeight="1">
      <c r="A1132" s="115">
        <v>1129</v>
      </c>
      <c r="B1132" s="120">
        <v>8733</v>
      </c>
      <c r="C1132" s="486" t="s">
        <v>2223</v>
      </c>
      <c r="D1132" s="487" t="s">
        <v>309</v>
      </c>
      <c r="E1132" s="487" t="s">
        <v>330</v>
      </c>
      <c r="F1132" s="486" t="s">
        <v>2224</v>
      </c>
      <c r="G1132" s="487" t="s">
        <v>297</v>
      </c>
      <c r="H1132" s="487" t="s">
        <v>300</v>
      </c>
      <c r="I1132" s="487" t="s">
        <v>749</v>
      </c>
      <c r="J1132" s="120">
        <v>0.01</v>
      </c>
      <c r="K1132" s="120"/>
      <c r="L1132" s="120">
        <f t="shared" si="97"/>
        <v>0.01</v>
      </c>
      <c r="M1132" s="163"/>
      <c r="N1132" s="141" t="s">
        <v>1748</v>
      </c>
      <c r="O1132" s="164" t="s">
        <v>1795</v>
      </c>
      <c r="P1132" s="163" t="s">
        <v>1794</v>
      </c>
      <c r="Q1132" s="120"/>
      <c r="R1132" s="120"/>
      <c r="S1132" s="121">
        <v>1.05</v>
      </c>
      <c r="T1132" s="121">
        <v>10</v>
      </c>
      <c r="U1132" s="121">
        <v>21.05</v>
      </c>
      <c r="V1132" s="121">
        <v>41.1</v>
      </c>
      <c r="W1132" s="121">
        <v>71.150000000000006</v>
      </c>
      <c r="X1132" s="121">
        <v>81.150000000000006</v>
      </c>
      <c r="Y1132" s="121">
        <v>100</v>
      </c>
      <c r="Z1132" s="121">
        <v>121.05</v>
      </c>
      <c r="AA1132" s="121">
        <v>140</v>
      </c>
      <c r="AB1132" s="121">
        <v>150</v>
      </c>
      <c r="AC1132" s="122">
        <v>11.05</v>
      </c>
      <c r="AD1132" s="122">
        <v>71.099999999999994</v>
      </c>
      <c r="AE1132" s="122">
        <v>150</v>
      </c>
      <c r="AF1132" s="123">
        <v>5.15</v>
      </c>
      <c r="AG1132" s="123">
        <v>60</v>
      </c>
      <c r="AH1132" s="123">
        <v>150</v>
      </c>
      <c r="AI1132" s="1093" t="s">
        <v>1663</v>
      </c>
      <c r="AJ1132" s="1093"/>
      <c r="AK1132" s="1092" t="s">
        <v>2225</v>
      </c>
      <c r="AL1132" s="1093"/>
      <c r="AM1132" s="1093"/>
      <c r="AN1132" s="120"/>
      <c r="AO1132" s="118">
        <f t="shared" si="98"/>
        <v>0.05</v>
      </c>
      <c r="AP1132" s="120" t="s">
        <v>287</v>
      </c>
      <c r="AQ1132" s="120" t="s">
        <v>287</v>
      </c>
      <c r="AR1132" s="144">
        <f t="shared" si="96"/>
        <v>0.04</v>
      </c>
      <c r="AS1132" s="411">
        <v>8.3999999999999995E-3</v>
      </c>
      <c r="AT1132" s="115">
        <v>1139</v>
      </c>
    </row>
    <row r="1133" spans="1:46" ht="15" hidden="1" customHeight="1">
      <c r="A1133" s="115">
        <v>1130</v>
      </c>
      <c r="B1133" s="490" t="s">
        <v>2228</v>
      </c>
      <c r="C1133" s="489">
        <v>16226186</v>
      </c>
      <c r="D1133" s="490" t="s">
        <v>309</v>
      </c>
      <c r="E1133" s="490" t="s">
        <v>1673</v>
      </c>
      <c r="F1133" s="490" t="s">
        <v>311</v>
      </c>
      <c r="G1133" s="490" t="s">
        <v>297</v>
      </c>
      <c r="H1133" s="490" t="s">
        <v>300</v>
      </c>
      <c r="I1133" s="490" t="s">
        <v>749</v>
      </c>
      <c r="J1133" s="495">
        <v>0.05</v>
      </c>
      <c r="K1133" s="120"/>
      <c r="L1133" s="120">
        <f t="shared" si="97"/>
        <v>0.03</v>
      </c>
      <c r="M1133" s="163"/>
      <c r="N1133" s="141" t="s">
        <v>1748</v>
      </c>
      <c r="O1133" s="164" t="s">
        <v>1795</v>
      </c>
      <c r="P1133" s="163" t="s">
        <v>1794</v>
      </c>
      <c r="Q1133" s="120"/>
      <c r="R1133" s="120"/>
      <c r="S1133" s="121">
        <v>1.05</v>
      </c>
      <c r="T1133" s="121">
        <v>10</v>
      </c>
      <c r="U1133" s="121">
        <v>21.05</v>
      </c>
      <c r="V1133" s="121">
        <v>41.1</v>
      </c>
      <c r="W1133" s="121">
        <v>71.150000000000006</v>
      </c>
      <c r="X1133" s="121">
        <v>81.150000000000006</v>
      </c>
      <c r="Y1133" s="121">
        <v>100</v>
      </c>
      <c r="Z1133" s="121">
        <v>121.05</v>
      </c>
      <c r="AA1133" s="121">
        <v>140</v>
      </c>
      <c r="AB1133" s="121">
        <v>150</v>
      </c>
      <c r="AC1133" s="122">
        <v>11.05</v>
      </c>
      <c r="AD1133" s="122">
        <v>71.099999999999994</v>
      </c>
      <c r="AE1133" s="122">
        <v>150</v>
      </c>
      <c r="AF1133" s="123">
        <v>5.15</v>
      </c>
      <c r="AG1133" s="123">
        <v>60</v>
      </c>
      <c r="AH1133" s="123">
        <v>150</v>
      </c>
      <c r="AI1133" s="1092" t="s">
        <v>2571</v>
      </c>
      <c r="AJ1133" s="1093"/>
      <c r="AK1133" s="1093" t="s">
        <v>1676</v>
      </c>
      <c r="AL1133" s="1093"/>
      <c r="AM1133" s="1093"/>
      <c r="AN1133" s="120"/>
      <c r="AO1133" s="118">
        <f t="shared" si="98"/>
        <v>0.25</v>
      </c>
      <c r="AP1133" s="120" t="s">
        <v>287</v>
      </c>
      <c r="AQ1133" s="120" t="s">
        <v>287</v>
      </c>
      <c r="AR1133" s="144">
        <f t="shared" si="96"/>
        <v>0.2</v>
      </c>
      <c r="AS1133" s="411">
        <v>8.3999999999999995E-3</v>
      </c>
      <c r="AT1133" s="115">
        <v>1140</v>
      </c>
    </row>
    <row r="1134" spans="1:46" ht="15" hidden="1" customHeight="1">
      <c r="A1134" s="115">
        <v>1131</v>
      </c>
      <c r="B1134" s="490" t="s">
        <v>2227</v>
      </c>
      <c r="C1134" s="489" t="s">
        <v>2229</v>
      </c>
      <c r="D1134" s="490" t="s">
        <v>309</v>
      </c>
      <c r="E1134" s="490" t="s">
        <v>330</v>
      </c>
      <c r="F1134" s="375" t="s">
        <v>395</v>
      </c>
      <c r="G1134" s="490" t="s">
        <v>297</v>
      </c>
      <c r="H1134" s="490" t="s">
        <v>300</v>
      </c>
      <c r="I1134" s="490" t="s">
        <v>749</v>
      </c>
      <c r="J1134" s="495">
        <v>0.01</v>
      </c>
      <c r="K1134" s="120"/>
      <c r="L1134" s="120">
        <f t="shared" si="97"/>
        <v>0.01</v>
      </c>
      <c r="M1134" s="163"/>
      <c r="N1134" s="141" t="s">
        <v>1748</v>
      </c>
      <c r="O1134" s="164" t="s">
        <v>1795</v>
      </c>
      <c r="P1134" s="163" t="s">
        <v>1794</v>
      </c>
      <c r="Q1134" s="120"/>
      <c r="R1134" s="120"/>
      <c r="S1134" s="121">
        <v>1.05</v>
      </c>
      <c r="T1134" s="121">
        <v>10</v>
      </c>
      <c r="U1134" s="121">
        <v>21.05</v>
      </c>
      <c r="V1134" s="121">
        <v>41.1</v>
      </c>
      <c r="W1134" s="121">
        <v>71.150000000000006</v>
      </c>
      <c r="X1134" s="121">
        <v>81.150000000000006</v>
      </c>
      <c r="Y1134" s="121">
        <v>100</v>
      </c>
      <c r="Z1134" s="121">
        <v>121.05</v>
      </c>
      <c r="AA1134" s="121">
        <v>140</v>
      </c>
      <c r="AB1134" s="121">
        <v>150</v>
      </c>
      <c r="AC1134" s="122">
        <v>11.05</v>
      </c>
      <c r="AD1134" s="122">
        <v>71.099999999999994</v>
      </c>
      <c r="AE1134" s="122">
        <v>150</v>
      </c>
      <c r="AF1134" s="123">
        <v>5.15</v>
      </c>
      <c r="AG1134" s="123">
        <v>60</v>
      </c>
      <c r="AH1134" s="123">
        <v>150</v>
      </c>
      <c r="AI1134" s="1092" t="s">
        <v>2571</v>
      </c>
      <c r="AJ1134" s="1093"/>
      <c r="AK1134" s="1093" t="s">
        <v>1676</v>
      </c>
      <c r="AL1134" s="1093"/>
      <c r="AM1134" s="1093"/>
      <c r="AN1134" s="120"/>
      <c r="AO1134" s="118">
        <f t="shared" si="98"/>
        <v>0.05</v>
      </c>
      <c r="AP1134" s="120" t="s">
        <v>287</v>
      </c>
      <c r="AQ1134" s="120" t="s">
        <v>287</v>
      </c>
      <c r="AR1134" s="144">
        <f t="shared" si="96"/>
        <v>0.04</v>
      </c>
      <c r="AS1134" s="411">
        <v>8.3999999999999995E-3</v>
      </c>
      <c r="AT1134" s="115">
        <v>1141</v>
      </c>
    </row>
    <row r="1135" spans="1:46" ht="15" hidden="1" customHeight="1">
      <c r="A1135" s="115">
        <v>1132</v>
      </c>
      <c r="B1135" s="494" t="s">
        <v>2235</v>
      </c>
      <c r="C1135" s="493">
        <v>7090086</v>
      </c>
      <c r="D1135" s="494" t="s">
        <v>309</v>
      </c>
      <c r="E1135" s="494" t="s">
        <v>1673</v>
      </c>
      <c r="F1135" s="494" t="s">
        <v>1732</v>
      </c>
      <c r="G1135" s="494" t="s">
        <v>297</v>
      </c>
      <c r="H1135" s="494" t="s">
        <v>300</v>
      </c>
      <c r="I1135" s="494" t="s">
        <v>749</v>
      </c>
      <c r="J1135" s="495">
        <v>0.05</v>
      </c>
      <c r="K1135" s="120"/>
      <c r="L1135" s="120">
        <f t="shared" si="97"/>
        <v>0.03</v>
      </c>
      <c r="M1135" s="163"/>
      <c r="N1135" s="141" t="s">
        <v>1748</v>
      </c>
      <c r="O1135" s="164" t="s">
        <v>1795</v>
      </c>
      <c r="P1135" s="163" t="s">
        <v>1794</v>
      </c>
      <c r="Q1135" s="493"/>
      <c r="R1135" s="493"/>
      <c r="S1135" s="121">
        <v>1.05</v>
      </c>
      <c r="T1135" s="121">
        <v>10</v>
      </c>
      <c r="U1135" s="121">
        <v>21.05</v>
      </c>
      <c r="V1135" s="121">
        <v>41.1</v>
      </c>
      <c r="W1135" s="121">
        <v>71.150000000000006</v>
      </c>
      <c r="X1135" s="121">
        <v>81.150000000000006</v>
      </c>
      <c r="Y1135" s="121">
        <v>100</v>
      </c>
      <c r="Z1135" s="121">
        <v>121.05</v>
      </c>
      <c r="AA1135" s="121">
        <v>140</v>
      </c>
      <c r="AB1135" s="121">
        <v>150</v>
      </c>
      <c r="AC1135" s="122">
        <v>11.05</v>
      </c>
      <c r="AD1135" s="122">
        <v>71.099999999999994</v>
      </c>
      <c r="AE1135" s="122">
        <v>150</v>
      </c>
      <c r="AF1135" s="123">
        <v>5.15</v>
      </c>
      <c r="AG1135" s="123">
        <v>60</v>
      </c>
      <c r="AH1135" s="123">
        <v>150</v>
      </c>
      <c r="AI1135" s="1092" t="s">
        <v>2571</v>
      </c>
      <c r="AJ1135" s="1093"/>
      <c r="AK1135" s="1093" t="s">
        <v>1676</v>
      </c>
      <c r="AL1135" s="1093"/>
      <c r="AM1135" s="1093"/>
      <c r="AN1135" s="120"/>
      <c r="AO1135" s="118">
        <f t="shared" si="98"/>
        <v>0.25</v>
      </c>
      <c r="AP1135" s="120" t="s">
        <v>287</v>
      </c>
      <c r="AQ1135" s="120" t="s">
        <v>287</v>
      </c>
      <c r="AR1135" s="144">
        <f t="shared" si="96"/>
        <v>0.2</v>
      </c>
      <c r="AS1135" s="411">
        <v>8.3999999999999995E-3</v>
      </c>
      <c r="AT1135" s="115">
        <v>1142</v>
      </c>
    </row>
    <row r="1136" spans="1:46" ht="15" hidden="1" customHeight="1">
      <c r="A1136" s="115">
        <v>1133</v>
      </c>
      <c r="B1136" s="496" t="s">
        <v>2237</v>
      </c>
      <c r="C1136" s="495" t="s">
        <v>2238</v>
      </c>
      <c r="D1136" s="496" t="s">
        <v>309</v>
      </c>
      <c r="E1136" s="496" t="s">
        <v>330</v>
      </c>
      <c r="F1136" s="495" t="s">
        <v>2239</v>
      </c>
      <c r="G1136" s="496" t="s">
        <v>296</v>
      </c>
      <c r="H1136" s="496" t="s">
        <v>300</v>
      </c>
      <c r="I1136" s="496" t="s">
        <v>2236</v>
      </c>
      <c r="J1136" s="495">
        <v>0.01</v>
      </c>
      <c r="K1136" s="120"/>
      <c r="L1136" s="120">
        <f t="shared" si="97"/>
        <v>0.01</v>
      </c>
      <c r="M1136" s="163"/>
      <c r="N1136" s="141" t="s">
        <v>1748</v>
      </c>
      <c r="O1136" s="164" t="s">
        <v>1795</v>
      </c>
      <c r="P1136" s="163" t="s">
        <v>1794</v>
      </c>
      <c r="Q1136" s="120"/>
      <c r="R1136" s="120"/>
      <c r="S1136" s="121">
        <v>1.05</v>
      </c>
      <c r="T1136" s="121">
        <v>10</v>
      </c>
      <c r="U1136" s="121">
        <v>21.05</v>
      </c>
      <c r="V1136" s="121">
        <v>41.1</v>
      </c>
      <c r="W1136" s="121">
        <v>71.150000000000006</v>
      </c>
      <c r="X1136" s="121">
        <v>81.150000000000006</v>
      </c>
      <c r="Y1136" s="121">
        <v>100</v>
      </c>
      <c r="Z1136" s="121">
        <v>121.05</v>
      </c>
      <c r="AA1136" s="121">
        <v>140</v>
      </c>
      <c r="AB1136" s="121">
        <v>150</v>
      </c>
      <c r="AC1136" s="122">
        <v>11.05</v>
      </c>
      <c r="AD1136" s="122">
        <v>71.099999999999994</v>
      </c>
      <c r="AE1136" s="122">
        <v>150</v>
      </c>
      <c r="AF1136" s="123">
        <v>5.15</v>
      </c>
      <c r="AG1136" s="123">
        <v>60</v>
      </c>
      <c r="AH1136" s="123">
        <v>150</v>
      </c>
      <c r="AI1136" s="1092" t="s">
        <v>2571</v>
      </c>
      <c r="AJ1136" s="1093"/>
      <c r="AK1136" s="1093" t="s">
        <v>1676</v>
      </c>
      <c r="AL1136" s="1093"/>
      <c r="AM1136" s="1093"/>
      <c r="AN1136" s="120"/>
      <c r="AO1136" s="118">
        <f t="shared" si="98"/>
        <v>0.05</v>
      </c>
      <c r="AP1136" s="120" t="s">
        <v>287</v>
      </c>
      <c r="AQ1136" s="120" t="s">
        <v>287</v>
      </c>
      <c r="AR1136" s="144">
        <f t="shared" si="96"/>
        <v>0.04</v>
      </c>
      <c r="AS1136" s="411">
        <v>8.3999999999999995E-3</v>
      </c>
      <c r="AT1136" s="115">
        <v>1143</v>
      </c>
    </row>
    <row r="1137" spans="1:46" ht="15" hidden="1" customHeight="1">
      <c r="A1137" s="115">
        <v>1134</v>
      </c>
      <c r="B1137" s="498" t="s">
        <v>2243</v>
      </c>
      <c r="C1137" s="495" t="s">
        <v>2240</v>
      </c>
      <c r="D1137" s="496" t="s">
        <v>309</v>
      </c>
      <c r="E1137" s="496" t="s">
        <v>330</v>
      </c>
      <c r="F1137" s="495" t="s">
        <v>2239</v>
      </c>
      <c r="G1137" s="496" t="s">
        <v>296</v>
      </c>
      <c r="H1137" s="496" t="s">
        <v>300</v>
      </c>
      <c r="I1137" s="496" t="s">
        <v>2236</v>
      </c>
      <c r="J1137" s="495">
        <v>0.01</v>
      </c>
      <c r="K1137" s="120"/>
      <c r="L1137" s="120">
        <f t="shared" si="97"/>
        <v>0.01</v>
      </c>
      <c r="M1137" s="163"/>
      <c r="N1137" s="141" t="s">
        <v>1748</v>
      </c>
      <c r="O1137" s="164" t="s">
        <v>1795</v>
      </c>
      <c r="P1137" s="163" t="s">
        <v>1794</v>
      </c>
      <c r="Q1137" s="120"/>
      <c r="R1137" s="120"/>
      <c r="S1137" s="121">
        <v>1.05</v>
      </c>
      <c r="T1137" s="121">
        <v>10</v>
      </c>
      <c r="U1137" s="121">
        <v>21.05</v>
      </c>
      <c r="V1137" s="121">
        <v>41.1</v>
      </c>
      <c r="W1137" s="121">
        <v>71.150000000000006</v>
      </c>
      <c r="X1137" s="121">
        <v>81.150000000000006</v>
      </c>
      <c r="Y1137" s="121">
        <v>100</v>
      </c>
      <c r="Z1137" s="121">
        <v>121.05</v>
      </c>
      <c r="AA1137" s="121">
        <v>140</v>
      </c>
      <c r="AB1137" s="121">
        <v>150</v>
      </c>
      <c r="AC1137" s="122">
        <v>11.05</v>
      </c>
      <c r="AD1137" s="122">
        <v>71.099999999999994</v>
      </c>
      <c r="AE1137" s="122">
        <v>150</v>
      </c>
      <c r="AF1137" s="123">
        <v>5.15</v>
      </c>
      <c r="AG1137" s="123">
        <v>60</v>
      </c>
      <c r="AH1137" s="123">
        <v>150</v>
      </c>
      <c r="AI1137" s="1092" t="s">
        <v>2571</v>
      </c>
      <c r="AJ1137" s="1093"/>
      <c r="AK1137" s="1093" t="s">
        <v>1676</v>
      </c>
      <c r="AL1137" s="1093"/>
      <c r="AM1137" s="1093"/>
      <c r="AN1137" s="120"/>
      <c r="AO1137" s="118">
        <f t="shared" si="98"/>
        <v>0.05</v>
      </c>
      <c r="AP1137" s="120" t="s">
        <v>287</v>
      </c>
      <c r="AQ1137" s="120" t="s">
        <v>287</v>
      </c>
      <c r="AR1137" s="144">
        <f t="shared" si="96"/>
        <v>0.04</v>
      </c>
      <c r="AS1137" s="411">
        <v>8.3999999999999995E-3</v>
      </c>
      <c r="AT1137" s="115">
        <v>1144</v>
      </c>
    </row>
    <row r="1138" spans="1:46" ht="15" hidden="1" customHeight="1">
      <c r="A1138" s="115">
        <v>1135</v>
      </c>
      <c r="B1138" s="498" t="s">
        <v>2244</v>
      </c>
      <c r="C1138" s="496" t="s">
        <v>2241</v>
      </c>
      <c r="D1138" s="496" t="s">
        <v>309</v>
      </c>
      <c r="E1138" s="496" t="s">
        <v>330</v>
      </c>
      <c r="F1138" s="495" t="s">
        <v>2239</v>
      </c>
      <c r="G1138" s="496" t="s">
        <v>296</v>
      </c>
      <c r="H1138" s="496" t="s">
        <v>300</v>
      </c>
      <c r="I1138" s="496" t="s">
        <v>2236</v>
      </c>
      <c r="J1138" s="495">
        <v>0.01</v>
      </c>
      <c r="K1138" s="120"/>
      <c r="L1138" s="120">
        <f t="shared" si="97"/>
        <v>0.01</v>
      </c>
      <c r="M1138" s="163"/>
      <c r="N1138" s="141" t="s">
        <v>1748</v>
      </c>
      <c r="O1138" s="164" t="s">
        <v>1795</v>
      </c>
      <c r="P1138" s="163" t="s">
        <v>1794</v>
      </c>
      <c r="Q1138" s="120"/>
      <c r="R1138" s="120"/>
      <c r="S1138" s="121">
        <v>1.05</v>
      </c>
      <c r="T1138" s="121">
        <v>10</v>
      </c>
      <c r="U1138" s="121">
        <v>21.05</v>
      </c>
      <c r="V1138" s="121">
        <v>41.1</v>
      </c>
      <c r="W1138" s="121">
        <v>71.150000000000006</v>
      </c>
      <c r="X1138" s="121">
        <v>81.150000000000006</v>
      </c>
      <c r="Y1138" s="121">
        <v>100</v>
      </c>
      <c r="Z1138" s="121">
        <v>121.05</v>
      </c>
      <c r="AA1138" s="121">
        <v>140</v>
      </c>
      <c r="AB1138" s="121">
        <v>150</v>
      </c>
      <c r="AC1138" s="122">
        <v>11.05</v>
      </c>
      <c r="AD1138" s="122">
        <v>71.099999999999994</v>
      </c>
      <c r="AE1138" s="122">
        <v>150</v>
      </c>
      <c r="AF1138" s="123">
        <v>5.15</v>
      </c>
      <c r="AG1138" s="123">
        <v>60</v>
      </c>
      <c r="AH1138" s="123">
        <v>150</v>
      </c>
      <c r="AI1138" s="1092" t="s">
        <v>2571</v>
      </c>
      <c r="AJ1138" s="1093"/>
      <c r="AK1138" s="1093" t="s">
        <v>1676</v>
      </c>
      <c r="AL1138" s="1093"/>
      <c r="AM1138" s="1093"/>
      <c r="AN1138" s="120"/>
      <c r="AO1138" s="118">
        <f t="shared" si="98"/>
        <v>0.05</v>
      </c>
      <c r="AP1138" s="120" t="s">
        <v>287</v>
      </c>
      <c r="AQ1138" s="120" t="s">
        <v>287</v>
      </c>
      <c r="AR1138" s="144">
        <f t="shared" si="96"/>
        <v>0.04</v>
      </c>
      <c r="AS1138" s="411">
        <v>8.3999999999999995E-3</v>
      </c>
      <c r="AT1138" s="115">
        <v>1145</v>
      </c>
    </row>
    <row r="1139" spans="1:46" ht="15" hidden="1" customHeight="1">
      <c r="A1139" s="115">
        <v>1136</v>
      </c>
      <c r="B1139" s="498" t="s">
        <v>2245</v>
      </c>
      <c r="C1139" s="495" t="s">
        <v>2242</v>
      </c>
      <c r="D1139" s="496" t="s">
        <v>309</v>
      </c>
      <c r="E1139" s="496" t="s">
        <v>330</v>
      </c>
      <c r="F1139" s="495" t="s">
        <v>2239</v>
      </c>
      <c r="G1139" s="496" t="s">
        <v>296</v>
      </c>
      <c r="H1139" s="496" t="s">
        <v>300</v>
      </c>
      <c r="I1139" s="496" t="s">
        <v>2236</v>
      </c>
      <c r="J1139" s="495">
        <v>0.01</v>
      </c>
      <c r="K1139" s="120"/>
      <c r="L1139" s="120">
        <f t="shared" si="97"/>
        <v>0.01</v>
      </c>
      <c r="M1139" s="163"/>
      <c r="N1139" s="141" t="s">
        <v>1748</v>
      </c>
      <c r="O1139" s="164" t="s">
        <v>1795</v>
      </c>
      <c r="P1139" s="163" t="s">
        <v>1794</v>
      </c>
      <c r="Q1139" s="120"/>
      <c r="R1139" s="120"/>
      <c r="S1139" s="121">
        <v>1.05</v>
      </c>
      <c r="T1139" s="121">
        <v>10</v>
      </c>
      <c r="U1139" s="121">
        <v>21.05</v>
      </c>
      <c r="V1139" s="121">
        <v>41.1</v>
      </c>
      <c r="W1139" s="121">
        <v>71.150000000000006</v>
      </c>
      <c r="X1139" s="121">
        <v>81.150000000000006</v>
      </c>
      <c r="Y1139" s="121">
        <v>100</v>
      </c>
      <c r="Z1139" s="121">
        <v>121.05</v>
      </c>
      <c r="AA1139" s="121">
        <v>140</v>
      </c>
      <c r="AB1139" s="121">
        <v>150</v>
      </c>
      <c r="AC1139" s="122">
        <v>11.05</v>
      </c>
      <c r="AD1139" s="122">
        <v>71.099999999999994</v>
      </c>
      <c r="AE1139" s="122">
        <v>150</v>
      </c>
      <c r="AF1139" s="123">
        <v>5.15</v>
      </c>
      <c r="AG1139" s="123">
        <v>60</v>
      </c>
      <c r="AH1139" s="123">
        <v>150</v>
      </c>
      <c r="AI1139" s="1092" t="s">
        <v>2571</v>
      </c>
      <c r="AJ1139" s="1093"/>
      <c r="AK1139" s="1093" t="s">
        <v>1676</v>
      </c>
      <c r="AL1139" s="1093"/>
      <c r="AM1139" s="1093"/>
      <c r="AN1139" s="120"/>
      <c r="AO1139" s="118">
        <f t="shared" si="98"/>
        <v>0.05</v>
      </c>
      <c r="AP1139" s="120" t="s">
        <v>287</v>
      </c>
      <c r="AQ1139" s="120" t="s">
        <v>287</v>
      </c>
      <c r="AR1139" s="144">
        <f t="shared" si="96"/>
        <v>0.04</v>
      </c>
      <c r="AS1139" s="411">
        <v>8.3999999999999995E-3</v>
      </c>
      <c r="AT1139" s="115">
        <v>1146</v>
      </c>
    </row>
    <row r="1140" spans="1:46" ht="15" hidden="1" customHeight="1">
      <c r="A1140" s="115">
        <v>1137</v>
      </c>
      <c r="B1140" s="498" t="s">
        <v>2246</v>
      </c>
      <c r="C1140" s="497">
        <v>31062812</v>
      </c>
      <c r="D1140" s="498" t="s">
        <v>309</v>
      </c>
      <c r="E1140" s="498" t="s">
        <v>1673</v>
      </c>
      <c r="F1140" s="498" t="s">
        <v>2161</v>
      </c>
      <c r="G1140" s="498" t="s">
        <v>297</v>
      </c>
      <c r="H1140" s="498" t="s">
        <v>300</v>
      </c>
      <c r="I1140" s="498" t="s">
        <v>2236</v>
      </c>
      <c r="J1140" s="120">
        <v>0.05</v>
      </c>
      <c r="K1140" s="120"/>
      <c r="L1140" s="120">
        <f t="shared" si="97"/>
        <v>0.03</v>
      </c>
      <c r="M1140" s="163"/>
      <c r="N1140" s="141" t="s">
        <v>1748</v>
      </c>
      <c r="O1140" s="164" t="s">
        <v>1795</v>
      </c>
      <c r="P1140" s="163" t="s">
        <v>1794</v>
      </c>
      <c r="Q1140" s="120"/>
      <c r="R1140" s="120"/>
      <c r="S1140" s="121">
        <v>1.05</v>
      </c>
      <c r="T1140" s="121">
        <v>10</v>
      </c>
      <c r="U1140" s="121">
        <v>21.05</v>
      </c>
      <c r="V1140" s="121">
        <v>41.1</v>
      </c>
      <c r="W1140" s="121">
        <v>71.150000000000006</v>
      </c>
      <c r="X1140" s="121">
        <v>81.150000000000006</v>
      </c>
      <c r="Y1140" s="121">
        <v>100</v>
      </c>
      <c r="Z1140" s="121">
        <v>121.05</v>
      </c>
      <c r="AA1140" s="121">
        <v>140</v>
      </c>
      <c r="AB1140" s="121">
        <v>150</v>
      </c>
      <c r="AC1140" s="122">
        <v>11.05</v>
      </c>
      <c r="AD1140" s="122">
        <v>71.099999999999994</v>
      </c>
      <c r="AE1140" s="122">
        <v>150</v>
      </c>
      <c r="AF1140" s="123">
        <v>5.15</v>
      </c>
      <c r="AG1140" s="123">
        <v>60</v>
      </c>
      <c r="AH1140" s="123">
        <v>150</v>
      </c>
      <c r="AI1140" s="1092" t="s">
        <v>2571</v>
      </c>
      <c r="AJ1140" s="1093"/>
      <c r="AK1140" s="1093" t="s">
        <v>1676</v>
      </c>
      <c r="AL1140" s="1093"/>
      <c r="AM1140" s="1093"/>
      <c r="AN1140" s="120"/>
      <c r="AO1140" s="118">
        <f t="shared" si="98"/>
        <v>0.25</v>
      </c>
      <c r="AP1140" s="120" t="s">
        <v>287</v>
      </c>
      <c r="AQ1140" s="120" t="s">
        <v>287</v>
      </c>
      <c r="AR1140" s="144">
        <f t="shared" si="96"/>
        <v>0.2</v>
      </c>
      <c r="AS1140" s="411">
        <v>8.3999999999999995E-3</v>
      </c>
      <c r="AT1140" s="115">
        <v>1147</v>
      </c>
    </row>
    <row r="1141" spans="1:46" ht="15" hidden="1" customHeight="1">
      <c r="A1141" s="115">
        <v>1138</v>
      </c>
      <c r="B1141" s="503" t="s">
        <v>2251</v>
      </c>
      <c r="C1141" s="503" t="s">
        <v>1678</v>
      </c>
      <c r="D1141" s="503" t="s">
        <v>309</v>
      </c>
      <c r="E1141" s="503" t="s">
        <v>1673</v>
      </c>
      <c r="F1141" s="503" t="s">
        <v>311</v>
      </c>
      <c r="G1141" s="503" t="s">
        <v>297</v>
      </c>
      <c r="H1141" s="503" t="s">
        <v>300</v>
      </c>
      <c r="I1141" s="503" t="s">
        <v>2236</v>
      </c>
      <c r="J1141" s="120">
        <v>0.05</v>
      </c>
      <c r="K1141" s="120"/>
      <c r="L1141" s="120">
        <f t="shared" si="97"/>
        <v>0.03</v>
      </c>
      <c r="M1141" s="163"/>
      <c r="N1141" s="141" t="s">
        <v>1748</v>
      </c>
      <c r="O1141" s="164" t="s">
        <v>1795</v>
      </c>
      <c r="P1141" s="163" t="s">
        <v>1794</v>
      </c>
      <c r="Q1141" s="120"/>
      <c r="R1141" s="120"/>
      <c r="S1141" s="121">
        <v>1.05</v>
      </c>
      <c r="T1141" s="121">
        <v>10</v>
      </c>
      <c r="U1141" s="121">
        <v>21.05</v>
      </c>
      <c r="V1141" s="121">
        <v>41.1</v>
      </c>
      <c r="W1141" s="121">
        <v>71.150000000000006</v>
      </c>
      <c r="X1141" s="121">
        <v>81.150000000000006</v>
      </c>
      <c r="Y1141" s="121">
        <v>100</v>
      </c>
      <c r="Z1141" s="121">
        <v>121.05</v>
      </c>
      <c r="AA1141" s="121">
        <v>140</v>
      </c>
      <c r="AB1141" s="121">
        <v>150</v>
      </c>
      <c r="AC1141" s="122">
        <v>11.05</v>
      </c>
      <c r="AD1141" s="122">
        <v>71.099999999999994</v>
      </c>
      <c r="AE1141" s="122">
        <v>150</v>
      </c>
      <c r="AF1141" s="123">
        <v>5.15</v>
      </c>
      <c r="AG1141" s="123">
        <v>60</v>
      </c>
      <c r="AH1141" s="123">
        <v>150</v>
      </c>
      <c r="AI1141" s="1092" t="s">
        <v>2571</v>
      </c>
      <c r="AJ1141" s="1093"/>
      <c r="AK1141" s="1093" t="s">
        <v>1676</v>
      </c>
      <c r="AL1141" s="1093"/>
      <c r="AM1141" s="1093"/>
      <c r="AN1141" s="120"/>
      <c r="AO1141" s="118">
        <f t="shared" si="98"/>
        <v>0.25</v>
      </c>
      <c r="AP1141" s="120" t="s">
        <v>287</v>
      </c>
      <c r="AQ1141" s="120" t="s">
        <v>287</v>
      </c>
      <c r="AR1141" s="144">
        <f t="shared" si="96"/>
        <v>0.2</v>
      </c>
      <c r="AS1141" s="411">
        <v>8.3999999999999995E-3</v>
      </c>
      <c r="AT1141" s="115">
        <v>1148</v>
      </c>
    </row>
    <row r="1142" spans="1:46" ht="15" hidden="1" customHeight="1">
      <c r="A1142" s="115">
        <v>1139</v>
      </c>
      <c r="B1142" s="507" t="s">
        <v>1234</v>
      </c>
      <c r="C1142" s="199">
        <v>25440</v>
      </c>
      <c r="D1142" s="507" t="s">
        <v>309</v>
      </c>
      <c r="E1142" s="510" t="s">
        <v>325</v>
      </c>
      <c r="F1142" s="507" t="s">
        <v>1102</v>
      </c>
      <c r="G1142" s="507" t="s">
        <v>297</v>
      </c>
      <c r="H1142" s="507" t="s">
        <v>300</v>
      </c>
      <c r="I1142" s="507" t="s">
        <v>749</v>
      </c>
      <c r="J1142" s="505">
        <v>0.01</v>
      </c>
      <c r="K1142" s="505"/>
      <c r="L1142" s="505">
        <f t="shared" si="97"/>
        <v>0.01</v>
      </c>
      <c r="M1142" s="163"/>
      <c r="N1142" s="508" t="s">
        <v>1748</v>
      </c>
      <c r="O1142" s="164" t="s">
        <v>1795</v>
      </c>
      <c r="P1142" s="163" t="s">
        <v>1794</v>
      </c>
      <c r="Q1142" s="505"/>
      <c r="R1142" s="505"/>
      <c r="S1142" s="121">
        <v>1.05</v>
      </c>
      <c r="T1142" s="121">
        <v>10</v>
      </c>
      <c r="U1142" s="121">
        <v>21.05</v>
      </c>
      <c r="V1142" s="121">
        <v>41.1</v>
      </c>
      <c r="W1142" s="121">
        <v>71.150000000000006</v>
      </c>
      <c r="X1142" s="121">
        <v>81.150000000000006</v>
      </c>
      <c r="Y1142" s="121">
        <v>100</v>
      </c>
      <c r="Z1142" s="121">
        <v>121.05</v>
      </c>
      <c r="AA1142" s="121">
        <v>140</v>
      </c>
      <c r="AB1142" s="121">
        <v>150</v>
      </c>
      <c r="AC1142" s="122">
        <v>0</v>
      </c>
      <c r="AD1142" s="122">
        <v>0</v>
      </c>
      <c r="AE1142" s="122">
        <v>0</v>
      </c>
      <c r="AF1142" s="123">
        <v>0</v>
      </c>
      <c r="AG1142" s="123">
        <v>0</v>
      </c>
      <c r="AH1142" s="123">
        <v>0</v>
      </c>
      <c r="AI1142" s="1092" t="s">
        <v>2571</v>
      </c>
      <c r="AJ1142" s="1093"/>
      <c r="AK1142" s="1093" t="s">
        <v>1676</v>
      </c>
      <c r="AL1142" s="1093"/>
      <c r="AM1142" s="1093"/>
      <c r="AN1142" s="505"/>
      <c r="AO1142" s="509">
        <f t="shared" si="98"/>
        <v>0.05</v>
      </c>
      <c r="AP1142" s="505" t="s">
        <v>287</v>
      </c>
      <c r="AQ1142" s="505" t="s">
        <v>287</v>
      </c>
      <c r="AR1142" s="506">
        <f t="shared" si="96"/>
        <v>0.04</v>
      </c>
      <c r="AS1142" s="509">
        <v>8.3999999999999995E-3</v>
      </c>
      <c r="AT1142" s="115">
        <v>1149</v>
      </c>
    </row>
    <row r="1143" spans="1:46" ht="15" hidden="1" customHeight="1">
      <c r="A1143" s="115">
        <v>1140</v>
      </c>
      <c r="B1143" s="507" t="s">
        <v>1103</v>
      </c>
      <c r="C1143" s="199">
        <v>44463</v>
      </c>
      <c r="D1143" s="507" t="s">
        <v>309</v>
      </c>
      <c r="E1143" s="510" t="s">
        <v>325</v>
      </c>
      <c r="F1143" s="507" t="s">
        <v>1102</v>
      </c>
      <c r="G1143" s="507" t="s">
        <v>297</v>
      </c>
      <c r="H1143" s="507" t="s">
        <v>300</v>
      </c>
      <c r="I1143" s="507" t="s">
        <v>749</v>
      </c>
      <c r="J1143" s="505">
        <v>0.01</v>
      </c>
      <c r="K1143" s="505"/>
      <c r="L1143" s="505">
        <f t="shared" si="97"/>
        <v>0.01</v>
      </c>
      <c r="M1143" s="163"/>
      <c r="N1143" s="508" t="s">
        <v>1748</v>
      </c>
      <c r="O1143" s="164" t="s">
        <v>1795</v>
      </c>
      <c r="P1143" s="163" t="s">
        <v>1794</v>
      </c>
      <c r="Q1143" s="505"/>
      <c r="R1143" s="505"/>
      <c r="S1143" s="121">
        <v>1.05</v>
      </c>
      <c r="T1143" s="121">
        <v>10</v>
      </c>
      <c r="U1143" s="121">
        <v>21.05</v>
      </c>
      <c r="V1143" s="121">
        <v>41.1</v>
      </c>
      <c r="W1143" s="121">
        <v>71.150000000000006</v>
      </c>
      <c r="X1143" s="121">
        <v>81.150000000000006</v>
      </c>
      <c r="Y1143" s="121">
        <v>100</v>
      </c>
      <c r="Z1143" s="121">
        <v>121.05</v>
      </c>
      <c r="AA1143" s="121">
        <v>140</v>
      </c>
      <c r="AB1143" s="121">
        <v>150</v>
      </c>
      <c r="AC1143" s="122">
        <v>0</v>
      </c>
      <c r="AD1143" s="122">
        <v>0</v>
      </c>
      <c r="AE1143" s="122">
        <v>0</v>
      </c>
      <c r="AF1143" s="123">
        <v>0</v>
      </c>
      <c r="AG1143" s="123">
        <v>0</v>
      </c>
      <c r="AH1143" s="123">
        <v>0</v>
      </c>
      <c r="AI1143" s="1092" t="s">
        <v>2571</v>
      </c>
      <c r="AJ1143" s="1093"/>
      <c r="AK1143" s="1093" t="s">
        <v>1676</v>
      </c>
      <c r="AL1143" s="1093"/>
      <c r="AM1143" s="1093"/>
      <c r="AN1143" s="505"/>
      <c r="AO1143" s="509">
        <f t="shared" si="98"/>
        <v>0.05</v>
      </c>
      <c r="AP1143" s="505" t="s">
        <v>287</v>
      </c>
      <c r="AQ1143" s="505" t="s">
        <v>287</v>
      </c>
      <c r="AR1143" s="506">
        <f t="shared" ref="AR1143:AR1204" si="133">4*J1143</f>
        <v>0.04</v>
      </c>
      <c r="AS1143" s="509">
        <v>8.3999999999999995E-3</v>
      </c>
      <c r="AT1143" s="115">
        <v>1150</v>
      </c>
    </row>
    <row r="1144" spans="1:46" ht="15" hidden="1" customHeight="1">
      <c r="A1144" s="115">
        <v>1141</v>
      </c>
      <c r="B1144" s="512" t="s">
        <v>2253</v>
      </c>
      <c r="C1144" s="120">
        <v>14667224</v>
      </c>
      <c r="D1144" s="512" t="s">
        <v>309</v>
      </c>
      <c r="E1144" s="512" t="s">
        <v>330</v>
      </c>
      <c r="F1144" s="512" t="s">
        <v>331</v>
      </c>
      <c r="G1144" s="512" t="s">
        <v>297</v>
      </c>
      <c r="H1144" s="512" t="s">
        <v>300</v>
      </c>
      <c r="I1144" s="512" t="s">
        <v>749</v>
      </c>
      <c r="J1144" s="511">
        <v>0.01</v>
      </c>
      <c r="K1144" s="120"/>
      <c r="L1144" s="120">
        <f t="shared" si="97"/>
        <v>0.01</v>
      </c>
      <c r="M1144" s="163"/>
      <c r="N1144" s="141" t="s">
        <v>1748</v>
      </c>
      <c r="O1144" s="164" t="s">
        <v>1795</v>
      </c>
      <c r="P1144" s="163" t="s">
        <v>1794</v>
      </c>
      <c r="Q1144" s="120"/>
      <c r="R1144" s="120"/>
      <c r="S1144" s="121">
        <v>1.05</v>
      </c>
      <c r="T1144" s="121">
        <v>10</v>
      </c>
      <c r="U1144" s="121">
        <v>21.05</v>
      </c>
      <c r="V1144" s="121">
        <v>41.1</v>
      </c>
      <c r="W1144" s="121">
        <v>71.150000000000006</v>
      </c>
      <c r="X1144" s="121">
        <v>81.150000000000006</v>
      </c>
      <c r="Y1144" s="121">
        <v>100</v>
      </c>
      <c r="Z1144" s="121">
        <v>121.05</v>
      </c>
      <c r="AA1144" s="121">
        <v>140</v>
      </c>
      <c r="AB1144" s="121">
        <v>150</v>
      </c>
      <c r="AC1144" s="122">
        <v>11.05</v>
      </c>
      <c r="AD1144" s="122">
        <v>71.099999999999994</v>
      </c>
      <c r="AE1144" s="122">
        <v>150</v>
      </c>
      <c r="AF1144" s="123">
        <v>5.15</v>
      </c>
      <c r="AG1144" s="123">
        <v>60</v>
      </c>
      <c r="AH1144" s="123">
        <v>150</v>
      </c>
      <c r="AI1144" s="1092" t="s">
        <v>2571</v>
      </c>
      <c r="AJ1144" s="1093"/>
      <c r="AK1144" s="1093" t="s">
        <v>1676</v>
      </c>
      <c r="AL1144" s="1093"/>
      <c r="AM1144" s="1093"/>
      <c r="AN1144" s="120"/>
      <c r="AO1144" s="118">
        <f t="shared" si="98"/>
        <v>0.05</v>
      </c>
      <c r="AP1144" s="120" t="s">
        <v>287</v>
      </c>
      <c r="AQ1144" s="120" t="s">
        <v>287</v>
      </c>
      <c r="AR1144" s="144">
        <f t="shared" si="133"/>
        <v>0.04</v>
      </c>
      <c r="AS1144" s="411">
        <v>8.3999999999999995E-3</v>
      </c>
      <c r="AT1144" s="115">
        <v>1151</v>
      </c>
    </row>
    <row r="1145" spans="1:46" ht="15" hidden="1" customHeight="1">
      <c r="A1145" s="115">
        <v>1142</v>
      </c>
      <c r="B1145" s="515" t="s">
        <v>2255</v>
      </c>
      <c r="C1145" s="513" t="s">
        <v>2256</v>
      </c>
      <c r="D1145" s="515" t="s">
        <v>309</v>
      </c>
      <c r="E1145" s="515" t="s">
        <v>330</v>
      </c>
      <c r="F1145" s="375" t="s">
        <v>395</v>
      </c>
      <c r="G1145" s="513" t="s">
        <v>306</v>
      </c>
      <c r="H1145" s="515" t="s">
        <v>300</v>
      </c>
      <c r="I1145" s="515" t="s">
        <v>749</v>
      </c>
      <c r="J1145" s="120">
        <v>0.01</v>
      </c>
      <c r="K1145" s="120"/>
      <c r="L1145" s="120">
        <f t="shared" si="97"/>
        <v>0.01</v>
      </c>
      <c r="M1145" s="163"/>
      <c r="N1145" s="141" t="s">
        <v>1748</v>
      </c>
      <c r="O1145" s="164" t="s">
        <v>1795</v>
      </c>
      <c r="P1145" s="163" t="s">
        <v>1794</v>
      </c>
      <c r="Q1145" s="513"/>
      <c r="R1145" s="513"/>
      <c r="S1145" s="121">
        <v>1.05</v>
      </c>
      <c r="T1145" s="121">
        <v>10</v>
      </c>
      <c r="U1145" s="121">
        <v>21.05</v>
      </c>
      <c r="V1145" s="121">
        <v>41.1</v>
      </c>
      <c r="W1145" s="121">
        <v>71.150000000000006</v>
      </c>
      <c r="X1145" s="121">
        <v>81.150000000000006</v>
      </c>
      <c r="Y1145" s="121">
        <v>100</v>
      </c>
      <c r="Z1145" s="121">
        <v>121.05</v>
      </c>
      <c r="AA1145" s="121">
        <v>140</v>
      </c>
      <c r="AB1145" s="121">
        <v>150</v>
      </c>
      <c r="AC1145" s="122">
        <v>11.05</v>
      </c>
      <c r="AD1145" s="122">
        <v>71.099999999999994</v>
      </c>
      <c r="AE1145" s="122">
        <v>150</v>
      </c>
      <c r="AF1145" s="123">
        <v>5.15</v>
      </c>
      <c r="AG1145" s="123">
        <v>60</v>
      </c>
      <c r="AH1145" s="123">
        <v>150</v>
      </c>
      <c r="AI1145" s="1092" t="s">
        <v>2571</v>
      </c>
      <c r="AJ1145" s="1093"/>
      <c r="AK1145" s="1093" t="s">
        <v>1676</v>
      </c>
      <c r="AL1145" s="1093"/>
      <c r="AM1145" s="1093"/>
      <c r="AN1145" s="513"/>
      <c r="AO1145" s="516">
        <f t="shared" ref="AO1145" si="134">AR1145+J1145</f>
        <v>0.05</v>
      </c>
      <c r="AP1145" s="513" t="s">
        <v>287</v>
      </c>
      <c r="AQ1145" s="513" t="s">
        <v>287</v>
      </c>
      <c r="AR1145" s="514">
        <f t="shared" ref="AR1145" si="135">4*J1145</f>
        <v>0.04</v>
      </c>
      <c r="AS1145" s="516">
        <v>8.3999999999999995E-3</v>
      </c>
      <c r="AT1145" s="115">
        <v>1152</v>
      </c>
    </row>
    <row r="1146" spans="1:46" ht="15" hidden="1" customHeight="1">
      <c r="A1146" s="115">
        <v>1143</v>
      </c>
      <c r="B1146" s="515" t="s">
        <v>2257</v>
      </c>
      <c r="C1146" s="513" t="s">
        <v>2258</v>
      </c>
      <c r="D1146" s="515" t="s">
        <v>309</v>
      </c>
      <c r="E1146" s="515" t="s">
        <v>330</v>
      </c>
      <c r="F1146" s="375" t="s">
        <v>395</v>
      </c>
      <c r="G1146" s="513" t="s">
        <v>306</v>
      </c>
      <c r="H1146" s="515" t="s">
        <v>300</v>
      </c>
      <c r="I1146" s="515" t="s">
        <v>749</v>
      </c>
      <c r="J1146" s="513">
        <v>0.01</v>
      </c>
      <c r="K1146" s="513"/>
      <c r="L1146" s="513">
        <f t="shared" ref="L1146" si="136">IF(J1146&lt;0.03,0.01,0.03)</f>
        <v>0.01</v>
      </c>
      <c r="M1146" s="163"/>
      <c r="N1146" s="517" t="s">
        <v>1748</v>
      </c>
      <c r="O1146" s="164" t="s">
        <v>1795</v>
      </c>
      <c r="P1146" s="163" t="s">
        <v>1794</v>
      </c>
      <c r="Q1146" s="513"/>
      <c r="R1146" s="513"/>
      <c r="S1146" s="121">
        <v>1.05</v>
      </c>
      <c r="T1146" s="121">
        <v>10</v>
      </c>
      <c r="U1146" s="121">
        <v>21.05</v>
      </c>
      <c r="V1146" s="121">
        <v>41.1</v>
      </c>
      <c r="W1146" s="121">
        <v>71.150000000000006</v>
      </c>
      <c r="X1146" s="121">
        <v>81.150000000000006</v>
      </c>
      <c r="Y1146" s="121">
        <v>100</v>
      </c>
      <c r="Z1146" s="121">
        <v>121.05</v>
      </c>
      <c r="AA1146" s="121">
        <v>140</v>
      </c>
      <c r="AB1146" s="121">
        <v>150</v>
      </c>
      <c r="AC1146" s="122">
        <v>11.05</v>
      </c>
      <c r="AD1146" s="122">
        <v>71.099999999999994</v>
      </c>
      <c r="AE1146" s="122">
        <v>150</v>
      </c>
      <c r="AF1146" s="123">
        <v>5.15</v>
      </c>
      <c r="AG1146" s="123">
        <v>60</v>
      </c>
      <c r="AH1146" s="123">
        <v>150</v>
      </c>
      <c r="AI1146" s="1092" t="s">
        <v>2571</v>
      </c>
      <c r="AJ1146" s="1093"/>
      <c r="AK1146" s="1093" t="s">
        <v>1676</v>
      </c>
      <c r="AL1146" s="1093"/>
      <c r="AM1146" s="1093"/>
      <c r="AN1146" s="513"/>
      <c r="AO1146" s="516">
        <f t="shared" ref="AO1146" si="137">AR1146+J1146</f>
        <v>0.05</v>
      </c>
      <c r="AP1146" s="513" t="s">
        <v>287</v>
      </c>
      <c r="AQ1146" s="513" t="s">
        <v>287</v>
      </c>
      <c r="AR1146" s="514">
        <f t="shared" ref="AR1146" si="138">4*J1146</f>
        <v>0.04</v>
      </c>
      <c r="AS1146" s="516">
        <v>8.3999999999999995E-3</v>
      </c>
      <c r="AT1146" s="115">
        <v>1153</v>
      </c>
    </row>
    <row r="1147" spans="1:46" ht="15" hidden="1" customHeight="1">
      <c r="A1147" s="115">
        <v>1144</v>
      </c>
      <c r="B1147" s="515" t="s">
        <v>2259</v>
      </c>
      <c r="C1147" s="513" t="s">
        <v>2262</v>
      </c>
      <c r="D1147" s="515" t="s">
        <v>309</v>
      </c>
      <c r="E1147" s="515" t="s">
        <v>330</v>
      </c>
      <c r="F1147" s="375" t="s">
        <v>395</v>
      </c>
      <c r="G1147" s="513" t="s">
        <v>306</v>
      </c>
      <c r="H1147" s="515" t="s">
        <v>300</v>
      </c>
      <c r="I1147" s="515" t="s">
        <v>749</v>
      </c>
      <c r="J1147" s="513">
        <v>0.01</v>
      </c>
      <c r="K1147" s="513"/>
      <c r="L1147" s="513">
        <f t="shared" ref="L1147" si="139">IF(J1147&lt;0.03,0.01,0.03)</f>
        <v>0.01</v>
      </c>
      <c r="M1147" s="163"/>
      <c r="N1147" s="517" t="s">
        <v>1748</v>
      </c>
      <c r="O1147" s="164" t="s">
        <v>1795</v>
      </c>
      <c r="P1147" s="163" t="s">
        <v>1794</v>
      </c>
      <c r="Q1147" s="513"/>
      <c r="R1147" s="513"/>
      <c r="S1147" s="121">
        <v>1.05</v>
      </c>
      <c r="T1147" s="121">
        <v>10</v>
      </c>
      <c r="U1147" s="121">
        <v>21.05</v>
      </c>
      <c r="V1147" s="121">
        <v>41.1</v>
      </c>
      <c r="W1147" s="121">
        <v>71.150000000000006</v>
      </c>
      <c r="X1147" s="121">
        <v>81.150000000000006</v>
      </c>
      <c r="Y1147" s="121">
        <v>100</v>
      </c>
      <c r="Z1147" s="121">
        <v>121.05</v>
      </c>
      <c r="AA1147" s="121">
        <v>140</v>
      </c>
      <c r="AB1147" s="121">
        <v>150</v>
      </c>
      <c r="AC1147" s="122">
        <v>11.05</v>
      </c>
      <c r="AD1147" s="122">
        <v>71.099999999999994</v>
      </c>
      <c r="AE1147" s="122">
        <v>150</v>
      </c>
      <c r="AF1147" s="123">
        <v>5.15</v>
      </c>
      <c r="AG1147" s="123">
        <v>60</v>
      </c>
      <c r="AH1147" s="123">
        <v>150</v>
      </c>
      <c r="AI1147" s="1092" t="s">
        <v>2571</v>
      </c>
      <c r="AJ1147" s="1093"/>
      <c r="AK1147" s="1093" t="s">
        <v>1676</v>
      </c>
      <c r="AL1147" s="1093"/>
      <c r="AM1147" s="1093"/>
      <c r="AN1147" s="513"/>
      <c r="AO1147" s="516">
        <f t="shared" ref="AO1147" si="140">AR1147+J1147</f>
        <v>0.05</v>
      </c>
      <c r="AP1147" s="513" t="s">
        <v>287</v>
      </c>
      <c r="AQ1147" s="513" t="s">
        <v>287</v>
      </c>
      <c r="AR1147" s="514">
        <f t="shared" ref="AR1147" si="141">4*J1147</f>
        <v>0.04</v>
      </c>
      <c r="AS1147" s="516">
        <v>8.3999999999999995E-3</v>
      </c>
      <c r="AT1147" s="115">
        <v>1154</v>
      </c>
    </row>
    <row r="1148" spans="1:46" ht="15" hidden="1" customHeight="1">
      <c r="A1148" s="115">
        <v>1145</v>
      </c>
      <c r="B1148" s="515" t="s">
        <v>2263</v>
      </c>
      <c r="C1148" s="513" t="s">
        <v>2260</v>
      </c>
      <c r="D1148" s="515" t="s">
        <v>309</v>
      </c>
      <c r="E1148" s="515" t="s">
        <v>330</v>
      </c>
      <c r="F1148" s="375" t="s">
        <v>395</v>
      </c>
      <c r="G1148" s="513" t="s">
        <v>306</v>
      </c>
      <c r="H1148" s="515" t="s">
        <v>300</v>
      </c>
      <c r="I1148" s="515" t="s">
        <v>749</v>
      </c>
      <c r="J1148" s="513">
        <v>0.01</v>
      </c>
      <c r="K1148" s="513"/>
      <c r="L1148" s="513">
        <f t="shared" ref="L1148" si="142">IF(J1148&lt;0.03,0.01,0.03)</f>
        <v>0.01</v>
      </c>
      <c r="M1148" s="163"/>
      <c r="N1148" s="517" t="s">
        <v>1748</v>
      </c>
      <c r="O1148" s="164" t="s">
        <v>1795</v>
      </c>
      <c r="P1148" s="163" t="s">
        <v>1794</v>
      </c>
      <c r="Q1148" s="513"/>
      <c r="R1148" s="513"/>
      <c r="S1148" s="121">
        <v>1.05</v>
      </c>
      <c r="T1148" s="121">
        <v>10</v>
      </c>
      <c r="U1148" s="121">
        <v>21.05</v>
      </c>
      <c r="V1148" s="121">
        <v>41.1</v>
      </c>
      <c r="W1148" s="121">
        <v>71.150000000000006</v>
      </c>
      <c r="X1148" s="121">
        <v>81.150000000000006</v>
      </c>
      <c r="Y1148" s="121">
        <v>100</v>
      </c>
      <c r="Z1148" s="121">
        <v>121.05</v>
      </c>
      <c r="AA1148" s="121">
        <v>140</v>
      </c>
      <c r="AB1148" s="121">
        <v>150</v>
      </c>
      <c r="AC1148" s="122">
        <v>11.05</v>
      </c>
      <c r="AD1148" s="122">
        <v>71.099999999999994</v>
      </c>
      <c r="AE1148" s="122">
        <v>150</v>
      </c>
      <c r="AF1148" s="123">
        <v>5.15</v>
      </c>
      <c r="AG1148" s="123">
        <v>60</v>
      </c>
      <c r="AH1148" s="123">
        <v>150</v>
      </c>
      <c r="AI1148" s="1092" t="s">
        <v>2571</v>
      </c>
      <c r="AJ1148" s="1093"/>
      <c r="AK1148" s="1093" t="s">
        <v>1676</v>
      </c>
      <c r="AL1148" s="1093"/>
      <c r="AM1148" s="1093"/>
      <c r="AN1148" s="513"/>
      <c r="AO1148" s="516">
        <f t="shared" ref="AO1148" si="143">AR1148+J1148</f>
        <v>0.05</v>
      </c>
      <c r="AP1148" s="513" t="s">
        <v>287</v>
      </c>
      <c r="AQ1148" s="513" t="s">
        <v>287</v>
      </c>
      <c r="AR1148" s="514">
        <f t="shared" ref="AR1148" si="144">4*J1148</f>
        <v>0.04</v>
      </c>
      <c r="AS1148" s="516">
        <v>8.3999999999999995E-3</v>
      </c>
      <c r="AT1148" s="115">
        <v>1155</v>
      </c>
    </row>
    <row r="1149" spans="1:46" ht="15" hidden="1" customHeight="1">
      <c r="A1149" s="115">
        <v>1146</v>
      </c>
      <c r="B1149" s="515" t="s">
        <v>2261</v>
      </c>
      <c r="C1149" s="513" t="s">
        <v>2264</v>
      </c>
      <c r="D1149" s="515" t="s">
        <v>309</v>
      </c>
      <c r="E1149" s="515" t="s">
        <v>330</v>
      </c>
      <c r="F1149" s="375" t="s">
        <v>395</v>
      </c>
      <c r="G1149" s="513" t="s">
        <v>306</v>
      </c>
      <c r="H1149" s="515" t="s">
        <v>300</v>
      </c>
      <c r="I1149" s="515" t="s">
        <v>749</v>
      </c>
      <c r="J1149" s="513">
        <v>0.01</v>
      </c>
      <c r="K1149" s="513"/>
      <c r="L1149" s="513">
        <f t="shared" ref="L1149" si="145">IF(J1149&lt;0.03,0.01,0.03)</f>
        <v>0.01</v>
      </c>
      <c r="M1149" s="163"/>
      <c r="N1149" s="517" t="s">
        <v>1748</v>
      </c>
      <c r="O1149" s="164" t="s">
        <v>1795</v>
      </c>
      <c r="P1149" s="163" t="s">
        <v>1794</v>
      </c>
      <c r="Q1149" s="513"/>
      <c r="R1149" s="513"/>
      <c r="S1149" s="121">
        <v>1.05</v>
      </c>
      <c r="T1149" s="121">
        <v>10</v>
      </c>
      <c r="U1149" s="121">
        <v>21.05</v>
      </c>
      <c r="V1149" s="121">
        <v>41.1</v>
      </c>
      <c r="W1149" s="121">
        <v>71.150000000000006</v>
      </c>
      <c r="X1149" s="121">
        <v>81.150000000000006</v>
      </c>
      <c r="Y1149" s="121">
        <v>100</v>
      </c>
      <c r="Z1149" s="121">
        <v>121.05</v>
      </c>
      <c r="AA1149" s="121">
        <v>140</v>
      </c>
      <c r="AB1149" s="121">
        <v>150</v>
      </c>
      <c r="AC1149" s="122">
        <v>11.05</v>
      </c>
      <c r="AD1149" s="122">
        <v>71.099999999999994</v>
      </c>
      <c r="AE1149" s="122">
        <v>150</v>
      </c>
      <c r="AF1149" s="123">
        <v>5.15</v>
      </c>
      <c r="AG1149" s="123">
        <v>60</v>
      </c>
      <c r="AH1149" s="123">
        <v>150</v>
      </c>
      <c r="AI1149" s="1092" t="s">
        <v>2571</v>
      </c>
      <c r="AJ1149" s="1093"/>
      <c r="AK1149" s="1093" t="s">
        <v>1676</v>
      </c>
      <c r="AL1149" s="1093"/>
      <c r="AM1149" s="1093"/>
      <c r="AN1149" s="513"/>
      <c r="AO1149" s="516">
        <f t="shared" ref="AO1149" si="146">AR1149+J1149</f>
        <v>0.05</v>
      </c>
      <c r="AP1149" s="513" t="s">
        <v>287</v>
      </c>
      <c r="AQ1149" s="513" t="s">
        <v>287</v>
      </c>
      <c r="AR1149" s="514">
        <f t="shared" ref="AR1149" si="147">4*J1149</f>
        <v>0.04</v>
      </c>
      <c r="AS1149" s="516">
        <v>8.3999999999999995E-3</v>
      </c>
      <c r="AT1149" s="115">
        <v>1156</v>
      </c>
    </row>
    <row r="1150" spans="1:46" ht="15" hidden="1" customHeight="1">
      <c r="A1150" s="115">
        <v>1147</v>
      </c>
      <c r="B1150" s="515" t="s">
        <v>2265</v>
      </c>
      <c r="C1150" s="513" t="s">
        <v>2266</v>
      </c>
      <c r="D1150" s="515" t="s">
        <v>309</v>
      </c>
      <c r="E1150" s="515" t="s">
        <v>330</v>
      </c>
      <c r="F1150" s="375" t="s">
        <v>395</v>
      </c>
      <c r="G1150" s="513" t="s">
        <v>306</v>
      </c>
      <c r="H1150" s="515" t="s">
        <v>300</v>
      </c>
      <c r="I1150" s="515" t="s">
        <v>749</v>
      </c>
      <c r="J1150" s="513">
        <v>0.01</v>
      </c>
      <c r="K1150" s="513"/>
      <c r="L1150" s="513">
        <f t="shared" ref="L1150" si="148">IF(J1150&lt;0.03,0.01,0.03)</f>
        <v>0.01</v>
      </c>
      <c r="M1150" s="163"/>
      <c r="N1150" s="517" t="s">
        <v>1748</v>
      </c>
      <c r="O1150" s="164" t="s">
        <v>1795</v>
      </c>
      <c r="P1150" s="163" t="s">
        <v>1794</v>
      </c>
      <c r="Q1150" s="513"/>
      <c r="R1150" s="513"/>
      <c r="S1150" s="121">
        <v>1.05</v>
      </c>
      <c r="T1150" s="121">
        <v>10</v>
      </c>
      <c r="U1150" s="121">
        <v>21.05</v>
      </c>
      <c r="V1150" s="121">
        <v>41.1</v>
      </c>
      <c r="W1150" s="121">
        <v>71.150000000000006</v>
      </c>
      <c r="X1150" s="121">
        <v>81.150000000000006</v>
      </c>
      <c r="Y1150" s="121">
        <v>100</v>
      </c>
      <c r="Z1150" s="121">
        <v>121.05</v>
      </c>
      <c r="AA1150" s="121">
        <v>140</v>
      </c>
      <c r="AB1150" s="121">
        <v>150</v>
      </c>
      <c r="AC1150" s="122">
        <v>11.05</v>
      </c>
      <c r="AD1150" s="122">
        <v>71.099999999999994</v>
      </c>
      <c r="AE1150" s="122">
        <v>150</v>
      </c>
      <c r="AF1150" s="123">
        <v>5.15</v>
      </c>
      <c r="AG1150" s="123">
        <v>60</v>
      </c>
      <c r="AH1150" s="123">
        <v>150</v>
      </c>
      <c r="AI1150" s="1092" t="s">
        <v>2571</v>
      </c>
      <c r="AJ1150" s="1093"/>
      <c r="AK1150" s="1093" t="s">
        <v>1676</v>
      </c>
      <c r="AL1150" s="1093"/>
      <c r="AM1150" s="1093"/>
      <c r="AN1150" s="513"/>
      <c r="AO1150" s="516">
        <f t="shared" ref="AO1150" si="149">AR1150+J1150</f>
        <v>0.05</v>
      </c>
      <c r="AP1150" s="513" t="s">
        <v>287</v>
      </c>
      <c r="AQ1150" s="513" t="s">
        <v>287</v>
      </c>
      <c r="AR1150" s="514">
        <f t="shared" ref="AR1150" si="150">4*J1150</f>
        <v>0.04</v>
      </c>
      <c r="AS1150" s="516">
        <v>8.3999999999999995E-3</v>
      </c>
      <c r="AT1150" s="115">
        <v>1157</v>
      </c>
    </row>
    <row r="1151" spans="1:46" ht="15" hidden="1" customHeight="1">
      <c r="A1151" s="115">
        <v>1148</v>
      </c>
      <c r="B1151" s="515" t="s">
        <v>2267</v>
      </c>
      <c r="C1151" s="513" t="s">
        <v>2268</v>
      </c>
      <c r="D1151" s="515" t="s">
        <v>309</v>
      </c>
      <c r="E1151" s="515" t="s">
        <v>330</v>
      </c>
      <c r="F1151" s="375" t="s">
        <v>395</v>
      </c>
      <c r="G1151" s="513" t="s">
        <v>306</v>
      </c>
      <c r="H1151" s="515" t="s">
        <v>300</v>
      </c>
      <c r="I1151" s="515" t="s">
        <v>749</v>
      </c>
      <c r="J1151" s="513">
        <v>0.01</v>
      </c>
      <c r="K1151" s="513"/>
      <c r="L1151" s="513">
        <f t="shared" ref="L1151" si="151">IF(J1151&lt;0.03,0.01,0.03)</f>
        <v>0.01</v>
      </c>
      <c r="M1151" s="163"/>
      <c r="N1151" s="517" t="s">
        <v>1748</v>
      </c>
      <c r="O1151" s="164" t="s">
        <v>1795</v>
      </c>
      <c r="P1151" s="163" t="s">
        <v>1794</v>
      </c>
      <c r="Q1151" s="513"/>
      <c r="R1151" s="513"/>
      <c r="S1151" s="121">
        <v>1.05</v>
      </c>
      <c r="T1151" s="121">
        <v>10</v>
      </c>
      <c r="U1151" s="121">
        <v>21.05</v>
      </c>
      <c r="V1151" s="121">
        <v>41.1</v>
      </c>
      <c r="W1151" s="121">
        <v>71.150000000000006</v>
      </c>
      <c r="X1151" s="121">
        <v>81.150000000000006</v>
      </c>
      <c r="Y1151" s="121">
        <v>100</v>
      </c>
      <c r="Z1151" s="121">
        <v>121.05</v>
      </c>
      <c r="AA1151" s="121">
        <v>140</v>
      </c>
      <c r="AB1151" s="121">
        <v>150</v>
      </c>
      <c r="AC1151" s="122">
        <v>11.05</v>
      </c>
      <c r="AD1151" s="122">
        <v>71.099999999999994</v>
      </c>
      <c r="AE1151" s="122">
        <v>150</v>
      </c>
      <c r="AF1151" s="123">
        <v>5.15</v>
      </c>
      <c r="AG1151" s="123">
        <v>60</v>
      </c>
      <c r="AH1151" s="123">
        <v>150</v>
      </c>
      <c r="AI1151" s="1092" t="s">
        <v>2571</v>
      </c>
      <c r="AJ1151" s="1093"/>
      <c r="AK1151" s="1093" t="s">
        <v>1676</v>
      </c>
      <c r="AL1151" s="1093"/>
      <c r="AM1151" s="1093"/>
      <c r="AN1151" s="513"/>
      <c r="AO1151" s="516">
        <f t="shared" ref="AO1151" si="152">AR1151+J1151</f>
        <v>0.05</v>
      </c>
      <c r="AP1151" s="513" t="s">
        <v>287</v>
      </c>
      <c r="AQ1151" s="513" t="s">
        <v>287</v>
      </c>
      <c r="AR1151" s="514">
        <f t="shared" ref="AR1151" si="153">4*J1151</f>
        <v>0.04</v>
      </c>
      <c r="AS1151" s="516">
        <v>8.3999999999999995E-3</v>
      </c>
      <c r="AT1151" s="115">
        <v>1158</v>
      </c>
    </row>
    <row r="1152" spans="1:46" ht="15" hidden="1" customHeight="1">
      <c r="A1152" s="115">
        <v>1149</v>
      </c>
      <c r="B1152" s="515" t="s">
        <v>2269</v>
      </c>
      <c r="C1152" s="513" t="s">
        <v>2270</v>
      </c>
      <c r="D1152" s="515" t="s">
        <v>309</v>
      </c>
      <c r="E1152" s="515" t="s">
        <v>330</v>
      </c>
      <c r="F1152" s="375" t="s">
        <v>395</v>
      </c>
      <c r="G1152" s="513" t="s">
        <v>306</v>
      </c>
      <c r="H1152" s="515" t="s">
        <v>300</v>
      </c>
      <c r="I1152" s="515" t="s">
        <v>749</v>
      </c>
      <c r="J1152" s="513">
        <v>0.01</v>
      </c>
      <c r="K1152" s="513"/>
      <c r="L1152" s="513">
        <f t="shared" ref="L1152" si="154">IF(J1152&lt;0.03,0.01,0.03)</f>
        <v>0.01</v>
      </c>
      <c r="M1152" s="163"/>
      <c r="N1152" s="517" t="s">
        <v>1748</v>
      </c>
      <c r="O1152" s="164" t="s">
        <v>1795</v>
      </c>
      <c r="P1152" s="163" t="s">
        <v>1794</v>
      </c>
      <c r="Q1152" s="513"/>
      <c r="R1152" s="513"/>
      <c r="S1152" s="121">
        <v>1.05</v>
      </c>
      <c r="T1152" s="121">
        <v>10</v>
      </c>
      <c r="U1152" s="121">
        <v>21.05</v>
      </c>
      <c r="V1152" s="121">
        <v>41.1</v>
      </c>
      <c r="W1152" s="121">
        <v>71.150000000000006</v>
      </c>
      <c r="X1152" s="121">
        <v>81.150000000000006</v>
      </c>
      <c r="Y1152" s="121">
        <v>100</v>
      </c>
      <c r="Z1152" s="121">
        <v>121.05</v>
      </c>
      <c r="AA1152" s="121">
        <v>140</v>
      </c>
      <c r="AB1152" s="121">
        <v>150</v>
      </c>
      <c r="AC1152" s="122">
        <v>11.05</v>
      </c>
      <c r="AD1152" s="122">
        <v>71.099999999999994</v>
      </c>
      <c r="AE1152" s="122">
        <v>150</v>
      </c>
      <c r="AF1152" s="123">
        <v>5.15</v>
      </c>
      <c r="AG1152" s="123">
        <v>60</v>
      </c>
      <c r="AH1152" s="123">
        <v>150</v>
      </c>
      <c r="AI1152" s="1092" t="s">
        <v>2571</v>
      </c>
      <c r="AJ1152" s="1093"/>
      <c r="AK1152" s="1093" t="s">
        <v>1676</v>
      </c>
      <c r="AL1152" s="1093"/>
      <c r="AM1152" s="1093"/>
      <c r="AN1152" s="513"/>
      <c r="AO1152" s="516">
        <f t="shared" ref="AO1152" si="155">AR1152+J1152</f>
        <v>0.05</v>
      </c>
      <c r="AP1152" s="513" t="s">
        <v>287</v>
      </c>
      <c r="AQ1152" s="513" t="s">
        <v>287</v>
      </c>
      <c r="AR1152" s="514">
        <f t="shared" ref="AR1152" si="156">4*J1152</f>
        <v>0.04</v>
      </c>
      <c r="AS1152" s="516">
        <v>8.3999999999999995E-3</v>
      </c>
      <c r="AT1152" s="115">
        <v>1159</v>
      </c>
    </row>
    <row r="1153" spans="1:46" ht="15" hidden="1" customHeight="1">
      <c r="A1153" s="115">
        <v>1150</v>
      </c>
      <c r="B1153" s="515" t="s">
        <v>2271</v>
      </c>
      <c r="C1153" s="513" t="s">
        <v>2272</v>
      </c>
      <c r="D1153" s="515" t="s">
        <v>309</v>
      </c>
      <c r="E1153" s="515" t="s">
        <v>330</v>
      </c>
      <c r="F1153" s="375" t="s">
        <v>395</v>
      </c>
      <c r="G1153" s="513" t="s">
        <v>306</v>
      </c>
      <c r="H1153" s="515" t="s">
        <v>300</v>
      </c>
      <c r="I1153" s="515" t="s">
        <v>749</v>
      </c>
      <c r="J1153" s="513">
        <v>0.01</v>
      </c>
      <c r="K1153" s="513"/>
      <c r="L1153" s="513">
        <f t="shared" ref="L1153" si="157">IF(J1153&lt;0.03,0.01,0.03)</f>
        <v>0.01</v>
      </c>
      <c r="M1153" s="163"/>
      <c r="N1153" s="517" t="s">
        <v>1748</v>
      </c>
      <c r="O1153" s="164" t="s">
        <v>1795</v>
      </c>
      <c r="P1153" s="163" t="s">
        <v>1794</v>
      </c>
      <c r="Q1153" s="513"/>
      <c r="R1153" s="513"/>
      <c r="S1153" s="121">
        <v>1.05</v>
      </c>
      <c r="T1153" s="121">
        <v>10</v>
      </c>
      <c r="U1153" s="121">
        <v>21.05</v>
      </c>
      <c r="V1153" s="121">
        <v>41.1</v>
      </c>
      <c r="W1153" s="121">
        <v>71.150000000000006</v>
      </c>
      <c r="X1153" s="121">
        <v>81.150000000000006</v>
      </c>
      <c r="Y1153" s="121">
        <v>100</v>
      </c>
      <c r="Z1153" s="121">
        <v>121.05</v>
      </c>
      <c r="AA1153" s="121">
        <v>140</v>
      </c>
      <c r="AB1153" s="121">
        <v>150</v>
      </c>
      <c r="AC1153" s="122">
        <v>11.05</v>
      </c>
      <c r="AD1153" s="122">
        <v>71.099999999999994</v>
      </c>
      <c r="AE1153" s="122">
        <v>150</v>
      </c>
      <c r="AF1153" s="123">
        <v>5.15</v>
      </c>
      <c r="AG1153" s="123">
        <v>60</v>
      </c>
      <c r="AH1153" s="123">
        <v>150</v>
      </c>
      <c r="AI1153" s="1092" t="s">
        <v>2571</v>
      </c>
      <c r="AJ1153" s="1093"/>
      <c r="AK1153" s="1093" t="s">
        <v>1676</v>
      </c>
      <c r="AL1153" s="1093"/>
      <c r="AM1153" s="1093"/>
      <c r="AN1153" s="513"/>
      <c r="AO1153" s="516">
        <f t="shared" ref="AO1153" si="158">AR1153+J1153</f>
        <v>0.05</v>
      </c>
      <c r="AP1153" s="513" t="s">
        <v>287</v>
      </c>
      <c r="AQ1153" s="513" t="s">
        <v>287</v>
      </c>
      <c r="AR1153" s="514">
        <f t="shared" ref="AR1153" si="159">4*J1153</f>
        <v>0.04</v>
      </c>
      <c r="AS1153" s="516">
        <v>8.3999999999999995E-3</v>
      </c>
      <c r="AT1153" s="115">
        <v>1160</v>
      </c>
    </row>
    <row r="1154" spans="1:46" ht="15" hidden="1" customHeight="1">
      <c r="A1154" s="115">
        <v>1151</v>
      </c>
      <c r="B1154" s="521" t="s">
        <v>2273</v>
      </c>
      <c r="C1154" s="521" t="s">
        <v>2274</v>
      </c>
      <c r="D1154" s="521" t="s">
        <v>309</v>
      </c>
      <c r="E1154" s="521" t="s">
        <v>330</v>
      </c>
      <c r="F1154" s="375" t="s">
        <v>395</v>
      </c>
      <c r="G1154" s="518" t="s">
        <v>306</v>
      </c>
      <c r="H1154" s="521" t="s">
        <v>300</v>
      </c>
      <c r="I1154" s="521" t="s">
        <v>749</v>
      </c>
      <c r="J1154" s="518">
        <v>0.01</v>
      </c>
      <c r="K1154" s="518"/>
      <c r="L1154" s="518">
        <f t="shared" ref="L1154" si="160">IF(J1154&lt;0.03,0.01,0.03)</f>
        <v>0.01</v>
      </c>
      <c r="M1154" s="163"/>
      <c r="N1154" s="520" t="s">
        <v>1748</v>
      </c>
      <c r="O1154" s="164" t="s">
        <v>1795</v>
      </c>
      <c r="P1154" s="163" t="s">
        <v>1794</v>
      </c>
      <c r="Q1154" s="518"/>
      <c r="R1154" s="518"/>
      <c r="S1154" s="121">
        <v>1.05</v>
      </c>
      <c r="T1154" s="121">
        <v>10</v>
      </c>
      <c r="U1154" s="121">
        <v>21.05</v>
      </c>
      <c r="V1154" s="121">
        <v>41.1</v>
      </c>
      <c r="W1154" s="121">
        <v>71.150000000000006</v>
      </c>
      <c r="X1154" s="121">
        <v>81.150000000000006</v>
      </c>
      <c r="Y1154" s="121">
        <v>100</v>
      </c>
      <c r="Z1154" s="121">
        <v>121.05</v>
      </c>
      <c r="AA1154" s="121">
        <v>140</v>
      </c>
      <c r="AB1154" s="121">
        <v>150</v>
      </c>
      <c r="AC1154" s="122">
        <v>11.05</v>
      </c>
      <c r="AD1154" s="122">
        <v>71.099999999999994</v>
      </c>
      <c r="AE1154" s="122">
        <v>150</v>
      </c>
      <c r="AF1154" s="123">
        <v>5.15</v>
      </c>
      <c r="AG1154" s="123">
        <v>60</v>
      </c>
      <c r="AH1154" s="123">
        <v>150</v>
      </c>
      <c r="AI1154" s="1092" t="s">
        <v>2571</v>
      </c>
      <c r="AJ1154" s="1093"/>
      <c r="AK1154" s="1093" t="s">
        <v>1676</v>
      </c>
      <c r="AL1154" s="1093"/>
      <c r="AM1154" s="1093"/>
      <c r="AN1154" s="518"/>
      <c r="AO1154" s="522">
        <f t="shared" ref="AO1154" si="161">AR1154+J1154</f>
        <v>0.05</v>
      </c>
      <c r="AP1154" s="518" t="s">
        <v>287</v>
      </c>
      <c r="AQ1154" s="518" t="s">
        <v>287</v>
      </c>
      <c r="AR1154" s="519">
        <f t="shared" ref="AR1154" si="162">4*J1154</f>
        <v>0.04</v>
      </c>
      <c r="AS1154" s="522">
        <v>8.3999999999999995E-3</v>
      </c>
      <c r="AT1154" s="115">
        <v>1161</v>
      </c>
    </row>
    <row r="1155" spans="1:46" ht="15" hidden="1" customHeight="1">
      <c r="A1155" s="115">
        <v>1152</v>
      </c>
      <c r="B1155" s="525" t="s">
        <v>2275</v>
      </c>
      <c r="C1155" s="524">
        <v>16239233</v>
      </c>
      <c r="D1155" s="525" t="s">
        <v>309</v>
      </c>
      <c r="E1155" s="525" t="s">
        <v>310</v>
      </c>
      <c r="F1155" s="524" t="s">
        <v>2278</v>
      </c>
      <c r="G1155" s="525" t="s">
        <v>297</v>
      </c>
      <c r="H1155" s="525" t="s">
        <v>300</v>
      </c>
      <c r="I1155" s="525" t="s">
        <v>1751</v>
      </c>
      <c r="J1155" s="120">
        <v>0.05</v>
      </c>
      <c r="K1155" s="120"/>
      <c r="L1155" s="120">
        <f t="shared" ref="L1155:L1207" si="163">IF(J1155&lt;0.03,0.01,0.03)</f>
        <v>0.03</v>
      </c>
      <c r="M1155" s="163"/>
      <c r="N1155" s="141" t="s">
        <v>1748</v>
      </c>
      <c r="O1155" s="164" t="s">
        <v>1795</v>
      </c>
      <c r="P1155" s="163" t="s">
        <v>1794</v>
      </c>
      <c r="Q1155" s="120"/>
      <c r="R1155" s="120"/>
      <c r="S1155" s="121">
        <v>1.05</v>
      </c>
      <c r="T1155" s="121">
        <v>10</v>
      </c>
      <c r="U1155" s="121">
        <v>21.05</v>
      </c>
      <c r="V1155" s="121">
        <v>41.1</v>
      </c>
      <c r="W1155" s="121">
        <v>71.150000000000006</v>
      </c>
      <c r="X1155" s="121">
        <v>81.150000000000006</v>
      </c>
      <c r="Y1155" s="121">
        <v>100</v>
      </c>
      <c r="Z1155" s="121">
        <v>121.05</v>
      </c>
      <c r="AA1155" s="121">
        <v>150</v>
      </c>
      <c r="AB1155" s="121">
        <v>200</v>
      </c>
      <c r="AC1155" s="122">
        <v>11.05</v>
      </c>
      <c r="AD1155" s="122">
        <v>100</v>
      </c>
      <c r="AE1155" s="122">
        <v>200</v>
      </c>
      <c r="AF1155" s="123">
        <v>5.15</v>
      </c>
      <c r="AG1155" s="123">
        <v>100</v>
      </c>
      <c r="AH1155" s="123">
        <v>200</v>
      </c>
      <c r="AI1155" s="1090" t="s">
        <v>2279</v>
      </c>
      <c r="AJ1155" s="1091"/>
      <c r="AK1155" s="1090" t="s">
        <v>2280</v>
      </c>
      <c r="AL1155" s="1099"/>
      <c r="AM1155" s="1091"/>
      <c r="AN1155" s="120"/>
      <c r="AO1155" s="118">
        <f t="shared" ref="AO1155:AO1207" si="164">AR1155+J1155</f>
        <v>0.25</v>
      </c>
      <c r="AP1155" s="120" t="s">
        <v>287</v>
      </c>
      <c r="AQ1155" s="120" t="s">
        <v>287</v>
      </c>
      <c r="AR1155" s="144">
        <f t="shared" si="133"/>
        <v>0.2</v>
      </c>
      <c r="AS1155" s="411">
        <v>8.3999999999999995E-3</v>
      </c>
      <c r="AT1155" s="115">
        <v>1162</v>
      </c>
    </row>
    <row r="1156" spans="1:46" ht="15" hidden="1" customHeight="1">
      <c r="A1156" s="115">
        <v>1153</v>
      </c>
      <c r="B1156" s="525" t="s">
        <v>2276</v>
      </c>
      <c r="C1156" s="524">
        <v>16239212</v>
      </c>
      <c r="D1156" s="525" t="s">
        <v>309</v>
      </c>
      <c r="E1156" s="525" t="s">
        <v>310</v>
      </c>
      <c r="F1156" s="524" t="s">
        <v>2278</v>
      </c>
      <c r="G1156" s="525" t="s">
        <v>297</v>
      </c>
      <c r="H1156" s="525" t="s">
        <v>300</v>
      </c>
      <c r="I1156" s="525" t="s">
        <v>1751</v>
      </c>
      <c r="J1156" s="120">
        <v>0.05</v>
      </c>
      <c r="K1156" s="120"/>
      <c r="L1156" s="120">
        <f t="shared" si="163"/>
        <v>0.03</v>
      </c>
      <c r="M1156" s="163"/>
      <c r="N1156" s="141" t="s">
        <v>1748</v>
      </c>
      <c r="O1156" s="164" t="s">
        <v>1795</v>
      </c>
      <c r="P1156" s="163" t="s">
        <v>1794</v>
      </c>
      <c r="Q1156" s="120"/>
      <c r="R1156" s="120"/>
      <c r="S1156" s="121">
        <v>1.05</v>
      </c>
      <c r="T1156" s="121">
        <v>10</v>
      </c>
      <c r="U1156" s="121">
        <v>21.05</v>
      </c>
      <c r="V1156" s="121">
        <v>41.1</v>
      </c>
      <c r="W1156" s="121">
        <v>71.150000000000006</v>
      </c>
      <c r="X1156" s="121">
        <v>81.150000000000006</v>
      </c>
      <c r="Y1156" s="121">
        <v>100</v>
      </c>
      <c r="Z1156" s="121">
        <v>121.05</v>
      </c>
      <c r="AA1156" s="121">
        <v>150</v>
      </c>
      <c r="AB1156" s="121">
        <v>200</v>
      </c>
      <c r="AC1156" s="122">
        <v>11.05</v>
      </c>
      <c r="AD1156" s="122">
        <v>100</v>
      </c>
      <c r="AE1156" s="122">
        <v>200</v>
      </c>
      <c r="AF1156" s="123">
        <v>5.15</v>
      </c>
      <c r="AG1156" s="123">
        <v>100</v>
      </c>
      <c r="AH1156" s="123">
        <v>200</v>
      </c>
      <c r="AI1156" s="1090" t="s">
        <v>2279</v>
      </c>
      <c r="AJ1156" s="1091"/>
      <c r="AK1156" s="1090" t="s">
        <v>2280</v>
      </c>
      <c r="AL1156" s="1099"/>
      <c r="AM1156" s="1091"/>
      <c r="AN1156" s="120"/>
      <c r="AO1156" s="118">
        <f t="shared" si="164"/>
        <v>0.25</v>
      </c>
      <c r="AP1156" s="120" t="s">
        <v>287</v>
      </c>
      <c r="AQ1156" s="120" t="s">
        <v>287</v>
      </c>
      <c r="AR1156" s="144">
        <f t="shared" si="133"/>
        <v>0.2</v>
      </c>
      <c r="AS1156" s="411">
        <v>8.3999999999999995E-3</v>
      </c>
      <c r="AT1156" s="115">
        <v>1163</v>
      </c>
    </row>
    <row r="1157" spans="1:46" ht="15" hidden="1" customHeight="1">
      <c r="A1157" s="115">
        <v>1154</v>
      </c>
      <c r="B1157" s="525" t="s">
        <v>2277</v>
      </c>
      <c r="C1157" s="524">
        <v>16239295</v>
      </c>
      <c r="D1157" s="525" t="s">
        <v>309</v>
      </c>
      <c r="E1157" s="525" t="s">
        <v>310</v>
      </c>
      <c r="F1157" s="524" t="s">
        <v>2278</v>
      </c>
      <c r="G1157" s="525" t="s">
        <v>297</v>
      </c>
      <c r="H1157" s="525" t="s">
        <v>300</v>
      </c>
      <c r="I1157" s="525" t="s">
        <v>1751</v>
      </c>
      <c r="J1157" s="120">
        <v>0.05</v>
      </c>
      <c r="K1157" s="120"/>
      <c r="L1157" s="120">
        <f t="shared" si="163"/>
        <v>0.03</v>
      </c>
      <c r="M1157" s="163"/>
      <c r="N1157" s="141" t="s">
        <v>1748</v>
      </c>
      <c r="O1157" s="164" t="s">
        <v>1795</v>
      </c>
      <c r="P1157" s="163" t="s">
        <v>1794</v>
      </c>
      <c r="Q1157" s="120"/>
      <c r="R1157" s="120"/>
      <c r="S1157" s="121">
        <v>1.05</v>
      </c>
      <c r="T1157" s="121">
        <v>10</v>
      </c>
      <c r="U1157" s="121">
        <v>21.05</v>
      </c>
      <c r="V1157" s="121">
        <v>41.1</v>
      </c>
      <c r="W1157" s="121">
        <v>71.150000000000006</v>
      </c>
      <c r="X1157" s="121">
        <v>81.150000000000006</v>
      </c>
      <c r="Y1157" s="121">
        <v>100</v>
      </c>
      <c r="Z1157" s="121">
        <v>121.05</v>
      </c>
      <c r="AA1157" s="121">
        <v>150</v>
      </c>
      <c r="AB1157" s="121">
        <v>200</v>
      </c>
      <c r="AC1157" s="122">
        <v>11.05</v>
      </c>
      <c r="AD1157" s="122">
        <v>100</v>
      </c>
      <c r="AE1157" s="122">
        <v>200</v>
      </c>
      <c r="AF1157" s="123">
        <v>5.15</v>
      </c>
      <c r="AG1157" s="123">
        <v>100</v>
      </c>
      <c r="AH1157" s="123">
        <v>200</v>
      </c>
      <c r="AI1157" s="1090" t="s">
        <v>2279</v>
      </c>
      <c r="AJ1157" s="1091"/>
      <c r="AK1157" s="1090" t="s">
        <v>2280</v>
      </c>
      <c r="AL1157" s="1099"/>
      <c r="AM1157" s="1091"/>
      <c r="AN1157" s="120"/>
      <c r="AO1157" s="118">
        <f t="shared" si="164"/>
        <v>0.25</v>
      </c>
      <c r="AP1157" s="120" t="s">
        <v>287</v>
      </c>
      <c r="AQ1157" s="120" t="s">
        <v>287</v>
      </c>
      <c r="AR1157" s="144">
        <f t="shared" si="133"/>
        <v>0.2</v>
      </c>
      <c r="AS1157" s="411">
        <v>8.3999999999999995E-3</v>
      </c>
      <c r="AT1157" s="115">
        <v>1164</v>
      </c>
    </row>
    <row r="1158" spans="1:46" ht="15" hidden="1" customHeight="1">
      <c r="A1158" s="115">
        <v>1155</v>
      </c>
      <c r="B1158" s="527" t="s">
        <v>2281</v>
      </c>
      <c r="C1158" s="527" t="s">
        <v>1678</v>
      </c>
      <c r="D1158" s="527" t="s">
        <v>309</v>
      </c>
      <c r="E1158" s="527" t="s">
        <v>325</v>
      </c>
      <c r="F1158" s="526" t="s">
        <v>2282</v>
      </c>
      <c r="G1158" s="527" t="s">
        <v>2283</v>
      </c>
      <c r="H1158" s="527" t="s">
        <v>300</v>
      </c>
      <c r="I1158" s="527" t="s">
        <v>2284</v>
      </c>
      <c r="J1158" s="120">
        <v>0.01</v>
      </c>
      <c r="K1158" s="120"/>
      <c r="L1158" s="120">
        <f t="shared" si="163"/>
        <v>0.01</v>
      </c>
      <c r="M1158" s="163"/>
      <c r="N1158" s="141" t="s">
        <v>1748</v>
      </c>
      <c r="O1158" s="164" t="s">
        <v>1795</v>
      </c>
      <c r="P1158" s="163" t="s">
        <v>1794</v>
      </c>
      <c r="Q1158" s="120"/>
      <c r="R1158" s="120"/>
      <c r="S1158" s="121">
        <v>5.05</v>
      </c>
      <c r="T1158" s="121">
        <v>10</v>
      </c>
      <c r="U1158" s="121">
        <v>12.5</v>
      </c>
      <c r="V1158" s="121">
        <v>15.05</v>
      </c>
      <c r="W1158" s="121">
        <v>17.5</v>
      </c>
      <c r="X1158" s="121">
        <v>20</v>
      </c>
      <c r="Y1158" s="121">
        <v>22.5</v>
      </c>
      <c r="Z1158" s="121">
        <v>25</v>
      </c>
      <c r="AA1158" s="121">
        <v>30</v>
      </c>
      <c r="AB1158" s="121">
        <v>35</v>
      </c>
      <c r="AC1158" s="122"/>
      <c r="AD1158" s="122"/>
      <c r="AE1158" s="122"/>
      <c r="AF1158" s="123"/>
      <c r="AG1158" s="123"/>
      <c r="AH1158" s="123"/>
      <c r="AI1158" s="1090" t="s">
        <v>2279</v>
      </c>
      <c r="AJ1158" s="1091"/>
      <c r="AK1158" s="1090" t="s">
        <v>2280</v>
      </c>
      <c r="AL1158" s="1099"/>
      <c r="AM1158" s="1091"/>
      <c r="AN1158" s="120"/>
      <c r="AO1158" s="118">
        <f t="shared" si="164"/>
        <v>0.05</v>
      </c>
      <c r="AP1158" s="120" t="s">
        <v>287</v>
      </c>
      <c r="AQ1158" s="120" t="s">
        <v>287</v>
      </c>
      <c r="AR1158" s="144">
        <f t="shared" si="133"/>
        <v>0.04</v>
      </c>
      <c r="AS1158" s="411">
        <v>8.3999999999999995E-3</v>
      </c>
      <c r="AT1158" s="115">
        <v>1165</v>
      </c>
    </row>
    <row r="1159" spans="1:46" ht="15" hidden="1" customHeight="1">
      <c r="A1159" s="115">
        <v>1156</v>
      </c>
      <c r="B1159" s="531" t="s">
        <v>2293</v>
      </c>
      <c r="C1159" s="530" t="s">
        <v>2292</v>
      </c>
      <c r="D1159" s="531" t="s">
        <v>309</v>
      </c>
      <c r="E1159" s="531" t="s">
        <v>330</v>
      </c>
      <c r="F1159" s="375" t="s">
        <v>395</v>
      </c>
      <c r="G1159" s="530" t="s">
        <v>306</v>
      </c>
      <c r="H1159" s="531" t="s">
        <v>300</v>
      </c>
      <c r="I1159" s="531" t="s">
        <v>749</v>
      </c>
      <c r="J1159" s="530">
        <v>0.01</v>
      </c>
      <c r="K1159" s="120"/>
      <c r="L1159" s="120">
        <f t="shared" si="163"/>
        <v>0.01</v>
      </c>
      <c r="M1159" s="163"/>
      <c r="N1159" s="141" t="s">
        <v>1748</v>
      </c>
      <c r="O1159" s="164" t="s">
        <v>1795</v>
      </c>
      <c r="P1159" s="163" t="s">
        <v>1794</v>
      </c>
      <c r="Q1159" s="120"/>
      <c r="R1159" s="120"/>
      <c r="S1159" s="121">
        <v>1.05</v>
      </c>
      <c r="T1159" s="121">
        <v>10</v>
      </c>
      <c r="U1159" s="121">
        <v>21.05</v>
      </c>
      <c r="V1159" s="121">
        <v>41.1</v>
      </c>
      <c r="W1159" s="121">
        <v>71.150000000000006</v>
      </c>
      <c r="X1159" s="121">
        <v>81.150000000000006</v>
      </c>
      <c r="Y1159" s="121">
        <v>100</v>
      </c>
      <c r="Z1159" s="121">
        <v>121.05</v>
      </c>
      <c r="AA1159" s="121">
        <v>140</v>
      </c>
      <c r="AB1159" s="121">
        <v>150</v>
      </c>
      <c r="AC1159" s="122">
        <v>11.05</v>
      </c>
      <c r="AD1159" s="122">
        <v>71.099999999999994</v>
      </c>
      <c r="AE1159" s="122">
        <v>150</v>
      </c>
      <c r="AF1159" s="123">
        <v>5.15</v>
      </c>
      <c r="AG1159" s="123">
        <v>60</v>
      </c>
      <c r="AH1159" s="123">
        <v>150</v>
      </c>
      <c r="AI1159" s="1092" t="s">
        <v>2571</v>
      </c>
      <c r="AJ1159" s="1093"/>
      <c r="AK1159" s="1093" t="s">
        <v>1676</v>
      </c>
      <c r="AL1159" s="1093"/>
      <c r="AM1159" s="1093"/>
      <c r="AN1159" s="120"/>
      <c r="AO1159" s="118">
        <f t="shared" si="164"/>
        <v>0.05</v>
      </c>
      <c r="AP1159" s="120" t="s">
        <v>287</v>
      </c>
      <c r="AQ1159" s="120" t="s">
        <v>287</v>
      </c>
      <c r="AR1159" s="144">
        <f t="shared" si="133"/>
        <v>0.04</v>
      </c>
      <c r="AS1159" s="411">
        <v>8.3999999999999995E-3</v>
      </c>
      <c r="AT1159" s="115">
        <v>1167</v>
      </c>
    </row>
    <row r="1160" spans="1:46" ht="15" hidden="1" customHeight="1">
      <c r="A1160" s="115">
        <v>1157</v>
      </c>
      <c r="B1160" s="120">
        <v>1212160015</v>
      </c>
      <c r="C1160" s="120">
        <v>1212160015</v>
      </c>
      <c r="D1160" s="533" t="s">
        <v>309</v>
      </c>
      <c r="E1160" s="533" t="s">
        <v>1673</v>
      </c>
      <c r="F1160" s="533" t="s">
        <v>2294</v>
      </c>
      <c r="G1160" s="533" t="s">
        <v>2295</v>
      </c>
      <c r="H1160" s="533" t="s">
        <v>300</v>
      </c>
      <c r="I1160" s="533" t="s">
        <v>2294</v>
      </c>
      <c r="J1160" s="120">
        <v>0.05</v>
      </c>
      <c r="K1160" s="120"/>
      <c r="L1160" s="120">
        <f t="shared" si="163"/>
        <v>0.03</v>
      </c>
      <c r="M1160" s="163"/>
      <c r="N1160" s="141" t="s">
        <v>1748</v>
      </c>
      <c r="O1160" s="164" t="s">
        <v>1795</v>
      </c>
      <c r="P1160" s="163" t="s">
        <v>1794</v>
      </c>
      <c r="Q1160" s="120"/>
      <c r="R1160" s="120"/>
      <c r="S1160" s="121">
        <v>1.05</v>
      </c>
      <c r="T1160" s="121">
        <v>26.05</v>
      </c>
      <c r="U1160" s="121">
        <v>50</v>
      </c>
      <c r="V1160" s="121">
        <v>100</v>
      </c>
      <c r="W1160" s="121">
        <v>150</v>
      </c>
      <c r="X1160" s="121">
        <v>200</v>
      </c>
      <c r="Y1160" s="121">
        <v>250</v>
      </c>
      <c r="Z1160" s="121">
        <v>300</v>
      </c>
      <c r="AA1160" s="121">
        <v>400</v>
      </c>
      <c r="AB1160" s="121">
        <v>500</v>
      </c>
      <c r="AC1160" s="122">
        <v>0</v>
      </c>
      <c r="AD1160" s="122">
        <v>0</v>
      </c>
      <c r="AE1160" s="122">
        <v>0</v>
      </c>
      <c r="AF1160" s="123">
        <v>0</v>
      </c>
      <c r="AG1160" s="123">
        <v>0</v>
      </c>
      <c r="AH1160" s="123">
        <v>0</v>
      </c>
      <c r="AI1160" s="1092" t="s">
        <v>2296</v>
      </c>
      <c r="AJ1160" s="1093"/>
      <c r="AK1160" s="1092" t="s">
        <v>2297</v>
      </c>
      <c r="AL1160" s="1093"/>
      <c r="AM1160" s="1093"/>
      <c r="AN1160" s="120"/>
      <c r="AO1160" s="118">
        <f t="shared" si="164"/>
        <v>0.25</v>
      </c>
      <c r="AP1160" s="120" t="s">
        <v>287</v>
      </c>
      <c r="AQ1160" s="120" t="s">
        <v>287</v>
      </c>
      <c r="AR1160" s="144">
        <f t="shared" si="133"/>
        <v>0.2</v>
      </c>
      <c r="AS1160" s="411">
        <v>8.3999999999999995E-3</v>
      </c>
      <c r="AT1160" s="115">
        <v>1168</v>
      </c>
    </row>
    <row r="1161" spans="1:46" ht="15" hidden="1" customHeight="1">
      <c r="A1161" s="115">
        <v>1158</v>
      </c>
      <c r="B1161" s="199" t="s">
        <v>2298</v>
      </c>
      <c r="C1161" s="142" t="s">
        <v>2298</v>
      </c>
      <c r="D1161" s="533" t="s">
        <v>309</v>
      </c>
      <c r="E1161" s="533" t="s">
        <v>330</v>
      </c>
      <c r="F1161" s="533" t="s">
        <v>749</v>
      </c>
      <c r="G1161" s="533" t="s">
        <v>2295</v>
      </c>
      <c r="H1161" s="533" t="s">
        <v>300</v>
      </c>
      <c r="I1161" s="533" t="s">
        <v>749</v>
      </c>
      <c r="J1161" s="120">
        <v>0.01</v>
      </c>
      <c r="K1161" s="120"/>
      <c r="L1161" s="120">
        <f t="shared" si="163"/>
        <v>0.01</v>
      </c>
      <c r="M1161" s="163"/>
      <c r="N1161" s="141" t="s">
        <v>1748</v>
      </c>
      <c r="O1161" s="164" t="s">
        <v>1795</v>
      </c>
      <c r="P1161" s="163" t="s">
        <v>1794</v>
      </c>
      <c r="Q1161" s="120"/>
      <c r="R1161" s="120"/>
      <c r="S1161" s="121">
        <v>1.05</v>
      </c>
      <c r="T1161" s="121">
        <v>10</v>
      </c>
      <c r="U1161" s="121">
        <v>21.05</v>
      </c>
      <c r="V1161" s="121">
        <v>41.1</v>
      </c>
      <c r="W1161" s="121">
        <v>71.150000000000006</v>
      </c>
      <c r="X1161" s="121">
        <v>81.150000000000006</v>
      </c>
      <c r="Y1161" s="121">
        <v>100</v>
      </c>
      <c r="Z1161" s="121">
        <v>121.05</v>
      </c>
      <c r="AA1161" s="121">
        <v>140</v>
      </c>
      <c r="AB1161" s="121">
        <v>150</v>
      </c>
      <c r="AC1161" s="122">
        <v>11.05</v>
      </c>
      <c r="AD1161" s="122">
        <v>71.099999999999994</v>
      </c>
      <c r="AE1161" s="122">
        <v>150</v>
      </c>
      <c r="AF1161" s="123">
        <v>5.15</v>
      </c>
      <c r="AG1161" s="123">
        <v>60</v>
      </c>
      <c r="AH1161" s="123">
        <v>150</v>
      </c>
      <c r="AI1161" s="1092" t="s">
        <v>2296</v>
      </c>
      <c r="AJ1161" s="1093"/>
      <c r="AK1161" s="1092" t="s">
        <v>2297</v>
      </c>
      <c r="AL1161" s="1093"/>
      <c r="AM1161" s="1093"/>
      <c r="AN1161" s="120"/>
      <c r="AO1161" s="118">
        <f t="shared" si="164"/>
        <v>0.05</v>
      </c>
      <c r="AP1161" s="120" t="s">
        <v>287</v>
      </c>
      <c r="AQ1161" s="120" t="s">
        <v>287</v>
      </c>
      <c r="AR1161" s="144">
        <f t="shared" si="133"/>
        <v>0.04</v>
      </c>
      <c r="AS1161" s="411">
        <v>8.3999999999999995E-3</v>
      </c>
      <c r="AT1161" s="115">
        <v>1169</v>
      </c>
    </row>
    <row r="1162" spans="1:46" ht="15" hidden="1" customHeight="1">
      <c r="A1162" s="115">
        <v>1159</v>
      </c>
      <c r="B1162" s="544" t="s">
        <v>2309</v>
      </c>
      <c r="C1162" s="542" t="s">
        <v>2313</v>
      </c>
      <c r="D1162" s="544" t="s">
        <v>309</v>
      </c>
      <c r="E1162" s="544" t="s">
        <v>330</v>
      </c>
      <c r="F1162" s="542" t="s">
        <v>2312</v>
      </c>
      <c r="G1162" s="544" t="s">
        <v>297</v>
      </c>
      <c r="H1162" s="544" t="s">
        <v>300</v>
      </c>
      <c r="I1162" s="544" t="s">
        <v>1751</v>
      </c>
      <c r="J1162" s="542">
        <v>0.01</v>
      </c>
      <c r="K1162" s="542"/>
      <c r="L1162" s="542">
        <f t="shared" ref="L1162:L1164" si="165">IF(J1162&lt;0.03,0.01,0.03)</f>
        <v>0.01</v>
      </c>
      <c r="M1162" s="163"/>
      <c r="N1162" s="546" t="s">
        <v>1748</v>
      </c>
      <c r="O1162" s="164" t="s">
        <v>1795</v>
      </c>
      <c r="P1162" s="163" t="s">
        <v>1794</v>
      </c>
      <c r="Q1162" s="542"/>
      <c r="R1162" s="542"/>
      <c r="S1162" s="121">
        <v>1.05</v>
      </c>
      <c r="T1162" s="121">
        <v>10</v>
      </c>
      <c r="U1162" s="121">
        <v>21.05</v>
      </c>
      <c r="V1162" s="121">
        <v>41.1</v>
      </c>
      <c r="W1162" s="121">
        <v>71.150000000000006</v>
      </c>
      <c r="X1162" s="121">
        <v>81.150000000000006</v>
      </c>
      <c r="Y1162" s="121">
        <v>100</v>
      </c>
      <c r="Z1162" s="121">
        <v>121.05</v>
      </c>
      <c r="AA1162" s="121">
        <v>150</v>
      </c>
      <c r="AB1162" s="121">
        <v>200</v>
      </c>
      <c r="AC1162" s="122">
        <v>11.05</v>
      </c>
      <c r="AD1162" s="122">
        <v>100</v>
      </c>
      <c r="AE1162" s="122">
        <v>200</v>
      </c>
      <c r="AF1162" s="123">
        <v>5.15</v>
      </c>
      <c r="AG1162" s="123">
        <v>100</v>
      </c>
      <c r="AH1162" s="123">
        <v>200</v>
      </c>
      <c r="AI1162" s="1090" t="s">
        <v>2279</v>
      </c>
      <c r="AJ1162" s="1091"/>
      <c r="AK1162" s="1090" t="s">
        <v>2280</v>
      </c>
      <c r="AL1162" s="1099"/>
      <c r="AM1162" s="1091"/>
      <c r="AN1162" s="542"/>
      <c r="AO1162" s="545">
        <f t="shared" ref="AO1162:AO1164" si="166">AR1162+J1162</f>
        <v>0.05</v>
      </c>
      <c r="AP1162" s="542" t="s">
        <v>287</v>
      </c>
      <c r="AQ1162" s="542" t="s">
        <v>287</v>
      </c>
      <c r="AR1162" s="543">
        <f t="shared" ref="AR1162:AR1164" si="167">4*J1162</f>
        <v>0.04</v>
      </c>
      <c r="AS1162" s="545">
        <v>8.3999999999999995E-3</v>
      </c>
      <c r="AT1162" s="115">
        <v>1170</v>
      </c>
    </row>
    <row r="1163" spans="1:46" ht="15" hidden="1" customHeight="1">
      <c r="A1163" s="115">
        <v>1160</v>
      </c>
      <c r="B1163" s="544" t="s">
        <v>2310</v>
      </c>
      <c r="C1163" s="542" t="s">
        <v>2314</v>
      </c>
      <c r="D1163" s="544" t="s">
        <v>309</v>
      </c>
      <c r="E1163" s="544" t="s">
        <v>330</v>
      </c>
      <c r="F1163" s="542" t="s">
        <v>2312</v>
      </c>
      <c r="G1163" s="544" t="s">
        <v>297</v>
      </c>
      <c r="H1163" s="544" t="s">
        <v>300</v>
      </c>
      <c r="I1163" s="544" t="s">
        <v>1751</v>
      </c>
      <c r="J1163" s="542">
        <v>0.01</v>
      </c>
      <c r="K1163" s="542"/>
      <c r="L1163" s="542">
        <f t="shared" si="165"/>
        <v>0.01</v>
      </c>
      <c r="M1163" s="163"/>
      <c r="N1163" s="546" t="s">
        <v>1748</v>
      </c>
      <c r="O1163" s="164" t="s">
        <v>1795</v>
      </c>
      <c r="P1163" s="163" t="s">
        <v>1794</v>
      </c>
      <c r="Q1163" s="542"/>
      <c r="R1163" s="542"/>
      <c r="S1163" s="121">
        <v>1.05</v>
      </c>
      <c r="T1163" s="121">
        <v>10</v>
      </c>
      <c r="U1163" s="121">
        <v>21.05</v>
      </c>
      <c r="V1163" s="121">
        <v>41.1</v>
      </c>
      <c r="W1163" s="121">
        <v>71.150000000000006</v>
      </c>
      <c r="X1163" s="121">
        <v>81.150000000000006</v>
      </c>
      <c r="Y1163" s="121">
        <v>100</v>
      </c>
      <c r="Z1163" s="121">
        <v>121.05</v>
      </c>
      <c r="AA1163" s="121">
        <v>150</v>
      </c>
      <c r="AB1163" s="121">
        <v>200</v>
      </c>
      <c r="AC1163" s="122">
        <v>11.05</v>
      </c>
      <c r="AD1163" s="122">
        <v>100</v>
      </c>
      <c r="AE1163" s="122">
        <v>200</v>
      </c>
      <c r="AF1163" s="123">
        <v>5.15</v>
      </c>
      <c r="AG1163" s="123">
        <v>100</v>
      </c>
      <c r="AH1163" s="123">
        <v>200</v>
      </c>
      <c r="AI1163" s="1090" t="s">
        <v>2279</v>
      </c>
      <c r="AJ1163" s="1091"/>
      <c r="AK1163" s="1090" t="s">
        <v>2280</v>
      </c>
      <c r="AL1163" s="1099"/>
      <c r="AM1163" s="1091"/>
      <c r="AN1163" s="542"/>
      <c r="AO1163" s="545">
        <f t="shared" si="166"/>
        <v>0.05</v>
      </c>
      <c r="AP1163" s="542" t="s">
        <v>287</v>
      </c>
      <c r="AQ1163" s="542" t="s">
        <v>287</v>
      </c>
      <c r="AR1163" s="543">
        <f t="shared" si="167"/>
        <v>0.04</v>
      </c>
      <c r="AS1163" s="545">
        <v>8.3999999999999995E-3</v>
      </c>
      <c r="AT1163" s="115">
        <v>1171</v>
      </c>
    </row>
    <row r="1164" spans="1:46" ht="15" hidden="1" customHeight="1">
      <c r="A1164" s="115">
        <v>1161</v>
      </c>
      <c r="B1164" s="544" t="s">
        <v>2311</v>
      </c>
      <c r="C1164" s="542" t="s">
        <v>2315</v>
      </c>
      <c r="D1164" s="544" t="s">
        <v>309</v>
      </c>
      <c r="E1164" s="544" t="s">
        <v>330</v>
      </c>
      <c r="F1164" s="542" t="s">
        <v>2312</v>
      </c>
      <c r="G1164" s="544" t="s">
        <v>297</v>
      </c>
      <c r="H1164" s="544" t="s">
        <v>300</v>
      </c>
      <c r="I1164" s="544" t="s">
        <v>1751</v>
      </c>
      <c r="J1164" s="542">
        <v>0.01</v>
      </c>
      <c r="K1164" s="542"/>
      <c r="L1164" s="542">
        <f t="shared" si="165"/>
        <v>0.01</v>
      </c>
      <c r="M1164" s="163"/>
      <c r="N1164" s="546" t="s">
        <v>1748</v>
      </c>
      <c r="O1164" s="164" t="s">
        <v>1795</v>
      </c>
      <c r="P1164" s="163" t="s">
        <v>1794</v>
      </c>
      <c r="Q1164" s="542"/>
      <c r="R1164" s="542"/>
      <c r="S1164" s="121">
        <v>1.05</v>
      </c>
      <c r="T1164" s="121">
        <v>10</v>
      </c>
      <c r="U1164" s="121">
        <v>21.05</v>
      </c>
      <c r="V1164" s="121">
        <v>41.1</v>
      </c>
      <c r="W1164" s="121">
        <v>71.150000000000006</v>
      </c>
      <c r="X1164" s="121">
        <v>81.150000000000006</v>
      </c>
      <c r="Y1164" s="121">
        <v>100</v>
      </c>
      <c r="Z1164" s="121">
        <v>121.05</v>
      </c>
      <c r="AA1164" s="121">
        <v>150</v>
      </c>
      <c r="AB1164" s="121">
        <v>200</v>
      </c>
      <c r="AC1164" s="122">
        <v>11.05</v>
      </c>
      <c r="AD1164" s="122">
        <v>100</v>
      </c>
      <c r="AE1164" s="122">
        <v>200</v>
      </c>
      <c r="AF1164" s="123">
        <v>5.15</v>
      </c>
      <c r="AG1164" s="123">
        <v>100</v>
      </c>
      <c r="AH1164" s="123">
        <v>200</v>
      </c>
      <c r="AI1164" s="1090" t="s">
        <v>2279</v>
      </c>
      <c r="AJ1164" s="1091"/>
      <c r="AK1164" s="1090" t="s">
        <v>2280</v>
      </c>
      <c r="AL1164" s="1099"/>
      <c r="AM1164" s="1091"/>
      <c r="AN1164" s="542"/>
      <c r="AO1164" s="545">
        <f t="shared" si="166"/>
        <v>0.05</v>
      </c>
      <c r="AP1164" s="542" t="s">
        <v>287</v>
      </c>
      <c r="AQ1164" s="542" t="s">
        <v>287</v>
      </c>
      <c r="AR1164" s="543">
        <f t="shared" si="167"/>
        <v>0.04</v>
      </c>
      <c r="AS1164" s="545">
        <v>8.3999999999999995E-3</v>
      </c>
      <c r="AT1164" s="115">
        <v>1172</v>
      </c>
    </row>
    <row r="1165" spans="1:46" ht="15" customHeight="1">
      <c r="A1165" s="115">
        <v>1162</v>
      </c>
      <c r="B1165" s="559" t="s">
        <v>2354</v>
      </c>
      <c r="C1165" s="558">
        <v>15346548</v>
      </c>
      <c r="D1165" s="559" t="s">
        <v>309</v>
      </c>
      <c r="E1165" s="559" t="s">
        <v>330</v>
      </c>
      <c r="F1165" s="558" t="s">
        <v>2355</v>
      </c>
      <c r="G1165" s="559" t="s">
        <v>297</v>
      </c>
      <c r="H1165" s="559" t="s">
        <v>300</v>
      </c>
      <c r="I1165" s="559" t="s">
        <v>1751</v>
      </c>
      <c r="J1165" s="558">
        <v>0.01</v>
      </c>
      <c r="K1165" s="547"/>
      <c r="L1165" s="547">
        <f t="shared" si="163"/>
        <v>0.01</v>
      </c>
      <c r="M1165" s="163"/>
      <c r="N1165" s="549" t="s">
        <v>1748</v>
      </c>
      <c r="O1165" s="164" t="s">
        <v>1795</v>
      </c>
      <c r="P1165" s="163" t="s">
        <v>1794</v>
      </c>
      <c r="Q1165" s="547"/>
      <c r="R1165" s="547"/>
      <c r="S1165" s="121">
        <v>1.05</v>
      </c>
      <c r="T1165" s="121">
        <v>10</v>
      </c>
      <c r="U1165" s="121">
        <v>21.05</v>
      </c>
      <c r="V1165" s="121">
        <v>41.1</v>
      </c>
      <c r="W1165" s="121">
        <v>71.150000000000006</v>
      </c>
      <c r="X1165" s="121">
        <v>81.150000000000006</v>
      </c>
      <c r="Y1165" s="121">
        <v>100</v>
      </c>
      <c r="Z1165" s="121">
        <v>121.05</v>
      </c>
      <c r="AA1165" s="121">
        <v>150</v>
      </c>
      <c r="AB1165" s="121">
        <v>200</v>
      </c>
      <c r="AC1165" s="122">
        <v>11.05</v>
      </c>
      <c r="AD1165" s="122">
        <v>100</v>
      </c>
      <c r="AE1165" s="122">
        <v>200</v>
      </c>
      <c r="AF1165" s="123">
        <v>5.15</v>
      </c>
      <c r="AG1165" s="123">
        <v>100</v>
      </c>
      <c r="AH1165" s="123">
        <v>200</v>
      </c>
      <c r="AI1165" s="1094" t="s">
        <v>2319</v>
      </c>
      <c r="AJ1165" s="1095"/>
      <c r="AK1165" s="1090" t="s">
        <v>2356</v>
      </c>
      <c r="AL1165" s="1098"/>
      <c r="AM1165" s="1095"/>
      <c r="AN1165" s="547"/>
      <c r="AO1165" s="550">
        <f t="shared" si="164"/>
        <v>0.05</v>
      </c>
      <c r="AP1165" s="547" t="s">
        <v>287</v>
      </c>
      <c r="AQ1165" s="547" t="s">
        <v>287</v>
      </c>
      <c r="AR1165" s="548">
        <f t="shared" si="133"/>
        <v>0.04</v>
      </c>
      <c r="AS1165" s="550">
        <v>8.3999999999999995E-3</v>
      </c>
      <c r="AT1165" s="115">
        <v>1173</v>
      </c>
    </row>
    <row r="1166" spans="1:46" ht="15" hidden="1" customHeight="1">
      <c r="A1166" s="115">
        <v>1163</v>
      </c>
      <c r="B1166" s="561" t="s">
        <v>2360</v>
      </c>
      <c r="C1166" s="199" t="s">
        <v>2359</v>
      </c>
      <c r="D1166" s="561" t="s">
        <v>309</v>
      </c>
      <c r="E1166" s="571" t="s">
        <v>325</v>
      </c>
      <c r="F1166" s="560" t="s">
        <v>2105</v>
      </c>
      <c r="G1166" s="561" t="s">
        <v>297</v>
      </c>
      <c r="H1166" s="561" t="s">
        <v>300</v>
      </c>
      <c r="I1166" s="571" t="s">
        <v>1772</v>
      </c>
      <c r="J1166" s="120">
        <v>0.01</v>
      </c>
      <c r="K1166" s="120"/>
      <c r="L1166" s="120">
        <f t="shared" si="163"/>
        <v>0.01</v>
      </c>
      <c r="M1166" s="163"/>
      <c r="N1166" s="141" t="s">
        <v>1748</v>
      </c>
      <c r="O1166" s="164" t="s">
        <v>1795</v>
      </c>
      <c r="P1166" s="163" t="s">
        <v>1794</v>
      </c>
      <c r="Q1166" s="120"/>
      <c r="R1166" s="120"/>
      <c r="S1166" s="121">
        <v>2.5</v>
      </c>
      <c r="T1166" s="121">
        <v>5.05</v>
      </c>
      <c r="U1166" s="121">
        <v>7.5</v>
      </c>
      <c r="V1166" s="121">
        <v>9</v>
      </c>
      <c r="W1166" s="121">
        <v>11.5</v>
      </c>
      <c r="X1166" s="121">
        <v>14</v>
      </c>
      <c r="Y1166" s="121">
        <v>16.5</v>
      </c>
      <c r="Z1166" s="121">
        <v>19</v>
      </c>
      <c r="AA1166" s="121">
        <v>21.5</v>
      </c>
      <c r="AB1166" s="121">
        <v>25</v>
      </c>
      <c r="AC1166" s="122"/>
      <c r="AD1166" s="122"/>
      <c r="AE1166" s="122"/>
      <c r="AF1166" s="123"/>
      <c r="AG1166" s="123"/>
      <c r="AH1166" s="123"/>
      <c r="AI1166" s="1090" t="s">
        <v>2279</v>
      </c>
      <c r="AJ1166" s="1091"/>
      <c r="AK1166" s="1090" t="s">
        <v>2280</v>
      </c>
      <c r="AL1166" s="1099"/>
      <c r="AM1166" s="1091"/>
      <c r="AN1166" s="120"/>
      <c r="AO1166" s="118">
        <f t="shared" si="164"/>
        <v>0.05</v>
      </c>
      <c r="AP1166" s="120" t="s">
        <v>287</v>
      </c>
      <c r="AQ1166" s="120" t="s">
        <v>287</v>
      </c>
      <c r="AR1166" s="144">
        <f t="shared" si="133"/>
        <v>0.04</v>
      </c>
      <c r="AS1166" s="411">
        <v>8.3999999999999995E-3</v>
      </c>
      <c r="AT1166" s="115">
        <v>1174</v>
      </c>
    </row>
    <row r="1167" spans="1:46" ht="15" hidden="1" customHeight="1">
      <c r="A1167" s="115">
        <v>1164</v>
      </c>
      <c r="B1167" s="573" t="s">
        <v>2361</v>
      </c>
      <c r="C1167" s="436" t="s">
        <v>2367</v>
      </c>
      <c r="D1167" s="573" t="s">
        <v>309</v>
      </c>
      <c r="E1167" s="573" t="s">
        <v>330</v>
      </c>
      <c r="F1167" s="199" t="s">
        <v>395</v>
      </c>
      <c r="G1167" s="573" t="s">
        <v>306</v>
      </c>
      <c r="H1167" s="573" t="s">
        <v>300</v>
      </c>
      <c r="I1167" s="573" t="s">
        <v>749</v>
      </c>
      <c r="J1167" s="120">
        <v>0.01</v>
      </c>
      <c r="K1167" s="120"/>
      <c r="L1167" s="120">
        <f t="shared" si="163"/>
        <v>0.01</v>
      </c>
      <c r="M1167" s="163"/>
      <c r="N1167" s="141" t="s">
        <v>1748</v>
      </c>
      <c r="O1167" s="164" t="s">
        <v>1795</v>
      </c>
      <c r="P1167" s="163" t="s">
        <v>1794</v>
      </c>
      <c r="Q1167" s="572"/>
      <c r="R1167" s="572"/>
      <c r="S1167" s="121">
        <v>1.05</v>
      </c>
      <c r="T1167" s="121">
        <v>10</v>
      </c>
      <c r="U1167" s="121">
        <v>21.05</v>
      </c>
      <c r="V1167" s="121">
        <v>41.1</v>
      </c>
      <c r="W1167" s="121">
        <v>71.150000000000006</v>
      </c>
      <c r="X1167" s="121">
        <v>81.150000000000006</v>
      </c>
      <c r="Y1167" s="121">
        <v>100</v>
      </c>
      <c r="Z1167" s="121">
        <v>121.05</v>
      </c>
      <c r="AA1167" s="121">
        <v>140</v>
      </c>
      <c r="AB1167" s="121">
        <v>150</v>
      </c>
      <c r="AC1167" s="122">
        <v>11.05</v>
      </c>
      <c r="AD1167" s="122">
        <v>71.099999999999994</v>
      </c>
      <c r="AE1167" s="122">
        <v>150</v>
      </c>
      <c r="AF1167" s="123">
        <v>5.15</v>
      </c>
      <c r="AG1167" s="123">
        <v>60</v>
      </c>
      <c r="AH1167" s="123">
        <v>150</v>
      </c>
      <c r="AI1167" s="1092" t="s">
        <v>2571</v>
      </c>
      <c r="AJ1167" s="1093"/>
      <c r="AK1167" s="1093" t="s">
        <v>1676</v>
      </c>
      <c r="AL1167" s="1093"/>
      <c r="AM1167" s="1093"/>
      <c r="AN1167" s="120"/>
      <c r="AO1167" s="118">
        <f t="shared" si="164"/>
        <v>0.05</v>
      </c>
      <c r="AP1167" s="120" t="s">
        <v>287</v>
      </c>
      <c r="AQ1167" s="120" t="s">
        <v>287</v>
      </c>
      <c r="AR1167" s="144">
        <f t="shared" si="133"/>
        <v>0.04</v>
      </c>
      <c r="AS1167" s="411">
        <v>8.3999999999999995E-3</v>
      </c>
      <c r="AT1167" s="115">
        <v>1175</v>
      </c>
    </row>
    <row r="1168" spans="1:46" ht="15" hidden="1" customHeight="1">
      <c r="A1168" s="115">
        <v>1165</v>
      </c>
      <c r="B1168" s="573" t="s">
        <v>2362</v>
      </c>
      <c r="C1168" s="436" t="s">
        <v>2368</v>
      </c>
      <c r="D1168" s="573" t="s">
        <v>309</v>
      </c>
      <c r="E1168" s="573" t="s">
        <v>330</v>
      </c>
      <c r="F1168" s="199" t="s">
        <v>395</v>
      </c>
      <c r="G1168" s="573" t="s">
        <v>306</v>
      </c>
      <c r="H1168" s="573" t="s">
        <v>300</v>
      </c>
      <c r="I1168" s="574" t="s">
        <v>749</v>
      </c>
      <c r="J1168" s="572">
        <v>0.01</v>
      </c>
      <c r="K1168" s="120"/>
      <c r="L1168" s="120">
        <f t="shared" si="163"/>
        <v>0.01</v>
      </c>
      <c r="M1168" s="163"/>
      <c r="N1168" s="141" t="s">
        <v>1748</v>
      </c>
      <c r="O1168" s="164" t="s">
        <v>1795</v>
      </c>
      <c r="P1168" s="163" t="s">
        <v>1794</v>
      </c>
      <c r="Q1168" s="572"/>
      <c r="R1168" s="572"/>
      <c r="S1168" s="121">
        <v>1.05</v>
      </c>
      <c r="T1168" s="121">
        <v>10</v>
      </c>
      <c r="U1168" s="121">
        <v>21.05</v>
      </c>
      <c r="V1168" s="121">
        <v>41.1</v>
      </c>
      <c r="W1168" s="121">
        <v>71.150000000000006</v>
      </c>
      <c r="X1168" s="121">
        <v>81.150000000000006</v>
      </c>
      <c r="Y1168" s="121">
        <v>100</v>
      </c>
      <c r="Z1168" s="121">
        <v>121.05</v>
      </c>
      <c r="AA1168" s="121">
        <v>140</v>
      </c>
      <c r="AB1168" s="121">
        <v>150</v>
      </c>
      <c r="AC1168" s="122">
        <v>11.05</v>
      </c>
      <c r="AD1168" s="122">
        <v>71.099999999999994</v>
      </c>
      <c r="AE1168" s="122">
        <v>150</v>
      </c>
      <c r="AF1168" s="123">
        <v>5.15</v>
      </c>
      <c r="AG1168" s="123">
        <v>60</v>
      </c>
      <c r="AH1168" s="123">
        <v>150</v>
      </c>
      <c r="AI1168" s="1092" t="s">
        <v>2571</v>
      </c>
      <c r="AJ1168" s="1093"/>
      <c r="AK1168" s="1093" t="s">
        <v>1676</v>
      </c>
      <c r="AL1168" s="1093"/>
      <c r="AM1168" s="1093"/>
      <c r="AN1168" s="120"/>
      <c r="AO1168" s="118">
        <f t="shared" si="164"/>
        <v>0.05</v>
      </c>
      <c r="AP1168" s="120" t="s">
        <v>287</v>
      </c>
      <c r="AQ1168" s="120" t="s">
        <v>287</v>
      </c>
      <c r="AR1168" s="144">
        <f t="shared" si="133"/>
        <v>0.04</v>
      </c>
      <c r="AS1168" s="411">
        <v>8.3999999999999995E-3</v>
      </c>
      <c r="AT1168" s="115">
        <v>1176</v>
      </c>
    </row>
    <row r="1169" spans="1:46" ht="15" hidden="1" customHeight="1">
      <c r="A1169" s="115">
        <v>1166</v>
      </c>
      <c r="B1169" s="573" t="s">
        <v>2363</v>
      </c>
      <c r="C1169" s="436" t="s">
        <v>2369</v>
      </c>
      <c r="D1169" s="573" t="s">
        <v>309</v>
      </c>
      <c r="E1169" s="573" t="s">
        <v>330</v>
      </c>
      <c r="F1169" s="199" t="s">
        <v>395</v>
      </c>
      <c r="G1169" s="573" t="s">
        <v>306</v>
      </c>
      <c r="H1169" s="573" t="s">
        <v>300</v>
      </c>
      <c r="I1169" s="574" t="s">
        <v>749</v>
      </c>
      <c r="J1169" s="572">
        <v>0.01</v>
      </c>
      <c r="K1169" s="120"/>
      <c r="L1169" s="120">
        <f t="shared" si="163"/>
        <v>0.01</v>
      </c>
      <c r="M1169" s="163"/>
      <c r="N1169" s="141" t="s">
        <v>1748</v>
      </c>
      <c r="O1169" s="164" t="s">
        <v>1795</v>
      </c>
      <c r="P1169" s="163" t="s">
        <v>1794</v>
      </c>
      <c r="Q1169" s="572"/>
      <c r="R1169" s="572"/>
      <c r="S1169" s="121">
        <v>1.05</v>
      </c>
      <c r="T1169" s="121">
        <v>10</v>
      </c>
      <c r="U1169" s="121">
        <v>21.05</v>
      </c>
      <c r="V1169" s="121">
        <v>41.1</v>
      </c>
      <c r="W1169" s="121">
        <v>71.150000000000006</v>
      </c>
      <c r="X1169" s="121">
        <v>81.150000000000006</v>
      </c>
      <c r="Y1169" s="121">
        <v>100</v>
      </c>
      <c r="Z1169" s="121">
        <v>121.05</v>
      </c>
      <c r="AA1169" s="121">
        <v>140</v>
      </c>
      <c r="AB1169" s="121">
        <v>150</v>
      </c>
      <c r="AC1169" s="122">
        <v>11.05</v>
      </c>
      <c r="AD1169" s="122">
        <v>71.099999999999994</v>
      </c>
      <c r="AE1169" s="122">
        <v>150</v>
      </c>
      <c r="AF1169" s="123">
        <v>5.15</v>
      </c>
      <c r="AG1169" s="123">
        <v>60</v>
      </c>
      <c r="AH1169" s="123">
        <v>150</v>
      </c>
      <c r="AI1169" s="1092" t="s">
        <v>2571</v>
      </c>
      <c r="AJ1169" s="1093"/>
      <c r="AK1169" s="1093" t="s">
        <v>1676</v>
      </c>
      <c r="AL1169" s="1093"/>
      <c r="AM1169" s="1093"/>
      <c r="AN1169" s="120"/>
      <c r="AO1169" s="118">
        <f t="shared" si="164"/>
        <v>0.05</v>
      </c>
      <c r="AP1169" s="120" t="s">
        <v>287</v>
      </c>
      <c r="AQ1169" s="120" t="s">
        <v>287</v>
      </c>
      <c r="AR1169" s="144">
        <f t="shared" si="133"/>
        <v>0.04</v>
      </c>
      <c r="AS1169" s="411">
        <v>8.3999999999999995E-3</v>
      </c>
      <c r="AT1169" s="115">
        <v>1177</v>
      </c>
    </row>
    <row r="1170" spans="1:46" ht="15" hidden="1" customHeight="1">
      <c r="A1170" s="115">
        <v>1167</v>
      </c>
      <c r="B1170" s="573" t="s">
        <v>2364</v>
      </c>
      <c r="C1170" s="436" t="s">
        <v>2370</v>
      </c>
      <c r="D1170" s="573" t="s">
        <v>309</v>
      </c>
      <c r="E1170" s="573" t="s">
        <v>330</v>
      </c>
      <c r="F1170" s="199" t="s">
        <v>395</v>
      </c>
      <c r="G1170" s="573" t="s">
        <v>306</v>
      </c>
      <c r="H1170" s="573" t="s">
        <v>300</v>
      </c>
      <c r="I1170" s="574" t="s">
        <v>749</v>
      </c>
      <c r="J1170" s="572">
        <v>0.01</v>
      </c>
      <c r="K1170" s="120"/>
      <c r="L1170" s="120">
        <f t="shared" si="163"/>
        <v>0.01</v>
      </c>
      <c r="M1170" s="163"/>
      <c r="N1170" s="141" t="s">
        <v>1748</v>
      </c>
      <c r="O1170" s="164" t="s">
        <v>1795</v>
      </c>
      <c r="P1170" s="163" t="s">
        <v>1794</v>
      </c>
      <c r="Q1170" s="572"/>
      <c r="R1170" s="572"/>
      <c r="S1170" s="121">
        <v>1.05</v>
      </c>
      <c r="T1170" s="121">
        <v>10</v>
      </c>
      <c r="U1170" s="121">
        <v>21.05</v>
      </c>
      <c r="V1170" s="121">
        <v>41.1</v>
      </c>
      <c r="W1170" s="121">
        <v>71.150000000000006</v>
      </c>
      <c r="X1170" s="121">
        <v>81.150000000000006</v>
      </c>
      <c r="Y1170" s="121">
        <v>100</v>
      </c>
      <c r="Z1170" s="121">
        <v>121.05</v>
      </c>
      <c r="AA1170" s="121">
        <v>140</v>
      </c>
      <c r="AB1170" s="121">
        <v>150</v>
      </c>
      <c r="AC1170" s="122">
        <v>11.05</v>
      </c>
      <c r="AD1170" s="122">
        <v>71.099999999999994</v>
      </c>
      <c r="AE1170" s="122">
        <v>150</v>
      </c>
      <c r="AF1170" s="123">
        <v>5.15</v>
      </c>
      <c r="AG1170" s="123">
        <v>60</v>
      </c>
      <c r="AH1170" s="123">
        <v>150</v>
      </c>
      <c r="AI1170" s="1092" t="s">
        <v>2571</v>
      </c>
      <c r="AJ1170" s="1093"/>
      <c r="AK1170" s="1093" t="s">
        <v>1676</v>
      </c>
      <c r="AL1170" s="1093"/>
      <c r="AM1170" s="1093"/>
      <c r="AN1170" s="120"/>
      <c r="AO1170" s="118">
        <f t="shared" si="164"/>
        <v>0.05</v>
      </c>
      <c r="AP1170" s="120" t="s">
        <v>287</v>
      </c>
      <c r="AQ1170" s="120" t="s">
        <v>287</v>
      </c>
      <c r="AR1170" s="144">
        <f t="shared" si="133"/>
        <v>0.04</v>
      </c>
      <c r="AS1170" s="411">
        <v>8.3999999999999995E-3</v>
      </c>
      <c r="AT1170" s="115">
        <v>1178</v>
      </c>
    </row>
    <row r="1171" spans="1:46" ht="15" hidden="1" customHeight="1">
      <c r="A1171" s="115">
        <v>1168</v>
      </c>
      <c r="B1171" s="573" t="s">
        <v>2365</v>
      </c>
      <c r="C1171" s="436" t="s">
        <v>2371</v>
      </c>
      <c r="D1171" s="573" t="s">
        <v>309</v>
      </c>
      <c r="E1171" s="573" t="s">
        <v>330</v>
      </c>
      <c r="F1171" s="199" t="s">
        <v>395</v>
      </c>
      <c r="G1171" s="573" t="s">
        <v>306</v>
      </c>
      <c r="H1171" s="573" t="s">
        <v>300</v>
      </c>
      <c r="I1171" s="574" t="s">
        <v>749</v>
      </c>
      <c r="J1171" s="572">
        <v>0.01</v>
      </c>
      <c r="K1171" s="120"/>
      <c r="L1171" s="120">
        <f t="shared" si="163"/>
        <v>0.01</v>
      </c>
      <c r="M1171" s="163"/>
      <c r="N1171" s="141" t="s">
        <v>1748</v>
      </c>
      <c r="O1171" s="164" t="s">
        <v>1795</v>
      </c>
      <c r="P1171" s="163" t="s">
        <v>1794</v>
      </c>
      <c r="Q1171" s="572"/>
      <c r="R1171" s="572"/>
      <c r="S1171" s="121">
        <v>1.05</v>
      </c>
      <c r="T1171" s="121">
        <v>10</v>
      </c>
      <c r="U1171" s="121">
        <v>21.05</v>
      </c>
      <c r="V1171" s="121">
        <v>41.1</v>
      </c>
      <c r="W1171" s="121">
        <v>71.150000000000006</v>
      </c>
      <c r="X1171" s="121">
        <v>81.150000000000006</v>
      </c>
      <c r="Y1171" s="121">
        <v>100</v>
      </c>
      <c r="Z1171" s="121">
        <v>121.05</v>
      </c>
      <c r="AA1171" s="121">
        <v>140</v>
      </c>
      <c r="AB1171" s="121">
        <v>150</v>
      </c>
      <c r="AC1171" s="122">
        <v>11.05</v>
      </c>
      <c r="AD1171" s="122">
        <v>71.099999999999994</v>
      </c>
      <c r="AE1171" s="122">
        <v>150</v>
      </c>
      <c r="AF1171" s="123">
        <v>5.15</v>
      </c>
      <c r="AG1171" s="123">
        <v>60</v>
      </c>
      <c r="AH1171" s="123">
        <v>150</v>
      </c>
      <c r="AI1171" s="1092" t="s">
        <v>2571</v>
      </c>
      <c r="AJ1171" s="1093"/>
      <c r="AK1171" s="1093" t="s">
        <v>1676</v>
      </c>
      <c r="AL1171" s="1093"/>
      <c r="AM1171" s="1093"/>
      <c r="AN1171" s="120"/>
      <c r="AO1171" s="118">
        <f t="shared" si="164"/>
        <v>0.05</v>
      </c>
      <c r="AP1171" s="120" t="s">
        <v>287</v>
      </c>
      <c r="AQ1171" s="120" t="s">
        <v>287</v>
      </c>
      <c r="AR1171" s="144">
        <f t="shared" si="133"/>
        <v>0.04</v>
      </c>
      <c r="AS1171" s="411">
        <v>8.3999999999999995E-3</v>
      </c>
      <c r="AT1171" s="115">
        <v>1179</v>
      </c>
    </row>
    <row r="1172" spans="1:46" ht="15" hidden="1" customHeight="1">
      <c r="A1172" s="115">
        <v>1169</v>
      </c>
      <c r="B1172" s="573" t="s">
        <v>2366</v>
      </c>
      <c r="C1172" s="436" t="s">
        <v>2372</v>
      </c>
      <c r="D1172" s="573" t="s">
        <v>309</v>
      </c>
      <c r="E1172" s="573" t="s">
        <v>330</v>
      </c>
      <c r="F1172" s="199" t="s">
        <v>395</v>
      </c>
      <c r="G1172" s="573" t="s">
        <v>306</v>
      </c>
      <c r="H1172" s="573" t="s">
        <v>300</v>
      </c>
      <c r="I1172" s="574" t="s">
        <v>749</v>
      </c>
      <c r="J1172" s="572">
        <v>0.01</v>
      </c>
      <c r="K1172" s="120"/>
      <c r="L1172" s="120">
        <f t="shared" si="163"/>
        <v>0.01</v>
      </c>
      <c r="M1172" s="163"/>
      <c r="N1172" s="141" t="s">
        <v>1748</v>
      </c>
      <c r="O1172" s="164" t="s">
        <v>1795</v>
      </c>
      <c r="P1172" s="163" t="s">
        <v>1794</v>
      </c>
      <c r="Q1172" s="572"/>
      <c r="R1172" s="572"/>
      <c r="S1172" s="121">
        <v>1.05</v>
      </c>
      <c r="T1172" s="121">
        <v>10</v>
      </c>
      <c r="U1172" s="121">
        <v>21.05</v>
      </c>
      <c r="V1172" s="121">
        <v>41.1</v>
      </c>
      <c r="W1172" s="121">
        <v>71.150000000000006</v>
      </c>
      <c r="X1172" s="121">
        <v>81.150000000000006</v>
      </c>
      <c r="Y1172" s="121">
        <v>100</v>
      </c>
      <c r="Z1172" s="121">
        <v>121.05</v>
      </c>
      <c r="AA1172" s="121">
        <v>140</v>
      </c>
      <c r="AB1172" s="121">
        <v>150</v>
      </c>
      <c r="AC1172" s="122">
        <v>11.05</v>
      </c>
      <c r="AD1172" s="122">
        <v>71.099999999999994</v>
      </c>
      <c r="AE1172" s="122">
        <v>150</v>
      </c>
      <c r="AF1172" s="123">
        <v>5.15</v>
      </c>
      <c r="AG1172" s="123">
        <v>60</v>
      </c>
      <c r="AH1172" s="123">
        <v>150</v>
      </c>
      <c r="AI1172" s="1092" t="s">
        <v>2571</v>
      </c>
      <c r="AJ1172" s="1093"/>
      <c r="AK1172" s="1093" t="s">
        <v>1676</v>
      </c>
      <c r="AL1172" s="1093"/>
      <c r="AM1172" s="1093"/>
      <c r="AN1172" s="120"/>
      <c r="AO1172" s="118">
        <f t="shared" si="164"/>
        <v>0.05</v>
      </c>
      <c r="AP1172" s="120" t="s">
        <v>287</v>
      </c>
      <c r="AQ1172" s="120" t="s">
        <v>287</v>
      </c>
      <c r="AR1172" s="144">
        <f t="shared" si="133"/>
        <v>0.04</v>
      </c>
      <c r="AS1172" s="411">
        <v>8.3999999999999995E-3</v>
      </c>
      <c r="AT1172" s="115">
        <v>1180</v>
      </c>
    </row>
    <row r="1173" spans="1:46" ht="15" hidden="1" customHeight="1">
      <c r="A1173" s="115">
        <v>1170</v>
      </c>
      <c r="B1173" s="576" t="s">
        <v>2388</v>
      </c>
      <c r="C1173" s="576" t="s">
        <v>1678</v>
      </c>
      <c r="D1173" s="576" t="s">
        <v>2389</v>
      </c>
      <c r="E1173" s="576" t="s">
        <v>1673</v>
      </c>
      <c r="F1173" s="576" t="s">
        <v>2390</v>
      </c>
      <c r="G1173" s="576" t="s">
        <v>375</v>
      </c>
      <c r="H1173" s="576" t="s">
        <v>300</v>
      </c>
      <c r="I1173" s="576" t="s">
        <v>2391</v>
      </c>
      <c r="J1173" s="120">
        <v>0.01</v>
      </c>
      <c r="K1173" s="120"/>
      <c r="L1173" s="120">
        <f t="shared" si="163"/>
        <v>0.01</v>
      </c>
      <c r="M1173" s="163"/>
      <c r="N1173" s="141" t="s">
        <v>1748</v>
      </c>
      <c r="O1173" s="164" t="s">
        <v>1795</v>
      </c>
      <c r="P1173" s="163" t="s">
        <v>1794</v>
      </c>
      <c r="Q1173" s="120"/>
      <c r="R1173" s="120"/>
      <c r="S1173" s="121">
        <v>1.05</v>
      </c>
      <c r="T1173" s="121">
        <v>6</v>
      </c>
      <c r="U1173" s="121">
        <v>9</v>
      </c>
      <c r="V1173" s="121">
        <v>12</v>
      </c>
      <c r="W1173" s="121">
        <v>15</v>
      </c>
      <c r="X1173" s="121">
        <v>18</v>
      </c>
      <c r="Y1173" s="121">
        <v>21</v>
      </c>
      <c r="Z1173" s="121">
        <v>24</v>
      </c>
      <c r="AA1173" s="121">
        <v>27</v>
      </c>
      <c r="AB1173" s="121">
        <v>30</v>
      </c>
      <c r="AC1173" s="122">
        <v>0</v>
      </c>
      <c r="AD1173" s="122">
        <v>0</v>
      </c>
      <c r="AE1173" s="122">
        <v>0</v>
      </c>
      <c r="AF1173" s="123">
        <v>0</v>
      </c>
      <c r="AG1173" s="123">
        <v>0</v>
      </c>
      <c r="AH1173" s="123">
        <v>0</v>
      </c>
      <c r="AI1173" s="1092" t="s">
        <v>2247</v>
      </c>
      <c r="AJ1173" s="1093"/>
      <c r="AK1173" s="1092" t="s">
        <v>1677</v>
      </c>
      <c r="AL1173" s="1093"/>
      <c r="AM1173" s="1093"/>
      <c r="AN1173" s="120"/>
      <c r="AO1173" s="118">
        <f t="shared" si="164"/>
        <v>0.05</v>
      </c>
      <c r="AP1173" s="120" t="s">
        <v>287</v>
      </c>
      <c r="AQ1173" s="120" t="s">
        <v>287</v>
      </c>
      <c r="AR1173" s="144">
        <f t="shared" si="133"/>
        <v>0.04</v>
      </c>
      <c r="AS1173" s="411">
        <v>8.3999999999999995E-3</v>
      </c>
      <c r="AT1173" s="115">
        <v>1181</v>
      </c>
    </row>
    <row r="1174" spans="1:46" ht="15" customHeight="1">
      <c r="A1174" s="115">
        <v>1171</v>
      </c>
      <c r="B1174" s="580" t="s">
        <v>2394</v>
      </c>
      <c r="C1174" s="581" t="s">
        <v>2396</v>
      </c>
      <c r="D1174" s="580" t="s">
        <v>309</v>
      </c>
      <c r="E1174" s="580" t="s">
        <v>330</v>
      </c>
      <c r="F1174" s="581" t="s">
        <v>2397</v>
      </c>
      <c r="G1174" s="580" t="s">
        <v>297</v>
      </c>
      <c r="H1174" s="580" t="s">
        <v>300</v>
      </c>
      <c r="I1174" s="582" t="s">
        <v>1751</v>
      </c>
      <c r="J1174" s="120">
        <v>0.01</v>
      </c>
      <c r="K1174" s="120"/>
      <c r="L1174" s="120">
        <f t="shared" si="163"/>
        <v>0.01</v>
      </c>
      <c r="M1174" s="163"/>
      <c r="N1174" s="141" t="s">
        <v>1748</v>
      </c>
      <c r="O1174" s="164" t="s">
        <v>1795</v>
      </c>
      <c r="P1174" s="163" t="s">
        <v>1794</v>
      </c>
      <c r="Q1174" s="120"/>
      <c r="R1174" s="120"/>
      <c r="S1174" s="121">
        <v>1.05</v>
      </c>
      <c r="T1174" s="121">
        <v>10</v>
      </c>
      <c r="U1174" s="121">
        <v>21.05</v>
      </c>
      <c r="V1174" s="121">
        <v>41.1</v>
      </c>
      <c r="W1174" s="121">
        <v>71.150000000000006</v>
      </c>
      <c r="X1174" s="121">
        <v>81.150000000000006</v>
      </c>
      <c r="Y1174" s="121">
        <v>100</v>
      </c>
      <c r="Z1174" s="121">
        <v>121.05</v>
      </c>
      <c r="AA1174" s="121">
        <v>150</v>
      </c>
      <c r="AB1174" s="121">
        <v>200</v>
      </c>
      <c r="AC1174" s="122">
        <v>11.05</v>
      </c>
      <c r="AD1174" s="122">
        <v>100</v>
      </c>
      <c r="AE1174" s="122">
        <v>200</v>
      </c>
      <c r="AF1174" s="123">
        <v>5.15</v>
      </c>
      <c r="AG1174" s="123">
        <v>100</v>
      </c>
      <c r="AH1174" s="123">
        <v>200</v>
      </c>
      <c r="AI1174" s="1094" t="s">
        <v>2319</v>
      </c>
      <c r="AJ1174" s="1095"/>
      <c r="AK1174" s="1090" t="s">
        <v>2356</v>
      </c>
      <c r="AL1174" s="1098"/>
      <c r="AM1174" s="1095"/>
      <c r="AN1174" s="120"/>
      <c r="AO1174" s="118">
        <f t="shared" si="164"/>
        <v>0.05</v>
      </c>
      <c r="AP1174" s="120" t="s">
        <v>287</v>
      </c>
      <c r="AQ1174" s="120" t="s">
        <v>287</v>
      </c>
      <c r="AR1174" s="144">
        <f t="shared" si="133"/>
        <v>0.04</v>
      </c>
      <c r="AS1174" s="411">
        <v>8.3999999999999995E-3</v>
      </c>
      <c r="AT1174" s="115">
        <v>1182</v>
      </c>
    </row>
    <row r="1175" spans="1:46" ht="15" customHeight="1">
      <c r="A1175" s="115">
        <v>1172</v>
      </c>
      <c r="B1175" s="580" t="s">
        <v>2395</v>
      </c>
      <c r="C1175" s="581" t="s">
        <v>2398</v>
      </c>
      <c r="D1175" s="580" t="s">
        <v>309</v>
      </c>
      <c r="E1175" s="580" t="s">
        <v>330</v>
      </c>
      <c r="F1175" s="585" t="s">
        <v>2397</v>
      </c>
      <c r="G1175" s="580" t="s">
        <v>297</v>
      </c>
      <c r="H1175" s="580" t="s">
        <v>300</v>
      </c>
      <c r="I1175" s="582" t="s">
        <v>1751</v>
      </c>
      <c r="J1175" s="120">
        <v>0.01</v>
      </c>
      <c r="K1175" s="120"/>
      <c r="L1175" s="120">
        <f t="shared" si="163"/>
        <v>0.01</v>
      </c>
      <c r="M1175" s="163"/>
      <c r="N1175" s="141" t="s">
        <v>1748</v>
      </c>
      <c r="O1175" s="164" t="s">
        <v>1795</v>
      </c>
      <c r="P1175" s="163" t="s">
        <v>1794</v>
      </c>
      <c r="Q1175" s="120"/>
      <c r="R1175" s="120"/>
      <c r="S1175" s="121">
        <v>1.05</v>
      </c>
      <c r="T1175" s="121">
        <v>10</v>
      </c>
      <c r="U1175" s="121">
        <v>21.05</v>
      </c>
      <c r="V1175" s="121">
        <v>41.1</v>
      </c>
      <c r="W1175" s="121">
        <v>71.150000000000006</v>
      </c>
      <c r="X1175" s="121">
        <v>81.150000000000006</v>
      </c>
      <c r="Y1175" s="121">
        <v>100</v>
      </c>
      <c r="Z1175" s="121">
        <v>121.05</v>
      </c>
      <c r="AA1175" s="121">
        <v>150</v>
      </c>
      <c r="AB1175" s="121">
        <v>200</v>
      </c>
      <c r="AC1175" s="122">
        <v>11.05</v>
      </c>
      <c r="AD1175" s="122">
        <v>100</v>
      </c>
      <c r="AE1175" s="122">
        <v>200</v>
      </c>
      <c r="AF1175" s="123">
        <v>5.15</v>
      </c>
      <c r="AG1175" s="123">
        <v>100</v>
      </c>
      <c r="AH1175" s="123">
        <v>200</v>
      </c>
      <c r="AI1175" s="1094" t="s">
        <v>2319</v>
      </c>
      <c r="AJ1175" s="1095"/>
      <c r="AK1175" s="1090" t="s">
        <v>2356</v>
      </c>
      <c r="AL1175" s="1098"/>
      <c r="AM1175" s="1095"/>
      <c r="AN1175" s="120"/>
      <c r="AO1175" s="118">
        <f t="shared" si="164"/>
        <v>0.05</v>
      </c>
      <c r="AP1175" s="120" t="s">
        <v>287</v>
      </c>
      <c r="AQ1175" s="120" t="s">
        <v>287</v>
      </c>
      <c r="AR1175" s="144">
        <f t="shared" si="133"/>
        <v>0.04</v>
      </c>
      <c r="AS1175" s="411">
        <v>8.3999999999999995E-3</v>
      </c>
      <c r="AT1175" s="115">
        <v>1183</v>
      </c>
    </row>
    <row r="1176" spans="1:46" ht="15" customHeight="1">
      <c r="A1176" s="115">
        <v>1173</v>
      </c>
      <c r="B1176" s="580" t="s">
        <v>2399</v>
      </c>
      <c r="C1176" s="581">
        <v>70300158</v>
      </c>
      <c r="D1176" s="580" t="s">
        <v>309</v>
      </c>
      <c r="E1176" s="580" t="s">
        <v>1673</v>
      </c>
      <c r="F1176" s="580" t="s">
        <v>1678</v>
      </c>
      <c r="G1176" s="580" t="s">
        <v>297</v>
      </c>
      <c r="H1176" s="580" t="s">
        <v>300</v>
      </c>
      <c r="I1176" s="580" t="s">
        <v>1751</v>
      </c>
      <c r="J1176" s="120">
        <v>0.02</v>
      </c>
      <c r="K1176" s="120"/>
      <c r="L1176" s="120">
        <f t="shared" si="163"/>
        <v>0.01</v>
      </c>
      <c r="M1176" s="163"/>
      <c r="N1176" s="141" t="s">
        <v>1748</v>
      </c>
      <c r="O1176" s="164" t="s">
        <v>1795</v>
      </c>
      <c r="P1176" s="163" t="s">
        <v>1794</v>
      </c>
      <c r="Q1176" s="120"/>
      <c r="R1176" s="120"/>
      <c r="S1176" s="121">
        <v>1.02</v>
      </c>
      <c r="T1176" s="121">
        <v>10</v>
      </c>
      <c r="U1176" s="121">
        <v>21.02</v>
      </c>
      <c r="V1176" s="121">
        <v>41.1</v>
      </c>
      <c r="W1176" s="121">
        <v>71.02</v>
      </c>
      <c r="X1176" s="121">
        <v>81.02</v>
      </c>
      <c r="Y1176" s="121">
        <v>100</v>
      </c>
      <c r="Z1176" s="121">
        <v>121.02</v>
      </c>
      <c r="AA1176" s="121">
        <v>150</v>
      </c>
      <c r="AB1176" s="121">
        <v>200</v>
      </c>
      <c r="AC1176" s="122">
        <v>11.02</v>
      </c>
      <c r="AD1176" s="122">
        <v>100</v>
      </c>
      <c r="AE1176" s="122">
        <v>200</v>
      </c>
      <c r="AF1176" s="123">
        <v>5.0999999999999996</v>
      </c>
      <c r="AG1176" s="123">
        <v>100</v>
      </c>
      <c r="AH1176" s="123">
        <v>200</v>
      </c>
      <c r="AI1176" s="1094" t="s">
        <v>2319</v>
      </c>
      <c r="AJ1176" s="1095"/>
      <c r="AK1176" s="1090" t="s">
        <v>2356</v>
      </c>
      <c r="AL1176" s="1098"/>
      <c r="AM1176" s="1095"/>
      <c r="AN1176" s="120"/>
      <c r="AO1176" s="118">
        <f t="shared" si="164"/>
        <v>0.1</v>
      </c>
      <c r="AP1176" s="120" t="s">
        <v>287</v>
      </c>
      <c r="AQ1176" s="120" t="s">
        <v>287</v>
      </c>
      <c r="AR1176" s="144">
        <f t="shared" si="133"/>
        <v>0.08</v>
      </c>
      <c r="AS1176" s="411">
        <v>8.3999999999999995E-3</v>
      </c>
      <c r="AT1176" s="115">
        <v>1184</v>
      </c>
    </row>
    <row r="1177" spans="1:46" ht="15" hidden="1" customHeight="1">
      <c r="A1177" s="115">
        <v>1174</v>
      </c>
      <c r="B1177" s="585" t="s">
        <v>2417</v>
      </c>
      <c r="C1177" s="586" t="s">
        <v>2418</v>
      </c>
      <c r="D1177" s="585" t="s">
        <v>309</v>
      </c>
      <c r="E1177" s="585" t="s">
        <v>330</v>
      </c>
      <c r="F1177" s="585" t="s">
        <v>1680</v>
      </c>
      <c r="G1177" s="585" t="s">
        <v>297</v>
      </c>
      <c r="H1177" s="585" t="s">
        <v>300</v>
      </c>
      <c r="I1177" s="585" t="s">
        <v>749</v>
      </c>
      <c r="J1177" s="120">
        <v>0.01</v>
      </c>
      <c r="K1177" s="120"/>
      <c r="L1177" s="120">
        <f t="shared" si="163"/>
        <v>0.01</v>
      </c>
      <c r="M1177" s="163"/>
      <c r="N1177" s="141" t="s">
        <v>1748</v>
      </c>
      <c r="O1177" s="164" t="s">
        <v>1795</v>
      </c>
      <c r="P1177" s="163" t="s">
        <v>1794</v>
      </c>
      <c r="Q1177" s="586"/>
      <c r="R1177" s="586"/>
      <c r="S1177" s="121">
        <v>1.05</v>
      </c>
      <c r="T1177" s="121">
        <v>10</v>
      </c>
      <c r="U1177" s="121">
        <v>21.05</v>
      </c>
      <c r="V1177" s="121">
        <v>41.1</v>
      </c>
      <c r="W1177" s="121">
        <v>71.150000000000006</v>
      </c>
      <c r="X1177" s="121">
        <v>81.150000000000006</v>
      </c>
      <c r="Y1177" s="121">
        <v>100</v>
      </c>
      <c r="Z1177" s="121">
        <v>121.05</v>
      </c>
      <c r="AA1177" s="121">
        <v>140</v>
      </c>
      <c r="AB1177" s="121">
        <v>150</v>
      </c>
      <c r="AC1177" s="122">
        <v>11.05</v>
      </c>
      <c r="AD1177" s="122">
        <v>71.099999999999994</v>
      </c>
      <c r="AE1177" s="122">
        <v>150</v>
      </c>
      <c r="AF1177" s="123">
        <v>5.15</v>
      </c>
      <c r="AG1177" s="123">
        <v>60</v>
      </c>
      <c r="AH1177" s="123">
        <v>150</v>
      </c>
      <c r="AI1177" s="1094" t="s">
        <v>2319</v>
      </c>
      <c r="AJ1177" s="1095"/>
      <c r="AK1177" s="1090" t="s">
        <v>2356</v>
      </c>
      <c r="AL1177" s="1098"/>
      <c r="AM1177" s="1095"/>
      <c r="AN1177" s="120"/>
      <c r="AO1177" s="118">
        <f t="shared" si="164"/>
        <v>0.05</v>
      </c>
      <c r="AP1177" s="120" t="s">
        <v>287</v>
      </c>
      <c r="AQ1177" s="120" t="s">
        <v>287</v>
      </c>
      <c r="AR1177" s="144">
        <f t="shared" si="133"/>
        <v>0.04</v>
      </c>
      <c r="AS1177" s="411">
        <v>8.3999999999999995E-3</v>
      </c>
      <c r="AT1177" s="115">
        <v>1185</v>
      </c>
    </row>
    <row r="1178" spans="1:46" ht="15" hidden="1" customHeight="1">
      <c r="A1178" s="115">
        <v>1175</v>
      </c>
      <c r="B1178" s="589" t="s">
        <v>2421</v>
      </c>
      <c r="C1178" s="586" t="s">
        <v>2419</v>
      </c>
      <c r="D1178" s="585" t="s">
        <v>309</v>
      </c>
      <c r="E1178" s="585" t="s">
        <v>330</v>
      </c>
      <c r="F1178" s="585" t="s">
        <v>1680</v>
      </c>
      <c r="G1178" s="585" t="s">
        <v>297</v>
      </c>
      <c r="H1178" s="585" t="s">
        <v>300</v>
      </c>
      <c r="I1178" s="585" t="s">
        <v>749</v>
      </c>
      <c r="J1178" s="586">
        <v>0.01</v>
      </c>
      <c r="K1178" s="120"/>
      <c r="L1178" s="120">
        <f t="shared" si="163"/>
        <v>0.01</v>
      </c>
      <c r="M1178" s="163"/>
      <c r="N1178" s="141" t="s">
        <v>1748</v>
      </c>
      <c r="O1178" s="164" t="s">
        <v>1795</v>
      </c>
      <c r="P1178" s="163" t="s">
        <v>1794</v>
      </c>
      <c r="Q1178" s="586"/>
      <c r="R1178" s="586"/>
      <c r="S1178" s="121">
        <v>1.05</v>
      </c>
      <c r="T1178" s="121">
        <v>10</v>
      </c>
      <c r="U1178" s="121">
        <v>21.05</v>
      </c>
      <c r="V1178" s="121">
        <v>41.1</v>
      </c>
      <c r="W1178" s="121">
        <v>71.150000000000006</v>
      </c>
      <c r="X1178" s="121">
        <v>81.150000000000006</v>
      </c>
      <c r="Y1178" s="121">
        <v>100</v>
      </c>
      <c r="Z1178" s="121">
        <v>121.05</v>
      </c>
      <c r="AA1178" s="121">
        <v>140</v>
      </c>
      <c r="AB1178" s="121">
        <v>150</v>
      </c>
      <c r="AC1178" s="122">
        <v>11.05</v>
      </c>
      <c r="AD1178" s="122">
        <v>71.099999999999994</v>
      </c>
      <c r="AE1178" s="122">
        <v>150</v>
      </c>
      <c r="AF1178" s="123">
        <v>5.15</v>
      </c>
      <c r="AG1178" s="123">
        <v>60</v>
      </c>
      <c r="AH1178" s="123">
        <v>150</v>
      </c>
      <c r="AI1178" s="1094" t="s">
        <v>2319</v>
      </c>
      <c r="AJ1178" s="1095"/>
      <c r="AK1178" s="1090" t="s">
        <v>2356</v>
      </c>
      <c r="AL1178" s="1098"/>
      <c r="AM1178" s="1095"/>
      <c r="AN1178" s="120"/>
      <c r="AO1178" s="118">
        <f t="shared" si="164"/>
        <v>0.05</v>
      </c>
      <c r="AP1178" s="120" t="s">
        <v>287</v>
      </c>
      <c r="AQ1178" s="120" t="s">
        <v>287</v>
      </c>
      <c r="AR1178" s="144">
        <f t="shared" si="133"/>
        <v>0.04</v>
      </c>
      <c r="AS1178" s="411">
        <v>8.3999999999999995E-3</v>
      </c>
      <c r="AT1178" s="115">
        <v>1186</v>
      </c>
    </row>
    <row r="1179" spans="1:46" ht="15" hidden="1" customHeight="1">
      <c r="A1179" s="115">
        <v>1176</v>
      </c>
      <c r="B1179" s="589" t="s">
        <v>2422</v>
      </c>
      <c r="C1179" s="586">
        <v>15139164</v>
      </c>
      <c r="D1179" s="585" t="s">
        <v>309</v>
      </c>
      <c r="E1179" s="585" t="s">
        <v>330</v>
      </c>
      <c r="F1179" s="585" t="s">
        <v>1680</v>
      </c>
      <c r="G1179" s="585" t="s">
        <v>297</v>
      </c>
      <c r="H1179" s="585" t="s">
        <v>300</v>
      </c>
      <c r="I1179" s="585" t="s">
        <v>749</v>
      </c>
      <c r="J1179" s="586">
        <v>0.01</v>
      </c>
      <c r="K1179" s="120"/>
      <c r="L1179" s="120">
        <f t="shared" si="163"/>
        <v>0.01</v>
      </c>
      <c r="M1179" s="163"/>
      <c r="N1179" s="141" t="s">
        <v>1748</v>
      </c>
      <c r="O1179" s="164" t="s">
        <v>1795</v>
      </c>
      <c r="P1179" s="163" t="s">
        <v>1794</v>
      </c>
      <c r="Q1179" s="586"/>
      <c r="R1179" s="586"/>
      <c r="S1179" s="121">
        <v>1.05</v>
      </c>
      <c r="T1179" s="121">
        <v>10</v>
      </c>
      <c r="U1179" s="121">
        <v>21.05</v>
      </c>
      <c r="V1179" s="121">
        <v>41.1</v>
      </c>
      <c r="W1179" s="121">
        <v>71.150000000000006</v>
      </c>
      <c r="X1179" s="121">
        <v>81.150000000000006</v>
      </c>
      <c r="Y1179" s="121">
        <v>100</v>
      </c>
      <c r="Z1179" s="121">
        <v>121.05</v>
      </c>
      <c r="AA1179" s="121">
        <v>140</v>
      </c>
      <c r="AB1179" s="121">
        <v>150</v>
      </c>
      <c r="AC1179" s="122">
        <v>11.05</v>
      </c>
      <c r="AD1179" s="122">
        <v>71.099999999999994</v>
      </c>
      <c r="AE1179" s="122">
        <v>150</v>
      </c>
      <c r="AF1179" s="123">
        <v>5.15</v>
      </c>
      <c r="AG1179" s="123">
        <v>60</v>
      </c>
      <c r="AH1179" s="123">
        <v>150</v>
      </c>
      <c r="AI1179" s="1094" t="s">
        <v>2319</v>
      </c>
      <c r="AJ1179" s="1095"/>
      <c r="AK1179" s="1090" t="s">
        <v>2356</v>
      </c>
      <c r="AL1179" s="1098"/>
      <c r="AM1179" s="1095"/>
      <c r="AN1179" s="120"/>
      <c r="AO1179" s="118">
        <f t="shared" si="164"/>
        <v>0.05</v>
      </c>
      <c r="AP1179" s="120" t="s">
        <v>287</v>
      </c>
      <c r="AQ1179" s="120" t="s">
        <v>287</v>
      </c>
      <c r="AR1179" s="144">
        <f t="shared" si="133"/>
        <v>0.04</v>
      </c>
      <c r="AS1179" s="411">
        <v>8.3999999999999995E-3</v>
      </c>
      <c r="AT1179" s="115">
        <v>1187</v>
      </c>
    </row>
    <row r="1180" spans="1:46" ht="15" hidden="1" customHeight="1">
      <c r="A1180" s="115">
        <v>1177</v>
      </c>
      <c r="B1180" s="589" t="s">
        <v>2423</v>
      </c>
      <c r="C1180" s="586" t="s">
        <v>2420</v>
      </c>
      <c r="D1180" s="585" t="s">
        <v>309</v>
      </c>
      <c r="E1180" s="585" t="s">
        <v>330</v>
      </c>
      <c r="F1180" s="585" t="s">
        <v>1680</v>
      </c>
      <c r="G1180" s="585" t="s">
        <v>297</v>
      </c>
      <c r="H1180" s="585" t="s">
        <v>300</v>
      </c>
      <c r="I1180" s="585" t="s">
        <v>749</v>
      </c>
      <c r="J1180" s="586">
        <v>0.01</v>
      </c>
      <c r="K1180" s="120"/>
      <c r="L1180" s="120">
        <f t="shared" si="163"/>
        <v>0.01</v>
      </c>
      <c r="M1180" s="163"/>
      <c r="N1180" s="141" t="s">
        <v>1748</v>
      </c>
      <c r="O1180" s="164" t="s">
        <v>1795</v>
      </c>
      <c r="P1180" s="163" t="s">
        <v>1794</v>
      </c>
      <c r="Q1180" s="586"/>
      <c r="R1180" s="586"/>
      <c r="S1180" s="121">
        <v>1.05</v>
      </c>
      <c r="T1180" s="121">
        <v>10</v>
      </c>
      <c r="U1180" s="121">
        <v>21.05</v>
      </c>
      <c r="V1180" s="121">
        <v>41.1</v>
      </c>
      <c r="W1180" s="121">
        <v>71.150000000000006</v>
      </c>
      <c r="X1180" s="121">
        <v>81.150000000000006</v>
      </c>
      <c r="Y1180" s="121">
        <v>100</v>
      </c>
      <c r="Z1180" s="121">
        <v>121.05</v>
      </c>
      <c r="AA1180" s="121">
        <v>140</v>
      </c>
      <c r="AB1180" s="121">
        <v>150</v>
      </c>
      <c r="AC1180" s="122">
        <v>11.05</v>
      </c>
      <c r="AD1180" s="122">
        <v>71.099999999999994</v>
      </c>
      <c r="AE1180" s="122">
        <v>150</v>
      </c>
      <c r="AF1180" s="123">
        <v>5.15</v>
      </c>
      <c r="AG1180" s="123">
        <v>60</v>
      </c>
      <c r="AH1180" s="123">
        <v>150</v>
      </c>
      <c r="AI1180" s="1094" t="s">
        <v>2319</v>
      </c>
      <c r="AJ1180" s="1095"/>
      <c r="AK1180" s="1090" t="s">
        <v>2356</v>
      </c>
      <c r="AL1180" s="1098"/>
      <c r="AM1180" s="1095"/>
      <c r="AN1180" s="120"/>
      <c r="AO1180" s="118">
        <f t="shared" si="164"/>
        <v>0.05</v>
      </c>
      <c r="AP1180" s="120" t="s">
        <v>287</v>
      </c>
      <c r="AQ1180" s="120" t="s">
        <v>287</v>
      </c>
      <c r="AR1180" s="144">
        <f t="shared" si="133"/>
        <v>0.04</v>
      </c>
      <c r="AS1180" s="411">
        <v>8.3999999999999995E-3</v>
      </c>
      <c r="AT1180" s="115">
        <v>1188</v>
      </c>
    </row>
    <row r="1181" spans="1:46" ht="15" hidden="1" customHeight="1">
      <c r="A1181" s="115">
        <v>1178</v>
      </c>
      <c r="B1181" s="589" t="s">
        <v>2424</v>
      </c>
      <c r="C1181" s="586">
        <v>15139171</v>
      </c>
      <c r="D1181" s="585" t="s">
        <v>309</v>
      </c>
      <c r="E1181" s="585" t="s">
        <v>330</v>
      </c>
      <c r="F1181" s="585" t="s">
        <v>1680</v>
      </c>
      <c r="G1181" s="585" t="s">
        <v>297</v>
      </c>
      <c r="H1181" s="585" t="s">
        <v>300</v>
      </c>
      <c r="I1181" s="585" t="s">
        <v>749</v>
      </c>
      <c r="J1181" s="586">
        <v>0.01</v>
      </c>
      <c r="K1181" s="120"/>
      <c r="L1181" s="120">
        <f t="shared" si="163"/>
        <v>0.01</v>
      </c>
      <c r="M1181" s="163"/>
      <c r="N1181" s="141" t="s">
        <v>1748</v>
      </c>
      <c r="O1181" s="164" t="s">
        <v>1795</v>
      </c>
      <c r="P1181" s="163" t="s">
        <v>1794</v>
      </c>
      <c r="Q1181" s="586"/>
      <c r="R1181" s="586"/>
      <c r="S1181" s="121">
        <v>1.05</v>
      </c>
      <c r="T1181" s="121">
        <v>10</v>
      </c>
      <c r="U1181" s="121">
        <v>21.05</v>
      </c>
      <c r="V1181" s="121">
        <v>41.1</v>
      </c>
      <c r="W1181" s="121">
        <v>71.150000000000006</v>
      </c>
      <c r="X1181" s="121">
        <v>81.150000000000006</v>
      </c>
      <c r="Y1181" s="121">
        <v>100</v>
      </c>
      <c r="Z1181" s="121">
        <v>121.05</v>
      </c>
      <c r="AA1181" s="121">
        <v>140</v>
      </c>
      <c r="AB1181" s="121">
        <v>150</v>
      </c>
      <c r="AC1181" s="122">
        <v>11.05</v>
      </c>
      <c r="AD1181" s="122">
        <v>71.099999999999994</v>
      </c>
      <c r="AE1181" s="122">
        <v>150</v>
      </c>
      <c r="AF1181" s="123">
        <v>5.15</v>
      </c>
      <c r="AG1181" s="123">
        <v>60</v>
      </c>
      <c r="AH1181" s="123">
        <v>150</v>
      </c>
      <c r="AI1181" s="1094" t="s">
        <v>2319</v>
      </c>
      <c r="AJ1181" s="1095"/>
      <c r="AK1181" s="1090" t="s">
        <v>2356</v>
      </c>
      <c r="AL1181" s="1098"/>
      <c r="AM1181" s="1095"/>
      <c r="AN1181" s="120"/>
      <c r="AO1181" s="118">
        <f t="shared" si="164"/>
        <v>0.05</v>
      </c>
      <c r="AP1181" s="120" t="s">
        <v>287</v>
      </c>
      <c r="AQ1181" s="120" t="s">
        <v>287</v>
      </c>
      <c r="AR1181" s="144">
        <f t="shared" si="133"/>
        <v>0.04</v>
      </c>
      <c r="AS1181" s="411">
        <v>8.3999999999999995E-3</v>
      </c>
      <c r="AT1181" s="115">
        <v>1190</v>
      </c>
    </row>
    <row r="1182" spans="1:46" ht="15" hidden="1" customHeight="1">
      <c r="A1182" s="115">
        <v>1179</v>
      </c>
      <c r="B1182" s="589" t="s">
        <v>2425</v>
      </c>
      <c r="C1182" s="586">
        <v>15362606</v>
      </c>
      <c r="D1182" s="585" t="s">
        <v>309</v>
      </c>
      <c r="E1182" s="585" t="s">
        <v>330</v>
      </c>
      <c r="F1182" s="585" t="s">
        <v>1680</v>
      </c>
      <c r="G1182" s="585" t="s">
        <v>297</v>
      </c>
      <c r="H1182" s="585" t="s">
        <v>300</v>
      </c>
      <c r="I1182" s="585" t="s">
        <v>749</v>
      </c>
      <c r="J1182" s="586">
        <v>0.01</v>
      </c>
      <c r="K1182" s="120"/>
      <c r="L1182" s="120">
        <f t="shared" si="163"/>
        <v>0.01</v>
      </c>
      <c r="M1182" s="163"/>
      <c r="N1182" s="587" t="s">
        <v>1748</v>
      </c>
      <c r="O1182" s="164" t="s">
        <v>1795</v>
      </c>
      <c r="P1182" s="163" t="s">
        <v>1794</v>
      </c>
      <c r="Q1182" s="586"/>
      <c r="R1182" s="586"/>
      <c r="S1182" s="121">
        <v>1.05</v>
      </c>
      <c r="T1182" s="121">
        <v>10</v>
      </c>
      <c r="U1182" s="121">
        <v>21.05</v>
      </c>
      <c r="V1182" s="121">
        <v>41.1</v>
      </c>
      <c r="W1182" s="121">
        <v>71.150000000000006</v>
      </c>
      <c r="X1182" s="121">
        <v>81.150000000000006</v>
      </c>
      <c r="Y1182" s="121">
        <v>100</v>
      </c>
      <c r="Z1182" s="121">
        <v>121.05</v>
      </c>
      <c r="AA1182" s="121">
        <v>140</v>
      </c>
      <c r="AB1182" s="121">
        <v>150</v>
      </c>
      <c r="AC1182" s="122">
        <v>11.05</v>
      </c>
      <c r="AD1182" s="122">
        <v>71.099999999999994</v>
      </c>
      <c r="AE1182" s="122">
        <v>150</v>
      </c>
      <c r="AF1182" s="123">
        <v>5.15</v>
      </c>
      <c r="AG1182" s="123">
        <v>60</v>
      </c>
      <c r="AH1182" s="123">
        <v>150</v>
      </c>
      <c r="AI1182" s="1094" t="s">
        <v>2319</v>
      </c>
      <c r="AJ1182" s="1095"/>
      <c r="AK1182" s="1090" t="s">
        <v>2356</v>
      </c>
      <c r="AL1182" s="1098"/>
      <c r="AM1182" s="1095"/>
      <c r="AN1182" s="120"/>
      <c r="AO1182" s="118">
        <f t="shared" si="164"/>
        <v>0.05</v>
      </c>
      <c r="AP1182" s="120" t="s">
        <v>287</v>
      </c>
      <c r="AQ1182" s="120" t="s">
        <v>287</v>
      </c>
      <c r="AR1182" s="144">
        <f t="shared" si="133"/>
        <v>0.04</v>
      </c>
      <c r="AS1182" s="411">
        <v>8.3999999999999995E-3</v>
      </c>
      <c r="AT1182" s="115">
        <v>1191</v>
      </c>
    </row>
    <row r="1183" spans="1:46" ht="15" hidden="1" customHeight="1">
      <c r="A1183" s="115">
        <v>1180</v>
      </c>
      <c r="B1183" s="593" t="s">
        <v>2430</v>
      </c>
      <c r="C1183" s="593" t="s">
        <v>1678</v>
      </c>
      <c r="D1183" s="593" t="s">
        <v>309</v>
      </c>
      <c r="E1183" s="593" t="s">
        <v>330</v>
      </c>
      <c r="F1183" s="593" t="s">
        <v>2430</v>
      </c>
      <c r="G1183" s="593" t="s">
        <v>1678</v>
      </c>
      <c r="H1183" s="593" t="s">
        <v>300</v>
      </c>
      <c r="I1183" s="593" t="s">
        <v>749</v>
      </c>
      <c r="J1183" s="120">
        <v>0.1</v>
      </c>
      <c r="K1183" s="120"/>
      <c r="L1183" s="120">
        <f t="shared" si="163"/>
        <v>0.03</v>
      </c>
      <c r="M1183" s="163"/>
      <c r="N1183" s="592" t="s">
        <v>1748</v>
      </c>
      <c r="O1183" s="163"/>
      <c r="P1183" s="163"/>
      <c r="Q1183" s="120"/>
      <c r="R1183" s="120"/>
      <c r="S1183" s="121">
        <v>1.1000000000000001</v>
      </c>
      <c r="T1183" s="121">
        <v>10</v>
      </c>
      <c r="U1183" s="121">
        <v>21.1</v>
      </c>
      <c r="V1183" s="121">
        <v>41.1</v>
      </c>
      <c r="W1183" s="121">
        <v>71.099999999999994</v>
      </c>
      <c r="X1183" s="121">
        <v>81.099999999999994</v>
      </c>
      <c r="Y1183" s="121">
        <v>100</v>
      </c>
      <c r="Z1183" s="121">
        <v>121.1</v>
      </c>
      <c r="AA1183" s="121">
        <v>140</v>
      </c>
      <c r="AB1183" s="121">
        <v>150</v>
      </c>
      <c r="AC1183" s="122">
        <v>11.1</v>
      </c>
      <c r="AD1183" s="122">
        <v>71.099999999999994</v>
      </c>
      <c r="AE1183" s="122">
        <v>150</v>
      </c>
      <c r="AF1183" s="123">
        <v>5.0999999999999996</v>
      </c>
      <c r="AG1183" s="123">
        <v>60</v>
      </c>
      <c r="AH1183" s="123">
        <v>150</v>
      </c>
      <c r="AI1183" s="1090" t="s">
        <v>2431</v>
      </c>
      <c r="AJ1183" s="1095"/>
      <c r="AK1183" s="1092" t="s">
        <v>2432</v>
      </c>
      <c r="AL1183" s="1093"/>
      <c r="AM1183" s="1093"/>
      <c r="AN1183" s="120"/>
      <c r="AO1183" s="118">
        <f t="shared" si="164"/>
        <v>0.5</v>
      </c>
      <c r="AP1183" s="120" t="s">
        <v>287</v>
      </c>
      <c r="AQ1183" s="120" t="s">
        <v>287</v>
      </c>
      <c r="AR1183" s="144">
        <f t="shared" si="133"/>
        <v>0.4</v>
      </c>
      <c r="AS1183" s="411">
        <v>8.3999999999999995E-3</v>
      </c>
      <c r="AT1183" s="115">
        <v>1192</v>
      </c>
    </row>
    <row r="1184" spans="1:46" ht="15" hidden="1" customHeight="1">
      <c r="A1184" s="115">
        <v>1181</v>
      </c>
      <c r="B1184" s="595">
        <v>4103010</v>
      </c>
      <c r="C1184" s="596">
        <v>4103010</v>
      </c>
      <c r="D1184" s="595" t="s">
        <v>309</v>
      </c>
      <c r="E1184" s="595" t="s">
        <v>330</v>
      </c>
      <c r="F1184" s="595" t="s">
        <v>2433</v>
      </c>
      <c r="G1184" s="595" t="s">
        <v>375</v>
      </c>
      <c r="H1184" s="595" t="s">
        <v>300</v>
      </c>
      <c r="I1184" s="595" t="s">
        <v>749</v>
      </c>
      <c r="J1184" s="596">
        <v>0.01</v>
      </c>
      <c r="K1184" s="596"/>
      <c r="L1184" s="596">
        <f t="shared" ref="L1184:L1187" si="168">IF(J1184&lt;0.03,0.01,0.03)</f>
        <v>0.01</v>
      </c>
      <c r="M1184" s="163"/>
      <c r="N1184" s="598" t="s">
        <v>1748</v>
      </c>
      <c r="O1184" s="163" t="s">
        <v>1795</v>
      </c>
      <c r="P1184" s="163" t="s">
        <v>1794</v>
      </c>
      <c r="Q1184" s="596"/>
      <c r="R1184" s="596"/>
      <c r="S1184" s="121">
        <v>1.05</v>
      </c>
      <c r="T1184" s="121">
        <v>10</v>
      </c>
      <c r="U1184" s="121">
        <v>21.05</v>
      </c>
      <c r="V1184" s="121">
        <v>41.1</v>
      </c>
      <c r="W1184" s="121">
        <v>71.150000000000006</v>
      </c>
      <c r="X1184" s="121">
        <v>81.150000000000006</v>
      </c>
      <c r="Y1184" s="121">
        <v>100</v>
      </c>
      <c r="Z1184" s="121">
        <v>121.05</v>
      </c>
      <c r="AA1184" s="121">
        <v>140</v>
      </c>
      <c r="AB1184" s="121">
        <v>150</v>
      </c>
      <c r="AC1184" s="122">
        <v>11.05</v>
      </c>
      <c r="AD1184" s="122">
        <v>71.099999999999994</v>
      </c>
      <c r="AE1184" s="122">
        <v>150</v>
      </c>
      <c r="AF1184" s="123">
        <v>5.15</v>
      </c>
      <c r="AG1184" s="123">
        <v>60</v>
      </c>
      <c r="AH1184" s="123">
        <v>150</v>
      </c>
      <c r="AI1184" s="1090" t="s">
        <v>2434</v>
      </c>
      <c r="AJ1184" s="1095"/>
      <c r="AK1184" s="1090" t="s">
        <v>2435</v>
      </c>
      <c r="AL1184" s="1098"/>
      <c r="AM1184" s="1095"/>
      <c r="AN1184" s="596"/>
      <c r="AO1184" s="597">
        <f t="shared" ref="AO1184:AO1187" si="169">AR1184+J1184</f>
        <v>0.05</v>
      </c>
      <c r="AP1184" s="596" t="s">
        <v>287</v>
      </c>
      <c r="AQ1184" s="596" t="s">
        <v>287</v>
      </c>
      <c r="AR1184" s="594">
        <f t="shared" ref="AR1184:AR1187" si="170">4*J1184</f>
        <v>0.04</v>
      </c>
      <c r="AS1184" s="597">
        <v>8.3999999999999995E-3</v>
      </c>
      <c r="AT1184" s="115">
        <v>1191</v>
      </c>
    </row>
    <row r="1185" spans="1:46" ht="15" hidden="1" customHeight="1">
      <c r="A1185" s="115">
        <v>1182</v>
      </c>
      <c r="B1185" s="602" t="s">
        <v>593</v>
      </c>
      <c r="C1185" s="199" t="s">
        <v>1753</v>
      </c>
      <c r="D1185" s="602" t="s">
        <v>309</v>
      </c>
      <c r="E1185" s="602" t="s">
        <v>1673</v>
      </c>
      <c r="F1185" s="602" t="s">
        <v>2436</v>
      </c>
      <c r="G1185" s="602" t="s">
        <v>364</v>
      </c>
      <c r="H1185" s="602" t="s">
        <v>300</v>
      </c>
      <c r="I1185" s="602" t="s">
        <v>1751</v>
      </c>
      <c r="J1185" s="599">
        <v>0.05</v>
      </c>
      <c r="K1185" s="599"/>
      <c r="L1185" s="599">
        <f t="shared" si="168"/>
        <v>0.03</v>
      </c>
      <c r="M1185" s="163"/>
      <c r="N1185" s="601" t="s">
        <v>1748</v>
      </c>
      <c r="O1185" s="163" t="s">
        <v>1795</v>
      </c>
      <c r="P1185" s="163" t="s">
        <v>1794</v>
      </c>
      <c r="Q1185" s="599"/>
      <c r="R1185" s="599"/>
      <c r="S1185" s="121">
        <v>1.05</v>
      </c>
      <c r="T1185" s="121">
        <v>10</v>
      </c>
      <c r="U1185" s="121">
        <v>21.05</v>
      </c>
      <c r="V1185" s="121">
        <v>41.1</v>
      </c>
      <c r="W1185" s="121">
        <v>71.150000000000006</v>
      </c>
      <c r="X1185" s="121">
        <v>81.150000000000006</v>
      </c>
      <c r="Y1185" s="121">
        <v>100</v>
      </c>
      <c r="Z1185" s="121">
        <v>121.05</v>
      </c>
      <c r="AA1185" s="121">
        <v>150</v>
      </c>
      <c r="AB1185" s="121">
        <v>200</v>
      </c>
      <c r="AC1185" s="122">
        <v>11.05</v>
      </c>
      <c r="AD1185" s="122">
        <v>100</v>
      </c>
      <c r="AE1185" s="122">
        <v>200</v>
      </c>
      <c r="AF1185" s="123">
        <v>5.15</v>
      </c>
      <c r="AG1185" s="123">
        <v>100</v>
      </c>
      <c r="AH1185" s="123">
        <v>200</v>
      </c>
      <c r="AI1185" s="1092" t="s">
        <v>2571</v>
      </c>
      <c r="AJ1185" s="1093"/>
      <c r="AK1185" s="1093" t="s">
        <v>1676</v>
      </c>
      <c r="AL1185" s="1093"/>
      <c r="AM1185" s="1093"/>
      <c r="AN1185" s="599"/>
      <c r="AO1185" s="603">
        <f t="shared" si="169"/>
        <v>0.25</v>
      </c>
      <c r="AP1185" s="599" t="s">
        <v>287</v>
      </c>
      <c r="AQ1185" s="599" t="s">
        <v>287</v>
      </c>
      <c r="AR1185" s="600">
        <f t="shared" si="170"/>
        <v>0.2</v>
      </c>
      <c r="AS1185" s="603">
        <v>8.3999999999999995E-3</v>
      </c>
      <c r="AT1185" s="115">
        <v>1164</v>
      </c>
    </row>
    <row r="1186" spans="1:46" ht="15" hidden="1" customHeight="1">
      <c r="A1186" s="115">
        <v>1183</v>
      </c>
      <c r="B1186" s="602" t="s">
        <v>628</v>
      </c>
      <c r="C1186" s="602">
        <v>41298336</v>
      </c>
      <c r="D1186" s="602" t="s">
        <v>309</v>
      </c>
      <c r="E1186" s="602" t="s">
        <v>1673</v>
      </c>
      <c r="F1186" s="602" t="s">
        <v>2437</v>
      </c>
      <c r="G1186" s="602" t="s">
        <v>297</v>
      </c>
      <c r="H1186" s="602" t="s">
        <v>300</v>
      </c>
      <c r="I1186" s="602" t="s">
        <v>749</v>
      </c>
      <c r="J1186" s="599">
        <v>0.05</v>
      </c>
      <c r="K1186" s="599"/>
      <c r="L1186" s="599">
        <f t="shared" si="168"/>
        <v>0.03</v>
      </c>
      <c r="M1186" s="163"/>
      <c r="N1186" s="601" t="s">
        <v>1748</v>
      </c>
      <c r="O1186" s="163" t="s">
        <v>1795</v>
      </c>
      <c r="P1186" s="163" t="s">
        <v>1794</v>
      </c>
      <c r="Q1186" s="599"/>
      <c r="R1186" s="599"/>
      <c r="S1186" s="121">
        <v>1.05</v>
      </c>
      <c r="T1186" s="121">
        <v>10</v>
      </c>
      <c r="U1186" s="121">
        <v>21.05</v>
      </c>
      <c r="V1186" s="121">
        <v>41.1</v>
      </c>
      <c r="W1186" s="121">
        <v>71.150000000000006</v>
      </c>
      <c r="X1186" s="121">
        <v>81.150000000000006</v>
      </c>
      <c r="Y1186" s="121">
        <v>100</v>
      </c>
      <c r="Z1186" s="121">
        <v>121.05</v>
      </c>
      <c r="AA1186" s="121">
        <v>140</v>
      </c>
      <c r="AB1186" s="121">
        <v>150</v>
      </c>
      <c r="AC1186" s="122">
        <v>11.05</v>
      </c>
      <c r="AD1186" s="122">
        <v>71.099999999999994</v>
      </c>
      <c r="AE1186" s="122">
        <v>150</v>
      </c>
      <c r="AF1186" s="123">
        <v>5.15</v>
      </c>
      <c r="AG1186" s="123">
        <v>60</v>
      </c>
      <c r="AH1186" s="123">
        <v>150</v>
      </c>
      <c r="AI1186" s="1092" t="s">
        <v>2571</v>
      </c>
      <c r="AJ1186" s="1093"/>
      <c r="AK1186" s="1093" t="s">
        <v>1676</v>
      </c>
      <c r="AL1186" s="1093"/>
      <c r="AM1186" s="1093"/>
      <c r="AN1186" s="599"/>
      <c r="AO1186" s="603">
        <f t="shared" si="169"/>
        <v>0.25</v>
      </c>
      <c r="AP1186" s="599" t="s">
        <v>287</v>
      </c>
      <c r="AQ1186" s="599" t="s">
        <v>287</v>
      </c>
      <c r="AR1186" s="600">
        <f t="shared" si="170"/>
        <v>0.2</v>
      </c>
      <c r="AS1186" s="603">
        <v>8.3999999999999995E-3</v>
      </c>
      <c r="AT1186" s="115">
        <v>1186</v>
      </c>
    </row>
    <row r="1187" spans="1:46" ht="15" hidden="1" customHeight="1">
      <c r="A1187" s="115">
        <v>1184</v>
      </c>
      <c r="B1187" s="602" t="s">
        <v>819</v>
      </c>
      <c r="C1187" s="599">
        <v>90170101</v>
      </c>
      <c r="D1187" s="602" t="s">
        <v>309</v>
      </c>
      <c r="E1187" s="602" t="s">
        <v>1673</v>
      </c>
      <c r="F1187" s="602" t="s">
        <v>311</v>
      </c>
      <c r="G1187" s="602" t="s">
        <v>297</v>
      </c>
      <c r="H1187" s="602" t="s">
        <v>300</v>
      </c>
      <c r="I1187" s="602" t="s">
        <v>749</v>
      </c>
      <c r="J1187" s="599">
        <v>0.05</v>
      </c>
      <c r="K1187" s="599"/>
      <c r="L1187" s="599">
        <f t="shared" si="168"/>
        <v>0.03</v>
      </c>
      <c r="M1187" s="163"/>
      <c r="N1187" s="601" t="s">
        <v>1748</v>
      </c>
      <c r="O1187" s="163" t="s">
        <v>1795</v>
      </c>
      <c r="P1187" s="163" t="s">
        <v>1794</v>
      </c>
      <c r="Q1187" s="599"/>
      <c r="R1187" s="599"/>
      <c r="S1187" s="121">
        <v>1.05</v>
      </c>
      <c r="T1187" s="121">
        <v>10</v>
      </c>
      <c r="U1187" s="121">
        <v>21.05</v>
      </c>
      <c r="V1187" s="121">
        <v>41.1</v>
      </c>
      <c r="W1187" s="121">
        <v>71.150000000000006</v>
      </c>
      <c r="X1187" s="121">
        <v>81.150000000000006</v>
      </c>
      <c r="Y1187" s="121">
        <v>100</v>
      </c>
      <c r="Z1187" s="121">
        <v>121.05</v>
      </c>
      <c r="AA1187" s="121">
        <v>140</v>
      </c>
      <c r="AB1187" s="121">
        <v>150</v>
      </c>
      <c r="AC1187" s="122">
        <v>11.05</v>
      </c>
      <c r="AD1187" s="122">
        <v>71.099999999999994</v>
      </c>
      <c r="AE1187" s="122">
        <v>150</v>
      </c>
      <c r="AF1187" s="123">
        <v>5.15</v>
      </c>
      <c r="AG1187" s="123">
        <v>60</v>
      </c>
      <c r="AH1187" s="123">
        <v>150</v>
      </c>
      <c r="AI1187" s="1092" t="s">
        <v>2571</v>
      </c>
      <c r="AJ1187" s="1093"/>
      <c r="AK1187" s="1093" t="s">
        <v>1676</v>
      </c>
      <c r="AL1187" s="1093"/>
      <c r="AM1187" s="1093"/>
      <c r="AN1187" s="599"/>
      <c r="AO1187" s="603">
        <f t="shared" si="169"/>
        <v>0.25</v>
      </c>
      <c r="AP1187" s="599" t="s">
        <v>287</v>
      </c>
      <c r="AQ1187" s="599" t="s">
        <v>287</v>
      </c>
      <c r="AR1187" s="600">
        <f t="shared" si="170"/>
        <v>0.2</v>
      </c>
      <c r="AS1187" s="603">
        <v>8.3999999999999995E-3</v>
      </c>
      <c r="AT1187" s="115">
        <v>1186</v>
      </c>
    </row>
    <row r="1188" spans="1:46" ht="15" hidden="1" customHeight="1">
      <c r="A1188" s="115">
        <v>1185</v>
      </c>
      <c r="B1188" s="602" t="s">
        <v>825</v>
      </c>
      <c r="C1188" s="599">
        <v>10033676</v>
      </c>
      <c r="D1188" s="602" t="s">
        <v>309</v>
      </c>
      <c r="E1188" s="602" t="s">
        <v>330</v>
      </c>
      <c r="F1188" s="599" t="s">
        <v>331</v>
      </c>
      <c r="G1188" s="602" t="s">
        <v>297</v>
      </c>
      <c r="H1188" s="602" t="s">
        <v>300</v>
      </c>
      <c r="I1188" s="602" t="s">
        <v>749</v>
      </c>
      <c r="J1188" s="120">
        <v>0.01</v>
      </c>
      <c r="K1188" s="120"/>
      <c r="L1188" s="120">
        <f t="shared" si="163"/>
        <v>0.01</v>
      </c>
      <c r="M1188" s="163"/>
      <c r="N1188" s="601" t="s">
        <v>1748</v>
      </c>
      <c r="O1188" s="163" t="s">
        <v>1795</v>
      </c>
      <c r="P1188" s="163" t="s">
        <v>1794</v>
      </c>
      <c r="Q1188" s="599"/>
      <c r="R1188" s="599"/>
      <c r="S1188" s="121">
        <v>1.05</v>
      </c>
      <c r="T1188" s="121">
        <v>10</v>
      </c>
      <c r="U1188" s="121">
        <v>21.05</v>
      </c>
      <c r="V1188" s="121">
        <v>41.1</v>
      </c>
      <c r="W1188" s="121">
        <v>71.150000000000006</v>
      </c>
      <c r="X1188" s="121">
        <v>81.150000000000006</v>
      </c>
      <c r="Y1188" s="121">
        <v>100</v>
      </c>
      <c r="Z1188" s="121">
        <v>121.05</v>
      </c>
      <c r="AA1188" s="121">
        <v>140</v>
      </c>
      <c r="AB1188" s="121">
        <v>150</v>
      </c>
      <c r="AC1188" s="122">
        <v>11.05</v>
      </c>
      <c r="AD1188" s="122">
        <v>71.099999999999994</v>
      </c>
      <c r="AE1188" s="122">
        <v>150</v>
      </c>
      <c r="AF1188" s="123">
        <v>5.15</v>
      </c>
      <c r="AG1188" s="123">
        <v>60</v>
      </c>
      <c r="AH1188" s="123">
        <v>150</v>
      </c>
      <c r="AI1188" s="1092" t="s">
        <v>2571</v>
      </c>
      <c r="AJ1188" s="1093"/>
      <c r="AK1188" s="1093" t="s">
        <v>1676</v>
      </c>
      <c r="AL1188" s="1093"/>
      <c r="AM1188" s="1093"/>
      <c r="AN1188" s="120"/>
      <c r="AO1188" s="118">
        <f t="shared" si="164"/>
        <v>0.05</v>
      </c>
      <c r="AP1188" s="120" t="s">
        <v>287</v>
      </c>
      <c r="AQ1188" s="120" t="s">
        <v>287</v>
      </c>
      <c r="AR1188" s="144">
        <f t="shared" si="133"/>
        <v>0.04</v>
      </c>
      <c r="AS1188" s="411">
        <v>8.3999999999999995E-3</v>
      </c>
      <c r="AT1188" s="115">
        <v>1197</v>
      </c>
    </row>
    <row r="1189" spans="1:46" ht="15" hidden="1" customHeight="1">
      <c r="A1189" s="115">
        <v>1186</v>
      </c>
      <c r="B1189" s="607" t="s">
        <v>2438</v>
      </c>
      <c r="C1189" s="199" t="s">
        <v>2439</v>
      </c>
      <c r="D1189" s="607" t="s">
        <v>309</v>
      </c>
      <c r="E1189" s="607" t="s">
        <v>1673</v>
      </c>
      <c r="F1189" s="607" t="s">
        <v>2278</v>
      </c>
      <c r="G1189" s="607" t="s">
        <v>297</v>
      </c>
      <c r="H1189" s="607" t="s">
        <v>300</v>
      </c>
      <c r="I1189" s="607" t="s">
        <v>1751</v>
      </c>
      <c r="J1189" s="604">
        <v>0.05</v>
      </c>
      <c r="K1189" s="604"/>
      <c r="L1189" s="604">
        <f t="shared" si="163"/>
        <v>0.03</v>
      </c>
      <c r="M1189" s="163"/>
      <c r="N1189" s="606" t="s">
        <v>1748</v>
      </c>
      <c r="O1189" s="163"/>
      <c r="P1189" s="163"/>
      <c r="Q1189" s="604"/>
      <c r="R1189" s="604"/>
      <c r="S1189" s="121">
        <v>1.05</v>
      </c>
      <c r="T1189" s="121">
        <v>10</v>
      </c>
      <c r="U1189" s="121">
        <v>21.05</v>
      </c>
      <c r="V1189" s="121">
        <v>41.1</v>
      </c>
      <c r="W1189" s="121">
        <v>71.150000000000006</v>
      </c>
      <c r="X1189" s="121">
        <v>81.150000000000006</v>
      </c>
      <c r="Y1189" s="121">
        <v>100</v>
      </c>
      <c r="Z1189" s="121">
        <v>121.05</v>
      </c>
      <c r="AA1189" s="121">
        <v>150</v>
      </c>
      <c r="AB1189" s="121">
        <v>200</v>
      </c>
      <c r="AC1189" s="122">
        <v>11.05</v>
      </c>
      <c r="AD1189" s="122">
        <v>100</v>
      </c>
      <c r="AE1189" s="122">
        <v>200</v>
      </c>
      <c r="AF1189" s="123">
        <v>5.15</v>
      </c>
      <c r="AG1189" s="123">
        <v>100</v>
      </c>
      <c r="AH1189" s="123">
        <v>200</v>
      </c>
      <c r="AI1189" s="1090" t="s">
        <v>2279</v>
      </c>
      <c r="AJ1189" s="1091"/>
      <c r="AK1189" s="1092" t="s">
        <v>2280</v>
      </c>
      <c r="AL1189" s="1093"/>
      <c r="AM1189" s="1093"/>
      <c r="AN1189" s="604"/>
      <c r="AO1189" s="608">
        <f t="shared" si="164"/>
        <v>0.25</v>
      </c>
      <c r="AP1189" s="604" t="s">
        <v>287</v>
      </c>
      <c r="AQ1189" s="604" t="s">
        <v>287</v>
      </c>
      <c r="AR1189" s="605">
        <f t="shared" si="133"/>
        <v>0.2</v>
      </c>
      <c r="AS1189" s="608">
        <v>8.3999999999999995E-3</v>
      </c>
      <c r="AT1189" s="115">
        <v>1164</v>
      </c>
    </row>
    <row r="1190" spans="1:46" ht="15" hidden="1" customHeight="1">
      <c r="A1190" s="115">
        <v>1187</v>
      </c>
      <c r="B1190" s="616" t="s">
        <v>2449</v>
      </c>
      <c r="C1190" s="616">
        <v>15293926</v>
      </c>
      <c r="D1190" s="616" t="s">
        <v>309</v>
      </c>
      <c r="E1190" s="616" t="s">
        <v>1673</v>
      </c>
      <c r="F1190" s="616" t="s">
        <v>1047</v>
      </c>
      <c r="G1190" s="616" t="s">
        <v>297</v>
      </c>
      <c r="H1190" s="616" t="s">
        <v>300</v>
      </c>
      <c r="I1190" s="616" t="s">
        <v>749</v>
      </c>
      <c r="J1190" s="613">
        <v>0.05</v>
      </c>
      <c r="K1190" s="613"/>
      <c r="L1190" s="613">
        <f t="shared" si="163"/>
        <v>0.03</v>
      </c>
      <c r="M1190" s="163"/>
      <c r="N1190" s="615" t="s">
        <v>1748</v>
      </c>
      <c r="O1190" s="163" t="s">
        <v>1795</v>
      </c>
      <c r="P1190" s="163" t="s">
        <v>1794</v>
      </c>
      <c r="Q1190" s="613"/>
      <c r="R1190" s="613"/>
      <c r="S1190" s="121">
        <v>1.05</v>
      </c>
      <c r="T1190" s="121">
        <v>10</v>
      </c>
      <c r="U1190" s="121">
        <v>21.05</v>
      </c>
      <c r="V1190" s="121">
        <v>41.1</v>
      </c>
      <c r="W1190" s="121">
        <v>71.150000000000006</v>
      </c>
      <c r="X1190" s="121">
        <v>81.150000000000006</v>
      </c>
      <c r="Y1190" s="121">
        <v>100</v>
      </c>
      <c r="Z1190" s="121">
        <v>121.05</v>
      </c>
      <c r="AA1190" s="121">
        <v>140</v>
      </c>
      <c r="AB1190" s="121">
        <v>150</v>
      </c>
      <c r="AC1190" s="122">
        <v>11.05</v>
      </c>
      <c r="AD1190" s="122">
        <v>71.099999999999994</v>
      </c>
      <c r="AE1190" s="122">
        <v>150</v>
      </c>
      <c r="AF1190" s="123">
        <v>5.15</v>
      </c>
      <c r="AG1190" s="123">
        <v>60</v>
      </c>
      <c r="AH1190" s="123">
        <v>150</v>
      </c>
      <c r="AI1190" s="1090" t="s">
        <v>2319</v>
      </c>
      <c r="AJ1190" s="1091"/>
      <c r="AK1190" s="1092" t="s">
        <v>2356</v>
      </c>
      <c r="AL1190" s="1093"/>
      <c r="AM1190" s="1093"/>
      <c r="AN1190" s="613"/>
      <c r="AO1190" s="617">
        <f t="shared" si="164"/>
        <v>0.25</v>
      </c>
      <c r="AP1190" s="613" t="s">
        <v>287</v>
      </c>
      <c r="AQ1190" s="613" t="s">
        <v>287</v>
      </c>
      <c r="AR1190" s="614">
        <f t="shared" si="133"/>
        <v>0.2</v>
      </c>
      <c r="AS1190" s="617">
        <v>8.3999999999999995E-3</v>
      </c>
      <c r="AT1190" s="115">
        <v>1186</v>
      </c>
    </row>
    <row r="1191" spans="1:46" ht="15" hidden="1" customHeight="1">
      <c r="A1191" s="115">
        <v>1188</v>
      </c>
      <c r="B1191" s="616" t="s">
        <v>2450</v>
      </c>
      <c r="C1191" s="616">
        <v>15295319</v>
      </c>
      <c r="D1191" s="616" t="s">
        <v>309</v>
      </c>
      <c r="E1191" s="616" t="s">
        <v>1673</v>
      </c>
      <c r="F1191" s="616" t="s">
        <v>1047</v>
      </c>
      <c r="G1191" s="616" t="s">
        <v>297</v>
      </c>
      <c r="H1191" s="616" t="s">
        <v>300</v>
      </c>
      <c r="I1191" s="616" t="s">
        <v>749</v>
      </c>
      <c r="J1191" s="613">
        <v>0.05</v>
      </c>
      <c r="K1191" s="613"/>
      <c r="L1191" s="613">
        <f t="shared" si="163"/>
        <v>0.03</v>
      </c>
      <c r="M1191" s="163"/>
      <c r="N1191" s="615" t="s">
        <v>1748</v>
      </c>
      <c r="O1191" s="163" t="s">
        <v>1795</v>
      </c>
      <c r="P1191" s="163" t="s">
        <v>1794</v>
      </c>
      <c r="Q1191" s="613"/>
      <c r="R1191" s="613"/>
      <c r="S1191" s="121">
        <v>1.05</v>
      </c>
      <c r="T1191" s="121">
        <v>10</v>
      </c>
      <c r="U1191" s="121">
        <v>21.05</v>
      </c>
      <c r="V1191" s="121">
        <v>41.1</v>
      </c>
      <c r="W1191" s="121">
        <v>71.150000000000006</v>
      </c>
      <c r="X1191" s="121">
        <v>81.150000000000006</v>
      </c>
      <c r="Y1191" s="121">
        <v>100</v>
      </c>
      <c r="Z1191" s="121">
        <v>121.05</v>
      </c>
      <c r="AA1191" s="121">
        <v>140</v>
      </c>
      <c r="AB1191" s="121">
        <v>150</v>
      </c>
      <c r="AC1191" s="122">
        <v>11.05</v>
      </c>
      <c r="AD1191" s="122">
        <v>71.099999999999994</v>
      </c>
      <c r="AE1191" s="122">
        <v>150</v>
      </c>
      <c r="AF1191" s="123">
        <v>5.15</v>
      </c>
      <c r="AG1191" s="123">
        <v>60</v>
      </c>
      <c r="AH1191" s="123">
        <v>150</v>
      </c>
      <c r="AI1191" s="1090" t="s">
        <v>2319</v>
      </c>
      <c r="AJ1191" s="1091"/>
      <c r="AK1191" s="1092" t="s">
        <v>2356</v>
      </c>
      <c r="AL1191" s="1093"/>
      <c r="AM1191" s="1093"/>
      <c r="AN1191" s="613"/>
      <c r="AO1191" s="617">
        <f t="shared" si="164"/>
        <v>0.25</v>
      </c>
      <c r="AP1191" s="613" t="s">
        <v>287</v>
      </c>
      <c r="AQ1191" s="613" t="s">
        <v>287</v>
      </c>
      <c r="AR1191" s="614">
        <f t="shared" si="133"/>
        <v>0.2</v>
      </c>
      <c r="AS1191" s="617">
        <v>8.3999999999999995E-3</v>
      </c>
      <c r="AT1191" s="115">
        <v>1186</v>
      </c>
    </row>
    <row r="1192" spans="1:46" ht="15" hidden="1" customHeight="1">
      <c r="A1192" s="115">
        <v>1189</v>
      </c>
      <c r="B1192" s="616" t="s">
        <v>2451</v>
      </c>
      <c r="C1192" s="616" t="s">
        <v>2452</v>
      </c>
      <c r="D1192" s="616" t="s">
        <v>309</v>
      </c>
      <c r="E1192" s="616" t="s">
        <v>330</v>
      </c>
      <c r="F1192" s="616" t="s">
        <v>1680</v>
      </c>
      <c r="G1192" s="616" t="s">
        <v>297</v>
      </c>
      <c r="H1192" s="616" t="s">
        <v>300</v>
      </c>
      <c r="I1192" s="616" t="s">
        <v>749</v>
      </c>
      <c r="J1192" s="613">
        <v>0.01</v>
      </c>
      <c r="K1192" s="613"/>
      <c r="L1192" s="613">
        <f t="shared" si="163"/>
        <v>0.01</v>
      </c>
      <c r="M1192" s="163"/>
      <c r="N1192" s="615" t="s">
        <v>1748</v>
      </c>
      <c r="O1192" s="163" t="s">
        <v>1795</v>
      </c>
      <c r="P1192" s="163" t="s">
        <v>1794</v>
      </c>
      <c r="Q1192" s="613"/>
      <c r="R1192" s="613"/>
      <c r="S1192" s="121">
        <v>1.05</v>
      </c>
      <c r="T1192" s="121">
        <v>10</v>
      </c>
      <c r="U1192" s="121">
        <v>21.05</v>
      </c>
      <c r="V1192" s="121">
        <v>41.1</v>
      </c>
      <c r="W1192" s="121">
        <v>71.150000000000006</v>
      </c>
      <c r="X1192" s="121">
        <v>81.150000000000006</v>
      </c>
      <c r="Y1192" s="121">
        <v>100</v>
      </c>
      <c r="Z1192" s="121">
        <v>121.05</v>
      </c>
      <c r="AA1192" s="121">
        <v>140</v>
      </c>
      <c r="AB1192" s="121">
        <v>150</v>
      </c>
      <c r="AC1192" s="122">
        <v>11.05</v>
      </c>
      <c r="AD1192" s="122">
        <v>71.099999999999994</v>
      </c>
      <c r="AE1192" s="122">
        <v>150</v>
      </c>
      <c r="AF1192" s="123">
        <v>5.15</v>
      </c>
      <c r="AG1192" s="123">
        <v>60</v>
      </c>
      <c r="AH1192" s="123">
        <v>150</v>
      </c>
      <c r="AI1192" s="1090" t="s">
        <v>2319</v>
      </c>
      <c r="AJ1192" s="1091"/>
      <c r="AK1192" s="1092" t="s">
        <v>2356</v>
      </c>
      <c r="AL1192" s="1093"/>
      <c r="AM1192" s="1093"/>
      <c r="AN1192" s="613"/>
      <c r="AO1192" s="617">
        <f t="shared" si="164"/>
        <v>0.05</v>
      </c>
      <c r="AP1192" s="613" t="s">
        <v>287</v>
      </c>
      <c r="AQ1192" s="613" t="s">
        <v>287</v>
      </c>
      <c r="AR1192" s="614">
        <f t="shared" si="133"/>
        <v>0.04</v>
      </c>
      <c r="AS1192" s="617">
        <v>8.3999999999999995E-3</v>
      </c>
      <c r="AT1192" s="115">
        <v>1186</v>
      </c>
    </row>
    <row r="1193" spans="1:46" ht="15" hidden="1" customHeight="1">
      <c r="A1193" s="115">
        <v>1190</v>
      </c>
      <c r="B1193" s="616" t="s">
        <v>2453</v>
      </c>
      <c r="C1193" s="199" t="s">
        <v>1678</v>
      </c>
      <c r="D1193" s="616" t="s">
        <v>309</v>
      </c>
      <c r="E1193" s="616" t="s">
        <v>330</v>
      </c>
      <c r="F1193" s="616" t="s">
        <v>1678</v>
      </c>
      <c r="G1193" s="616" t="s">
        <v>2454</v>
      </c>
      <c r="H1193" s="616" t="s">
        <v>300</v>
      </c>
      <c r="I1193" s="616" t="s">
        <v>1751</v>
      </c>
      <c r="J1193" s="613">
        <v>0.01</v>
      </c>
      <c r="K1193" s="613"/>
      <c r="L1193" s="613">
        <f t="shared" si="163"/>
        <v>0.01</v>
      </c>
      <c r="M1193" s="163"/>
      <c r="N1193" s="615" t="s">
        <v>1748</v>
      </c>
      <c r="O1193" s="163" t="s">
        <v>1795</v>
      </c>
      <c r="P1193" s="163" t="s">
        <v>1794</v>
      </c>
      <c r="Q1193" s="613"/>
      <c r="R1193" s="613"/>
      <c r="S1193" s="121">
        <v>1.05</v>
      </c>
      <c r="T1193" s="121">
        <v>10</v>
      </c>
      <c r="U1193" s="121">
        <v>21.05</v>
      </c>
      <c r="V1193" s="121">
        <v>41.1</v>
      </c>
      <c r="W1193" s="121">
        <v>71.150000000000006</v>
      </c>
      <c r="X1193" s="121">
        <v>81.150000000000006</v>
      </c>
      <c r="Y1193" s="121">
        <v>100</v>
      </c>
      <c r="Z1193" s="121">
        <v>121.05</v>
      </c>
      <c r="AA1193" s="121">
        <v>150</v>
      </c>
      <c r="AB1193" s="121">
        <v>200</v>
      </c>
      <c r="AC1193" s="122">
        <v>11.05</v>
      </c>
      <c r="AD1193" s="122">
        <v>100</v>
      </c>
      <c r="AE1193" s="122">
        <v>200</v>
      </c>
      <c r="AF1193" s="123">
        <v>5.15</v>
      </c>
      <c r="AG1193" s="123">
        <v>100</v>
      </c>
      <c r="AH1193" s="123">
        <v>200</v>
      </c>
      <c r="AI1193" s="1092" t="s">
        <v>2571</v>
      </c>
      <c r="AJ1193" s="1093"/>
      <c r="AK1193" s="1093" t="s">
        <v>1676</v>
      </c>
      <c r="AL1193" s="1093"/>
      <c r="AM1193" s="1093"/>
      <c r="AN1193" s="613"/>
      <c r="AO1193" s="617">
        <f t="shared" si="164"/>
        <v>0.05</v>
      </c>
      <c r="AP1193" s="613" t="s">
        <v>287</v>
      </c>
      <c r="AQ1193" s="613" t="s">
        <v>287</v>
      </c>
      <c r="AR1193" s="614">
        <f t="shared" si="133"/>
        <v>0.04</v>
      </c>
      <c r="AS1193" s="617">
        <v>8.3999999999999995E-3</v>
      </c>
      <c r="AT1193" s="115">
        <v>1164</v>
      </c>
    </row>
    <row r="1194" spans="1:46" ht="15" hidden="1" customHeight="1">
      <c r="A1194" s="115">
        <v>1191</v>
      </c>
      <c r="B1194" s="621" t="s">
        <v>384</v>
      </c>
      <c r="C1194" s="618">
        <v>12002209</v>
      </c>
      <c r="D1194" s="621" t="s">
        <v>309</v>
      </c>
      <c r="E1194" s="621" t="s">
        <v>330</v>
      </c>
      <c r="F1194" s="621" t="s">
        <v>2455</v>
      </c>
      <c r="G1194" s="621" t="s">
        <v>297</v>
      </c>
      <c r="H1194" s="621" t="s">
        <v>300</v>
      </c>
      <c r="I1194" s="621" t="s">
        <v>749</v>
      </c>
      <c r="J1194" s="618">
        <v>0.01</v>
      </c>
      <c r="K1194" s="618"/>
      <c r="L1194" s="618">
        <f t="shared" si="163"/>
        <v>0.01</v>
      </c>
      <c r="M1194" s="163"/>
      <c r="N1194" s="620" t="s">
        <v>1748</v>
      </c>
      <c r="O1194" s="163" t="s">
        <v>1795</v>
      </c>
      <c r="P1194" s="163" t="s">
        <v>1794</v>
      </c>
      <c r="Q1194" s="618"/>
      <c r="R1194" s="618"/>
      <c r="S1194" s="121">
        <v>1.05</v>
      </c>
      <c r="T1194" s="121">
        <v>10</v>
      </c>
      <c r="U1194" s="121">
        <v>21.05</v>
      </c>
      <c r="V1194" s="121">
        <v>41.1</v>
      </c>
      <c r="W1194" s="121">
        <v>71.150000000000006</v>
      </c>
      <c r="X1194" s="121">
        <v>81.150000000000006</v>
      </c>
      <c r="Y1194" s="121">
        <v>100</v>
      </c>
      <c r="Z1194" s="121">
        <v>121.05</v>
      </c>
      <c r="AA1194" s="121">
        <v>140</v>
      </c>
      <c r="AB1194" s="121">
        <v>150</v>
      </c>
      <c r="AC1194" s="122">
        <v>11.05</v>
      </c>
      <c r="AD1194" s="122">
        <v>71.099999999999994</v>
      </c>
      <c r="AE1194" s="122">
        <v>150</v>
      </c>
      <c r="AF1194" s="123">
        <v>5.15</v>
      </c>
      <c r="AG1194" s="123">
        <v>60</v>
      </c>
      <c r="AH1194" s="123">
        <v>150</v>
      </c>
      <c r="AI1194" s="1092" t="s">
        <v>2571</v>
      </c>
      <c r="AJ1194" s="1093"/>
      <c r="AK1194" s="1093" t="s">
        <v>1676</v>
      </c>
      <c r="AL1194" s="1093"/>
      <c r="AM1194" s="1093"/>
      <c r="AN1194" s="618"/>
      <c r="AO1194" s="622">
        <f t="shared" si="164"/>
        <v>0.05</v>
      </c>
      <c r="AP1194" s="618" t="s">
        <v>287</v>
      </c>
      <c r="AQ1194" s="618" t="s">
        <v>287</v>
      </c>
      <c r="AR1194" s="619">
        <f t="shared" si="133"/>
        <v>0.04</v>
      </c>
      <c r="AS1194" s="622">
        <v>8.3999999999999995E-3</v>
      </c>
      <c r="AT1194" s="115">
        <v>1141</v>
      </c>
    </row>
    <row r="1195" spans="1:46" ht="15" hidden="1" customHeight="1">
      <c r="A1195" s="115">
        <v>1192</v>
      </c>
      <c r="B1195" s="621" t="s">
        <v>389</v>
      </c>
      <c r="C1195" s="618">
        <v>12002218</v>
      </c>
      <c r="D1195" s="621" t="s">
        <v>309</v>
      </c>
      <c r="E1195" s="621" t="s">
        <v>330</v>
      </c>
      <c r="F1195" s="621" t="s">
        <v>2455</v>
      </c>
      <c r="G1195" s="621" t="s">
        <v>297</v>
      </c>
      <c r="H1195" s="621" t="s">
        <v>300</v>
      </c>
      <c r="I1195" s="621" t="s">
        <v>749</v>
      </c>
      <c r="J1195" s="618">
        <v>0.01</v>
      </c>
      <c r="K1195" s="618"/>
      <c r="L1195" s="618">
        <f t="shared" si="163"/>
        <v>0.01</v>
      </c>
      <c r="M1195" s="163"/>
      <c r="N1195" s="620" t="s">
        <v>1748</v>
      </c>
      <c r="O1195" s="163" t="s">
        <v>1795</v>
      </c>
      <c r="P1195" s="163" t="s">
        <v>1794</v>
      </c>
      <c r="Q1195" s="618"/>
      <c r="R1195" s="618"/>
      <c r="S1195" s="121">
        <v>1.05</v>
      </c>
      <c r="T1195" s="121">
        <v>10</v>
      </c>
      <c r="U1195" s="121">
        <v>21.05</v>
      </c>
      <c r="V1195" s="121">
        <v>41.1</v>
      </c>
      <c r="W1195" s="121">
        <v>71.150000000000006</v>
      </c>
      <c r="X1195" s="121">
        <v>81.150000000000006</v>
      </c>
      <c r="Y1195" s="121">
        <v>100</v>
      </c>
      <c r="Z1195" s="121">
        <v>121.05</v>
      </c>
      <c r="AA1195" s="121">
        <v>140</v>
      </c>
      <c r="AB1195" s="121">
        <v>150</v>
      </c>
      <c r="AC1195" s="122">
        <v>11.05</v>
      </c>
      <c r="AD1195" s="122">
        <v>71.099999999999994</v>
      </c>
      <c r="AE1195" s="122">
        <v>150</v>
      </c>
      <c r="AF1195" s="123">
        <v>5.15</v>
      </c>
      <c r="AG1195" s="123">
        <v>60</v>
      </c>
      <c r="AH1195" s="123">
        <v>150</v>
      </c>
      <c r="AI1195" s="1092" t="s">
        <v>2571</v>
      </c>
      <c r="AJ1195" s="1093"/>
      <c r="AK1195" s="1093" t="s">
        <v>1676</v>
      </c>
      <c r="AL1195" s="1093"/>
      <c r="AM1195" s="1093"/>
      <c r="AN1195" s="618"/>
      <c r="AO1195" s="622">
        <f t="shared" si="164"/>
        <v>0.05</v>
      </c>
      <c r="AP1195" s="618" t="s">
        <v>287</v>
      </c>
      <c r="AQ1195" s="618" t="s">
        <v>287</v>
      </c>
      <c r="AR1195" s="619">
        <f t="shared" si="133"/>
        <v>0.04</v>
      </c>
      <c r="AS1195" s="622">
        <v>8.3999999999999995E-3</v>
      </c>
      <c r="AT1195" s="115">
        <v>1141</v>
      </c>
    </row>
    <row r="1196" spans="1:46" ht="15" hidden="1" customHeight="1">
      <c r="A1196" s="115">
        <v>1193</v>
      </c>
      <c r="B1196" s="623" t="s">
        <v>1766</v>
      </c>
      <c r="C1196" s="618">
        <v>11404233</v>
      </c>
      <c r="D1196" s="621" t="s">
        <v>309</v>
      </c>
      <c r="E1196" s="621" t="s">
        <v>330</v>
      </c>
      <c r="F1196" s="621" t="s">
        <v>2455</v>
      </c>
      <c r="G1196" s="621" t="s">
        <v>297</v>
      </c>
      <c r="H1196" s="621" t="s">
        <v>300</v>
      </c>
      <c r="I1196" s="621" t="s">
        <v>749</v>
      </c>
      <c r="J1196" s="618">
        <v>0.01</v>
      </c>
      <c r="K1196" s="618"/>
      <c r="L1196" s="618">
        <f t="shared" si="163"/>
        <v>0.01</v>
      </c>
      <c r="M1196" s="163"/>
      <c r="N1196" s="620" t="s">
        <v>1748</v>
      </c>
      <c r="O1196" s="163" t="s">
        <v>1795</v>
      </c>
      <c r="P1196" s="163" t="s">
        <v>1794</v>
      </c>
      <c r="Q1196" s="618"/>
      <c r="R1196" s="618"/>
      <c r="S1196" s="121">
        <v>1.05</v>
      </c>
      <c r="T1196" s="121">
        <v>10</v>
      </c>
      <c r="U1196" s="121">
        <v>21.05</v>
      </c>
      <c r="V1196" s="121">
        <v>41.1</v>
      </c>
      <c r="W1196" s="121">
        <v>71.150000000000006</v>
      </c>
      <c r="X1196" s="121">
        <v>81.150000000000006</v>
      </c>
      <c r="Y1196" s="121">
        <v>100</v>
      </c>
      <c r="Z1196" s="121">
        <v>121.05</v>
      </c>
      <c r="AA1196" s="121">
        <v>140</v>
      </c>
      <c r="AB1196" s="121">
        <v>150</v>
      </c>
      <c r="AC1196" s="122">
        <v>11.05</v>
      </c>
      <c r="AD1196" s="122">
        <v>71.099999999999994</v>
      </c>
      <c r="AE1196" s="122">
        <v>150</v>
      </c>
      <c r="AF1196" s="123">
        <v>5.15</v>
      </c>
      <c r="AG1196" s="123">
        <v>60</v>
      </c>
      <c r="AH1196" s="123">
        <v>150</v>
      </c>
      <c r="AI1196" s="1092" t="s">
        <v>2571</v>
      </c>
      <c r="AJ1196" s="1093"/>
      <c r="AK1196" s="1093" t="s">
        <v>1676</v>
      </c>
      <c r="AL1196" s="1093"/>
      <c r="AM1196" s="1093"/>
      <c r="AN1196" s="618"/>
      <c r="AO1196" s="622">
        <f t="shared" si="164"/>
        <v>0.05</v>
      </c>
      <c r="AP1196" s="618" t="s">
        <v>287</v>
      </c>
      <c r="AQ1196" s="618" t="s">
        <v>287</v>
      </c>
      <c r="AR1196" s="619">
        <f t="shared" si="133"/>
        <v>0.04</v>
      </c>
      <c r="AS1196" s="622">
        <v>8.3999999999999995E-3</v>
      </c>
      <c r="AT1196" s="115">
        <v>1141</v>
      </c>
    </row>
    <row r="1197" spans="1:46" ht="15" hidden="1" customHeight="1">
      <c r="A1197" s="115">
        <v>1194</v>
      </c>
      <c r="B1197" s="621" t="s">
        <v>388</v>
      </c>
      <c r="C1197" s="618">
        <v>12002225</v>
      </c>
      <c r="D1197" s="621" t="s">
        <v>309</v>
      </c>
      <c r="E1197" s="621" t="s">
        <v>330</v>
      </c>
      <c r="F1197" s="621" t="s">
        <v>2455</v>
      </c>
      <c r="G1197" s="621" t="s">
        <v>297</v>
      </c>
      <c r="H1197" s="621" t="s">
        <v>300</v>
      </c>
      <c r="I1197" s="621" t="s">
        <v>749</v>
      </c>
      <c r="J1197" s="618">
        <v>0.01</v>
      </c>
      <c r="K1197" s="618"/>
      <c r="L1197" s="618">
        <f t="shared" si="163"/>
        <v>0.01</v>
      </c>
      <c r="M1197" s="163"/>
      <c r="N1197" s="620" t="s">
        <v>1748</v>
      </c>
      <c r="O1197" s="163" t="s">
        <v>1795</v>
      </c>
      <c r="P1197" s="163" t="s">
        <v>1794</v>
      </c>
      <c r="Q1197" s="618"/>
      <c r="R1197" s="618"/>
      <c r="S1197" s="121">
        <v>1.05</v>
      </c>
      <c r="T1197" s="121">
        <v>10</v>
      </c>
      <c r="U1197" s="121">
        <v>21.05</v>
      </c>
      <c r="V1197" s="121">
        <v>41.1</v>
      </c>
      <c r="W1197" s="121">
        <v>71.150000000000006</v>
      </c>
      <c r="X1197" s="121">
        <v>81.150000000000006</v>
      </c>
      <c r="Y1197" s="121">
        <v>100</v>
      </c>
      <c r="Z1197" s="121">
        <v>121.05</v>
      </c>
      <c r="AA1197" s="121">
        <v>140</v>
      </c>
      <c r="AB1197" s="121">
        <v>150</v>
      </c>
      <c r="AC1197" s="122">
        <v>11.05</v>
      </c>
      <c r="AD1197" s="122">
        <v>71.099999999999994</v>
      </c>
      <c r="AE1197" s="122">
        <v>150</v>
      </c>
      <c r="AF1197" s="123">
        <v>5.15</v>
      </c>
      <c r="AG1197" s="123">
        <v>60</v>
      </c>
      <c r="AH1197" s="123">
        <v>150</v>
      </c>
      <c r="AI1197" s="1092" t="s">
        <v>2571</v>
      </c>
      <c r="AJ1197" s="1093"/>
      <c r="AK1197" s="1093" t="s">
        <v>1676</v>
      </c>
      <c r="AL1197" s="1093"/>
      <c r="AM1197" s="1093"/>
      <c r="AN1197" s="618"/>
      <c r="AO1197" s="622">
        <f t="shared" si="164"/>
        <v>0.05</v>
      </c>
      <c r="AP1197" s="618" t="s">
        <v>287</v>
      </c>
      <c r="AQ1197" s="618" t="s">
        <v>287</v>
      </c>
      <c r="AR1197" s="619">
        <f t="shared" si="133"/>
        <v>0.04</v>
      </c>
      <c r="AS1197" s="622">
        <v>8.3999999999999995E-3</v>
      </c>
      <c r="AT1197" s="115">
        <v>1141</v>
      </c>
    </row>
    <row r="1198" spans="1:46" ht="15" hidden="1" customHeight="1">
      <c r="A1198" s="115">
        <v>1195</v>
      </c>
      <c r="B1198" s="621" t="s">
        <v>815</v>
      </c>
      <c r="C1198" s="618">
        <v>90176041</v>
      </c>
      <c r="D1198" s="621" t="s">
        <v>309</v>
      </c>
      <c r="E1198" s="621" t="s">
        <v>1673</v>
      </c>
      <c r="F1198" s="621" t="s">
        <v>311</v>
      </c>
      <c r="G1198" s="621" t="s">
        <v>297</v>
      </c>
      <c r="H1198" s="621" t="s">
        <v>300</v>
      </c>
      <c r="I1198" s="621" t="s">
        <v>749</v>
      </c>
      <c r="J1198" s="618">
        <v>0.05</v>
      </c>
      <c r="K1198" s="618"/>
      <c r="L1198" s="618">
        <f t="shared" si="163"/>
        <v>0.03</v>
      </c>
      <c r="M1198" s="163"/>
      <c r="N1198" s="620" t="s">
        <v>1748</v>
      </c>
      <c r="O1198" s="163" t="s">
        <v>1795</v>
      </c>
      <c r="P1198" s="163" t="s">
        <v>1794</v>
      </c>
      <c r="Q1198" s="618"/>
      <c r="R1198" s="618"/>
      <c r="S1198" s="121">
        <v>1.05</v>
      </c>
      <c r="T1198" s="121">
        <v>10</v>
      </c>
      <c r="U1198" s="121">
        <v>21.05</v>
      </c>
      <c r="V1198" s="121">
        <v>41.1</v>
      </c>
      <c r="W1198" s="121">
        <v>71.150000000000006</v>
      </c>
      <c r="X1198" s="121">
        <v>81.150000000000006</v>
      </c>
      <c r="Y1198" s="121">
        <v>100</v>
      </c>
      <c r="Z1198" s="121">
        <v>121.05</v>
      </c>
      <c r="AA1198" s="121">
        <v>140</v>
      </c>
      <c r="AB1198" s="121">
        <v>150</v>
      </c>
      <c r="AC1198" s="122">
        <v>11.05</v>
      </c>
      <c r="AD1198" s="122">
        <v>71.099999999999994</v>
      </c>
      <c r="AE1198" s="122">
        <v>150</v>
      </c>
      <c r="AF1198" s="123">
        <v>5.15</v>
      </c>
      <c r="AG1198" s="123">
        <v>60</v>
      </c>
      <c r="AH1198" s="123">
        <v>150</v>
      </c>
      <c r="AI1198" s="1092" t="s">
        <v>2571</v>
      </c>
      <c r="AJ1198" s="1093"/>
      <c r="AK1198" s="1093" t="s">
        <v>1676</v>
      </c>
      <c r="AL1198" s="1093"/>
      <c r="AM1198" s="1093"/>
      <c r="AN1198" s="618"/>
      <c r="AO1198" s="622">
        <f t="shared" si="164"/>
        <v>0.25</v>
      </c>
      <c r="AP1198" s="618" t="s">
        <v>287</v>
      </c>
      <c r="AQ1198" s="618" t="s">
        <v>287</v>
      </c>
      <c r="AR1198" s="619">
        <f t="shared" si="133"/>
        <v>0.2</v>
      </c>
      <c r="AS1198" s="622">
        <v>8.3999999999999995E-3</v>
      </c>
      <c r="AT1198" s="115">
        <v>1140</v>
      </c>
    </row>
    <row r="1199" spans="1:46" ht="15" hidden="1" customHeight="1">
      <c r="A1199" s="115">
        <v>1196</v>
      </c>
      <c r="B1199" s="621" t="s">
        <v>814</v>
      </c>
      <c r="C1199" s="618">
        <v>90176411</v>
      </c>
      <c r="D1199" s="621" t="s">
        <v>309</v>
      </c>
      <c r="E1199" s="621" t="s">
        <v>1673</v>
      </c>
      <c r="F1199" s="621" t="s">
        <v>311</v>
      </c>
      <c r="G1199" s="621" t="s">
        <v>297</v>
      </c>
      <c r="H1199" s="621" t="s">
        <v>300</v>
      </c>
      <c r="I1199" s="621" t="s">
        <v>749</v>
      </c>
      <c r="J1199" s="618">
        <v>0.05</v>
      </c>
      <c r="K1199" s="618"/>
      <c r="L1199" s="618">
        <f t="shared" si="163"/>
        <v>0.03</v>
      </c>
      <c r="M1199" s="163"/>
      <c r="N1199" s="620" t="s">
        <v>1748</v>
      </c>
      <c r="O1199" s="163" t="s">
        <v>1795</v>
      </c>
      <c r="P1199" s="163" t="s">
        <v>1794</v>
      </c>
      <c r="Q1199" s="618"/>
      <c r="R1199" s="618"/>
      <c r="S1199" s="121">
        <v>1.05</v>
      </c>
      <c r="T1199" s="121">
        <v>10</v>
      </c>
      <c r="U1199" s="121">
        <v>21.05</v>
      </c>
      <c r="V1199" s="121">
        <v>41.1</v>
      </c>
      <c r="W1199" s="121">
        <v>71.150000000000006</v>
      </c>
      <c r="X1199" s="121">
        <v>81.150000000000006</v>
      </c>
      <c r="Y1199" s="121">
        <v>100</v>
      </c>
      <c r="Z1199" s="121">
        <v>121.05</v>
      </c>
      <c r="AA1199" s="121">
        <v>140</v>
      </c>
      <c r="AB1199" s="121">
        <v>150</v>
      </c>
      <c r="AC1199" s="122">
        <v>11.05</v>
      </c>
      <c r="AD1199" s="122">
        <v>71.099999999999994</v>
      </c>
      <c r="AE1199" s="122">
        <v>150</v>
      </c>
      <c r="AF1199" s="123">
        <v>5.15</v>
      </c>
      <c r="AG1199" s="123">
        <v>60</v>
      </c>
      <c r="AH1199" s="123">
        <v>150</v>
      </c>
      <c r="AI1199" s="1092" t="s">
        <v>2571</v>
      </c>
      <c r="AJ1199" s="1093"/>
      <c r="AK1199" s="1093" t="s">
        <v>1676</v>
      </c>
      <c r="AL1199" s="1093"/>
      <c r="AM1199" s="1093"/>
      <c r="AN1199" s="618"/>
      <c r="AO1199" s="622">
        <f t="shared" si="164"/>
        <v>0.25</v>
      </c>
      <c r="AP1199" s="618" t="s">
        <v>287</v>
      </c>
      <c r="AQ1199" s="618" t="s">
        <v>287</v>
      </c>
      <c r="AR1199" s="619">
        <f t="shared" si="133"/>
        <v>0.2</v>
      </c>
      <c r="AS1199" s="622">
        <v>8.3999999999999995E-3</v>
      </c>
      <c r="AT1199" s="115">
        <v>1140</v>
      </c>
    </row>
    <row r="1200" spans="1:46" ht="15" hidden="1" customHeight="1">
      <c r="A1200" s="115">
        <v>1197</v>
      </c>
      <c r="B1200" s="621" t="s">
        <v>829</v>
      </c>
      <c r="C1200" s="618">
        <v>90169992</v>
      </c>
      <c r="D1200" s="621" t="s">
        <v>309</v>
      </c>
      <c r="E1200" s="621" t="s">
        <v>1673</v>
      </c>
      <c r="F1200" s="621" t="s">
        <v>311</v>
      </c>
      <c r="G1200" s="621" t="s">
        <v>297</v>
      </c>
      <c r="H1200" s="621" t="s">
        <v>300</v>
      </c>
      <c r="I1200" s="621" t="s">
        <v>749</v>
      </c>
      <c r="J1200" s="618">
        <v>0.05</v>
      </c>
      <c r="K1200" s="618"/>
      <c r="L1200" s="618">
        <f t="shared" si="163"/>
        <v>0.03</v>
      </c>
      <c r="M1200" s="163"/>
      <c r="N1200" s="620" t="s">
        <v>1748</v>
      </c>
      <c r="O1200" s="163" t="s">
        <v>1795</v>
      </c>
      <c r="P1200" s="163" t="s">
        <v>1794</v>
      </c>
      <c r="Q1200" s="618"/>
      <c r="R1200" s="618"/>
      <c r="S1200" s="121">
        <v>1.05</v>
      </c>
      <c r="T1200" s="121">
        <v>10</v>
      </c>
      <c r="U1200" s="121">
        <v>21.05</v>
      </c>
      <c r="V1200" s="121">
        <v>41.1</v>
      </c>
      <c r="W1200" s="121">
        <v>71.150000000000006</v>
      </c>
      <c r="X1200" s="121">
        <v>81.150000000000006</v>
      </c>
      <c r="Y1200" s="121">
        <v>100</v>
      </c>
      <c r="Z1200" s="121">
        <v>121.05</v>
      </c>
      <c r="AA1200" s="121">
        <v>140</v>
      </c>
      <c r="AB1200" s="121">
        <v>150</v>
      </c>
      <c r="AC1200" s="122">
        <v>11.05</v>
      </c>
      <c r="AD1200" s="122">
        <v>71.099999999999994</v>
      </c>
      <c r="AE1200" s="122">
        <v>150</v>
      </c>
      <c r="AF1200" s="123">
        <v>5.15</v>
      </c>
      <c r="AG1200" s="123">
        <v>60</v>
      </c>
      <c r="AH1200" s="123">
        <v>150</v>
      </c>
      <c r="AI1200" s="1092" t="s">
        <v>2571</v>
      </c>
      <c r="AJ1200" s="1093"/>
      <c r="AK1200" s="1093" t="s">
        <v>1676</v>
      </c>
      <c r="AL1200" s="1093"/>
      <c r="AM1200" s="1093"/>
      <c r="AN1200" s="618"/>
      <c r="AO1200" s="622">
        <f t="shared" si="164"/>
        <v>0.25</v>
      </c>
      <c r="AP1200" s="618" t="s">
        <v>287</v>
      </c>
      <c r="AQ1200" s="618" t="s">
        <v>287</v>
      </c>
      <c r="AR1200" s="619">
        <f t="shared" si="133"/>
        <v>0.2</v>
      </c>
      <c r="AS1200" s="622">
        <v>8.3999999999999995E-3</v>
      </c>
      <c r="AT1200" s="115">
        <v>1140</v>
      </c>
    </row>
    <row r="1201" spans="1:46" ht="15" hidden="1" customHeight="1">
      <c r="A1201" s="115">
        <v>1198</v>
      </c>
      <c r="B1201" s="621" t="s">
        <v>821</v>
      </c>
      <c r="C1201" s="618">
        <v>90170191</v>
      </c>
      <c r="D1201" s="621" t="s">
        <v>309</v>
      </c>
      <c r="E1201" s="621" t="s">
        <v>1673</v>
      </c>
      <c r="F1201" s="621" t="s">
        <v>311</v>
      </c>
      <c r="G1201" s="621" t="s">
        <v>297</v>
      </c>
      <c r="H1201" s="621" t="s">
        <v>300</v>
      </c>
      <c r="I1201" s="621" t="s">
        <v>749</v>
      </c>
      <c r="J1201" s="618">
        <v>0.05</v>
      </c>
      <c r="K1201" s="618"/>
      <c r="L1201" s="618">
        <f t="shared" si="163"/>
        <v>0.03</v>
      </c>
      <c r="M1201" s="163"/>
      <c r="N1201" s="620" t="s">
        <v>1748</v>
      </c>
      <c r="O1201" s="163" t="s">
        <v>1795</v>
      </c>
      <c r="P1201" s="163" t="s">
        <v>1794</v>
      </c>
      <c r="Q1201" s="618"/>
      <c r="R1201" s="618"/>
      <c r="S1201" s="121">
        <v>1.05</v>
      </c>
      <c r="T1201" s="121">
        <v>10</v>
      </c>
      <c r="U1201" s="121">
        <v>21.05</v>
      </c>
      <c r="V1201" s="121">
        <v>41.1</v>
      </c>
      <c r="W1201" s="121">
        <v>71.150000000000006</v>
      </c>
      <c r="X1201" s="121">
        <v>81.150000000000006</v>
      </c>
      <c r="Y1201" s="121">
        <v>100</v>
      </c>
      <c r="Z1201" s="121">
        <v>121.05</v>
      </c>
      <c r="AA1201" s="121">
        <v>140</v>
      </c>
      <c r="AB1201" s="121">
        <v>150</v>
      </c>
      <c r="AC1201" s="122">
        <v>11.05</v>
      </c>
      <c r="AD1201" s="122">
        <v>71.099999999999994</v>
      </c>
      <c r="AE1201" s="122">
        <v>150</v>
      </c>
      <c r="AF1201" s="123">
        <v>5.15</v>
      </c>
      <c r="AG1201" s="123">
        <v>60</v>
      </c>
      <c r="AH1201" s="123">
        <v>150</v>
      </c>
      <c r="AI1201" s="1092" t="s">
        <v>2571</v>
      </c>
      <c r="AJ1201" s="1093"/>
      <c r="AK1201" s="1093" t="s">
        <v>1676</v>
      </c>
      <c r="AL1201" s="1093"/>
      <c r="AM1201" s="1093"/>
      <c r="AN1201" s="618"/>
      <c r="AO1201" s="622">
        <f t="shared" si="164"/>
        <v>0.25</v>
      </c>
      <c r="AP1201" s="618" t="s">
        <v>287</v>
      </c>
      <c r="AQ1201" s="618" t="s">
        <v>287</v>
      </c>
      <c r="AR1201" s="619">
        <f t="shared" si="133"/>
        <v>0.2</v>
      </c>
      <c r="AS1201" s="622">
        <v>8.3999999999999995E-3</v>
      </c>
      <c r="AT1201" s="115">
        <v>1140</v>
      </c>
    </row>
    <row r="1202" spans="1:46" ht="15" customHeight="1">
      <c r="A1202" s="115">
        <v>1199</v>
      </c>
      <c r="B1202" s="624" t="s">
        <v>2456</v>
      </c>
      <c r="C1202" s="625">
        <v>8029493</v>
      </c>
      <c r="D1202" s="624" t="s">
        <v>309</v>
      </c>
      <c r="E1202" s="624" t="s">
        <v>1673</v>
      </c>
      <c r="F1202" s="625" t="s">
        <v>2462</v>
      </c>
      <c r="G1202" s="624" t="s">
        <v>297</v>
      </c>
      <c r="H1202" s="624" t="s">
        <v>300</v>
      </c>
      <c r="I1202" s="624" t="s">
        <v>1751</v>
      </c>
      <c r="J1202" s="120">
        <v>0.05</v>
      </c>
      <c r="K1202" s="120"/>
      <c r="L1202" s="120">
        <f t="shared" si="163"/>
        <v>0.03</v>
      </c>
      <c r="M1202" s="163"/>
      <c r="N1202" s="626" t="s">
        <v>1748</v>
      </c>
      <c r="O1202" s="163"/>
      <c r="P1202" s="163"/>
      <c r="Q1202" s="120"/>
      <c r="R1202" s="120"/>
      <c r="S1202" s="121">
        <v>1.05</v>
      </c>
      <c r="T1202" s="121">
        <v>10</v>
      </c>
      <c r="U1202" s="121">
        <v>21.05</v>
      </c>
      <c r="V1202" s="121">
        <v>41.1</v>
      </c>
      <c r="W1202" s="121">
        <v>71.150000000000006</v>
      </c>
      <c r="X1202" s="121">
        <v>81.150000000000006</v>
      </c>
      <c r="Y1202" s="121">
        <v>100</v>
      </c>
      <c r="Z1202" s="121">
        <v>121.05</v>
      </c>
      <c r="AA1202" s="121">
        <v>150</v>
      </c>
      <c r="AB1202" s="121">
        <v>200</v>
      </c>
      <c r="AC1202" s="122">
        <v>11.05</v>
      </c>
      <c r="AD1202" s="122">
        <v>100</v>
      </c>
      <c r="AE1202" s="122">
        <v>200</v>
      </c>
      <c r="AF1202" s="123">
        <v>5.15</v>
      </c>
      <c r="AG1202" s="123">
        <v>100</v>
      </c>
      <c r="AH1202" s="123">
        <v>200</v>
      </c>
      <c r="AI1202" s="1090" t="s">
        <v>2319</v>
      </c>
      <c r="AJ1202" s="1091"/>
      <c r="AK1202" s="1092" t="s">
        <v>2356</v>
      </c>
      <c r="AL1202" s="1093"/>
      <c r="AM1202" s="1093"/>
      <c r="AN1202" s="120"/>
      <c r="AO1202" s="118">
        <f t="shared" si="164"/>
        <v>0.25</v>
      </c>
      <c r="AP1202" s="120" t="s">
        <v>287</v>
      </c>
      <c r="AQ1202" s="120" t="s">
        <v>287</v>
      </c>
      <c r="AR1202" s="144">
        <f t="shared" si="133"/>
        <v>0.2</v>
      </c>
      <c r="AS1202" s="411">
        <v>8.3999999999999995E-3</v>
      </c>
      <c r="AT1202" s="115">
        <v>1211</v>
      </c>
    </row>
    <row r="1203" spans="1:46" ht="15" customHeight="1">
      <c r="A1203" s="115">
        <v>1200</v>
      </c>
      <c r="B1203" s="624" t="s">
        <v>2457</v>
      </c>
      <c r="C1203" s="625">
        <v>80159290</v>
      </c>
      <c r="D1203" s="624" t="s">
        <v>309</v>
      </c>
      <c r="E1203" s="624" t="s">
        <v>1673</v>
      </c>
      <c r="F1203" s="624" t="s">
        <v>1017</v>
      </c>
      <c r="G1203" s="624" t="s">
        <v>297</v>
      </c>
      <c r="H1203" s="624" t="s">
        <v>300</v>
      </c>
      <c r="I1203" s="624" t="s">
        <v>1751</v>
      </c>
      <c r="J1203" s="625">
        <v>0.02</v>
      </c>
      <c r="K1203" s="120"/>
      <c r="L1203" s="120">
        <f t="shared" si="163"/>
        <v>0.01</v>
      </c>
      <c r="M1203" s="163"/>
      <c r="N1203" s="626" t="s">
        <v>1748</v>
      </c>
      <c r="O1203" s="163"/>
      <c r="P1203" s="163"/>
      <c r="Q1203" s="120"/>
      <c r="R1203" s="120"/>
      <c r="S1203" s="121">
        <v>1.02</v>
      </c>
      <c r="T1203" s="121">
        <v>10</v>
      </c>
      <c r="U1203" s="121">
        <v>21.02</v>
      </c>
      <c r="V1203" s="121">
        <v>41.1</v>
      </c>
      <c r="W1203" s="121">
        <v>71.02</v>
      </c>
      <c r="X1203" s="121">
        <v>81.02</v>
      </c>
      <c r="Y1203" s="121">
        <v>100</v>
      </c>
      <c r="Z1203" s="121">
        <v>121.02</v>
      </c>
      <c r="AA1203" s="121">
        <v>150</v>
      </c>
      <c r="AB1203" s="121">
        <v>200</v>
      </c>
      <c r="AC1203" s="122">
        <v>11.02</v>
      </c>
      <c r="AD1203" s="122">
        <v>100</v>
      </c>
      <c r="AE1203" s="122">
        <v>200</v>
      </c>
      <c r="AF1203" s="123">
        <v>5.0999999999999996</v>
      </c>
      <c r="AG1203" s="123">
        <v>100</v>
      </c>
      <c r="AH1203" s="123">
        <v>200</v>
      </c>
      <c r="AI1203" s="1090" t="s">
        <v>2319</v>
      </c>
      <c r="AJ1203" s="1091"/>
      <c r="AK1203" s="1092" t="s">
        <v>2356</v>
      </c>
      <c r="AL1203" s="1093"/>
      <c r="AM1203" s="1093"/>
      <c r="AN1203" s="120"/>
      <c r="AO1203" s="118">
        <f t="shared" si="164"/>
        <v>0.1</v>
      </c>
      <c r="AP1203" s="120" t="s">
        <v>287</v>
      </c>
      <c r="AQ1203" s="120" t="s">
        <v>287</v>
      </c>
      <c r="AR1203" s="144">
        <f t="shared" si="133"/>
        <v>0.08</v>
      </c>
      <c r="AS1203" s="411">
        <v>8.3999999999999995E-3</v>
      </c>
      <c r="AT1203" s="115">
        <v>1212</v>
      </c>
    </row>
    <row r="1204" spans="1:46" ht="15" hidden="1" customHeight="1">
      <c r="A1204" s="115">
        <v>1201</v>
      </c>
      <c r="B1204" s="624" t="s">
        <v>2458</v>
      </c>
      <c r="C1204" s="625">
        <v>15295285</v>
      </c>
      <c r="D1204" s="624" t="s">
        <v>309</v>
      </c>
      <c r="E1204" s="624" t="s">
        <v>1673</v>
      </c>
      <c r="F1204" s="624" t="s">
        <v>1047</v>
      </c>
      <c r="G1204" s="624" t="s">
        <v>297</v>
      </c>
      <c r="H1204" s="624" t="s">
        <v>300</v>
      </c>
      <c r="I1204" s="624" t="s">
        <v>749</v>
      </c>
      <c r="J1204" s="625">
        <v>0.05</v>
      </c>
      <c r="K1204" s="120"/>
      <c r="L1204" s="120">
        <f t="shared" si="163"/>
        <v>0.03</v>
      </c>
      <c r="M1204" s="163"/>
      <c r="N1204" s="626" t="s">
        <v>1748</v>
      </c>
      <c r="O1204" s="163"/>
      <c r="P1204" s="163"/>
      <c r="Q1204" s="120"/>
      <c r="R1204" s="120"/>
      <c r="S1204" s="121">
        <v>1.05</v>
      </c>
      <c r="T1204" s="121">
        <v>10</v>
      </c>
      <c r="U1204" s="121">
        <v>21.05</v>
      </c>
      <c r="V1204" s="121">
        <v>41.1</v>
      </c>
      <c r="W1204" s="121">
        <v>71.150000000000006</v>
      </c>
      <c r="X1204" s="121">
        <v>81.150000000000006</v>
      </c>
      <c r="Y1204" s="121">
        <v>100</v>
      </c>
      <c r="Z1204" s="121">
        <v>121.05</v>
      </c>
      <c r="AA1204" s="121">
        <v>140</v>
      </c>
      <c r="AB1204" s="121">
        <v>150</v>
      </c>
      <c r="AC1204" s="122">
        <v>11.05</v>
      </c>
      <c r="AD1204" s="122">
        <v>71.099999999999994</v>
      </c>
      <c r="AE1204" s="122">
        <v>150</v>
      </c>
      <c r="AF1204" s="123">
        <v>5.15</v>
      </c>
      <c r="AG1204" s="123">
        <v>60</v>
      </c>
      <c r="AH1204" s="123">
        <v>150</v>
      </c>
      <c r="AI1204" s="1090" t="s">
        <v>2319</v>
      </c>
      <c r="AJ1204" s="1091"/>
      <c r="AK1204" s="1092" t="s">
        <v>2356</v>
      </c>
      <c r="AL1204" s="1093"/>
      <c r="AM1204" s="1093"/>
      <c r="AN1204" s="120"/>
      <c r="AO1204" s="118">
        <f t="shared" si="164"/>
        <v>0.25</v>
      </c>
      <c r="AP1204" s="120" t="s">
        <v>287</v>
      </c>
      <c r="AQ1204" s="120" t="s">
        <v>287</v>
      </c>
      <c r="AR1204" s="144">
        <f t="shared" si="133"/>
        <v>0.2</v>
      </c>
      <c r="AS1204" s="411">
        <v>8.3999999999999995E-3</v>
      </c>
      <c r="AT1204" s="115">
        <v>1213</v>
      </c>
    </row>
    <row r="1205" spans="1:46" ht="15" hidden="1" customHeight="1">
      <c r="A1205" s="115">
        <v>1202</v>
      </c>
      <c r="B1205" s="624" t="s">
        <v>2459</v>
      </c>
      <c r="C1205" s="625">
        <v>11143500</v>
      </c>
      <c r="D1205" s="624" t="s">
        <v>309</v>
      </c>
      <c r="E1205" s="624" t="s">
        <v>1673</v>
      </c>
      <c r="F1205" s="624" t="s">
        <v>868</v>
      </c>
      <c r="G1205" s="624" t="s">
        <v>297</v>
      </c>
      <c r="H1205" s="624" t="s">
        <v>300</v>
      </c>
      <c r="I1205" s="624" t="s">
        <v>749</v>
      </c>
      <c r="J1205" s="625">
        <v>0.02</v>
      </c>
      <c r="K1205" s="120"/>
      <c r="L1205" s="120">
        <f t="shared" si="163"/>
        <v>0.01</v>
      </c>
      <c r="M1205" s="163"/>
      <c r="N1205" s="626" t="s">
        <v>1748</v>
      </c>
      <c r="O1205" s="163"/>
      <c r="P1205" s="163"/>
      <c r="Q1205" s="120"/>
      <c r="R1205" s="120"/>
      <c r="S1205" s="121">
        <v>1.02</v>
      </c>
      <c r="T1205" s="121">
        <v>10</v>
      </c>
      <c r="U1205" s="121">
        <v>21.02</v>
      </c>
      <c r="V1205" s="121">
        <v>41.1</v>
      </c>
      <c r="W1205" s="121">
        <v>71.02</v>
      </c>
      <c r="X1205" s="121">
        <v>81.02</v>
      </c>
      <c r="Y1205" s="121">
        <v>100</v>
      </c>
      <c r="Z1205" s="121">
        <v>121.02</v>
      </c>
      <c r="AA1205" s="121">
        <v>140</v>
      </c>
      <c r="AB1205" s="121">
        <v>150</v>
      </c>
      <c r="AC1205" s="122">
        <v>11.02</v>
      </c>
      <c r="AD1205" s="122">
        <v>71.099999999999994</v>
      </c>
      <c r="AE1205" s="122">
        <v>150</v>
      </c>
      <c r="AF1205" s="123">
        <v>5.0999999999999996</v>
      </c>
      <c r="AG1205" s="123">
        <v>60</v>
      </c>
      <c r="AH1205" s="123">
        <v>150</v>
      </c>
      <c r="AI1205" s="1090" t="s">
        <v>2319</v>
      </c>
      <c r="AJ1205" s="1091"/>
      <c r="AK1205" s="1092" t="s">
        <v>2356</v>
      </c>
      <c r="AL1205" s="1093"/>
      <c r="AM1205" s="1093"/>
      <c r="AN1205" s="120"/>
      <c r="AO1205" s="118">
        <f t="shared" si="164"/>
        <v>0.1</v>
      </c>
      <c r="AP1205" s="120" t="s">
        <v>287</v>
      </c>
      <c r="AQ1205" s="120" t="s">
        <v>287</v>
      </c>
      <c r="AR1205" s="144">
        <f t="shared" ref="AR1205:AR1268" si="171">4*J1205</f>
        <v>0.08</v>
      </c>
      <c r="AS1205" s="411">
        <v>8.3999999999999995E-3</v>
      </c>
      <c r="AT1205" s="115">
        <v>1214</v>
      </c>
    </row>
    <row r="1206" spans="1:46" ht="15" customHeight="1">
      <c r="A1206" s="115">
        <v>1203</v>
      </c>
      <c r="B1206" s="624" t="s">
        <v>2460</v>
      </c>
      <c r="C1206" s="625">
        <v>15098782</v>
      </c>
      <c r="D1206" s="624" t="s">
        <v>309</v>
      </c>
      <c r="E1206" s="624" t="s">
        <v>1673</v>
      </c>
      <c r="F1206" s="624" t="s">
        <v>2463</v>
      </c>
      <c r="G1206" s="624" t="s">
        <v>297</v>
      </c>
      <c r="H1206" s="624" t="s">
        <v>300</v>
      </c>
      <c r="I1206" s="624" t="s">
        <v>1751</v>
      </c>
      <c r="J1206" s="625">
        <v>0.02</v>
      </c>
      <c r="K1206" s="120"/>
      <c r="L1206" s="120">
        <f t="shared" si="163"/>
        <v>0.01</v>
      </c>
      <c r="M1206" s="163"/>
      <c r="N1206" s="626" t="s">
        <v>1748</v>
      </c>
      <c r="O1206" s="163"/>
      <c r="P1206" s="163"/>
      <c r="Q1206" s="120"/>
      <c r="R1206" s="120"/>
      <c r="S1206" s="121">
        <v>1.02</v>
      </c>
      <c r="T1206" s="121">
        <v>10</v>
      </c>
      <c r="U1206" s="121">
        <v>21.02</v>
      </c>
      <c r="V1206" s="121">
        <v>41.1</v>
      </c>
      <c r="W1206" s="121">
        <v>71.02</v>
      </c>
      <c r="X1206" s="121">
        <v>81.02</v>
      </c>
      <c r="Y1206" s="121">
        <v>100</v>
      </c>
      <c r="Z1206" s="121">
        <v>121.02</v>
      </c>
      <c r="AA1206" s="121">
        <v>150</v>
      </c>
      <c r="AB1206" s="121">
        <v>200</v>
      </c>
      <c r="AC1206" s="122">
        <v>11.02</v>
      </c>
      <c r="AD1206" s="122">
        <v>100</v>
      </c>
      <c r="AE1206" s="122">
        <v>200</v>
      </c>
      <c r="AF1206" s="123">
        <v>5.0999999999999996</v>
      </c>
      <c r="AG1206" s="123">
        <v>100</v>
      </c>
      <c r="AH1206" s="123">
        <v>200</v>
      </c>
      <c r="AI1206" s="1090" t="s">
        <v>2319</v>
      </c>
      <c r="AJ1206" s="1091"/>
      <c r="AK1206" s="1092" t="s">
        <v>2356</v>
      </c>
      <c r="AL1206" s="1093"/>
      <c r="AM1206" s="1093"/>
      <c r="AN1206" s="120"/>
      <c r="AO1206" s="118">
        <f t="shared" si="164"/>
        <v>0.1</v>
      </c>
      <c r="AP1206" s="120" t="s">
        <v>287</v>
      </c>
      <c r="AQ1206" s="120" t="s">
        <v>287</v>
      </c>
      <c r="AR1206" s="144">
        <f t="shared" si="171"/>
        <v>0.08</v>
      </c>
      <c r="AS1206" s="411">
        <v>8.3999999999999995E-3</v>
      </c>
      <c r="AT1206" s="115">
        <v>1215</v>
      </c>
    </row>
    <row r="1207" spans="1:46" ht="15" hidden="1" customHeight="1">
      <c r="A1207" s="115">
        <v>1204</v>
      </c>
      <c r="B1207" s="624" t="s">
        <v>2461</v>
      </c>
      <c r="C1207" s="625">
        <v>10064893</v>
      </c>
      <c r="D1207" s="624" t="s">
        <v>309</v>
      </c>
      <c r="E1207" s="624" t="s">
        <v>1673</v>
      </c>
      <c r="F1207" s="624" t="s">
        <v>1047</v>
      </c>
      <c r="G1207" s="624" t="s">
        <v>297</v>
      </c>
      <c r="H1207" s="624" t="s">
        <v>300</v>
      </c>
      <c r="I1207" s="624" t="s">
        <v>749</v>
      </c>
      <c r="J1207" s="625">
        <v>0.05</v>
      </c>
      <c r="K1207" s="120"/>
      <c r="L1207" s="120">
        <f t="shared" si="163"/>
        <v>0.03</v>
      </c>
      <c r="M1207" s="163"/>
      <c r="N1207" s="626" t="s">
        <v>1748</v>
      </c>
      <c r="O1207" s="163"/>
      <c r="P1207" s="163"/>
      <c r="Q1207" s="120"/>
      <c r="R1207" s="120"/>
      <c r="S1207" s="121">
        <v>1.05</v>
      </c>
      <c r="T1207" s="121">
        <v>10</v>
      </c>
      <c r="U1207" s="121">
        <v>21.05</v>
      </c>
      <c r="V1207" s="121">
        <v>41.1</v>
      </c>
      <c r="W1207" s="121">
        <v>71.150000000000006</v>
      </c>
      <c r="X1207" s="121">
        <v>81.150000000000006</v>
      </c>
      <c r="Y1207" s="121">
        <v>100</v>
      </c>
      <c r="Z1207" s="121">
        <v>121.05</v>
      </c>
      <c r="AA1207" s="121">
        <v>140</v>
      </c>
      <c r="AB1207" s="121">
        <v>150</v>
      </c>
      <c r="AC1207" s="122">
        <v>11.05</v>
      </c>
      <c r="AD1207" s="122">
        <v>71.099999999999994</v>
      </c>
      <c r="AE1207" s="122">
        <v>150</v>
      </c>
      <c r="AF1207" s="123">
        <v>5.15</v>
      </c>
      <c r="AG1207" s="123">
        <v>60</v>
      </c>
      <c r="AH1207" s="123">
        <v>150</v>
      </c>
      <c r="AI1207" s="1090" t="s">
        <v>2319</v>
      </c>
      <c r="AJ1207" s="1091"/>
      <c r="AK1207" s="1092" t="s">
        <v>2356</v>
      </c>
      <c r="AL1207" s="1093"/>
      <c r="AM1207" s="1093"/>
      <c r="AN1207" s="120"/>
      <c r="AO1207" s="118">
        <f t="shared" si="164"/>
        <v>0.25</v>
      </c>
      <c r="AP1207" s="120" t="s">
        <v>287</v>
      </c>
      <c r="AQ1207" s="120" t="s">
        <v>287</v>
      </c>
      <c r="AR1207" s="144">
        <f t="shared" si="171"/>
        <v>0.2</v>
      </c>
      <c r="AS1207" s="411">
        <v>8.3999999999999995E-3</v>
      </c>
      <c r="AT1207" s="115">
        <v>1216</v>
      </c>
    </row>
    <row r="1208" spans="1:46" ht="15" hidden="1" customHeight="1">
      <c r="A1208" s="115">
        <v>1205</v>
      </c>
      <c r="B1208" s="642" t="s">
        <v>2484</v>
      </c>
      <c r="C1208" s="640">
        <v>14667171</v>
      </c>
      <c r="D1208" s="642" t="s">
        <v>309</v>
      </c>
      <c r="E1208" s="642" t="s">
        <v>330</v>
      </c>
      <c r="F1208" s="642" t="s">
        <v>331</v>
      </c>
      <c r="G1208" s="642" t="s">
        <v>297</v>
      </c>
      <c r="H1208" s="642" t="s">
        <v>300</v>
      </c>
      <c r="I1208" s="642" t="s">
        <v>749</v>
      </c>
      <c r="J1208" s="640">
        <v>0.01</v>
      </c>
      <c r="K1208" s="640"/>
      <c r="L1208" s="640">
        <f t="shared" ref="L1208:L1211" si="172">IF(J1208&lt;0.03,0.01,0.03)</f>
        <v>0.01</v>
      </c>
      <c r="M1208" s="163"/>
      <c r="N1208" s="643" t="s">
        <v>1748</v>
      </c>
      <c r="O1208" s="163" t="s">
        <v>1795</v>
      </c>
      <c r="P1208" s="163" t="s">
        <v>1794</v>
      </c>
      <c r="Q1208" s="640"/>
      <c r="R1208" s="640"/>
      <c r="S1208" s="121">
        <v>1.05</v>
      </c>
      <c r="T1208" s="121">
        <v>10</v>
      </c>
      <c r="U1208" s="121">
        <v>21.05</v>
      </c>
      <c r="V1208" s="121">
        <v>41.1</v>
      </c>
      <c r="W1208" s="121">
        <v>71.150000000000006</v>
      </c>
      <c r="X1208" s="121">
        <v>81.150000000000006</v>
      </c>
      <c r="Y1208" s="121">
        <v>100</v>
      </c>
      <c r="Z1208" s="121">
        <v>121.05</v>
      </c>
      <c r="AA1208" s="121">
        <v>140</v>
      </c>
      <c r="AB1208" s="121">
        <v>150</v>
      </c>
      <c r="AC1208" s="122">
        <v>11.05</v>
      </c>
      <c r="AD1208" s="122">
        <v>71.099999999999994</v>
      </c>
      <c r="AE1208" s="122">
        <v>150</v>
      </c>
      <c r="AF1208" s="123">
        <v>5.15</v>
      </c>
      <c r="AG1208" s="123">
        <v>60</v>
      </c>
      <c r="AH1208" s="123">
        <v>150</v>
      </c>
      <c r="AI1208" s="1092" t="s">
        <v>2571</v>
      </c>
      <c r="AJ1208" s="1093"/>
      <c r="AK1208" s="1093" t="s">
        <v>1676</v>
      </c>
      <c r="AL1208" s="1093"/>
      <c r="AM1208" s="1093"/>
      <c r="AN1208" s="640"/>
      <c r="AO1208" s="644">
        <f t="shared" ref="AO1208:AO1211" si="173">AR1208+J1208</f>
        <v>0.05</v>
      </c>
      <c r="AP1208" s="640" t="s">
        <v>287</v>
      </c>
      <c r="AQ1208" s="640" t="s">
        <v>287</v>
      </c>
      <c r="AR1208" s="641">
        <f t="shared" si="171"/>
        <v>0.04</v>
      </c>
      <c r="AS1208" s="644">
        <v>8.3999999999999995E-3</v>
      </c>
      <c r="AT1208" s="115">
        <v>1141</v>
      </c>
    </row>
    <row r="1209" spans="1:46" ht="15" hidden="1" customHeight="1">
      <c r="A1209" s="115">
        <v>1206</v>
      </c>
      <c r="B1209" s="647" t="s">
        <v>1816</v>
      </c>
      <c r="C1209" s="646">
        <v>90170033</v>
      </c>
      <c r="D1209" s="647" t="s">
        <v>309</v>
      </c>
      <c r="E1209" s="647" t="s">
        <v>1673</v>
      </c>
      <c r="F1209" s="647" t="s">
        <v>311</v>
      </c>
      <c r="G1209" s="647" t="s">
        <v>297</v>
      </c>
      <c r="H1209" s="647" t="s">
        <v>300</v>
      </c>
      <c r="I1209" s="647" t="s">
        <v>749</v>
      </c>
      <c r="J1209" s="646">
        <v>0.05</v>
      </c>
      <c r="K1209" s="646"/>
      <c r="L1209" s="646">
        <f t="shared" si="172"/>
        <v>0.03</v>
      </c>
      <c r="M1209" s="163"/>
      <c r="N1209" s="650" t="s">
        <v>1748</v>
      </c>
      <c r="O1209" s="163" t="s">
        <v>1795</v>
      </c>
      <c r="P1209" s="163" t="s">
        <v>1794</v>
      </c>
      <c r="Q1209" s="646"/>
      <c r="R1209" s="646"/>
      <c r="S1209" s="121">
        <v>1.05</v>
      </c>
      <c r="T1209" s="121">
        <v>10</v>
      </c>
      <c r="U1209" s="121">
        <v>21.05</v>
      </c>
      <c r="V1209" s="121">
        <v>41.1</v>
      </c>
      <c r="W1209" s="121">
        <v>71.150000000000006</v>
      </c>
      <c r="X1209" s="121">
        <v>81.150000000000006</v>
      </c>
      <c r="Y1209" s="121">
        <v>100</v>
      </c>
      <c r="Z1209" s="121">
        <v>121.05</v>
      </c>
      <c r="AA1209" s="121">
        <v>140</v>
      </c>
      <c r="AB1209" s="121">
        <v>150</v>
      </c>
      <c r="AC1209" s="122">
        <v>11.05</v>
      </c>
      <c r="AD1209" s="122">
        <v>71.099999999999994</v>
      </c>
      <c r="AE1209" s="122">
        <v>150</v>
      </c>
      <c r="AF1209" s="123">
        <v>5.15</v>
      </c>
      <c r="AG1209" s="123">
        <v>60</v>
      </c>
      <c r="AH1209" s="123">
        <v>150</v>
      </c>
      <c r="AI1209" s="1092" t="s">
        <v>2571</v>
      </c>
      <c r="AJ1209" s="1093"/>
      <c r="AK1209" s="1093" t="s">
        <v>1676</v>
      </c>
      <c r="AL1209" s="1093"/>
      <c r="AM1209" s="1093"/>
      <c r="AN1209" s="646"/>
      <c r="AO1209" s="649">
        <f t="shared" si="173"/>
        <v>0.25</v>
      </c>
      <c r="AP1209" s="646" t="s">
        <v>287</v>
      </c>
      <c r="AQ1209" s="646" t="s">
        <v>287</v>
      </c>
      <c r="AR1209" s="648">
        <f t="shared" si="171"/>
        <v>0.2</v>
      </c>
      <c r="AS1209" s="649">
        <v>8.3999999999999995E-3</v>
      </c>
      <c r="AT1209" s="115">
        <v>1140</v>
      </c>
    </row>
    <row r="1210" spans="1:46" ht="15" hidden="1" customHeight="1">
      <c r="A1210" s="115">
        <v>1207</v>
      </c>
      <c r="B1210" s="647" t="s">
        <v>1814</v>
      </c>
      <c r="C1210" s="647" t="s">
        <v>1678</v>
      </c>
      <c r="D1210" s="647" t="s">
        <v>309</v>
      </c>
      <c r="E1210" s="647" t="s">
        <v>1673</v>
      </c>
      <c r="F1210" s="647" t="s">
        <v>733</v>
      </c>
      <c r="G1210" s="651" t="s">
        <v>364</v>
      </c>
      <c r="H1210" s="647" t="s">
        <v>300</v>
      </c>
      <c r="I1210" s="647" t="s">
        <v>749</v>
      </c>
      <c r="J1210" s="646">
        <v>0.05</v>
      </c>
      <c r="K1210" s="646"/>
      <c r="L1210" s="646">
        <f t="shared" si="172"/>
        <v>0.03</v>
      </c>
      <c r="M1210" s="163"/>
      <c r="N1210" s="650" t="s">
        <v>1748</v>
      </c>
      <c r="O1210" s="163" t="s">
        <v>1795</v>
      </c>
      <c r="P1210" s="163" t="s">
        <v>1794</v>
      </c>
      <c r="Q1210" s="646"/>
      <c r="R1210" s="646"/>
      <c r="S1210" s="121">
        <v>1.05</v>
      </c>
      <c r="T1210" s="121">
        <v>10</v>
      </c>
      <c r="U1210" s="121">
        <v>21.05</v>
      </c>
      <c r="V1210" s="121">
        <v>41.1</v>
      </c>
      <c r="W1210" s="121">
        <v>71.150000000000006</v>
      </c>
      <c r="X1210" s="121">
        <v>81.150000000000006</v>
      </c>
      <c r="Y1210" s="121">
        <v>100</v>
      </c>
      <c r="Z1210" s="121">
        <v>121.05</v>
      </c>
      <c r="AA1210" s="121">
        <v>140</v>
      </c>
      <c r="AB1210" s="121">
        <v>150</v>
      </c>
      <c r="AC1210" s="122">
        <v>11.05</v>
      </c>
      <c r="AD1210" s="122">
        <v>71.099999999999994</v>
      </c>
      <c r="AE1210" s="122">
        <v>150</v>
      </c>
      <c r="AF1210" s="123">
        <v>5.15</v>
      </c>
      <c r="AG1210" s="123">
        <v>60</v>
      </c>
      <c r="AH1210" s="123">
        <v>150</v>
      </c>
      <c r="AI1210" s="1092" t="s">
        <v>2571</v>
      </c>
      <c r="AJ1210" s="1093"/>
      <c r="AK1210" s="1093" t="s">
        <v>1676</v>
      </c>
      <c r="AL1210" s="1093"/>
      <c r="AM1210" s="1093"/>
      <c r="AN1210" s="646"/>
      <c r="AO1210" s="649">
        <f t="shared" si="173"/>
        <v>0.25</v>
      </c>
      <c r="AP1210" s="646" t="s">
        <v>287</v>
      </c>
      <c r="AQ1210" s="646" t="s">
        <v>287</v>
      </c>
      <c r="AR1210" s="648">
        <f t="shared" si="171"/>
        <v>0.2</v>
      </c>
      <c r="AS1210" s="649">
        <v>8.3999999999999995E-3</v>
      </c>
      <c r="AT1210" s="115">
        <v>1140</v>
      </c>
    </row>
    <row r="1211" spans="1:46" ht="15" hidden="1" customHeight="1">
      <c r="A1211" s="115">
        <v>1208</v>
      </c>
      <c r="B1211" s="647" t="s">
        <v>816</v>
      </c>
      <c r="C1211" s="646">
        <v>901468371</v>
      </c>
      <c r="D1211" s="647" t="s">
        <v>309</v>
      </c>
      <c r="E1211" s="647" t="s">
        <v>1673</v>
      </c>
      <c r="F1211" s="647" t="s">
        <v>311</v>
      </c>
      <c r="G1211" s="647" t="s">
        <v>297</v>
      </c>
      <c r="H1211" s="647" t="s">
        <v>300</v>
      </c>
      <c r="I1211" s="647" t="s">
        <v>749</v>
      </c>
      <c r="J1211" s="646">
        <v>0.05</v>
      </c>
      <c r="K1211" s="646"/>
      <c r="L1211" s="646">
        <f t="shared" si="172"/>
        <v>0.03</v>
      </c>
      <c r="M1211" s="163"/>
      <c r="N1211" s="650" t="s">
        <v>1748</v>
      </c>
      <c r="O1211" s="163" t="s">
        <v>1795</v>
      </c>
      <c r="P1211" s="163" t="s">
        <v>1794</v>
      </c>
      <c r="Q1211" s="646"/>
      <c r="R1211" s="646"/>
      <c r="S1211" s="121">
        <v>1.05</v>
      </c>
      <c r="T1211" s="121">
        <v>10</v>
      </c>
      <c r="U1211" s="121">
        <v>21.05</v>
      </c>
      <c r="V1211" s="121">
        <v>41.1</v>
      </c>
      <c r="W1211" s="121">
        <v>71.150000000000006</v>
      </c>
      <c r="X1211" s="121">
        <v>81.150000000000006</v>
      </c>
      <c r="Y1211" s="121">
        <v>100</v>
      </c>
      <c r="Z1211" s="121">
        <v>121.05</v>
      </c>
      <c r="AA1211" s="121">
        <v>140</v>
      </c>
      <c r="AB1211" s="121">
        <v>150</v>
      </c>
      <c r="AC1211" s="122">
        <v>11.05</v>
      </c>
      <c r="AD1211" s="122">
        <v>71.099999999999994</v>
      </c>
      <c r="AE1211" s="122">
        <v>150</v>
      </c>
      <c r="AF1211" s="123">
        <v>5.15</v>
      </c>
      <c r="AG1211" s="123">
        <v>60</v>
      </c>
      <c r="AH1211" s="123">
        <v>150</v>
      </c>
      <c r="AI1211" s="1092" t="s">
        <v>2571</v>
      </c>
      <c r="AJ1211" s="1093"/>
      <c r="AK1211" s="1093" t="s">
        <v>1676</v>
      </c>
      <c r="AL1211" s="1093"/>
      <c r="AM1211" s="1093"/>
      <c r="AN1211" s="646"/>
      <c r="AO1211" s="649">
        <f t="shared" si="173"/>
        <v>0.25</v>
      </c>
      <c r="AP1211" s="646" t="s">
        <v>287</v>
      </c>
      <c r="AQ1211" s="646" t="s">
        <v>287</v>
      </c>
      <c r="AR1211" s="648">
        <f t="shared" si="171"/>
        <v>0.2</v>
      </c>
      <c r="AS1211" s="649">
        <v>8.3999999999999995E-3</v>
      </c>
      <c r="AT1211" s="115">
        <v>1140</v>
      </c>
    </row>
    <row r="1212" spans="1:46" ht="15" hidden="1" customHeight="1">
      <c r="A1212" s="115">
        <v>1209</v>
      </c>
      <c r="B1212" s="647" t="s">
        <v>385</v>
      </c>
      <c r="C1212" s="646">
        <v>12002220</v>
      </c>
      <c r="D1212" s="647" t="s">
        <v>309</v>
      </c>
      <c r="E1212" s="647" t="s">
        <v>330</v>
      </c>
      <c r="F1212" s="647" t="s">
        <v>366</v>
      </c>
      <c r="G1212" s="647" t="s">
        <v>297</v>
      </c>
      <c r="H1212" s="647" t="s">
        <v>300</v>
      </c>
      <c r="I1212" s="647" t="s">
        <v>749</v>
      </c>
      <c r="J1212" s="646">
        <v>0.01</v>
      </c>
      <c r="K1212" s="646"/>
      <c r="L1212" s="646">
        <f t="shared" ref="L1212:L1217" si="174">IF(J1212&lt;0.03,0.01,0.03)</f>
        <v>0.01</v>
      </c>
      <c r="M1212" s="163"/>
      <c r="N1212" s="650" t="s">
        <v>1748</v>
      </c>
      <c r="O1212" s="163" t="s">
        <v>1795</v>
      </c>
      <c r="P1212" s="163" t="s">
        <v>1794</v>
      </c>
      <c r="Q1212" s="646"/>
      <c r="R1212" s="646"/>
      <c r="S1212" s="121">
        <v>1.05</v>
      </c>
      <c r="T1212" s="121">
        <v>10</v>
      </c>
      <c r="U1212" s="121">
        <v>21.05</v>
      </c>
      <c r="V1212" s="121">
        <v>41.1</v>
      </c>
      <c r="W1212" s="121">
        <v>71.150000000000006</v>
      </c>
      <c r="X1212" s="121">
        <v>81.150000000000006</v>
      </c>
      <c r="Y1212" s="121">
        <v>100</v>
      </c>
      <c r="Z1212" s="121">
        <v>121.05</v>
      </c>
      <c r="AA1212" s="121">
        <v>140</v>
      </c>
      <c r="AB1212" s="121">
        <v>150</v>
      </c>
      <c r="AC1212" s="122">
        <v>11.05</v>
      </c>
      <c r="AD1212" s="122">
        <v>71.099999999999994</v>
      </c>
      <c r="AE1212" s="122">
        <v>150</v>
      </c>
      <c r="AF1212" s="123">
        <v>5.15</v>
      </c>
      <c r="AG1212" s="123">
        <v>60</v>
      </c>
      <c r="AH1212" s="123">
        <v>150</v>
      </c>
      <c r="AI1212" s="1092" t="s">
        <v>2571</v>
      </c>
      <c r="AJ1212" s="1093"/>
      <c r="AK1212" s="1093" t="s">
        <v>1676</v>
      </c>
      <c r="AL1212" s="1093"/>
      <c r="AM1212" s="1093"/>
      <c r="AN1212" s="646"/>
      <c r="AO1212" s="649">
        <f t="shared" ref="AO1212:AO1217" si="175">AR1212+J1212</f>
        <v>0.05</v>
      </c>
      <c r="AP1212" s="646" t="s">
        <v>287</v>
      </c>
      <c r="AQ1212" s="646" t="s">
        <v>287</v>
      </c>
      <c r="AR1212" s="648">
        <f t="shared" ref="AR1212:AR1217" si="176">4*J1212</f>
        <v>0.04</v>
      </c>
      <c r="AS1212" s="649">
        <v>8.3999999999999995E-3</v>
      </c>
      <c r="AT1212" s="115">
        <v>1141</v>
      </c>
    </row>
    <row r="1213" spans="1:46" ht="15" hidden="1" customHeight="1">
      <c r="A1213" s="115">
        <v>1210</v>
      </c>
      <c r="B1213" s="647" t="s">
        <v>409</v>
      </c>
      <c r="C1213" s="436" t="s">
        <v>1678</v>
      </c>
      <c r="D1213" s="647" t="s">
        <v>309</v>
      </c>
      <c r="E1213" s="647" t="s">
        <v>330</v>
      </c>
      <c r="F1213" s="199" t="s">
        <v>395</v>
      </c>
      <c r="G1213" s="647" t="s">
        <v>306</v>
      </c>
      <c r="H1213" s="647" t="s">
        <v>300</v>
      </c>
      <c r="I1213" s="647" t="s">
        <v>749</v>
      </c>
      <c r="J1213" s="646">
        <v>0.01</v>
      </c>
      <c r="K1213" s="646"/>
      <c r="L1213" s="646">
        <f t="shared" si="174"/>
        <v>0.01</v>
      </c>
      <c r="M1213" s="163"/>
      <c r="N1213" s="650" t="s">
        <v>1748</v>
      </c>
      <c r="O1213" s="163" t="s">
        <v>1795</v>
      </c>
      <c r="P1213" s="163" t="s">
        <v>1794</v>
      </c>
      <c r="Q1213" s="646"/>
      <c r="R1213" s="646"/>
      <c r="S1213" s="121">
        <v>1.05</v>
      </c>
      <c r="T1213" s="121">
        <v>10</v>
      </c>
      <c r="U1213" s="121">
        <v>21.05</v>
      </c>
      <c r="V1213" s="121">
        <v>41.1</v>
      </c>
      <c r="W1213" s="121">
        <v>71.150000000000006</v>
      </c>
      <c r="X1213" s="121">
        <v>81.150000000000006</v>
      </c>
      <c r="Y1213" s="121">
        <v>100</v>
      </c>
      <c r="Z1213" s="121">
        <v>121.05</v>
      </c>
      <c r="AA1213" s="121">
        <v>140</v>
      </c>
      <c r="AB1213" s="121">
        <v>150</v>
      </c>
      <c r="AC1213" s="122">
        <v>11.05</v>
      </c>
      <c r="AD1213" s="122">
        <v>71.099999999999994</v>
      </c>
      <c r="AE1213" s="122">
        <v>150</v>
      </c>
      <c r="AF1213" s="123">
        <v>5.15</v>
      </c>
      <c r="AG1213" s="123">
        <v>60</v>
      </c>
      <c r="AH1213" s="123">
        <v>150</v>
      </c>
      <c r="AI1213" s="1092" t="s">
        <v>2571</v>
      </c>
      <c r="AJ1213" s="1093"/>
      <c r="AK1213" s="1093" t="s">
        <v>1676</v>
      </c>
      <c r="AL1213" s="1093"/>
      <c r="AM1213" s="1093"/>
      <c r="AN1213" s="646"/>
      <c r="AO1213" s="649">
        <f t="shared" si="175"/>
        <v>0.05</v>
      </c>
      <c r="AP1213" s="646" t="s">
        <v>287</v>
      </c>
      <c r="AQ1213" s="646" t="s">
        <v>287</v>
      </c>
      <c r="AR1213" s="648">
        <f t="shared" si="176"/>
        <v>0.04</v>
      </c>
      <c r="AS1213" s="649">
        <v>8.3999999999999995E-3</v>
      </c>
      <c r="AT1213" s="115">
        <v>1177</v>
      </c>
    </row>
    <row r="1214" spans="1:46" ht="15" hidden="1" customHeight="1">
      <c r="A1214" s="115">
        <v>1211</v>
      </c>
      <c r="B1214" s="647" t="s">
        <v>411</v>
      </c>
      <c r="C1214" s="436" t="s">
        <v>1678</v>
      </c>
      <c r="D1214" s="647" t="s">
        <v>309</v>
      </c>
      <c r="E1214" s="647" t="s">
        <v>330</v>
      </c>
      <c r="F1214" s="199" t="s">
        <v>395</v>
      </c>
      <c r="G1214" s="647" t="s">
        <v>306</v>
      </c>
      <c r="H1214" s="647" t="s">
        <v>300</v>
      </c>
      <c r="I1214" s="647" t="s">
        <v>749</v>
      </c>
      <c r="J1214" s="646">
        <v>0.01</v>
      </c>
      <c r="K1214" s="646"/>
      <c r="L1214" s="646">
        <f t="shared" si="174"/>
        <v>0.01</v>
      </c>
      <c r="M1214" s="163"/>
      <c r="N1214" s="650" t="s">
        <v>1748</v>
      </c>
      <c r="O1214" s="163" t="s">
        <v>1795</v>
      </c>
      <c r="P1214" s="163" t="s">
        <v>1794</v>
      </c>
      <c r="Q1214" s="646"/>
      <c r="R1214" s="646"/>
      <c r="S1214" s="121">
        <v>1.05</v>
      </c>
      <c r="T1214" s="121">
        <v>10</v>
      </c>
      <c r="U1214" s="121">
        <v>21.05</v>
      </c>
      <c r="V1214" s="121">
        <v>41.1</v>
      </c>
      <c r="W1214" s="121">
        <v>71.150000000000006</v>
      </c>
      <c r="X1214" s="121">
        <v>81.150000000000006</v>
      </c>
      <c r="Y1214" s="121">
        <v>100</v>
      </c>
      <c r="Z1214" s="121">
        <v>121.05</v>
      </c>
      <c r="AA1214" s="121">
        <v>140</v>
      </c>
      <c r="AB1214" s="121">
        <v>150</v>
      </c>
      <c r="AC1214" s="122">
        <v>11.05</v>
      </c>
      <c r="AD1214" s="122">
        <v>71.099999999999994</v>
      </c>
      <c r="AE1214" s="122">
        <v>150</v>
      </c>
      <c r="AF1214" s="123">
        <v>5.15</v>
      </c>
      <c r="AG1214" s="123">
        <v>60</v>
      </c>
      <c r="AH1214" s="123">
        <v>150</v>
      </c>
      <c r="AI1214" s="1092" t="s">
        <v>2571</v>
      </c>
      <c r="AJ1214" s="1093"/>
      <c r="AK1214" s="1093" t="s">
        <v>1676</v>
      </c>
      <c r="AL1214" s="1093"/>
      <c r="AM1214" s="1093"/>
      <c r="AN1214" s="646"/>
      <c r="AO1214" s="649">
        <f t="shared" si="175"/>
        <v>0.05</v>
      </c>
      <c r="AP1214" s="646" t="s">
        <v>287</v>
      </c>
      <c r="AQ1214" s="646" t="s">
        <v>287</v>
      </c>
      <c r="AR1214" s="648">
        <f t="shared" si="176"/>
        <v>0.04</v>
      </c>
      <c r="AS1214" s="649">
        <v>8.3999999999999995E-3</v>
      </c>
      <c r="AT1214" s="115">
        <v>1177</v>
      </c>
    </row>
    <row r="1215" spans="1:46" ht="15" hidden="1" customHeight="1">
      <c r="A1215" s="115">
        <v>1212</v>
      </c>
      <c r="B1215" s="647" t="s">
        <v>401</v>
      </c>
      <c r="C1215" s="436" t="s">
        <v>1678</v>
      </c>
      <c r="D1215" s="647" t="s">
        <v>309</v>
      </c>
      <c r="E1215" s="647" t="s">
        <v>330</v>
      </c>
      <c r="F1215" s="199" t="s">
        <v>395</v>
      </c>
      <c r="G1215" s="647" t="s">
        <v>306</v>
      </c>
      <c r="H1215" s="647" t="s">
        <v>300</v>
      </c>
      <c r="I1215" s="647" t="s">
        <v>749</v>
      </c>
      <c r="J1215" s="646">
        <v>0.01</v>
      </c>
      <c r="K1215" s="646"/>
      <c r="L1215" s="646">
        <f t="shared" si="174"/>
        <v>0.01</v>
      </c>
      <c r="M1215" s="163"/>
      <c r="N1215" s="650" t="s">
        <v>1748</v>
      </c>
      <c r="O1215" s="163" t="s">
        <v>1795</v>
      </c>
      <c r="P1215" s="163" t="s">
        <v>1794</v>
      </c>
      <c r="Q1215" s="646"/>
      <c r="R1215" s="646"/>
      <c r="S1215" s="121">
        <v>1.05</v>
      </c>
      <c r="T1215" s="121">
        <v>10</v>
      </c>
      <c r="U1215" s="121">
        <v>21.05</v>
      </c>
      <c r="V1215" s="121">
        <v>41.1</v>
      </c>
      <c r="W1215" s="121">
        <v>71.150000000000006</v>
      </c>
      <c r="X1215" s="121">
        <v>81.150000000000006</v>
      </c>
      <c r="Y1215" s="121">
        <v>100</v>
      </c>
      <c r="Z1215" s="121">
        <v>121.05</v>
      </c>
      <c r="AA1215" s="121">
        <v>140</v>
      </c>
      <c r="AB1215" s="121">
        <v>150</v>
      </c>
      <c r="AC1215" s="122">
        <v>11.05</v>
      </c>
      <c r="AD1215" s="122">
        <v>71.099999999999994</v>
      </c>
      <c r="AE1215" s="122">
        <v>150</v>
      </c>
      <c r="AF1215" s="123">
        <v>5.15</v>
      </c>
      <c r="AG1215" s="123">
        <v>60</v>
      </c>
      <c r="AH1215" s="123">
        <v>150</v>
      </c>
      <c r="AI1215" s="1092" t="s">
        <v>2571</v>
      </c>
      <c r="AJ1215" s="1093"/>
      <c r="AK1215" s="1093" t="s">
        <v>1676</v>
      </c>
      <c r="AL1215" s="1093"/>
      <c r="AM1215" s="1093"/>
      <c r="AN1215" s="646"/>
      <c r="AO1215" s="649">
        <f t="shared" si="175"/>
        <v>0.05</v>
      </c>
      <c r="AP1215" s="646" t="s">
        <v>287</v>
      </c>
      <c r="AQ1215" s="646" t="s">
        <v>287</v>
      </c>
      <c r="AR1215" s="648">
        <f t="shared" si="176"/>
        <v>0.04</v>
      </c>
      <c r="AS1215" s="649">
        <v>8.3999999999999995E-3</v>
      </c>
      <c r="AT1215" s="115">
        <v>1177</v>
      </c>
    </row>
    <row r="1216" spans="1:46" ht="15" hidden="1" customHeight="1">
      <c r="A1216" s="115">
        <v>1213</v>
      </c>
      <c r="B1216" s="647" t="s">
        <v>405</v>
      </c>
      <c r="C1216" s="436" t="s">
        <v>1678</v>
      </c>
      <c r="D1216" s="647" t="s">
        <v>309</v>
      </c>
      <c r="E1216" s="647" t="s">
        <v>330</v>
      </c>
      <c r="F1216" s="199" t="s">
        <v>395</v>
      </c>
      <c r="G1216" s="647" t="s">
        <v>306</v>
      </c>
      <c r="H1216" s="647" t="s">
        <v>300</v>
      </c>
      <c r="I1216" s="647" t="s">
        <v>749</v>
      </c>
      <c r="J1216" s="646">
        <v>0.01</v>
      </c>
      <c r="K1216" s="646"/>
      <c r="L1216" s="646">
        <f t="shared" si="174"/>
        <v>0.01</v>
      </c>
      <c r="M1216" s="163"/>
      <c r="N1216" s="650" t="s">
        <v>1748</v>
      </c>
      <c r="O1216" s="163" t="s">
        <v>1795</v>
      </c>
      <c r="P1216" s="163" t="s">
        <v>1794</v>
      </c>
      <c r="Q1216" s="646"/>
      <c r="R1216" s="646"/>
      <c r="S1216" s="121">
        <v>1.05</v>
      </c>
      <c r="T1216" s="121">
        <v>10</v>
      </c>
      <c r="U1216" s="121">
        <v>21.05</v>
      </c>
      <c r="V1216" s="121">
        <v>41.1</v>
      </c>
      <c r="W1216" s="121">
        <v>71.150000000000006</v>
      </c>
      <c r="X1216" s="121">
        <v>81.150000000000006</v>
      </c>
      <c r="Y1216" s="121">
        <v>100</v>
      </c>
      <c r="Z1216" s="121">
        <v>121.05</v>
      </c>
      <c r="AA1216" s="121">
        <v>140</v>
      </c>
      <c r="AB1216" s="121">
        <v>150</v>
      </c>
      <c r="AC1216" s="122">
        <v>11.05</v>
      </c>
      <c r="AD1216" s="122">
        <v>71.099999999999994</v>
      </c>
      <c r="AE1216" s="122">
        <v>150</v>
      </c>
      <c r="AF1216" s="123">
        <v>5.15</v>
      </c>
      <c r="AG1216" s="123">
        <v>60</v>
      </c>
      <c r="AH1216" s="123">
        <v>150</v>
      </c>
      <c r="AI1216" s="1092" t="s">
        <v>2571</v>
      </c>
      <c r="AJ1216" s="1093"/>
      <c r="AK1216" s="1093" t="s">
        <v>1676</v>
      </c>
      <c r="AL1216" s="1093"/>
      <c r="AM1216" s="1093"/>
      <c r="AN1216" s="646"/>
      <c r="AO1216" s="649">
        <f t="shared" si="175"/>
        <v>0.05</v>
      </c>
      <c r="AP1216" s="646" t="s">
        <v>287</v>
      </c>
      <c r="AQ1216" s="646" t="s">
        <v>287</v>
      </c>
      <c r="AR1216" s="648">
        <f t="shared" si="176"/>
        <v>0.04</v>
      </c>
      <c r="AS1216" s="649">
        <v>8.3999999999999995E-3</v>
      </c>
      <c r="AT1216" s="115">
        <v>1177</v>
      </c>
    </row>
    <row r="1217" spans="1:46" ht="15" hidden="1" customHeight="1">
      <c r="A1217" s="115">
        <v>1214</v>
      </c>
      <c r="B1217" s="647" t="s">
        <v>408</v>
      </c>
      <c r="C1217" s="436" t="s">
        <v>1678</v>
      </c>
      <c r="D1217" s="647" t="s">
        <v>309</v>
      </c>
      <c r="E1217" s="647" t="s">
        <v>330</v>
      </c>
      <c r="F1217" s="199" t="s">
        <v>395</v>
      </c>
      <c r="G1217" s="647" t="s">
        <v>306</v>
      </c>
      <c r="H1217" s="647" t="s">
        <v>300</v>
      </c>
      <c r="I1217" s="647" t="s">
        <v>749</v>
      </c>
      <c r="J1217" s="646">
        <v>0.01</v>
      </c>
      <c r="K1217" s="646"/>
      <c r="L1217" s="646">
        <f t="shared" si="174"/>
        <v>0.01</v>
      </c>
      <c r="M1217" s="163"/>
      <c r="N1217" s="650" t="s">
        <v>1748</v>
      </c>
      <c r="O1217" s="163" t="s">
        <v>1795</v>
      </c>
      <c r="P1217" s="163" t="s">
        <v>1794</v>
      </c>
      <c r="Q1217" s="646"/>
      <c r="R1217" s="646"/>
      <c r="S1217" s="121">
        <v>1.05</v>
      </c>
      <c r="T1217" s="121">
        <v>10</v>
      </c>
      <c r="U1217" s="121">
        <v>21.05</v>
      </c>
      <c r="V1217" s="121">
        <v>41.1</v>
      </c>
      <c r="W1217" s="121">
        <v>71.150000000000006</v>
      </c>
      <c r="X1217" s="121">
        <v>81.150000000000006</v>
      </c>
      <c r="Y1217" s="121">
        <v>100</v>
      </c>
      <c r="Z1217" s="121">
        <v>121.05</v>
      </c>
      <c r="AA1217" s="121">
        <v>140</v>
      </c>
      <c r="AB1217" s="121">
        <v>150</v>
      </c>
      <c r="AC1217" s="122">
        <v>11.05</v>
      </c>
      <c r="AD1217" s="122">
        <v>71.099999999999994</v>
      </c>
      <c r="AE1217" s="122">
        <v>150</v>
      </c>
      <c r="AF1217" s="123">
        <v>5.15</v>
      </c>
      <c r="AG1217" s="123">
        <v>60</v>
      </c>
      <c r="AH1217" s="123">
        <v>150</v>
      </c>
      <c r="AI1217" s="1092" t="s">
        <v>2571</v>
      </c>
      <c r="AJ1217" s="1093"/>
      <c r="AK1217" s="1093" t="s">
        <v>1676</v>
      </c>
      <c r="AL1217" s="1093"/>
      <c r="AM1217" s="1093"/>
      <c r="AN1217" s="646"/>
      <c r="AO1217" s="649">
        <f t="shared" si="175"/>
        <v>0.05</v>
      </c>
      <c r="AP1217" s="646" t="s">
        <v>287</v>
      </c>
      <c r="AQ1217" s="646" t="s">
        <v>287</v>
      </c>
      <c r="AR1217" s="648">
        <f t="shared" si="176"/>
        <v>0.04</v>
      </c>
      <c r="AS1217" s="649">
        <v>8.3999999999999995E-3</v>
      </c>
      <c r="AT1217" s="115">
        <v>1177</v>
      </c>
    </row>
    <row r="1218" spans="1:46" ht="15" hidden="1" customHeight="1">
      <c r="A1218" s="115">
        <v>1215</v>
      </c>
      <c r="B1218" s="659" t="s">
        <v>2494</v>
      </c>
      <c r="C1218" s="658">
        <v>15295324</v>
      </c>
      <c r="D1218" s="659" t="s">
        <v>309</v>
      </c>
      <c r="E1218" s="659" t="s">
        <v>1673</v>
      </c>
      <c r="F1218" s="658" t="s">
        <v>1047</v>
      </c>
      <c r="G1218" s="659" t="s">
        <v>297</v>
      </c>
      <c r="H1218" s="659" t="s">
        <v>300</v>
      </c>
      <c r="I1218" s="659" t="s">
        <v>749</v>
      </c>
      <c r="J1218" s="120">
        <v>0.05</v>
      </c>
      <c r="K1218" s="120"/>
      <c r="L1218" s="120">
        <f t="shared" ref="L1218:L1270" si="177">IF(J1218&lt;0.03,0.01,0.03)</f>
        <v>0.03</v>
      </c>
      <c r="M1218" s="163"/>
      <c r="N1218" s="660" t="s">
        <v>1748</v>
      </c>
      <c r="O1218" s="163"/>
      <c r="P1218" s="163"/>
      <c r="Q1218" s="120"/>
      <c r="R1218" s="120"/>
      <c r="S1218" s="121">
        <v>1.05</v>
      </c>
      <c r="T1218" s="121">
        <v>10</v>
      </c>
      <c r="U1218" s="121">
        <v>21.05</v>
      </c>
      <c r="V1218" s="121">
        <v>41.1</v>
      </c>
      <c r="W1218" s="121">
        <v>71.150000000000006</v>
      </c>
      <c r="X1218" s="121">
        <v>81.150000000000006</v>
      </c>
      <c r="Y1218" s="121">
        <v>100</v>
      </c>
      <c r="Z1218" s="121">
        <v>121.05</v>
      </c>
      <c r="AA1218" s="121">
        <v>140</v>
      </c>
      <c r="AB1218" s="121">
        <v>150</v>
      </c>
      <c r="AC1218" s="122">
        <v>11.05</v>
      </c>
      <c r="AD1218" s="122">
        <v>71.099999999999994</v>
      </c>
      <c r="AE1218" s="122">
        <v>150</v>
      </c>
      <c r="AF1218" s="123">
        <v>5.15</v>
      </c>
      <c r="AG1218" s="123">
        <v>60</v>
      </c>
      <c r="AH1218" s="123">
        <v>150</v>
      </c>
      <c r="AI1218" s="1090" t="s">
        <v>2319</v>
      </c>
      <c r="AJ1218" s="1091"/>
      <c r="AK1218" s="1092" t="s">
        <v>2356</v>
      </c>
      <c r="AL1218" s="1093"/>
      <c r="AM1218" s="1093"/>
      <c r="AN1218" s="120"/>
      <c r="AO1218" s="118">
        <f t="shared" ref="AO1218:AO1270" si="178">AR1218+J1218</f>
        <v>0.25</v>
      </c>
      <c r="AP1218" s="120" t="s">
        <v>287</v>
      </c>
      <c r="AQ1218" s="120" t="s">
        <v>287</v>
      </c>
      <c r="AR1218" s="144">
        <f t="shared" si="171"/>
        <v>0.2</v>
      </c>
      <c r="AS1218" s="411">
        <v>8.3999999999999995E-3</v>
      </c>
      <c r="AT1218" s="115">
        <v>1227</v>
      </c>
    </row>
    <row r="1219" spans="1:46" ht="15" hidden="1" customHeight="1">
      <c r="A1219" s="115">
        <v>1216</v>
      </c>
      <c r="B1219" s="659" t="s">
        <v>2495</v>
      </c>
      <c r="C1219" s="659" t="s">
        <v>1678</v>
      </c>
      <c r="D1219" s="659" t="s">
        <v>309</v>
      </c>
      <c r="E1219" s="659" t="s">
        <v>330</v>
      </c>
      <c r="F1219" s="658" t="s">
        <v>2498</v>
      </c>
      <c r="G1219" s="659" t="s">
        <v>296</v>
      </c>
      <c r="H1219" s="659" t="s">
        <v>300</v>
      </c>
      <c r="I1219" s="659" t="s">
        <v>749</v>
      </c>
      <c r="J1219" s="120">
        <v>0.01</v>
      </c>
      <c r="K1219" s="120"/>
      <c r="L1219" s="120">
        <f t="shared" si="177"/>
        <v>0.01</v>
      </c>
      <c r="M1219" s="163"/>
      <c r="N1219" s="660" t="s">
        <v>1748</v>
      </c>
      <c r="O1219" s="163"/>
      <c r="P1219" s="163"/>
      <c r="Q1219" s="120"/>
      <c r="R1219" s="120"/>
      <c r="S1219" s="121">
        <v>1.05</v>
      </c>
      <c r="T1219" s="121">
        <v>10</v>
      </c>
      <c r="U1219" s="121">
        <v>21.05</v>
      </c>
      <c r="V1219" s="121">
        <v>41.1</v>
      </c>
      <c r="W1219" s="121">
        <v>71.150000000000006</v>
      </c>
      <c r="X1219" s="121">
        <v>81.150000000000006</v>
      </c>
      <c r="Y1219" s="121">
        <v>100</v>
      </c>
      <c r="Z1219" s="121">
        <v>121.05</v>
      </c>
      <c r="AA1219" s="121">
        <v>140</v>
      </c>
      <c r="AB1219" s="121">
        <v>150</v>
      </c>
      <c r="AC1219" s="122">
        <v>11.05</v>
      </c>
      <c r="AD1219" s="122">
        <v>71.099999999999994</v>
      </c>
      <c r="AE1219" s="122">
        <v>150</v>
      </c>
      <c r="AF1219" s="123">
        <v>5.15</v>
      </c>
      <c r="AG1219" s="123">
        <v>60</v>
      </c>
      <c r="AH1219" s="123">
        <v>150</v>
      </c>
      <c r="AI1219" s="1090" t="s">
        <v>2319</v>
      </c>
      <c r="AJ1219" s="1091"/>
      <c r="AK1219" s="1092" t="s">
        <v>2356</v>
      </c>
      <c r="AL1219" s="1093"/>
      <c r="AM1219" s="1093"/>
      <c r="AN1219" s="120"/>
      <c r="AO1219" s="118">
        <f t="shared" si="178"/>
        <v>0.05</v>
      </c>
      <c r="AP1219" s="120" t="s">
        <v>287</v>
      </c>
      <c r="AQ1219" s="120" t="s">
        <v>287</v>
      </c>
      <c r="AR1219" s="144">
        <f t="shared" si="171"/>
        <v>0.04</v>
      </c>
      <c r="AS1219" s="411">
        <v>8.3999999999999995E-3</v>
      </c>
      <c r="AT1219" s="115">
        <v>1228</v>
      </c>
    </row>
    <row r="1220" spans="1:46" ht="15" hidden="1" customHeight="1">
      <c r="A1220" s="115">
        <v>1217</v>
      </c>
      <c r="B1220" s="659" t="s">
        <v>2496</v>
      </c>
      <c r="C1220" s="658" t="s">
        <v>2499</v>
      </c>
      <c r="D1220" s="659" t="s">
        <v>309</v>
      </c>
      <c r="E1220" s="659" t="s">
        <v>330</v>
      </c>
      <c r="F1220" s="659" t="s">
        <v>1680</v>
      </c>
      <c r="G1220" s="659" t="s">
        <v>297</v>
      </c>
      <c r="H1220" s="659" t="s">
        <v>300</v>
      </c>
      <c r="I1220" s="659" t="s">
        <v>749</v>
      </c>
      <c r="J1220" s="120">
        <v>0.01</v>
      </c>
      <c r="K1220" s="120"/>
      <c r="L1220" s="120">
        <f t="shared" si="177"/>
        <v>0.01</v>
      </c>
      <c r="M1220" s="163"/>
      <c r="N1220" s="660" t="s">
        <v>1748</v>
      </c>
      <c r="O1220" s="163"/>
      <c r="P1220" s="163"/>
      <c r="Q1220" s="120"/>
      <c r="R1220" s="120"/>
      <c r="S1220" s="121">
        <v>1.05</v>
      </c>
      <c r="T1220" s="121">
        <v>10</v>
      </c>
      <c r="U1220" s="121">
        <v>21.05</v>
      </c>
      <c r="V1220" s="121">
        <v>41.1</v>
      </c>
      <c r="W1220" s="121">
        <v>71.150000000000006</v>
      </c>
      <c r="X1220" s="121">
        <v>81.150000000000006</v>
      </c>
      <c r="Y1220" s="121">
        <v>100</v>
      </c>
      <c r="Z1220" s="121">
        <v>121.05</v>
      </c>
      <c r="AA1220" s="121">
        <v>140</v>
      </c>
      <c r="AB1220" s="121">
        <v>150</v>
      </c>
      <c r="AC1220" s="122">
        <v>11.05</v>
      </c>
      <c r="AD1220" s="122">
        <v>71.099999999999994</v>
      </c>
      <c r="AE1220" s="122">
        <v>150</v>
      </c>
      <c r="AF1220" s="123">
        <v>5.15</v>
      </c>
      <c r="AG1220" s="123">
        <v>60</v>
      </c>
      <c r="AH1220" s="123">
        <v>150</v>
      </c>
      <c r="AI1220" s="1090" t="s">
        <v>2319</v>
      </c>
      <c r="AJ1220" s="1091"/>
      <c r="AK1220" s="1092" t="s">
        <v>2356</v>
      </c>
      <c r="AL1220" s="1093"/>
      <c r="AM1220" s="1093"/>
      <c r="AN1220" s="120"/>
      <c r="AO1220" s="118">
        <f t="shared" si="178"/>
        <v>0.05</v>
      </c>
      <c r="AP1220" s="120" t="s">
        <v>287</v>
      </c>
      <c r="AQ1220" s="120" t="s">
        <v>287</v>
      </c>
      <c r="AR1220" s="144">
        <f t="shared" si="171"/>
        <v>0.04</v>
      </c>
      <c r="AS1220" s="411">
        <v>8.3999999999999995E-3</v>
      </c>
      <c r="AT1220" s="115">
        <v>1229</v>
      </c>
    </row>
    <row r="1221" spans="1:46" ht="15" hidden="1" customHeight="1">
      <c r="A1221" s="115">
        <v>1218</v>
      </c>
      <c r="B1221" s="659" t="s">
        <v>2497</v>
      </c>
      <c r="C1221" s="658">
        <v>15408284</v>
      </c>
      <c r="D1221" s="659" t="s">
        <v>309</v>
      </c>
      <c r="E1221" s="659" t="s">
        <v>330</v>
      </c>
      <c r="F1221" s="659" t="s">
        <v>1680</v>
      </c>
      <c r="G1221" s="659" t="s">
        <v>297</v>
      </c>
      <c r="H1221" s="659" t="s">
        <v>300</v>
      </c>
      <c r="I1221" s="659" t="s">
        <v>749</v>
      </c>
      <c r="J1221" s="120">
        <v>0.01</v>
      </c>
      <c r="K1221" s="120"/>
      <c r="L1221" s="120">
        <f t="shared" si="177"/>
        <v>0.01</v>
      </c>
      <c r="M1221" s="163"/>
      <c r="N1221" s="660" t="s">
        <v>1748</v>
      </c>
      <c r="O1221" s="163"/>
      <c r="P1221" s="163"/>
      <c r="Q1221" s="120"/>
      <c r="R1221" s="120"/>
      <c r="S1221" s="121">
        <v>1.05</v>
      </c>
      <c r="T1221" s="121">
        <v>10</v>
      </c>
      <c r="U1221" s="121">
        <v>21.05</v>
      </c>
      <c r="V1221" s="121">
        <v>41.1</v>
      </c>
      <c r="W1221" s="121">
        <v>71.150000000000006</v>
      </c>
      <c r="X1221" s="121">
        <v>81.150000000000006</v>
      </c>
      <c r="Y1221" s="121">
        <v>100</v>
      </c>
      <c r="Z1221" s="121">
        <v>121.05</v>
      </c>
      <c r="AA1221" s="121">
        <v>140</v>
      </c>
      <c r="AB1221" s="121">
        <v>150</v>
      </c>
      <c r="AC1221" s="122">
        <v>11.05</v>
      </c>
      <c r="AD1221" s="122">
        <v>71.099999999999994</v>
      </c>
      <c r="AE1221" s="122">
        <v>150</v>
      </c>
      <c r="AF1221" s="123">
        <v>5.15</v>
      </c>
      <c r="AG1221" s="123">
        <v>60</v>
      </c>
      <c r="AH1221" s="123">
        <v>150</v>
      </c>
      <c r="AI1221" s="1090" t="s">
        <v>2319</v>
      </c>
      <c r="AJ1221" s="1091"/>
      <c r="AK1221" s="1092" t="s">
        <v>2356</v>
      </c>
      <c r="AL1221" s="1093"/>
      <c r="AM1221" s="1093"/>
      <c r="AN1221" s="120"/>
      <c r="AO1221" s="118">
        <f t="shared" si="178"/>
        <v>0.05</v>
      </c>
      <c r="AP1221" s="120" t="s">
        <v>287</v>
      </c>
      <c r="AQ1221" s="120" t="s">
        <v>287</v>
      </c>
      <c r="AR1221" s="144">
        <f t="shared" si="171"/>
        <v>0.04</v>
      </c>
      <c r="AS1221" s="411">
        <v>8.3999999999999995E-3</v>
      </c>
      <c r="AT1221" s="115">
        <v>1230</v>
      </c>
    </row>
    <row r="1222" spans="1:46" ht="15" hidden="1" customHeight="1">
      <c r="A1222" s="115">
        <v>1219</v>
      </c>
      <c r="B1222" s="659" t="s">
        <v>2493</v>
      </c>
      <c r="C1222" s="658" t="s">
        <v>2500</v>
      </c>
      <c r="D1222" s="659" t="s">
        <v>309</v>
      </c>
      <c r="E1222" s="659" t="s">
        <v>330</v>
      </c>
      <c r="F1222" s="659" t="s">
        <v>1680</v>
      </c>
      <c r="G1222" s="659" t="s">
        <v>297</v>
      </c>
      <c r="H1222" s="659" t="s">
        <v>300</v>
      </c>
      <c r="I1222" s="659" t="s">
        <v>749</v>
      </c>
      <c r="J1222" s="120">
        <v>0.01</v>
      </c>
      <c r="K1222" s="120"/>
      <c r="L1222" s="120">
        <f t="shared" si="177"/>
        <v>0.01</v>
      </c>
      <c r="M1222" s="163"/>
      <c r="N1222" s="660" t="s">
        <v>1748</v>
      </c>
      <c r="O1222" s="163"/>
      <c r="P1222" s="163"/>
      <c r="Q1222" s="120"/>
      <c r="R1222" s="120"/>
      <c r="S1222" s="121">
        <v>1.05</v>
      </c>
      <c r="T1222" s="121">
        <v>10</v>
      </c>
      <c r="U1222" s="121">
        <v>21.05</v>
      </c>
      <c r="V1222" s="121">
        <v>41.1</v>
      </c>
      <c r="W1222" s="121">
        <v>71.150000000000006</v>
      </c>
      <c r="X1222" s="121">
        <v>81.150000000000006</v>
      </c>
      <c r="Y1222" s="121">
        <v>100</v>
      </c>
      <c r="Z1222" s="121">
        <v>121.05</v>
      </c>
      <c r="AA1222" s="121">
        <v>140</v>
      </c>
      <c r="AB1222" s="121">
        <v>150</v>
      </c>
      <c r="AC1222" s="122">
        <v>11.05</v>
      </c>
      <c r="AD1222" s="122">
        <v>71.099999999999994</v>
      </c>
      <c r="AE1222" s="122">
        <v>150</v>
      </c>
      <c r="AF1222" s="123">
        <v>5.15</v>
      </c>
      <c r="AG1222" s="123">
        <v>60</v>
      </c>
      <c r="AH1222" s="123">
        <v>150</v>
      </c>
      <c r="AI1222" s="1090" t="s">
        <v>2319</v>
      </c>
      <c r="AJ1222" s="1091"/>
      <c r="AK1222" s="1092" t="s">
        <v>2356</v>
      </c>
      <c r="AL1222" s="1093"/>
      <c r="AM1222" s="1093"/>
      <c r="AN1222" s="120"/>
      <c r="AO1222" s="118">
        <f t="shared" si="178"/>
        <v>0.05</v>
      </c>
      <c r="AP1222" s="120" t="s">
        <v>287</v>
      </c>
      <c r="AQ1222" s="120" t="s">
        <v>287</v>
      </c>
      <c r="AR1222" s="144">
        <f t="shared" si="171"/>
        <v>0.04</v>
      </c>
      <c r="AS1222" s="411">
        <v>8.3999999999999995E-3</v>
      </c>
      <c r="AT1222" s="115">
        <v>1231</v>
      </c>
    </row>
    <row r="1223" spans="1:46" ht="15" hidden="1" customHeight="1">
      <c r="A1223" s="115">
        <v>1220</v>
      </c>
      <c r="B1223" s="680" t="s">
        <v>2532</v>
      </c>
      <c r="C1223" s="680" t="s">
        <v>2533</v>
      </c>
      <c r="D1223" s="680" t="s">
        <v>309</v>
      </c>
      <c r="E1223" s="680" t="s">
        <v>330</v>
      </c>
      <c r="F1223" s="680" t="s">
        <v>1680</v>
      </c>
      <c r="G1223" s="680" t="s">
        <v>297</v>
      </c>
      <c r="H1223" s="680" t="s">
        <v>300</v>
      </c>
      <c r="I1223" s="680" t="s">
        <v>749</v>
      </c>
      <c r="J1223" s="679">
        <v>0.01</v>
      </c>
      <c r="K1223" s="679"/>
      <c r="L1223" s="679">
        <f t="shared" ref="L1223" si="179">IF(J1223&lt;0.03,0.01,0.03)</f>
        <v>0.01</v>
      </c>
      <c r="M1223" s="163"/>
      <c r="N1223" s="683" t="s">
        <v>1748</v>
      </c>
      <c r="O1223" s="163"/>
      <c r="P1223" s="163"/>
      <c r="Q1223" s="679"/>
      <c r="R1223" s="679"/>
      <c r="S1223" s="121">
        <v>1.05</v>
      </c>
      <c r="T1223" s="121">
        <v>10</v>
      </c>
      <c r="U1223" s="121">
        <v>21.05</v>
      </c>
      <c r="V1223" s="121">
        <v>41.1</v>
      </c>
      <c r="W1223" s="121">
        <v>71.150000000000006</v>
      </c>
      <c r="X1223" s="121">
        <v>81.150000000000006</v>
      </c>
      <c r="Y1223" s="121">
        <v>100</v>
      </c>
      <c r="Z1223" s="121">
        <v>121.05</v>
      </c>
      <c r="AA1223" s="121">
        <v>140</v>
      </c>
      <c r="AB1223" s="121">
        <v>150</v>
      </c>
      <c r="AC1223" s="122">
        <v>11.05</v>
      </c>
      <c r="AD1223" s="122">
        <v>71.099999999999994</v>
      </c>
      <c r="AE1223" s="122">
        <v>150</v>
      </c>
      <c r="AF1223" s="123">
        <v>5.15</v>
      </c>
      <c r="AG1223" s="123">
        <v>60</v>
      </c>
      <c r="AH1223" s="123">
        <v>150</v>
      </c>
      <c r="AI1223" s="1090" t="s">
        <v>2319</v>
      </c>
      <c r="AJ1223" s="1091"/>
      <c r="AK1223" s="1092" t="s">
        <v>2356</v>
      </c>
      <c r="AL1223" s="1093"/>
      <c r="AM1223" s="1093"/>
      <c r="AN1223" s="679"/>
      <c r="AO1223" s="682">
        <f t="shared" ref="AO1223" si="180">AR1223+J1223</f>
        <v>0.05</v>
      </c>
      <c r="AP1223" s="679" t="s">
        <v>287</v>
      </c>
      <c r="AQ1223" s="679" t="s">
        <v>287</v>
      </c>
      <c r="AR1223" s="681">
        <f t="shared" ref="AR1223" si="181">4*J1223</f>
        <v>0.04</v>
      </c>
      <c r="AS1223" s="682">
        <v>8.3999999999999995E-3</v>
      </c>
      <c r="AT1223" s="115">
        <v>1232</v>
      </c>
    </row>
    <row r="1224" spans="1:46" ht="15" hidden="1" customHeight="1">
      <c r="A1224" s="115">
        <v>1221</v>
      </c>
      <c r="B1224" s="680" t="s">
        <v>2534</v>
      </c>
      <c r="C1224" s="680" t="s">
        <v>2535</v>
      </c>
      <c r="D1224" s="680" t="s">
        <v>309</v>
      </c>
      <c r="E1224" s="680" t="s">
        <v>330</v>
      </c>
      <c r="F1224" s="680" t="s">
        <v>1680</v>
      </c>
      <c r="G1224" s="680" t="s">
        <v>297</v>
      </c>
      <c r="H1224" s="680" t="s">
        <v>300</v>
      </c>
      <c r="I1224" s="680" t="s">
        <v>749</v>
      </c>
      <c r="J1224" s="679">
        <v>0.01</v>
      </c>
      <c r="K1224" s="679"/>
      <c r="L1224" s="679">
        <f t="shared" ref="L1224" si="182">IF(J1224&lt;0.03,0.01,0.03)</f>
        <v>0.01</v>
      </c>
      <c r="M1224" s="163"/>
      <c r="N1224" s="683" t="s">
        <v>1748</v>
      </c>
      <c r="O1224" s="163"/>
      <c r="P1224" s="163"/>
      <c r="Q1224" s="679"/>
      <c r="R1224" s="679"/>
      <c r="S1224" s="121">
        <v>1.05</v>
      </c>
      <c r="T1224" s="121">
        <v>10</v>
      </c>
      <c r="U1224" s="121">
        <v>21.05</v>
      </c>
      <c r="V1224" s="121">
        <v>41.1</v>
      </c>
      <c r="W1224" s="121">
        <v>71.150000000000006</v>
      </c>
      <c r="X1224" s="121">
        <v>81.150000000000006</v>
      </c>
      <c r="Y1224" s="121">
        <v>100</v>
      </c>
      <c r="Z1224" s="121">
        <v>121.05</v>
      </c>
      <c r="AA1224" s="121">
        <v>140</v>
      </c>
      <c r="AB1224" s="121">
        <v>150</v>
      </c>
      <c r="AC1224" s="122">
        <v>11.05</v>
      </c>
      <c r="AD1224" s="122">
        <v>71.099999999999994</v>
      </c>
      <c r="AE1224" s="122">
        <v>150</v>
      </c>
      <c r="AF1224" s="123">
        <v>5.15</v>
      </c>
      <c r="AG1224" s="123">
        <v>60</v>
      </c>
      <c r="AH1224" s="123">
        <v>150</v>
      </c>
      <c r="AI1224" s="1090" t="s">
        <v>2319</v>
      </c>
      <c r="AJ1224" s="1091"/>
      <c r="AK1224" s="1092" t="s">
        <v>2356</v>
      </c>
      <c r="AL1224" s="1093"/>
      <c r="AM1224" s="1093"/>
      <c r="AN1224" s="679"/>
      <c r="AO1224" s="682">
        <f t="shared" ref="AO1224" si="183">AR1224+J1224</f>
        <v>0.05</v>
      </c>
      <c r="AP1224" s="679" t="s">
        <v>287</v>
      </c>
      <c r="AQ1224" s="679" t="s">
        <v>287</v>
      </c>
      <c r="AR1224" s="681">
        <f t="shared" ref="AR1224" si="184">4*J1224</f>
        <v>0.04</v>
      </c>
      <c r="AS1224" s="682">
        <v>8.3999999999999995E-3</v>
      </c>
      <c r="AT1224" s="115">
        <v>1233</v>
      </c>
    </row>
    <row r="1225" spans="1:46" ht="15" hidden="1" customHeight="1">
      <c r="A1225" s="115">
        <v>1222</v>
      </c>
      <c r="B1225" s="692" t="s">
        <v>2554</v>
      </c>
      <c r="C1225" s="692" t="s">
        <v>1678</v>
      </c>
      <c r="D1225" s="692" t="s">
        <v>309</v>
      </c>
      <c r="E1225" s="692" t="s">
        <v>330</v>
      </c>
      <c r="F1225" s="692" t="s">
        <v>1678</v>
      </c>
      <c r="G1225" s="692" t="s">
        <v>2075</v>
      </c>
      <c r="H1225" s="692" t="s">
        <v>300</v>
      </c>
      <c r="I1225" s="692" t="s">
        <v>749</v>
      </c>
      <c r="J1225" s="691">
        <v>0.01</v>
      </c>
      <c r="K1225" s="120"/>
      <c r="L1225" s="120">
        <f t="shared" si="177"/>
        <v>0.01</v>
      </c>
      <c r="M1225" s="163"/>
      <c r="N1225" s="693" t="s">
        <v>1748</v>
      </c>
      <c r="O1225" s="163"/>
      <c r="P1225" s="163"/>
      <c r="Q1225" s="120"/>
      <c r="R1225" s="120"/>
      <c r="S1225" s="121">
        <v>1.05</v>
      </c>
      <c r="T1225" s="121">
        <v>10</v>
      </c>
      <c r="U1225" s="121">
        <v>21.05</v>
      </c>
      <c r="V1225" s="121">
        <v>41.1</v>
      </c>
      <c r="W1225" s="121">
        <v>71.150000000000006</v>
      </c>
      <c r="X1225" s="121">
        <v>81.150000000000006</v>
      </c>
      <c r="Y1225" s="121">
        <v>100</v>
      </c>
      <c r="Z1225" s="121">
        <v>121.05</v>
      </c>
      <c r="AA1225" s="121">
        <v>140</v>
      </c>
      <c r="AB1225" s="121">
        <v>150</v>
      </c>
      <c r="AC1225" s="122">
        <v>11.05</v>
      </c>
      <c r="AD1225" s="122">
        <v>71.099999999999994</v>
      </c>
      <c r="AE1225" s="122">
        <v>150</v>
      </c>
      <c r="AF1225" s="123">
        <v>5.15</v>
      </c>
      <c r="AG1225" s="123">
        <v>60</v>
      </c>
      <c r="AH1225" s="123">
        <v>150</v>
      </c>
      <c r="AI1225" s="1090" t="s">
        <v>2555</v>
      </c>
      <c r="AJ1225" s="1095"/>
      <c r="AK1225" s="1092" t="s">
        <v>2556</v>
      </c>
      <c r="AL1225" s="1093"/>
      <c r="AM1225" s="1093"/>
      <c r="AN1225" s="120"/>
      <c r="AO1225" s="118">
        <f t="shared" si="178"/>
        <v>0.05</v>
      </c>
      <c r="AP1225" s="120" t="s">
        <v>287</v>
      </c>
      <c r="AQ1225" s="120" t="s">
        <v>287</v>
      </c>
      <c r="AR1225" s="144">
        <f t="shared" si="171"/>
        <v>0.04</v>
      </c>
      <c r="AS1225" s="411">
        <v>8.3999999999999995E-3</v>
      </c>
      <c r="AT1225" s="115">
        <v>1234</v>
      </c>
    </row>
    <row r="1226" spans="1:46" ht="15" hidden="1" customHeight="1">
      <c r="A1226" s="115">
        <v>1223</v>
      </c>
      <c r="B1226" s="700" t="s">
        <v>2557</v>
      </c>
      <c r="C1226" s="694">
        <v>16057617</v>
      </c>
      <c r="D1226" s="700" t="s">
        <v>309</v>
      </c>
      <c r="E1226" s="700" t="s">
        <v>1673</v>
      </c>
      <c r="F1226" s="700" t="s">
        <v>311</v>
      </c>
      <c r="G1226" s="700" t="s">
        <v>297</v>
      </c>
      <c r="H1226" s="700" t="s">
        <v>300</v>
      </c>
      <c r="I1226" s="700" t="s">
        <v>749</v>
      </c>
      <c r="J1226" s="120">
        <v>0.05</v>
      </c>
      <c r="K1226" s="120"/>
      <c r="L1226" s="120">
        <f t="shared" si="177"/>
        <v>0.03</v>
      </c>
      <c r="M1226" s="163"/>
      <c r="N1226" s="701" t="s">
        <v>1748</v>
      </c>
      <c r="O1226" s="163" t="s">
        <v>1795</v>
      </c>
      <c r="P1226" s="163" t="s">
        <v>1794</v>
      </c>
      <c r="Q1226" s="699"/>
      <c r="R1226" s="699"/>
      <c r="S1226" s="121">
        <v>1.05</v>
      </c>
      <c r="T1226" s="121">
        <v>10</v>
      </c>
      <c r="U1226" s="121">
        <v>21.05</v>
      </c>
      <c r="V1226" s="121">
        <v>41.1</v>
      </c>
      <c r="W1226" s="121">
        <v>71.150000000000006</v>
      </c>
      <c r="X1226" s="121">
        <v>81.150000000000006</v>
      </c>
      <c r="Y1226" s="121">
        <v>100</v>
      </c>
      <c r="Z1226" s="121">
        <v>121.05</v>
      </c>
      <c r="AA1226" s="121">
        <v>140</v>
      </c>
      <c r="AB1226" s="121">
        <v>150</v>
      </c>
      <c r="AC1226" s="122">
        <v>11.05</v>
      </c>
      <c r="AD1226" s="122">
        <v>71.099999999999994</v>
      </c>
      <c r="AE1226" s="122">
        <v>150</v>
      </c>
      <c r="AF1226" s="123">
        <v>5.15</v>
      </c>
      <c r="AG1226" s="123">
        <v>60</v>
      </c>
      <c r="AH1226" s="123">
        <v>150</v>
      </c>
      <c r="AI1226" s="1092" t="s">
        <v>2571</v>
      </c>
      <c r="AJ1226" s="1093"/>
      <c r="AK1226" s="1093" t="s">
        <v>1676</v>
      </c>
      <c r="AL1226" s="1093"/>
      <c r="AM1226" s="1093"/>
      <c r="AN1226" s="120"/>
      <c r="AO1226" s="118">
        <f t="shared" si="178"/>
        <v>0.25</v>
      </c>
      <c r="AP1226" s="120" t="s">
        <v>287</v>
      </c>
      <c r="AQ1226" s="120" t="s">
        <v>287</v>
      </c>
      <c r="AR1226" s="144">
        <f t="shared" si="171"/>
        <v>0.2</v>
      </c>
      <c r="AS1226" s="411">
        <v>8.3999999999999995E-3</v>
      </c>
      <c r="AT1226" s="115">
        <v>1235</v>
      </c>
    </row>
    <row r="1227" spans="1:46" ht="15" hidden="1" customHeight="1">
      <c r="A1227" s="115">
        <v>1224</v>
      </c>
      <c r="B1227" s="700" t="s">
        <v>2559</v>
      </c>
      <c r="C1227" s="699" t="s">
        <v>2558</v>
      </c>
      <c r="D1227" s="700" t="s">
        <v>309</v>
      </c>
      <c r="E1227" s="700" t="s">
        <v>330</v>
      </c>
      <c r="F1227" s="199" t="s">
        <v>395</v>
      </c>
      <c r="G1227" s="700" t="s">
        <v>306</v>
      </c>
      <c r="H1227" s="700" t="s">
        <v>300</v>
      </c>
      <c r="I1227" s="120" t="s">
        <v>749</v>
      </c>
      <c r="J1227" s="120">
        <v>0.01</v>
      </c>
      <c r="K1227" s="120"/>
      <c r="L1227" s="120">
        <f t="shared" si="177"/>
        <v>0.01</v>
      </c>
      <c r="M1227" s="163"/>
      <c r="N1227" s="701" t="s">
        <v>1748</v>
      </c>
      <c r="O1227" s="163" t="s">
        <v>1795</v>
      </c>
      <c r="P1227" s="163" t="s">
        <v>1794</v>
      </c>
      <c r="Q1227" s="699"/>
      <c r="R1227" s="699"/>
      <c r="S1227" s="121">
        <v>1.05</v>
      </c>
      <c r="T1227" s="121">
        <v>10</v>
      </c>
      <c r="U1227" s="121">
        <v>21.05</v>
      </c>
      <c r="V1227" s="121">
        <v>41.1</v>
      </c>
      <c r="W1227" s="121">
        <v>71.150000000000006</v>
      </c>
      <c r="X1227" s="121">
        <v>81.150000000000006</v>
      </c>
      <c r="Y1227" s="121">
        <v>100</v>
      </c>
      <c r="Z1227" s="121">
        <v>121.05</v>
      </c>
      <c r="AA1227" s="121">
        <v>140</v>
      </c>
      <c r="AB1227" s="121">
        <v>150</v>
      </c>
      <c r="AC1227" s="122">
        <v>11.05</v>
      </c>
      <c r="AD1227" s="122">
        <v>71.099999999999994</v>
      </c>
      <c r="AE1227" s="122">
        <v>150</v>
      </c>
      <c r="AF1227" s="123">
        <v>5.15</v>
      </c>
      <c r="AG1227" s="123">
        <v>60</v>
      </c>
      <c r="AH1227" s="123">
        <v>150</v>
      </c>
      <c r="AI1227" s="1092" t="s">
        <v>2571</v>
      </c>
      <c r="AJ1227" s="1093"/>
      <c r="AK1227" s="1093" t="s">
        <v>1676</v>
      </c>
      <c r="AL1227" s="1093"/>
      <c r="AM1227" s="1093"/>
      <c r="AN1227" s="120"/>
      <c r="AO1227" s="118">
        <f t="shared" si="178"/>
        <v>0.05</v>
      </c>
      <c r="AP1227" s="120" t="s">
        <v>287</v>
      </c>
      <c r="AQ1227" s="120" t="s">
        <v>287</v>
      </c>
      <c r="AR1227" s="703">
        <f t="shared" si="171"/>
        <v>0.04</v>
      </c>
      <c r="AS1227" s="411">
        <v>8.3999999999999995E-3</v>
      </c>
      <c r="AT1227" s="115">
        <v>1236</v>
      </c>
    </row>
    <row r="1228" spans="1:46" ht="15" hidden="1" customHeight="1">
      <c r="A1228" s="115">
        <v>1225</v>
      </c>
      <c r="B1228" s="700" t="s">
        <v>2560</v>
      </c>
      <c r="C1228" s="699" t="s">
        <v>2561</v>
      </c>
      <c r="D1228" s="700" t="s">
        <v>309</v>
      </c>
      <c r="E1228" s="700" t="s">
        <v>330</v>
      </c>
      <c r="F1228" s="199" t="s">
        <v>395</v>
      </c>
      <c r="G1228" s="700" t="s">
        <v>306</v>
      </c>
      <c r="H1228" s="700" t="s">
        <v>300</v>
      </c>
      <c r="I1228" s="120" t="s">
        <v>749</v>
      </c>
      <c r="J1228" s="120">
        <v>0.01</v>
      </c>
      <c r="K1228" s="120"/>
      <c r="L1228" s="120">
        <f t="shared" si="177"/>
        <v>0.01</v>
      </c>
      <c r="M1228" s="163"/>
      <c r="N1228" s="701" t="s">
        <v>1748</v>
      </c>
      <c r="O1228" s="163" t="s">
        <v>1795</v>
      </c>
      <c r="P1228" s="163" t="s">
        <v>1794</v>
      </c>
      <c r="Q1228" s="699"/>
      <c r="R1228" s="699"/>
      <c r="S1228" s="121">
        <v>1.05</v>
      </c>
      <c r="T1228" s="121">
        <v>10</v>
      </c>
      <c r="U1228" s="121">
        <v>21.05</v>
      </c>
      <c r="V1228" s="121">
        <v>41.1</v>
      </c>
      <c r="W1228" s="121">
        <v>71.150000000000006</v>
      </c>
      <c r="X1228" s="121">
        <v>81.150000000000006</v>
      </c>
      <c r="Y1228" s="121">
        <v>100</v>
      </c>
      <c r="Z1228" s="121">
        <v>121.05</v>
      </c>
      <c r="AA1228" s="121">
        <v>140</v>
      </c>
      <c r="AB1228" s="121">
        <v>150</v>
      </c>
      <c r="AC1228" s="122">
        <v>11.05</v>
      </c>
      <c r="AD1228" s="122">
        <v>71.099999999999994</v>
      </c>
      <c r="AE1228" s="122">
        <v>150</v>
      </c>
      <c r="AF1228" s="123">
        <v>5.15</v>
      </c>
      <c r="AG1228" s="123">
        <v>60</v>
      </c>
      <c r="AH1228" s="123">
        <v>150</v>
      </c>
      <c r="AI1228" s="1092" t="s">
        <v>2571</v>
      </c>
      <c r="AJ1228" s="1093"/>
      <c r="AK1228" s="1093" t="s">
        <v>1676</v>
      </c>
      <c r="AL1228" s="1093"/>
      <c r="AM1228" s="1093"/>
      <c r="AN1228" s="120"/>
      <c r="AO1228" s="118">
        <f t="shared" si="178"/>
        <v>0.05</v>
      </c>
      <c r="AP1228" s="120" t="s">
        <v>287</v>
      </c>
      <c r="AQ1228" s="120" t="s">
        <v>287</v>
      </c>
      <c r="AR1228" s="144">
        <f t="shared" si="171"/>
        <v>0.04</v>
      </c>
      <c r="AS1228" s="411">
        <v>8.3999999999999995E-3</v>
      </c>
      <c r="AT1228" s="115">
        <v>1237</v>
      </c>
    </row>
    <row r="1229" spans="1:46" ht="15" hidden="1" customHeight="1">
      <c r="A1229" s="115">
        <v>1226</v>
      </c>
      <c r="B1229" s="700" t="s">
        <v>2562</v>
      </c>
      <c r="C1229" s="699" t="s">
        <v>2563</v>
      </c>
      <c r="D1229" s="700" t="s">
        <v>309</v>
      </c>
      <c r="E1229" s="700" t="s">
        <v>330</v>
      </c>
      <c r="F1229" s="120" t="s">
        <v>395</v>
      </c>
      <c r="G1229" s="700" t="s">
        <v>306</v>
      </c>
      <c r="H1229" s="700" t="s">
        <v>300</v>
      </c>
      <c r="I1229" s="120" t="s">
        <v>749</v>
      </c>
      <c r="J1229" s="120">
        <v>0.01</v>
      </c>
      <c r="K1229" s="120"/>
      <c r="L1229" s="120">
        <f t="shared" si="177"/>
        <v>0.01</v>
      </c>
      <c r="M1229" s="163"/>
      <c r="N1229" s="701" t="s">
        <v>1748</v>
      </c>
      <c r="O1229" s="163" t="s">
        <v>1795</v>
      </c>
      <c r="P1229" s="163" t="s">
        <v>1794</v>
      </c>
      <c r="Q1229" s="699"/>
      <c r="R1229" s="699"/>
      <c r="S1229" s="121">
        <v>1.05</v>
      </c>
      <c r="T1229" s="121">
        <v>10</v>
      </c>
      <c r="U1229" s="121">
        <v>21.05</v>
      </c>
      <c r="V1229" s="121">
        <v>41.1</v>
      </c>
      <c r="W1229" s="121">
        <v>71.150000000000006</v>
      </c>
      <c r="X1229" s="121">
        <v>81.150000000000006</v>
      </c>
      <c r="Y1229" s="121">
        <v>100</v>
      </c>
      <c r="Z1229" s="121">
        <v>121.05</v>
      </c>
      <c r="AA1229" s="121">
        <v>140</v>
      </c>
      <c r="AB1229" s="121">
        <v>150</v>
      </c>
      <c r="AC1229" s="122">
        <v>11.05</v>
      </c>
      <c r="AD1229" s="122">
        <v>71.099999999999994</v>
      </c>
      <c r="AE1229" s="122">
        <v>150</v>
      </c>
      <c r="AF1229" s="123">
        <v>5.15</v>
      </c>
      <c r="AG1229" s="123">
        <v>60</v>
      </c>
      <c r="AH1229" s="123">
        <v>150</v>
      </c>
      <c r="AI1229" s="1092" t="s">
        <v>2571</v>
      </c>
      <c r="AJ1229" s="1093"/>
      <c r="AK1229" s="1093" t="s">
        <v>1676</v>
      </c>
      <c r="AL1229" s="1093"/>
      <c r="AM1229" s="1093"/>
      <c r="AN1229" s="120"/>
      <c r="AO1229" s="118">
        <f t="shared" si="178"/>
        <v>0.05</v>
      </c>
      <c r="AP1229" s="120" t="s">
        <v>287</v>
      </c>
      <c r="AQ1229" s="120" t="s">
        <v>287</v>
      </c>
      <c r="AR1229" s="144">
        <f t="shared" si="171"/>
        <v>0.04</v>
      </c>
      <c r="AS1229" s="411">
        <v>8.3999999999999995E-3</v>
      </c>
      <c r="AT1229" s="115">
        <v>1238</v>
      </c>
    </row>
    <row r="1230" spans="1:46" ht="15" hidden="1" customHeight="1">
      <c r="A1230" s="115">
        <v>1227</v>
      </c>
      <c r="B1230" s="700" t="s">
        <v>2564</v>
      </c>
      <c r="C1230" s="699" t="s">
        <v>2565</v>
      </c>
      <c r="D1230" s="700" t="s">
        <v>309</v>
      </c>
      <c r="E1230" s="700" t="s">
        <v>330</v>
      </c>
      <c r="F1230" s="120" t="s">
        <v>395</v>
      </c>
      <c r="G1230" s="700" t="s">
        <v>306</v>
      </c>
      <c r="H1230" s="700" t="s">
        <v>300</v>
      </c>
      <c r="I1230" s="120" t="s">
        <v>749</v>
      </c>
      <c r="J1230" s="120">
        <v>0.01</v>
      </c>
      <c r="K1230" s="120"/>
      <c r="L1230" s="120">
        <f t="shared" si="177"/>
        <v>0.01</v>
      </c>
      <c r="M1230" s="163"/>
      <c r="N1230" s="701" t="s">
        <v>1748</v>
      </c>
      <c r="O1230" s="163" t="s">
        <v>1795</v>
      </c>
      <c r="P1230" s="163" t="s">
        <v>1794</v>
      </c>
      <c r="Q1230" s="699"/>
      <c r="R1230" s="699"/>
      <c r="S1230" s="121">
        <v>1.05</v>
      </c>
      <c r="T1230" s="121">
        <v>10</v>
      </c>
      <c r="U1230" s="121">
        <v>21.05</v>
      </c>
      <c r="V1230" s="121">
        <v>41.1</v>
      </c>
      <c r="W1230" s="121">
        <v>71.150000000000006</v>
      </c>
      <c r="X1230" s="121">
        <v>81.150000000000006</v>
      </c>
      <c r="Y1230" s="121">
        <v>100</v>
      </c>
      <c r="Z1230" s="121">
        <v>121.05</v>
      </c>
      <c r="AA1230" s="121">
        <v>140</v>
      </c>
      <c r="AB1230" s="121">
        <v>150</v>
      </c>
      <c r="AC1230" s="122">
        <v>11.05</v>
      </c>
      <c r="AD1230" s="122">
        <v>71.099999999999994</v>
      </c>
      <c r="AE1230" s="122">
        <v>150</v>
      </c>
      <c r="AF1230" s="123">
        <v>5.15</v>
      </c>
      <c r="AG1230" s="123">
        <v>60</v>
      </c>
      <c r="AH1230" s="123">
        <v>150</v>
      </c>
      <c r="AI1230" s="1092" t="s">
        <v>2571</v>
      </c>
      <c r="AJ1230" s="1093"/>
      <c r="AK1230" s="1093" t="s">
        <v>1676</v>
      </c>
      <c r="AL1230" s="1093"/>
      <c r="AM1230" s="1093"/>
      <c r="AN1230" s="120"/>
      <c r="AO1230" s="118">
        <f t="shared" si="178"/>
        <v>0.05</v>
      </c>
      <c r="AP1230" s="120" t="s">
        <v>287</v>
      </c>
      <c r="AQ1230" s="120" t="s">
        <v>287</v>
      </c>
      <c r="AR1230" s="144">
        <f t="shared" si="171"/>
        <v>0.04</v>
      </c>
      <c r="AS1230" s="411">
        <v>8.3999999999999995E-3</v>
      </c>
      <c r="AT1230" s="115">
        <v>1239</v>
      </c>
    </row>
    <row r="1231" spans="1:46" ht="15" hidden="1" customHeight="1">
      <c r="A1231" s="115">
        <v>1228</v>
      </c>
      <c r="B1231" s="700" t="s">
        <v>2566</v>
      </c>
      <c r="C1231" s="699" t="s">
        <v>2567</v>
      </c>
      <c r="D1231" s="700" t="s">
        <v>309</v>
      </c>
      <c r="E1231" s="700" t="s">
        <v>330</v>
      </c>
      <c r="F1231" s="120" t="s">
        <v>395</v>
      </c>
      <c r="G1231" s="700" t="s">
        <v>306</v>
      </c>
      <c r="H1231" s="700" t="s">
        <v>300</v>
      </c>
      <c r="I1231" s="120" t="s">
        <v>749</v>
      </c>
      <c r="J1231" s="120">
        <v>0.01</v>
      </c>
      <c r="K1231" s="120"/>
      <c r="L1231" s="120">
        <f t="shared" si="177"/>
        <v>0.01</v>
      </c>
      <c r="M1231" s="163"/>
      <c r="N1231" s="701" t="s">
        <v>1748</v>
      </c>
      <c r="O1231" s="163" t="s">
        <v>1795</v>
      </c>
      <c r="P1231" s="163" t="s">
        <v>1794</v>
      </c>
      <c r="Q1231" s="699"/>
      <c r="R1231" s="699"/>
      <c r="S1231" s="121">
        <v>1.05</v>
      </c>
      <c r="T1231" s="121">
        <v>10</v>
      </c>
      <c r="U1231" s="121">
        <v>21.05</v>
      </c>
      <c r="V1231" s="121">
        <v>41.1</v>
      </c>
      <c r="W1231" s="121">
        <v>71.150000000000006</v>
      </c>
      <c r="X1231" s="121">
        <v>81.150000000000006</v>
      </c>
      <c r="Y1231" s="121">
        <v>100</v>
      </c>
      <c r="Z1231" s="121">
        <v>121.05</v>
      </c>
      <c r="AA1231" s="121">
        <v>140</v>
      </c>
      <c r="AB1231" s="121">
        <v>150</v>
      </c>
      <c r="AC1231" s="122">
        <v>11.05</v>
      </c>
      <c r="AD1231" s="122">
        <v>71.099999999999994</v>
      </c>
      <c r="AE1231" s="122">
        <v>150</v>
      </c>
      <c r="AF1231" s="123">
        <v>5.15</v>
      </c>
      <c r="AG1231" s="123">
        <v>60</v>
      </c>
      <c r="AH1231" s="123">
        <v>150</v>
      </c>
      <c r="AI1231" s="1092" t="s">
        <v>2571</v>
      </c>
      <c r="AJ1231" s="1093"/>
      <c r="AK1231" s="1093" t="s">
        <v>1676</v>
      </c>
      <c r="AL1231" s="1093"/>
      <c r="AM1231" s="1093"/>
      <c r="AN1231" s="120"/>
      <c r="AO1231" s="118">
        <f t="shared" si="178"/>
        <v>0.05</v>
      </c>
      <c r="AP1231" s="120" t="s">
        <v>287</v>
      </c>
      <c r="AQ1231" s="120" t="s">
        <v>287</v>
      </c>
      <c r="AR1231" s="144">
        <f t="shared" si="171"/>
        <v>0.04</v>
      </c>
      <c r="AS1231" s="411">
        <v>8.3999999999999995E-3</v>
      </c>
      <c r="AT1231" s="115">
        <v>1240</v>
      </c>
    </row>
    <row r="1232" spans="1:46" ht="15" hidden="1" customHeight="1">
      <c r="A1232" s="115">
        <v>1229</v>
      </c>
      <c r="B1232" s="708" t="s">
        <v>2573</v>
      </c>
      <c r="C1232" s="707" t="s">
        <v>2574</v>
      </c>
      <c r="D1232" s="708" t="s">
        <v>309</v>
      </c>
      <c r="E1232" s="708" t="s">
        <v>330</v>
      </c>
      <c r="F1232" s="199" t="s">
        <v>395</v>
      </c>
      <c r="G1232" s="707" t="s">
        <v>306</v>
      </c>
      <c r="H1232" s="708" t="s">
        <v>300</v>
      </c>
      <c r="I1232" s="707" t="s">
        <v>749</v>
      </c>
      <c r="J1232" s="707">
        <v>0.01</v>
      </c>
      <c r="K1232" s="120"/>
      <c r="L1232" s="120">
        <f t="shared" si="177"/>
        <v>0.01</v>
      </c>
      <c r="M1232" s="163"/>
      <c r="N1232" s="709" t="s">
        <v>2570</v>
      </c>
      <c r="O1232" s="163" t="s">
        <v>1795</v>
      </c>
      <c r="P1232" s="163" t="s">
        <v>1794</v>
      </c>
      <c r="Q1232" s="120"/>
      <c r="R1232" s="120"/>
      <c r="S1232" s="121">
        <v>1.05</v>
      </c>
      <c r="T1232" s="121">
        <v>10</v>
      </c>
      <c r="U1232" s="121">
        <v>21.05</v>
      </c>
      <c r="V1232" s="121">
        <v>41.1</v>
      </c>
      <c r="W1232" s="121">
        <v>71.150000000000006</v>
      </c>
      <c r="X1232" s="121">
        <v>81.150000000000006</v>
      </c>
      <c r="Y1232" s="121">
        <v>100</v>
      </c>
      <c r="Z1232" s="121">
        <v>121.05</v>
      </c>
      <c r="AA1232" s="121">
        <v>140</v>
      </c>
      <c r="AB1232" s="121">
        <v>150</v>
      </c>
      <c r="AC1232" s="122">
        <v>11.05</v>
      </c>
      <c r="AD1232" s="122">
        <v>71.099999999999994</v>
      </c>
      <c r="AE1232" s="122">
        <v>150</v>
      </c>
      <c r="AF1232" s="123">
        <v>5.15</v>
      </c>
      <c r="AG1232" s="123">
        <v>60</v>
      </c>
      <c r="AH1232" s="123">
        <v>150</v>
      </c>
      <c r="AI1232" s="1092" t="s">
        <v>2571</v>
      </c>
      <c r="AJ1232" s="1093"/>
      <c r="AK1232" s="1092" t="s">
        <v>2572</v>
      </c>
      <c r="AL1232" s="1093"/>
      <c r="AM1232" s="1093"/>
      <c r="AN1232" s="120"/>
      <c r="AO1232" s="118">
        <f t="shared" si="178"/>
        <v>0.05</v>
      </c>
      <c r="AP1232" s="120" t="s">
        <v>287</v>
      </c>
      <c r="AQ1232" s="120" t="s">
        <v>287</v>
      </c>
      <c r="AR1232" s="144">
        <f t="shared" si="171"/>
        <v>0.04</v>
      </c>
      <c r="AS1232" s="411">
        <v>8.3999999999999995E-3</v>
      </c>
      <c r="AT1232" s="115">
        <v>1241</v>
      </c>
    </row>
    <row r="1233" spans="1:46" ht="15" hidden="1" customHeight="1">
      <c r="A1233" s="115">
        <v>1230</v>
      </c>
      <c r="B1233" s="714" t="s">
        <v>2023</v>
      </c>
      <c r="C1233" s="120">
        <v>10135602</v>
      </c>
      <c r="D1233" s="714" t="s">
        <v>309</v>
      </c>
      <c r="E1233" s="714" t="s">
        <v>330</v>
      </c>
      <c r="F1233" s="714" t="s">
        <v>311</v>
      </c>
      <c r="G1233" s="714" t="s">
        <v>297</v>
      </c>
      <c r="H1233" s="714" t="s">
        <v>300</v>
      </c>
      <c r="I1233" s="714" t="s">
        <v>749</v>
      </c>
      <c r="J1233" s="120">
        <v>0.05</v>
      </c>
      <c r="K1233" s="120"/>
      <c r="L1233" s="120">
        <f t="shared" si="177"/>
        <v>0.03</v>
      </c>
      <c r="M1233" s="163"/>
      <c r="N1233" s="715" t="s">
        <v>2570</v>
      </c>
      <c r="O1233" s="163" t="s">
        <v>1795</v>
      </c>
      <c r="P1233" s="163" t="s">
        <v>1794</v>
      </c>
      <c r="Q1233" s="120"/>
      <c r="R1233" s="120"/>
      <c r="S1233" s="121">
        <v>1.05</v>
      </c>
      <c r="T1233" s="121">
        <v>10</v>
      </c>
      <c r="U1233" s="121">
        <v>21.05</v>
      </c>
      <c r="V1233" s="121">
        <v>41.1</v>
      </c>
      <c r="W1233" s="121">
        <v>71.150000000000006</v>
      </c>
      <c r="X1233" s="121">
        <v>81.150000000000006</v>
      </c>
      <c r="Y1233" s="121">
        <v>100</v>
      </c>
      <c r="Z1233" s="121">
        <v>121.05</v>
      </c>
      <c r="AA1233" s="121">
        <v>140</v>
      </c>
      <c r="AB1233" s="121">
        <v>150</v>
      </c>
      <c r="AC1233" s="122">
        <v>11.05</v>
      </c>
      <c r="AD1233" s="122">
        <v>71.099999999999994</v>
      </c>
      <c r="AE1233" s="122">
        <v>150</v>
      </c>
      <c r="AF1233" s="123">
        <v>5.15</v>
      </c>
      <c r="AG1233" s="123">
        <v>60</v>
      </c>
      <c r="AH1233" s="123">
        <v>150</v>
      </c>
      <c r="AI1233" s="1092" t="s">
        <v>2571</v>
      </c>
      <c r="AJ1233" s="1093"/>
      <c r="AK1233" s="1092" t="s">
        <v>2572</v>
      </c>
      <c r="AL1233" s="1093"/>
      <c r="AM1233" s="1093"/>
      <c r="AN1233" s="120"/>
      <c r="AO1233" s="118">
        <f t="shared" si="178"/>
        <v>0.25</v>
      </c>
      <c r="AP1233" s="120" t="s">
        <v>287</v>
      </c>
      <c r="AQ1233" s="120" t="s">
        <v>287</v>
      </c>
      <c r="AR1233" s="144">
        <f t="shared" si="171"/>
        <v>0.2</v>
      </c>
      <c r="AS1233" s="411">
        <v>8.3999999999999995E-3</v>
      </c>
      <c r="AT1233" s="115">
        <v>1242</v>
      </c>
    </row>
    <row r="1234" spans="1:46" ht="15" hidden="1" customHeight="1">
      <c r="A1234" s="115">
        <v>1231</v>
      </c>
      <c r="B1234" s="714" t="s">
        <v>2581</v>
      </c>
      <c r="C1234" s="714" t="s">
        <v>2582</v>
      </c>
      <c r="D1234" s="714" t="s">
        <v>309</v>
      </c>
      <c r="E1234" s="714" t="s">
        <v>330</v>
      </c>
      <c r="F1234" s="199" t="s">
        <v>2583</v>
      </c>
      <c r="G1234" s="712" t="s">
        <v>306</v>
      </c>
      <c r="H1234" s="714" t="s">
        <v>300</v>
      </c>
      <c r="I1234" s="712" t="s">
        <v>749</v>
      </c>
      <c r="J1234" s="712">
        <v>0.01</v>
      </c>
      <c r="K1234" s="712"/>
      <c r="L1234" s="712">
        <f t="shared" ref="L1234:L1238" si="185">IF(J1234&lt;0.03,0.01,0.03)</f>
        <v>0.01</v>
      </c>
      <c r="M1234" s="163"/>
      <c r="N1234" s="715" t="s">
        <v>2570</v>
      </c>
      <c r="O1234" s="163" t="s">
        <v>1795</v>
      </c>
      <c r="P1234" s="163" t="s">
        <v>1794</v>
      </c>
      <c r="Q1234" s="712"/>
      <c r="R1234" s="712"/>
      <c r="S1234" s="121">
        <v>1.05</v>
      </c>
      <c r="T1234" s="121">
        <v>10</v>
      </c>
      <c r="U1234" s="121">
        <v>21.05</v>
      </c>
      <c r="V1234" s="121">
        <v>41.1</v>
      </c>
      <c r="W1234" s="121">
        <v>71.150000000000006</v>
      </c>
      <c r="X1234" s="121">
        <v>81.150000000000006</v>
      </c>
      <c r="Y1234" s="121">
        <v>100</v>
      </c>
      <c r="Z1234" s="121">
        <v>121.05</v>
      </c>
      <c r="AA1234" s="121">
        <v>140</v>
      </c>
      <c r="AB1234" s="121">
        <v>150</v>
      </c>
      <c r="AC1234" s="122">
        <v>11.05</v>
      </c>
      <c r="AD1234" s="122">
        <v>71.099999999999994</v>
      </c>
      <c r="AE1234" s="122">
        <v>150</v>
      </c>
      <c r="AF1234" s="123">
        <v>5.15</v>
      </c>
      <c r="AG1234" s="123">
        <v>60</v>
      </c>
      <c r="AH1234" s="123">
        <v>150</v>
      </c>
      <c r="AI1234" s="1092" t="s">
        <v>2571</v>
      </c>
      <c r="AJ1234" s="1093"/>
      <c r="AK1234" s="1092" t="s">
        <v>2572</v>
      </c>
      <c r="AL1234" s="1093"/>
      <c r="AM1234" s="1093"/>
      <c r="AN1234" s="712"/>
      <c r="AO1234" s="716">
        <f t="shared" ref="AO1234:AO1238" si="186">AR1234+J1234</f>
        <v>0.05</v>
      </c>
      <c r="AP1234" s="712" t="s">
        <v>287</v>
      </c>
      <c r="AQ1234" s="712" t="s">
        <v>287</v>
      </c>
      <c r="AR1234" s="713">
        <f t="shared" ref="AR1234:AR1238" si="187">4*J1234</f>
        <v>0.04</v>
      </c>
      <c r="AS1234" s="716">
        <v>8.3999999999999995E-3</v>
      </c>
      <c r="AT1234" s="115">
        <v>1241</v>
      </c>
    </row>
    <row r="1235" spans="1:46" ht="15" hidden="1" customHeight="1">
      <c r="A1235" s="115">
        <v>1232</v>
      </c>
      <c r="B1235" s="714" t="s">
        <v>2584</v>
      </c>
      <c r="C1235" s="714" t="s">
        <v>2585</v>
      </c>
      <c r="D1235" s="714" t="s">
        <v>309</v>
      </c>
      <c r="E1235" s="714" t="s">
        <v>330</v>
      </c>
      <c r="F1235" s="199" t="s">
        <v>2583</v>
      </c>
      <c r="G1235" s="712" t="s">
        <v>306</v>
      </c>
      <c r="H1235" s="714" t="s">
        <v>300</v>
      </c>
      <c r="I1235" s="712" t="s">
        <v>749</v>
      </c>
      <c r="J1235" s="712">
        <v>0.01</v>
      </c>
      <c r="K1235" s="712"/>
      <c r="L1235" s="712">
        <f t="shared" si="185"/>
        <v>0.01</v>
      </c>
      <c r="M1235" s="163"/>
      <c r="N1235" s="715" t="s">
        <v>2570</v>
      </c>
      <c r="O1235" s="163" t="s">
        <v>1795</v>
      </c>
      <c r="P1235" s="163" t="s">
        <v>1794</v>
      </c>
      <c r="Q1235" s="712"/>
      <c r="R1235" s="712"/>
      <c r="S1235" s="121">
        <v>1.05</v>
      </c>
      <c r="T1235" s="121">
        <v>10</v>
      </c>
      <c r="U1235" s="121">
        <v>21.05</v>
      </c>
      <c r="V1235" s="121">
        <v>41.1</v>
      </c>
      <c r="W1235" s="121">
        <v>71.150000000000006</v>
      </c>
      <c r="X1235" s="121">
        <v>81.150000000000006</v>
      </c>
      <c r="Y1235" s="121">
        <v>100</v>
      </c>
      <c r="Z1235" s="121">
        <v>121.05</v>
      </c>
      <c r="AA1235" s="121">
        <v>140</v>
      </c>
      <c r="AB1235" s="121">
        <v>150</v>
      </c>
      <c r="AC1235" s="122">
        <v>11.05</v>
      </c>
      <c r="AD1235" s="122">
        <v>71.099999999999994</v>
      </c>
      <c r="AE1235" s="122">
        <v>150</v>
      </c>
      <c r="AF1235" s="123">
        <v>5.15</v>
      </c>
      <c r="AG1235" s="123">
        <v>60</v>
      </c>
      <c r="AH1235" s="123">
        <v>150</v>
      </c>
      <c r="AI1235" s="1092" t="s">
        <v>2571</v>
      </c>
      <c r="AJ1235" s="1093"/>
      <c r="AK1235" s="1092" t="s">
        <v>2572</v>
      </c>
      <c r="AL1235" s="1093"/>
      <c r="AM1235" s="1093"/>
      <c r="AN1235" s="712"/>
      <c r="AO1235" s="716">
        <f t="shared" si="186"/>
        <v>0.05</v>
      </c>
      <c r="AP1235" s="712" t="s">
        <v>287</v>
      </c>
      <c r="AQ1235" s="712" t="s">
        <v>287</v>
      </c>
      <c r="AR1235" s="713">
        <f t="shared" si="187"/>
        <v>0.04</v>
      </c>
      <c r="AS1235" s="716">
        <v>8.3999999999999995E-3</v>
      </c>
      <c r="AT1235" s="115">
        <v>1241</v>
      </c>
    </row>
    <row r="1236" spans="1:46" ht="15" hidden="1" customHeight="1">
      <c r="A1236" s="115">
        <v>1233</v>
      </c>
      <c r="B1236" s="714" t="s">
        <v>2586</v>
      </c>
      <c r="C1236" s="714" t="s">
        <v>2587</v>
      </c>
      <c r="D1236" s="714" t="s">
        <v>309</v>
      </c>
      <c r="E1236" s="714" t="s">
        <v>330</v>
      </c>
      <c r="F1236" s="199" t="s">
        <v>2583</v>
      </c>
      <c r="G1236" s="712" t="s">
        <v>306</v>
      </c>
      <c r="H1236" s="714" t="s">
        <v>300</v>
      </c>
      <c r="I1236" s="712" t="s">
        <v>749</v>
      </c>
      <c r="J1236" s="712">
        <v>0.01</v>
      </c>
      <c r="K1236" s="712"/>
      <c r="L1236" s="712">
        <f t="shared" si="185"/>
        <v>0.01</v>
      </c>
      <c r="M1236" s="163"/>
      <c r="N1236" s="715" t="s">
        <v>2570</v>
      </c>
      <c r="O1236" s="163" t="s">
        <v>1795</v>
      </c>
      <c r="P1236" s="163" t="s">
        <v>1794</v>
      </c>
      <c r="Q1236" s="712"/>
      <c r="R1236" s="712"/>
      <c r="S1236" s="121">
        <v>1.05</v>
      </c>
      <c r="T1236" s="121">
        <v>10</v>
      </c>
      <c r="U1236" s="121">
        <v>21.05</v>
      </c>
      <c r="V1236" s="121">
        <v>41.1</v>
      </c>
      <c r="W1236" s="121">
        <v>71.150000000000006</v>
      </c>
      <c r="X1236" s="121">
        <v>81.150000000000006</v>
      </c>
      <c r="Y1236" s="121">
        <v>100</v>
      </c>
      <c r="Z1236" s="121">
        <v>121.05</v>
      </c>
      <c r="AA1236" s="121">
        <v>140</v>
      </c>
      <c r="AB1236" s="121">
        <v>150</v>
      </c>
      <c r="AC1236" s="122">
        <v>11.05</v>
      </c>
      <c r="AD1236" s="122">
        <v>71.099999999999994</v>
      </c>
      <c r="AE1236" s="122">
        <v>150</v>
      </c>
      <c r="AF1236" s="123">
        <v>5.15</v>
      </c>
      <c r="AG1236" s="123">
        <v>60</v>
      </c>
      <c r="AH1236" s="123">
        <v>150</v>
      </c>
      <c r="AI1236" s="1092" t="s">
        <v>2571</v>
      </c>
      <c r="AJ1236" s="1093"/>
      <c r="AK1236" s="1092" t="s">
        <v>2572</v>
      </c>
      <c r="AL1236" s="1093"/>
      <c r="AM1236" s="1093"/>
      <c r="AN1236" s="712"/>
      <c r="AO1236" s="716">
        <f t="shared" si="186"/>
        <v>0.05</v>
      </c>
      <c r="AP1236" s="712" t="s">
        <v>287</v>
      </c>
      <c r="AQ1236" s="712" t="s">
        <v>287</v>
      </c>
      <c r="AR1236" s="713">
        <f t="shared" si="187"/>
        <v>0.04</v>
      </c>
      <c r="AS1236" s="716">
        <v>8.3999999999999995E-3</v>
      </c>
      <c r="AT1236" s="115">
        <v>1241</v>
      </c>
    </row>
    <row r="1237" spans="1:46" ht="15" hidden="1" customHeight="1">
      <c r="A1237" s="115">
        <v>1234</v>
      </c>
      <c r="B1237" s="714" t="s">
        <v>2588</v>
      </c>
      <c r="C1237" s="714" t="s">
        <v>2589</v>
      </c>
      <c r="D1237" s="714" t="s">
        <v>309</v>
      </c>
      <c r="E1237" s="714" t="s">
        <v>330</v>
      </c>
      <c r="F1237" s="199" t="s">
        <v>2583</v>
      </c>
      <c r="G1237" s="712" t="s">
        <v>306</v>
      </c>
      <c r="H1237" s="714" t="s">
        <v>300</v>
      </c>
      <c r="I1237" s="712" t="s">
        <v>749</v>
      </c>
      <c r="J1237" s="712">
        <v>0.01</v>
      </c>
      <c r="K1237" s="712"/>
      <c r="L1237" s="712">
        <f t="shared" si="185"/>
        <v>0.01</v>
      </c>
      <c r="M1237" s="163"/>
      <c r="N1237" s="715" t="s">
        <v>2570</v>
      </c>
      <c r="O1237" s="163" t="s">
        <v>1795</v>
      </c>
      <c r="P1237" s="163" t="s">
        <v>1794</v>
      </c>
      <c r="Q1237" s="712"/>
      <c r="R1237" s="712"/>
      <c r="S1237" s="121">
        <v>1.05</v>
      </c>
      <c r="T1237" s="121">
        <v>10</v>
      </c>
      <c r="U1237" s="121">
        <v>21.05</v>
      </c>
      <c r="V1237" s="121">
        <v>41.1</v>
      </c>
      <c r="W1237" s="121">
        <v>71.150000000000006</v>
      </c>
      <c r="X1237" s="121">
        <v>81.150000000000006</v>
      </c>
      <c r="Y1237" s="121">
        <v>100</v>
      </c>
      <c r="Z1237" s="121">
        <v>121.05</v>
      </c>
      <c r="AA1237" s="121">
        <v>140</v>
      </c>
      <c r="AB1237" s="121">
        <v>150</v>
      </c>
      <c r="AC1237" s="122">
        <v>11.05</v>
      </c>
      <c r="AD1237" s="122">
        <v>71.099999999999994</v>
      </c>
      <c r="AE1237" s="122">
        <v>150</v>
      </c>
      <c r="AF1237" s="123">
        <v>5.15</v>
      </c>
      <c r="AG1237" s="123">
        <v>60</v>
      </c>
      <c r="AH1237" s="123">
        <v>150</v>
      </c>
      <c r="AI1237" s="1092" t="s">
        <v>2571</v>
      </c>
      <c r="AJ1237" s="1093"/>
      <c r="AK1237" s="1092" t="s">
        <v>2572</v>
      </c>
      <c r="AL1237" s="1093"/>
      <c r="AM1237" s="1093"/>
      <c r="AN1237" s="712"/>
      <c r="AO1237" s="716">
        <f t="shared" si="186"/>
        <v>0.05</v>
      </c>
      <c r="AP1237" s="712" t="s">
        <v>287</v>
      </c>
      <c r="AQ1237" s="712" t="s">
        <v>287</v>
      </c>
      <c r="AR1237" s="713">
        <f t="shared" si="187"/>
        <v>0.04</v>
      </c>
      <c r="AS1237" s="716">
        <v>8.3999999999999995E-3</v>
      </c>
      <c r="AT1237" s="115">
        <v>1241</v>
      </c>
    </row>
    <row r="1238" spans="1:46" ht="15" hidden="1" customHeight="1">
      <c r="A1238" s="115">
        <v>1235</v>
      </c>
      <c r="B1238" s="714" t="s">
        <v>2590</v>
      </c>
      <c r="C1238" s="714" t="s">
        <v>2591</v>
      </c>
      <c r="D1238" s="714" t="s">
        <v>309</v>
      </c>
      <c r="E1238" s="714" t="s">
        <v>330</v>
      </c>
      <c r="F1238" s="199" t="s">
        <v>2583</v>
      </c>
      <c r="G1238" s="712" t="s">
        <v>306</v>
      </c>
      <c r="H1238" s="714" t="s">
        <v>300</v>
      </c>
      <c r="I1238" s="712" t="s">
        <v>749</v>
      </c>
      <c r="J1238" s="712">
        <v>0.01</v>
      </c>
      <c r="K1238" s="712"/>
      <c r="L1238" s="712">
        <f t="shared" si="185"/>
        <v>0.01</v>
      </c>
      <c r="M1238" s="163"/>
      <c r="N1238" s="715" t="s">
        <v>2570</v>
      </c>
      <c r="O1238" s="163" t="s">
        <v>1795</v>
      </c>
      <c r="P1238" s="163" t="s">
        <v>1794</v>
      </c>
      <c r="Q1238" s="712"/>
      <c r="R1238" s="712"/>
      <c r="S1238" s="121">
        <v>1.05</v>
      </c>
      <c r="T1238" s="121">
        <v>10</v>
      </c>
      <c r="U1238" s="121">
        <v>21.05</v>
      </c>
      <c r="V1238" s="121">
        <v>41.1</v>
      </c>
      <c r="W1238" s="121">
        <v>71.150000000000006</v>
      </c>
      <c r="X1238" s="121">
        <v>81.150000000000006</v>
      </c>
      <c r="Y1238" s="121">
        <v>100</v>
      </c>
      <c r="Z1238" s="121">
        <v>121.05</v>
      </c>
      <c r="AA1238" s="121">
        <v>140</v>
      </c>
      <c r="AB1238" s="121">
        <v>150</v>
      </c>
      <c r="AC1238" s="122">
        <v>11.05</v>
      </c>
      <c r="AD1238" s="122">
        <v>71.099999999999994</v>
      </c>
      <c r="AE1238" s="122">
        <v>150</v>
      </c>
      <c r="AF1238" s="123">
        <v>5.15</v>
      </c>
      <c r="AG1238" s="123">
        <v>60</v>
      </c>
      <c r="AH1238" s="123">
        <v>150</v>
      </c>
      <c r="AI1238" s="1092" t="s">
        <v>2571</v>
      </c>
      <c r="AJ1238" s="1093"/>
      <c r="AK1238" s="1092" t="s">
        <v>2572</v>
      </c>
      <c r="AL1238" s="1093"/>
      <c r="AM1238" s="1093"/>
      <c r="AN1238" s="712"/>
      <c r="AO1238" s="716">
        <f t="shared" si="186"/>
        <v>0.05</v>
      </c>
      <c r="AP1238" s="712" t="s">
        <v>287</v>
      </c>
      <c r="AQ1238" s="712" t="s">
        <v>287</v>
      </c>
      <c r="AR1238" s="713">
        <f t="shared" si="187"/>
        <v>0.04</v>
      </c>
      <c r="AS1238" s="716">
        <v>8.3999999999999995E-3</v>
      </c>
      <c r="AT1238" s="115">
        <v>1241</v>
      </c>
    </row>
    <row r="1239" spans="1:46" ht="15" hidden="1" customHeight="1">
      <c r="A1239" s="115">
        <v>1236</v>
      </c>
      <c r="B1239" s="714" t="s">
        <v>2592</v>
      </c>
      <c r="C1239" s="714" t="s">
        <v>2593</v>
      </c>
      <c r="D1239" s="714" t="s">
        <v>309</v>
      </c>
      <c r="E1239" s="714" t="s">
        <v>330</v>
      </c>
      <c r="F1239" s="199" t="s">
        <v>2583</v>
      </c>
      <c r="G1239" s="712" t="s">
        <v>306</v>
      </c>
      <c r="H1239" s="714" t="s">
        <v>300</v>
      </c>
      <c r="I1239" s="712" t="s">
        <v>749</v>
      </c>
      <c r="J1239" s="712">
        <v>0.01</v>
      </c>
      <c r="K1239" s="712"/>
      <c r="L1239" s="712">
        <f t="shared" ref="L1239:L1244" si="188">IF(J1239&lt;0.03,0.01,0.03)</f>
        <v>0.01</v>
      </c>
      <c r="M1239" s="163"/>
      <c r="N1239" s="715" t="s">
        <v>2570</v>
      </c>
      <c r="O1239" s="163" t="s">
        <v>1795</v>
      </c>
      <c r="P1239" s="163" t="s">
        <v>1794</v>
      </c>
      <c r="Q1239" s="712"/>
      <c r="R1239" s="712"/>
      <c r="S1239" s="121">
        <v>1.05</v>
      </c>
      <c r="T1239" s="121">
        <v>10</v>
      </c>
      <c r="U1239" s="121">
        <v>21.05</v>
      </c>
      <c r="V1239" s="121">
        <v>41.1</v>
      </c>
      <c r="W1239" s="121">
        <v>71.150000000000006</v>
      </c>
      <c r="X1239" s="121">
        <v>81.150000000000006</v>
      </c>
      <c r="Y1239" s="121">
        <v>100</v>
      </c>
      <c r="Z1239" s="121">
        <v>121.05</v>
      </c>
      <c r="AA1239" s="121">
        <v>140</v>
      </c>
      <c r="AB1239" s="121">
        <v>150</v>
      </c>
      <c r="AC1239" s="122">
        <v>11.05</v>
      </c>
      <c r="AD1239" s="122">
        <v>71.099999999999994</v>
      </c>
      <c r="AE1239" s="122">
        <v>150</v>
      </c>
      <c r="AF1239" s="123">
        <v>5.15</v>
      </c>
      <c r="AG1239" s="123">
        <v>60</v>
      </c>
      <c r="AH1239" s="123">
        <v>150</v>
      </c>
      <c r="AI1239" s="1092" t="s">
        <v>2571</v>
      </c>
      <c r="AJ1239" s="1093"/>
      <c r="AK1239" s="1092" t="s">
        <v>2572</v>
      </c>
      <c r="AL1239" s="1093"/>
      <c r="AM1239" s="1093"/>
      <c r="AN1239" s="712"/>
      <c r="AO1239" s="716">
        <f t="shared" ref="AO1239:AO1244" si="189">AR1239+J1239</f>
        <v>0.05</v>
      </c>
      <c r="AP1239" s="712" t="s">
        <v>287</v>
      </c>
      <c r="AQ1239" s="712" t="s">
        <v>287</v>
      </c>
      <c r="AR1239" s="713">
        <f t="shared" ref="AR1239:AR1244" si="190">4*J1239</f>
        <v>0.04</v>
      </c>
      <c r="AS1239" s="716">
        <v>8.3999999999999995E-3</v>
      </c>
      <c r="AT1239" s="115">
        <v>1241</v>
      </c>
    </row>
    <row r="1240" spans="1:46" ht="15" hidden="1" customHeight="1">
      <c r="A1240" s="115">
        <v>1237</v>
      </c>
      <c r="B1240" s="714" t="s">
        <v>2594</v>
      </c>
      <c r="C1240" s="714" t="s">
        <v>2595</v>
      </c>
      <c r="D1240" s="714" t="s">
        <v>309</v>
      </c>
      <c r="E1240" s="714" t="s">
        <v>330</v>
      </c>
      <c r="F1240" s="199" t="s">
        <v>2583</v>
      </c>
      <c r="G1240" s="712" t="s">
        <v>306</v>
      </c>
      <c r="H1240" s="714" t="s">
        <v>300</v>
      </c>
      <c r="I1240" s="712" t="s">
        <v>749</v>
      </c>
      <c r="J1240" s="712">
        <v>0.01</v>
      </c>
      <c r="K1240" s="712"/>
      <c r="L1240" s="712">
        <f t="shared" si="188"/>
        <v>0.01</v>
      </c>
      <c r="M1240" s="163"/>
      <c r="N1240" s="715" t="s">
        <v>2570</v>
      </c>
      <c r="O1240" s="163" t="s">
        <v>1795</v>
      </c>
      <c r="P1240" s="163" t="s">
        <v>1794</v>
      </c>
      <c r="Q1240" s="712"/>
      <c r="R1240" s="712"/>
      <c r="S1240" s="121">
        <v>1.05</v>
      </c>
      <c r="T1240" s="121">
        <v>10</v>
      </c>
      <c r="U1240" s="121">
        <v>21.05</v>
      </c>
      <c r="V1240" s="121">
        <v>41.1</v>
      </c>
      <c r="W1240" s="121">
        <v>71.150000000000006</v>
      </c>
      <c r="X1240" s="121">
        <v>81.150000000000006</v>
      </c>
      <c r="Y1240" s="121">
        <v>100</v>
      </c>
      <c r="Z1240" s="121">
        <v>121.05</v>
      </c>
      <c r="AA1240" s="121">
        <v>140</v>
      </c>
      <c r="AB1240" s="121">
        <v>150</v>
      </c>
      <c r="AC1240" s="122">
        <v>11.05</v>
      </c>
      <c r="AD1240" s="122">
        <v>71.099999999999994</v>
      </c>
      <c r="AE1240" s="122">
        <v>150</v>
      </c>
      <c r="AF1240" s="123">
        <v>5.15</v>
      </c>
      <c r="AG1240" s="123">
        <v>60</v>
      </c>
      <c r="AH1240" s="123">
        <v>150</v>
      </c>
      <c r="AI1240" s="1092" t="s">
        <v>2571</v>
      </c>
      <c r="AJ1240" s="1093"/>
      <c r="AK1240" s="1092" t="s">
        <v>2572</v>
      </c>
      <c r="AL1240" s="1093"/>
      <c r="AM1240" s="1093"/>
      <c r="AN1240" s="712"/>
      <c r="AO1240" s="716">
        <f t="shared" si="189"/>
        <v>0.05</v>
      </c>
      <c r="AP1240" s="712" t="s">
        <v>287</v>
      </c>
      <c r="AQ1240" s="712" t="s">
        <v>287</v>
      </c>
      <c r="AR1240" s="713">
        <f t="shared" si="190"/>
        <v>0.04</v>
      </c>
      <c r="AS1240" s="716">
        <v>8.3999999999999995E-3</v>
      </c>
      <c r="AT1240" s="115">
        <v>1241</v>
      </c>
    </row>
    <row r="1241" spans="1:46" ht="15" hidden="1" customHeight="1">
      <c r="A1241" s="115">
        <v>1238</v>
      </c>
      <c r="B1241" s="714" t="s">
        <v>2596</v>
      </c>
      <c r="C1241" s="714" t="s">
        <v>2597</v>
      </c>
      <c r="D1241" s="714" t="s">
        <v>309</v>
      </c>
      <c r="E1241" s="714" t="s">
        <v>330</v>
      </c>
      <c r="F1241" s="199" t="s">
        <v>2583</v>
      </c>
      <c r="G1241" s="712" t="s">
        <v>306</v>
      </c>
      <c r="H1241" s="714" t="s">
        <v>300</v>
      </c>
      <c r="I1241" s="712" t="s">
        <v>749</v>
      </c>
      <c r="J1241" s="712">
        <v>0.01</v>
      </c>
      <c r="K1241" s="712"/>
      <c r="L1241" s="712">
        <f t="shared" si="188"/>
        <v>0.01</v>
      </c>
      <c r="M1241" s="163"/>
      <c r="N1241" s="715" t="s">
        <v>2570</v>
      </c>
      <c r="O1241" s="163" t="s">
        <v>1795</v>
      </c>
      <c r="P1241" s="163" t="s">
        <v>1794</v>
      </c>
      <c r="Q1241" s="712"/>
      <c r="R1241" s="712"/>
      <c r="S1241" s="121">
        <v>1.05</v>
      </c>
      <c r="T1241" s="121">
        <v>10</v>
      </c>
      <c r="U1241" s="121">
        <v>21.05</v>
      </c>
      <c r="V1241" s="121">
        <v>41.1</v>
      </c>
      <c r="W1241" s="121">
        <v>71.150000000000006</v>
      </c>
      <c r="X1241" s="121">
        <v>81.150000000000006</v>
      </c>
      <c r="Y1241" s="121">
        <v>100</v>
      </c>
      <c r="Z1241" s="121">
        <v>121.05</v>
      </c>
      <c r="AA1241" s="121">
        <v>140</v>
      </c>
      <c r="AB1241" s="121">
        <v>150</v>
      </c>
      <c r="AC1241" s="122">
        <v>11.05</v>
      </c>
      <c r="AD1241" s="122">
        <v>71.099999999999994</v>
      </c>
      <c r="AE1241" s="122">
        <v>150</v>
      </c>
      <c r="AF1241" s="123">
        <v>5.15</v>
      </c>
      <c r="AG1241" s="123">
        <v>60</v>
      </c>
      <c r="AH1241" s="123">
        <v>150</v>
      </c>
      <c r="AI1241" s="1092" t="s">
        <v>2571</v>
      </c>
      <c r="AJ1241" s="1093"/>
      <c r="AK1241" s="1092" t="s">
        <v>2572</v>
      </c>
      <c r="AL1241" s="1093"/>
      <c r="AM1241" s="1093"/>
      <c r="AN1241" s="712"/>
      <c r="AO1241" s="716">
        <f t="shared" si="189"/>
        <v>0.05</v>
      </c>
      <c r="AP1241" s="712" t="s">
        <v>287</v>
      </c>
      <c r="AQ1241" s="712" t="s">
        <v>287</v>
      </c>
      <c r="AR1241" s="713">
        <f t="shared" si="190"/>
        <v>0.04</v>
      </c>
      <c r="AS1241" s="716">
        <v>8.3999999999999995E-3</v>
      </c>
      <c r="AT1241" s="115">
        <v>1241</v>
      </c>
    </row>
    <row r="1242" spans="1:46" ht="15" hidden="1" customHeight="1">
      <c r="A1242" s="115">
        <v>1239</v>
      </c>
      <c r="B1242" s="714" t="s">
        <v>2598</v>
      </c>
      <c r="C1242" s="714" t="s">
        <v>2599</v>
      </c>
      <c r="D1242" s="714" t="s">
        <v>309</v>
      </c>
      <c r="E1242" s="714" t="s">
        <v>330</v>
      </c>
      <c r="F1242" s="199" t="s">
        <v>2583</v>
      </c>
      <c r="G1242" s="712" t="s">
        <v>306</v>
      </c>
      <c r="H1242" s="714" t="s">
        <v>300</v>
      </c>
      <c r="I1242" s="712" t="s">
        <v>749</v>
      </c>
      <c r="J1242" s="712">
        <v>0.01</v>
      </c>
      <c r="K1242" s="712"/>
      <c r="L1242" s="712">
        <f t="shared" si="188"/>
        <v>0.01</v>
      </c>
      <c r="M1242" s="163"/>
      <c r="N1242" s="715" t="s">
        <v>2570</v>
      </c>
      <c r="O1242" s="163" t="s">
        <v>1795</v>
      </c>
      <c r="P1242" s="163" t="s">
        <v>1794</v>
      </c>
      <c r="Q1242" s="712"/>
      <c r="R1242" s="712"/>
      <c r="S1242" s="121">
        <v>1.05</v>
      </c>
      <c r="T1242" s="121">
        <v>10</v>
      </c>
      <c r="U1242" s="121">
        <v>21.05</v>
      </c>
      <c r="V1242" s="121">
        <v>41.1</v>
      </c>
      <c r="W1242" s="121">
        <v>71.150000000000006</v>
      </c>
      <c r="X1242" s="121">
        <v>81.150000000000006</v>
      </c>
      <c r="Y1242" s="121">
        <v>100</v>
      </c>
      <c r="Z1242" s="121">
        <v>121.05</v>
      </c>
      <c r="AA1242" s="121">
        <v>140</v>
      </c>
      <c r="AB1242" s="121">
        <v>150</v>
      </c>
      <c r="AC1242" s="122">
        <v>11.05</v>
      </c>
      <c r="AD1242" s="122">
        <v>71.099999999999994</v>
      </c>
      <c r="AE1242" s="122">
        <v>150</v>
      </c>
      <c r="AF1242" s="123">
        <v>5.15</v>
      </c>
      <c r="AG1242" s="123">
        <v>60</v>
      </c>
      <c r="AH1242" s="123">
        <v>150</v>
      </c>
      <c r="AI1242" s="1092" t="s">
        <v>2571</v>
      </c>
      <c r="AJ1242" s="1093"/>
      <c r="AK1242" s="1092" t="s">
        <v>2572</v>
      </c>
      <c r="AL1242" s="1093"/>
      <c r="AM1242" s="1093"/>
      <c r="AN1242" s="712"/>
      <c r="AO1242" s="716">
        <f t="shared" si="189"/>
        <v>0.05</v>
      </c>
      <c r="AP1242" s="712" t="s">
        <v>287</v>
      </c>
      <c r="AQ1242" s="712" t="s">
        <v>287</v>
      </c>
      <c r="AR1242" s="713">
        <f t="shared" si="190"/>
        <v>0.04</v>
      </c>
      <c r="AS1242" s="716">
        <v>8.3999999999999995E-3</v>
      </c>
      <c r="AT1242" s="115">
        <v>1241</v>
      </c>
    </row>
    <row r="1243" spans="1:46" ht="15" hidden="1" customHeight="1">
      <c r="A1243" s="115">
        <v>1240</v>
      </c>
      <c r="B1243" s="714" t="s">
        <v>2600</v>
      </c>
      <c r="C1243" s="714" t="s">
        <v>2601</v>
      </c>
      <c r="D1243" s="714" t="s">
        <v>309</v>
      </c>
      <c r="E1243" s="714" t="s">
        <v>330</v>
      </c>
      <c r="F1243" s="199" t="s">
        <v>2583</v>
      </c>
      <c r="G1243" s="712" t="s">
        <v>306</v>
      </c>
      <c r="H1243" s="714" t="s">
        <v>300</v>
      </c>
      <c r="I1243" s="712" t="s">
        <v>749</v>
      </c>
      <c r="J1243" s="712">
        <v>0.01</v>
      </c>
      <c r="K1243" s="712"/>
      <c r="L1243" s="712">
        <f t="shared" si="188"/>
        <v>0.01</v>
      </c>
      <c r="M1243" s="163"/>
      <c r="N1243" s="715" t="s">
        <v>2570</v>
      </c>
      <c r="O1243" s="163" t="s">
        <v>1795</v>
      </c>
      <c r="P1243" s="163" t="s">
        <v>1794</v>
      </c>
      <c r="Q1243" s="712"/>
      <c r="R1243" s="712"/>
      <c r="S1243" s="121">
        <v>1.05</v>
      </c>
      <c r="T1243" s="121">
        <v>10</v>
      </c>
      <c r="U1243" s="121">
        <v>21.05</v>
      </c>
      <c r="V1243" s="121">
        <v>41.1</v>
      </c>
      <c r="W1243" s="121">
        <v>71.150000000000006</v>
      </c>
      <c r="X1243" s="121">
        <v>81.150000000000006</v>
      </c>
      <c r="Y1243" s="121">
        <v>100</v>
      </c>
      <c r="Z1243" s="121">
        <v>121.05</v>
      </c>
      <c r="AA1243" s="121">
        <v>140</v>
      </c>
      <c r="AB1243" s="121">
        <v>150</v>
      </c>
      <c r="AC1243" s="122">
        <v>11.05</v>
      </c>
      <c r="AD1243" s="122">
        <v>71.099999999999994</v>
      </c>
      <c r="AE1243" s="122">
        <v>150</v>
      </c>
      <c r="AF1243" s="123">
        <v>5.15</v>
      </c>
      <c r="AG1243" s="123">
        <v>60</v>
      </c>
      <c r="AH1243" s="123">
        <v>150</v>
      </c>
      <c r="AI1243" s="1092" t="s">
        <v>2571</v>
      </c>
      <c r="AJ1243" s="1093"/>
      <c r="AK1243" s="1092" t="s">
        <v>2572</v>
      </c>
      <c r="AL1243" s="1093"/>
      <c r="AM1243" s="1093"/>
      <c r="AN1243" s="712"/>
      <c r="AO1243" s="716">
        <f t="shared" si="189"/>
        <v>0.05</v>
      </c>
      <c r="AP1243" s="712" t="s">
        <v>287</v>
      </c>
      <c r="AQ1243" s="712" t="s">
        <v>287</v>
      </c>
      <c r="AR1243" s="713">
        <f t="shared" si="190"/>
        <v>0.04</v>
      </c>
      <c r="AS1243" s="716">
        <v>8.3999999999999995E-3</v>
      </c>
      <c r="AT1243" s="115">
        <v>1241</v>
      </c>
    </row>
    <row r="1244" spans="1:46" ht="15" hidden="1" customHeight="1">
      <c r="A1244" s="115">
        <v>1241</v>
      </c>
      <c r="B1244" s="717" t="s">
        <v>634</v>
      </c>
      <c r="C1244" s="199" t="s">
        <v>2605</v>
      </c>
      <c r="D1244" s="717" t="s">
        <v>309</v>
      </c>
      <c r="E1244" s="717" t="s">
        <v>330</v>
      </c>
      <c r="F1244" s="199" t="s">
        <v>2604</v>
      </c>
      <c r="G1244" s="717" t="s">
        <v>297</v>
      </c>
      <c r="H1244" s="717" t="s">
        <v>300</v>
      </c>
      <c r="I1244" s="718" t="s">
        <v>749</v>
      </c>
      <c r="J1244" s="718">
        <v>0.01</v>
      </c>
      <c r="K1244" s="718"/>
      <c r="L1244" s="718">
        <f t="shared" si="188"/>
        <v>0.01</v>
      </c>
      <c r="M1244" s="163"/>
      <c r="N1244" s="721" t="s">
        <v>2570</v>
      </c>
      <c r="O1244" s="163" t="s">
        <v>1795</v>
      </c>
      <c r="P1244" s="163" t="s">
        <v>1794</v>
      </c>
      <c r="Q1244" s="718"/>
      <c r="R1244" s="718"/>
      <c r="S1244" s="121">
        <v>1.05</v>
      </c>
      <c r="T1244" s="121">
        <v>10</v>
      </c>
      <c r="U1244" s="121">
        <v>21.05</v>
      </c>
      <c r="V1244" s="121">
        <v>41.1</v>
      </c>
      <c r="W1244" s="121">
        <v>71.150000000000006</v>
      </c>
      <c r="X1244" s="121">
        <v>81.150000000000006</v>
      </c>
      <c r="Y1244" s="121">
        <v>100</v>
      </c>
      <c r="Z1244" s="121">
        <v>121.05</v>
      </c>
      <c r="AA1244" s="121">
        <v>140</v>
      </c>
      <c r="AB1244" s="121">
        <v>150</v>
      </c>
      <c r="AC1244" s="122">
        <v>11.05</v>
      </c>
      <c r="AD1244" s="122">
        <v>71.099999999999994</v>
      </c>
      <c r="AE1244" s="122">
        <v>150</v>
      </c>
      <c r="AF1244" s="123">
        <v>5.15</v>
      </c>
      <c r="AG1244" s="123">
        <v>60</v>
      </c>
      <c r="AH1244" s="123">
        <v>150</v>
      </c>
      <c r="AI1244" s="1092" t="s">
        <v>2571</v>
      </c>
      <c r="AJ1244" s="1093"/>
      <c r="AK1244" s="1092" t="s">
        <v>2572</v>
      </c>
      <c r="AL1244" s="1093"/>
      <c r="AM1244" s="1093"/>
      <c r="AN1244" s="718"/>
      <c r="AO1244" s="720">
        <f t="shared" si="189"/>
        <v>0.05</v>
      </c>
      <c r="AP1244" s="718" t="s">
        <v>287</v>
      </c>
      <c r="AQ1244" s="718" t="s">
        <v>287</v>
      </c>
      <c r="AR1244" s="719">
        <f t="shared" si="190"/>
        <v>0.04</v>
      </c>
      <c r="AS1244" s="720">
        <v>8.3999999999999995E-3</v>
      </c>
      <c r="AT1244" s="115">
        <v>1241</v>
      </c>
    </row>
    <row r="1245" spans="1:46" ht="15" hidden="1" customHeight="1">
      <c r="A1245" s="115">
        <v>1242</v>
      </c>
      <c r="B1245" s="722" t="s">
        <v>2602</v>
      </c>
      <c r="C1245" s="722" t="s">
        <v>2603</v>
      </c>
      <c r="D1245" s="722" t="s">
        <v>309</v>
      </c>
      <c r="E1245" s="722" t="s">
        <v>330</v>
      </c>
      <c r="F1245" s="199" t="s">
        <v>2583</v>
      </c>
      <c r="G1245" s="723" t="s">
        <v>306</v>
      </c>
      <c r="H1245" s="722" t="s">
        <v>300</v>
      </c>
      <c r="I1245" s="723" t="s">
        <v>749</v>
      </c>
      <c r="J1245" s="723">
        <v>0.01</v>
      </c>
      <c r="K1245" s="120"/>
      <c r="L1245" s="120">
        <f t="shared" si="177"/>
        <v>0.01</v>
      </c>
      <c r="M1245" s="163"/>
      <c r="N1245" s="724" t="s">
        <v>2570</v>
      </c>
      <c r="O1245" s="163" t="s">
        <v>1795</v>
      </c>
      <c r="P1245" s="163" t="s">
        <v>1794</v>
      </c>
      <c r="Q1245" s="120"/>
      <c r="R1245" s="120"/>
      <c r="S1245" s="121">
        <v>1.05</v>
      </c>
      <c r="T1245" s="121">
        <v>10</v>
      </c>
      <c r="U1245" s="121">
        <v>21.05</v>
      </c>
      <c r="V1245" s="121">
        <v>41.1</v>
      </c>
      <c r="W1245" s="121">
        <v>71.150000000000006</v>
      </c>
      <c r="X1245" s="121">
        <v>81.150000000000006</v>
      </c>
      <c r="Y1245" s="121">
        <v>100</v>
      </c>
      <c r="Z1245" s="121">
        <v>121.05</v>
      </c>
      <c r="AA1245" s="121">
        <v>140</v>
      </c>
      <c r="AB1245" s="121">
        <v>150</v>
      </c>
      <c r="AC1245" s="122">
        <v>11.05</v>
      </c>
      <c r="AD1245" s="122">
        <v>71.099999999999994</v>
      </c>
      <c r="AE1245" s="122">
        <v>150</v>
      </c>
      <c r="AF1245" s="123">
        <v>5.15</v>
      </c>
      <c r="AG1245" s="123">
        <v>60</v>
      </c>
      <c r="AH1245" s="123">
        <v>150</v>
      </c>
      <c r="AI1245" s="1092" t="s">
        <v>2571</v>
      </c>
      <c r="AJ1245" s="1093"/>
      <c r="AK1245" s="1092" t="s">
        <v>2572</v>
      </c>
      <c r="AL1245" s="1093"/>
      <c r="AM1245" s="1093"/>
      <c r="AN1245" s="120"/>
      <c r="AO1245" s="118">
        <f t="shared" si="178"/>
        <v>0.05</v>
      </c>
      <c r="AP1245" s="120" t="s">
        <v>287</v>
      </c>
      <c r="AQ1245" s="120" t="s">
        <v>287</v>
      </c>
      <c r="AR1245" s="144">
        <f t="shared" si="171"/>
        <v>0.04</v>
      </c>
      <c r="AS1245" s="411">
        <v>8.3999999999999995E-3</v>
      </c>
      <c r="AT1245" s="115">
        <v>1254</v>
      </c>
    </row>
    <row r="1246" spans="1:46" ht="15" hidden="1" customHeight="1">
      <c r="A1246" s="115">
        <v>1243</v>
      </c>
      <c r="B1246" s="722" t="s">
        <v>2606</v>
      </c>
      <c r="C1246" s="722" t="s">
        <v>2607</v>
      </c>
      <c r="D1246" s="722" t="s">
        <v>309</v>
      </c>
      <c r="E1246" s="722" t="s">
        <v>330</v>
      </c>
      <c r="F1246" s="199" t="s">
        <v>2583</v>
      </c>
      <c r="G1246" s="723" t="s">
        <v>306</v>
      </c>
      <c r="H1246" s="722" t="s">
        <v>300</v>
      </c>
      <c r="I1246" s="723" t="s">
        <v>749</v>
      </c>
      <c r="J1246" s="723">
        <v>0.01</v>
      </c>
      <c r="K1246" s="723"/>
      <c r="L1246" s="723">
        <f t="shared" ref="L1246" si="191">IF(J1246&lt;0.03,0.01,0.03)</f>
        <v>0.01</v>
      </c>
      <c r="M1246" s="163"/>
      <c r="N1246" s="724" t="s">
        <v>2570</v>
      </c>
      <c r="O1246" s="163" t="s">
        <v>1795</v>
      </c>
      <c r="P1246" s="163" t="s">
        <v>1794</v>
      </c>
      <c r="Q1246" s="120"/>
      <c r="R1246" s="120"/>
      <c r="S1246" s="121">
        <v>1.05</v>
      </c>
      <c r="T1246" s="121">
        <v>10</v>
      </c>
      <c r="U1246" s="121">
        <v>21.05</v>
      </c>
      <c r="V1246" s="121">
        <v>41.1</v>
      </c>
      <c r="W1246" s="121">
        <v>71.150000000000006</v>
      </c>
      <c r="X1246" s="121">
        <v>81.150000000000006</v>
      </c>
      <c r="Y1246" s="121">
        <v>100</v>
      </c>
      <c r="Z1246" s="121">
        <v>121.05</v>
      </c>
      <c r="AA1246" s="121">
        <v>140</v>
      </c>
      <c r="AB1246" s="121">
        <v>150</v>
      </c>
      <c r="AC1246" s="122">
        <v>11.05</v>
      </c>
      <c r="AD1246" s="122">
        <v>71.099999999999994</v>
      </c>
      <c r="AE1246" s="122">
        <v>150</v>
      </c>
      <c r="AF1246" s="123">
        <v>5.15</v>
      </c>
      <c r="AG1246" s="123">
        <v>60</v>
      </c>
      <c r="AH1246" s="123">
        <v>150</v>
      </c>
      <c r="AI1246" s="1092" t="s">
        <v>2571</v>
      </c>
      <c r="AJ1246" s="1093"/>
      <c r="AK1246" s="1092" t="s">
        <v>2572</v>
      </c>
      <c r="AL1246" s="1093"/>
      <c r="AM1246" s="1093"/>
      <c r="AN1246" s="120"/>
      <c r="AO1246" s="118">
        <f t="shared" si="178"/>
        <v>0.05</v>
      </c>
      <c r="AP1246" s="120" t="s">
        <v>287</v>
      </c>
      <c r="AQ1246" s="120" t="s">
        <v>287</v>
      </c>
      <c r="AR1246" s="144">
        <f t="shared" si="171"/>
        <v>0.04</v>
      </c>
      <c r="AS1246" s="411">
        <v>8.3999999999999995E-3</v>
      </c>
      <c r="AT1246" s="115">
        <v>1255</v>
      </c>
    </row>
    <row r="1247" spans="1:46" ht="15" hidden="1" customHeight="1">
      <c r="A1247" s="115">
        <v>1244</v>
      </c>
      <c r="B1247" s="722" t="s">
        <v>2608</v>
      </c>
      <c r="C1247" s="722" t="s">
        <v>2609</v>
      </c>
      <c r="D1247" s="722" t="s">
        <v>309</v>
      </c>
      <c r="E1247" s="722" t="s">
        <v>330</v>
      </c>
      <c r="F1247" s="199" t="s">
        <v>2583</v>
      </c>
      <c r="G1247" s="723" t="s">
        <v>306</v>
      </c>
      <c r="H1247" s="722" t="s">
        <v>300</v>
      </c>
      <c r="I1247" s="723" t="s">
        <v>749</v>
      </c>
      <c r="J1247" s="723">
        <v>0.01</v>
      </c>
      <c r="K1247" s="723"/>
      <c r="L1247" s="723">
        <f t="shared" ref="L1247" si="192">IF(J1247&lt;0.03,0.01,0.03)</f>
        <v>0.01</v>
      </c>
      <c r="M1247" s="163"/>
      <c r="N1247" s="724" t="s">
        <v>2570</v>
      </c>
      <c r="O1247" s="163" t="s">
        <v>1795</v>
      </c>
      <c r="P1247" s="163" t="s">
        <v>1794</v>
      </c>
      <c r="Q1247" s="120"/>
      <c r="R1247" s="120"/>
      <c r="S1247" s="121">
        <v>1.05</v>
      </c>
      <c r="T1247" s="121">
        <v>10</v>
      </c>
      <c r="U1247" s="121">
        <v>21.05</v>
      </c>
      <c r="V1247" s="121">
        <v>41.1</v>
      </c>
      <c r="W1247" s="121">
        <v>71.150000000000006</v>
      </c>
      <c r="X1247" s="121">
        <v>81.150000000000006</v>
      </c>
      <c r="Y1247" s="121">
        <v>100</v>
      </c>
      <c r="Z1247" s="121">
        <v>121.05</v>
      </c>
      <c r="AA1247" s="121">
        <v>140</v>
      </c>
      <c r="AB1247" s="121">
        <v>150</v>
      </c>
      <c r="AC1247" s="122">
        <v>11.05</v>
      </c>
      <c r="AD1247" s="122">
        <v>71.099999999999994</v>
      </c>
      <c r="AE1247" s="122">
        <v>150</v>
      </c>
      <c r="AF1247" s="123">
        <v>5.15</v>
      </c>
      <c r="AG1247" s="123">
        <v>60</v>
      </c>
      <c r="AH1247" s="123">
        <v>150</v>
      </c>
      <c r="AI1247" s="1092" t="s">
        <v>2571</v>
      </c>
      <c r="AJ1247" s="1093"/>
      <c r="AK1247" s="1092" t="s">
        <v>2572</v>
      </c>
      <c r="AL1247" s="1093"/>
      <c r="AM1247" s="1093"/>
      <c r="AN1247" s="120"/>
      <c r="AO1247" s="118">
        <f t="shared" si="178"/>
        <v>0.05</v>
      </c>
      <c r="AP1247" s="120" t="s">
        <v>287</v>
      </c>
      <c r="AQ1247" s="120" t="s">
        <v>287</v>
      </c>
      <c r="AR1247" s="144">
        <f t="shared" si="171"/>
        <v>0.04</v>
      </c>
      <c r="AS1247" s="411">
        <v>8.3999999999999995E-3</v>
      </c>
      <c r="AT1247" s="115">
        <v>1256</v>
      </c>
    </row>
    <row r="1248" spans="1:46" ht="15" hidden="1" customHeight="1">
      <c r="A1248" s="115">
        <v>1245</v>
      </c>
      <c r="B1248" s="726" t="s">
        <v>2610</v>
      </c>
      <c r="C1248" s="726" t="s">
        <v>2611</v>
      </c>
      <c r="D1248" s="726" t="s">
        <v>309</v>
      </c>
      <c r="E1248" s="726" t="s">
        <v>330</v>
      </c>
      <c r="F1248" s="199" t="s">
        <v>2583</v>
      </c>
      <c r="G1248" s="725" t="s">
        <v>306</v>
      </c>
      <c r="H1248" s="726" t="s">
        <v>300</v>
      </c>
      <c r="I1248" s="725" t="s">
        <v>749</v>
      </c>
      <c r="J1248" s="725">
        <v>0.01</v>
      </c>
      <c r="K1248" s="725"/>
      <c r="L1248" s="725">
        <f t="shared" ref="L1248:L1251" si="193">IF(J1248&lt;0.03,0.01,0.03)</f>
        <v>0.01</v>
      </c>
      <c r="M1248" s="163"/>
      <c r="N1248" s="728" t="s">
        <v>2570</v>
      </c>
      <c r="O1248" s="163" t="s">
        <v>1795</v>
      </c>
      <c r="P1248" s="163" t="s">
        <v>1794</v>
      </c>
      <c r="Q1248" s="725"/>
      <c r="R1248" s="725"/>
      <c r="S1248" s="121">
        <v>1.05</v>
      </c>
      <c r="T1248" s="121">
        <v>10</v>
      </c>
      <c r="U1248" s="121">
        <v>21.05</v>
      </c>
      <c r="V1248" s="121">
        <v>41.1</v>
      </c>
      <c r="W1248" s="121">
        <v>71.150000000000006</v>
      </c>
      <c r="X1248" s="121">
        <v>81.150000000000006</v>
      </c>
      <c r="Y1248" s="121">
        <v>100</v>
      </c>
      <c r="Z1248" s="121">
        <v>121.05</v>
      </c>
      <c r="AA1248" s="121">
        <v>140</v>
      </c>
      <c r="AB1248" s="121">
        <v>150</v>
      </c>
      <c r="AC1248" s="122">
        <v>11.05</v>
      </c>
      <c r="AD1248" s="122">
        <v>71.099999999999994</v>
      </c>
      <c r="AE1248" s="122">
        <v>150</v>
      </c>
      <c r="AF1248" s="123">
        <v>5.15</v>
      </c>
      <c r="AG1248" s="123">
        <v>60</v>
      </c>
      <c r="AH1248" s="123">
        <v>150</v>
      </c>
      <c r="AI1248" s="1092" t="s">
        <v>2571</v>
      </c>
      <c r="AJ1248" s="1093"/>
      <c r="AK1248" s="1092" t="s">
        <v>2572</v>
      </c>
      <c r="AL1248" s="1093"/>
      <c r="AM1248" s="1093"/>
      <c r="AN1248" s="725"/>
      <c r="AO1248" s="729">
        <f t="shared" ref="AO1248:AO1251" si="194">AR1248+J1248</f>
        <v>0.05</v>
      </c>
      <c r="AP1248" s="725" t="s">
        <v>287</v>
      </c>
      <c r="AQ1248" s="725" t="s">
        <v>287</v>
      </c>
      <c r="AR1248" s="727">
        <f t="shared" ref="AR1248:AR1251" si="195">4*J1248</f>
        <v>0.04</v>
      </c>
      <c r="AS1248" s="729">
        <v>8.3999999999999995E-3</v>
      </c>
      <c r="AT1248" s="115">
        <v>1256</v>
      </c>
    </row>
    <row r="1249" spans="1:46" ht="15" hidden="1" customHeight="1">
      <c r="A1249" s="115">
        <v>1246</v>
      </c>
      <c r="B1249" s="726" t="s">
        <v>2612</v>
      </c>
      <c r="C1249" s="726" t="s">
        <v>2613</v>
      </c>
      <c r="D1249" s="726" t="s">
        <v>309</v>
      </c>
      <c r="E1249" s="726" t="s">
        <v>330</v>
      </c>
      <c r="F1249" s="199" t="s">
        <v>2583</v>
      </c>
      <c r="G1249" s="725" t="s">
        <v>306</v>
      </c>
      <c r="H1249" s="726" t="s">
        <v>300</v>
      </c>
      <c r="I1249" s="725" t="s">
        <v>749</v>
      </c>
      <c r="J1249" s="725">
        <v>0.01</v>
      </c>
      <c r="K1249" s="725"/>
      <c r="L1249" s="725">
        <f t="shared" si="193"/>
        <v>0.01</v>
      </c>
      <c r="M1249" s="163"/>
      <c r="N1249" s="728" t="s">
        <v>2570</v>
      </c>
      <c r="O1249" s="163" t="s">
        <v>1795</v>
      </c>
      <c r="P1249" s="163" t="s">
        <v>1794</v>
      </c>
      <c r="Q1249" s="725"/>
      <c r="R1249" s="725"/>
      <c r="S1249" s="121">
        <v>1.05</v>
      </c>
      <c r="T1249" s="121">
        <v>10</v>
      </c>
      <c r="U1249" s="121">
        <v>21.05</v>
      </c>
      <c r="V1249" s="121">
        <v>41.1</v>
      </c>
      <c r="W1249" s="121">
        <v>71.150000000000006</v>
      </c>
      <c r="X1249" s="121">
        <v>81.150000000000006</v>
      </c>
      <c r="Y1249" s="121">
        <v>100</v>
      </c>
      <c r="Z1249" s="121">
        <v>121.05</v>
      </c>
      <c r="AA1249" s="121">
        <v>140</v>
      </c>
      <c r="AB1249" s="121">
        <v>150</v>
      </c>
      <c r="AC1249" s="122">
        <v>11.05</v>
      </c>
      <c r="AD1249" s="122">
        <v>71.099999999999994</v>
      </c>
      <c r="AE1249" s="122">
        <v>150</v>
      </c>
      <c r="AF1249" s="123">
        <v>5.15</v>
      </c>
      <c r="AG1249" s="123">
        <v>60</v>
      </c>
      <c r="AH1249" s="123">
        <v>150</v>
      </c>
      <c r="AI1249" s="1092" t="s">
        <v>2571</v>
      </c>
      <c r="AJ1249" s="1093"/>
      <c r="AK1249" s="1092" t="s">
        <v>2572</v>
      </c>
      <c r="AL1249" s="1093"/>
      <c r="AM1249" s="1093"/>
      <c r="AN1249" s="725"/>
      <c r="AO1249" s="729">
        <f t="shared" si="194"/>
        <v>0.05</v>
      </c>
      <c r="AP1249" s="725" t="s">
        <v>287</v>
      </c>
      <c r="AQ1249" s="725" t="s">
        <v>287</v>
      </c>
      <c r="AR1249" s="727">
        <f t="shared" si="195"/>
        <v>0.04</v>
      </c>
      <c r="AS1249" s="729">
        <v>8.3999999999999995E-3</v>
      </c>
      <c r="AT1249" s="115">
        <v>1256</v>
      </c>
    </row>
    <row r="1250" spans="1:46" ht="15" hidden="1" customHeight="1">
      <c r="A1250" s="115">
        <v>1247</v>
      </c>
      <c r="B1250" s="726" t="s">
        <v>2614</v>
      </c>
      <c r="C1250" s="726" t="s">
        <v>2615</v>
      </c>
      <c r="D1250" s="726" t="s">
        <v>309</v>
      </c>
      <c r="E1250" s="726" t="s">
        <v>330</v>
      </c>
      <c r="F1250" s="199" t="s">
        <v>2583</v>
      </c>
      <c r="G1250" s="725" t="s">
        <v>306</v>
      </c>
      <c r="H1250" s="726" t="s">
        <v>300</v>
      </c>
      <c r="I1250" s="725" t="s">
        <v>749</v>
      </c>
      <c r="J1250" s="725">
        <v>0.01</v>
      </c>
      <c r="K1250" s="725"/>
      <c r="L1250" s="725">
        <f t="shared" si="193"/>
        <v>0.01</v>
      </c>
      <c r="M1250" s="163"/>
      <c r="N1250" s="728" t="s">
        <v>2570</v>
      </c>
      <c r="O1250" s="163" t="s">
        <v>1795</v>
      </c>
      <c r="P1250" s="163" t="s">
        <v>1794</v>
      </c>
      <c r="Q1250" s="725"/>
      <c r="R1250" s="725"/>
      <c r="S1250" s="121">
        <v>1.05</v>
      </c>
      <c r="T1250" s="121">
        <v>10</v>
      </c>
      <c r="U1250" s="121">
        <v>21.05</v>
      </c>
      <c r="V1250" s="121">
        <v>41.1</v>
      </c>
      <c r="W1250" s="121">
        <v>71.150000000000006</v>
      </c>
      <c r="X1250" s="121">
        <v>81.150000000000006</v>
      </c>
      <c r="Y1250" s="121">
        <v>100</v>
      </c>
      <c r="Z1250" s="121">
        <v>121.05</v>
      </c>
      <c r="AA1250" s="121">
        <v>140</v>
      </c>
      <c r="AB1250" s="121">
        <v>150</v>
      </c>
      <c r="AC1250" s="122">
        <v>11.05</v>
      </c>
      <c r="AD1250" s="122">
        <v>71.099999999999994</v>
      </c>
      <c r="AE1250" s="122">
        <v>150</v>
      </c>
      <c r="AF1250" s="123">
        <v>5.15</v>
      </c>
      <c r="AG1250" s="123">
        <v>60</v>
      </c>
      <c r="AH1250" s="123">
        <v>150</v>
      </c>
      <c r="AI1250" s="1092" t="s">
        <v>2571</v>
      </c>
      <c r="AJ1250" s="1093"/>
      <c r="AK1250" s="1092" t="s">
        <v>2572</v>
      </c>
      <c r="AL1250" s="1093"/>
      <c r="AM1250" s="1093"/>
      <c r="AN1250" s="725"/>
      <c r="AO1250" s="729">
        <f t="shared" si="194"/>
        <v>0.05</v>
      </c>
      <c r="AP1250" s="725" t="s">
        <v>287</v>
      </c>
      <c r="AQ1250" s="725" t="s">
        <v>287</v>
      </c>
      <c r="AR1250" s="727">
        <f t="shared" si="195"/>
        <v>0.04</v>
      </c>
      <c r="AS1250" s="729">
        <v>8.3999999999999995E-3</v>
      </c>
      <c r="AT1250" s="115">
        <v>1256</v>
      </c>
    </row>
    <row r="1251" spans="1:46" ht="15" hidden="1" customHeight="1">
      <c r="A1251" s="115">
        <v>1248</v>
      </c>
      <c r="B1251" s="726" t="s">
        <v>2616</v>
      </c>
      <c r="C1251" s="726" t="s">
        <v>2617</v>
      </c>
      <c r="D1251" s="726" t="s">
        <v>309</v>
      </c>
      <c r="E1251" s="726" t="s">
        <v>330</v>
      </c>
      <c r="F1251" s="199" t="s">
        <v>2583</v>
      </c>
      <c r="G1251" s="725" t="s">
        <v>306</v>
      </c>
      <c r="H1251" s="726" t="s">
        <v>300</v>
      </c>
      <c r="I1251" s="725" t="s">
        <v>749</v>
      </c>
      <c r="J1251" s="725">
        <v>0.01</v>
      </c>
      <c r="K1251" s="725"/>
      <c r="L1251" s="725">
        <f t="shared" si="193"/>
        <v>0.01</v>
      </c>
      <c r="M1251" s="163"/>
      <c r="N1251" s="728" t="s">
        <v>2570</v>
      </c>
      <c r="O1251" s="163" t="s">
        <v>1795</v>
      </c>
      <c r="P1251" s="163" t="s">
        <v>1794</v>
      </c>
      <c r="Q1251" s="725"/>
      <c r="R1251" s="725"/>
      <c r="S1251" s="121">
        <v>1.05</v>
      </c>
      <c r="T1251" s="121">
        <v>10</v>
      </c>
      <c r="U1251" s="121">
        <v>21.05</v>
      </c>
      <c r="V1251" s="121">
        <v>41.1</v>
      </c>
      <c r="W1251" s="121">
        <v>71.150000000000006</v>
      </c>
      <c r="X1251" s="121">
        <v>81.150000000000006</v>
      </c>
      <c r="Y1251" s="121">
        <v>100</v>
      </c>
      <c r="Z1251" s="121">
        <v>121.05</v>
      </c>
      <c r="AA1251" s="121">
        <v>140</v>
      </c>
      <c r="AB1251" s="121">
        <v>150</v>
      </c>
      <c r="AC1251" s="122">
        <v>11.05</v>
      </c>
      <c r="AD1251" s="122">
        <v>71.099999999999994</v>
      </c>
      <c r="AE1251" s="122">
        <v>150</v>
      </c>
      <c r="AF1251" s="123">
        <v>5.15</v>
      </c>
      <c r="AG1251" s="123">
        <v>60</v>
      </c>
      <c r="AH1251" s="123">
        <v>150</v>
      </c>
      <c r="AI1251" s="1092" t="s">
        <v>2571</v>
      </c>
      <c r="AJ1251" s="1093"/>
      <c r="AK1251" s="1092" t="s">
        <v>2572</v>
      </c>
      <c r="AL1251" s="1093"/>
      <c r="AM1251" s="1093"/>
      <c r="AN1251" s="725"/>
      <c r="AO1251" s="729">
        <f t="shared" si="194"/>
        <v>0.05</v>
      </c>
      <c r="AP1251" s="725" t="s">
        <v>287</v>
      </c>
      <c r="AQ1251" s="725" t="s">
        <v>287</v>
      </c>
      <c r="AR1251" s="727">
        <f t="shared" si="195"/>
        <v>0.04</v>
      </c>
      <c r="AS1251" s="729">
        <v>8.3999999999999995E-3</v>
      </c>
      <c r="AT1251" s="115">
        <v>1256</v>
      </c>
    </row>
    <row r="1252" spans="1:46" ht="15" hidden="1" customHeight="1">
      <c r="A1252" s="115">
        <v>1249</v>
      </c>
      <c r="B1252" s="726" t="s">
        <v>2618</v>
      </c>
      <c r="C1252" s="726" t="s">
        <v>2619</v>
      </c>
      <c r="D1252" s="726" t="s">
        <v>309</v>
      </c>
      <c r="E1252" s="726" t="s">
        <v>330</v>
      </c>
      <c r="F1252" s="199" t="s">
        <v>2583</v>
      </c>
      <c r="G1252" s="725" t="s">
        <v>306</v>
      </c>
      <c r="H1252" s="726" t="s">
        <v>300</v>
      </c>
      <c r="I1252" s="725" t="s">
        <v>749</v>
      </c>
      <c r="J1252" s="725">
        <v>0.01</v>
      </c>
      <c r="K1252" s="725"/>
      <c r="L1252" s="725">
        <f t="shared" ref="L1252:L1254" si="196">IF(J1252&lt;0.03,0.01,0.03)</f>
        <v>0.01</v>
      </c>
      <c r="M1252" s="163"/>
      <c r="N1252" s="728" t="s">
        <v>2570</v>
      </c>
      <c r="O1252" s="163" t="s">
        <v>1795</v>
      </c>
      <c r="P1252" s="163" t="s">
        <v>1794</v>
      </c>
      <c r="Q1252" s="725"/>
      <c r="R1252" s="725"/>
      <c r="S1252" s="121">
        <v>1.05</v>
      </c>
      <c r="T1252" s="121">
        <v>10</v>
      </c>
      <c r="U1252" s="121">
        <v>21.05</v>
      </c>
      <c r="V1252" s="121">
        <v>41.1</v>
      </c>
      <c r="W1252" s="121">
        <v>71.150000000000006</v>
      </c>
      <c r="X1252" s="121">
        <v>81.150000000000006</v>
      </c>
      <c r="Y1252" s="121">
        <v>100</v>
      </c>
      <c r="Z1252" s="121">
        <v>121.05</v>
      </c>
      <c r="AA1252" s="121">
        <v>140</v>
      </c>
      <c r="AB1252" s="121">
        <v>150</v>
      </c>
      <c r="AC1252" s="122">
        <v>11.05</v>
      </c>
      <c r="AD1252" s="122">
        <v>71.099999999999994</v>
      </c>
      <c r="AE1252" s="122">
        <v>150</v>
      </c>
      <c r="AF1252" s="123">
        <v>5.15</v>
      </c>
      <c r="AG1252" s="123">
        <v>60</v>
      </c>
      <c r="AH1252" s="123">
        <v>150</v>
      </c>
      <c r="AI1252" s="1092" t="s">
        <v>2571</v>
      </c>
      <c r="AJ1252" s="1093"/>
      <c r="AK1252" s="1092" t="s">
        <v>2572</v>
      </c>
      <c r="AL1252" s="1093"/>
      <c r="AM1252" s="1093"/>
      <c r="AN1252" s="725"/>
      <c r="AO1252" s="729">
        <f t="shared" ref="AO1252:AO1254" si="197">AR1252+J1252</f>
        <v>0.05</v>
      </c>
      <c r="AP1252" s="725" t="s">
        <v>287</v>
      </c>
      <c r="AQ1252" s="725" t="s">
        <v>287</v>
      </c>
      <c r="AR1252" s="727">
        <f t="shared" ref="AR1252:AR1254" si="198">4*J1252</f>
        <v>0.04</v>
      </c>
      <c r="AS1252" s="729">
        <v>8.3999999999999995E-3</v>
      </c>
      <c r="AT1252" s="115">
        <v>1256</v>
      </c>
    </row>
    <row r="1253" spans="1:46" ht="15" hidden="1" customHeight="1">
      <c r="A1253" s="115">
        <v>1250</v>
      </c>
      <c r="B1253" s="726" t="s">
        <v>2620</v>
      </c>
      <c r="C1253" s="726" t="s">
        <v>2621</v>
      </c>
      <c r="D1253" s="726" t="s">
        <v>309</v>
      </c>
      <c r="E1253" s="726" t="s">
        <v>330</v>
      </c>
      <c r="F1253" s="199" t="s">
        <v>2583</v>
      </c>
      <c r="G1253" s="725" t="s">
        <v>306</v>
      </c>
      <c r="H1253" s="726" t="s">
        <v>300</v>
      </c>
      <c r="I1253" s="725" t="s">
        <v>749</v>
      </c>
      <c r="J1253" s="725">
        <v>0.01</v>
      </c>
      <c r="K1253" s="725"/>
      <c r="L1253" s="725">
        <f t="shared" si="196"/>
        <v>0.01</v>
      </c>
      <c r="M1253" s="163"/>
      <c r="N1253" s="728" t="s">
        <v>2570</v>
      </c>
      <c r="O1253" s="163" t="s">
        <v>1795</v>
      </c>
      <c r="P1253" s="163" t="s">
        <v>1794</v>
      </c>
      <c r="Q1253" s="725"/>
      <c r="R1253" s="725"/>
      <c r="S1253" s="121">
        <v>1.05</v>
      </c>
      <c r="T1253" s="121">
        <v>10</v>
      </c>
      <c r="U1253" s="121">
        <v>21.05</v>
      </c>
      <c r="V1253" s="121">
        <v>41.1</v>
      </c>
      <c r="W1253" s="121">
        <v>71.150000000000006</v>
      </c>
      <c r="X1253" s="121">
        <v>81.150000000000006</v>
      </c>
      <c r="Y1253" s="121">
        <v>100</v>
      </c>
      <c r="Z1253" s="121">
        <v>121.05</v>
      </c>
      <c r="AA1253" s="121">
        <v>140</v>
      </c>
      <c r="AB1253" s="121">
        <v>150</v>
      </c>
      <c r="AC1253" s="122">
        <v>11.05</v>
      </c>
      <c r="AD1253" s="122">
        <v>71.099999999999994</v>
      </c>
      <c r="AE1253" s="122">
        <v>150</v>
      </c>
      <c r="AF1253" s="123">
        <v>5.15</v>
      </c>
      <c r="AG1253" s="123">
        <v>60</v>
      </c>
      <c r="AH1253" s="123">
        <v>150</v>
      </c>
      <c r="AI1253" s="1092" t="s">
        <v>2571</v>
      </c>
      <c r="AJ1253" s="1093"/>
      <c r="AK1253" s="1092" t="s">
        <v>2572</v>
      </c>
      <c r="AL1253" s="1093"/>
      <c r="AM1253" s="1093"/>
      <c r="AN1253" s="725"/>
      <c r="AO1253" s="729">
        <f t="shared" si="197"/>
        <v>0.05</v>
      </c>
      <c r="AP1253" s="725" t="s">
        <v>287</v>
      </c>
      <c r="AQ1253" s="725" t="s">
        <v>287</v>
      </c>
      <c r="AR1253" s="727">
        <f t="shared" si="198"/>
        <v>0.04</v>
      </c>
      <c r="AS1253" s="729">
        <v>8.3999999999999995E-3</v>
      </c>
      <c r="AT1253" s="115">
        <v>1256</v>
      </c>
    </row>
    <row r="1254" spans="1:46" ht="15" hidden="1" customHeight="1">
      <c r="A1254" s="115">
        <v>1251</v>
      </c>
      <c r="B1254" s="726" t="s">
        <v>2622</v>
      </c>
      <c r="C1254" s="726" t="s">
        <v>2623</v>
      </c>
      <c r="D1254" s="726" t="s">
        <v>309</v>
      </c>
      <c r="E1254" s="726" t="s">
        <v>330</v>
      </c>
      <c r="F1254" s="199" t="s">
        <v>2583</v>
      </c>
      <c r="G1254" s="725" t="s">
        <v>306</v>
      </c>
      <c r="H1254" s="726" t="s">
        <v>300</v>
      </c>
      <c r="I1254" s="725" t="s">
        <v>749</v>
      </c>
      <c r="J1254" s="725">
        <v>0.01</v>
      </c>
      <c r="K1254" s="725"/>
      <c r="L1254" s="725">
        <f t="shared" si="196"/>
        <v>0.01</v>
      </c>
      <c r="M1254" s="163"/>
      <c r="N1254" s="728" t="s">
        <v>2570</v>
      </c>
      <c r="O1254" s="163" t="s">
        <v>1795</v>
      </c>
      <c r="P1254" s="163" t="s">
        <v>1794</v>
      </c>
      <c r="Q1254" s="725"/>
      <c r="R1254" s="725"/>
      <c r="S1254" s="121">
        <v>1.05</v>
      </c>
      <c r="T1254" s="121">
        <v>10</v>
      </c>
      <c r="U1254" s="121">
        <v>21.05</v>
      </c>
      <c r="V1254" s="121">
        <v>41.1</v>
      </c>
      <c r="W1254" s="121">
        <v>71.150000000000006</v>
      </c>
      <c r="X1254" s="121">
        <v>81.150000000000006</v>
      </c>
      <c r="Y1254" s="121">
        <v>100</v>
      </c>
      <c r="Z1254" s="121">
        <v>121.05</v>
      </c>
      <c r="AA1254" s="121">
        <v>140</v>
      </c>
      <c r="AB1254" s="121">
        <v>150</v>
      </c>
      <c r="AC1254" s="122">
        <v>11.05</v>
      </c>
      <c r="AD1254" s="122">
        <v>71.099999999999994</v>
      </c>
      <c r="AE1254" s="122">
        <v>150</v>
      </c>
      <c r="AF1254" s="123">
        <v>5.15</v>
      </c>
      <c r="AG1254" s="123">
        <v>60</v>
      </c>
      <c r="AH1254" s="123">
        <v>150</v>
      </c>
      <c r="AI1254" s="1092" t="s">
        <v>2571</v>
      </c>
      <c r="AJ1254" s="1093"/>
      <c r="AK1254" s="1092" t="s">
        <v>2572</v>
      </c>
      <c r="AL1254" s="1093"/>
      <c r="AM1254" s="1093"/>
      <c r="AN1254" s="725"/>
      <c r="AO1254" s="729">
        <f t="shared" si="197"/>
        <v>0.05</v>
      </c>
      <c r="AP1254" s="725" t="s">
        <v>287</v>
      </c>
      <c r="AQ1254" s="725" t="s">
        <v>287</v>
      </c>
      <c r="AR1254" s="727">
        <f t="shared" si="198"/>
        <v>0.04</v>
      </c>
      <c r="AS1254" s="729">
        <v>8.3999999999999995E-3</v>
      </c>
      <c r="AT1254" s="115">
        <v>1256</v>
      </c>
    </row>
    <row r="1255" spans="1:46" ht="15" hidden="1" customHeight="1">
      <c r="A1255" s="115">
        <v>1252</v>
      </c>
      <c r="B1255" s="726" t="s">
        <v>2625</v>
      </c>
      <c r="C1255" s="726" t="s">
        <v>2624</v>
      </c>
      <c r="D1255" s="726" t="s">
        <v>309</v>
      </c>
      <c r="E1255" s="726" t="s">
        <v>330</v>
      </c>
      <c r="F1255" s="199" t="s">
        <v>2583</v>
      </c>
      <c r="G1255" s="725" t="s">
        <v>306</v>
      </c>
      <c r="H1255" s="726" t="s">
        <v>300</v>
      </c>
      <c r="I1255" s="725" t="s">
        <v>749</v>
      </c>
      <c r="J1255" s="725">
        <v>0.01</v>
      </c>
      <c r="K1255" s="725"/>
      <c r="L1255" s="725">
        <f t="shared" ref="L1255:L1265" si="199">IF(J1255&lt;0.03,0.01,0.03)</f>
        <v>0.01</v>
      </c>
      <c r="M1255" s="163"/>
      <c r="N1255" s="728" t="s">
        <v>2570</v>
      </c>
      <c r="O1255" s="163" t="s">
        <v>1795</v>
      </c>
      <c r="P1255" s="163" t="s">
        <v>1794</v>
      </c>
      <c r="Q1255" s="725"/>
      <c r="R1255" s="725"/>
      <c r="S1255" s="121">
        <v>1.05</v>
      </c>
      <c r="T1255" s="121">
        <v>10</v>
      </c>
      <c r="U1255" s="121">
        <v>21.05</v>
      </c>
      <c r="V1255" s="121">
        <v>41.1</v>
      </c>
      <c r="W1255" s="121">
        <v>71.150000000000006</v>
      </c>
      <c r="X1255" s="121">
        <v>81.150000000000006</v>
      </c>
      <c r="Y1255" s="121">
        <v>100</v>
      </c>
      <c r="Z1255" s="121">
        <v>121.05</v>
      </c>
      <c r="AA1255" s="121">
        <v>140</v>
      </c>
      <c r="AB1255" s="121">
        <v>150</v>
      </c>
      <c r="AC1255" s="122">
        <v>11.05</v>
      </c>
      <c r="AD1255" s="122">
        <v>71.099999999999994</v>
      </c>
      <c r="AE1255" s="122">
        <v>150</v>
      </c>
      <c r="AF1255" s="123">
        <v>5.15</v>
      </c>
      <c r="AG1255" s="123">
        <v>60</v>
      </c>
      <c r="AH1255" s="123">
        <v>150</v>
      </c>
      <c r="AI1255" s="1092" t="s">
        <v>2571</v>
      </c>
      <c r="AJ1255" s="1093"/>
      <c r="AK1255" s="1092" t="s">
        <v>2572</v>
      </c>
      <c r="AL1255" s="1093"/>
      <c r="AM1255" s="1093"/>
      <c r="AN1255" s="725"/>
      <c r="AO1255" s="729">
        <f t="shared" ref="AO1255:AO1265" si="200">AR1255+J1255</f>
        <v>0.05</v>
      </c>
      <c r="AP1255" s="725" t="s">
        <v>287</v>
      </c>
      <c r="AQ1255" s="725" t="s">
        <v>287</v>
      </c>
      <c r="AR1255" s="727">
        <f t="shared" ref="AR1255:AR1265" si="201">4*J1255</f>
        <v>0.04</v>
      </c>
      <c r="AS1255" s="729">
        <v>8.3999999999999995E-3</v>
      </c>
      <c r="AT1255" s="115">
        <v>1256</v>
      </c>
    </row>
    <row r="1256" spans="1:46" ht="15" hidden="1" customHeight="1">
      <c r="A1256" s="115">
        <v>1253</v>
      </c>
      <c r="B1256" s="726" t="s">
        <v>2626</v>
      </c>
      <c r="C1256" s="726" t="s">
        <v>2627</v>
      </c>
      <c r="D1256" s="726" t="s">
        <v>309</v>
      </c>
      <c r="E1256" s="726" t="s">
        <v>330</v>
      </c>
      <c r="F1256" s="199" t="s">
        <v>2583</v>
      </c>
      <c r="G1256" s="725" t="s">
        <v>306</v>
      </c>
      <c r="H1256" s="726" t="s">
        <v>300</v>
      </c>
      <c r="I1256" s="725" t="s">
        <v>749</v>
      </c>
      <c r="J1256" s="725">
        <v>0.01</v>
      </c>
      <c r="K1256" s="725"/>
      <c r="L1256" s="725">
        <f t="shared" si="199"/>
        <v>0.01</v>
      </c>
      <c r="M1256" s="163"/>
      <c r="N1256" s="728" t="s">
        <v>2570</v>
      </c>
      <c r="O1256" s="163" t="s">
        <v>1795</v>
      </c>
      <c r="P1256" s="163" t="s">
        <v>1794</v>
      </c>
      <c r="Q1256" s="725"/>
      <c r="R1256" s="725"/>
      <c r="S1256" s="121">
        <v>1.05</v>
      </c>
      <c r="T1256" s="121">
        <v>10</v>
      </c>
      <c r="U1256" s="121">
        <v>21.05</v>
      </c>
      <c r="V1256" s="121">
        <v>41.1</v>
      </c>
      <c r="W1256" s="121">
        <v>71.150000000000006</v>
      </c>
      <c r="X1256" s="121">
        <v>81.150000000000006</v>
      </c>
      <c r="Y1256" s="121">
        <v>100</v>
      </c>
      <c r="Z1256" s="121">
        <v>121.05</v>
      </c>
      <c r="AA1256" s="121">
        <v>140</v>
      </c>
      <c r="AB1256" s="121">
        <v>150</v>
      </c>
      <c r="AC1256" s="122">
        <v>11.05</v>
      </c>
      <c r="AD1256" s="122">
        <v>71.099999999999994</v>
      </c>
      <c r="AE1256" s="122">
        <v>150</v>
      </c>
      <c r="AF1256" s="123">
        <v>5.15</v>
      </c>
      <c r="AG1256" s="123">
        <v>60</v>
      </c>
      <c r="AH1256" s="123">
        <v>150</v>
      </c>
      <c r="AI1256" s="1092" t="s">
        <v>2571</v>
      </c>
      <c r="AJ1256" s="1093"/>
      <c r="AK1256" s="1092" t="s">
        <v>2572</v>
      </c>
      <c r="AL1256" s="1093"/>
      <c r="AM1256" s="1093"/>
      <c r="AN1256" s="725"/>
      <c r="AO1256" s="729">
        <f t="shared" si="200"/>
        <v>0.05</v>
      </c>
      <c r="AP1256" s="725" t="s">
        <v>287</v>
      </c>
      <c r="AQ1256" s="725" t="s">
        <v>287</v>
      </c>
      <c r="AR1256" s="727">
        <f t="shared" si="201"/>
        <v>0.04</v>
      </c>
      <c r="AS1256" s="729">
        <v>8.3999999999999995E-3</v>
      </c>
      <c r="AT1256" s="115">
        <v>1256</v>
      </c>
    </row>
    <row r="1257" spans="1:46" ht="15" hidden="1" customHeight="1">
      <c r="A1257" s="115">
        <v>1254</v>
      </c>
      <c r="B1257" s="726" t="s">
        <v>2628</v>
      </c>
      <c r="C1257" s="726" t="s">
        <v>2629</v>
      </c>
      <c r="D1257" s="726" t="s">
        <v>309</v>
      </c>
      <c r="E1257" s="726" t="s">
        <v>330</v>
      </c>
      <c r="F1257" s="199" t="s">
        <v>2583</v>
      </c>
      <c r="G1257" s="725" t="s">
        <v>306</v>
      </c>
      <c r="H1257" s="726" t="s">
        <v>300</v>
      </c>
      <c r="I1257" s="725" t="s">
        <v>749</v>
      </c>
      <c r="J1257" s="725">
        <v>0.01</v>
      </c>
      <c r="K1257" s="725"/>
      <c r="L1257" s="725">
        <f t="shared" si="199"/>
        <v>0.01</v>
      </c>
      <c r="M1257" s="163"/>
      <c r="N1257" s="728" t="s">
        <v>2570</v>
      </c>
      <c r="O1257" s="163" t="s">
        <v>1795</v>
      </c>
      <c r="P1257" s="163" t="s">
        <v>1794</v>
      </c>
      <c r="Q1257" s="725"/>
      <c r="R1257" s="725"/>
      <c r="S1257" s="121">
        <v>1.05</v>
      </c>
      <c r="T1257" s="121">
        <v>10</v>
      </c>
      <c r="U1257" s="121">
        <v>21.05</v>
      </c>
      <c r="V1257" s="121">
        <v>41.1</v>
      </c>
      <c r="W1257" s="121">
        <v>71.150000000000006</v>
      </c>
      <c r="X1257" s="121">
        <v>81.150000000000006</v>
      </c>
      <c r="Y1257" s="121">
        <v>100</v>
      </c>
      <c r="Z1257" s="121">
        <v>121.05</v>
      </c>
      <c r="AA1257" s="121">
        <v>140</v>
      </c>
      <c r="AB1257" s="121">
        <v>150</v>
      </c>
      <c r="AC1257" s="122">
        <v>11.05</v>
      </c>
      <c r="AD1257" s="122">
        <v>71.099999999999994</v>
      </c>
      <c r="AE1257" s="122">
        <v>150</v>
      </c>
      <c r="AF1257" s="123">
        <v>5.15</v>
      </c>
      <c r="AG1257" s="123">
        <v>60</v>
      </c>
      <c r="AH1257" s="123">
        <v>150</v>
      </c>
      <c r="AI1257" s="1092" t="s">
        <v>2571</v>
      </c>
      <c r="AJ1257" s="1093"/>
      <c r="AK1257" s="1092" t="s">
        <v>2572</v>
      </c>
      <c r="AL1257" s="1093"/>
      <c r="AM1257" s="1093"/>
      <c r="AN1257" s="725"/>
      <c r="AO1257" s="729">
        <f t="shared" si="200"/>
        <v>0.05</v>
      </c>
      <c r="AP1257" s="725" t="s">
        <v>287</v>
      </c>
      <c r="AQ1257" s="725" t="s">
        <v>287</v>
      </c>
      <c r="AR1257" s="727">
        <f t="shared" si="201"/>
        <v>0.04</v>
      </c>
      <c r="AS1257" s="729">
        <v>8.3999999999999995E-3</v>
      </c>
      <c r="AT1257" s="115">
        <v>1256</v>
      </c>
    </row>
    <row r="1258" spans="1:46" ht="15" hidden="1" customHeight="1">
      <c r="A1258" s="115">
        <v>1255</v>
      </c>
      <c r="B1258" s="726" t="s">
        <v>2630</v>
      </c>
      <c r="C1258" s="726" t="s">
        <v>2631</v>
      </c>
      <c r="D1258" s="726" t="s">
        <v>309</v>
      </c>
      <c r="E1258" s="726" t="s">
        <v>330</v>
      </c>
      <c r="F1258" s="199" t="s">
        <v>2583</v>
      </c>
      <c r="G1258" s="725" t="s">
        <v>306</v>
      </c>
      <c r="H1258" s="726" t="s">
        <v>300</v>
      </c>
      <c r="I1258" s="725" t="s">
        <v>749</v>
      </c>
      <c r="J1258" s="725">
        <v>0.01</v>
      </c>
      <c r="K1258" s="725"/>
      <c r="L1258" s="725">
        <f t="shared" si="199"/>
        <v>0.01</v>
      </c>
      <c r="M1258" s="163"/>
      <c r="N1258" s="728" t="s">
        <v>2570</v>
      </c>
      <c r="O1258" s="163" t="s">
        <v>1795</v>
      </c>
      <c r="P1258" s="163" t="s">
        <v>1794</v>
      </c>
      <c r="Q1258" s="725"/>
      <c r="R1258" s="725"/>
      <c r="S1258" s="121">
        <v>1.05</v>
      </c>
      <c r="T1258" s="121">
        <v>10</v>
      </c>
      <c r="U1258" s="121">
        <v>21.05</v>
      </c>
      <c r="V1258" s="121">
        <v>41.1</v>
      </c>
      <c r="W1258" s="121">
        <v>71.150000000000006</v>
      </c>
      <c r="X1258" s="121">
        <v>81.150000000000006</v>
      </c>
      <c r="Y1258" s="121">
        <v>100</v>
      </c>
      <c r="Z1258" s="121">
        <v>121.05</v>
      </c>
      <c r="AA1258" s="121">
        <v>140</v>
      </c>
      <c r="AB1258" s="121">
        <v>150</v>
      </c>
      <c r="AC1258" s="122">
        <v>11.05</v>
      </c>
      <c r="AD1258" s="122">
        <v>71.099999999999994</v>
      </c>
      <c r="AE1258" s="122">
        <v>150</v>
      </c>
      <c r="AF1258" s="123">
        <v>5.15</v>
      </c>
      <c r="AG1258" s="123">
        <v>60</v>
      </c>
      <c r="AH1258" s="123">
        <v>150</v>
      </c>
      <c r="AI1258" s="1092" t="s">
        <v>2571</v>
      </c>
      <c r="AJ1258" s="1093"/>
      <c r="AK1258" s="1092" t="s">
        <v>2572</v>
      </c>
      <c r="AL1258" s="1093"/>
      <c r="AM1258" s="1093"/>
      <c r="AN1258" s="725"/>
      <c r="AO1258" s="729">
        <f t="shared" si="200"/>
        <v>0.05</v>
      </c>
      <c r="AP1258" s="725" t="s">
        <v>287</v>
      </c>
      <c r="AQ1258" s="725" t="s">
        <v>287</v>
      </c>
      <c r="AR1258" s="727">
        <f t="shared" si="201"/>
        <v>0.04</v>
      </c>
      <c r="AS1258" s="729">
        <v>8.3999999999999995E-3</v>
      </c>
      <c r="AT1258" s="115">
        <v>1256</v>
      </c>
    </row>
    <row r="1259" spans="1:46" ht="15" hidden="1" customHeight="1">
      <c r="A1259" s="115">
        <v>1256</v>
      </c>
      <c r="B1259" s="726" t="s">
        <v>2632</v>
      </c>
      <c r="C1259" s="726" t="s">
        <v>2633</v>
      </c>
      <c r="D1259" s="726" t="s">
        <v>309</v>
      </c>
      <c r="E1259" s="726" t="s">
        <v>330</v>
      </c>
      <c r="F1259" s="199" t="s">
        <v>2583</v>
      </c>
      <c r="G1259" s="725" t="s">
        <v>306</v>
      </c>
      <c r="H1259" s="726" t="s">
        <v>300</v>
      </c>
      <c r="I1259" s="725" t="s">
        <v>749</v>
      </c>
      <c r="J1259" s="725">
        <v>0.01</v>
      </c>
      <c r="K1259" s="725"/>
      <c r="L1259" s="725">
        <f t="shared" si="199"/>
        <v>0.01</v>
      </c>
      <c r="M1259" s="163"/>
      <c r="N1259" s="728" t="s">
        <v>2570</v>
      </c>
      <c r="O1259" s="163" t="s">
        <v>1795</v>
      </c>
      <c r="P1259" s="163" t="s">
        <v>1794</v>
      </c>
      <c r="Q1259" s="725"/>
      <c r="R1259" s="725"/>
      <c r="S1259" s="121">
        <v>1.05</v>
      </c>
      <c r="T1259" s="121">
        <v>10</v>
      </c>
      <c r="U1259" s="121">
        <v>21.05</v>
      </c>
      <c r="V1259" s="121">
        <v>41.1</v>
      </c>
      <c r="W1259" s="121">
        <v>71.150000000000006</v>
      </c>
      <c r="X1259" s="121">
        <v>81.150000000000006</v>
      </c>
      <c r="Y1259" s="121">
        <v>100</v>
      </c>
      <c r="Z1259" s="121">
        <v>121.05</v>
      </c>
      <c r="AA1259" s="121">
        <v>140</v>
      </c>
      <c r="AB1259" s="121">
        <v>150</v>
      </c>
      <c r="AC1259" s="122">
        <v>11.05</v>
      </c>
      <c r="AD1259" s="122">
        <v>71.099999999999994</v>
      </c>
      <c r="AE1259" s="122">
        <v>150</v>
      </c>
      <c r="AF1259" s="123">
        <v>5.15</v>
      </c>
      <c r="AG1259" s="123">
        <v>60</v>
      </c>
      <c r="AH1259" s="123">
        <v>150</v>
      </c>
      <c r="AI1259" s="1092" t="s">
        <v>2571</v>
      </c>
      <c r="AJ1259" s="1093"/>
      <c r="AK1259" s="1092" t="s">
        <v>2572</v>
      </c>
      <c r="AL1259" s="1093"/>
      <c r="AM1259" s="1093"/>
      <c r="AN1259" s="725"/>
      <c r="AO1259" s="729">
        <f t="shared" si="200"/>
        <v>0.05</v>
      </c>
      <c r="AP1259" s="725" t="s">
        <v>287</v>
      </c>
      <c r="AQ1259" s="725" t="s">
        <v>287</v>
      </c>
      <c r="AR1259" s="727">
        <f t="shared" si="201"/>
        <v>0.04</v>
      </c>
      <c r="AS1259" s="729">
        <v>8.3999999999999995E-3</v>
      </c>
      <c r="AT1259" s="115">
        <v>1256</v>
      </c>
    </row>
    <row r="1260" spans="1:46" ht="15" hidden="1" customHeight="1">
      <c r="A1260" s="115">
        <v>1257</v>
      </c>
      <c r="B1260" s="726" t="s">
        <v>2635</v>
      </c>
      <c r="C1260" s="726" t="s">
        <v>2634</v>
      </c>
      <c r="D1260" s="726" t="s">
        <v>309</v>
      </c>
      <c r="E1260" s="726" t="s">
        <v>330</v>
      </c>
      <c r="F1260" s="199" t="s">
        <v>2583</v>
      </c>
      <c r="G1260" s="725" t="s">
        <v>306</v>
      </c>
      <c r="H1260" s="726" t="s">
        <v>300</v>
      </c>
      <c r="I1260" s="725" t="s">
        <v>749</v>
      </c>
      <c r="J1260" s="725">
        <v>0.01</v>
      </c>
      <c r="K1260" s="725"/>
      <c r="L1260" s="725">
        <f t="shared" si="199"/>
        <v>0.01</v>
      </c>
      <c r="M1260" s="163"/>
      <c r="N1260" s="728" t="s">
        <v>2570</v>
      </c>
      <c r="O1260" s="163" t="s">
        <v>1795</v>
      </c>
      <c r="P1260" s="163" t="s">
        <v>1794</v>
      </c>
      <c r="Q1260" s="725"/>
      <c r="R1260" s="725"/>
      <c r="S1260" s="121">
        <v>1.05</v>
      </c>
      <c r="T1260" s="121">
        <v>10</v>
      </c>
      <c r="U1260" s="121">
        <v>21.05</v>
      </c>
      <c r="V1260" s="121">
        <v>41.1</v>
      </c>
      <c r="W1260" s="121">
        <v>71.150000000000006</v>
      </c>
      <c r="X1260" s="121">
        <v>81.150000000000006</v>
      </c>
      <c r="Y1260" s="121">
        <v>100</v>
      </c>
      <c r="Z1260" s="121">
        <v>121.05</v>
      </c>
      <c r="AA1260" s="121">
        <v>140</v>
      </c>
      <c r="AB1260" s="121">
        <v>150</v>
      </c>
      <c r="AC1260" s="122">
        <v>11.05</v>
      </c>
      <c r="AD1260" s="122">
        <v>71.099999999999994</v>
      </c>
      <c r="AE1260" s="122">
        <v>150</v>
      </c>
      <c r="AF1260" s="123">
        <v>5.15</v>
      </c>
      <c r="AG1260" s="123">
        <v>60</v>
      </c>
      <c r="AH1260" s="123">
        <v>150</v>
      </c>
      <c r="AI1260" s="1092" t="s">
        <v>2571</v>
      </c>
      <c r="AJ1260" s="1093"/>
      <c r="AK1260" s="1092" t="s">
        <v>2572</v>
      </c>
      <c r="AL1260" s="1093"/>
      <c r="AM1260" s="1093"/>
      <c r="AN1260" s="725"/>
      <c r="AO1260" s="729">
        <f t="shared" si="200"/>
        <v>0.05</v>
      </c>
      <c r="AP1260" s="725" t="s">
        <v>287</v>
      </c>
      <c r="AQ1260" s="725" t="s">
        <v>287</v>
      </c>
      <c r="AR1260" s="727">
        <f t="shared" si="201"/>
        <v>0.04</v>
      </c>
      <c r="AS1260" s="729">
        <v>8.3999999999999995E-3</v>
      </c>
      <c r="AT1260" s="115">
        <v>1256</v>
      </c>
    </row>
    <row r="1261" spans="1:46" ht="15" hidden="1" customHeight="1">
      <c r="A1261" s="115">
        <v>1258</v>
      </c>
      <c r="B1261" s="726" t="s">
        <v>2636</v>
      </c>
      <c r="C1261" s="726" t="s">
        <v>2637</v>
      </c>
      <c r="D1261" s="726" t="s">
        <v>309</v>
      </c>
      <c r="E1261" s="726" t="s">
        <v>330</v>
      </c>
      <c r="F1261" s="199" t="s">
        <v>2583</v>
      </c>
      <c r="G1261" s="725" t="s">
        <v>306</v>
      </c>
      <c r="H1261" s="726" t="s">
        <v>300</v>
      </c>
      <c r="I1261" s="725" t="s">
        <v>749</v>
      </c>
      <c r="J1261" s="725">
        <v>0.01</v>
      </c>
      <c r="K1261" s="725"/>
      <c r="L1261" s="725">
        <f t="shared" si="199"/>
        <v>0.01</v>
      </c>
      <c r="M1261" s="163"/>
      <c r="N1261" s="728" t="s">
        <v>2570</v>
      </c>
      <c r="O1261" s="163" t="s">
        <v>1795</v>
      </c>
      <c r="P1261" s="163" t="s">
        <v>1794</v>
      </c>
      <c r="Q1261" s="725"/>
      <c r="R1261" s="725"/>
      <c r="S1261" s="121">
        <v>1.05</v>
      </c>
      <c r="T1261" s="121">
        <v>10</v>
      </c>
      <c r="U1261" s="121">
        <v>21.05</v>
      </c>
      <c r="V1261" s="121">
        <v>41.1</v>
      </c>
      <c r="W1261" s="121">
        <v>71.150000000000006</v>
      </c>
      <c r="X1261" s="121">
        <v>81.150000000000006</v>
      </c>
      <c r="Y1261" s="121">
        <v>100</v>
      </c>
      <c r="Z1261" s="121">
        <v>121.05</v>
      </c>
      <c r="AA1261" s="121">
        <v>140</v>
      </c>
      <c r="AB1261" s="121">
        <v>150</v>
      </c>
      <c r="AC1261" s="122">
        <v>11.05</v>
      </c>
      <c r="AD1261" s="122">
        <v>71.099999999999994</v>
      </c>
      <c r="AE1261" s="122">
        <v>150</v>
      </c>
      <c r="AF1261" s="123">
        <v>5.15</v>
      </c>
      <c r="AG1261" s="123">
        <v>60</v>
      </c>
      <c r="AH1261" s="123">
        <v>150</v>
      </c>
      <c r="AI1261" s="1092" t="s">
        <v>2571</v>
      </c>
      <c r="AJ1261" s="1093"/>
      <c r="AK1261" s="1092" t="s">
        <v>2572</v>
      </c>
      <c r="AL1261" s="1093"/>
      <c r="AM1261" s="1093"/>
      <c r="AN1261" s="725"/>
      <c r="AO1261" s="729">
        <f t="shared" si="200"/>
        <v>0.05</v>
      </c>
      <c r="AP1261" s="725" t="s">
        <v>287</v>
      </c>
      <c r="AQ1261" s="725" t="s">
        <v>287</v>
      </c>
      <c r="AR1261" s="727">
        <f t="shared" si="201"/>
        <v>0.04</v>
      </c>
      <c r="AS1261" s="729">
        <v>8.3999999999999995E-3</v>
      </c>
      <c r="AT1261" s="115">
        <v>1256</v>
      </c>
    </row>
    <row r="1262" spans="1:46" ht="15" hidden="1" customHeight="1">
      <c r="A1262" s="115">
        <v>1259</v>
      </c>
      <c r="B1262" s="726" t="s">
        <v>2638</v>
      </c>
      <c r="C1262" s="726" t="s">
        <v>2639</v>
      </c>
      <c r="D1262" s="726" t="s">
        <v>309</v>
      </c>
      <c r="E1262" s="726" t="s">
        <v>330</v>
      </c>
      <c r="F1262" s="199" t="s">
        <v>2583</v>
      </c>
      <c r="G1262" s="725" t="s">
        <v>306</v>
      </c>
      <c r="H1262" s="726" t="s">
        <v>300</v>
      </c>
      <c r="I1262" s="725" t="s">
        <v>749</v>
      </c>
      <c r="J1262" s="725">
        <v>0.01</v>
      </c>
      <c r="K1262" s="725"/>
      <c r="L1262" s="725">
        <f t="shared" si="199"/>
        <v>0.01</v>
      </c>
      <c r="M1262" s="163"/>
      <c r="N1262" s="728" t="s">
        <v>2570</v>
      </c>
      <c r="O1262" s="163" t="s">
        <v>1795</v>
      </c>
      <c r="P1262" s="163" t="s">
        <v>1794</v>
      </c>
      <c r="Q1262" s="725"/>
      <c r="R1262" s="725"/>
      <c r="S1262" s="121">
        <v>1.05</v>
      </c>
      <c r="T1262" s="121">
        <v>10</v>
      </c>
      <c r="U1262" s="121">
        <v>21.05</v>
      </c>
      <c r="V1262" s="121">
        <v>41.1</v>
      </c>
      <c r="W1262" s="121">
        <v>71.150000000000006</v>
      </c>
      <c r="X1262" s="121">
        <v>81.150000000000006</v>
      </c>
      <c r="Y1262" s="121">
        <v>100</v>
      </c>
      <c r="Z1262" s="121">
        <v>121.05</v>
      </c>
      <c r="AA1262" s="121">
        <v>140</v>
      </c>
      <c r="AB1262" s="121">
        <v>150</v>
      </c>
      <c r="AC1262" s="122">
        <v>11.05</v>
      </c>
      <c r="AD1262" s="122">
        <v>71.099999999999994</v>
      </c>
      <c r="AE1262" s="122">
        <v>150</v>
      </c>
      <c r="AF1262" s="123">
        <v>5.15</v>
      </c>
      <c r="AG1262" s="123">
        <v>60</v>
      </c>
      <c r="AH1262" s="123">
        <v>150</v>
      </c>
      <c r="AI1262" s="1092" t="s">
        <v>2571</v>
      </c>
      <c r="AJ1262" s="1093"/>
      <c r="AK1262" s="1092" t="s">
        <v>2572</v>
      </c>
      <c r="AL1262" s="1093"/>
      <c r="AM1262" s="1093"/>
      <c r="AN1262" s="725"/>
      <c r="AO1262" s="729">
        <f t="shared" si="200"/>
        <v>0.05</v>
      </c>
      <c r="AP1262" s="725" t="s">
        <v>287</v>
      </c>
      <c r="AQ1262" s="725" t="s">
        <v>287</v>
      </c>
      <c r="AR1262" s="727">
        <f t="shared" si="201"/>
        <v>0.04</v>
      </c>
      <c r="AS1262" s="729">
        <v>8.3999999999999995E-3</v>
      </c>
      <c r="AT1262" s="115">
        <v>1256</v>
      </c>
    </row>
    <row r="1263" spans="1:46" ht="15" hidden="1" customHeight="1">
      <c r="A1263" s="115">
        <v>1260</v>
      </c>
      <c r="B1263" s="726" t="s">
        <v>2640</v>
      </c>
      <c r="C1263" s="726" t="s">
        <v>2641</v>
      </c>
      <c r="D1263" s="726" t="s">
        <v>309</v>
      </c>
      <c r="E1263" s="726" t="s">
        <v>330</v>
      </c>
      <c r="F1263" s="199" t="s">
        <v>2583</v>
      </c>
      <c r="G1263" s="725" t="s">
        <v>306</v>
      </c>
      <c r="H1263" s="726" t="s">
        <v>300</v>
      </c>
      <c r="I1263" s="725" t="s">
        <v>749</v>
      </c>
      <c r="J1263" s="725">
        <v>0.01</v>
      </c>
      <c r="K1263" s="725"/>
      <c r="L1263" s="725">
        <f t="shared" si="199"/>
        <v>0.01</v>
      </c>
      <c r="M1263" s="163"/>
      <c r="N1263" s="728" t="s">
        <v>2570</v>
      </c>
      <c r="O1263" s="163" t="s">
        <v>1795</v>
      </c>
      <c r="P1263" s="163" t="s">
        <v>1794</v>
      </c>
      <c r="Q1263" s="725"/>
      <c r="R1263" s="725"/>
      <c r="S1263" s="121">
        <v>1.05</v>
      </c>
      <c r="T1263" s="121">
        <v>10</v>
      </c>
      <c r="U1263" s="121">
        <v>21.05</v>
      </c>
      <c r="V1263" s="121">
        <v>41.1</v>
      </c>
      <c r="W1263" s="121">
        <v>71.150000000000006</v>
      </c>
      <c r="X1263" s="121">
        <v>81.150000000000006</v>
      </c>
      <c r="Y1263" s="121">
        <v>100</v>
      </c>
      <c r="Z1263" s="121">
        <v>121.05</v>
      </c>
      <c r="AA1263" s="121">
        <v>140</v>
      </c>
      <c r="AB1263" s="121">
        <v>150</v>
      </c>
      <c r="AC1263" s="122">
        <v>11.05</v>
      </c>
      <c r="AD1263" s="122">
        <v>71.099999999999994</v>
      </c>
      <c r="AE1263" s="122">
        <v>150</v>
      </c>
      <c r="AF1263" s="123">
        <v>5.15</v>
      </c>
      <c r="AG1263" s="123">
        <v>60</v>
      </c>
      <c r="AH1263" s="123">
        <v>150</v>
      </c>
      <c r="AI1263" s="1092" t="s">
        <v>2571</v>
      </c>
      <c r="AJ1263" s="1093"/>
      <c r="AK1263" s="1092" t="s">
        <v>2572</v>
      </c>
      <c r="AL1263" s="1093"/>
      <c r="AM1263" s="1093"/>
      <c r="AN1263" s="725"/>
      <c r="AO1263" s="729">
        <f t="shared" si="200"/>
        <v>0.05</v>
      </c>
      <c r="AP1263" s="725" t="s">
        <v>287</v>
      </c>
      <c r="AQ1263" s="725" t="s">
        <v>287</v>
      </c>
      <c r="AR1263" s="727">
        <f t="shared" si="201"/>
        <v>0.04</v>
      </c>
      <c r="AS1263" s="729">
        <v>8.3999999999999995E-3</v>
      </c>
      <c r="AT1263" s="115">
        <v>1256</v>
      </c>
    </row>
    <row r="1264" spans="1:46" ht="15" hidden="1" customHeight="1">
      <c r="A1264" s="115">
        <v>1261</v>
      </c>
      <c r="B1264" s="125" t="s">
        <v>2290</v>
      </c>
      <c r="C1264" s="735" t="s">
        <v>2291</v>
      </c>
      <c r="D1264" s="119" t="s">
        <v>309</v>
      </c>
      <c r="E1264" s="119" t="s">
        <v>330</v>
      </c>
      <c r="F1264" s="119" t="s">
        <v>395</v>
      </c>
      <c r="G1264" s="119" t="s">
        <v>306</v>
      </c>
      <c r="H1264" s="119" t="s">
        <v>300</v>
      </c>
      <c r="I1264" s="119" t="s">
        <v>749</v>
      </c>
      <c r="J1264" s="119">
        <v>0.01</v>
      </c>
      <c r="K1264" s="119"/>
      <c r="L1264" s="731">
        <f t="shared" si="199"/>
        <v>0.01</v>
      </c>
      <c r="M1264" s="163"/>
      <c r="N1264" s="733" t="s">
        <v>2570</v>
      </c>
      <c r="O1264" s="163" t="s">
        <v>1795</v>
      </c>
      <c r="P1264" s="163" t="s">
        <v>1794</v>
      </c>
      <c r="Q1264" s="731"/>
      <c r="R1264" s="731"/>
      <c r="S1264" s="121">
        <v>1.05</v>
      </c>
      <c r="T1264" s="121">
        <v>10</v>
      </c>
      <c r="U1264" s="121">
        <v>21.05</v>
      </c>
      <c r="V1264" s="121">
        <v>41.1</v>
      </c>
      <c r="W1264" s="121">
        <v>71.150000000000006</v>
      </c>
      <c r="X1264" s="121">
        <v>81.150000000000006</v>
      </c>
      <c r="Y1264" s="121">
        <v>100</v>
      </c>
      <c r="Z1264" s="121">
        <v>121.05</v>
      </c>
      <c r="AA1264" s="121">
        <v>140</v>
      </c>
      <c r="AB1264" s="121">
        <v>150</v>
      </c>
      <c r="AC1264" s="122">
        <v>11.05</v>
      </c>
      <c r="AD1264" s="122">
        <v>71.099999999999994</v>
      </c>
      <c r="AE1264" s="122">
        <v>150</v>
      </c>
      <c r="AF1264" s="123">
        <v>5.15</v>
      </c>
      <c r="AG1264" s="123">
        <v>60</v>
      </c>
      <c r="AH1264" s="123">
        <v>150</v>
      </c>
      <c r="AI1264" s="1092" t="s">
        <v>2571</v>
      </c>
      <c r="AJ1264" s="1093"/>
      <c r="AK1264" s="1092" t="s">
        <v>2572</v>
      </c>
      <c r="AL1264" s="1093"/>
      <c r="AM1264" s="1093"/>
      <c r="AN1264" s="731"/>
      <c r="AO1264" s="734">
        <f t="shared" si="200"/>
        <v>0.05</v>
      </c>
      <c r="AP1264" s="731" t="s">
        <v>287</v>
      </c>
      <c r="AQ1264" s="731" t="s">
        <v>287</v>
      </c>
      <c r="AR1264" s="732">
        <f t="shared" si="201"/>
        <v>0.04</v>
      </c>
      <c r="AS1264" s="734">
        <v>8.3999999999999995E-3</v>
      </c>
      <c r="AT1264" s="115">
        <v>1273</v>
      </c>
    </row>
    <row r="1265" spans="1:46" ht="15" customHeight="1">
      <c r="A1265" s="115">
        <v>1262</v>
      </c>
      <c r="B1265" s="736" t="s">
        <v>2643</v>
      </c>
      <c r="C1265" s="736" t="s">
        <v>2644</v>
      </c>
      <c r="D1265" s="736" t="s">
        <v>309</v>
      </c>
      <c r="E1265" s="736" t="s">
        <v>330</v>
      </c>
      <c r="F1265" s="737" t="s">
        <v>2312</v>
      </c>
      <c r="G1265" s="736" t="s">
        <v>297</v>
      </c>
      <c r="H1265" s="736" t="s">
        <v>300</v>
      </c>
      <c r="I1265" s="736" t="s">
        <v>1751</v>
      </c>
      <c r="J1265" s="737">
        <v>0.01</v>
      </c>
      <c r="K1265" s="737"/>
      <c r="L1265" s="737">
        <f t="shared" si="199"/>
        <v>0.01</v>
      </c>
      <c r="M1265" s="163"/>
      <c r="N1265" s="739" t="s">
        <v>2570</v>
      </c>
      <c r="O1265" s="164" t="s">
        <v>2181</v>
      </c>
      <c r="P1265" s="169" t="s">
        <v>2181</v>
      </c>
      <c r="Q1265" s="737"/>
      <c r="R1265" s="737"/>
      <c r="S1265" s="121">
        <v>1.05</v>
      </c>
      <c r="T1265" s="121">
        <v>10</v>
      </c>
      <c r="U1265" s="121">
        <v>21.05</v>
      </c>
      <c r="V1265" s="121">
        <v>41.1</v>
      </c>
      <c r="W1265" s="121">
        <v>71.150000000000006</v>
      </c>
      <c r="X1265" s="121">
        <v>81.150000000000006</v>
      </c>
      <c r="Y1265" s="121">
        <v>100</v>
      </c>
      <c r="Z1265" s="121">
        <v>121.05</v>
      </c>
      <c r="AA1265" s="121">
        <v>150</v>
      </c>
      <c r="AB1265" s="121">
        <v>200</v>
      </c>
      <c r="AC1265" s="122">
        <v>11.05</v>
      </c>
      <c r="AD1265" s="122">
        <v>100</v>
      </c>
      <c r="AE1265" s="122">
        <v>200</v>
      </c>
      <c r="AF1265" s="123">
        <v>5.15</v>
      </c>
      <c r="AG1265" s="123">
        <v>100</v>
      </c>
      <c r="AH1265" s="123">
        <v>200</v>
      </c>
      <c r="AI1265" s="1090" t="s">
        <v>2319</v>
      </c>
      <c r="AJ1265" s="1091"/>
      <c r="AK1265" s="1092" t="s">
        <v>2356</v>
      </c>
      <c r="AL1265" s="1093"/>
      <c r="AM1265" s="1093"/>
      <c r="AN1265" s="737"/>
      <c r="AO1265" s="740">
        <f t="shared" si="200"/>
        <v>0.05</v>
      </c>
      <c r="AP1265" s="737" t="s">
        <v>287</v>
      </c>
      <c r="AQ1265" s="737" t="s">
        <v>287</v>
      </c>
      <c r="AR1265" s="738">
        <f t="shared" si="201"/>
        <v>0.04</v>
      </c>
      <c r="AS1265" s="740">
        <v>8.3999999999999995E-3</v>
      </c>
      <c r="AT1265" s="115">
        <v>1172</v>
      </c>
    </row>
    <row r="1266" spans="1:46" ht="15" hidden="1" customHeight="1">
      <c r="A1266" s="115">
        <v>1263</v>
      </c>
      <c r="B1266" s="125" t="s">
        <v>2651</v>
      </c>
      <c r="C1266" s="119" t="s">
        <v>2652</v>
      </c>
      <c r="D1266" s="125" t="s">
        <v>309</v>
      </c>
      <c r="E1266" s="125" t="s">
        <v>330</v>
      </c>
      <c r="F1266" s="119" t="s">
        <v>1680</v>
      </c>
      <c r="G1266" s="125" t="s">
        <v>297</v>
      </c>
      <c r="H1266" s="125" t="s">
        <v>300</v>
      </c>
      <c r="I1266" s="125" t="s">
        <v>749</v>
      </c>
      <c r="J1266" s="120">
        <v>0.01</v>
      </c>
      <c r="K1266" s="120"/>
      <c r="L1266" s="120">
        <f t="shared" si="177"/>
        <v>0.01</v>
      </c>
      <c r="M1266" s="163"/>
      <c r="N1266" s="745" t="s">
        <v>2570</v>
      </c>
      <c r="O1266" s="169" t="s">
        <v>2181</v>
      </c>
      <c r="P1266" s="169" t="s">
        <v>2181</v>
      </c>
      <c r="Q1266" s="120"/>
      <c r="R1266" s="120"/>
      <c r="S1266" s="121">
        <v>1.05</v>
      </c>
      <c r="T1266" s="121">
        <v>10</v>
      </c>
      <c r="U1266" s="121">
        <v>21.05</v>
      </c>
      <c r="V1266" s="121">
        <v>41.1</v>
      </c>
      <c r="W1266" s="121">
        <v>71.150000000000006</v>
      </c>
      <c r="X1266" s="121">
        <v>81.150000000000006</v>
      </c>
      <c r="Y1266" s="121">
        <v>100</v>
      </c>
      <c r="Z1266" s="121">
        <v>121.05</v>
      </c>
      <c r="AA1266" s="121">
        <v>140</v>
      </c>
      <c r="AB1266" s="121">
        <v>150</v>
      </c>
      <c r="AC1266" s="122">
        <v>11.05</v>
      </c>
      <c r="AD1266" s="122">
        <v>71.099999999999994</v>
      </c>
      <c r="AE1266" s="122">
        <v>150</v>
      </c>
      <c r="AF1266" s="123">
        <v>5.15</v>
      </c>
      <c r="AG1266" s="123">
        <v>60</v>
      </c>
      <c r="AH1266" s="123">
        <v>150</v>
      </c>
      <c r="AI1266" s="1090" t="s">
        <v>2319</v>
      </c>
      <c r="AJ1266" s="1091"/>
      <c r="AK1266" s="1092" t="s">
        <v>2356</v>
      </c>
      <c r="AL1266" s="1093"/>
      <c r="AM1266" s="1093"/>
      <c r="AN1266" s="120"/>
      <c r="AO1266" s="118">
        <f t="shared" si="178"/>
        <v>0.05</v>
      </c>
      <c r="AP1266" s="120" t="s">
        <v>287</v>
      </c>
      <c r="AQ1266" s="120" t="s">
        <v>287</v>
      </c>
      <c r="AR1266" s="144">
        <f t="shared" si="171"/>
        <v>0.04</v>
      </c>
      <c r="AS1266" s="411">
        <v>8.3999999999999995E-3</v>
      </c>
      <c r="AT1266" s="115">
        <v>1275</v>
      </c>
    </row>
    <row r="1267" spans="1:46" ht="15" hidden="1" customHeight="1">
      <c r="A1267" s="115">
        <v>1264</v>
      </c>
      <c r="B1267" s="743" t="s">
        <v>2654</v>
      </c>
      <c r="C1267" s="744" t="s">
        <v>2653</v>
      </c>
      <c r="D1267" s="743" t="s">
        <v>309</v>
      </c>
      <c r="E1267" s="743" t="s">
        <v>330</v>
      </c>
      <c r="F1267" s="744" t="s">
        <v>1680</v>
      </c>
      <c r="G1267" s="743" t="s">
        <v>297</v>
      </c>
      <c r="H1267" s="743" t="s">
        <v>300</v>
      </c>
      <c r="I1267" s="125" t="s">
        <v>749</v>
      </c>
      <c r="J1267" s="744">
        <v>0.01</v>
      </c>
      <c r="K1267" s="120"/>
      <c r="L1267" s="120">
        <f t="shared" si="177"/>
        <v>0.01</v>
      </c>
      <c r="M1267" s="163"/>
      <c r="N1267" s="745" t="s">
        <v>2570</v>
      </c>
      <c r="O1267" s="169" t="s">
        <v>2181</v>
      </c>
      <c r="P1267" s="169" t="s">
        <v>2181</v>
      </c>
      <c r="Q1267" s="120"/>
      <c r="R1267" s="120"/>
      <c r="S1267" s="121">
        <v>1.05</v>
      </c>
      <c r="T1267" s="121">
        <v>10</v>
      </c>
      <c r="U1267" s="121">
        <v>21.05</v>
      </c>
      <c r="V1267" s="121">
        <v>41.1</v>
      </c>
      <c r="W1267" s="121">
        <v>71.150000000000006</v>
      </c>
      <c r="X1267" s="121">
        <v>81.150000000000006</v>
      </c>
      <c r="Y1267" s="121">
        <v>100</v>
      </c>
      <c r="Z1267" s="121">
        <v>121.05</v>
      </c>
      <c r="AA1267" s="121">
        <v>140</v>
      </c>
      <c r="AB1267" s="121">
        <v>150</v>
      </c>
      <c r="AC1267" s="122">
        <v>11.05</v>
      </c>
      <c r="AD1267" s="122">
        <v>71.099999999999994</v>
      </c>
      <c r="AE1267" s="122">
        <v>150</v>
      </c>
      <c r="AF1267" s="123">
        <v>5.15</v>
      </c>
      <c r="AG1267" s="123">
        <v>60</v>
      </c>
      <c r="AH1267" s="123">
        <v>150</v>
      </c>
      <c r="AI1267" s="1090" t="s">
        <v>2319</v>
      </c>
      <c r="AJ1267" s="1091"/>
      <c r="AK1267" s="1092" t="s">
        <v>2356</v>
      </c>
      <c r="AL1267" s="1093"/>
      <c r="AM1267" s="1093"/>
      <c r="AN1267" s="120"/>
      <c r="AO1267" s="118">
        <f t="shared" si="178"/>
        <v>0.05</v>
      </c>
      <c r="AP1267" s="120" t="s">
        <v>287</v>
      </c>
      <c r="AQ1267" s="120" t="s">
        <v>287</v>
      </c>
      <c r="AR1267" s="144">
        <f t="shared" si="171"/>
        <v>0.04</v>
      </c>
      <c r="AS1267" s="411">
        <v>8.3999999999999995E-3</v>
      </c>
      <c r="AT1267" s="115">
        <v>1276</v>
      </c>
    </row>
    <row r="1268" spans="1:46" ht="15" hidden="1" customHeight="1">
      <c r="A1268" s="115">
        <v>1265</v>
      </c>
      <c r="B1268" s="743" t="s">
        <v>2655</v>
      </c>
      <c r="C1268" s="744" t="s">
        <v>2656</v>
      </c>
      <c r="D1268" s="743" t="s">
        <v>309</v>
      </c>
      <c r="E1268" s="743" t="s">
        <v>330</v>
      </c>
      <c r="F1268" s="744" t="s">
        <v>1680</v>
      </c>
      <c r="G1268" s="743" t="s">
        <v>297</v>
      </c>
      <c r="H1268" s="743" t="s">
        <v>300</v>
      </c>
      <c r="I1268" s="125" t="s">
        <v>749</v>
      </c>
      <c r="J1268" s="744">
        <v>0.01</v>
      </c>
      <c r="K1268" s="120"/>
      <c r="L1268" s="120">
        <f t="shared" si="177"/>
        <v>0.01</v>
      </c>
      <c r="M1268" s="163"/>
      <c r="N1268" s="745" t="s">
        <v>2570</v>
      </c>
      <c r="O1268" s="169" t="s">
        <v>2181</v>
      </c>
      <c r="P1268" s="169" t="s">
        <v>2181</v>
      </c>
      <c r="Q1268" s="120"/>
      <c r="R1268" s="120"/>
      <c r="S1268" s="121">
        <v>1.05</v>
      </c>
      <c r="T1268" s="121">
        <v>10</v>
      </c>
      <c r="U1268" s="121">
        <v>21.05</v>
      </c>
      <c r="V1268" s="121">
        <v>41.1</v>
      </c>
      <c r="W1268" s="121">
        <v>71.150000000000006</v>
      </c>
      <c r="X1268" s="121">
        <v>81.150000000000006</v>
      </c>
      <c r="Y1268" s="121">
        <v>100</v>
      </c>
      <c r="Z1268" s="121">
        <v>121.05</v>
      </c>
      <c r="AA1268" s="121">
        <v>140</v>
      </c>
      <c r="AB1268" s="121">
        <v>150</v>
      </c>
      <c r="AC1268" s="122">
        <v>11.05</v>
      </c>
      <c r="AD1268" s="122">
        <v>71.099999999999994</v>
      </c>
      <c r="AE1268" s="122">
        <v>150</v>
      </c>
      <c r="AF1268" s="123">
        <v>5.15</v>
      </c>
      <c r="AG1268" s="123">
        <v>60</v>
      </c>
      <c r="AH1268" s="123">
        <v>150</v>
      </c>
      <c r="AI1268" s="1090" t="s">
        <v>2319</v>
      </c>
      <c r="AJ1268" s="1091"/>
      <c r="AK1268" s="1092" t="s">
        <v>2356</v>
      </c>
      <c r="AL1268" s="1093"/>
      <c r="AM1268" s="1093"/>
      <c r="AN1268" s="120"/>
      <c r="AO1268" s="118">
        <f t="shared" si="178"/>
        <v>0.05</v>
      </c>
      <c r="AP1268" s="120" t="s">
        <v>287</v>
      </c>
      <c r="AQ1268" s="120" t="s">
        <v>287</v>
      </c>
      <c r="AR1268" s="144">
        <f t="shared" si="171"/>
        <v>0.04</v>
      </c>
      <c r="AS1268" s="411">
        <v>8.3999999999999995E-3</v>
      </c>
      <c r="AT1268" s="115">
        <v>1277</v>
      </c>
    </row>
    <row r="1269" spans="1:46" ht="15" customHeight="1">
      <c r="A1269" s="115">
        <v>1266</v>
      </c>
      <c r="B1269" s="743" t="s">
        <v>2657</v>
      </c>
      <c r="C1269" s="744" t="s">
        <v>2658</v>
      </c>
      <c r="D1269" s="743" t="s">
        <v>309</v>
      </c>
      <c r="E1269" s="743" t="s">
        <v>330</v>
      </c>
      <c r="F1269" s="743" t="s">
        <v>1678</v>
      </c>
      <c r="G1269" s="743" t="s">
        <v>1095</v>
      </c>
      <c r="H1269" s="743" t="s">
        <v>300</v>
      </c>
      <c r="I1269" s="743" t="s">
        <v>1751</v>
      </c>
      <c r="J1269" s="744">
        <v>0.01</v>
      </c>
      <c r="K1269" s="120"/>
      <c r="L1269" s="120">
        <f t="shared" si="177"/>
        <v>0.01</v>
      </c>
      <c r="M1269" s="163"/>
      <c r="N1269" s="745" t="s">
        <v>2570</v>
      </c>
      <c r="O1269" s="169" t="s">
        <v>2181</v>
      </c>
      <c r="P1269" s="169" t="s">
        <v>2181</v>
      </c>
      <c r="Q1269" s="120"/>
      <c r="R1269" s="120"/>
      <c r="S1269" s="121">
        <v>1.05</v>
      </c>
      <c r="T1269" s="121">
        <v>10</v>
      </c>
      <c r="U1269" s="121">
        <v>21.05</v>
      </c>
      <c r="V1269" s="121">
        <v>41.1</v>
      </c>
      <c r="W1269" s="121">
        <v>71.150000000000006</v>
      </c>
      <c r="X1269" s="121">
        <v>81.150000000000006</v>
      </c>
      <c r="Y1269" s="121">
        <v>100</v>
      </c>
      <c r="Z1269" s="121">
        <v>121.05</v>
      </c>
      <c r="AA1269" s="121">
        <v>150</v>
      </c>
      <c r="AB1269" s="121">
        <v>200</v>
      </c>
      <c r="AC1269" s="122">
        <v>11.05</v>
      </c>
      <c r="AD1269" s="122">
        <v>100</v>
      </c>
      <c r="AE1269" s="122">
        <v>200</v>
      </c>
      <c r="AF1269" s="123">
        <v>5.15</v>
      </c>
      <c r="AG1269" s="123">
        <v>100</v>
      </c>
      <c r="AH1269" s="123">
        <v>200</v>
      </c>
      <c r="AI1269" s="1090" t="s">
        <v>2319</v>
      </c>
      <c r="AJ1269" s="1091"/>
      <c r="AK1269" s="1092" t="s">
        <v>2356</v>
      </c>
      <c r="AL1269" s="1093"/>
      <c r="AM1269" s="1093"/>
      <c r="AN1269" s="120"/>
      <c r="AO1269" s="118">
        <f t="shared" si="178"/>
        <v>0.05</v>
      </c>
      <c r="AP1269" s="120" t="s">
        <v>287</v>
      </c>
      <c r="AQ1269" s="120" t="s">
        <v>287</v>
      </c>
      <c r="AR1269" s="144">
        <f t="shared" ref="AR1269:AR1322" si="202">4*J1269</f>
        <v>0.04</v>
      </c>
      <c r="AS1269" s="411">
        <v>8.3999999999999995E-3</v>
      </c>
      <c r="AT1269" s="115">
        <v>1278</v>
      </c>
    </row>
    <row r="1270" spans="1:46" ht="15" customHeight="1">
      <c r="A1270" s="115">
        <v>1267</v>
      </c>
      <c r="B1270" s="743" t="s">
        <v>2659</v>
      </c>
      <c r="C1270" s="744" t="s">
        <v>2660</v>
      </c>
      <c r="D1270" s="743" t="s">
        <v>309</v>
      </c>
      <c r="E1270" s="743" t="s">
        <v>330</v>
      </c>
      <c r="F1270" s="744" t="s">
        <v>2312</v>
      </c>
      <c r="G1270" s="743" t="s">
        <v>297</v>
      </c>
      <c r="H1270" s="743" t="s">
        <v>300</v>
      </c>
      <c r="I1270" s="743" t="s">
        <v>1751</v>
      </c>
      <c r="J1270" s="744">
        <v>0.01</v>
      </c>
      <c r="K1270" s="120"/>
      <c r="L1270" s="120">
        <f t="shared" si="177"/>
        <v>0.01</v>
      </c>
      <c r="M1270" s="163"/>
      <c r="N1270" s="745" t="s">
        <v>2570</v>
      </c>
      <c r="O1270" s="169" t="s">
        <v>2181</v>
      </c>
      <c r="P1270" s="169" t="s">
        <v>2181</v>
      </c>
      <c r="Q1270" s="120"/>
      <c r="R1270" s="120"/>
      <c r="S1270" s="121">
        <v>1.05</v>
      </c>
      <c r="T1270" s="121">
        <v>10</v>
      </c>
      <c r="U1270" s="121">
        <v>21.05</v>
      </c>
      <c r="V1270" s="121">
        <v>41.1</v>
      </c>
      <c r="W1270" s="121">
        <v>71.150000000000006</v>
      </c>
      <c r="X1270" s="121">
        <v>81.150000000000006</v>
      </c>
      <c r="Y1270" s="121">
        <v>100</v>
      </c>
      <c r="Z1270" s="121">
        <v>121.05</v>
      </c>
      <c r="AA1270" s="121">
        <v>150</v>
      </c>
      <c r="AB1270" s="121">
        <v>200</v>
      </c>
      <c r="AC1270" s="122">
        <v>11.05</v>
      </c>
      <c r="AD1270" s="122">
        <v>100</v>
      </c>
      <c r="AE1270" s="122">
        <v>200</v>
      </c>
      <c r="AF1270" s="123">
        <v>5.15</v>
      </c>
      <c r="AG1270" s="123">
        <v>100</v>
      </c>
      <c r="AH1270" s="123">
        <v>200</v>
      </c>
      <c r="AI1270" s="1090" t="s">
        <v>2319</v>
      </c>
      <c r="AJ1270" s="1091"/>
      <c r="AK1270" s="1092" t="s">
        <v>2356</v>
      </c>
      <c r="AL1270" s="1093"/>
      <c r="AM1270" s="1093"/>
      <c r="AN1270" s="120"/>
      <c r="AO1270" s="118">
        <f t="shared" si="178"/>
        <v>0.05</v>
      </c>
      <c r="AP1270" s="120" t="s">
        <v>287</v>
      </c>
      <c r="AQ1270" s="120" t="s">
        <v>287</v>
      </c>
      <c r="AR1270" s="144">
        <f t="shared" si="202"/>
        <v>0.04</v>
      </c>
      <c r="AS1270" s="411">
        <v>8.3999999999999995E-3</v>
      </c>
      <c r="AT1270" s="115">
        <v>1279</v>
      </c>
    </row>
    <row r="1271" spans="1:46" ht="15" customHeight="1">
      <c r="A1271" s="115">
        <v>1268</v>
      </c>
      <c r="B1271" s="748" t="s">
        <v>2665</v>
      </c>
      <c r="C1271" s="754">
        <v>12128163</v>
      </c>
      <c r="D1271" s="748" t="s">
        <v>309</v>
      </c>
      <c r="E1271" s="748" t="s">
        <v>330</v>
      </c>
      <c r="F1271" s="749" t="s">
        <v>2312</v>
      </c>
      <c r="G1271" s="748" t="s">
        <v>297</v>
      </c>
      <c r="H1271" s="748" t="s">
        <v>300</v>
      </c>
      <c r="I1271" s="748" t="s">
        <v>1751</v>
      </c>
      <c r="J1271" s="749">
        <v>0.01</v>
      </c>
      <c r="K1271" s="749"/>
      <c r="L1271" s="749">
        <f t="shared" ref="L1271:L1273" si="203">IF(J1271&lt;0.03,0.01,0.03)</f>
        <v>0.01</v>
      </c>
      <c r="M1271" s="163"/>
      <c r="N1271" s="751" t="s">
        <v>2570</v>
      </c>
      <c r="O1271" s="169" t="s">
        <v>2181</v>
      </c>
      <c r="P1271" s="169" t="s">
        <v>2181</v>
      </c>
      <c r="Q1271" s="749"/>
      <c r="R1271" s="749"/>
      <c r="S1271" s="121">
        <v>1.05</v>
      </c>
      <c r="T1271" s="121">
        <v>10</v>
      </c>
      <c r="U1271" s="121">
        <v>21.05</v>
      </c>
      <c r="V1271" s="121">
        <v>41.1</v>
      </c>
      <c r="W1271" s="121">
        <v>71.150000000000006</v>
      </c>
      <c r="X1271" s="121">
        <v>81.150000000000006</v>
      </c>
      <c r="Y1271" s="121">
        <v>100</v>
      </c>
      <c r="Z1271" s="121">
        <v>121.05</v>
      </c>
      <c r="AA1271" s="121">
        <v>150</v>
      </c>
      <c r="AB1271" s="121">
        <v>200</v>
      </c>
      <c r="AC1271" s="122">
        <v>11.05</v>
      </c>
      <c r="AD1271" s="122">
        <v>100</v>
      </c>
      <c r="AE1271" s="122">
        <v>200</v>
      </c>
      <c r="AF1271" s="123">
        <v>5.15</v>
      </c>
      <c r="AG1271" s="123">
        <v>100</v>
      </c>
      <c r="AH1271" s="123">
        <v>200</v>
      </c>
      <c r="AI1271" s="1090" t="s">
        <v>2319</v>
      </c>
      <c r="AJ1271" s="1091"/>
      <c r="AK1271" s="1092" t="s">
        <v>2356</v>
      </c>
      <c r="AL1271" s="1093"/>
      <c r="AM1271" s="1093"/>
      <c r="AN1271" s="749"/>
      <c r="AO1271" s="752">
        <f t="shared" ref="AO1271:AO1273" si="204">AR1271+J1271</f>
        <v>0.05</v>
      </c>
      <c r="AP1271" s="749" t="s">
        <v>287</v>
      </c>
      <c r="AQ1271" s="749" t="s">
        <v>287</v>
      </c>
      <c r="AR1271" s="750">
        <f t="shared" ref="AR1271:AR1273" si="205">4*J1271</f>
        <v>0.04</v>
      </c>
      <c r="AS1271" s="752">
        <v>8.3999999999999995E-3</v>
      </c>
      <c r="AT1271" s="115">
        <v>1280</v>
      </c>
    </row>
    <row r="1272" spans="1:46" ht="15" hidden="1" customHeight="1">
      <c r="A1272" s="115">
        <v>1269</v>
      </c>
      <c r="B1272" s="748" t="s">
        <v>2663</v>
      </c>
      <c r="C1272" s="754" t="s">
        <v>2667</v>
      </c>
      <c r="D1272" s="748" t="s">
        <v>309</v>
      </c>
      <c r="E1272" s="748" t="s">
        <v>330</v>
      </c>
      <c r="F1272" s="749" t="s">
        <v>1680</v>
      </c>
      <c r="G1272" s="748" t="s">
        <v>297</v>
      </c>
      <c r="H1272" s="748" t="s">
        <v>300</v>
      </c>
      <c r="I1272" s="125" t="s">
        <v>749</v>
      </c>
      <c r="J1272" s="749">
        <v>0.01</v>
      </c>
      <c r="K1272" s="749"/>
      <c r="L1272" s="749">
        <f t="shared" si="203"/>
        <v>0.01</v>
      </c>
      <c r="M1272" s="163"/>
      <c r="N1272" s="751" t="s">
        <v>2570</v>
      </c>
      <c r="O1272" s="169" t="s">
        <v>2181</v>
      </c>
      <c r="P1272" s="169" t="s">
        <v>2181</v>
      </c>
      <c r="Q1272" s="749"/>
      <c r="R1272" s="749"/>
      <c r="S1272" s="121">
        <v>1.05</v>
      </c>
      <c r="T1272" s="121">
        <v>10</v>
      </c>
      <c r="U1272" s="121">
        <v>21.05</v>
      </c>
      <c r="V1272" s="121">
        <v>41.1</v>
      </c>
      <c r="W1272" s="121">
        <v>71.150000000000006</v>
      </c>
      <c r="X1272" s="121">
        <v>81.150000000000006</v>
      </c>
      <c r="Y1272" s="121">
        <v>100</v>
      </c>
      <c r="Z1272" s="121">
        <v>121.05</v>
      </c>
      <c r="AA1272" s="121">
        <v>140</v>
      </c>
      <c r="AB1272" s="121">
        <v>150</v>
      </c>
      <c r="AC1272" s="122">
        <v>11.05</v>
      </c>
      <c r="AD1272" s="122">
        <v>71.099999999999994</v>
      </c>
      <c r="AE1272" s="122">
        <v>150</v>
      </c>
      <c r="AF1272" s="123">
        <v>5.15</v>
      </c>
      <c r="AG1272" s="123">
        <v>60</v>
      </c>
      <c r="AH1272" s="123">
        <v>150</v>
      </c>
      <c r="AI1272" s="1090" t="s">
        <v>2319</v>
      </c>
      <c r="AJ1272" s="1091"/>
      <c r="AK1272" s="1092" t="s">
        <v>2356</v>
      </c>
      <c r="AL1272" s="1093"/>
      <c r="AM1272" s="1093"/>
      <c r="AN1272" s="749"/>
      <c r="AO1272" s="752">
        <f t="shared" si="204"/>
        <v>0.05</v>
      </c>
      <c r="AP1272" s="749" t="s">
        <v>287</v>
      </c>
      <c r="AQ1272" s="749" t="s">
        <v>287</v>
      </c>
      <c r="AR1272" s="750">
        <f t="shared" si="205"/>
        <v>0.04</v>
      </c>
      <c r="AS1272" s="752">
        <v>8.3999999999999995E-3</v>
      </c>
      <c r="AT1272" s="115">
        <v>1281</v>
      </c>
    </row>
    <row r="1273" spans="1:46" ht="15.75" hidden="1" customHeight="1">
      <c r="A1273" s="115">
        <v>1270</v>
      </c>
      <c r="B1273" s="748" t="s">
        <v>2664</v>
      </c>
      <c r="C1273" s="754" t="s">
        <v>2666</v>
      </c>
      <c r="D1273" s="748" t="s">
        <v>309</v>
      </c>
      <c r="E1273" s="748" t="s">
        <v>330</v>
      </c>
      <c r="F1273" s="749" t="s">
        <v>1680</v>
      </c>
      <c r="G1273" s="748" t="s">
        <v>297</v>
      </c>
      <c r="H1273" s="748" t="s">
        <v>300</v>
      </c>
      <c r="I1273" s="125" t="s">
        <v>749</v>
      </c>
      <c r="J1273" s="749">
        <v>0.01</v>
      </c>
      <c r="K1273" s="749"/>
      <c r="L1273" s="749">
        <f t="shared" si="203"/>
        <v>0.01</v>
      </c>
      <c r="M1273" s="163"/>
      <c r="N1273" s="751" t="s">
        <v>2570</v>
      </c>
      <c r="O1273" s="169" t="s">
        <v>2181</v>
      </c>
      <c r="P1273" s="169" t="s">
        <v>2181</v>
      </c>
      <c r="Q1273" s="749"/>
      <c r="R1273" s="749"/>
      <c r="S1273" s="121">
        <v>1.05</v>
      </c>
      <c r="T1273" s="121">
        <v>10</v>
      </c>
      <c r="U1273" s="121">
        <v>21.05</v>
      </c>
      <c r="V1273" s="121">
        <v>41.1</v>
      </c>
      <c r="W1273" s="121">
        <v>71.150000000000006</v>
      </c>
      <c r="X1273" s="121">
        <v>81.150000000000006</v>
      </c>
      <c r="Y1273" s="121">
        <v>100</v>
      </c>
      <c r="Z1273" s="121">
        <v>121.05</v>
      </c>
      <c r="AA1273" s="121">
        <v>140</v>
      </c>
      <c r="AB1273" s="121">
        <v>150</v>
      </c>
      <c r="AC1273" s="122">
        <v>11.05</v>
      </c>
      <c r="AD1273" s="122">
        <v>71.099999999999994</v>
      </c>
      <c r="AE1273" s="122">
        <v>150</v>
      </c>
      <c r="AF1273" s="123">
        <v>5.15</v>
      </c>
      <c r="AG1273" s="123">
        <v>60</v>
      </c>
      <c r="AH1273" s="123">
        <v>150</v>
      </c>
      <c r="AI1273" s="1090" t="s">
        <v>2319</v>
      </c>
      <c r="AJ1273" s="1091"/>
      <c r="AK1273" s="1092" t="s">
        <v>2356</v>
      </c>
      <c r="AL1273" s="1093"/>
      <c r="AM1273" s="1093"/>
      <c r="AN1273" s="749"/>
      <c r="AO1273" s="752">
        <f t="shared" si="204"/>
        <v>0.05</v>
      </c>
      <c r="AP1273" s="749" t="s">
        <v>287</v>
      </c>
      <c r="AQ1273" s="749" t="s">
        <v>287</v>
      </c>
      <c r="AR1273" s="750">
        <f t="shared" si="205"/>
        <v>0.04</v>
      </c>
      <c r="AS1273" s="752">
        <v>8.3999999999999995E-3</v>
      </c>
      <c r="AT1273" s="115">
        <v>1282</v>
      </c>
    </row>
    <row r="1274" spans="1:46" ht="15.75" hidden="1" customHeight="1">
      <c r="A1274" s="115">
        <v>1271</v>
      </c>
      <c r="B1274" s="766" t="s">
        <v>2726</v>
      </c>
      <c r="C1274" s="766" t="s">
        <v>1678</v>
      </c>
      <c r="D1274" s="766" t="s">
        <v>309</v>
      </c>
      <c r="E1274" s="766" t="s">
        <v>330</v>
      </c>
      <c r="F1274" s="766" t="s">
        <v>1678</v>
      </c>
      <c r="G1274" s="766" t="s">
        <v>297</v>
      </c>
      <c r="H1274" s="766" t="s">
        <v>300</v>
      </c>
      <c r="I1274" s="125" t="s">
        <v>749</v>
      </c>
      <c r="J1274" s="767">
        <v>0.01</v>
      </c>
      <c r="K1274" s="767"/>
      <c r="L1274" s="767">
        <f t="shared" ref="L1274:L1275" si="206">IF(J1274&lt;0.03,0.01,0.03)</f>
        <v>0.01</v>
      </c>
      <c r="M1274" s="163"/>
      <c r="N1274" s="769" t="s">
        <v>2570</v>
      </c>
      <c r="O1274" s="169" t="s">
        <v>2181</v>
      </c>
      <c r="P1274" s="169" t="s">
        <v>2181</v>
      </c>
      <c r="Q1274" s="767"/>
      <c r="R1274" s="767"/>
      <c r="S1274" s="121">
        <v>1.05</v>
      </c>
      <c r="T1274" s="121">
        <v>10</v>
      </c>
      <c r="U1274" s="121">
        <v>21.05</v>
      </c>
      <c r="V1274" s="121">
        <v>41.1</v>
      </c>
      <c r="W1274" s="121">
        <v>71.150000000000006</v>
      </c>
      <c r="X1274" s="121">
        <v>81.150000000000006</v>
      </c>
      <c r="Y1274" s="121">
        <v>100</v>
      </c>
      <c r="Z1274" s="121">
        <v>121.05</v>
      </c>
      <c r="AA1274" s="121">
        <v>140</v>
      </c>
      <c r="AB1274" s="121">
        <v>150</v>
      </c>
      <c r="AC1274" s="122">
        <v>11.05</v>
      </c>
      <c r="AD1274" s="122">
        <v>71.099999999999994</v>
      </c>
      <c r="AE1274" s="122">
        <v>150</v>
      </c>
      <c r="AF1274" s="123">
        <v>5.15</v>
      </c>
      <c r="AG1274" s="123">
        <v>60</v>
      </c>
      <c r="AH1274" s="123">
        <v>150</v>
      </c>
      <c r="AI1274" s="1090" t="s">
        <v>2319</v>
      </c>
      <c r="AJ1274" s="1091"/>
      <c r="AK1274" s="1092" t="s">
        <v>2356</v>
      </c>
      <c r="AL1274" s="1093"/>
      <c r="AM1274" s="1093"/>
      <c r="AN1274" s="767"/>
      <c r="AO1274" s="770">
        <f t="shared" ref="AO1274:AO1275" si="207">AR1274+J1274</f>
        <v>0.05</v>
      </c>
      <c r="AP1274" s="767" t="s">
        <v>287</v>
      </c>
      <c r="AQ1274" s="767" t="s">
        <v>287</v>
      </c>
      <c r="AR1274" s="768">
        <f t="shared" ref="AR1274:AR1275" si="208">4*J1274</f>
        <v>0.04</v>
      </c>
      <c r="AS1274" s="770">
        <v>8.3999999999999995E-3</v>
      </c>
      <c r="AT1274" s="115">
        <v>1282</v>
      </c>
    </row>
    <row r="1275" spans="1:46" ht="15.75" hidden="1" customHeight="1">
      <c r="A1275" s="115">
        <v>1272</v>
      </c>
      <c r="B1275" s="766" t="s">
        <v>2727</v>
      </c>
      <c r="C1275" s="766" t="s">
        <v>2728</v>
      </c>
      <c r="D1275" s="766" t="s">
        <v>309</v>
      </c>
      <c r="E1275" s="766" t="s">
        <v>330</v>
      </c>
      <c r="F1275" s="766" t="s">
        <v>1680</v>
      </c>
      <c r="G1275" s="766" t="s">
        <v>297</v>
      </c>
      <c r="H1275" s="766" t="s">
        <v>300</v>
      </c>
      <c r="I1275" s="125" t="s">
        <v>749</v>
      </c>
      <c r="J1275" s="767">
        <v>0.01</v>
      </c>
      <c r="K1275" s="767"/>
      <c r="L1275" s="767">
        <f t="shared" si="206"/>
        <v>0.01</v>
      </c>
      <c r="M1275" s="163"/>
      <c r="N1275" s="769" t="s">
        <v>2570</v>
      </c>
      <c r="O1275" s="169" t="s">
        <v>2181</v>
      </c>
      <c r="P1275" s="169" t="s">
        <v>2181</v>
      </c>
      <c r="Q1275" s="767"/>
      <c r="R1275" s="767"/>
      <c r="S1275" s="121">
        <v>1.05</v>
      </c>
      <c r="T1275" s="121">
        <v>10</v>
      </c>
      <c r="U1275" s="121">
        <v>21.05</v>
      </c>
      <c r="V1275" s="121">
        <v>41.1</v>
      </c>
      <c r="W1275" s="121">
        <v>71.150000000000006</v>
      </c>
      <c r="X1275" s="121">
        <v>81.150000000000006</v>
      </c>
      <c r="Y1275" s="121">
        <v>100</v>
      </c>
      <c r="Z1275" s="121">
        <v>121.05</v>
      </c>
      <c r="AA1275" s="121">
        <v>140</v>
      </c>
      <c r="AB1275" s="121">
        <v>150</v>
      </c>
      <c r="AC1275" s="122">
        <v>11.05</v>
      </c>
      <c r="AD1275" s="122">
        <v>71.099999999999994</v>
      </c>
      <c r="AE1275" s="122">
        <v>150</v>
      </c>
      <c r="AF1275" s="123">
        <v>5.15</v>
      </c>
      <c r="AG1275" s="123">
        <v>60</v>
      </c>
      <c r="AH1275" s="123">
        <v>150</v>
      </c>
      <c r="AI1275" s="1090" t="s">
        <v>2319</v>
      </c>
      <c r="AJ1275" s="1091"/>
      <c r="AK1275" s="1092" t="s">
        <v>2356</v>
      </c>
      <c r="AL1275" s="1093"/>
      <c r="AM1275" s="1093"/>
      <c r="AN1275" s="767"/>
      <c r="AO1275" s="770">
        <f t="shared" si="207"/>
        <v>0.05</v>
      </c>
      <c r="AP1275" s="767" t="s">
        <v>287</v>
      </c>
      <c r="AQ1275" s="767" t="s">
        <v>287</v>
      </c>
      <c r="AR1275" s="768">
        <f t="shared" si="208"/>
        <v>0.04</v>
      </c>
      <c r="AS1275" s="770">
        <v>8.3999999999999995E-3</v>
      </c>
      <c r="AT1275" s="115">
        <v>1282</v>
      </c>
    </row>
    <row r="1276" spans="1:46" ht="15.75" hidden="1" customHeight="1">
      <c r="A1276" s="115">
        <v>1273</v>
      </c>
      <c r="B1276" s="766" t="s">
        <v>2729</v>
      </c>
      <c r="C1276" s="766" t="s">
        <v>2730</v>
      </c>
      <c r="D1276" s="766" t="s">
        <v>309</v>
      </c>
      <c r="E1276" s="766" t="s">
        <v>1673</v>
      </c>
      <c r="F1276" s="766" t="s">
        <v>1680</v>
      </c>
      <c r="G1276" s="766" t="s">
        <v>297</v>
      </c>
      <c r="H1276" s="766" t="s">
        <v>300</v>
      </c>
      <c r="I1276" s="125" t="s">
        <v>749</v>
      </c>
      <c r="J1276" s="767">
        <v>0.05</v>
      </c>
      <c r="K1276" s="767"/>
      <c r="L1276" s="767">
        <f t="shared" ref="L1276:L1278" si="209">IF(J1276&lt;0.03,0.01,0.03)</f>
        <v>0.03</v>
      </c>
      <c r="M1276" s="163"/>
      <c r="N1276" s="769" t="s">
        <v>2570</v>
      </c>
      <c r="O1276" s="169" t="s">
        <v>2181</v>
      </c>
      <c r="P1276" s="169" t="s">
        <v>2181</v>
      </c>
      <c r="Q1276" s="767"/>
      <c r="R1276" s="767"/>
      <c r="S1276" s="121">
        <v>1.05</v>
      </c>
      <c r="T1276" s="121">
        <v>10</v>
      </c>
      <c r="U1276" s="121">
        <v>21.05</v>
      </c>
      <c r="V1276" s="121">
        <v>41.1</v>
      </c>
      <c r="W1276" s="121">
        <v>71.150000000000006</v>
      </c>
      <c r="X1276" s="121">
        <v>81.150000000000006</v>
      </c>
      <c r="Y1276" s="121">
        <v>100</v>
      </c>
      <c r="Z1276" s="121">
        <v>121.05</v>
      </c>
      <c r="AA1276" s="121">
        <v>140</v>
      </c>
      <c r="AB1276" s="121">
        <v>150</v>
      </c>
      <c r="AC1276" s="122">
        <v>11.05</v>
      </c>
      <c r="AD1276" s="122">
        <v>71.099999999999994</v>
      </c>
      <c r="AE1276" s="122">
        <v>150</v>
      </c>
      <c r="AF1276" s="123">
        <v>5.15</v>
      </c>
      <c r="AG1276" s="123">
        <v>60</v>
      </c>
      <c r="AH1276" s="123">
        <v>150</v>
      </c>
      <c r="AI1276" s="1090" t="s">
        <v>2319</v>
      </c>
      <c r="AJ1276" s="1091"/>
      <c r="AK1276" s="1092" t="s">
        <v>2356</v>
      </c>
      <c r="AL1276" s="1093"/>
      <c r="AM1276" s="1093"/>
      <c r="AN1276" s="767"/>
      <c r="AO1276" s="770">
        <f t="shared" ref="AO1276:AO1278" si="210">AR1276+J1276</f>
        <v>0.25</v>
      </c>
      <c r="AP1276" s="767" t="s">
        <v>287</v>
      </c>
      <c r="AQ1276" s="767" t="s">
        <v>287</v>
      </c>
      <c r="AR1276" s="768">
        <f t="shared" ref="AR1276:AR1278" si="211">4*J1276</f>
        <v>0.2</v>
      </c>
      <c r="AS1276" s="770">
        <v>8.3999999999999995E-3</v>
      </c>
      <c r="AT1276" s="115">
        <v>1282</v>
      </c>
    </row>
    <row r="1277" spans="1:46" ht="15" customHeight="1">
      <c r="A1277" s="115">
        <v>1274</v>
      </c>
      <c r="B1277" s="766" t="s">
        <v>2732</v>
      </c>
      <c r="C1277" s="767">
        <v>15055533</v>
      </c>
      <c r="D1277" s="766" t="s">
        <v>309</v>
      </c>
      <c r="E1277" s="766" t="s">
        <v>1673</v>
      </c>
      <c r="F1277" s="766" t="s">
        <v>2278</v>
      </c>
      <c r="G1277" s="766" t="s">
        <v>297</v>
      </c>
      <c r="H1277" s="766" t="s">
        <v>300</v>
      </c>
      <c r="I1277" s="766" t="s">
        <v>1751</v>
      </c>
      <c r="J1277" s="767">
        <v>0.05</v>
      </c>
      <c r="K1277" s="767"/>
      <c r="L1277" s="767">
        <f t="shared" si="209"/>
        <v>0.03</v>
      </c>
      <c r="M1277" s="163"/>
      <c r="N1277" s="769" t="s">
        <v>2570</v>
      </c>
      <c r="O1277" s="169" t="s">
        <v>2181</v>
      </c>
      <c r="P1277" s="169" t="s">
        <v>2181</v>
      </c>
      <c r="Q1277" s="767"/>
      <c r="R1277" s="767"/>
      <c r="S1277" s="121">
        <v>1.05</v>
      </c>
      <c r="T1277" s="121">
        <v>10</v>
      </c>
      <c r="U1277" s="121">
        <v>21.05</v>
      </c>
      <c r="V1277" s="121">
        <v>41.1</v>
      </c>
      <c r="W1277" s="121">
        <v>71.150000000000006</v>
      </c>
      <c r="X1277" s="121">
        <v>81.150000000000006</v>
      </c>
      <c r="Y1277" s="121">
        <v>100</v>
      </c>
      <c r="Z1277" s="121">
        <v>121.05</v>
      </c>
      <c r="AA1277" s="121">
        <v>150</v>
      </c>
      <c r="AB1277" s="121">
        <v>200</v>
      </c>
      <c r="AC1277" s="122">
        <v>11.05</v>
      </c>
      <c r="AD1277" s="122">
        <v>100</v>
      </c>
      <c r="AE1277" s="122">
        <v>200</v>
      </c>
      <c r="AF1277" s="123">
        <v>5.15</v>
      </c>
      <c r="AG1277" s="123">
        <v>100</v>
      </c>
      <c r="AH1277" s="123">
        <v>200</v>
      </c>
      <c r="AI1277" s="1090" t="s">
        <v>2319</v>
      </c>
      <c r="AJ1277" s="1091"/>
      <c r="AK1277" s="1092" t="s">
        <v>2356</v>
      </c>
      <c r="AL1277" s="1093"/>
      <c r="AM1277" s="1093"/>
      <c r="AN1277" s="767"/>
      <c r="AO1277" s="770">
        <f t="shared" si="210"/>
        <v>0.25</v>
      </c>
      <c r="AP1277" s="767" t="s">
        <v>287</v>
      </c>
      <c r="AQ1277" s="767" t="s">
        <v>287</v>
      </c>
      <c r="AR1277" s="768">
        <f t="shared" si="211"/>
        <v>0.2</v>
      </c>
      <c r="AS1277" s="770">
        <v>8.3999999999999995E-3</v>
      </c>
      <c r="AT1277" s="115">
        <v>1278</v>
      </c>
    </row>
    <row r="1278" spans="1:46" ht="15" customHeight="1">
      <c r="A1278" s="115">
        <v>1275</v>
      </c>
      <c r="B1278" s="766" t="s">
        <v>2731</v>
      </c>
      <c r="C1278" s="767">
        <v>80028291</v>
      </c>
      <c r="D1278" s="766" t="s">
        <v>309</v>
      </c>
      <c r="E1278" s="766" t="s">
        <v>1673</v>
      </c>
      <c r="F1278" s="766" t="s">
        <v>2278</v>
      </c>
      <c r="G1278" s="766" t="s">
        <v>297</v>
      </c>
      <c r="H1278" s="766" t="s">
        <v>300</v>
      </c>
      <c r="I1278" s="766" t="s">
        <v>1751</v>
      </c>
      <c r="J1278" s="767">
        <v>0.05</v>
      </c>
      <c r="K1278" s="767"/>
      <c r="L1278" s="767">
        <f t="shared" si="209"/>
        <v>0.03</v>
      </c>
      <c r="M1278" s="163"/>
      <c r="N1278" s="769" t="s">
        <v>2570</v>
      </c>
      <c r="O1278" s="169" t="s">
        <v>2181</v>
      </c>
      <c r="P1278" s="169" t="s">
        <v>2181</v>
      </c>
      <c r="Q1278" s="767"/>
      <c r="R1278" s="767"/>
      <c r="S1278" s="121">
        <v>1.05</v>
      </c>
      <c r="T1278" s="121">
        <v>10</v>
      </c>
      <c r="U1278" s="121">
        <v>21.05</v>
      </c>
      <c r="V1278" s="121">
        <v>41.1</v>
      </c>
      <c r="W1278" s="121">
        <v>71.150000000000006</v>
      </c>
      <c r="X1278" s="121">
        <v>81.150000000000006</v>
      </c>
      <c r="Y1278" s="121">
        <v>100</v>
      </c>
      <c r="Z1278" s="121">
        <v>121.05</v>
      </c>
      <c r="AA1278" s="121">
        <v>150</v>
      </c>
      <c r="AB1278" s="121">
        <v>200</v>
      </c>
      <c r="AC1278" s="122">
        <v>11.05</v>
      </c>
      <c r="AD1278" s="122">
        <v>100</v>
      </c>
      <c r="AE1278" s="122">
        <v>200</v>
      </c>
      <c r="AF1278" s="123">
        <v>5.15</v>
      </c>
      <c r="AG1278" s="123">
        <v>100</v>
      </c>
      <c r="AH1278" s="123">
        <v>200</v>
      </c>
      <c r="AI1278" s="1090" t="s">
        <v>2319</v>
      </c>
      <c r="AJ1278" s="1091"/>
      <c r="AK1278" s="1092" t="s">
        <v>2356</v>
      </c>
      <c r="AL1278" s="1093"/>
      <c r="AM1278" s="1093"/>
      <c r="AN1278" s="767"/>
      <c r="AO1278" s="770">
        <f t="shared" si="210"/>
        <v>0.25</v>
      </c>
      <c r="AP1278" s="767" t="s">
        <v>287</v>
      </c>
      <c r="AQ1278" s="767" t="s">
        <v>287</v>
      </c>
      <c r="AR1278" s="768">
        <f t="shared" si="211"/>
        <v>0.2</v>
      </c>
      <c r="AS1278" s="770">
        <v>8.3999999999999995E-3</v>
      </c>
      <c r="AT1278" s="115">
        <v>1278</v>
      </c>
    </row>
    <row r="1279" spans="1:46" ht="15" hidden="1" customHeight="1">
      <c r="A1279" s="115">
        <v>1276</v>
      </c>
      <c r="B1279" s="766" t="s">
        <v>2735</v>
      </c>
      <c r="C1279" s="767" t="s">
        <v>2733</v>
      </c>
      <c r="D1279" s="766" t="s">
        <v>309</v>
      </c>
      <c r="E1279" s="766" t="s">
        <v>330</v>
      </c>
      <c r="F1279" s="766" t="s">
        <v>2734</v>
      </c>
      <c r="G1279" s="766" t="s">
        <v>1095</v>
      </c>
      <c r="H1279" s="766" t="s">
        <v>300</v>
      </c>
      <c r="I1279" s="766" t="s">
        <v>1008</v>
      </c>
      <c r="J1279" s="767">
        <v>0.01</v>
      </c>
      <c r="K1279" s="767"/>
      <c r="L1279" s="767">
        <f t="shared" ref="L1279" si="212">IF(J1279&lt;0.03,0.01,0.03)</f>
        <v>0.01</v>
      </c>
      <c r="M1279" s="163"/>
      <c r="N1279" s="769" t="s">
        <v>2570</v>
      </c>
      <c r="O1279" s="169" t="s">
        <v>2181</v>
      </c>
      <c r="P1279" s="169" t="s">
        <v>2181</v>
      </c>
      <c r="Q1279" s="767"/>
      <c r="R1279" s="767"/>
      <c r="S1279" s="121">
        <v>1.05</v>
      </c>
      <c r="T1279" s="121">
        <v>10</v>
      </c>
      <c r="U1279" s="121">
        <v>21.05</v>
      </c>
      <c r="V1279" s="121">
        <v>41.1</v>
      </c>
      <c r="W1279" s="121">
        <v>71.150000000000006</v>
      </c>
      <c r="X1279" s="121">
        <v>81.150000000000006</v>
      </c>
      <c r="Y1279" s="121">
        <v>100</v>
      </c>
      <c r="Z1279" s="121">
        <v>150</v>
      </c>
      <c r="AA1279" s="121">
        <v>200</v>
      </c>
      <c r="AB1279" s="121">
        <v>300</v>
      </c>
      <c r="AC1279" s="122">
        <v>11.05</v>
      </c>
      <c r="AD1279" s="122">
        <v>150</v>
      </c>
      <c r="AE1279" s="122">
        <v>300</v>
      </c>
      <c r="AF1279" s="123">
        <v>5.15</v>
      </c>
      <c r="AG1279" s="123">
        <v>150</v>
      </c>
      <c r="AH1279" s="123">
        <v>300</v>
      </c>
      <c r="AI1279" s="1090" t="s">
        <v>2319</v>
      </c>
      <c r="AJ1279" s="1091"/>
      <c r="AK1279" s="1092" t="s">
        <v>2356</v>
      </c>
      <c r="AL1279" s="1093"/>
      <c r="AM1279" s="1093"/>
      <c r="AN1279" s="767"/>
      <c r="AO1279" s="770">
        <f t="shared" ref="AO1279" si="213">AR1279+J1279</f>
        <v>0.05</v>
      </c>
      <c r="AP1279" s="767" t="s">
        <v>287</v>
      </c>
      <c r="AQ1279" s="767" t="s">
        <v>287</v>
      </c>
      <c r="AR1279" s="768">
        <f t="shared" ref="AR1279" si="214">4*J1279</f>
        <v>0.04</v>
      </c>
      <c r="AS1279" s="770">
        <v>8.3999999999999995E-3</v>
      </c>
      <c r="AT1279" s="115">
        <v>1278</v>
      </c>
    </row>
    <row r="1280" spans="1:46" ht="15" hidden="1" customHeight="1">
      <c r="A1280" s="115">
        <v>1277</v>
      </c>
      <c r="B1280" s="773" t="s">
        <v>834</v>
      </c>
      <c r="C1280" s="773" t="s">
        <v>1678</v>
      </c>
      <c r="D1280" s="773" t="s">
        <v>309</v>
      </c>
      <c r="E1280" s="773" t="s">
        <v>1673</v>
      </c>
      <c r="F1280" s="774" t="s">
        <v>1744</v>
      </c>
      <c r="G1280" s="773" t="s">
        <v>297</v>
      </c>
      <c r="H1280" s="773" t="s">
        <v>300</v>
      </c>
      <c r="I1280" s="125" t="s">
        <v>749</v>
      </c>
      <c r="J1280" s="120">
        <v>0.05</v>
      </c>
      <c r="K1280" s="120"/>
      <c r="L1280" s="120">
        <f t="shared" ref="L1280:L1335" si="215">IF(J1280&lt;0.03,0.01,0.03)</f>
        <v>0.03</v>
      </c>
      <c r="M1280" s="163"/>
      <c r="N1280" s="775" t="s">
        <v>2570</v>
      </c>
      <c r="O1280" s="163" t="s">
        <v>1795</v>
      </c>
      <c r="P1280" s="163" t="s">
        <v>1794</v>
      </c>
      <c r="Q1280" s="774"/>
      <c r="R1280" s="774"/>
      <c r="S1280" s="121">
        <v>1.05</v>
      </c>
      <c r="T1280" s="121">
        <v>10</v>
      </c>
      <c r="U1280" s="121">
        <v>21.05</v>
      </c>
      <c r="V1280" s="121">
        <v>41.1</v>
      </c>
      <c r="W1280" s="121">
        <v>71.150000000000006</v>
      </c>
      <c r="X1280" s="121">
        <v>81.150000000000006</v>
      </c>
      <c r="Y1280" s="121">
        <v>100</v>
      </c>
      <c r="Z1280" s="121">
        <v>121.05</v>
      </c>
      <c r="AA1280" s="121">
        <v>140</v>
      </c>
      <c r="AB1280" s="121">
        <v>150</v>
      </c>
      <c r="AC1280" s="122">
        <v>11.05</v>
      </c>
      <c r="AD1280" s="122">
        <v>71.099999999999994</v>
      </c>
      <c r="AE1280" s="122">
        <v>150</v>
      </c>
      <c r="AF1280" s="123">
        <v>5.15</v>
      </c>
      <c r="AG1280" s="123">
        <v>60</v>
      </c>
      <c r="AH1280" s="123">
        <v>150</v>
      </c>
      <c r="AI1280" s="1092" t="s">
        <v>2571</v>
      </c>
      <c r="AJ1280" s="1093"/>
      <c r="AK1280" s="1092" t="s">
        <v>2572</v>
      </c>
      <c r="AL1280" s="1093"/>
      <c r="AM1280" s="1093"/>
      <c r="AN1280" s="120"/>
      <c r="AO1280" s="118">
        <f t="shared" ref="AO1280:AO1335" si="216">AR1280+J1280</f>
        <v>0.25</v>
      </c>
      <c r="AP1280" s="120" t="s">
        <v>287</v>
      </c>
      <c r="AQ1280" s="120" t="s">
        <v>287</v>
      </c>
      <c r="AR1280" s="144">
        <f t="shared" si="202"/>
        <v>0.2</v>
      </c>
      <c r="AS1280" s="411">
        <v>8.3999999999999995E-3</v>
      </c>
      <c r="AT1280" s="115">
        <v>1289</v>
      </c>
    </row>
    <row r="1281" spans="1:46" ht="15" hidden="1" customHeight="1">
      <c r="A1281" s="115">
        <v>1278</v>
      </c>
      <c r="B1281" s="773" t="s">
        <v>635</v>
      </c>
      <c r="C1281" s="199" t="s">
        <v>2736</v>
      </c>
      <c r="D1281" s="773" t="s">
        <v>309</v>
      </c>
      <c r="E1281" s="773" t="s">
        <v>330</v>
      </c>
      <c r="F1281" s="773" t="s">
        <v>2604</v>
      </c>
      <c r="G1281" s="773" t="s">
        <v>297</v>
      </c>
      <c r="H1281" s="773" t="s">
        <v>300</v>
      </c>
      <c r="I1281" s="125" t="s">
        <v>749</v>
      </c>
      <c r="J1281" s="120">
        <v>0.01</v>
      </c>
      <c r="K1281" s="120"/>
      <c r="L1281" s="120">
        <f t="shared" si="215"/>
        <v>0.01</v>
      </c>
      <c r="M1281" s="163"/>
      <c r="N1281" s="775" t="s">
        <v>2570</v>
      </c>
      <c r="O1281" s="163" t="s">
        <v>1795</v>
      </c>
      <c r="P1281" s="163" t="s">
        <v>1794</v>
      </c>
      <c r="Q1281" s="120"/>
      <c r="R1281" s="120"/>
      <c r="S1281" s="121">
        <v>1.05</v>
      </c>
      <c r="T1281" s="121">
        <v>10</v>
      </c>
      <c r="U1281" s="121">
        <v>21.05</v>
      </c>
      <c r="V1281" s="121">
        <v>41.1</v>
      </c>
      <c r="W1281" s="121">
        <v>71.150000000000006</v>
      </c>
      <c r="X1281" s="121">
        <v>81.150000000000006</v>
      </c>
      <c r="Y1281" s="121">
        <v>100</v>
      </c>
      <c r="Z1281" s="121">
        <v>121.05</v>
      </c>
      <c r="AA1281" s="121">
        <v>140</v>
      </c>
      <c r="AB1281" s="121">
        <v>150</v>
      </c>
      <c r="AC1281" s="122">
        <v>11.05</v>
      </c>
      <c r="AD1281" s="122">
        <v>71.099999999999994</v>
      </c>
      <c r="AE1281" s="122">
        <v>150</v>
      </c>
      <c r="AF1281" s="123">
        <v>5.15</v>
      </c>
      <c r="AG1281" s="123">
        <v>60</v>
      </c>
      <c r="AH1281" s="123">
        <v>150</v>
      </c>
      <c r="AI1281" s="1092" t="s">
        <v>2571</v>
      </c>
      <c r="AJ1281" s="1093"/>
      <c r="AK1281" s="1092" t="s">
        <v>2572</v>
      </c>
      <c r="AL1281" s="1093"/>
      <c r="AM1281" s="1093"/>
      <c r="AN1281" s="120"/>
      <c r="AO1281" s="118">
        <f t="shared" si="216"/>
        <v>0.05</v>
      </c>
      <c r="AP1281" s="120" t="s">
        <v>287</v>
      </c>
      <c r="AQ1281" s="120" t="s">
        <v>287</v>
      </c>
      <c r="AR1281" s="144">
        <f t="shared" si="202"/>
        <v>0.04</v>
      </c>
      <c r="AS1281" s="411">
        <v>8.3999999999999995E-3</v>
      </c>
      <c r="AT1281" s="115">
        <v>1290</v>
      </c>
    </row>
    <row r="1282" spans="1:46" ht="15" hidden="1" customHeight="1">
      <c r="A1282" s="115">
        <v>1279</v>
      </c>
      <c r="B1282" s="777" t="s">
        <v>2738</v>
      </c>
      <c r="C1282" s="777" t="s">
        <v>2739</v>
      </c>
      <c r="D1282" s="777" t="s">
        <v>309</v>
      </c>
      <c r="E1282" s="777" t="s">
        <v>330</v>
      </c>
      <c r="F1282" s="777" t="s">
        <v>2740</v>
      </c>
      <c r="G1282" s="777" t="s">
        <v>297</v>
      </c>
      <c r="H1282" s="777" t="s">
        <v>300</v>
      </c>
      <c r="I1282" s="777" t="s">
        <v>1751</v>
      </c>
      <c r="J1282" s="778">
        <v>0.01</v>
      </c>
      <c r="K1282" s="778"/>
      <c r="L1282" s="778">
        <f t="shared" si="215"/>
        <v>0.01</v>
      </c>
      <c r="M1282" s="163"/>
      <c r="N1282" s="781" t="s">
        <v>2570</v>
      </c>
      <c r="O1282" s="163" t="s">
        <v>1795</v>
      </c>
      <c r="P1282" s="163" t="s">
        <v>1794</v>
      </c>
      <c r="Q1282" s="778"/>
      <c r="R1282" s="778"/>
      <c r="S1282" s="121">
        <v>1.05</v>
      </c>
      <c r="T1282" s="121">
        <v>10</v>
      </c>
      <c r="U1282" s="121">
        <v>21.05</v>
      </c>
      <c r="V1282" s="121">
        <v>41.1</v>
      </c>
      <c r="W1282" s="121">
        <v>71.150000000000006</v>
      </c>
      <c r="X1282" s="121">
        <v>81.150000000000006</v>
      </c>
      <c r="Y1282" s="121">
        <v>100</v>
      </c>
      <c r="Z1282" s="121">
        <v>121.05</v>
      </c>
      <c r="AA1282" s="121">
        <v>150</v>
      </c>
      <c r="AB1282" s="121">
        <v>200</v>
      </c>
      <c r="AC1282" s="122">
        <v>11.05</v>
      </c>
      <c r="AD1282" s="122">
        <v>100</v>
      </c>
      <c r="AE1282" s="122">
        <v>200</v>
      </c>
      <c r="AF1282" s="123">
        <v>5.15</v>
      </c>
      <c r="AG1282" s="123">
        <v>100</v>
      </c>
      <c r="AH1282" s="123">
        <v>200</v>
      </c>
      <c r="AI1282" s="1092" t="s">
        <v>2571</v>
      </c>
      <c r="AJ1282" s="1093"/>
      <c r="AK1282" s="1092" t="s">
        <v>2737</v>
      </c>
      <c r="AL1282" s="1093"/>
      <c r="AM1282" s="1093"/>
      <c r="AN1282" s="778"/>
      <c r="AO1282" s="780">
        <f t="shared" si="216"/>
        <v>0.05</v>
      </c>
      <c r="AP1282" s="778" t="s">
        <v>287</v>
      </c>
      <c r="AQ1282" s="778" t="s">
        <v>287</v>
      </c>
      <c r="AR1282" s="779">
        <f t="shared" si="202"/>
        <v>0.04</v>
      </c>
      <c r="AS1282" s="780">
        <v>8.3999999999999995E-3</v>
      </c>
      <c r="AT1282" s="115">
        <v>1278</v>
      </c>
    </row>
    <row r="1283" spans="1:46" ht="15" hidden="1" customHeight="1">
      <c r="A1283" s="115">
        <v>1280</v>
      </c>
      <c r="B1283" s="777" t="s">
        <v>2741</v>
      </c>
      <c r="C1283" s="777" t="s">
        <v>2742</v>
      </c>
      <c r="D1283" s="777" t="s">
        <v>309</v>
      </c>
      <c r="E1283" s="777" t="s">
        <v>330</v>
      </c>
      <c r="F1283" s="777" t="s">
        <v>2740</v>
      </c>
      <c r="G1283" s="777" t="s">
        <v>297</v>
      </c>
      <c r="H1283" s="777" t="s">
        <v>300</v>
      </c>
      <c r="I1283" s="777" t="s">
        <v>1751</v>
      </c>
      <c r="J1283" s="778">
        <v>0.01</v>
      </c>
      <c r="K1283" s="778"/>
      <c r="L1283" s="778">
        <f t="shared" si="215"/>
        <v>0.01</v>
      </c>
      <c r="M1283" s="163"/>
      <c r="N1283" s="781" t="s">
        <v>2570</v>
      </c>
      <c r="O1283" s="163" t="s">
        <v>1795</v>
      </c>
      <c r="P1283" s="163" t="s">
        <v>1794</v>
      </c>
      <c r="Q1283" s="778"/>
      <c r="R1283" s="778"/>
      <c r="S1283" s="121">
        <v>1.05</v>
      </c>
      <c r="T1283" s="121">
        <v>10</v>
      </c>
      <c r="U1283" s="121">
        <v>21.05</v>
      </c>
      <c r="V1283" s="121">
        <v>41.1</v>
      </c>
      <c r="W1283" s="121">
        <v>71.150000000000006</v>
      </c>
      <c r="X1283" s="121">
        <v>81.150000000000006</v>
      </c>
      <c r="Y1283" s="121">
        <v>100</v>
      </c>
      <c r="Z1283" s="121">
        <v>121.05</v>
      </c>
      <c r="AA1283" s="121">
        <v>150</v>
      </c>
      <c r="AB1283" s="121">
        <v>200</v>
      </c>
      <c r="AC1283" s="122">
        <v>11.05</v>
      </c>
      <c r="AD1283" s="122">
        <v>100</v>
      </c>
      <c r="AE1283" s="122">
        <v>200</v>
      </c>
      <c r="AF1283" s="123">
        <v>5.15</v>
      </c>
      <c r="AG1283" s="123">
        <v>100</v>
      </c>
      <c r="AH1283" s="123">
        <v>200</v>
      </c>
      <c r="AI1283" s="1092" t="s">
        <v>2571</v>
      </c>
      <c r="AJ1283" s="1093"/>
      <c r="AK1283" s="1092" t="s">
        <v>2737</v>
      </c>
      <c r="AL1283" s="1093"/>
      <c r="AM1283" s="1093"/>
      <c r="AN1283" s="778"/>
      <c r="AO1283" s="780">
        <f t="shared" si="216"/>
        <v>0.05</v>
      </c>
      <c r="AP1283" s="778" t="s">
        <v>287</v>
      </c>
      <c r="AQ1283" s="778" t="s">
        <v>287</v>
      </c>
      <c r="AR1283" s="779">
        <f t="shared" si="202"/>
        <v>0.04</v>
      </c>
      <c r="AS1283" s="780">
        <v>8.3999999999999995E-3</v>
      </c>
      <c r="AT1283" s="115">
        <v>1278</v>
      </c>
    </row>
    <row r="1284" spans="1:46" ht="15" hidden="1" customHeight="1">
      <c r="A1284" s="115">
        <v>1281</v>
      </c>
      <c r="B1284" s="777" t="s">
        <v>2743</v>
      </c>
      <c r="C1284" s="777" t="s">
        <v>2744</v>
      </c>
      <c r="D1284" s="777" t="s">
        <v>309</v>
      </c>
      <c r="E1284" s="777" t="s">
        <v>330</v>
      </c>
      <c r="F1284" s="777" t="s">
        <v>2740</v>
      </c>
      <c r="G1284" s="777" t="s">
        <v>297</v>
      </c>
      <c r="H1284" s="777" t="s">
        <v>300</v>
      </c>
      <c r="I1284" s="777" t="s">
        <v>1751</v>
      </c>
      <c r="J1284" s="778">
        <v>0.01</v>
      </c>
      <c r="K1284" s="778"/>
      <c r="L1284" s="778">
        <f t="shared" si="215"/>
        <v>0.01</v>
      </c>
      <c r="M1284" s="163"/>
      <c r="N1284" s="781" t="s">
        <v>2570</v>
      </c>
      <c r="O1284" s="163" t="s">
        <v>1795</v>
      </c>
      <c r="P1284" s="163" t="s">
        <v>1794</v>
      </c>
      <c r="Q1284" s="778"/>
      <c r="R1284" s="778"/>
      <c r="S1284" s="121">
        <v>1.05</v>
      </c>
      <c r="T1284" s="121">
        <v>10</v>
      </c>
      <c r="U1284" s="121">
        <v>21.05</v>
      </c>
      <c r="V1284" s="121">
        <v>41.1</v>
      </c>
      <c r="W1284" s="121">
        <v>71.150000000000006</v>
      </c>
      <c r="X1284" s="121">
        <v>81.150000000000006</v>
      </c>
      <c r="Y1284" s="121">
        <v>100</v>
      </c>
      <c r="Z1284" s="121">
        <v>121.05</v>
      </c>
      <c r="AA1284" s="121">
        <v>150</v>
      </c>
      <c r="AB1284" s="121">
        <v>200</v>
      </c>
      <c r="AC1284" s="122">
        <v>11.05</v>
      </c>
      <c r="AD1284" s="122">
        <v>100</v>
      </c>
      <c r="AE1284" s="122">
        <v>200</v>
      </c>
      <c r="AF1284" s="123">
        <v>5.15</v>
      </c>
      <c r="AG1284" s="123">
        <v>100</v>
      </c>
      <c r="AH1284" s="123">
        <v>200</v>
      </c>
      <c r="AI1284" s="1092" t="s">
        <v>2571</v>
      </c>
      <c r="AJ1284" s="1093"/>
      <c r="AK1284" s="1092" t="s">
        <v>2737</v>
      </c>
      <c r="AL1284" s="1093"/>
      <c r="AM1284" s="1093"/>
      <c r="AN1284" s="778"/>
      <c r="AO1284" s="780">
        <f t="shared" si="216"/>
        <v>0.05</v>
      </c>
      <c r="AP1284" s="778" t="s">
        <v>287</v>
      </c>
      <c r="AQ1284" s="778" t="s">
        <v>287</v>
      </c>
      <c r="AR1284" s="779">
        <f t="shared" si="202"/>
        <v>0.04</v>
      </c>
      <c r="AS1284" s="780">
        <v>8.3999999999999995E-3</v>
      </c>
      <c r="AT1284" s="115">
        <v>1278</v>
      </c>
    </row>
    <row r="1285" spans="1:46" ht="15" hidden="1" customHeight="1">
      <c r="A1285" s="115">
        <v>1282</v>
      </c>
      <c r="B1285" s="777" t="s">
        <v>2745</v>
      </c>
      <c r="C1285" s="777" t="s">
        <v>2746</v>
      </c>
      <c r="D1285" s="777" t="s">
        <v>309</v>
      </c>
      <c r="E1285" s="777" t="s">
        <v>330</v>
      </c>
      <c r="F1285" s="777" t="s">
        <v>2740</v>
      </c>
      <c r="G1285" s="777" t="s">
        <v>297</v>
      </c>
      <c r="H1285" s="777" t="s">
        <v>300</v>
      </c>
      <c r="I1285" s="777" t="s">
        <v>1751</v>
      </c>
      <c r="J1285" s="778">
        <v>0.01</v>
      </c>
      <c r="K1285" s="778"/>
      <c r="L1285" s="778">
        <f t="shared" si="215"/>
        <v>0.01</v>
      </c>
      <c r="M1285" s="163"/>
      <c r="N1285" s="781" t="s">
        <v>2570</v>
      </c>
      <c r="O1285" s="163" t="s">
        <v>1795</v>
      </c>
      <c r="P1285" s="163" t="s">
        <v>1794</v>
      </c>
      <c r="Q1285" s="778"/>
      <c r="R1285" s="778"/>
      <c r="S1285" s="121">
        <v>1.05</v>
      </c>
      <c r="T1285" s="121">
        <v>10</v>
      </c>
      <c r="U1285" s="121">
        <v>21.05</v>
      </c>
      <c r="V1285" s="121">
        <v>41.1</v>
      </c>
      <c r="W1285" s="121">
        <v>71.150000000000006</v>
      </c>
      <c r="X1285" s="121">
        <v>81.150000000000006</v>
      </c>
      <c r="Y1285" s="121">
        <v>100</v>
      </c>
      <c r="Z1285" s="121">
        <v>121.05</v>
      </c>
      <c r="AA1285" s="121">
        <v>150</v>
      </c>
      <c r="AB1285" s="121">
        <v>200</v>
      </c>
      <c r="AC1285" s="122">
        <v>11.05</v>
      </c>
      <c r="AD1285" s="122">
        <v>100</v>
      </c>
      <c r="AE1285" s="122">
        <v>200</v>
      </c>
      <c r="AF1285" s="123">
        <v>5.15</v>
      </c>
      <c r="AG1285" s="123">
        <v>100</v>
      </c>
      <c r="AH1285" s="123">
        <v>200</v>
      </c>
      <c r="AI1285" s="1092" t="s">
        <v>2571</v>
      </c>
      <c r="AJ1285" s="1093"/>
      <c r="AK1285" s="1092" t="s">
        <v>2737</v>
      </c>
      <c r="AL1285" s="1093"/>
      <c r="AM1285" s="1093"/>
      <c r="AN1285" s="778"/>
      <c r="AO1285" s="780">
        <f t="shared" si="216"/>
        <v>0.05</v>
      </c>
      <c r="AP1285" s="778" t="s">
        <v>287</v>
      </c>
      <c r="AQ1285" s="778" t="s">
        <v>287</v>
      </c>
      <c r="AR1285" s="779">
        <f t="shared" si="202"/>
        <v>0.04</v>
      </c>
      <c r="AS1285" s="780">
        <v>8.3999999999999995E-3</v>
      </c>
      <c r="AT1285" s="115">
        <v>1278</v>
      </c>
    </row>
    <row r="1286" spans="1:46" ht="15" hidden="1" customHeight="1">
      <c r="A1286" s="115">
        <v>1283</v>
      </c>
      <c r="B1286" s="777" t="s">
        <v>2747</v>
      </c>
      <c r="C1286" s="777" t="s">
        <v>2748</v>
      </c>
      <c r="D1286" s="777" t="s">
        <v>309</v>
      </c>
      <c r="E1286" s="777" t="s">
        <v>330</v>
      </c>
      <c r="F1286" s="777" t="s">
        <v>2740</v>
      </c>
      <c r="G1286" s="777" t="s">
        <v>297</v>
      </c>
      <c r="H1286" s="777" t="s">
        <v>300</v>
      </c>
      <c r="I1286" s="777" t="s">
        <v>1751</v>
      </c>
      <c r="J1286" s="778">
        <v>0.01</v>
      </c>
      <c r="K1286" s="778"/>
      <c r="L1286" s="778">
        <f t="shared" si="215"/>
        <v>0.01</v>
      </c>
      <c r="M1286" s="163"/>
      <c r="N1286" s="781" t="s">
        <v>2570</v>
      </c>
      <c r="O1286" s="163" t="s">
        <v>1795</v>
      </c>
      <c r="P1286" s="163" t="s">
        <v>1794</v>
      </c>
      <c r="Q1286" s="778"/>
      <c r="R1286" s="778"/>
      <c r="S1286" s="121">
        <v>1.05</v>
      </c>
      <c r="T1286" s="121">
        <v>10</v>
      </c>
      <c r="U1286" s="121">
        <v>21.05</v>
      </c>
      <c r="V1286" s="121">
        <v>41.1</v>
      </c>
      <c r="W1286" s="121">
        <v>71.150000000000006</v>
      </c>
      <c r="X1286" s="121">
        <v>81.150000000000006</v>
      </c>
      <c r="Y1286" s="121">
        <v>100</v>
      </c>
      <c r="Z1286" s="121">
        <v>121.05</v>
      </c>
      <c r="AA1286" s="121">
        <v>150</v>
      </c>
      <c r="AB1286" s="121">
        <v>200</v>
      </c>
      <c r="AC1286" s="122">
        <v>11.05</v>
      </c>
      <c r="AD1286" s="122">
        <v>100</v>
      </c>
      <c r="AE1286" s="122">
        <v>200</v>
      </c>
      <c r="AF1286" s="123">
        <v>5.15</v>
      </c>
      <c r="AG1286" s="123">
        <v>100</v>
      </c>
      <c r="AH1286" s="123">
        <v>200</v>
      </c>
      <c r="AI1286" s="1092" t="s">
        <v>2571</v>
      </c>
      <c r="AJ1286" s="1093"/>
      <c r="AK1286" s="1092" t="s">
        <v>2737</v>
      </c>
      <c r="AL1286" s="1093"/>
      <c r="AM1286" s="1093"/>
      <c r="AN1286" s="778"/>
      <c r="AO1286" s="780">
        <f t="shared" si="216"/>
        <v>0.05</v>
      </c>
      <c r="AP1286" s="778" t="s">
        <v>287</v>
      </c>
      <c r="AQ1286" s="778" t="s">
        <v>287</v>
      </c>
      <c r="AR1286" s="779">
        <f t="shared" si="202"/>
        <v>0.04</v>
      </c>
      <c r="AS1286" s="780">
        <v>8.3999999999999995E-3</v>
      </c>
      <c r="AT1286" s="115">
        <v>1278</v>
      </c>
    </row>
    <row r="1287" spans="1:46" ht="15" customHeight="1">
      <c r="A1287" s="115">
        <v>1284</v>
      </c>
      <c r="B1287" s="782" t="s">
        <v>2751</v>
      </c>
      <c r="C1287" s="789" t="s">
        <v>1678</v>
      </c>
      <c r="D1287" s="782" t="s">
        <v>309</v>
      </c>
      <c r="E1287" s="782" t="s">
        <v>330</v>
      </c>
      <c r="F1287" s="789" t="s">
        <v>1094</v>
      </c>
      <c r="G1287" s="782" t="s">
        <v>1095</v>
      </c>
      <c r="H1287" s="782" t="s">
        <v>300</v>
      </c>
      <c r="I1287" s="782" t="s">
        <v>1751</v>
      </c>
      <c r="J1287" s="783">
        <v>0.01</v>
      </c>
      <c r="K1287" s="783"/>
      <c r="L1287" s="783">
        <f t="shared" si="215"/>
        <v>0.01</v>
      </c>
      <c r="M1287" s="163"/>
      <c r="N1287" s="785" t="s">
        <v>2570</v>
      </c>
      <c r="O1287" s="169" t="s">
        <v>2181</v>
      </c>
      <c r="P1287" s="169" t="s">
        <v>2181</v>
      </c>
      <c r="Q1287" s="783"/>
      <c r="R1287" s="783"/>
      <c r="S1287" s="121">
        <v>1.05</v>
      </c>
      <c r="T1287" s="121">
        <v>10</v>
      </c>
      <c r="U1287" s="121">
        <v>21.05</v>
      </c>
      <c r="V1287" s="121">
        <v>41.1</v>
      </c>
      <c r="W1287" s="121">
        <v>71.150000000000006</v>
      </c>
      <c r="X1287" s="121">
        <v>81.150000000000006</v>
      </c>
      <c r="Y1287" s="121">
        <v>100</v>
      </c>
      <c r="Z1287" s="121">
        <v>121.05</v>
      </c>
      <c r="AA1287" s="121">
        <v>150</v>
      </c>
      <c r="AB1287" s="121">
        <v>200</v>
      </c>
      <c r="AC1287" s="122">
        <v>11.05</v>
      </c>
      <c r="AD1287" s="122">
        <v>100</v>
      </c>
      <c r="AE1287" s="122">
        <v>200</v>
      </c>
      <c r="AF1287" s="123">
        <v>5.15</v>
      </c>
      <c r="AG1287" s="123">
        <v>100</v>
      </c>
      <c r="AH1287" s="123">
        <v>200</v>
      </c>
      <c r="AI1287" s="1090" t="s">
        <v>2319</v>
      </c>
      <c r="AJ1287" s="1091"/>
      <c r="AK1287" s="1092" t="s">
        <v>2356</v>
      </c>
      <c r="AL1287" s="1093"/>
      <c r="AM1287" s="1093"/>
      <c r="AN1287" s="783"/>
      <c r="AO1287" s="786">
        <f t="shared" si="216"/>
        <v>0.05</v>
      </c>
      <c r="AP1287" s="783" t="s">
        <v>287</v>
      </c>
      <c r="AQ1287" s="783" t="s">
        <v>287</v>
      </c>
      <c r="AR1287" s="784">
        <f t="shared" si="202"/>
        <v>0.04</v>
      </c>
      <c r="AS1287" s="786">
        <v>8.3999999999999995E-3</v>
      </c>
      <c r="AT1287" s="115">
        <v>1278</v>
      </c>
    </row>
    <row r="1288" spans="1:46" ht="15.75" hidden="1" customHeight="1">
      <c r="A1288" s="115">
        <v>1285</v>
      </c>
      <c r="B1288" s="789" t="s">
        <v>2754</v>
      </c>
      <c r="C1288" s="782" t="s">
        <v>2752</v>
      </c>
      <c r="D1288" s="782" t="s">
        <v>309</v>
      </c>
      <c r="E1288" s="782" t="s">
        <v>330</v>
      </c>
      <c r="F1288" s="782" t="s">
        <v>1680</v>
      </c>
      <c r="G1288" s="782" t="s">
        <v>297</v>
      </c>
      <c r="H1288" s="782" t="s">
        <v>300</v>
      </c>
      <c r="I1288" s="125" t="s">
        <v>749</v>
      </c>
      <c r="J1288" s="783">
        <v>0.01</v>
      </c>
      <c r="K1288" s="783"/>
      <c r="L1288" s="783">
        <f t="shared" si="215"/>
        <v>0.01</v>
      </c>
      <c r="M1288" s="163"/>
      <c r="N1288" s="785" t="s">
        <v>2570</v>
      </c>
      <c r="O1288" s="169" t="s">
        <v>2181</v>
      </c>
      <c r="P1288" s="169" t="s">
        <v>2181</v>
      </c>
      <c r="Q1288" s="783"/>
      <c r="R1288" s="783"/>
      <c r="S1288" s="121">
        <v>1.05</v>
      </c>
      <c r="T1288" s="121">
        <v>10</v>
      </c>
      <c r="U1288" s="121">
        <v>21.05</v>
      </c>
      <c r="V1288" s="121">
        <v>41.1</v>
      </c>
      <c r="W1288" s="121">
        <v>71.150000000000006</v>
      </c>
      <c r="X1288" s="121">
        <v>81.150000000000006</v>
      </c>
      <c r="Y1288" s="121">
        <v>100</v>
      </c>
      <c r="Z1288" s="121">
        <v>121.05</v>
      </c>
      <c r="AA1288" s="121">
        <v>140</v>
      </c>
      <c r="AB1288" s="121">
        <v>150</v>
      </c>
      <c r="AC1288" s="122">
        <v>11.05</v>
      </c>
      <c r="AD1288" s="122">
        <v>71.099999999999994</v>
      </c>
      <c r="AE1288" s="122">
        <v>150</v>
      </c>
      <c r="AF1288" s="123">
        <v>5.15</v>
      </c>
      <c r="AG1288" s="123">
        <v>60</v>
      </c>
      <c r="AH1288" s="123">
        <v>150</v>
      </c>
      <c r="AI1288" s="1090" t="s">
        <v>2319</v>
      </c>
      <c r="AJ1288" s="1091"/>
      <c r="AK1288" s="1092" t="s">
        <v>2356</v>
      </c>
      <c r="AL1288" s="1093"/>
      <c r="AM1288" s="1093"/>
      <c r="AN1288" s="783"/>
      <c r="AO1288" s="786">
        <f t="shared" si="216"/>
        <v>0.05</v>
      </c>
      <c r="AP1288" s="783" t="s">
        <v>287</v>
      </c>
      <c r="AQ1288" s="783" t="s">
        <v>287</v>
      </c>
      <c r="AR1288" s="784">
        <f t="shared" si="202"/>
        <v>0.04</v>
      </c>
      <c r="AS1288" s="786">
        <v>8.3999999999999995E-3</v>
      </c>
      <c r="AT1288" s="115">
        <v>1282</v>
      </c>
    </row>
    <row r="1289" spans="1:46" ht="15.75" hidden="1" customHeight="1">
      <c r="A1289" s="115">
        <v>1286</v>
      </c>
      <c r="B1289" s="789" t="s">
        <v>2755</v>
      </c>
      <c r="C1289" s="782" t="s">
        <v>2753</v>
      </c>
      <c r="D1289" s="782" t="s">
        <v>309</v>
      </c>
      <c r="E1289" s="782" t="s">
        <v>330</v>
      </c>
      <c r="F1289" s="782" t="s">
        <v>1680</v>
      </c>
      <c r="G1289" s="782" t="s">
        <v>297</v>
      </c>
      <c r="H1289" s="782" t="s">
        <v>300</v>
      </c>
      <c r="I1289" s="125" t="s">
        <v>749</v>
      </c>
      <c r="J1289" s="783">
        <v>0.01</v>
      </c>
      <c r="K1289" s="783"/>
      <c r="L1289" s="783">
        <f t="shared" si="215"/>
        <v>0.01</v>
      </c>
      <c r="M1289" s="163"/>
      <c r="N1289" s="785" t="s">
        <v>2570</v>
      </c>
      <c r="O1289" s="169" t="s">
        <v>2181</v>
      </c>
      <c r="P1289" s="169" t="s">
        <v>2181</v>
      </c>
      <c r="Q1289" s="783"/>
      <c r="R1289" s="783"/>
      <c r="S1289" s="121">
        <v>1.05</v>
      </c>
      <c r="T1289" s="121">
        <v>10</v>
      </c>
      <c r="U1289" s="121">
        <v>21.05</v>
      </c>
      <c r="V1289" s="121">
        <v>41.1</v>
      </c>
      <c r="W1289" s="121">
        <v>71.150000000000006</v>
      </c>
      <c r="X1289" s="121">
        <v>81.150000000000006</v>
      </c>
      <c r="Y1289" s="121">
        <v>100</v>
      </c>
      <c r="Z1289" s="121">
        <v>121.05</v>
      </c>
      <c r="AA1289" s="121">
        <v>140</v>
      </c>
      <c r="AB1289" s="121">
        <v>150</v>
      </c>
      <c r="AC1289" s="122">
        <v>11.05</v>
      </c>
      <c r="AD1289" s="122">
        <v>71.099999999999994</v>
      </c>
      <c r="AE1289" s="122">
        <v>150</v>
      </c>
      <c r="AF1289" s="123">
        <v>5.15</v>
      </c>
      <c r="AG1289" s="123">
        <v>60</v>
      </c>
      <c r="AH1289" s="123">
        <v>150</v>
      </c>
      <c r="AI1289" s="1090" t="s">
        <v>2319</v>
      </c>
      <c r="AJ1289" s="1091"/>
      <c r="AK1289" s="1092" t="s">
        <v>2356</v>
      </c>
      <c r="AL1289" s="1093"/>
      <c r="AM1289" s="1093"/>
      <c r="AN1289" s="783"/>
      <c r="AO1289" s="786">
        <f t="shared" si="216"/>
        <v>0.05</v>
      </c>
      <c r="AP1289" s="783" t="s">
        <v>287</v>
      </c>
      <c r="AQ1289" s="783" t="s">
        <v>287</v>
      </c>
      <c r="AR1289" s="784">
        <f t="shared" si="202"/>
        <v>0.04</v>
      </c>
      <c r="AS1289" s="786">
        <v>8.3999999999999995E-3</v>
      </c>
      <c r="AT1289" s="115">
        <v>1282</v>
      </c>
    </row>
    <row r="1290" spans="1:46" ht="15.75" hidden="1" customHeight="1">
      <c r="A1290" s="115">
        <v>1287</v>
      </c>
      <c r="B1290" s="782" t="s">
        <v>2750</v>
      </c>
      <c r="C1290" s="782">
        <v>15295293</v>
      </c>
      <c r="D1290" s="782" t="s">
        <v>309</v>
      </c>
      <c r="E1290" s="782" t="s">
        <v>1673</v>
      </c>
      <c r="F1290" s="782" t="s">
        <v>1047</v>
      </c>
      <c r="G1290" s="782" t="s">
        <v>297</v>
      </c>
      <c r="H1290" s="782" t="s">
        <v>300</v>
      </c>
      <c r="I1290" s="125" t="s">
        <v>749</v>
      </c>
      <c r="J1290" s="783">
        <v>0.05</v>
      </c>
      <c r="K1290" s="783"/>
      <c r="L1290" s="783">
        <f t="shared" si="215"/>
        <v>0.03</v>
      </c>
      <c r="M1290" s="163"/>
      <c r="N1290" s="785" t="s">
        <v>2570</v>
      </c>
      <c r="O1290" s="169" t="s">
        <v>2181</v>
      </c>
      <c r="P1290" s="169" t="s">
        <v>2181</v>
      </c>
      <c r="Q1290" s="783"/>
      <c r="R1290" s="783"/>
      <c r="S1290" s="121">
        <v>1.05</v>
      </c>
      <c r="T1290" s="121">
        <v>10</v>
      </c>
      <c r="U1290" s="121">
        <v>21.05</v>
      </c>
      <c r="V1290" s="121">
        <v>41.1</v>
      </c>
      <c r="W1290" s="121">
        <v>71.150000000000006</v>
      </c>
      <c r="X1290" s="121">
        <v>81.150000000000006</v>
      </c>
      <c r="Y1290" s="121">
        <v>100</v>
      </c>
      <c r="Z1290" s="121">
        <v>121.05</v>
      </c>
      <c r="AA1290" s="121">
        <v>140</v>
      </c>
      <c r="AB1290" s="121">
        <v>150</v>
      </c>
      <c r="AC1290" s="122">
        <v>11.05</v>
      </c>
      <c r="AD1290" s="122">
        <v>71.099999999999994</v>
      </c>
      <c r="AE1290" s="122">
        <v>150</v>
      </c>
      <c r="AF1290" s="123">
        <v>5.15</v>
      </c>
      <c r="AG1290" s="123">
        <v>60</v>
      </c>
      <c r="AH1290" s="123">
        <v>150</v>
      </c>
      <c r="AI1290" s="1090" t="s">
        <v>2319</v>
      </c>
      <c r="AJ1290" s="1091"/>
      <c r="AK1290" s="1092" t="s">
        <v>2356</v>
      </c>
      <c r="AL1290" s="1093"/>
      <c r="AM1290" s="1093"/>
      <c r="AN1290" s="783"/>
      <c r="AO1290" s="786">
        <f t="shared" si="216"/>
        <v>0.25</v>
      </c>
      <c r="AP1290" s="783" t="s">
        <v>287</v>
      </c>
      <c r="AQ1290" s="783" t="s">
        <v>287</v>
      </c>
      <c r="AR1290" s="784">
        <f t="shared" si="202"/>
        <v>0.2</v>
      </c>
      <c r="AS1290" s="786">
        <v>8.3999999999999995E-3</v>
      </c>
      <c r="AT1290" s="115">
        <v>1282</v>
      </c>
    </row>
    <row r="1291" spans="1:46" ht="15" customHeight="1">
      <c r="A1291" s="115">
        <v>1288</v>
      </c>
      <c r="B1291" s="796" t="s">
        <v>2787</v>
      </c>
      <c r="C1291" s="796" t="s">
        <v>2788</v>
      </c>
      <c r="D1291" s="796" t="s">
        <v>309</v>
      </c>
      <c r="E1291" s="796" t="s">
        <v>330</v>
      </c>
      <c r="F1291" s="796" t="s">
        <v>2312</v>
      </c>
      <c r="G1291" s="796" t="s">
        <v>297</v>
      </c>
      <c r="H1291" s="796" t="s">
        <v>300</v>
      </c>
      <c r="I1291" s="796" t="s">
        <v>1751</v>
      </c>
      <c r="J1291" s="797">
        <v>0.01</v>
      </c>
      <c r="K1291" s="797"/>
      <c r="L1291" s="797">
        <f t="shared" si="215"/>
        <v>0.01</v>
      </c>
      <c r="M1291" s="163"/>
      <c r="N1291" s="799" t="s">
        <v>2570</v>
      </c>
      <c r="O1291" s="169" t="s">
        <v>2181</v>
      </c>
      <c r="P1291" s="169" t="s">
        <v>2181</v>
      </c>
      <c r="Q1291" s="797"/>
      <c r="R1291" s="797"/>
      <c r="S1291" s="121">
        <v>1.05</v>
      </c>
      <c r="T1291" s="121">
        <v>10</v>
      </c>
      <c r="U1291" s="121">
        <v>21.05</v>
      </c>
      <c r="V1291" s="121">
        <v>41.1</v>
      </c>
      <c r="W1291" s="121">
        <v>71.150000000000006</v>
      </c>
      <c r="X1291" s="121">
        <v>81.150000000000006</v>
      </c>
      <c r="Y1291" s="121">
        <v>100</v>
      </c>
      <c r="Z1291" s="121">
        <v>121.05</v>
      </c>
      <c r="AA1291" s="121">
        <v>150</v>
      </c>
      <c r="AB1291" s="121">
        <v>200</v>
      </c>
      <c r="AC1291" s="122">
        <v>11.05</v>
      </c>
      <c r="AD1291" s="122">
        <v>100</v>
      </c>
      <c r="AE1291" s="122">
        <v>200</v>
      </c>
      <c r="AF1291" s="123">
        <v>5.15</v>
      </c>
      <c r="AG1291" s="123">
        <v>100</v>
      </c>
      <c r="AH1291" s="123">
        <v>200</v>
      </c>
      <c r="AI1291" s="1090" t="s">
        <v>2319</v>
      </c>
      <c r="AJ1291" s="1091"/>
      <c r="AK1291" s="1092" t="s">
        <v>2356</v>
      </c>
      <c r="AL1291" s="1093"/>
      <c r="AM1291" s="1093"/>
      <c r="AN1291" s="797"/>
      <c r="AO1291" s="800">
        <f t="shared" si="216"/>
        <v>0.05</v>
      </c>
      <c r="AP1291" s="797" t="s">
        <v>287</v>
      </c>
      <c r="AQ1291" s="797" t="s">
        <v>287</v>
      </c>
      <c r="AR1291" s="798">
        <f t="shared" ref="AR1291:AR1294" si="217">4*J1291</f>
        <v>0.04</v>
      </c>
      <c r="AS1291" s="800">
        <v>8.3999999999999995E-3</v>
      </c>
      <c r="AT1291" s="115">
        <v>1279</v>
      </c>
    </row>
    <row r="1292" spans="1:46" ht="15" customHeight="1">
      <c r="A1292" s="115">
        <v>1289</v>
      </c>
      <c r="B1292" s="796" t="s">
        <v>2789</v>
      </c>
      <c r="C1292" s="796" t="s">
        <v>2790</v>
      </c>
      <c r="D1292" s="796" t="s">
        <v>309</v>
      </c>
      <c r="E1292" s="796" t="s">
        <v>330</v>
      </c>
      <c r="F1292" s="796" t="s">
        <v>2312</v>
      </c>
      <c r="G1292" s="796" t="s">
        <v>297</v>
      </c>
      <c r="H1292" s="796" t="s">
        <v>300</v>
      </c>
      <c r="I1292" s="796" t="s">
        <v>1751</v>
      </c>
      <c r="J1292" s="797">
        <v>0.01</v>
      </c>
      <c r="K1292" s="797"/>
      <c r="L1292" s="797">
        <f t="shared" si="215"/>
        <v>0.01</v>
      </c>
      <c r="M1292" s="163"/>
      <c r="N1292" s="799" t="s">
        <v>2570</v>
      </c>
      <c r="O1292" s="169" t="s">
        <v>2181</v>
      </c>
      <c r="P1292" s="169" t="s">
        <v>2181</v>
      </c>
      <c r="Q1292" s="797"/>
      <c r="R1292" s="797"/>
      <c r="S1292" s="121">
        <v>1.05</v>
      </c>
      <c r="T1292" s="121">
        <v>10</v>
      </c>
      <c r="U1292" s="121">
        <v>21.05</v>
      </c>
      <c r="V1292" s="121">
        <v>41.1</v>
      </c>
      <c r="W1292" s="121">
        <v>71.150000000000006</v>
      </c>
      <c r="X1292" s="121">
        <v>81.150000000000006</v>
      </c>
      <c r="Y1292" s="121">
        <v>100</v>
      </c>
      <c r="Z1292" s="121">
        <v>121.05</v>
      </c>
      <c r="AA1292" s="121">
        <v>150</v>
      </c>
      <c r="AB1292" s="121">
        <v>200</v>
      </c>
      <c r="AC1292" s="122">
        <v>11.05</v>
      </c>
      <c r="AD1292" s="122">
        <v>100</v>
      </c>
      <c r="AE1292" s="122">
        <v>200</v>
      </c>
      <c r="AF1292" s="123">
        <v>5.15</v>
      </c>
      <c r="AG1292" s="123">
        <v>100</v>
      </c>
      <c r="AH1292" s="123">
        <v>200</v>
      </c>
      <c r="AI1292" s="1090" t="s">
        <v>2319</v>
      </c>
      <c r="AJ1292" s="1091"/>
      <c r="AK1292" s="1092" t="s">
        <v>2356</v>
      </c>
      <c r="AL1292" s="1093"/>
      <c r="AM1292" s="1093"/>
      <c r="AN1292" s="797"/>
      <c r="AO1292" s="800">
        <f t="shared" si="216"/>
        <v>0.05</v>
      </c>
      <c r="AP1292" s="797" t="s">
        <v>287</v>
      </c>
      <c r="AQ1292" s="797" t="s">
        <v>287</v>
      </c>
      <c r="AR1292" s="798">
        <f t="shared" si="217"/>
        <v>0.04</v>
      </c>
      <c r="AS1292" s="800">
        <v>8.3999999999999995E-3</v>
      </c>
      <c r="AT1292" s="115">
        <v>1279</v>
      </c>
    </row>
    <row r="1293" spans="1:46" ht="15" customHeight="1">
      <c r="A1293" s="115">
        <v>1290</v>
      </c>
      <c r="B1293" s="796" t="s">
        <v>2791</v>
      </c>
      <c r="C1293" s="796" t="s">
        <v>2792</v>
      </c>
      <c r="D1293" s="796" t="s">
        <v>309</v>
      </c>
      <c r="E1293" s="796" t="s">
        <v>330</v>
      </c>
      <c r="F1293" s="796" t="s">
        <v>1094</v>
      </c>
      <c r="G1293" s="796" t="s">
        <v>1095</v>
      </c>
      <c r="H1293" s="796" t="s">
        <v>300</v>
      </c>
      <c r="I1293" s="796" t="s">
        <v>1751</v>
      </c>
      <c r="J1293" s="797">
        <v>0.01</v>
      </c>
      <c r="K1293" s="797"/>
      <c r="L1293" s="797">
        <f t="shared" si="215"/>
        <v>0.01</v>
      </c>
      <c r="M1293" s="163"/>
      <c r="N1293" s="799" t="s">
        <v>2570</v>
      </c>
      <c r="O1293" s="169" t="s">
        <v>2181</v>
      </c>
      <c r="P1293" s="169" t="s">
        <v>2181</v>
      </c>
      <c r="Q1293" s="797"/>
      <c r="R1293" s="797"/>
      <c r="S1293" s="121">
        <v>1.05</v>
      </c>
      <c r="T1293" s="121">
        <v>10</v>
      </c>
      <c r="U1293" s="121">
        <v>21.05</v>
      </c>
      <c r="V1293" s="121">
        <v>41.1</v>
      </c>
      <c r="W1293" s="121">
        <v>71.150000000000006</v>
      </c>
      <c r="X1293" s="121">
        <v>81.150000000000006</v>
      </c>
      <c r="Y1293" s="121">
        <v>100</v>
      </c>
      <c r="Z1293" s="121">
        <v>121.05</v>
      </c>
      <c r="AA1293" s="121">
        <v>150</v>
      </c>
      <c r="AB1293" s="121">
        <v>200</v>
      </c>
      <c r="AC1293" s="122">
        <v>11.05</v>
      </c>
      <c r="AD1293" s="122">
        <v>100</v>
      </c>
      <c r="AE1293" s="122">
        <v>200</v>
      </c>
      <c r="AF1293" s="123">
        <v>5.15</v>
      </c>
      <c r="AG1293" s="123">
        <v>100</v>
      </c>
      <c r="AH1293" s="123">
        <v>200</v>
      </c>
      <c r="AI1293" s="1090" t="s">
        <v>2319</v>
      </c>
      <c r="AJ1293" s="1091"/>
      <c r="AK1293" s="1092" t="s">
        <v>2356</v>
      </c>
      <c r="AL1293" s="1093"/>
      <c r="AM1293" s="1093"/>
      <c r="AN1293" s="797"/>
      <c r="AO1293" s="800">
        <f t="shared" si="216"/>
        <v>0.05</v>
      </c>
      <c r="AP1293" s="797" t="s">
        <v>287</v>
      </c>
      <c r="AQ1293" s="797" t="s">
        <v>287</v>
      </c>
      <c r="AR1293" s="798">
        <f t="shared" si="217"/>
        <v>0.04</v>
      </c>
      <c r="AS1293" s="800">
        <v>8.3999999999999995E-3</v>
      </c>
      <c r="AT1293" s="115">
        <v>1279</v>
      </c>
    </row>
    <row r="1294" spans="1:46" ht="15" hidden="1" customHeight="1">
      <c r="A1294" s="115">
        <v>1291</v>
      </c>
      <c r="B1294" s="796" t="s">
        <v>2793</v>
      </c>
      <c r="C1294" s="797">
        <v>12095843</v>
      </c>
      <c r="D1294" s="796" t="s">
        <v>309</v>
      </c>
      <c r="E1294" s="796" t="s">
        <v>330</v>
      </c>
      <c r="F1294" s="796" t="s">
        <v>475</v>
      </c>
      <c r="G1294" s="796" t="s">
        <v>297</v>
      </c>
      <c r="H1294" s="796" t="s">
        <v>300</v>
      </c>
      <c r="I1294" s="125" t="s">
        <v>749</v>
      </c>
      <c r="J1294" s="797">
        <v>0.01</v>
      </c>
      <c r="K1294" s="797"/>
      <c r="L1294" s="797">
        <f t="shared" si="215"/>
        <v>0.01</v>
      </c>
      <c r="M1294" s="163"/>
      <c r="N1294" s="799" t="s">
        <v>2570</v>
      </c>
      <c r="O1294" s="169" t="s">
        <v>2181</v>
      </c>
      <c r="P1294" s="169" t="s">
        <v>2181</v>
      </c>
      <c r="Q1294" s="797"/>
      <c r="R1294" s="797"/>
      <c r="S1294" s="121">
        <v>1.05</v>
      </c>
      <c r="T1294" s="121">
        <v>10</v>
      </c>
      <c r="U1294" s="121">
        <v>21.05</v>
      </c>
      <c r="V1294" s="121">
        <v>41.1</v>
      </c>
      <c r="W1294" s="121">
        <v>71.150000000000006</v>
      </c>
      <c r="X1294" s="121">
        <v>81.150000000000006</v>
      </c>
      <c r="Y1294" s="121">
        <v>100</v>
      </c>
      <c r="Z1294" s="121">
        <v>121.05</v>
      </c>
      <c r="AA1294" s="121">
        <v>140</v>
      </c>
      <c r="AB1294" s="121">
        <v>150</v>
      </c>
      <c r="AC1294" s="122">
        <v>11.05</v>
      </c>
      <c r="AD1294" s="122">
        <v>71.099999999999994</v>
      </c>
      <c r="AE1294" s="122">
        <v>150</v>
      </c>
      <c r="AF1294" s="123">
        <v>5.15</v>
      </c>
      <c r="AG1294" s="123">
        <v>60</v>
      </c>
      <c r="AH1294" s="123">
        <v>150</v>
      </c>
      <c r="AI1294" s="1090" t="s">
        <v>2319</v>
      </c>
      <c r="AJ1294" s="1091"/>
      <c r="AK1294" s="1092" t="s">
        <v>2356</v>
      </c>
      <c r="AL1294" s="1093"/>
      <c r="AM1294" s="1093"/>
      <c r="AN1294" s="797"/>
      <c r="AO1294" s="800">
        <f t="shared" si="216"/>
        <v>0.05</v>
      </c>
      <c r="AP1294" s="797" t="s">
        <v>287</v>
      </c>
      <c r="AQ1294" s="797" t="s">
        <v>287</v>
      </c>
      <c r="AR1294" s="798">
        <f t="shared" si="217"/>
        <v>0.04</v>
      </c>
      <c r="AS1294" s="800">
        <v>8.3999999999999995E-3</v>
      </c>
      <c r="AT1294" s="115">
        <v>1277</v>
      </c>
    </row>
    <row r="1295" spans="1:46" ht="15" hidden="1" customHeight="1">
      <c r="A1295" s="115">
        <v>1292</v>
      </c>
      <c r="B1295" s="796" t="s">
        <v>2794</v>
      </c>
      <c r="C1295" s="796">
        <v>7199304</v>
      </c>
      <c r="D1295" s="796" t="s">
        <v>309</v>
      </c>
      <c r="E1295" s="796" t="s">
        <v>330</v>
      </c>
      <c r="F1295" s="796" t="s">
        <v>2795</v>
      </c>
      <c r="G1295" s="796" t="s">
        <v>297</v>
      </c>
      <c r="H1295" s="796" t="s">
        <v>300</v>
      </c>
      <c r="I1295" s="796" t="s">
        <v>1751</v>
      </c>
      <c r="J1295" s="797">
        <v>0.01</v>
      </c>
      <c r="K1295" s="797"/>
      <c r="L1295" s="797">
        <f t="shared" ref="L1295:L1296" si="218">IF(J1295&lt;0.03,0.01,0.03)</f>
        <v>0.01</v>
      </c>
      <c r="M1295" s="163"/>
      <c r="N1295" s="799" t="s">
        <v>2570</v>
      </c>
      <c r="O1295" s="169" t="s">
        <v>2181</v>
      </c>
      <c r="P1295" s="169" t="s">
        <v>2181</v>
      </c>
      <c r="Q1295" s="797"/>
      <c r="R1295" s="797"/>
      <c r="S1295" s="121">
        <v>1.05</v>
      </c>
      <c r="T1295" s="121">
        <v>10</v>
      </c>
      <c r="U1295" s="121">
        <v>21.05</v>
      </c>
      <c r="V1295" s="121">
        <v>41.1</v>
      </c>
      <c r="W1295" s="121">
        <v>71.150000000000006</v>
      </c>
      <c r="X1295" s="121">
        <v>81.150000000000006</v>
      </c>
      <c r="Y1295" s="121">
        <v>100</v>
      </c>
      <c r="Z1295" s="121">
        <v>121.05</v>
      </c>
      <c r="AA1295" s="121">
        <v>150</v>
      </c>
      <c r="AB1295" s="121">
        <v>200</v>
      </c>
      <c r="AC1295" s="122">
        <v>11.05</v>
      </c>
      <c r="AD1295" s="122">
        <v>100</v>
      </c>
      <c r="AE1295" s="122">
        <v>200</v>
      </c>
      <c r="AF1295" s="123">
        <v>5.15</v>
      </c>
      <c r="AG1295" s="123">
        <v>100</v>
      </c>
      <c r="AH1295" s="123">
        <v>200</v>
      </c>
      <c r="AI1295" s="1090" t="s">
        <v>2796</v>
      </c>
      <c r="AJ1295" s="1091"/>
      <c r="AK1295" s="1092" t="s">
        <v>2797</v>
      </c>
      <c r="AL1295" s="1093"/>
      <c r="AM1295" s="1093"/>
      <c r="AN1295" s="797"/>
      <c r="AO1295" s="800">
        <f t="shared" ref="AO1295:AO1296" si="219">AR1295+J1295</f>
        <v>0.05</v>
      </c>
      <c r="AP1295" s="797" t="s">
        <v>287</v>
      </c>
      <c r="AQ1295" s="797" t="s">
        <v>287</v>
      </c>
      <c r="AR1295" s="798">
        <f t="shared" ref="AR1295:AR1296" si="220">4*J1295</f>
        <v>0.04</v>
      </c>
      <c r="AS1295" s="800">
        <v>8.3999999999999995E-3</v>
      </c>
      <c r="AT1295" s="115">
        <v>1279</v>
      </c>
    </row>
    <row r="1296" spans="1:46" ht="15" hidden="1" customHeight="1">
      <c r="A1296" s="115">
        <v>1293</v>
      </c>
      <c r="B1296" s="803" t="s">
        <v>2802</v>
      </c>
      <c r="C1296" s="804">
        <v>1053696</v>
      </c>
      <c r="D1296" s="803" t="s">
        <v>309</v>
      </c>
      <c r="E1296" s="803" t="s">
        <v>1673</v>
      </c>
      <c r="F1296" s="803" t="s">
        <v>1678</v>
      </c>
      <c r="G1296" s="803" t="s">
        <v>1095</v>
      </c>
      <c r="H1296" s="803" t="s">
        <v>300</v>
      </c>
      <c r="I1296" s="803" t="s">
        <v>749</v>
      </c>
      <c r="J1296" s="804">
        <v>0.05</v>
      </c>
      <c r="K1296" s="804"/>
      <c r="L1296" s="804">
        <f t="shared" si="218"/>
        <v>0.03</v>
      </c>
      <c r="M1296" s="163"/>
      <c r="N1296" s="807" t="s">
        <v>1748</v>
      </c>
      <c r="O1296" s="163"/>
      <c r="P1296" s="163"/>
      <c r="Q1296" s="804"/>
      <c r="R1296" s="804"/>
      <c r="S1296" s="121">
        <v>1.05</v>
      </c>
      <c r="T1296" s="121">
        <v>10</v>
      </c>
      <c r="U1296" s="121">
        <v>21.05</v>
      </c>
      <c r="V1296" s="121">
        <v>41.1</v>
      </c>
      <c r="W1296" s="121">
        <v>71.150000000000006</v>
      </c>
      <c r="X1296" s="121">
        <v>81.150000000000006</v>
      </c>
      <c r="Y1296" s="121">
        <v>100</v>
      </c>
      <c r="Z1296" s="121">
        <v>121.05</v>
      </c>
      <c r="AA1296" s="121">
        <v>140</v>
      </c>
      <c r="AB1296" s="121">
        <v>150</v>
      </c>
      <c r="AC1296" s="122">
        <v>11.05</v>
      </c>
      <c r="AD1296" s="122">
        <v>71.099999999999994</v>
      </c>
      <c r="AE1296" s="122">
        <v>150</v>
      </c>
      <c r="AF1296" s="123">
        <v>5.15</v>
      </c>
      <c r="AG1296" s="123">
        <v>60</v>
      </c>
      <c r="AH1296" s="123">
        <v>150</v>
      </c>
      <c r="AI1296" s="1090" t="s">
        <v>2319</v>
      </c>
      <c r="AJ1296" s="1091"/>
      <c r="AK1296" s="1092" t="s">
        <v>2356</v>
      </c>
      <c r="AL1296" s="1093"/>
      <c r="AM1296" s="1093"/>
      <c r="AN1296" s="804"/>
      <c r="AO1296" s="806">
        <f t="shared" si="219"/>
        <v>0.25</v>
      </c>
      <c r="AP1296" s="804" t="s">
        <v>287</v>
      </c>
      <c r="AQ1296" s="804" t="s">
        <v>287</v>
      </c>
      <c r="AR1296" s="805">
        <f t="shared" si="220"/>
        <v>0.2</v>
      </c>
      <c r="AS1296" s="806">
        <v>8.3999999999999995E-3</v>
      </c>
      <c r="AT1296" s="115">
        <v>1227</v>
      </c>
    </row>
    <row r="1297" spans="1:46" ht="15" hidden="1" customHeight="1">
      <c r="A1297" s="115">
        <v>1294</v>
      </c>
      <c r="B1297" s="816" t="s">
        <v>2823</v>
      </c>
      <c r="C1297" s="815">
        <v>12342605</v>
      </c>
      <c r="D1297" s="816" t="s">
        <v>309</v>
      </c>
      <c r="E1297" s="816" t="s">
        <v>1673</v>
      </c>
      <c r="F1297" s="816" t="s">
        <v>311</v>
      </c>
      <c r="G1297" s="816" t="s">
        <v>297</v>
      </c>
      <c r="H1297" s="816" t="s">
        <v>300</v>
      </c>
      <c r="I1297" s="816" t="s">
        <v>749</v>
      </c>
      <c r="J1297" s="815">
        <v>0.05</v>
      </c>
      <c r="K1297" s="815"/>
      <c r="L1297" s="815">
        <f t="shared" ref="L1297:L1298" si="221">IF(J1297&lt;0.03,0.01,0.03)</f>
        <v>0.03</v>
      </c>
      <c r="M1297" s="163"/>
      <c r="N1297" s="817" t="s">
        <v>2570</v>
      </c>
      <c r="O1297" s="163"/>
      <c r="P1297" s="163"/>
      <c r="Q1297" s="815"/>
      <c r="R1297" s="815"/>
      <c r="S1297" s="121">
        <v>1.05</v>
      </c>
      <c r="T1297" s="121">
        <v>10</v>
      </c>
      <c r="U1297" s="121">
        <v>21.05</v>
      </c>
      <c r="V1297" s="121">
        <v>41.1</v>
      </c>
      <c r="W1297" s="121">
        <v>71.150000000000006</v>
      </c>
      <c r="X1297" s="121">
        <v>81.150000000000006</v>
      </c>
      <c r="Y1297" s="121">
        <v>100</v>
      </c>
      <c r="Z1297" s="121">
        <v>121.05</v>
      </c>
      <c r="AA1297" s="121">
        <v>140</v>
      </c>
      <c r="AB1297" s="121">
        <v>150</v>
      </c>
      <c r="AC1297" s="122">
        <v>11.05</v>
      </c>
      <c r="AD1297" s="122">
        <v>71.099999999999994</v>
      </c>
      <c r="AE1297" s="122">
        <v>150</v>
      </c>
      <c r="AF1297" s="123">
        <v>5.15</v>
      </c>
      <c r="AG1297" s="123">
        <v>60</v>
      </c>
      <c r="AH1297" s="123">
        <v>150</v>
      </c>
      <c r="AI1297" s="1090" t="s">
        <v>2319</v>
      </c>
      <c r="AJ1297" s="1091"/>
      <c r="AK1297" s="1092" t="s">
        <v>2356</v>
      </c>
      <c r="AL1297" s="1093"/>
      <c r="AM1297" s="1093"/>
      <c r="AN1297" s="815"/>
      <c r="AO1297" s="818">
        <f t="shared" ref="AO1297:AO1298" si="222">AR1297+J1297</f>
        <v>0.25</v>
      </c>
      <c r="AP1297" s="815" t="s">
        <v>287</v>
      </c>
      <c r="AQ1297" s="815" t="s">
        <v>287</v>
      </c>
      <c r="AR1297" s="814">
        <f t="shared" ref="AR1297:AR1298" si="223">4*J1297</f>
        <v>0.2</v>
      </c>
      <c r="AS1297" s="818">
        <v>8.3999999999999995E-3</v>
      </c>
      <c r="AT1297" s="115">
        <v>1227</v>
      </c>
    </row>
    <row r="1298" spans="1:46" ht="15" customHeight="1">
      <c r="A1298" s="115">
        <v>1295</v>
      </c>
      <c r="B1298" s="816" t="s">
        <v>2824</v>
      </c>
      <c r="C1298" s="815">
        <v>80019157</v>
      </c>
      <c r="D1298" s="816" t="s">
        <v>309</v>
      </c>
      <c r="E1298" s="816" t="s">
        <v>1673</v>
      </c>
      <c r="F1298" s="816" t="s">
        <v>1017</v>
      </c>
      <c r="G1298" s="816" t="s">
        <v>297</v>
      </c>
      <c r="H1298" s="816" t="s">
        <v>300</v>
      </c>
      <c r="I1298" s="816" t="s">
        <v>1751</v>
      </c>
      <c r="J1298" s="815">
        <v>0.02</v>
      </c>
      <c r="K1298" s="815"/>
      <c r="L1298" s="815">
        <f t="shared" si="221"/>
        <v>0.01</v>
      </c>
      <c r="M1298" s="163"/>
      <c r="N1298" s="817" t="s">
        <v>2570</v>
      </c>
      <c r="O1298" s="163"/>
      <c r="P1298" s="163"/>
      <c r="Q1298" s="815"/>
      <c r="R1298" s="815"/>
      <c r="S1298" s="121">
        <v>1.02</v>
      </c>
      <c r="T1298" s="121">
        <v>10</v>
      </c>
      <c r="U1298" s="121">
        <v>21.02</v>
      </c>
      <c r="V1298" s="121">
        <v>41.1</v>
      </c>
      <c r="W1298" s="121">
        <v>71.02</v>
      </c>
      <c r="X1298" s="121">
        <v>81.02</v>
      </c>
      <c r="Y1298" s="121">
        <v>100</v>
      </c>
      <c r="Z1298" s="121">
        <v>121.02</v>
      </c>
      <c r="AA1298" s="121">
        <v>150</v>
      </c>
      <c r="AB1298" s="121">
        <v>200</v>
      </c>
      <c r="AC1298" s="122">
        <v>11.02</v>
      </c>
      <c r="AD1298" s="122">
        <v>100</v>
      </c>
      <c r="AE1298" s="122">
        <v>200</v>
      </c>
      <c r="AF1298" s="123">
        <v>5.0999999999999996</v>
      </c>
      <c r="AG1298" s="123">
        <v>100</v>
      </c>
      <c r="AH1298" s="123">
        <v>200</v>
      </c>
      <c r="AI1298" s="1090" t="s">
        <v>2319</v>
      </c>
      <c r="AJ1298" s="1091"/>
      <c r="AK1298" s="1092" t="s">
        <v>2356</v>
      </c>
      <c r="AL1298" s="1093"/>
      <c r="AM1298" s="1093"/>
      <c r="AN1298" s="815"/>
      <c r="AO1298" s="818">
        <f t="shared" si="222"/>
        <v>0.1</v>
      </c>
      <c r="AP1298" s="815" t="s">
        <v>287</v>
      </c>
      <c r="AQ1298" s="815" t="s">
        <v>287</v>
      </c>
      <c r="AR1298" s="814">
        <f t="shared" si="223"/>
        <v>0.08</v>
      </c>
      <c r="AS1298" s="818">
        <v>8.3999999999999995E-3</v>
      </c>
      <c r="AT1298" s="115">
        <v>1212</v>
      </c>
    </row>
    <row r="1299" spans="1:46" ht="15" hidden="1" customHeight="1">
      <c r="A1299" s="115">
        <v>1295</v>
      </c>
      <c r="B1299" s="837" t="s">
        <v>2868</v>
      </c>
      <c r="C1299" s="838">
        <v>11083844</v>
      </c>
      <c r="D1299" s="837" t="s">
        <v>309</v>
      </c>
      <c r="E1299" s="837" t="s">
        <v>1673</v>
      </c>
      <c r="F1299" s="837" t="s">
        <v>868</v>
      </c>
      <c r="G1299" s="837" t="s">
        <v>297</v>
      </c>
      <c r="H1299" s="837" t="s">
        <v>300</v>
      </c>
      <c r="I1299" s="837" t="s">
        <v>749</v>
      </c>
      <c r="J1299" s="838">
        <v>0.02</v>
      </c>
      <c r="K1299" s="838"/>
      <c r="L1299" s="838">
        <f t="shared" ref="L1299:L1300" si="224">IF(J1299&lt;0.03,0.01,0.03)</f>
        <v>0.01</v>
      </c>
      <c r="M1299" s="163"/>
      <c r="N1299" s="841" t="s">
        <v>2570</v>
      </c>
      <c r="O1299" s="163"/>
      <c r="P1299" s="163"/>
      <c r="Q1299" s="838"/>
      <c r="R1299" s="838"/>
      <c r="S1299" s="121">
        <v>1.02</v>
      </c>
      <c r="T1299" s="121">
        <v>10</v>
      </c>
      <c r="U1299" s="121">
        <v>21.02</v>
      </c>
      <c r="V1299" s="121">
        <v>41.1</v>
      </c>
      <c r="W1299" s="121">
        <v>71.02</v>
      </c>
      <c r="X1299" s="121">
        <v>81.02</v>
      </c>
      <c r="Y1299" s="121">
        <v>100</v>
      </c>
      <c r="Z1299" s="121">
        <v>121.02</v>
      </c>
      <c r="AA1299" s="121">
        <v>140</v>
      </c>
      <c r="AB1299" s="121">
        <v>150</v>
      </c>
      <c r="AC1299" s="122">
        <v>11.02</v>
      </c>
      <c r="AD1299" s="122">
        <v>71.099999999999994</v>
      </c>
      <c r="AE1299" s="122">
        <v>150</v>
      </c>
      <c r="AF1299" s="123">
        <v>5.0999999999999996</v>
      </c>
      <c r="AG1299" s="123">
        <v>60</v>
      </c>
      <c r="AH1299" s="123">
        <v>150</v>
      </c>
      <c r="AI1299" s="1090" t="s">
        <v>2319</v>
      </c>
      <c r="AJ1299" s="1091"/>
      <c r="AK1299" s="1092" t="s">
        <v>2356</v>
      </c>
      <c r="AL1299" s="1093"/>
      <c r="AM1299" s="1093"/>
      <c r="AN1299" s="838"/>
      <c r="AO1299" s="840">
        <f t="shared" ref="AO1299:AO1300" si="225">AR1299+J1299</f>
        <v>0.1</v>
      </c>
      <c r="AP1299" s="838" t="s">
        <v>287</v>
      </c>
      <c r="AQ1299" s="838" t="s">
        <v>287</v>
      </c>
      <c r="AR1299" s="839">
        <f t="shared" ref="AR1299:AR1300" si="226">4*J1299</f>
        <v>0.08</v>
      </c>
      <c r="AS1299" s="840">
        <v>8.3999999999999995E-3</v>
      </c>
      <c r="AT1299" s="115">
        <v>1212</v>
      </c>
    </row>
    <row r="1300" spans="1:46" ht="15" hidden="1" customHeight="1">
      <c r="A1300" s="115">
        <v>1294</v>
      </c>
      <c r="B1300" s="837" t="s">
        <v>2869</v>
      </c>
      <c r="C1300" s="838">
        <v>10064882</v>
      </c>
      <c r="D1300" s="837" t="s">
        <v>309</v>
      </c>
      <c r="E1300" s="837" t="s">
        <v>1673</v>
      </c>
      <c r="F1300" s="837" t="s">
        <v>1047</v>
      </c>
      <c r="G1300" s="837" t="s">
        <v>297</v>
      </c>
      <c r="H1300" s="837" t="s">
        <v>300</v>
      </c>
      <c r="I1300" s="837" t="s">
        <v>749</v>
      </c>
      <c r="J1300" s="838">
        <v>0.05</v>
      </c>
      <c r="K1300" s="838"/>
      <c r="L1300" s="838">
        <f t="shared" si="224"/>
        <v>0.03</v>
      </c>
      <c r="M1300" s="163"/>
      <c r="N1300" s="841" t="s">
        <v>2570</v>
      </c>
      <c r="O1300" s="163"/>
      <c r="P1300" s="163"/>
      <c r="Q1300" s="838"/>
      <c r="R1300" s="838"/>
      <c r="S1300" s="121">
        <v>1.05</v>
      </c>
      <c r="T1300" s="121">
        <v>10</v>
      </c>
      <c r="U1300" s="121">
        <v>21.05</v>
      </c>
      <c r="V1300" s="121">
        <v>41.1</v>
      </c>
      <c r="W1300" s="121">
        <v>71.150000000000006</v>
      </c>
      <c r="X1300" s="121">
        <v>81.150000000000006</v>
      </c>
      <c r="Y1300" s="121">
        <v>100</v>
      </c>
      <c r="Z1300" s="121">
        <v>121.05</v>
      </c>
      <c r="AA1300" s="121">
        <v>140</v>
      </c>
      <c r="AB1300" s="121">
        <v>150</v>
      </c>
      <c r="AC1300" s="122">
        <v>11.05</v>
      </c>
      <c r="AD1300" s="122">
        <v>71.099999999999994</v>
      </c>
      <c r="AE1300" s="122">
        <v>150</v>
      </c>
      <c r="AF1300" s="123">
        <v>5.15</v>
      </c>
      <c r="AG1300" s="123">
        <v>60</v>
      </c>
      <c r="AH1300" s="123">
        <v>150</v>
      </c>
      <c r="AI1300" s="1090" t="s">
        <v>2319</v>
      </c>
      <c r="AJ1300" s="1091"/>
      <c r="AK1300" s="1092" t="s">
        <v>2356</v>
      </c>
      <c r="AL1300" s="1093"/>
      <c r="AM1300" s="1093"/>
      <c r="AN1300" s="838"/>
      <c r="AO1300" s="840">
        <f t="shared" si="225"/>
        <v>0.25</v>
      </c>
      <c r="AP1300" s="838" t="s">
        <v>287</v>
      </c>
      <c r="AQ1300" s="838" t="s">
        <v>287</v>
      </c>
      <c r="AR1300" s="839">
        <f t="shared" si="226"/>
        <v>0.2</v>
      </c>
      <c r="AS1300" s="840">
        <v>8.3999999999999995E-3</v>
      </c>
      <c r="AT1300" s="115">
        <v>1227</v>
      </c>
    </row>
    <row r="1301" spans="1:46" ht="15" customHeight="1">
      <c r="A1301" s="115">
        <v>1298</v>
      </c>
      <c r="B1301" s="848" t="s">
        <v>2920</v>
      </c>
      <c r="C1301" s="848" t="s">
        <v>2921</v>
      </c>
      <c r="D1301" s="848" t="s">
        <v>309</v>
      </c>
      <c r="E1301" s="848" t="s">
        <v>330</v>
      </c>
      <c r="F1301" s="848" t="s">
        <v>2355</v>
      </c>
      <c r="G1301" s="848" t="s">
        <v>297</v>
      </c>
      <c r="H1301" s="848" t="s">
        <v>300</v>
      </c>
      <c r="I1301" s="848" t="s">
        <v>1751</v>
      </c>
      <c r="J1301" s="120">
        <v>0.01</v>
      </c>
      <c r="K1301" s="120"/>
      <c r="L1301" s="120">
        <f t="shared" si="215"/>
        <v>0.01</v>
      </c>
      <c r="M1301" s="163"/>
      <c r="N1301" s="849" t="s">
        <v>2570</v>
      </c>
      <c r="O1301" s="169" t="s">
        <v>2181</v>
      </c>
      <c r="P1301" s="169" t="s">
        <v>2181</v>
      </c>
      <c r="Q1301" s="120"/>
      <c r="R1301" s="120"/>
      <c r="S1301" s="121">
        <v>1.05</v>
      </c>
      <c r="T1301" s="121">
        <v>10</v>
      </c>
      <c r="U1301" s="121">
        <v>21.05</v>
      </c>
      <c r="V1301" s="121">
        <v>41.1</v>
      </c>
      <c r="W1301" s="121">
        <v>71.150000000000006</v>
      </c>
      <c r="X1301" s="121">
        <v>81.150000000000006</v>
      </c>
      <c r="Y1301" s="121">
        <v>100</v>
      </c>
      <c r="Z1301" s="121">
        <v>121.05</v>
      </c>
      <c r="AA1301" s="121">
        <v>150</v>
      </c>
      <c r="AB1301" s="121">
        <v>200</v>
      </c>
      <c r="AC1301" s="122">
        <v>11.05</v>
      </c>
      <c r="AD1301" s="122">
        <v>100</v>
      </c>
      <c r="AE1301" s="122">
        <v>200</v>
      </c>
      <c r="AF1301" s="123">
        <v>5.15</v>
      </c>
      <c r="AG1301" s="123">
        <v>100</v>
      </c>
      <c r="AH1301" s="123">
        <v>200</v>
      </c>
      <c r="AI1301" s="1090" t="s">
        <v>2319</v>
      </c>
      <c r="AJ1301" s="1091"/>
      <c r="AK1301" s="1092" t="s">
        <v>2356</v>
      </c>
      <c r="AL1301" s="1093"/>
      <c r="AM1301" s="1093"/>
      <c r="AN1301" s="120"/>
      <c r="AO1301" s="118">
        <f t="shared" si="216"/>
        <v>0.05</v>
      </c>
      <c r="AP1301" s="120" t="s">
        <v>287</v>
      </c>
      <c r="AQ1301" s="120" t="s">
        <v>287</v>
      </c>
      <c r="AR1301" s="144">
        <f t="shared" si="202"/>
        <v>0.04</v>
      </c>
      <c r="AS1301" s="411">
        <v>8.3999999999999995E-3</v>
      </c>
      <c r="AT1301" s="115">
        <v>1310</v>
      </c>
    </row>
    <row r="1302" spans="1:46" ht="15" hidden="1" customHeight="1">
      <c r="A1302" s="115">
        <v>1299</v>
      </c>
      <c r="B1302" s="853" t="s">
        <v>2937</v>
      </c>
      <c r="C1302" s="853" t="s">
        <v>1678</v>
      </c>
      <c r="D1302" s="853" t="s">
        <v>309</v>
      </c>
      <c r="E1302" s="853" t="s">
        <v>1673</v>
      </c>
      <c r="F1302" s="853" t="s">
        <v>1678</v>
      </c>
      <c r="G1302" s="853" t="s">
        <v>297</v>
      </c>
      <c r="H1302" s="853" t="s">
        <v>300</v>
      </c>
      <c r="I1302" s="853" t="s">
        <v>1751</v>
      </c>
      <c r="J1302" s="120">
        <v>0.05</v>
      </c>
      <c r="K1302" s="120"/>
      <c r="L1302" s="120">
        <f t="shared" si="215"/>
        <v>0.03</v>
      </c>
      <c r="M1302" s="163"/>
      <c r="N1302" s="855" t="s">
        <v>2570</v>
      </c>
      <c r="O1302" s="169" t="s">
        <v>2181</v>
      </c>
      <c r="P1302" s="169" t="s">
        <v>2181</v>
      </c>
      <c r="Q1302" s="120"/>
      <c r="R1302" s="120"/>
      <c r="S1302" s="155">
        <v>1.05</v>
      </c>
      <c r="T1302" s="155">
        <v>10</v>
      </c>
      <c r="U1302" s="155">
        <v>21.05</v>
      </c>
      <c r="V1302" s="155">
        <v>41.1</v>
      </c>
      <c r="W1302" s="155">
        <v>71.150000000000006</v>
      </c>
      <c r="X1302" s="155">
        <v>81.150000000000006</v>
      </c>
      <c r="Y1302" s="155">
        <v>100</v>
      </c>
      <c r="Z1302" s="155">
        <v>121.05</v>
      </c>
      <c r="AA1302" s="155">
        <v>150</v>
      </c>
      <c r="AB1302" s="155">
        <v>200</v>
      </c>
      <c r="AC1302" s="156">
        <v>11.05</v>
      </c>
      <c r="AD1302" s="156">
        <v>100</v>
      </c>
      <c r="AE1302" s="156">
        <v>200</v>
      </c>
      <c r="AF1302" s="425">
        <v>5.15</v>
      </c>
      <c r="AG1302" s="425">
        <v>100</v>
      </c>
      <c r="AH1302" s="425">
        <v>200</v>
      </c>
      <c r="AI1302" s="1090" t="s">
        <v>2319</v>
      </c>
      <c r="AJ1302" s="1091"/>
      <c r="AK1302" s="1092" t="s">
        <v>2356</v>
      </c>
      <c r="AL1302" s="1093"/>
      <c r="AM1302" s="1093"/>
      <c r="AN1302" s="120"/>
      <c r="AO1302" s="118">
        <f t="shared" si="216"/>
        <v>0.25</v>
      </c>
      <c r="AP1302" s="120" t="s">
        <v>287</v>
      </c>
      <c r="AQ1302" s="120" t="s">
        <v>287</v>
      </c>
      <c r="AR1302" s="144">
        <f t="shared" si="202"/>
        <v>0.2</v>
      </c>
      <c r="AS1302" s="411">
        <v>8.3999999999999995E-3</v>
      </c>
      <c r="AT1302" s="115">
        <v>1311</v>
      </c>
    </row>
    <row r="1303" spans="1:46" ht="15" hidden="1" customHeight="1">
      <c r="A1303" s="115">
        <v>1300</v>
      </c>
      <c r="B1303" s="853" t="s">
        <v>2938</v>
      </c>
      <c r="C1303" s="853" t="s">
        <v>2939</v>
      </c>
      <c r="D1303" s="853" t="s">
        <v>309</v>
      </c>
      <c r="E1303" s="853" t="s">
        <v>1673</v>
      </c>
      <c r="F1303" s="856">
        <v>539059</v>
      </c>
      <c r="G1303" s="853" t="s">
        <v>297</v>
      </c>
      <c r="H1303" s="853" t="s">
        <v>300</v>
      </c>
      <c r="I1303" s="853" t="s">
        <v>1751</v>
      </c>
      <c r="J1303" s="120">
        <v>0.05</v>
      </c>
      <c r="K1303" s="120"/>
      <c r="L1303" s="120">
        <f t="shared" si="215"/>
        <v>0.03</v>
      </c>
      <c r="M1303" s="163"/>
      <c r="N1303" s="855" t="s">
        <v>2570</v>
      </c>
      <c r="O1303" s="169" t="s">
        <v>2181</v>
      </c>
      <c r="P1303" s="169" t="s">
        <v>2181</v>
      </c>
      <c r="Q1303" s="854"/>
      <c r="R1303" s="854"/>
      <c r="S1303" s="155">
        <v>1.05</v>
      </c>
      <c r="T1303" s="155">
        <v>10</v>
      </c>
      <c r="U1303" s="155">
        <v>21.05</v>
      </c>
      <c r="V1303" s="155">
        <v>41.1</v>
      </c>
      <c r="W1303" s="155">
        <v>71.150000000000006</v>
      </c>
      <c r="X1303" s="155">
        <v>81.150000000000006</v>
      </c>
      <c r="Y1303" s="155">
        <v>100</v>
      </c>
      <c r="Z1303" s="155">
        <v>121.05</v>
      </c>
      <c r="AA1303" s="155">
        <v>150</v>
      </c>
      <c r="AB1303" s="155">
        <v>200</v>
      </c>
      <c r="AC1303" s="156">
        <v>11.05</v>
      </c>
      <c r="AD1303" s="156">
        <v>100</v>
      </c>
      <c r="AE1303" s="156">
        <v>200</v>
      </c>
      <c r="AF1303" s="425">
        <v>5.15</v>
      </c>
      <c r="AG1303" s="425">
        <v>100</v>
      </c>
      <c r="AH1303" s="425">
        <v>200</v>
      </c>
      <c r="AI1303" s="1090" t="s">
        <v>2319</v>
      </c>
      <c r="AJ1303" s="1091"/>
      <c r="AK1303" s="1092" t="s">
        <v>2356</v>
      </c>
      <c r="AL1303" s="1093"/>
      <c r="AM1303" s="1093"/>
      <c r="AN1303" s="120"/>
      <c r="AO1303" s="118">
        <f t="shared" si="216"/>
        <v>0.25</v>
      </c>
      <c r="AP1303" s="120" t="s">
        <v>287</v>
      </c>
      <c r="AQ1303" s="120" t="s">
        <v>287</v>
      </c>
      <c r="AR1303" s="144">
        <f t="shared" si="202"/>
        <v>0.2</v>
      </c>
      <c r="AS1303" s="411">
        <v>8.3999999999999995E-3</v>
      </c>
      <c r="AT1303" s="115">
        <v>1312</v>
      </c>
    </row>
    <row r="1304" spans="1:46" ht="15" hidden="1" customHeight="1">
      <c r="A1304" s="115">
        <v>1301</v>
      </c>
      <c r="B1304" s="853" t="s">
        <v>2940</v>
      </c>
      <c r="C1304" s="853" t="s">
        <v>1678</v>
      </c>
      <c r="D1304" s="853" t="s">
        <v>309</v>
      </c>
      <c r="E1304" s="853" t="s">
        <v>1673</v>
      </c>
      <c r="F1304" s="853" t="s">
        <v>1678</v>
      </c>
      <c r="G1304" s="853" t="s">
        <v>297</v>
      </c>
      <c r="H1304" s="853" t="s">
        <v>300</v>
      </c>
      <c r="I1304" s="853" t="s">
        <v>1751</v>
      </c>
      <c r="J1304" s="120">
        <v>0.05</v>
      </c>
      <c r="K1304" s="120"/>
      <c r="L1304" s="120">
        <f t="shared" si="215"/>
        <v>0.03</v>
      </c>
      <c r="M1304" s="163"/>
      <c r="N1304" s="855" t="s">
        <v>2570</v>
      </c>
      <c r="O1304" s="169" t="s">
        <v>2181</v>
      </c>
      <c r="P1304" s="169" t="s">
        <v>2181</v>
      </c>
      <c r="Q1304" s="854"/>
      <c r="R1304" s="854"/>
      <c r="S1304" s="155">
        <v>1.05</v>
      </c>
      <c r="T1304" s="155">
        <v>10</v>
      </c>
      <c r="U1304" s="155">
        <v>21.05</v>
      </c>
      <c r="V1304" s="155">
        <v>41.1</v>
      </c>
      <c r="W1304" s="155">
        <v>71.150000000000006</v>
      </c>
      <c r="X1304" s="155">
        <v>81.150000000000006</v>
      </c>
      <c r="Y1304" s="155">
        <v>100</v>
      </c>
      <c r="Z1304" s="155">
        <v>121.05</v>
      </c>
      <c r="AA1304" s="155">
        <v>150</v>
      </c>
      <c r="AB1304" s="155">
        <v>200</v>
      </c>
      <c r="AC1304" s="156">
        <v>11.05</v>
      </c>
      <c r="AD1304" s="156">
        <v>100</v>
      </c>
      <c r="AE1304" s="156">
        <v>200</v>
      </c>
      <c r="AF1304" s="425">
        <v>5.15</v>
      </c>
      <c r="AG1304" s="425">
        <v>100</v>
      </c>
      <c r="AH1304" s="425">
        <v>200</v>
      </c>
      <c r="AI1304" s="1090" t="s">
        <v>2319</v>
      </c>
      <c r="AJ1304" s="1091"/>
      <c r="AK1304" s="1092" t="s">
        <v>2356</v>
      </c>
      <c r="AL1304" s="1093"/>
      <c r="AM1304" s="1093"/>
      <c r="AN1304" s="120"/>
      <c r="AO1304" s="118">
        <f t="shared" si="216"/>
        <v>0.25</v>
      </c>
      <c r="AP1304" s="120" t="s">
        <v>287</v>
      </c>
      <c r="AQ1304" s="120" t="s">
        <v>287</v>
      </c>
      <c r="AR1304" s="144">
        <f t="shared" si="202"/>
        <v>0.2</v>
      </c>
      <c r="AS1304" s="411">
        <v>8.3999999999999995E-3</v>
      </c>
      <c r="AT1304" s="115">
        <v>1313</v>
      </c>
    </row>
    <row r="1305" spans="1:46" ht="15" hidden="1" customHeight="1">
      <c r="A1305" s="115">
        <v>1302</v>
      </c>
      <c r="B1305" s="853" t="s">
        <v>2941</v>
      </c>
      <c r="C1305" s="199" t="s">
        <v>2942</v>
      </c>
      <c r="D1305" s="853" t="s">
        <v>309</v>
      </c>
      <c r="E1305" s="853" t="s">
        <v>1673</v>
      </c>
      <c r="F1305" s="853" t="s">
        <v>1678</v>
      </c>
      <c r="G1305" s="853" t="s">
        <v>297</v>
      </c>
      <c r="H1305" s="853" t="s">
        <v>300</v>
      </c>
      <c r="I1305" s="853" t="s">
        <v>1751</v>
      </c>
      <c r="J1305" s="120">
        <v>0.05</v>
      </c>
      <c r="K1305" s="120"/>
      <c r="L1305" s="120">
        <f t="shared" si="215"/>
        <v>0.03</v>
      </c>
      <c r="M1305" s="163"/>
      <c r="N1305" s="855" t="s">
        <v>2570</v>
      </c>
      <c r="O1305" s="169" t="s">
        <v>2181</v>
      </c>
      <c r="P1305" s="169" t="s">
        <v>2181</v>
      </c>
      <c r="Q1305" s="854"/>
      <c r="R1305" s="854"/>
      <c r="S1305" s="155">
        <v>1.05</v>
      </c>
      <c r="T1305" s="155">
        <v>10</v>
      </c>
      <c r="U1305" s="155">
        <v>21.05</v>
      </c>
      <c r="V1305" s="155">
        <v>41.1</v>
      </c>
      <c r="W1305" s="155">
        <v>71.150000000000006</v>
      </c>
      <c r="X1305" s="155">
        <v>81.150000000000006</v>
      </c>
      <c r="Y1305" s="155">
        <v>100</v>
      </c>
      <c r="Z1305" s="155">
        <v>121.05</v>
      </c>
      <c r="AA1305" s="155">
        <v>150</v>
      </c>
      <c r="AB1305" s="155">
        <v>200</v>
      </c>
      <c r="AC1305" s="156">
        <v>11.05</v>
      </c>
      <c r="AD1305" s="156">
        <v>100</v>
      </c>
      <c r="AE1305" s="156">
        <v>200</v>
      </c>
      <c r="AF1305" s="425">
        <v>5.15</v>
      </c>
      <c r="AG1305" s="425">
        <v>100</v>
      </c>
      <c r="AH1305" s="425">
        <v>200</v>
      </c>
      <c r="AI1305" s="1090" t="s">
        <v>2319</v>
      </c>
      <c r="AJ1305" s="1091"/>
      <c r="AK1305" s="1092" t="s">
        <v>2356</v>
      </c>
      <c r="AL1305" s="1093"/>
      <c r="AM1305" s="1093"/>
      <c r="AN1305" s="120"/>
      <c r="AO1305" s="118">
        <f t="shared" si="216"/>
        <v>0.25</v>
      </c>
      <c r="AP1305" s="120" t="s">
        <v>287</v>
      </c>
      <c r="AQ1305" s="120" t="s">
        <v>287</v>
      </c>
      <c r="AR1305" s="144">
        <f t="shared" si="202"/>
        <v>0.2</v>
      </c>
      <c r="AS1305" s="411">
        <v>8.3999999999999995E-3</v>
      </c>
      <c r="AT1305" s="115">
        <v>1314</v>
      </c>
    </row>
    <row r="1306" spans="1:46" ht="15" hidden="1" customHeight="1">
      <c r="A1306" s="115">
        <v>1303</v>
      </c>
      <c r="B1306" s="853" t="s">
        <v>2943</v>
      </c>
      <c r="C1306" s="853" t="s">
        <v>2944</v>
      </c>
      <c r="D1306" s="853" t="s">
        <v>309</v>
      </c>
      <c r="E1306" s="853" t="s">
        <v>1673</v>
      </c>
      <c r="F1306" s="856">
        <v>539059</v>
      </c>
      <c r="G1306" s="853" t="s">
        <v>297</v>
      </c>
      <c r="H1306" s="853" t="s">
        <v>300</v>
      </c>
      <c r="I1306" s="853" t="s">
        <v>1751</v>
      </c>
      <c r="J1306" s="120">
        <v>0.05</v>
      </c>
      <c r="K1306" s="120"/>
      <c r="L1306" s="120">
        <f t="shared" si="215"/>
        <v>0.03</v>
      </c>
      <c r="M1306" s="163"/>
      <c r="N1306" s="855" t="s">
        <v>2570</v>
      </c>
      <c r="O1306" s="169" t="s">
        <v>2181</v>
      </c>
      <c r="P1306" s="169" t="s">
        <v>2181</v>
      </c>
      <c r="Q1306" s="854"/>
      <c r="R1306" s="854"/>
      <c r="S1306" s="155">
        <v>1.05</v>
      </c>
      <c r="T1306" s="155">
        <v>10</v>
      </c>
      <c r="U1306" s="155">
        <v>21.05</v>
      </c>
      <c r="V1306" s="155">
        <v>41.1</v>
      </c>
      <c r="W1306" s="155">
        <v>71.150000000000006</v>
      </c>
      <c r="X1306" s="155">
        <v>81.150000000000006</v>
      </c>
      <c r="Y1306" s="155">
        <v>100</v>
      </c>
      <c r="Z1306" s="155">
        <v>121.05</v>
      </c>
      <c r="AA1306" s="155">
        <v>150</v>
      </c>
      <c r="AB1306" s="155">
        <v>200</v>
      </c>
      <c r="AC1306" s="156">
        <v>11.05</v>
      </c>
      <c r="AD1306" s="156">
        <v>100</v>
      </c>
      <c r="AE1306" s="156">
        <v>200</v>
      </c>
      <c r="AF1306" s="425">
        <v>5.15</v>
      </c>
      <c r="AG1306" s="425">
        <v>100</v>
      </c>
      <c r="AH1306" s="425">
        <v>200</v>
      </c>
      <c r="AI1306" s="1090" t="s">
        <v>2319</v>
      </c>
      <c r="AJ1306" s="1091"/>
      <c r="AK1306" s="1092" t="s">
        <v>2356</v>
      </c>
      <c r="AL1306" s="1093"/>
      <c r="AM1306" s="1093"/>
      <c r="AN1306" s="120"/>
      <c r="AO1306" s="118">
        <f t="shared" si="216"/>
        <v>0.25</v>
      </c>
      <c r="AP1306" s="120" t="s">
        <v>287</v>
      </c>
      <c r="AQ1306" s="120" t="s">
        <v>287</v>
      </c>
      <c r="AR1306" s="144">
        <f t="shared" si="202"/>
        <v>0.2</v>
      </c>
      <c r="AS1306" s="411">
        <v>8.3999999999999995E-3</v>
      </c>
      <c r="AT1306" s="115">
        <v>1315</v>
      </c>
    </row>
    <row r="1307" spans="1:46" ht="15" hidden="1" customHeight="1">
      <c r="A1307" s="115">
        <v>1304</v>
      </c>
      <c r="B1307" s="853" t="s">
        <v>2945</v>
      </c>
      <c r="C1307" s="853" t="s">
        <v>1678</v>
      </c>
      <c r="D1307" s="853" t="s">
        <v>309</v>
      </c>
      <c r="E1307" s="853" t="s">
        <v>330</v>
      </c>
      <c r="F1307" s="853" t="s">
        <v>2498</v>
      </c>
      <c r="G1307" s="853" t="s">
        <v>296</v>
      </c>
      <c r="H1307" s="853" t="s">
        <v>300</v>
      </c>
      <c r="I1307" s="853" t="s">
        <v>749</v>
      </c>
      <c r="J1307" s="120">
        <v>0.01</v>
      </c>
      <c r="K1307" s="120"/>
      <c r="L1307" s="120">
        <f t="shared" si="215"/>
        <v>0.01</v>
      </c>
      <c r="M1307" s="163"/>
      <c r="N1307" s="855" t="s">
        <v>2570</v>
      </c>
      <c r="O1307" s="169" t="s">
        <v>2181</v>
      </c>
      <c r="P1307" s="169" t="s">
        <v>2181</v>
      </c>
      <c r="Q1307" s="120"/>
      <c r="R1307" s="120"/>
      <c r="S1307" s="155">
        <v>1.05</v>
      </c>
      <c r="T1307" s="155">
        <v>10</v>
      </c>
      <c r="U1307" s="155">
        <v>21.05</v>
      </c>
      <c r="V1307" s="155">
        <v>41.1</v>
      </c>
      <c r="W1307" s="155">
        <v>71.150000000000006</v>
      </c>
      <c r="X1307" s="155">
        <v>81.150000000000006</v>
      </c>
      <c r="Y1307" s="155">
        <v>100</v>
      </c>
      <c r="Z1307" s="155">
        <v>121.05</v>
      </c>
      <c r="AA1307" s="155">
        <v>140</v>
      </c>
      <c r="AB1307" s="155">
        <v>150</v>
      </c>
      <c r="AC1307" s="156">
        <v>11.05</v>
      </c>
      <c r="AD1307" s="156">
        <v>71.099999999999994</v>
      </c>
      <c r="AE1307" s="156">
        <v>150</v>
      </c>
      <c r="AF1307" s="425">
        <v>5.15</v>
      </c>
      <c r="AG1307" s="425">
        <v>60</v>
      </c>
      <c r="AH1307" s="425">
        <v>150</v>
      </c>
      <c r="AI1307" s="1090" t="s">
        <v>2319</v>
      </c>
      <c r="AJ1307" s="1091"/>
      <c r="AK1307" s="1092" t="s">
        <v>2356</v>
      </c>
      <c r="AL1307" s="1093"/>
      <c r="AM1307" s="1093"/>
      <c r="AN1307" s="120"/>
      <c r="AO1307" s="118">
        <f t="shared" si="216"/>
        <v>0.05</v>
      </c>
      <c r="AP1307" s="120" t="s">
        <v>287</v>
      </c>
      <c r="AQ1307" s="120" t="s">
        <v>287</v>
      </c>
      <c r="AR1307" s="144">
        <f t="shared" si="202"/>
        <v>0.04</v>
      </c>
      <c r="AS1307" s="411">
        <v>8.3999999999999995E-3</v>
      </c>
      <c r="AT1307" s="115">
        <v>1316</v>
      </c>
    </row>
    <row r="1308" spans="1:46" ht="15" hidden="1" customHeight="1">
      <c r="A1308" s="115">
        <v>1305</v>
      </c>
      <c r="B1308" s="853" t="s">
        <v>2946</v>
      </c>
      <c r="C1308" s="120">
        <v>10064883</v>
      </c>
      <c r="D1308" s="853" t="s">
        <v>309</v>
      </c>
      <c r="E1308" s="853" t="s">
        <v>1673</v>
      </c>
      <c r="F1308" s="853" t="s">
        <v>1047</v>
      </c>
      <c r="G1308" s="853" t="s">
        <v>297</v>
      </c>
      <c r="H1308" s="853" t="s">
        <v>300</v>
      </c>
      <c r="I1308" s="853" t="s">
        <v>749</v>
      </c>
      <c r="J1308" s="120">
        <v>0.05</v>
      </c>
      <c r="K1308" s="120"/>
      <c r="L1308" s="120">
        <f t="shared" si="215"/>
        <v>0.03</v>
      </c>
      <c r="M1308" s="163"/>
      <c r="N1308" s="855" t="s">
        <v>2570</v>
      </c>
      <c r="O1308" s="169" t="s">
        <v>2181</v>
      </c>
      <c r="P1308" s="169" t="s">
        <v>2181</v>
      </c>
      <c r="Q1308" s="854"/>
      <c r="R1308" s="854"/>
      <c r="S1308" s="155">
        <v>1.05</v>
      </c>
      <c r="T1308" s="155">
        <v>10</v>
      </c>
      <c r="U1308" s="155">
        <v>21.05</v>
      </c>
      <c r="V1308" s="155">
        <v>41.1</v>
      </c>
      <c r="W1308" s="155">
        <v>71.150000000000006</v>
      </c>
      <c r="X1308" s="155">
        <v>81.150000000000006</v>
      </c>
      <c r="Y1308" s="155">
        <v>100</v>
      </c>
      <c r="Z1308" s="155">
        <v>121.05</v>
      </c>
      <c r="AA1308" s="155">
        <v>140</v>
      </c>
      <c r="AB1308" s="155">
        <v>150</v>
      </c>
      <c r="AC1308" s="156">
        <v>11.05</v>
      </c>
      <c r="AD1308" s="156">
        <v>71.099999999999994</v>
      </c>
      <c r="AE1308" s="156">
        <v>150</v>
      </c>
      <c r="AF1308" s="425">
        <v>5.15</v>
      </c>
      <c r="AG1308" s="425">
        <v>60</v>
      </c>
      <c r="AH1308" s="425">
        <v>150</v>
      </c>
      <c r="AI1308" s="1090" t="s">
        <v>2319</v>
      </c>
      <c r="AJ1308" s="1091"/>
      <c r="AK1308" s="1092" t="s">
        <v>2356</v>
      </c>
      <c r="AL1308" s="1093"/>
      <c r="AM1308" s="1093"/>
      <c r="AN1308" s="120"/>
      <c r="AO1308" s="118">
        <f t="shared" si="216"/>
        <v>0.25</v>
      </c>
      <c r="AP1308" s="120" t="s">
        <v>287</v>
      </c>
      <c r="AQ1308" s="120" t="s">
        <v>287</v>
      </c>
      <c r="AR1308" s="144">
        <f t="shared" si="202"/>
        <v>0.2</v>
      </c>
      <c r="AS1308" s="411">
        <v>8.3999999999999995E-3</v>
      </c>
      <c r="AT1308" s="115">
        <v>1317</v>
      </c>
    </row>
    <row r="1309" spans="1:46" ht="15" hidden="1" customHeight="1">
      <c r="A1309" s="115">
        <v>1306</v>
      </c>
      <c r="B1309" s="853" t="s">
        <v>2947</v>
      </c>
      <c r="C1309" s="853" t="s">
        <v>1678</v>
      </c>
      <c r="D1309" s="853" t="s">
        <v>309</v>
      </c>
      <c r="E1309" s="853" t="s">
        <v>330</v>
      </c>
      <c r="F1309" s="853" t="s">
        <v>1678</v>
      </c>
      <c r="G1309" s="853" t="s">
        <v>297</v>
      </c>
      <c r="H1309" s="853" t="s">
        <v>300</v>
      </c>
      <c r="I1309" s="853" t="s">
        <v>749</v>
      </c>
      <c r="J1309" s="120">
        <v>0.01</v>
      </c>
      <c r="K1309" s="120"/>
      <c r="L1309" s="120">
        <f t="shared" si="215"/>
        <v>0.01</v>
      </c>
      <c r="M1309" s="163"/>
      <c r="N1309" s="855" t="s">
        <v>2570</v>
      </c>
      <c r="O1309" s="169" t="s">
        <v>2181</v>
      </c>
      <c r="P1309" s="169" t="s">
        <v>2181</v>
      </c>
      <c r="Q1309" s="854"/>
      <c r="R1309" s="854"/>
      <c r="S1309" s="155">
        <v>1.05</v>
      </c>
      <c r="T1309" s="155">
        <v>10</v>
      </c>
      <c r="U1309" s="155">
        <v>21.05</v>
      </c>
      <c r="V1309" s="155">
        <v>41.1</v>
      </c>
      <c r="W1309" s="155">
        <v>71.150000000000006</v>
      </c>
      <c r="X1309" s="155">
        <v>81.150000000000006</v>
      </c>
      <c r="Y1309" s="155">
        <v>100</v>
      </c>
      <c r="Z1309" s="155">
        <v>121.05</v>
      </c>
      <c r="AA1309" s="155">
        <v>140</v>
      </c>
      <c r="AB1309" s="155">
        <v>150</v>
      </c>
      <c r="AC1309" s="156">
        <v>11.05</v>
      </c>
      <c r="AD1309" s="156">
        <v>71.099999999999994</v>
      </c>
      <c r="AE1309" s="156">
        <v>150</v>
      </c>
      <c r="AF1309" s="425">
        <v>5.15</v>
      </c>
      <c r="AG1309" s="425">
        <v>60</v>
      </c>
      <c r="AH1309" s="425">
        <v>150</v>
      </c>
      <c r="AI1309" s="1090" t="s">
        <v>2319</v>
      </c>
      <c r="AJ1309" s="1091"/>
      <c r="AK1309" s="1092" t="s">
        <v>2356</v>
      </c>
      <c r="AL1309" s="1093"/>
      <c r="AM1309" s="1093"/>
      <c r="AN1309" s="120"/>
      <c r="AO1309" s="118">
        <f t="shared" si="216"/>
        <v>0.05</v>
      </c>
      <c r="AP1309" s="120" t="s">
        <v>287</v>
      </c>
      <c r="AQ1309" s="120" t="s">
        <v>287</v>
      </c>
      <c r="AR1309" s="144">
        <f t="shared" si="202"/>
        <v>0.04</v>
      </c>
      <c r="AS1309" s="411">
        <v>8.3999999999999995E-3</v>
      </c>
      <c r="AT1309" s="115">
        <v>1318</v>
      </c>
    </row>
    <row r="1310" spans="1:46" ht="15" hidden="1" customHeight="1">
      <c r="A1310" s="115">
        <v>1307</v>
      </c>
      <c r="B1310" s="853" t="s">
        <v>2948</v>
      </c>
      <c r="C1310" s="853" t="s">
        <v>2949</v>
      </c>
      <c r="D1310" s="853" t="s">
        <v>309</v>
      </c>
      <c r="E1310" s="853" t="s">
        <v>330</v>
      </c>
      <c r="F1310" s="853" t="s">
        <v>2950</v>
      </c>
      <c r="G1310" s="853" t="s">
        <v>297</v>
      </c>
      <c r="H1310" s="853" t="s">
        <v>300</v>
      </c>
      <c r="I1310" s="853" t="s">
        <v>749</v>
      </c>
      <c r="J1310" s="854">
        <v>0.01</v>
      </c>
      <c r="K1310" s="854"/>
      <c r="L1310" s="120">
        <f t="shared" si="215"/>
        <v>0.01</v>
      </c>
      <c r="M1310" s="163"/>
      <c r="N1310" s="855" t="s">
        <v>2570</v>
      </c>
      <c r="O1310" s="169" t="s">
        <v>2181</v>
      </c>
      <c r="P1310" s="169" t="s">
        <v>2181</v>
      </c>
      <c r="Q1310" s="854"/>
      <c r="R1310" s="854"/>
      <c r="S1310" s="155">
        <v>1.05</v>
      </c>
      <c r="T1310" s="155">
        <v>10</v>
      </c>
      <c r="U1310" s="155">
        <v>21.05</v>
      </c>
      <c r="V1310" s="155">
        <v>41.1</v>
      </c>
      <c r="W1310" s="155">
        <v>71.150000000000006</v>
      </c>
      <c r="X1310" s="155">
        <v>81.150000000000006</v>
      </c>
      <c r="Y1310" s="155">
        <v>100</v>
      </c>
      <c r="Z1310" s="155">
        <v>121.05</v>
      </c>
      <c r="AA1310" s="155">
        <v>140</v>
      </c>
      <c r="AB1310" s="155">
        <v>150</v>
      </c>
      <c r="AC1310" s="156">
        <v>11.05</v>
      </c>
      <c r="AD1310" s="156">
        <v>71.099999999999994</v>
      </c>
      <c r="AE1310" s="156">
        <v>150</v>
      </c>
      <c r="AF1310" s="425">
        <v>5.15</v>
      </c>
      <c r="AG1310" s="425">
        <v>60</v>
      </c>
      <c r="AH1310" s="425">
        <v>150</v>
      </c>
      <c r="AI1310" s="1090" t="s">
        <v>2319</v>
      </c>
      <c r="AJ1310" s="1091"/>
      <c r="AK1310" s="1092" t="s">
        <v>2356</v>
      </c>
      <c r="AL1310" s="1093"/>
      <c r="AM1310" s="1093"/>
      <c r="AN1310" s="120"/>
      <c r="AO1310" s="118">
        <f t="shared" si="216"/>
        <v>0.05</v>
      </c>
      <c r="AP1310" s="120" t="s">
        <v>287</v>
      </c>
      <c r="AQ1310" s="120" t="s">
        <v>287</v>
      </c>
      <c r="AR1310" s="144">
        <f t="shared" si="202"/>
        <v>0.04</v>
      </c>
      <c r="AS1310" s="411">
        <v>8.3999999999999995E-3</v>
      </c>
      <c r="AT1310" s="115">
        <v>1319</v>
      </c>
    </row>
    <row r="1311" spans="1:46" ht="15" hidden="1" customHeight="1">
      <c r="A1311" s="115">
        <v>1308</v>
      </c>
      <c r="B1311" s="199" t="s">
        <v>2951</v>
      </c>
      <c r="C1311" s="199" t="s">
        <v>2951</v>
      </c>
      <c r="D1311" s="853" t="s">
        <v>309</v>
      </c>
      <c r="E1311" s="853" t="s">
        <v>1673</v>
      </c>
      <c r="F1311" s="853" t="s">
        <v>1712</v>
      </c>
      <c r="G1311" s="853" t="s">
        <v>306</v>
      </c>
      <c r="H1311" s="853" t="s">
        <v>300</v>
      </c>
      <c r="I1311" s="853" t="s">
        <v>749</v>
      </c>
      <c r="J1311" s="120">
        <v>0.02</v>
      </c>
      <c r="K1311" s="120"/>
      <c r="L1311" s="120">
        <f t="shared" si="215"/>
        <v>0.01</v>
      </c>
      <c r="M1311" s="163"/>
      <c r="N1311" s="855" t="s">
        <v>2570</v>
      </c>
      <c r="O1311" s="169" t="s">
        <v>2181</v>
      </c>
      <c r="P1311" s="169" t="s">
        <v>2181</v>
      </c>
      <c r="Q1311" s="854"/>
      <c r="R1311" s="854"/>
      <c r="S1311" s="155">
        <v>1.1000000000000001</v>
      </c>
      <c r="T1311" s="155">
        <v>10</v>
      </c>
      <c r="U1311" s="155">
        <v>21.1</v>
      </c>
      <c r="V1311" s="155">
        <v>41.1</v>
      </c>
      <c r="W1311" s="155">
        <v>71.099999999999994</v>
      </c>
      <c r="X1311" s="155">
        <v>81.099999999999994</v>
      </c>
      <c r="Y1311" s="155">
        <v>100</v>
      </c>
      <c r="Z1311" s="155">
        <v>121.1</v>
      </c>
      <c r="AA1311" s="155">
        <v>140</v>
      </c>
      <c r="AB1311" s="155">
        <v>150</v>
      </c>
      <c r="AC1311" s="156">
        <v>11.1</v>
      </c>
      <c r="AD1311" s="156">
        <v>71.099999999999994</v>
      </c>
      <c r="AE1311" s="156">
        <v>150</v>
      </c>
      <c r="AF1311" s="425">
        <v>5.0999999999999996</v>
      </c>
      <c r="AG1311" s="425">
        <v>60</v>
      </c>
      <c r="AH1311" s="425">
        <v>150</v>
      </c>
      <c r="AI1311" s="1090" t="s">
        <v>1709</v>
      </c>
      <c r="AJ1311" s="1091"/>
      <c r="AK1311" s="1092" t="s">
        <v>1711</v>
      </c>
      <c r="AL1311" s="1093"/>
      <c r="AM1311" s="1093"/>
      <c r="AN1311" s="120"/>
      <c r="AO1311" s="118">
        <f t="shared" si="216"/>
        <v>0.1</v>
      </c>
      <c r="AP1311" s="120" t="s">
        <v>287</v>
      </c>
      <c r="AQ1311" s="120" t="s">
        <v>287</v>
      </c>
      <c r="AR1311" s="144">
        <f t="shared" si="202"/>
        <v>0.08</v>
      </c>
      <c r="AS1311" s="411">
        <v>8.3999999999999995E-3</v>
      </c>
      <c r="AT1311" s="115">
        <v>1320</v>
      </c>
    </row>
    <row r="1312" spans="1:46" ht="15" hidden="1" customHeight="1">
      <c r="A1312" s="115">
        <v>1256</v>
      </c>
      <c r="B1312" s="859" t="s">
        <v>399</v>
      </c>
      <c r="C1312" s="859" t="s">
        <v>1678</v>
      </c>
      <c r="D1312" s="859" t="s">
        <v>309</v>
      </c>
      <c r="E1312" s="859" t="s">
        <v>330</v>
      </c>
      <c r="F1312" s="199" t="s">
        <v>395</v>
      </c>
      <c r="G1312" s="860" t="s">
        <v>306</v>
      </c>
      <c r="H1312" s="859" t="s">
        <v>300</v>
      </c>
      <c r="I1312" s="860" t="s">
        <v>749</v>
      </c>
      <c r="J1312" s="860">
        <v>0.01</v>
      </c>
      <c r="K1312" s="860"/>
      <c r="L1312" s="860">
        <f t="shared" si="215"/>
        <v>0.01</v>
      </c>
      <c r="M1312" s="163"/>
      <c r="N1312" s="862" t="s">
        <v>2570</v>
      </c>
      <c r="O1312" s="163" t="s">
        <v>1795</v>
      </c>
      <c r="P1312" s="163" t="s">
        <v>1794</v>
      </c>
      <c r="Q1312" s="860"/>
      <c r="R1312" s="860"/>
      <c r="S1312" s="121">
        <v>1.05</v>
      </c>
      <c r="T1312" s="121">
        <v>10</v>
      </c>
      <c r="U1312" s="121">
        <v>21.05</v>
      </c>
      <c r="V1312" s="121">
        <v>41.1</v>
      </c>
      <c r="W1312" s="121">
        <v>71.150000000000006</v>
      </c>
      <c r="X1312" s="121">
        <v>81.150000000000006</v>
      </c>
      <c r="Y1312" s="121">
        <v>100</v>
      </c>
      <c r="Z1312" s="121">
        <v>121.05</v>
      </c>
      <c r="AA1312" s="121">
        <v>140</v>
      </c>
      <c r="AB1312" s="121">
        <v>150</v>
      </c>
      <c r="AC1312" s="122">
        <v>11.05</v>
      </c>
      <c r="AD1312" s="122">
        <v>71.099999999999994</v>
      </c>
      <c r="AE1312" s="122">
        <v>150</v>
      </c>
      <c r="AF1312" s="123">
        <v>5.15</v>
      </c>
      <c r="AG1312" s="123">
        <v>60</v>
      </c>
      <c r="AH1312" s="123">
        <v>150</v>
      </c>
      <c r="AI1312" s="1092" t="s">
        <v>2571</v>
      </c>
      <c r="AJ1312" s="1093"/>
      <c r="AK1312" s="1092" t="s">
        <v>2572</v>
      </c>
      <c r="AL1312" s="1093"/>
      <c r="AM1312" s="1093"/>
      <c r="AN1312" s="860"/>
      <c r="AO1312" s="863">
        <f t="shared" si="216"/>
        <v>0.05</v>
      </c>
      <c r="AP1312" s="860" t="s">
        <v>287</v>
      </c>
      <c r="AQ1312" s="860" t="s">
        <v>287</v>
      </c>
      <c r="AR1312" s="861">
        <f t="shared" si="202"/>
        <v>0.04</v>
      </c>
      <c r="AS1312" s="863">
        <v>8.3999999999999995E-3</v>
      </c>
      <c r="AT1312" s="115">
        <v>1256</v>
      </c>
    </row>
    <row r="1313" spans="1:46" ht="15" hidden="1" customHeight="1">
      <c r="A1313" s="115">
        <v>1256</v>
      </c>
      <c r="B1313" s="859" t="s">
        <v>2957</v>
      </c>
      <c r="C1313" s="859" t="s">
        <v>2958</v>
      </c>
      <c r="D1313" s="859" t="s">
        <v>309</v>
      </c>
      <c r="E1313" s="859" t="s">
        <v>330</v>
      </c>
      <c r="F1313" s="199" t="s">
        <v>2583</v>
      </c>
      <c r="G1313" s="860" t="s">
        <v>306</v>
      </c>
      <c r="H1313" s="859" t="s">
        <v>300</v>
      </c>
      <c r="I1313" s="860" t="s">
        <v>749</v>
      </c>
      <c r="J1313" s="860">
        <v>0.01</v>
      </c>
      <c r="K1313" s="860"/>
      <c r="L1313" s="860">
        <f t="shared" si="215"/>
        <v>0.01</v>
      </c>
      <c r="M1313" s="163"/>
      <c r="N1313" s="862" t="s">
        <v>2570</v>
      </c>
      <c r="O1313" s="163" t="s">
        <v>1795</v>
      </c>
      <c r="P1313" s="163" t="s">
        <v>1794</v>
      </c>
      <c r="Q1313" s="860"/>
      <c r="R1313" s="860"/>
      <c r="S1313" s="121">
        <v>1.05</v>
      </c>
      <c r="T1313" s="121">
        <v>10</v>
      </c>
      <c r="U1313" s="121">
        <v>21.05</v>
      </c>
      <c r="V1313" s="121">
        <v>41.1</v>
      </c>
      <c r="W1313" s="121">
        <v>71.150000000000006</v>
      </c>
      <c r="X1313" s="121">
        <v>81.150000000000006</v>
      </c>
      <c r="Y1313" s="121">
        <v>100</v>
      </c>
      <c r="Z1313" s="121">
        <v>121.05</v>
      </c>
      <c r="AA1313" s="121">
        <v>140</v>
      </c>
      <c r="AB1313" s="121">
        <v>150</v>
      </c>
      <c r="AC1313" s="122">
        <v>11.05</v>
      </c>
      <c r="AD1313" s="122">
        <v>71.099999999999994</v>
      </c>
      <c r="AE1313" s="122">
        <v>150</v>
      </c>
      <c r="AF1313" s="123">
        <v>5.15</v>
      </c>
      <c r="AG1313" s="123">
        <v>60</v>
      </c>
      <c r="AH1313" s="123">
        <v>150</v>
      </c>
      <c r="AI1313" s="1092" t="s">
        <v>2571</v>
      </c>
      <c r="AJ1313" s="1093"/>
      <c r="AK1313" s="1092" t="s">
        <v>2572</v>
      </c>
      <c r="AL1313" s="1093"/>
      <c r="AM1313" s="1093"/>
      <c r="AN1313" s="860"/>
      <c r="AO1313" s="863">
        <f t="shared" si="216"/>
        <v>0.05</v>
      </c>
      <c r="AP1313" s="860" t="s">
        <v>287</v>
      </c>
      <c r="AQ1313" s="860" t="s">
        <v>287</v>
      </c>
      <c r="AR1313" s="861">
        <f t="shared" si="202"/>
        <v>0.04</v>
      </c>
      <c r="AS1313" s="863">
        <v>8.3999999999999995E-3</v>
      </c>
      <c r="AT1313" s="115">
        <v>1256</v>
      </c>
    </row>
    <row r="1314" spans="1:46" ht="15" hidden="1" customHeight="1">
      <c r="A1314" s="115">
        <v>1256</v>
      </c>
      <c r="B1314" s="859" t="s">
        <v>2959</v>
      </c>
      <c r="C1314" s="859" t="s">
        <v>2960</v>
      </c>
      <c r="D1314" s="859" t="s">
        <v>309</v>
      </c>
      <c r="E1314" s="859" t="s">
        <v>330</v>
      </c>
      <c r="F1314" s="199" t="s">
        <v>395</v>
      </c>
      <c r="G1314" s="860" t="s">
        <v>306</v>
      </c>
      <c r="H1314" s="859" t="s">
        <v>300</v>
      </c>
      <c r="I1314" s="860" t="s">
        <v>749</v>
      </c>
      <c r="J1314" s="860">
        <v>0.01</v>
      </c>
      <c r="K1314" s="860"/>
      <c r="L1314" s="860">
        <f t="shared" si="215"/>
        <v>0.01</v>
      </c>
      <c r="M1314" s="163"/>
      <c r="N1314" s="862" t="s">
        <v>2570</v>
      </c>
      <c r="O1314" s="163" t="s">
        <v>1795</v>
      </c>
      <c r="P1314" s="163" t="s">
        <v>1794</v>
      </c>
      <c r="Q1314" s="860"/>
      <c r="R1314" s="860"/>
      <c r="S1314" s="121">
        <v>1.05</v>
      </c>
      <c r="T1314" s="121">
        <v>10</v>
      </c>
      <c r="U1314" s="121">
        <v>21.05</v>
      </c>
      <c r="V1314" s="121">
        <v>41.1</v>
      </c>
      <c r="W1314" s="121">
        <v>71.150000000000006</v>
      </c>
      <c r="X1314" s="121">
        <v>81.150000000000006</v>
      </c>
      <c r="Y1314" s="121">
        <v>100</v>
      </c>
      <c r="Z1314" s="121">
        <v>121.05</v>
      </c>
      <c r="AA1314" s="121">
        <v>140</v>
      </c>
      <c r="AB1314" s="121">
        <v>150</v>
      </c>
      <c r="AC1314" s="122">
        <v>11.05</v>
      </c>
      <c r="AD1314" s="122">
        <v>71.099999999999994</v>
      </c>
      <c r="AE1314" s="122">
        <v>150</v>
      </c>
      <c r="AF1314" s="123">
        <v>5.15</v>
      </c>
      <c r="AG1314" s="123">
        <v>60</v>
      </c>
      <c r="AH1314" s="123">
        <v>150</v>
      </c>
      <c r="AI1314" s="1092" t="s">
        <v>2571</v>
      </c>
      <c r="AJ1314" s="1093"/>
      <c r="AK1314" s="1092" t="s">
        <v>2572</v>
      </c>
      <c r="AL1314" s="1093"/>
      <c r="AM1314" s="1093"/>
      <c r="AN1314" s="860"/>
      <c r="AO1314" s="863">
        <f t="shared" si="216"/>
        <v>0.05</v>
      </c>
      <c r="AP1314" s="860" t="s">
        <v>287</v>
      </c>
      <c r="AQ1314" s="860" t="s">
        <v>287</v>
      </c>
      <c r="AR1314" s="861">
        <f t="shared" si="202"/>
        <v>0.04</v>
      </c>
      <c r="AS1314" s="863">
        <v>8.3999999999999995E-3</v>
      </c>
      <c r="AT1314" s="115">
        <v>1256</v>
      </c>
    </row>
    <row r="1315" spans="1:46" ht="15" hidden="1" customHeight="1">
      <c r="A1315" s="115">
        <v>1256</v>
      </c>
      <c r="B1315" s="859" t="s">
        <v>2961</v>
      </c>
      <c r="C1315" s="859" t="s">
        <v>2962</v>
      </c>
      <c r="D1315" s="859" t="s">
        <v>309</v>
      </c>
      <c r="E1315" s="859" t="s">
        <v>330</v>
      </c>
      <c r="F1315" s="199" t="s">
        <v>395</v>
      </c>
      <c r="G1315" s="860" t="s">
        <v>306</v>
      </c>
      <c r="H1315" s="859" t="s">
        <v>300</v>
      </c>
      <c r="I1315" s="860" t="s">
        <v>749</v>
      </c>
      <c r="J1315" s="860">
        <v>0.01</v>
      </c>
      <c r="K1315" s="860"/>
      <c r="L1315" s="860">
        <f t="shared" si="215"/>
        <v>0.01</v>
      </c>
      <c r="M1315" s="163"/>
      <c r="N1315" s="862" t="s">
        <v>2570</v>
      </c>
      <c r="O1315" s="163" t="s">
        <v>1795</v>
      </c>
      <c r="P1315" s="163" t="s">
        <v>1794</v>
      </c>
      <c r="Q1315" s="860"/>
      <c r="R1315" s="860"/>
      <c r="S1315" s="121">
        <v>1.05</v>
      </c>
      <c r="T1315" s="121">
        <v>10</v>
      </c>
      <c r="U1315" s="121">
        <v>21.05</v>
      </c>
      <c r="V1315" s="121">
        <v>41.1</v>
      </c>
      <c r="W1315" s="121">
        <v>71.150000000000006</v>
      </c>
      <c r="X1315" s="121">
        <v>81.150000000000006</v>
      </c>
      <c r="Y1315" s="121">
        <v>100</v>
      </c>
      <c r="Z1315" s="121">
        <v>121.05</v>
      </c>
      <c r="AA1315" s="121">
        <v>140</v>
      </c>
      <c r="AB1315" s="121">
        <v>150</v>
      </c>
      <c r="AC1315" s="122">
        <v>11.05</v>
      </c>
      <c r="AD1315" s="122">
        <v>71.099999999999994</v>
      </c>
      <c r="AE1315" s="122">
        <v>150</v>
      </c>
      <c r="AF1315" s="123">
        <v>5.15</v>
      </c>
      <c r="AG1315" s="123">
        <v>60</v>
      </c>
      <c r="AH1315" s="123">
        <v>150</v>
      </c>
      <c r="AI1315" s="1092" t="s">
        <v>2571</v>
      </c>
      <c r="AJ1315" s="1093"/>
      <c r="AK1315" s="1092" t="s">
        <v>2572</v>
      </c>
      <c r="AL1315" s="1093"/>
      <c r="AM1315" s="1093"/>
      <c r="AN1315" s="860"/>
      <c r="AO1315" s="863">
        <f t="shared" si="216"/>
        <v>0.05</v>
      </c>
      <c r="AP1315" s="860" t="s">
        <v>287</v>
      </c>
      <c r="AQ1315" s="860" t="s">
        <v>287</v>
      </c>
      <c r="AR1315" s="861">
        <f t="shared" si="202"/>
        <v>0.04</v>
      </c>
      <c r="AS1315" s="863">
        <v>8.3999999999999995E-3</v>
      </c>
      <c r="AT1315" s="115">
        <v>1256</v>
      </c>
    </row>
    <row r="1316" spans="1:46" ht="15" hidden="1" customHeight="1">
      <c r="A1316" s="115">
        <v>1256</v>
      </c>
      <c r="B1316" s="859" t="s">
        <v>2963</v>
      </c>
      <c r="C1316" s="859" t="s">
        <v>2964</v>
      </c>
      <c r="D1316" s="859" t="s">
        <v>309</v>
      </c>
      <c r="E1316" s="859" t="s">
        <v>330</v>
      </c>
      <c r="F1316" s="199" t="s">
        <v>395</v>
      </c>
      <c r="G1316" s="860" t="s">
        <v>306</v>
      </c>
      <c r="H1316" s="859" t="s">
        <v>300</v>
      </c>
      <c r="I1316" s="860" t="s">
        <v>749</v>
      </c>
      <c r="J1316" s="860">
        <v>0.01</v>
      </c>
      <c r="K1316" s="860"/>
      <c r="L1316" s="860">
        <f t="shared" si="215"/>
        <v>0.01</v>
      </c>
      <c r="M1316" s="163"/>
      <c r="N1316" s="862" t="s">
        <v>2570</v>
      </c>
      <c r="O1316" s="163" t="s">
        <v>1795</v>
      </c>
      <c r="P1316" s="163" t="s">
        <v>1794</v>
      </c>
      <c r="Q1316" s="860"/>
      <c r="R1316" s="860"/>
      <c r="S1316" s="121">
        <v>1.05</v>
      </c>
      <c r="T1316" s="121">
        <v>10</v>
      </c>
      <c r="U1316" s="121">
        <v>21.05</v>
      </c>
      <c r="V1316" s="121">
        <v>41.1</v>
      </c>
      <c r="W1316" s="121">
        <v>71.150000000000006</v>
      </c>
      <c r="X1316" s="121">
        <v>81.150000000000006</v>
      </c>
      <c r="Y1316" s="121">
        <v>100</v>
      </c>
      <c r="Z1316" s="121">
        <v>121.05</v>
      </c>
      <c r="AA1316" s="121">
        <v>140</v>
      </c>
      <c r="AB1316" s="121">
        <v>150</v>
      </c>
      <c r="AC1316" s="122">
        <v>11.05</v>
      </c>
      <c r="AD1316" s="122">
        <v>71.099999999999994</v>
      </c>
      <c r="AE1316" s="122">
        <v>150</v>
      </c>
      <c r="AF1316" s="123">
        <v>5.15</v>
      </c>
      <c r="AG1316" s="123">
        <v>60</v>
      </c>
      <c r="AH1316" s="123">
        <v>150</v>
      </c>
      <c r="AI1316" s="1092" t="s">
        <v>2571</v>
      </c>
      <c r="AJ1316" s="1093"/>
      <c r="AK1316" s="1092" t="s">
        <v>2572</v>
      </c>
      <c r="AL1316" s="1093"/>
      <c r="AM1316" s="1093"/>
      <c r="AN1316" s="860"/>
      <c r="AO1316" s="863">
        <f t="shared" si="216"/>
        <v>0.05</v>
      </c>
      <c r="AP1316" s="860" t="s">
        <v>287</v>
      </c>
      <c r="AQ1316" s="860" t="s">
        <v>287</v>
      </c>
      <c r="AR1316" s="861">
        <f t="shared" si="202"/>
        <v>0.04</v>
      </c>
      <c r="AS1316" s="863">
        <v>8.3999999999999995E-3</v>
      </c>
      <c r="AT1316" s="115">
        <v>1256</v>
      </c>
    </row>
    <row r="1317" spans="1:46" ht="15" hidden="1" customHeight="1">
      <c r="A1317" s="115">
        <v>1256</v>
      </c>
      <c r="B1317" s="859" t="s">
        <v>2965</v>
      </c>
      <c r="C1317" s="859" t="s">
        <v>2966</v>
      </c>
      <c r="D1317" s="859" t="s">
        <v>309</v>
      </c>
      <c r="E1317" s="859" t="s">
        <v>330</v>
      </c>
      <c r="F1317" s="199" t="s">
        <v>395</v>
      </c>
      <c r="G1317" s="860" t="s">
        <v>306</v>
      </c>
      <c r="H1317" s="859" t="s">
        <v>300</v>
      </c>
      <c r="I1317" s="860" t="s">
        <v>749</v>
      </c>
      <c r="J1317" s="860">
        <v>0.01</v>
      </c>
      <c r="K1317" s="860"/>
      <c r="L1317" s="860">
        <f t="shared" si="215"/>
        <v>0.01</v>
      </c>
      <c r="M1317" s="163"/>
      <c r="N1317" s="862" t="s">
        <v>2570</v>
      </c>
      <c r="O1317" s="163" t="s">
        <v>1795</v>
      </c>
      <c r="P1317" s="163" t="s">
        <v>1794</v>
      </c>
      <c r="Q1317" s="860"/>
      <c r="R1317" s="860"/>
      <c r="S1317" s="121">
        <v>1.05</v>
      </c>
      <c r="T1317" s="121">
        <v>10</v>
      </c>
      <c r="U1317" s="121">
        <v>21.05</v>
      </c>
      <c r="V1317" s="121">
        <v>41.1</v>
      </c>
      <c r="W1317" s="121">
        <v>71.150000000000006</v>
      </c>
      <c r="X1317" s="121">
        <v>81.150000000000006</v>
      </c>
      <c r="Y1317" s="121">
        <v>100</v>
      </c>
      <c r="Z1317" s="121">
        <v>121.05</v>
      </c>
      <c r="AA1317" s="121">
        <v>140</v>
      </c>
      <c r="AB1317" s="121">
        <v>150</v>
      </c>
      <c r="AC1317" s="122">
        <v>11.05</v>
      </c>
      <c r="AD1317" s="122">
        <v>71.099999999999994</v>
      </c>
      <c r="AE1317" s="122">
        <v>150</v>
      </c>
      <c r="AF1317" s="123">
        <v>5.15</v>
      </c>
      <c r="AG1317" s="123">
        <v>60</v>
      </c>
      <c r="AH1317" s="123">
        <v>150</v>
      </c>
      <c r="AI1317" s="1092" t="s">
        <v>2571</v>
      </c>
      <c r="AJ1317" s="1093"/>
      <c r="AK1317" s="1092" t="s">
        <v>2572</v>
      </c>
      <c r="AL1317" s="1093"/>
      <c r="AM1317" s="1093"/>
      <c r="AN1317" s="860"/>
      <c r="AO1317" s="863">
        <f t="shared" si="216"/>
        <v>0.05</v>
      </c>
      <c r="AP1317" s="860" t="s">
        <v>287</v>
      </c>
      <c r="AQ1317" s="860" t="s">
        <v>287</v>
      </c>
      <c r="AR1317" s="861">
        <f t="shared" si="202"/>
        <v>0.04</v>
      </c>
      <c r="AS1317" s="863">
        <v>8.3999999999999995E-3</v>
      </c>
      <c r="AT1317" s="115">
        <v>1256</v>
      </c>
    </row>
    <row r="1318" spans="1:46" ht="15" hidden="1" customHeight="1">
      <c r="A1318" s="115">
        <v>1256</v>
      </c>
      <c r="B1318" s="859" t="s">
        <v>619</v>
      </c>
      <c r="C1318" s="199" t="s">
        <v>2967</v>
      </c>
      <c r="D1318" s="859" t="s">
        <v>309</v>
      </c>
      <c r="E1318" s="859" t="s">
        <v>330</v>
      </c>
      <c r="F1318" s="199" t="s">
        <v>620</v>
      </c>
      <c r="G1318" s="859" t="s">
        <v>297</v>
      </c>
      <c r="H1318" s="859" t="s">
        <v>300</v>
      </c>
      <c r="I1318" s="860" t="s">
        <v>749</v>
      </c>
      <c r="J1318" s="860">
        <v>0.01</v>
      </c>
      <c r="K1318" s="860"/>
      <c r="L1318" s="860">
        <f t="shared" si="215"/>
        <v>0.01</v>
      </c>
      <c r="M1318" s="163"/>
      <c r="N1318" s="862" t="s">
        <v>2570</v>
      </c>
      <c r="O1318" s="163" t="s">
        <v>1795</v>
      </c>
      <c r="P1318" s="163" t="s">
        <v>1794</v>
      </c>
      <c r="Q1318" s="860"/>
      <c r="R1318" s="860"/>
      <c r="S1318" s="121">
        <v>1.05</v>
      </c>
      <c r="T1318" s="121">
        <v>10</v>
      </c>
      <c r="U1318" s="121">
        <v>21.05</v>
      </c>
      <c r="V1318" s="121">
        <v>41.1</v>
      </c>
      <c r="W1318" s="121">
        <v>71.150000000000006</v>
      </c>
      <c r="X1318" s="121">
        <v>81.150000000000006</v>
      </c>
      <c r="Y1318" s="121">
        <v>100</v>
      </c>
      <c r="Z1318" s="121">
        <v>121.05</v>
      </c>
      <c r="AA1318" s="121">
        <v>140</v>
      </c>
      <c r="AB1318" s="121">
        <v>150</v>
      </c>
      <c r="AC1318" s="122">
        <v>11.05</v>
      </c>
      <c r="AD1318" s="122">
        <v>71.099999999999994</v>
      </c>
      <c r="AE1318" s="122">
        <v>150</v>
      </c>
      <c r="AF1318" s="123">
        <v>5.15</v>
      </c>
      <c r="AG1318" s="123">
        <v>60</v>
      </c>
      <c r="AH1318" s="123">
        <v>150</v>
      </c>
      <c r="AI1318" s="1092" t="s">
        <v>2571</v>
      </c>
      <c r="AJ1318" s="1093"/>
      <c r="AK1318" s="1092" t="s">
        <v>2572</v>
      </c>
      <c r="AL1318" s="1093"/>
      <c r="AM1318" s="1093"/>
      <c r="AN1318" s="860"/>
      <c r="AO1318" s="863">
        <f t="shared" si="216"/>
        <v>0.05</v>
      </c>
      <c r="AP1318" s="860" t="s">
        <v>287</v>
      </c>
      <c r="AQ1318" s="860" t="s">
        <v>287</v>
      </c>
      <c r="AR1318" s="861">
        <f t="shared" si="202"/>
        <v>0.04</v>
      </c>
      <c r="AS1318" s="863">
        <v>8.3999999999999995E-3</v>
      </c>
      <c r="AT1318" s="115">
        <v>1256</v>
      </c>
    </row>
    <row r="1319" spans="1:46" ht="15" customHeight="1">
      <c r="A1319" s="115">
        <v>1172</v>
      </c>
      <c r="B1319" s="868" t="s">
        <v>2980</v>
      </c>
      <c r="C1319" s="869" t="s">
        <v>2981</v>
      </c>
      <c r="D1319" s="868" t="s">
        <v>309</v>
      </c>
      <c r="E1319" s="868" t="s">
        <v>330</v>
      </c>
      <c r="F1319" s="868" t="s">
        <v>2355</v>
      </c>
      <c r="G1319" s="868" t="s">
        <v>297</v>
      </c>
      <c r="H1319" s="868" t="s">
        <v>300</v>
      </c>
      <c r="I1319" s="868" t="s">
        <v>1751</v>
      </c>
      <c r="J1319" s="869">
        <v>0.01</v>
      </c>
      <c r="K1319" s="869"/>
      <c r="L1319" s="869">
        <f t="shared" si="215"/>
        <v>0.01</v>
      </c>
      <c r="M1319" s="163"/>
      <c r="N1319" s="871" t="s">
        <v>1748</v>
      </c>
      <c r="O1319" s="164" t="s">
        <v>1795</v>
      </c>
      <c r="P1319" s="163" t="s">
        <v>1794</v>
      </c>
      <c r="Q1319" s="869"/>
      <c r="R1319" s="869"/>
      <c r="S1319" s="121">
        <v>1.05</v>
      </c>
      <c r="T1319" s="121">
        <v>10</v>
      </c>
      <c r="U1319" s="121">
        <v>21.05</v>
      </c>
      <c r="V1319" s="121">
        <v>41.1</v>
      </c>
      <c r="W1319" s="121">
        <v>71.150000000000006</v>
      </c>
      <c r="X1319" s="121">
        <v>81.150000000000006</v>
      </c>
      <c r="Y1319" s="121">
        <v>100</v>
      </c>
      <c r="Z1319" s="121">
        <v>121.05</v>
      </c>
      <c r="AA1319" s="121">
        <v>150</v>
      </c>
      <c r="AB1319" s="121">
        <v>200</v>
      </c>
      <c r="AC1319" s="122">
        <v>11.05</v>
      </c>
      <c r="AD1319" s="122">
        <v>100</v>
      </c>
      <c r="AE1319" s="122">
        <v>200</v>
      </c>
      <c r="AF1319" s="123">
        <v>5.15</v>
      </c>
      <c r="AG1319" s="123">
        <v>100</v>
      </c>
      <c r="AH1319" s="123">
        <v>200</v>
      </c>
      <c r="AI1319" s="1094" t="s">
        <v>2319</v>
      </c>
      <c r="AJ1319" s="1095"/>
      <c r="AK1319" s="1090" t="s">
        <v>2356</v>
      </c>
      <c r="AL1319" s="1098"/>
      <c r="AM1319" s="1095"/>
      <c r="AN1319" s="869"/>
      <c r="AO1319" s="872">
        <f t="shared" si="216"/>
        <v>0.05</v>
      </c>
      <c r="AP1319" s="869" t="s">
        <v>287</v>
      </c>
      <c r="AQ1319" s="869" t="s">
        <v>287</v>
      </c>
      <c r="AR1319" s="870">
        <f t="shared" si="202"/>
        <v>0.04</v>
      </c>
      <c r="AS1319" s="872">
        <v>8.3999999999999995E-3</v>
      </c>
      <c r="AT1319" s="115">
        <v>1183</v>
      </c>
    </row>
    <row r="1320" spans="1:46" ht="15" customHeight="1">
      <c r="A1320" s="115">
        <v>1172</v>
      </c>
      <c r="B1320" s="868" t="s">
        <v>2982</v>
      </c>
      <c r="C1320" s="869" t="s">
        <v>2983</v>
      </c>
      <c r="D1320" s="868" t="s">
        <v>309</v>
      </c>
      <c r="E1320" s="868" t="s">
        <v>330</v>
      </c>
      <c r="F1320" s="868" t="s">
        <v>2355</v>
      </c>
      <c r="G1320" s="868" t="s">
        <v>297</v>
      </c>
      <c r="H1320" s="868" t="s">
        <v>300</v>
      </c>
      <c r="I1320" s="868" t="s">
        <v>1751</v>
      </c>
      <c r="J1320" s="869">
        <v>0.01</v>
      </c>
      <c r="K1320" s="869"/>
      <c r="L1320" s="869">
        <f t="shared" si="215"/>
        <v>0.01</v>
      </c>
      <c r="M1320" s="163"/>
      <c r="N1320" s="871" t="s">
        <v>1748</v>
      </c>
      <c r="O1320" s="164" t="s">
        <v>1795</v>
      </c>
      <c r="P1320" s="163" t="s">
        <v>1794</v>
      </c>
      <c r="Q1320" s="869"/>
      <c r="R1320" s="869"/>
      <c r="S1320" s="121">
        <v>1.05</v>
      </c>
      <c r="T1320" s="121">
        <v>10</v>
      </c>
      <c r="U1320" s="121">
        <v>21.05</v>
      </c>
      <c r="V1320" s="121">
        <v>41.1</v>
      </c>
      <c r="W1320" s="121">
        <v>71.150000000000006</v>
      </c>
      <c r="X1320" s="121">
        <v>81.150000000000006</v>
      </c>
      <c r="Y1320" s="121">
        <v>100</v>
      </c>
      <c r="Z1320" s="121">
        <v>121.05</v>
      </c>
      <c r="AA1320" s="121">
        <v>150</v>
      </c>
      <c r="AB1320" s="121">
        <v>200</v>
      </c>
      <c r="AC1320" s="122">
        <v>11.05</v>
      </c>
      <c r="AD1320" s="122">
        <v>100</v>
      </c>
      <c r="AE1320" s="122">
        <v>200</v>
      </c>
      <c r="AF1320" s="123">
        <v>5.15</v>
      </c>
      <c r="AG1320" s="123">
        <v>100</v>
      </c>
      <c r="AH1320" s="123">
        <v>200</v>
      </c>
      <c r="AI1320" s="1094" t="s">
        <v>2319</v>
      </c>
      <c r="AJ1320" s="1095"/>
      <c r="AK1320" s="1090" t="s">
        <v>2356</v>
      </c>
      <c r="AL1320" s="1098"/>
      <c r="AM1320" s="1095"/>
      <c r="AN1320" s="869"/>
      <c r="AO1320" s="872">
        <f t="shared" si="216"/>
        <v>0.05</v>
      </c>
      <c r="AP1320" s="869" t="s">
        <v>287</v>
      </c>
      <c r="AQ1320" s="869" t="s">
        <v>287</v>
      </c>
      <c r="AR1320" s="870">
        <f t="shared" si="202"/>
        <v>0.04</v>
      </c>
      <c r="AS1320" s="872">
        <v>8.3999999999999995E-3</v>
      </c>
      <c r="AT1320" s="115">
        <v>1183</v>
      </c>
    </row>
    <row r="1321" spans="1:46" ht="15" hidden="1" customHeight="1">
      <c r="A1321" s="115">
        <v>1294</v>
      </c>
      <c r="B1321" s="874" t="s">
        <v>2984</v>
      </c>
      <c r="C1321" s="873">
        <v>11144340</v>
      </c>
      <c r="D1321" s="874" t="s">
        <v>309</v>
      </c>
      <c r="E1321" s="874" t="s">
        <v>1673</v>
      </c>
      <c r="F1321" s="874" t="s">
        <v>868</v>
      </c>
      <c r="G1321" s="874" t="s">
        <v>297</v>
      </c>
      <c r="H1321" s="874" t="s">
        <v>300</v>
      </c>
      <c r="I1321" s="874" t="s">
        <v>749</v>
      </c>
      <c r="J1321" s="873">
        <v>0.05</v>
      </c>
      <c r="K1321" s="873"/>
      <c r="L1321" s="873">
        <f t="shared" si="215"/>
        <v>0.03</v>
      </c>
      <c r="M1321" s="163"/>
      <c r="N1321" s="877" t="s">
        <v>2570</v>
      </c>
      <c r="O1321" s="163"/>
      <c r="P1321" s="163"/>
      <c r="Q1321" s="873"/>
      <c r="R1321" s="873"/>
      <c r="S1321" s="121">
        <v>1.05</v>
      </c>
      <c r="T1321" s="121">
        <v>10</v>
      </c>
      <c r="U1321" s="121">
        <v>21.05</v>
      </c>
      <c r="V1321" s="121">
        <v>41.1</v>
      </c>
      <c r="W1321" s="121">
        <v>71.150000000000006</v>
      </c>
      <c r="X1321" s="121">
        <v>81.150000000000006</v>
      </c>
      <c r="Y1321" s="121">
        <v>100</v>
      </c>
      <c r="Z1321" s="121">
        <v>121.05</v>
      </c>
      <c r="AA1321" s="121">
        <v>140</v>
      </c>
      <c r="AB1321" s="121">
        <v>150</v>
      </c>
      <c r="AC1321" s="122">
        <v>11.05</v>
      </c>
      <c r="AD1321" s="122">
        <v>71.099999999999994</v>
      </c>
      <c r="AE1321" s="122">
        <v>150</v>
      </c>
      <c r="AF1321" s="123">
        <v>5.15</v>
      </c>
      <c r="AG1321" s="123">
        <v>60</v>
      </c>
      <c r="AH1321" s="123">
        <v>150</v>
      </c>
      <c r="AI1321" s="1090" t="s">
        <v>2319</v>
      </c>
      <c r="AJ1321" s="1091"/>
      <c r="AK1321" s="1092" t="s">
        <v>2356</v>
      </c>
      <c r="AL1321" s="1093"/>
      <c r="AM1321" s="1093"/>
      <c r="AN1321" s="873"/>
      <c r="AO1321" s="876">
        <f t="shared" si="216"/>
        <v>0.25</v>
      </c>
      <c r="AP1321" s="873" t="s">
        <v>287</v>
      </c>
      <c r="AQ1321" s="873" t="s">
        <v>287</v>
      </c>
      <c r="AR1321" s="875">
        <f t="shared" si="202"/>
        <v>0.2</v>
      </c>
      <c r="AS1321" s="876">
        <v>8.3999999999999995E-3</v>
      </c>
      <c r="AT1321" s="115">
        <v>1227</v>
      </c>
    </row>
    <row r="1322" spans="1:46" ht="15" hidden="1" customHeight="1">
      <c r="A1322" s="115">
        <v>1294</v>
      </c>
      <c r="B1322" s="874" t="s">
        <v>2985</v>
      </c>
      <c r="C1322" s="873">
        <v>41270157</v>
      </c>
      <c r="D1322" s="874" t="s">
        <v>309</v>
      </c>
      <c r="E1322" s="874" t="s">
        <v>1673</v>
      </c>
      <c r="F1322" s="874" t="s">
        <v>1047</v>
      </c>
      <c r="G1322" s="874" t="s">
        <v>297</v>
      </c>
      <c r="H1322" s="874" t="s">
        <v>300</v>
      </c>
      <c r="I1322" s="874" t="s">
        <v>749</v>
      </c>
      <c r="J1322" s="873">
        <v>0.05</v>
      </c>
      <c r="K1322" s="873"/>
      <c r="L1322" s="873">
        <f t="shared" si="215"/>
        <v>0.03</v>
      </c>
      <c r="M1322" s="163"/>
      <c r="N1322" s="877" t="s">
        <v>2570</v>
      </c>
      <c r="O1322" s="163"/>
      <c r="P1322" s="163"/>
      <c r="Q1322" s="873"/>
      <c r="R1322" s="873"/>
      <c r="S1322" s="121">
        <v>1.05</v>
      </c>
      <c r="T1322" s="121">
        <v>10</v>
      </c>
      <c r="U1322" s="121">
        <v>21.05</v>
      </c>
      <c r="V1322" s="121">
        <v>41.1</v>
      </c>
      <c r="W1322" s="121">
        <v>71.150000000000006</v>
      </c>
      <c r="X1322" s="121">
        <v>81.150000000000006</v>
      </c>
      <c r="Y1322" s="121">
        <v>100</v>
      </c>
      <c r="Z1322" s="121">
        <v>121.05</v>
      </c>
      <c r="AA1322" s="121">
        <v>140</v>
      </c>
      <c r="AB1322" s="121">
        <v>150</v>
      </c>
      <c r="AC1322" s="122">
        <v>11.05</v>
      </c>
      <c r="AD1322" s="122">
        <v>71.099999999999994</v>
      </c>
      <c r="AE1322" s="122">
        <v>150</v>
      </c>
      <c r="AF1322" s="123">
        <v>5.15</v>
      </c>
      <c r="AG1322" s="123">
        <v>60</v>
      </c>
      <c r="AH1322" s="123">
        <v>150</v>
      </c>
      <c r="AI1322" s="1090" t="s">
        <v>2319</v>
      </c>
      <c r="AJ1322" s="1091"/>
      <c r="AK1322" s="1092" t="s">
        <v>2356</v>
      </c>
      <c r="AL1322" s="1093"/>
      <c r="AM1322" s="1093"/>
      <c r="AN1322" s="873"/>
      <c r="AO1322" s="876">
        <f t="shared" si="216"/>
        <v>0.25</v>
      </c>
      <c r="AP1322" s="873" t="s">
        <v>287</v>
      </c>
      <c r="AQ1322" s="873" t="s">
        <v>287</v>
      </c>
      <c r="AR1322" s="875">
        <f t="shared" si="202"/>
        <v>0.2</v>
      </c>
      <c r="AS1322" s="876">
        <v>8.3999999999999995E-3</v>
      </c>
      <c r="AT1322" s="115">
        <v>1227</v>
      </c>
    </row>
    <row r="1323" spans="1:46" ht="15" hidden="1" customHeight="1">
      <c r="A1323" s="115">
        <v>1306</v>
      </c>
      <c r="B1323" s="874" t="s">
        <v>2986</v>
      </c>
      <c r="C1323" s="874" t="s">
        <v>2987</v>
      </c>
      <c r="D1323" s="874" t="s">
        <v>309</v>
      </c>
      <c r="E1323" s="874" t="s">
        <v>330</v>
      </c>
      <c r="F1323" s="874" t="s">
        <v>1680</v>
      </c>
      <c r="G1323" s="874" t="s">
        <v>297</v>
      </c>
      <c r="H1323" s="874" t="s">
        <v>300</v>
      </c>
      <c r="I1323" s="874" t="s">
        <v>749</v>
      </c>
      <c r="J1323" s="873">
        <v>0.01</v>
      </c>
      <c r="K1323" s="873"/>
      <c r="L1323" s="873">
        <f t="shared" ref="L1323:L1325" si="227">IF(J1323&lt;0.03,0.01,0.03)</f>
        <v>0.01</v>
      </c>
      <c r="M1323" s="163"/>
      <c r="N1323" s="877" t="s">
        <v>2570</v>
      </c>
      <c r="O1323" s="169" t="s">
        <v>2181</v>
      </c>
      <c r="P1323" s="169" t="s">
        <v>2181</v>
      </c>
      <c r="Q1323" s="873"/>
      <c r="R1323" s="873"/>
      <c r="S1323" s="155">
        <v>1.05</v>
      </c>
      <c r="T1323" s="155">
        <v>10</v>
      </c>
      <c r="U1323" s="155">
        <v>21.05</v>
      </c>
      <c r="V1323" s="155">
        <v>41.1</v>
      </c>
      <c r="W1323" s="155">
        <v>71.150000000000006</v>
      </c>
      <c r="X1323" s="155">
        <v>81.150000000000006</v>
      </c>
      <c r="Y1323" s="155">
        <v>100</v>
      </c>
      <c r="Z1323" s="155">
        <v>121.05</v>
      </c>
      <c r="AA1323" s="155">
        <v>140</v>
      </c>
      <c r="AB1323" s="155">
        <v>150</v>
      </c>
      <c r="AC1323" s="156">
        <v>11.05</v>
      </c>
      <c r="AD1323" s="156">
        <v>71.099999999999994</v>
      </c>
      <c r="AE1323" s="156">
        <v>150</v>
      </c>
      <c r="AF1323" s="425">
        <v>5.15</v>
      </c>
      <c r="AG1323" s="425">
        <v>60</v>
      </c>
      <c r="AH1323" s="425">
        <v>150</v>
      </c>
      <c r="AI1323" s="1090" t="s">
        <v>2319</v>
      </c>
      <c r="AJ1323" s="1091"/>
      <c r="AK1323" s="1092" t="s">
        <v>2356</v>
      </c>
      <c r="AL1323" s="1093"/>
      <c r="AM1323" s="1093"/>
      <c r="AN1323" s="873"/>
      <c r="AO1323" s="876">
        <f t="shared" ref="AO1323:AO1325" si="228">AR1323+J1323</f>
        <v>0.05</v>
      </c>
      <c r="AP1323" s="873" t="s">
        <v>287</v>
      </c>
      <c r="AQ1323" s="873" t="s">
        <v>287</v>
      </c>
      <c r="AR1323" s="875">
        <f t="shared" ref="AR1323:AR1325" si="229">4*J1323</f>
        <v>0.04</v>
      </c>
      <c r="AS1323" s="876">
        <v>8.3999999999999995E-3</v>
      </c>
      <c r="AT1323" s="115">
        <v>1318</v>
      </c>
    </row>
    <row r="1324" spans="1:46" ht="15" hidden="1" customHeight="1">
      <c r="A1324" s="115">
        <v>1306</v>
      </c>
      <c r="B1324" s="874" t="s">
        <v>2988</v>
      </c>
      <c r="C1324" s="874" t="s">
        <v>2989</v>
      </c>
      <c r="D1324" s="874" t="s">
        <v>309</v>
      </c>
      <c r="E1324" s="874" t="s">
        <v>330</v>
      </c>
      <c r="F1324" s="874" t="s">
        <v>1678</v>
      </c>
      <c r="G1324" s="874" t="s">
        <v>375</v>
      </c>
      <c r="H1324" s="874" t="s">
        <v>300</v>
      </c>
      <c r="I1324" s="874" t="s">
        <v>749</v>
      </c>
      <c r="J1324" s="873">
        <v>0.01</v>
      </c>
      <c r="K1324" s="873"/>
      <c r="L1324" s="873">
        <f t="shared" si="227"/>
        <v>0.01</v>
      </c>
      <c r="M1324" s="163"/>
      <c r="N1324" s="877" t="s">
        <v>2570</v>
      </c>
      <c r="O1324" s="169" t="s">
        <v>2181</v>
      </c>
      <c r="P1324" s="169" t="s">
        <v>2181</v>
      </c>
      <c r="Q1324" s="873"/>
      <c r="R1324" s="873"/>
      <c r="S1324" s="155">
        <v>1.05</v>
      </c>
      <c r="T1324" s="155">
        <v>10</v>
      </c>
      <c r="U1324" s="155">
        <v>21.05</v>
      </c>
      <c r="V1324" s="155">
        <v>41.1</v>
      </c>
      <c r="W1324" s="155">
        <v>71.150000000000006</v>
      </c>
      <c r="X1324" s="155">
        <v>81.150000000000006</v>
      </c>
      <c r="Y1324" s="155">
        <v>100</v>
      </c>
      <c r="Z1324" s="155">
        <v>121.05</v>
      </c>
      <c r="AA1324" s="155">
        <v>140</v>
      </c>
      <c r="AB1324" s="155">
        <v>150</v>
      </c>
      <c r="AC1324" s="156">
        <v>11.05</v>
      </c>
      <c r="AD1324" s="156">
        <v>71.099999999999994</v>
      </c>
      <c r="AE1324" s="156">
        <v>150</v>
      </c>
      <c r="AF1324" s="425">
        <v>5.15</v>
      </c>
      <c r="AG1324" s="425">
        <v>60</v>
      </c>
      <c r="AH1324" s="425">
        <v>150</v>
      </c>
      <c r="AI1324" s="1090" t="s">
        <v>2319</v>
      </c>
      <c r="AJ1324" s="1091"/>
      <c r="AK1324" s="1092" t="s">
        <v>2356</v>
      </c>
      <c r="AL1324" s="1093"/>
      <c r="AM1324" s="1093"/>
      <c r="AN1324" s="873"/>
      <c r="AO1324" s="876">
        <f t="shared" si="228"/>
        <v>0.05</v>
      </c>
      <c r="AP1324" s="873" t="s">
        <v>287</v>
      </c>
      <c r="AQ1324" s="873" t="s">
        <v>287</v>
      </c>
      <c r="AR1324" s="875">
        <f t="shared" si="229"/>
        <v>0.04</v>
      </c>
      <c r="AS1324" s="876">
        <v>8.3999999999999995E-3</v>
      </c>
      <c r="AT1324" s="115">
        <v>1318</v>
      </c>
    </row>
    <row r="1325" spans="1:46" ht="15" customHeight="1">
      <c r="A1325" s="115">
        <v>1172</v>
      </c>
      <c r="B1325" s="874" t="s">
        <v>2990</v>
      </c>
      <c r="C1325" s="873">
        <v>15416620</v>
      </c>
      <c r="D1325" s="874" t="s">
        <v>309</v>
      </c>
      <c r="E1325" s="874" t="s">
        <v>330</v>
      </c>
      <c r="F1325" s="874" t="s">
        <v>2312</v>
      </c>
      <c r="G1325" s="874" t="s">
        <v>297</v>
      </c>
      <c r="H1325" s="874" t="s">
        <v>300</v>
      </c>
      <c r="I1325" s="874" t="s">
        <v>1751</v>
      </c>
      <c r="J1325" s="873">
        <v>0.01</v>
      </c>
      <c r="K1325" s="873"/>
      <c r="L1325" s="873">
        <f t="shared" si="227"/>
        <v>0.01</v>
      </c>
      <c r="M1325" s="163"/>
      <c r="N1325" s="878" t="s">
        <v>1748</v>
      </c>
      <c r="O1325" s="164"/>
      <c r="P1325" s="163"/>
      <c r="Q1325" s="873"/>
      <c r="R1325" s="873"/>
      <c r="S1325" s="121">
        <v>1.05</v>
      </c>
      <c r="T1325" s="121">
        <v>10</v>
      </c>
      <c r="U1325" s="121">
        <v>21.05</v>
      </c>
      <c r="V1325" s="121">
        <v>41.1</v>
      </c>
      <c r="W1325" s="121">
        <v>71.150000000000006</v>
      </c>
      <c r="X1325" s="121">
        <v>81.150000000000006</v>
      </c>
      <c r="Y1325" s="121">
        <v>100</v>
      </c>
      <c r="Z1325" s="121">
        <v>121.05</v>
      </c>
      <c r="AA1325" s="121">
        <v>150</v>
      </c>
      <c r="AB1325" s="121">
        <v>200</v>
      </c>
      <c r="AC1325" s="122">
        <v>11.05</v>
      </c>
      <c r="AD1325" s="122">
        <v>100</v>
      </c>
      <c r="AE1325" s="122">
        <v>200</v>
      </c>
      <c r="AF1325" s="123">
        <v>5.15</v>
      </c>
      <c r="AG1325" s="123">
        <v>100</v>
      </c>
      <c r="AH1325" s="123">
        <v>200</v>
      </c>
      <c r="AI1325" s="1094" t="s">
        <v>2319</v>
      </c>
      <c r="AJ1325" s="1095"/>
      <c r="AK1325" s="1090" t="s">
        <v>2356</v>
      </c>
      <c r="AL1325" s="1098"/>
      <c r="AM1325" s="1095"/>
      <c r="AN1325" s="873"/>
      <c r="AO1325" s="876">
        <f t="shared" si="228"/>
        <v>0.05</v>
      </c>
      <c r="AP1325" s="873" t="s">
        <v>287</v>
      </c>
      <c r="AQ1325" s="873" t="s">
        <v>287</v>
      </c>
      <c r="AR1325" s="875">
        <f t="shared" si="229"/>
        <v>0.04</v>
      </c>
      <c r="AS1325" s="876">
        <v>8.3999999999999995E-3</v>
      </c>
      <c r="AT1325" s="115">
        <v>1183</v>
      </c>
    </row>
    <row r="1326" spans="1:46" ht="15" customHeight="1">
      <c r="A1326" s="115">
        <v>1172</v>
      </c>
      <c r="B1326" s="874" t="s">
        <v>2991</v>
      </c>
      <c r="C1326" s="874" t="s">
        <v>2992</v>
      </c>
      <c r="D1326" s="874" t="s">
        <v>309</v>
      </c>
      <c r="E1326" s="874" t="s">
        <v>330</v>
      </c>
      <c r="F1326" s="874" t="s">
        <v>2312</v>
      </c>
      <c r="G1326" s="874" t="s">
        <v>297</v>
      </c>
      <c r="H1326" s="874" t="s">
        <v>300</v>
      </c>
      <c r="I1326" s="874" t="s">
        <v>1751</v>
      </c>
      <c r="J1326" s="873">
        <v>0.01</v>
      </c>
      <c r="K1326" s="873"/>
      <c r="L1326" s="873">
        <f t="shared" ref="L1326" si="230">IF(J1326&lt;0.03,0.01,0.03)</f>
        <v>0.01</v>
      </c>
      <c r="M1326" s="163"/>
      <c r="N1326" s="878" t="s">
        <v>1748</v>
      </c>
      <c r="O1326" s="164"/>
      <c r="P1326" s="163"/>
      <c r="Q1326" s="873"/>
      <c r="R1326" s="873"/>
      <c r="S1326" s="121">
        <v>1.05</v>
      </c>
      <c r="T1326" s="121">
        <v>10</v>
      </c>
      <c r="U1326" s="121">
        <v>21.05</v>
      </c>
      <c r="V1326" s="121">
        <v>41.1</v>
      </c>
      <c r="W1326" s="121">
        <v>71.150000000000006</v>
      </c>
      <c r="X1326" s="121">
        <v>81.150000000000006</v>
      </c>
      <c r="Y1326" s="121">
        <v>100</v>
      </c>
      <c r="Z1326" s="121">
        <v>121.05</v>
      </c>
      <c r="AA1326" s="121">
        <v>150</v>
      </c>
      <c r="AB1326" s="121">
        <v>200</v>
      </c>
      <c r="AC1326" s="122">
        <v>11.05</v>
      </c>
      <c r="AD1326" s="122">
        <v>100</v>
      </c>
      <c r="AE1326" s="122">
        <v>200</v>
      </c>
      <c r="AF1326" s="123">
        <v>5.15</v>
      </c>
      <c r="AG1326" s="123">
        <v>100</v>
      </c>
      <c r="AH1326" s="123">
        <v>200</v>
      </c>
      <c r="AI1326" s="1094" t="s">
        <v>2319</v>
      </c>
      <c r="AJ1326" s="1095"/>
      <c r="AK1326" s="1090" t="s">
        <v>2356</v>
      </c>
      <c r="AL1326" s="1098"/>
      <c r="AM1326" s="1095"/>
      <c r="AN1326" s="873"/>
      <c r="AO1326" s="876">
        <f t="shared" ref="AO1326" si="231">AR1326+J1326</f>
        <v>0.05</v>
      </c>
      <c r="AP1326" s="873" t="s">
        <v>287</v>
      </c>
      <c r="AQ1326" s="873" t="s">
        <v>287</v>
      </c>
      <c r="AR1326" s="875">
        <f t="shared" ref="AR1326" si="232">4*J1326</f>
        <v>0.04</v>
      </c>
      <c r="AS1326" s="876">
        <v>8.3999999999999995E-3</v>
      </c>
      <c r="AT1326" s="115">
        <v>1183</v>
      </c>
    </row>
    <row r="1327" spans="1:46" ht="15" customHeight="1">
      <c r="A1327" s="115">
        <v>1172</v>
      </c>
      <c r="B1327" s="874" t="s">
        <v>2993</v>
      </c>
      <c r="C1327" s="874" t="s">
        <v>2994</v>
      </c>
      <c r="D1327" s="874" t="s">
        <v>309</v>
      </c>
      <c r="E1327" s="874" t="s">
        <v>330</v>
      </c>
      <c r="F1327" s="874" t="s">
        <v>2312</v>
      </c>
      <c r="G1327" s="874" t="s">
        <v>297</v>
      </c>
      <c r="H1327" s="874" t="s">
        <v>300</v>
      </c>
      <c r="I1327" s="874" t="s">
        <v>1751</v>
      </c>
      <c r="J1327" s="873">
        <v>0.01</v>
      </c>
      <c r="K1327" s="873"/>
      <c r="L1327" s="873">
        <f t="shared" ref="L1327" si="233">IF(J1327&lt;0.03,0.01,0.03)</f>
        <v>0.01</v>
      </c>
      <c r="M1327" s="163"/>
      <c r="N1327" s="878" t="s">
        <v>1748</v>
      </c>
      <c r="O1327" s="164"/>
      <c r="P1327" s="163"/>
      <c r="Q1327" s="873"/>
      <c r="R1327" s="873"/>
      <c r="S1327" s="121">
        <v>1.05</v>
      </c>
      <c r="T1327" s="121">
        <v>10</v>
      </c>
      <c r="U1327" s="121">
        <v>21.05</v>
      </c>
      <c r="V1327" s="121">
        <v>41.1</v>
      </c>
      <c r="W1327" s="121">
        <v>71.150000000000006</v>
      </c>
      <c r="X1327" s="121">
        <v>81.150000000000006</v>
      </c>
      <c r="Y1327" s="121">
        <v>100</v>
      </c>
      <c r="Z1327" s="121">
        <v>121.05</v>
      </c>
      <c r="AA1327" s="121">
        <v>150</v>
      </c>
      <c r="AB1327" s="121">
        <v>200</v>
      </c>
      <c r="AC1327" s="122">
        <v>11.05</v>
      </c>
      <c r="AD1327" s="122">
        <v>100</v>
      </c>
      <c r="AE1327" s="122">
        <v>200</v>
      </c>
      <c r="AF1327" s="123">
        <v>5.15</v>
      </c>
      <c r="AG1327" s="123">
        <v>100</v>
      </c>
      <c r="AH1327" s="123">
        <v>200</v>
      </c>
      <c r="AI1327" s="1094" t="s">
        <v>2319</v>
      </c>
      <c r="AJ1327" s="1095"/>
      <c r="AK1327" s="1090" t="s">
        <v>2356</v>
      </c>
      <c r="AL1327" s="1098"/>
      <c r="AM1327" s="1095"/>
      <c r="AN1327" s="873"/>
      <c r="AO1327" s="876">
        <f t="shared" ref="AO1327" si="234">AR1327+J1327</f>
        <v>0.05</v>
      </c>
      <c r="AP1327" s="873" t="s">
        <v>287</v>
      </c>
      <c r="AQ1327" s="873" t="s">
        <v>287</v>
      </c>
      <c r="AR1327" s="875">
        <f t="shared" ref="AR1327" si="235">4*J1327</f>
        <v>0.04</v>
      </c>
      <c r="AS1327" s="876">
        <v>8.3999999999999995E-3</v>
      </c>
      <c r="AT1327" s="115">
        <v>1183</v>
      </c>
    </row>
    <row r="1328" spans="1:46" ht="15" customHeight="1">
      <c r="A1328" s="115">
        <v>1172</v>
      </c>
      <c r="B1328" s="874" t="s">
        <v>2995</v>
      </c>
      <c r="C1328" s="874" t="s">
        <v>1678</v>
      </c>
      <c r="D1328" s="874" t="s">
        <v>309</v>
      </c>
      <c r="E1328" s="874" t="s">
        <v>330</v>
      </c>
      <c r="F1328" s="874" t="s">
        <v>1678</v>
      </c>
      <c r="G1328" s="874" t="s">
        <v>1095</v>
      </c>
      <c r="H1328" s="874" t="s">
        <v>300</v>
      </c>
      <c r="I1328" s="874" t="s">
        <v>1751</v>
      </c>
      <c r="J1328" s="873">
        <v>0.01</v>
      </c>
      <c r="K1328" s="873"/>
      <c r="L1328" s="873">
        <f t="shared" ref="L1328" si="236">IF(J1328&lt;0.03,0.01,0.03)</f>
        <v>0.01</v>
      </c>
      <c r="M1328" s="163"/>
      <c r="N1328" s="878" t="s">
        <v>1748</v>
      </c>
      <c r="O1328" s="164"/>
      <c r="P1328" s="163"/>
      <c r="Q1328" s="873"/>
      <c r="R1328" s="873"/>
      <c r="S1328" s="121">
        <v>1.05</v>
      </c>
      <c r="T1328" s="121">
        <v>10</v>
      </c>
      <c r="U1328" s="121">
        <v>21.05</v>
      </c>
      <c r="V1328" s="121">
        <v>41.1</v>
      </c>
      <c r="W1328" s="121">
        <v>71.150000000000006</v>
      </c>
      <c r="X1328" s="121">
        <v>81.150000000000006</v>
      </c>
      <c r="Y1328" s="121">
        <v>100</v>
      </c>
      <c r="Z1328" s="121">
        <v>121.05</v>
      </c>
      <c r="AA1328" s="121">
        <v>150</v>
      </c>
      <c r="AB1328" s="121">
        <v>200</v>
      </c>
      <c r="AC1328" s="122">
        <v>11.05</v>
      </c>
      <c r="AD1328" s="122">
        <v>100</v>
      </c>
      <c r="AE1328" s="122">
        <v>200</v>
      </c>
      <c r="AF1328" s="123">
        <v>5.15</v>
      </c>
      <c r="AG1328" s="123">
        <v>100</v>
      </c>
      <c r="AH1328" s="123">
        <v>200</v>
      </c>
      <c r="AI1328" s="1094" t="s">
        <v>2319</v>
      </c>
      <c r="AJ1328" s="1095"/>
      <c r="AK1328" s="1090" t="s">
        <v>2356</v>
      </c>
      <c r="AL1328" s="1098"/>
      <c r="AM1328" s="1095"/>
      <c r="AN1328" s="873"/>
      <c r="AO1328" s="876">
        <f t="shared" ref="AO1328" si="237">AR1328+J1328</f>
        <v>0.05</v>
      </c>
      <c r="AP1328" s="873" t="s">
        <v>287</v>
      </c>
      <c r="AQ1328" s="873" t="s">
        <v>287</v>
      </c>
      <c r="AR1328" s="875">
        <f t="shared" ref="AR1328" si="238">4*J1328</f>
        <v>0.04</v>
      </c>
      <c r="AS1328" s="876">
        <v>8.3999999999999995E-3</v>
      </c>
      <c r="AT1328" s="115">
        <v>1183</v>
      </c>
    </row>
    <row r="1329" spans="1:46" ht="15" customHeight="1">
      <c r="A1329" s="115">
        <v>1172</v>
      </c>
      <c r="B1329" s="874" t="s">
        <v>2996</v>
      </c>
      <c r="C1329" s="874">
        <v>4103004</v>
      </c>
      <c r="D1329" s="874" t="s">
        <v>309</v>
      </c>
      <c r="E1329" s="874" t="s">
        <v>330</v>
      </c>
      <c r="F1329" s="874" t="s">
        <v>2989</v>
      </c>
      <c r="G1329" s="874" t="s">
        <v>375</v>
      </c>
      <c r="H1329" s="874" t="s">
        <v>300</v>
      </c>
      <c r="I1329" s="874" t="s">
        <v>1751</v>
      </c>
      <c r="J1329" s="873">
        <v>0.01</v>
      </c>
      <c r="K1329" s="873"/>
      <c r="L1329" s="873">
        <f t="shared" ref="L1329:L1331" si="239">IF(J1329&lt;0.03,0.01,0.03)</f>
        <v>0.01</v>
      </c>
      <c r="M1329" s="163"/>
      <c r="N1329" s="878" t="s">
        <v>1748</v>
      </c>
      <c r="O1329" s="164"/>
      <c r="P1329" s="163"/>
      <c r="Q1329" s="873"/>
      <c r="R1329" s="873"/>
      <c r="S1329" s="121">
        <v>1.05</v>
      </c>
      <c r="T1329" s="121">
        <v>10</v>
      </c>
      <c r="U1329" s="121">
        <v>21.05</v>
      </c>
      <c r="V1329" s="121">
        <v>41.1</v>
      </c>
      <c r="W1329" s="121">
        <v>71.150000000000006</v>
      </c>
      <c r="X1329" s="121">
        <v>81.150000000000006</v>
      </c>
      <c r="Y1329" s="121">
        <v>100</v>
      </c>
      <c r="Z1329" s="121">
        <v>121.05</v>
      </c>
      <c r="AA1329" s="121">
        <v>150</v>
      </c>
      <c r="AB1329" s="121">
        <v>200</v>
      </c>
      <c r="AC1329" s="122">
        <v>11.05</v>
      </c>
      <c r="AD1329" s="122">
        <v>100</v>
      </c>
      <c r="AE1329" s="122">
        <v>200</v>
      </c>
      <c r="AF1329" s="123">
        <v>5.15</v>
      </c>
      <c r="AG1329" s="123">
        <v>100</v>
      </c>
      <c r="AH1329" s="123">
        <v>200</v>
      </c>
      <c r="AI1329" s="1094" t="s">
        <v>2319</v>
      </c>
      <c r="AJ1329" s="1095"/>
      <c r="AK1329" s="1090" t="s">
        <v>2356</v>
      </c>
      <c r="AL1329" s="1098"/>
      <c r="AM1329" s="1095"/>
      <c r="AN1329" s="873"/>
      <c r="AO1329" s="876">
        <f t="shared" ref="AO1329:AO1331" si="240">AR1329+J1329</f>
        <v>0.05</v>
      </c>
      <c r="AP1329" s="873" t="s">
        <v>287</v>
      </c>
      <c r="AQ1329" s="873" t="s">
        <v>287</v>
      </c>
      <c r="AR1329" s="875">
        <f t="shared" ref="AR1329:AR1331" si="241">4*J1329</f>
        <v>0.04</v>
      </c>
      <c r="AS1329" s="876">
        <v>8.3999999999999995E-3</v>
      </c>
      <c r="AT1329" s="115">
        <v>1183</v>
      </c>
    </row>
    <row r="1330" spans="1:46" ht="15" customHeight="1">
      <c r="A1330" s="115">
        <v>1295</v>
      </c>
      <c r="B1330" s="874" t="s">
        <v>2997</v>
      </c>
      <c r="C1330" s="873">
        <v>80313857</v>
      </c>
      <c r="D1330" s="874" t="s">
        <v>309</v>
      </c>
      <c r="E1330" s="874" t="s">
        <v>1673</v>
      </c>
      <c r="F1330" s="874" t="s">
        <v>1017</v>
      </c>
      <c r="G1330" s="874" t="s">
        <v>297</v>
      </c>
      <c r="H1330" s="874" t="s">
        <v>300</v>
      </c>
      <c r="I1330" s="874" t="s">
        <v>1751</v>
      </c>
      <c r="J1330" s="873">
        <v>0.02</v>
      </c>
      <c r="K1330" s="873"/>
      <c r="L1330" s="873">
        <f t="shared" si="239"/>
        <v>0.01</v>
      </c>
      <c r="M1330" s="163"/>
      <c r="N1330" s="877" t="s">
        <v>2570</v>
      </c>
      <c r="O1330" s="163"/>
      <c r="P1330" s="163"/>
      <c r="Q1330" s="873"/>
      <c r="R1330" s="873"/>
      <c r="S1330" s="121">
        <v>1.02</v>
      </c>
      <c r="T1330" s="121">
        <v>10</v>
      </c>
      <c r="U1330" s="121">
        <v>21.02</v>
      </c>
      <c r="V1330" s="121">
        <v>41.1</v>
      </c>
      <c r="W1330" s="121">
        <v>71.02</v>
      </c>
      <c r="X1330" s="121">
        <v>81.02</v>
      </c>
      <c r="Y1330" s="121">
        <v>100</v>
      </c>
      <c r="Z1330" s="121">
        <v>121.02</v>
      </c>
      <c r="AA1330" s="121">
        <v>150</v>
      </c>
      <c r="AB1330" s="121">
        <v>200</v>
      </c>
      <c r="AC1330" s="122">
        <v>11.02</v>
      </c>
      <c r="AD1330" s="122">
        <v>100</v>
      </c>
      <c r="AE1330" s="122">
        <v>200</v>
      </c>
      <c r="AF1330" s="123">
        <v>5.0999999999999996</v>
      </c>
      <c r="AG1330" s="123">
        <v>100</v>
      </c>
      <c r="AH1330" s="123">
        <v>200</v>
      </c>
      <c r="AI1330" s="1090" t="s">
        <v>2319</v>
      </c>
      <c r="AJ1330" s="1091"/>
      <c r="AK1330" s="1092" t="s">
        <v>2356</v>
      </c>
      <c r="AL1330" s="1093"/>
      <c r="AM1330" s="1093"/>
      <c r="AN1330" s="873"/>
      <c r="AO1330" s="876">
        <f t="shared" si="240"/>
        <v>0.1</v>
      </c>
      <c r="AP1330" s="873" t="s">
        <v>287</v>
      </c>
      <c r="AQ1330" s="873" t="s">
        <v>287</v>
      </c>
      <c r="AR1330" s="875">
        <f t="shared" si="241"/>
        <v>0.08</v>
      </c>
      <c r="AS1330" s="876">
        <v>8.3999999999999995E-3</v>
      </c>
      <c r="AT1330" s="115">
        <v>1212</v>
      </c>
    </row>
    <row r="1331" spans="1:46" ht="15" hidden="1" customHeight="1">
      <c r="A1331" s="115">
        <v>1300</v>
      </c>
      <c r="B1331" s="874" t="s">
        <v>2998</v>
      </c>
      <c r="C1331" s="874">
        <v>5480375</v>
      </c>
      <c r="D1331" s="874" t="s">
        <v>309</v>
      </c>
      <c r="E1331" s="874" t="s">
        <v>1673</v>
      </c>
      <c r="F1331" s="881" t="s">
        <v>1678</v>
      </c>
      <c r="G1331" s="874" t="s">
        <v>297</v>
      </c>
      <c r="H1331" s="874" t="s">
        <v>300</v>
      </c>
      <c r="I1331" s="874" t="s">
        <v>1751</v>
      </c>
      <c r="J1331" s="873">
        <v>0.05</v>
      </c>
      <c r="K1331" s="873"/>
      <c r="L1331" s="873">
        <f t="shared" si="239"/>
        <v>0.03</v>
      </c>
      <c r="M1331" s="163"/>
      <c r="N1331" s="877" t="s">
        <v>2570</v>
      </c>
      <c r="O1331" s="169" t="s">
        <v>2181</v>
      </c>
      <c r="P1331" s="169" t="s">
        <v>2181</v>
      </c>
      <c r="Q1331" s="873"/>
      <c r="R1331" s="873"/>
      <c r="S1331" s="155">
        <v>1.05</v>
      </c>
      <c r="T1331" s="155">
        <v>10</v>
      </c>
      <c r="U1331" s="155">
        <v>21.05</v>
      </c>
      <c r="V1331" s="155">
        <v>41.1</v>
      </c>
      <c r="W1331" s="155">
        <v>71.150000000000006</v>
      </c>
      <c r="X1331" s="155">
        <v>81.150000000000006</v>
      </c>
      <c r="Y1331" s="155">
        <v>100</v>
      </c>
      <c r="Z1331" s="155">
        <v>121.05</v>
      </c>
      <c r="AA1331" s="155">
        <v>150</v>
      </c>
      <c r="AB1331" s="155">
        <v>200</v>
      </c>
      <c r="AC1331" s="156">
        <v>11.05</v>
      </c>
      <c r="AD1331" s="156">
        <v>100</v>
      </c>
      <c r="AE1331" s="156">
        <v>200</v>
      </c>
      <c r="AF1331" s="425">
        <v>5.15</v>
      </c>
      <c r="AG1331" s="425">
        <v>100</v>
      </c>
      <c r="AH1331" s="425">
        <v>200</v>
      </c>
      <c r="AI1331" s="1090" t="s">
        <v>2319</v>
      </c>
      <c r="AJ1331" s="1091"/>
      <c r="AK1331" s="1092" t="s">
        <v>2356</v>
      </c>
      <c r="AL1331" s="1093"/>
      <c r="AM1331" s="1093"/>
      <c r="AN1331" s="873"/>
      <c r="AO1331" s="876">
        <f t="shared" si="240"/>
        <v>0.25</v>
      </c>
      <c r="AP1331" s="873" t="s">
        <v>287</v>
      </c>
      <c r="AQ1331" s="873" t="s">
        <v>287</v>
      </c>
      <c r="AR1331" s="875">
        <f t="shared" si="241"/>
        <v>0.2</v>
      </c>
      <c r="AS1331" s="876">
        <v>8.3999999999999995E-3</v>
      </c>
      <c r="AT1331" s="115">
        <v>1312</v>
      </c>
    </row>
    <row r="1332" spans="1:46" ht="15" customHeight="1">
      <c r="A1332" s="115">
        <v>1295</v>
      </c>
      <c r="B1332" s="874" t="s">
        <v>2999</v>
      </c>
      <c r="C1332" s="873">
        <v>51005202</v>
      </c>
      <c r="D1332" s="874" t="s">
        <v>309</v>
      </c>
      <c r="E1332" s="874" t="s">
        <v>1673</v>
      </c>
      <c r="F1332" s="874" t="s">
        <v>1678</v>
      </c>
      <c r="G1332" s="874" t="s">
        <v>297</v>
      </c>
      <c r="H1332" s="874" t="s">
        <v>300</v>
      </c>
      <c r="I1332" s="874" t="s">
        <v>1751</v>
      </c>
      <c r="J1332" s="873">
        <v>0.02</v>
      </c>
      <c r="K1332" s="873"/>
      <c r="L1332" s="873">
        <f t="shared" ref="L1332" si="242">IF(J1332&lt;0.03,0.01,0.03)</f>
        <v>0.01</v>
      </c>
      <c r="M1332" s="163"/>
      <c r="N1332" s="886" t="s">
        <v>2570</v>
      </c>
      <c r="O1332" s="163"/>
      <c r="P1332" s="163"/>
      <c r="Q1332" s="873"/>
      <c r="R1332" s="873"/>
      <c r="S1332" s="121">
        <v>1.02</v>
      </c>
      <c r="T1332" s="121">
        <v>10</v>
      </c>
      <c r="U1332" s="121">
        <v>21.02</v>
      </c>
      <c r="V1332" s="121">
        <v>41.1</v>
      </c>
      <c r="W1332" s="121">
        <v>71.02</v>
      </c>
      <c r="X1332" s="121">
        <v>81.02</v>
      </c>
      <c r="Y1332" s="121">
        <v>100</v>
      </c>
      <c r="Z1332" s="121">
        <v>121.02</v>
      </c>
      <c r="AA1332" s="121">
        <v>150</v>
      </c>
      <c r="AB1332" s="121">
        <v>200</v>
      </c>
      <c r="AC1332" s="122">
        <v>11.02</v>
      </c>
      <c r="AD1332" s="122">
        <v>100</v>
      </c>
      <c r="AE1332" s="122">
        <v>200</v>
      </c>
      <c r="AF1332" s="123">
        <v>5.0999999999999996</v>
      </c>
      <c r="AG1332" s="123">
        <v>100</v>
      </c>
      <c r="AH1332" s="123">
        <v>200</v>
      </c>
      <c r="AI1332" s="1090" t="s">
        <v>2319</v>
      </c>
      <c r="AJ1332" s="1091"/>
      <c r="AK1332" s="1092" t="s">
        <v>2356</v>
      </c>
      <c r="AL1332" s="1093"/>
      <c r="AM1332" s="1093"/>
      <c r="AN1332" s="873"/>
      <c r="AO1332" s="876">
        <f t="shared" ref="AO1332" si="243">AR1332+J1332</f>
        <v>0.1</v>
      </c>
      <c r="AP1332" s="873" t="s">
        <v>287</v>
      </c>
      <c r="AQ1332" s="873" t="s">
        <v>287</v>
      </c>
      <c r="AR1332" s="875">
        <f t="shared" ref="AR1332" si="244">4*J1332</f>
        <v>0.08</v>
      </c>
      <c r="AS1332" s="876">
        <v>8.3999999999999995E-3</v>
      </c>
      <c r="AT1332" s="115">
        <v>1212</v>
      </c>
    </row>
    <row r="1333" spans="1:46" ht="15" hidden="1" customHeight="1">
      <c r="A1333" s="115">
        <v>1330</v>
      </c>
      <c r="B1333" s="885" t="s">
        <v>3007</v>
      </c>
      <c r="C1333" s="885" t="s">
        <v>3008</v>
      </c>
      <c r="D1333" s="885" t="s">
        <v>309</v>
      </c>
      <c r="E1333" s="885" t="s">
        <v>330</v>
      </c>
      <c r="F1333" s="885" t="s">
        <v>2950</v>
      </c>
      <c r="G1333" s="885" t="s">
        <v>297</v>
      </c>
      <c r="H1333" s="885" t="s">
        <v>300</v>
      </c>
      <c r="I1333" s="885" t="s">
        <v>749</v>
      </c>
      <c r="J1333" s="120">
        <v>0.01</v>
      </c>
      <c r="K1333" s="120"/>
      <c r="L1333" s="120">
        <f t="shared" si="215"/>
        <v>0.01</v>
      </c>
      <c r="M1333" s="163"/>
      <c r="N1333" s="886" t="s">
        <v>2570</v>
      </c>
      <c r="O1333" s="169" t="s">
        <v>2181</v>
      </c>
      <c r="P1333" s="169" t="s">
        <v>2181</v>
      </c>
      <c r="Q1333" s="120"/>
      <c r="R1333" s="120"/>
      <c r="S1333" s="155">
        <v>1.05</v>
      </c>
      <c r="T1333" s="155">
        <v>10</v>
      </c>
      <c r="U1333" s="155">
        <v>21.05</v>
      </c>
      <c r="V1333" s="155">
        <v>41.1</v>
      </c>
      <c r="W1333" s="155">
        <v>71.150000000000006</v>
      </c>
      <c r="X1333" s="155">
        <v>81.150000000000006</v>
      </c>
      <c r="Y1333" s="155">
        <v>100</v>
      </c>
      <c r="Z1333" s="155">
        <v>121.05</v>
      </c>
      <c r="AA1333" s="155">
        <v>140</v>
      </c>
      <c r="AB1333" s="155">
        <v>150</v>
      </c>
      <c r="AC1333" s="156">
        <v>11.05</v>
      </c>
      <c r="AD1333" s="156">
        <v>71.099999999999994</v>
      </c>
      <c r="AE1333" s="156">
        <v>150</v>
      </c>
      <c r="AF1333" s="425">
        <v>5.15</v>
      </c>
      <c r="AG1333" s="425">
        <v>60</v>
      </c>
      <c r="AH1333" s="425">
        <v>150</v>
      </c>
      <c r="AI1333" s="1090" t="s">
        <v>2319</v>
      </c>
      <c r="AJ1333" s="1091"/>
      <c r="AK1333" s="1092" t="s">
        <v>2356</v>
      </c>
      <c r="AL1333" s="1093"/>
      <c r="AM1333" s="1093"/>
      <c r="AN1333" s="120"/>
      <c r="AO1333" s="118">
        <f t="shared" si="216"/>
        <v>0.05</v>
      </c>
      <c r="AP1333" s="120" t="s">
        <v>287</v>
      </c>
      <c r="AQ1333" s="120" t="s">
        <v>287</v>
      </c>
      <c r="AR1333" s="144">
        <f t="shared" ref="AR1333:AR1396" si="245">4*J1333</f>
        <v>0.04</v>
      </c>
      <c r="AS1333" s="411">
        <v>8.3999999999999995E-3</v>
      </c>
      <c r="AT1333" s="115">
        <v>1342</v>
      </c>
    </row>
    <row r="1334" spans="1:46" ht="15" customHeight="1">
      <c r="A1334" s="115">
        <v>1331</v>
      </c>
      <c r="B1334" s="885" t="s">
        <v>3009</v>
      </c>
      <c r="C1334" s="120">
        <v>412811200</v>
      </c>
      <c r="D1334" s="885" t="s">
        <v>309</v>
      </c>
      <c r="E1334" s="885" t="s">
        <v>330</v>
      </c>
      <c r="F1334" s="885" t="s">
        <v>1678</v>
      </c>
      <c r="G1334" s="885" t="s">
        <v>1095</v>
      </c>
      <c r="H1334" s="885" t="s">
        <v>300</v>
      </c>
      <c r="I1334" s="885" t="s">
        <v>1751</v>
      </c>
      <c r="J1334" s="120">
        <v>0.01</v>
      </c>
      <c r="K1334" s="120"/>
      <c r="L1334" s="120">
        <f t="shared" si="215"/>
        <v>0.01</v>
      </c>
      <c r="M1334" s="163"/>
      <c r="N1334" s="886" t="s">
        <v>2570</v>
      </c>
      <c r="O1334" s="169" t="s">
        <v>2181</v>
      </c>
      <c r="P1334" s="169" t="s">
        <v>2181</v>
      </c>
      <c r="Q1334" s="120"/>
      <c r="R1334" s="120"/>
      <c r="S1334" s="121">
        <v>1.05</v>
      </c>
      <c r="T1334" s="121">
        <v>10</v>
      </c>
      <c r="U1334" s="121">
        <v>21.05</v>
      </c>
      <c r="V1334" s="121">
        <v>41.1</v>
      </c>
      <c r="W1334" s="121">
        <v>71.150000000000006</v>
      </c>
      <c r="X1334" s="121">
        <v>81.150000000000006</v>
      </c>
      <c r="Y1334" s="121">
        <v>100</v>
      </c>
      <c r="Z1334" s="121">
        <v>121.05</v>
      </c>
      <c r="AA1334" s="121">
        <v>150</v>
      </c>
      <c r="AB1334" s="121">
        <v>200</v>
      </c>
      <c r="AC1334" s="122">
        <v>11.05</v>
      </c>
      <c r="AD1334" s="122">
        <v>100</v>
      </c>
      <c r="AE1334" s="122">
        <v>200</v>
      </c>
      <c r="AF1334" s="123">
        <v>5.15</v>
      </c>
      <c r="AG1334" s="123">
        <v>100</v>
      </c>
      <c r="AH1334" s="123">
        <v>200</v>
      </c>
      <c r="AI1334" s="1094" t="s">
        <v>2319</v>
      </c>
      <c r="AJ1334" s="1095"/>
      <c r="AK1334" s="1090" t="s">
        <v>2356</v>
      </c>
      <c r="AL1334" s="1098"/>
      <c r="AM1334" s="1095"/>
      <c r="AN1334" s="120"/>
      <c r="AO1334" s="118">
        <f t="shared" si="216"/>
        <v>0.05</v>
      </c>
      <c r="AP1334" s="120" t="s">
        <v>287</v>
      </c>
      <c r="AQ1334" s="120" t="s">
        <v>287</v>
      </c>
      <c r="AR1334" s="144">
        <f t="shared" si="245"/>
        <v>0.04</v>
      </c>
      <c r="AS1334" s="411">
        <v>8.3999999999999995E-3</v>
      </c>
      <c r="AT1334" s="115">
        <v>1343</v>
      </c>
    </row>
    <row r="1335" spans="1:46" ht="15" hidden="1" customHeight="1">
      <c r="A1335" s="115">
        <v>1332</v>
      </c>
      <c r="B1335" s="893" t="s">
        <v>3042</v>
      </c>
      <c r="C1335" s="120">
        <v>15416560</v>
      </c>
      <c r="D1335" s="893" t="s">
        <v>309</v>
      </c>
      <c r="E1335" s="893" t="s">
        <v>330</v>
      </c>
      <c r="F1335" s="893" t="s">
        <v>2312</v>
      </c>
      <c r="G1335" s="893" t="s">
        <v>297</v>
      </c>
      <c r="H1335" s="893" t="s">
        <v>300</v>
      </c>
      <c r="I1335" s="893" t="s">
        <v>1751</v>
      </c>
      <c r="J1335" s="120">
        <v>0.01</v>
      </c>
      <c r="K1335" s="120"/>
      <c r="L1335" s="120">
        <f t="shared" si="215"/>
        <v>0.01</v>
      </c>
      <c r="M1335" s="163"/>
      <c r="N1335" s="895" t="s">
        <v>2570</v>
      </c>
      <c r="O1335" s="169" t="s">
        <v>2181</v>
      </c>
      <c r="P1335" s="169" t="s">
        <v>2181</v>
      </c>
      <c r="Q1335" s="894"/>
      <c r="R1335" s="894"/>
      <c r="S1335" s="155">
        <v>1.05</v>
      </c>
      <c r="T1335" s="155">
        <v>10</v>
      </c>
      <c r="U1335" s="155">
        <v>21.05</v>
      </c>
      <c r="V1335" s="155">
        <v>41.1</v>
      </c>
      <c r="W1335" s="155">
        <v>71.150000000000006</v>
      </c>
      <c r="X1335" s="155">
        <v>81.150000000000006</v>
      </c>
      <c r="Y1335" s="155">
        <v>100</v>
      </c>
      <c r="Z1335" s="155">
        <v>121.05</v>
      </c>
      <c r="AA1335" s="155">
        <v>150</v>
      </c>
      <c r="AB1335" s="155">
        <v>200</v>
      </c>
      <c r="AC1335" s="156">
        <v>11.05</v>
      </c>
      <c r="AD1335" s="156">
        <v>100</v>
      </c>
      <c r="AE1335" s="156">
        <v>200</v>
      </c>
      <c r="AF1335" s="425">
        <v>5.15</v>
      </c>
      <c r="AG1335" s="425">
        <v>100</v>
      </c>
      <c r="AH1335" s="425">
        <v>200</v>
      </c>
      <c r="AI1335" s="1094" t="s">
        <v>2319</v>
      </c>
      <c r="AJ1335" s="1095"/>
      <c r="AK1335" s="1090" t="s">
        <v>2356</v>
      </c>
      <c r="AL1335" s="1098"/>
      <c r="AM1335" s="1095"/>
      <c r="AN1335" s="120"/>
      <c r="AO1335" s="118">
        <f t="shared" si="216"/>
        <v>0.05</v>
      </c>
      <c r="AP1335" s="120" t="s">
        <v>287</v>
      </c>
      <c r="AQ1335" s="120" t="s">
        <v>287</v>
      </c>
      <c r="AR1335" s="144">
        <f t="shared" si="245"/>
        <v>0.04</v>
      </c>
      <c r="AS1335" s="411">
        <v>8.3999999999999995E-3</v>
      </c>
      <c r="AT1335" s="115">
        <v>1344</v>
      </c>
    </row>
    <row r="1336" spans="1:46" ht="15" hidden="1" customHeight="1">
      <c r="A1336" s="115">
        <v>1333</v>
      </c>
      <c r="B1336" s="893" t="s">
        <v>3043</v>
      </c>
      <c r="C1336" s="893" t="s">
        <v>3044</v>
      </c>
      <c r="D1336" s="893" t="s">
        <v>309</v>
      </c>
      <c r="E1336" s="893" t="s">
        <v>330</v>
      </c>
      <c r="F1336" s="893" t="s">
        <v>2312</v>
      </c>
      <c r="G1336" s="893" t="s">
        <v>297</v>
      </c>
      <c r="H1336" s="893" t="s">
        <v>300</v>
      </c>
      <c r="I1336" s="893" t="s">
        <v>1751</v>
      </c>
      <c r="J1336" s="120">
        <v>0.01</v>
      </c>
      <c r="K1336" s="120"/>
      <c r="L1336" s="120">
        <f t="shared" ref="L1336:L1399" si="246">IF(J1336&lt;0.03,0.01,0.03)</f>
        <v>0.01</v>
      </c>
      <c r="M1336" s="163"/>
      <c r="N1336" s="895" t="s">
        <v>2570</v>
      </c>
      <c r="O1336" s="169" t="s">
        <v>2181</v>
      </c>
      <c r="P1336" s="169" t="s">
        <v>2181</v>
      </c>
      <c r="Q1336" s="894"/>
      <c r="R1336" s="894"/>
      <c r="S1336" s="155">
        <v>1.05</v>
      </c>
      <c r="T1336" s="155">
        <v>10</v>
      </c>
      <c r="U1336" s="155">
        <v>21.05</v>
      </c>
      <c r="V1336" s="155">
        <v>41.1</v>
      </c>
      <c r="W1336" s="155">
        <v>71.150000000000006</v>
      </c>
      <c r="X1336" s="155">
        <v>81.150000000000006</v>
      </c>
      <c r="Y1336" s="155">
        <v>100</v>
      </c>
      <c r="Z1336" s="155">
        <v>121.05</v>
      </c>
      <c r="AA1336" s="155">
        <v>150</v>
      </c>
      <c r="AB1336" s="155">
        <v>200</v>
      </c>
      <c r="AC1336" s="156">
        <v>11.05</v>
      </c>
      <c r="AD1336" s="156">
        <v>100</v>
      </c>
      <c r="AE1336" s="156">
        <v>200</v>
      </c>
      <c r="AF1336" s="425">
        <v>5.15</v>
      </c>
      <c r="AG1336" s="425">
        <v>100</v>
      </c>
      <c r="AH1336" s="425">
        <v>200</v>
      </c>
      <c r="AI1336" s="1094" t="s">
        <v>2319</v>
      </c>
      <c r="AJ1336" s="1095"/>
      <c r="AK1336" s="1090" t="s">
        <v>2356</v>
      </c>
      <c r="AL1336" s="1098"/>
      <c r="AM1336" s="1095"/>
      <c r="AN1336" s="120"/>
      <c r="AO1336" s="118">
        <f t="shared" ref="AO1336:AO1399" si="247">AR1336+J1336</f>
        <v>0.05</v>
      </c>
      <c r="AP1336" s="120" t="s">
        <v>287</v>
      </c>
      <c r="AQ1336" s="120" t="s">
        <v>287</v>
      </c>
      <c r="AR1336" s="144">
        <f t="shared" si="245"/>
        <v>0.04</v>
      </c>
      <c r="AS1336" s="411">
        <v>8.3999999999999995E-3</v>
      </c>
      <c r="AT1336" s="115">
        <v>1345</v>
      </c>
    </row>
    <row r="1337" spans="1:46" ht="15" hidden="1" customHeight="1">
      <c r="A1337" s="115">
        <v>1334</v>
      </c>
      <c r="B1337" s="893" t="s">
        <v>3045</v>
      </c>
      <c r="C1337" s="893" t="s">
        <v>3046</v>
      </c>
      <c r="D1337" s="893" t="s">
        <v>309</v>
      </c>
      <c r="E1337" s="893" t="s">
        <v>330</v>
      </c>
      <c r="F1337" s="893" t="s">
        <v>1680</v>
      </c>
      <c r="G1337" s="893" t="s">
        <v>297</v>
      </c>
      <c r="H1337" s="893" t="s">
        <v>300</v>
      </c>
      <c r="I1337" s="893" t="s">
        <v>749</v>
      </c>
      <c r="J1337" s="120">
        <v>0.01</v>
      </c>
      <c r="K1337" s="120"/>
      <c r="L1337" s="120">
        <f t="shared" si="246"/>
        <v>0.01</v>
      </c>
      <c r="M1337" s="163"/>
      <c r="N1337" s="895" t="s">
        <v>2570</v>
      </c>
      <c r="O1337" s="169" t="s">
        <v>2181</v>
      </c>
      <c r="P1337" s="169" t="s">
        <v>2181</v>
      </c>
      <c r="Q1337" s="894"/>
      <c r="R1337" s="894"/>
      <c r="S1337" s="155">
        <v>1.05</v>
      </c>
      <c r="T1337" s="155">
        <v>10</v>
      </c>
      <c r="U1337" s="155">
        <v>21.05</v>
      </c>
      <c r="V1337" s="155">
        <v>41.1</v>
      </c>
      <c r="W1337" s="155">
        <v>71.150000000000006</v>
      </c>
      <c r="X1337" s="155">
        <v>81.150000000000006</v>
      </c>
      <c r="Y1337" s="155">
        <v>100</v>
      </c>
      <c r="Z1337" s="155">
        <v>121.05</v>
      </c>
      <c r="AA1337" s="155">
        <v>140</v>
      </c>
      <c r="AB1337" s="155">
        <v>150</v>
      </c>
      <c r="AC1337" s="156">
        <v>11.05</v>
      </c>
      <c r="AD1337" s="156">
        <v>71.099999999999994</v>
      </c>
      <c r="AE1337" s="156">
        <v>150</v>
      </c>
      <c r="AF1337" s="425">
        <v>5.15</v>
      </c>
      <c r="AG1337" s="425">
        <v>60</v>
      </c>
      <c r="AH1337" s="425">
        <v>150</v>
      </c>
      <c r="AI1337" s="1090" t="s">
        <v>2319</v>
      </c>
      <c r="AJ1337" s="1091"/>
      <c r="AK1337" s="1092" t="s">
        <v>2356</v>
      </c>
      <c r="AL1337" s="1093"/>
      <c r="AM1337" s="1093"/>
      <c r="AN1337" s="120"/>
      <c r="AO1337" s="118">
        <f t="shared" si="247"/>
        <v>0.05</v>
      </c>
      <c r="AP1337" s="120" t="s">
        <v>287</v>
      </c>
      <c r="AQ1337" s="120" t="s">
        <v>287</v>
      </c>
      <c r="AR1337" s="144">
        <f t="shared" si="245"/>
        <v>0.04</v>
      </c>
      <c r="AS1337" s="411">
        <v>8.3999999999999995E-3</v>
      </c>
      <c r="AT1337" s="115">
        <v>1346</v>
      </c>
    </row>
    <row r="1338" spans="1:46" ht="15" hidden="1" customHeight="1">
      <c r="A1338" s="115">
        <v>1295</v>
      </c>
      <c r="B1338" s="908" t="s">
        <v>3062</v>
      </c>
      <c r="C1338" s="909">
        <v>12128292</v>
      </c>
      <c r="D1338" s="908" t="s">
        <v>309</v>
      </c>
      <c r="E1338" s="908" t="s">
        <v>330</v>
      </c>
      <c r="F1338" s="908" t="s">
        <v>1064</v>
      </c>
      <c r="G1338" s="908" t="s">
        <v>297</v>
      </c>
      <c r="H1338" s="908" t="s">
        <v>300</v>
      </c>
      <c r="I1338" s="908" t="s">
        <v>1751</v>
      </c>
      <c r="J1338" s="909">
        <v>0.01</v>
      </c>
      <c r="K1338" s="909"/>
      <c r="L1338" s="909">
        <f t="shared" si="246"/>
        <v>0.01</v>
      </c>
      <c r="M1338" s="163"/>
      <c r="N1338" s="912" t="s">
        <v>2570</v>
      </c>
      <c r="O1338" s="163"/>
      <c r="P1338" s="163"/>
      <c r="Q1338" s="909"/>
      <c r="R1338" s="909"/>
      <c r="S1338" s="121">
        <v>1.05</v>
      </c>
      <c r="T1338" s="121">
        <v>10</v>
      </c>
      <c r="U1338" s="121">
        <v>21.05</v>
      </c>
      <c r="V1338" s="121">
        <v>41.1</v>
      </c>
      <c r="W1338" s="121">
        <v>71.150000000000006</v>
      </c>
      <c r="X1338" s="121">
        <v>81.150000000000006</v>
      </c>
      <c r="Y1338" s="121">
        <v>100</v>
      </c>
      <c r="Z1338" s="121">
        <v>121.05</v>
      </c>
      <c r="AA1338" s="121">
        <v>150</v>
      </c>
      <c r="AB1338" s="121">
        <v>200</v>
      </c>
      <c r="AC1338" s="122">
        <v>11.05</v>
      </c>
      <c r="AD1338" s="122">
        <v>100</v>
      </c>
      <c r="AE1338" s="122">
        <v>200</v>
      </c>
      <c r="AF1338" s="123">
        <v>5.15</v>
      </c>
      <c r="AG1338" s="123">
        <v>100</v>
      </c>
      <c r="AH1338" s="123">
        <v>200</v>
      </c>
      <c r="AI1338" s="1090" t="s">
        <v>3063</v>
      </c>
      <c r="AJ1338" s="1091"/>
      <c r="AK1338" s="1092" t="s">
        <v>3064</v>
      </c>
      <c r="AL1338" s="1093"/>
      <c r="AM1338" s="1093"/>
      <c r="AN1338" s="909"/>
      <c r="AO1338" s="911">
        <f t="shared" si="247"/>
        <v>0.05</v>
      </c>
      <c r="AP1338" s="909" t="s">
        <v>287</v>
      </c>
      <c r="AQ1338" s="909" t="s">
        <v>287</v>
      </c>
      <c r="AR1338" s="910">
        <f t="shared" si="245"/>
        <v>0.04</v>
      </c>
      <c r="AS1338" s="911">
        <v>8.3999999999999995E-3</v>
      </c>
      <c r="AT1338" s="115">
        <v>1212</v>
      </c>
    </row>
    <row r="1339" spans="1:46" ht="15" hidden="1" customHeight="1">
      <c r="A1339" s="115">
        <v>1336</v>
      </c>
      <c r="B1339" s="908" t="s">
        <v>3065</v>
      </c>
      <c r="C1339" s="909">
        <v>9072423</v>
      </c>
      <c r="D1339" s="908" t="s">
        <v>309</v>
      </c>
      <c r="E1339" s="908" t="s">
        <v>330</v>
      </c>
      <c r="F1339" s="909" t="s">
        <v>475</v>
      </c>
      <c r="G1339" s="908" t="s">
        <v>297</v>
      </c>
      <c r="H1339" s="908" t="s">
        <v>300</v>
      </c>
      <c r="I1339" s="908" t="s">
        <v>749</v>
      </c>
      <c r="J1339" s="909">
        <v>0.01</v>
      </c>
      <c r="K1339" s="909"/>
      <c r="L1339" s="909">
        <f t="shared" ref="L1339" si="248">IF(J1339&lt;0.03,0.01,0.03)</f>
        <v>0.01</v>
      </c>
      <c r="M1339" s="163"/>
      <c r="N1339" s="912" t="s">
        <v>2570</v>
      </c>
      <c r="O1339" s="169" t="s">
        <v>2181</v>
      </c>
      <c r="P1339" s="169" t="s">
        <v>2181</v>
      </c>
      <c r="Q1339" s="909"/>
      <c r="R1339" s="909"/>
      <c r="S1339" s="155">
        <v>1.05</v>
      </c>
      <c r="T1339" s="155">
        <v>10</v>
      </c>
      <c r="U1339" s="155">
        <v>21.05</v>
      </c>
      <c r="V1339" s="155">
        <v>41.1</v>
      </c>
      <c r="W1339" s="155">
        <v>71.150000000000006</v>
      </c>
      <c r="X1339" s="155">
        <v>81.150000000000006</v>
      </c>
      <c r="Y1339" s="155">
        <v>100</v>
      </c>
      <c r="Z1339" s="155">
        <v>121.05</v>
      </c>
      <c r="AA1339" s="155">
        <v>140</v>
      </c>
      <c r="AB1339" s="155">
        <v>150</v>
      </c>
      <c r="AC1339" s="156">
        <v>11.05</v>
      </c>
      <c r="AD1339" s="156">
        <v>71.099999999999994</v>
      </c>
      <c r="AE1339" s="156">
        <v>150</v>
      </c>
      <c r="AF1339" s="425">
        <v>5.15</v>
      </c>
      <c r="AG1339" s="425">
        <v>60</v>
      </c>
      <c r="AH1339" s="425">
        <v>150</v>
      </c>
      <c r="AI1339" s="1090" t="s">
        <v>3063</v>
      </c>
      <c r="AJ1339" s="1091"/>
      <c r="AK1339" s="1092" t="s">
        <v>3064</v>
      </c>
      <c r="AL1339" s="1093"/>
      <c r="AM1339" s="1093"/>
      <c r="AN1339" s="120"/>
      <c r="AO1339" s="118">
        <f t="shared" si="247"/>
        <v>0.05</v>
      </c>
      <c r="AP1339" s="120" t="s">
        <v>287</v>
      </c>
      <c r="AQ1339" s="120" t="s">
        <v>287</v>
      </c>
      <c r="AR1339" s="144">
        <f t="shared" si="245"/>
        <v>0.04</v>
      </c>
      <c r="AS1339" s="411">
        <v>8.3999999999999995E-3</v>
      </c>
      <c r="AT1339" s="115">
        <v>1348</v>
      </c>
    </row>
    <row r="1340" spans="1:46" ht="15" hidden="1" customHeight="1">
      <c r="A1340" s="115">
        <v>1336</v>
      </c>
      <c r="B1340" s="908" t="s">
        <v>3066</v>
      </c>
      <c r="C1340" s="909">
        <v>12394933</v>
      </c>
      <c r="D1340" s="908" t="s">
        <v>309</v>
      </c>
      <c r="E1340" s="908" t="s">
        <v>330</v>
      </c>
      <c r="F1340" s="909" t="s">
        <v>475</v>
      </c>
      <c r="G1340" s="908" t="s">
        <v>297</v>
      </c>
      <c r="H1340" s="908" t="s">
        <v>300</v>
      </c>
      <c r="I1340" s="908" t="s">
        <v>749</v>
      </c>
      <c r="J1340" s="909">
        <v>0.01</v>
      </c>
      <c r="K1340" s="909"/>
      <c r="L1340" s="909">
        <f t="shared" ref="L1340:L1341" si="249">IF(J1340&lt;0.03,0.01,0.03)</f>
        <v>0.01</v>
      </c>
      <c r="M1340" s="163"/>
      <c r="N1340" s="912" t="s">
        <v>2570</v>
      </c>
      <c r="O1340" s="169" t="s">
        <v>2181</v>
      </c>
      <c r="P1340" s="169" t="s">
        <v>2181</v>
      </c>
      <c r="Q1340" s="909"/>
      <c r="R1340" s="909"/>
      <c r="S1340" s="155">
        <v>1.05</v>
      </c>
      <c r="T1340" s="155">
        <v>10</v>
      </c>
      <c r="U1340" s="155">
        <v>21.05</v>
      </c>
      <c r="V1340" s="155">
        <v>41.1</v>
      </c>
      <c r="W1340" s="155">
        <v>71.150000000000006</v>
      </c>
      <c r="X1340" s="155">
        <v>81.150000000000006</v>
      </c>
      <c r="Y1340" s="155">
        <v>100</v>
      </c>
      <c r="Z1340" s="155">
        <v>121.05</v>
      </c>
      <c r="AA1340" s="155">
        <v>140</v>
      </c>
      <c r="AB1340" s="155">
        <v>150</v>
      </c>
      <c r="AC1340" s="156">
        <v>11.05</v>
      </c>
      <c r="AD1340" s="156">
        <v>71.099999999999994</v>
      </c>
      <c r="AE1340" s="156">
        <v>150</v>
      </c>
      <c r="AF1340" s="425">
        <v>5.15</v>
      </c>
      <c r="AG1340" s="425">
        <v>60</v>
      </c>
      <c r="AH1340" s="425">
        <v>150</v>
      </c>
      <c r="AI1340" s="1090" t="s">
        <v>3063</v>
      </c>
      <c r="AJ1340" s="1091"/>
      <c r="AK1340" s="1092" t="s">
        <v>3064</v>
      </c>
      <c r="AL1340" s="1093"/>
      <c r="AM1340" s="1093"/>
      <c r="AN1340" s="909"/>
      <c r="AO1340" s="911">
        <f t="shared" ref="AO1340:AO1341" si="250">AR1340+J1340</f>
        <v>0.05</v>
      </c>
      <c r="AP1340" s="909" t="s">
        <v>287</v>
      </c>
      <c r="AQ1340" s="909" t="s">
        <v>287</v>
      </c>
      <c r="AR1340" s="910">
        <f t="shared" ref="AR1340:AR1341" si="251">4*J1340</f>
        <v>0.04</v>
      </c>
      <c r="AS1340" s="911">
        <v>8.3999999999999995E-3</v>
      </c>
      <c r="AT1340" s="115">
        <v>1348</v>
      </c>
    </row>
    <row r="1341" spans="1:46" ht="15" hidden="1" customHeight="1">
      <c r="A1341" s="115">
        <v>1336</v>
      </c>
      <c r="B1341" s="913" t="s">
        <v>3067</v>
      </c>
      <c r="C1341" s="913" t="s">
        <v>1678</v>
      </c>
      <c r="D1341" s="913" t="s">
        <v>309</v>
      </c>
      <c r="E1341" s="913" t="s">
        <v>330</v>
      </c>
      <c r="F1341" s="914" t="s">
        <v>3068</v>
      </c>
      <c r="G1341" s="913" t="s">
        <v>3069</v>
      </c>
      <c r="H1341" s="913" t="s">
        <v>300</v>
      </c>
      <c r="I1341" s="913" t="s">
        <v>749</v>
      </c>
      <c r="J1341" s="914">
        <v>0.01</v>
      </c>
      <c r="K1341" s="914"/>
      <c r="L1341" s="914">
        <f t="shared" si="249"/>
        <v>0.01</v>
      </c>
      <c r="M1341" s="163"/>
      <c r="N1341" s="917" t="s">
        <v>2570</v>
      </c>
      <c r="O1341" s="169" t="s">
        <v>2181</v>
      </c>
      <c r="P1341" s="169" t="s">
        <v>2181</v>
      </c>
      <c r="Q1341" s="914"/>
      <c r="R1341" s="914"/>
      <c r="S1341" s="155">
        <v>1.05</v>
      </c>
      <c r="T1341" s="155">
        <v>10</v>
      </c>
      <c r="U1341" s="155">
        <v>21.05</v>
      </c>
      <c r="V1341" s="155">
        <v>41.1</v>
      </c>
      <c r="W1341" s="155">
        <v>71.150000000000006</v>
      </c>
      <c r="X1341" s="155">
        <v>81.150000000000006</v>
      </c>
      <c r="Y1341" s="155">
        <v>100</v>
      </c>
      <c r="Z1341" s="155">
        <v>121.05</v>
      </c>
      <c r="AA1341" s="155">
        <v>140</v>
      </c>
      <c r="AB1341" s="155">
        <v>150</v>
      </c>
      <c r="AC1341" s="156">
        <v>11.05</v>
      </c>
      <c r="AD1341" s="156">
        <v>71.099999999999994</v>
      </c>
      <c r="AE1341" s="156">
        <v>150</v>
      </c>
      <c r="AF1341" s="425">
        <v>5.15</v>
      </c>
      <c r="AG1341" s="425">
        <v>60</v>
      </c>
      <c r="AH1341" s="425">
        <v>150</v>
      </c>
      <c r="AI1341" s="1090" t="s">
        <v>3070</v>
      </c>
      <c r="AJ1341" s="1091"/>
      <c r="AK1341" s="1092" t="s">
        <v>3071</v>
      </c>
      <c r="AL1341" s="1093"/>
      <c r="AM1341" s="1093"/>
      <c r="AN1341" s="914"/>
      <c r="AO1341" s="916">
        <f t="shared" si="250"/>
        <v>0.05</v>
      </c>
      <c r="AP1341" s="914" t="s">
        <v>287</v>
      </c>
      <c r="AQ1341" s="914" t="s">
        <v>287</v>
      </c>
      <c r="AR1341" s="915">
        <f t="shared" si="251"/>
        <v>0.04</v>
      </c>
      <c r="AS1341" s="916">
        <v>8.3999999999999995E-3</v>
      </c>
      <c r="AT1341" s="115">
        <v>1348</v>
      </c>
    </row>
    <row r="1342" spans="1:46" ht="15" hidden="1" customHeight="1">
      <c r="A1342" s="115">
        <v>1336</v>
      </c>
      <c r="B1342" s="921" t="s">
        <v>3084</v>
      </c>
      <c r="C1342" s="921">
        <v>126</v>
      </c>
      <c r="D1342" s="921" t="s">
        <v>309</v>
      </c>
      <c r="E1342" s="921" t="s">
        <v>330</v>
      </c>
      <c r="F1342" s="922" t="s">
        <v>3068</v>
      </c>
      <c r="G1342" s="921" t="s">
        <v>3085</v>
      </c>
      <c r="H1342" s="921" t="s">
        <v>300</v>
      </c>
      <c r="I1342" s="921" t="s">
        <v>1772</v>
      </c>
      <c r="J1342" s="922">
        <v>0.01</v>
      </c>
      <c r="K1342" s="922"/>
      <c r="L1342" s="922">
        <f t="shared" ref="L1342" si="252">IF(J1342&lt;0.03,0.01,0.03)</f>
        <v>0.01</v>
      </c>
      <c r="M1342" s="163"/>
      <c r="N1342" s="923" t="s">
        <v>2570</v>
      </c>
      <c r="O1342" s="169" t="s">
        <v>2181</v>
      </c>
      <c r="P1342" s="169" t="s">
        <v>2181</v>
      </c>
      <c r="Q1342" s="922"/>
      <c r="R1342" s="922"/>
      <c r="S1342" s="121">
        <v>1.05</v>
      </c>
      <c r="T1342" s="121">
        <v>2.5</v>
      </c>
      <c r="U1342" s="121">
        <v>5</v>
      </c>
      <c r="V1342" s="121">
        <v>7.5</v>
      </c>
      <c r="W1342" s="121">
        <v>10</v>
      </c>
      <c r="X1342" s="121">
        <v>12.5</v>
      </c>
      <c r="Y1342" s="121">
        <v>15</v>
      </c>
      <c r="Z1342" s="121">
        <v>17.5</v>
      </c>
      <c r="AA1342" s="121">
        <v>20</v>
      </c>
      <c r="AB1342" s="121">
        <v>25</v>
      </c>
      <c r="AC1342" s="156">
        <v>11.05</v>
      </c>
      <c r="AD1342" s="156">
        <v>71.099999999999994</v>
      </c>
      <c r="AE1342" s="156">
        <v>150</v>
      </c>
      <c r="AF1342" s="425">
        <v>5.15</v>
      </c>
      <c r="AG1342" s="425">
        <v>60</v>
      </c>
      <c r="AH1342" s="425">
        <v>150</v>
      </c>
      <c r="AI1342" s="1090" t="s">
        <v>3070</v>
      </c>
      <c r="AJ1342" s="1091"/>
      <c r="AK1342" s="1092" t="s">
        <v>3071</v>
      </c>
      <c r="AL1342" s="1093"/>
      <c r="AM1342" s="1093"/>
      <c r="AN1342" s="922"/>
      <c r="AO1342" s="924">
        <f t="shared" ref="AO1342" si="253">AR1342+J1342</f>
        <v>0.05</v>
      </c>
      <c r="AP1342" s="922" t="s">
        <v>287</v>
      </c>
      <c r="AQ1342" s="922" t="s">
        <v>287</v>
      </c>
      <c r="AR1342" s="920">
        <f t="shared" ref="AR1342" si="254">4*J1342</f>
        <v>0.04</v>
      </c>
      <c r="AS1342" s="924">
        <v>8.3999999999999995E-3</v>
      </c>
      <c r="AT1342" s="115">
        <v>1348</v>
      </c>
    </row>
    <row r="1343" spans="1:46" ht="15" hidden="1" customHeight="1">
      <c r="A1343" s="115">
        <v>1340</v>
      </c>
      <c r="B1343" s="944" t="s">
        <v>3164</v>
      </c>
      <c r="C1343" s="944" t="s">
        <v>3165</v>
      </c>
      <c r="D1343" s="944" t="s">
        <v>309</v>
      </c>
      <c r="E1343" s="944" t="s">
        <v>330</v>
      </c>
      <c r="F1343" s="944" t="s">
        <v>2950</v>
      </c>
      <c r="G1343" s="944" t="s">
        <v>297</v>
      </c>
      <c r="H1343" s="944" t="s">
        <v>300</v>
      </c>
      <c r="I1343" s="944" t="s">
        <v>749</v>
      </c>
      <c r="J1343" s="120">
        <v>0.01</v>
      </c>
      <c r="K1343" s="120"/>
      <c r="L1343" s="120">
        <f t="shared" si="246"/>
        <v>0.01</v>
      </c>
      <c r="M1343" s="163"/>
      <c r="N1343" s="945" t="s">
        <v>2570</v>
      </c>
      <c r="O1343" s="169" t="s">
        <v>2181</v>
      </c>
      <c r="P1343" s="169" t="s">
        <v>2181</v>
      </c>
      <c r="Q1343" s="120"/>
      <c r="R1343" s="120"/>
      <c r="S1343" s="155">
        <v>1.05</v>
      </c>
      <c r="T1343" s="155">
        <v>10</v>
      </c>
      <c r="U1343" s="155">
        <v>21.05</v>
      </c>
      <c r="V1343" s="155">
        <v>41.1</v>
      </c>
      <c r="W1343" s="155">
        <v>71.150000000000006</v>
      </c>
      <c r="X1343" s="155">
        <v>81.150000000000006</v>
      </c>
      <c r="Y1343" s="155">
        <v>100</v>
      </c>
      <c r="Z1343" s="155">
        <v>121.05</v>
      </c>
      <c r="AA1343" s="155">
        <v>140</v>
      </c>
      <c r="AB1343" s="155">
        <v>150</v>
      </c>
      <c r="AC1343" s="156">
        <v>11.05</v>
      </c>
      <c r="AD1343" s="156">
        <v>71.099999999999994</v>
      </c>
      <c r="AE1343" s="156">
        <v>150</v>
      </c>
      <c r="AF1343" s="425">
        <v>5.15</v>
      </c>
      <c r="AG1343" s="425">
        <v>60</v>
      </c>
      <c r="AH1343" s="425">
        <v>150</v>
      </c>
      <c r="AI1343" s="1090" t="s">
        <v>2319</v>
      </c>
      <c r="AJ1343" s="1091"/>
      <c r="AK1343" s="1090" t="s">
        <v>2356</v>
      </c>
      <c r="AL1343" s="1098"/>
      <c r="AM1343" s="1095"/>
      <c r="AN1343" s="120"/>
      <c r="AO1343" s="118">
        <f t="shared" si="247"/>
        <v>0.05</v>
      </c>
      <c r="AP1343" s="120" t="s">
        <v>287</v>
      </c>
      <c r="AQ1343" s="120" t="s">
        <v>287</v>
      </c>
      <c r="AR1343" s="144">
        <f t="shared" si="245"/>
        <v>0.04</v>
      </c>
      <c r="AS1343" s="411">
        <v>8.3999999999999995E-3</v>
      </c>
      <c r="AT1343" s="115">
        <v>1352</v>
      </c>
    </row>
    <row r="1344" spans="1:46" ht="15" hidden="1" customHeight="1">
      <c r="A1344" s="115">
        <v>1109</v>
      </c>
      <c r="B1344" s="955" t="s">
        <v>3199</v>
      </c>
      <c r="C1344" s="960">
        <v>140589001900</v>
      </c>
      <c r="D1344" s="955" t="s">
        <v>309</v>
      </c>
      <c r="E1344" s="955" t="s">
        <v>1673</v>
      </c>
      <c r="F1344" s="955" t="s">
        <v>3200</v>
      </c>
      <c r="G1344" s="955" t="s">
        <v>2138</v>
      </c>
      <c r="H1344" s="955" t="s">
        <v>300</v>
      </c>
      <c r="I1344" s="955" t="s">
        <v>2142</v>
      </c>
      <c r="J1344" s="956">
        <v>0.1</v>
      </c>
      <c r="K1344" s="956"/>
      <c r="L1344" s="956">
        <v>0.01</v>
      </c>
      <c r="M1344" s="163"/>
      <c r="N1344" s="959" t="s">
        <v>1748</v>
      </c>
      <c r="O1344" s="164" t="s">
        <v>3189</v>
      </c>
      <c r="P1344" s="169" t="s">
        <v>3190</v>
      </c>
      <c r="Q1344" s="956"/>
      <c r="R1344" s="956"/>
      <c r="S1344" s="121">
        <v>1.1000000000000001</v>
      </c>
      <c r="T1344" s="121">
        <v>5.0999999999999996</v>
      </c>
      <c r="U1344" s="121">
        <v>10</v>
      </c>
      <c r="V1344" s="121">
        <v>12.5</v>
      </c>
      <c r="W1344" s="121">
        <v>15</v>
      </c>
      <c r="X1344" s="121">
        <v>21.1</v>
      </c>
      <c r="Y1344" s="121">
        <v>25</v>
      </c>
      <c r="Z1344" s="121">
        <v>30</v>
      </c>
      <c r="AA1344" s="121">
        <v>41.1</v>
      </c>
      <c r="AB1344" s="121">
        <v>50</v>
      </c>
      <c r="AC1344" s="122"/>
      <c r="AD1344" s="122"/>
      <c r="AE1344" s="122"/>
      <c r="AF1344" s="123"/>
      <c r="AG1344" s="123"/>
      <c r="AH1344" s="123"/>
      <c r="AI1344" s="1090" t="s">
        <v>3194</v>
      </c>
      <c r="AJ1344" s="1091"/>
      <c r="AK1344" s="1090" t="s">
        <v>3195</v>
      </c>
      <c r="AL1344" s="1099"/>
      <c r="AM1344" s="1091"/>
      <c r="AN1344" s="956"/>
      <c r="AO1344" s="958">
        <f t="shared" si="247"/>
        <v>0.25</v>
      </c>
      <c r="AP1344" s="956" t="s">
        <v>287</v>
      </c>
      <c r="AQ1344" s="956" t="s">
        <v>287</v>
      </c>
      <c r="AR1344" s="957">
        <v>0.15</v>
      </c>
      <c r="AS1344" s="958">
        <v>8.3999999999999995E-3</v>
      </c>
      <c r="AT1344" s="115">
        <v>1114</v>
      </c>
    </row>
    <row r="1345" spans="1:46" ht="15" hidden="1" customHeight="1">
      <c r="A1345" s="115">
        <v>1334</v>
      </c>
      <c r="B1345" s="964" t="s">
        <v>3208</v>
      </c>
      <c r="C1345" s="964" t="s">
        <v>3209</v>
      </c>
      <c r="D1345" s="964" t="s">
        <v>309</v>
      </c>
      <c r="E1345" s="964" t="s">
        <v>330</v>
      </c>
      <c r="F1345" s="964" t="s">
        <v>2950</v>
      </c>
      <c r="G1345" s="964" t="s">
        <v>297</v>
      </c>
      <c r="H1345" s="964" t="s">
        <v>300</v>
      </c>
      <c r="I1345" s="964" t="s">
        <v>749</v>
      </c>
      <c r="J1345" s="965">
        <v>0.01</v>
      </c>
      <c r="K1345" s="965"/>
      <c r="L1345" s="965">
        <f t="shared" ref="L1345" si="255">IF(J1345&lt;0.03,0.01,0.03)</f>
        <v>0.01</v>
      </c>
      <c r="M1345" s="163"/>
      <c r="N1345" s="968" t="s">
        <v>2570</v>
      </c>
      <c r="O1345" s="169" t="s">
        <v>2181</v>
      </c>
      <c r="P1345" s="169" t="s">
        <v>2181</v>
      </c>
      <c r="Q1345" s="965"/>
      <c r="R1345" s="965"/>
      <c r="S1345" s="155">
        <v>1.05</v>
      </c>
      <c r="T1345" s="155">
        <v>10</v>
      </c>
      <c r="U1345" s="155">
        <v>21.05</v>
      </c>
      <c r="V1345" s="155">
        <v>41.1</v>
      </c>
      <c r="W1345" s="155">
        <v>71.150000000000006</v>
      </c>
      <c r="X1345" s="155">
        <v>81.150000000000006</v>
      </c>
      <c r="Y1345" s="155">
        <v>100</v>
      </c>
      <c r="Z1345" s="155">
        <v>121.05</v>
      </c>
      <c r="AA1345" s="155">
        <v>140</v>
      </c>
      <c r="AB1345" s="155">
        <v>150</v>
      </c>
      <c r="AC1345" s="156">
        <v>11.05</v>
      </c>
      <c r="AD1345" s="156">
        <v>71.099999999999994</v>
      </c>
      <c r="AE1345" s="156">
        <v>150</v>
      </c>
      <c r="AF1345" s="425">
        <v>5.15</v>
      </c>
      <c r="AG1345" s="425">
        <v>60</v>
      </c>
      <c r="AH1345" s="425">
        <v>150</v>
      </c>
      <c r="AI1345" s="1090" t="s">
        <v>2319</v>
      </c>
      <c r="AJ1345" s="1091"/>
      <c r="AK1345" s="1092" t="s">
        <v>2356</v>
      </c>
      <c r="AL1345" s="1093"/>
      <c r="AM1345" s="1093"/>
      <c r="AN1345" s="965"/>
      <c r="AO1345" s="967">
        <f t="shared" ref="AO1345" si="256">AR1345+J1345</f>
        <v>0.05</v>
      </c>
      <c r="AP1345" s="965" t="s">
        <v>287</v>
      </c>
      <c r="AQ1345" s="965" t="s">
        <v>287</v>
      </c>
      <c r="AR1345" s="966">
        <f t="shared" ref="AR1345" si="257">4*J1345</f>
        <v>0.04</v>
      </c>
      <c r="AS1345" s="967">
        <v>8.3999999999999995E-3</v>
      </c>
      <c r="AT1345" s="115">
        <v>1346</v>
      </c>
    </row>
    <row r="1346" spans="1:46" ht="15" hidden="1" customHeight="1">
      <c r="A1346" s="115">
        <v>1334</v>
      </c>
      <c r="B1346" s="964" t="s">
        <v>3210</v>
      </c>
      <c r="C1346" s="964" t="s">
        <v>3211</v>
      </c>
      <c r="D1346" s="964" t="s">
        <v>309</v>
      </c>
      <c r="E1346" s="964" t="s">
        <v>330</v>
      </c>
      <c r="F1346" s="964" t="s">
        <v>2950</v>
      </c>
      <c r="G1346" s="964" t="s">
        <v>297</v>
      </c>
      <c r="H1346" s="964" t="s">
        <v>300</v>
      </c>
      <c r="I1346" s="964" t="s">
        <v>749</v>
      </c>
      <c r="J1346" s="965">
        <v>0.01</v>
      </c>
      <c r="K1346" s="965"/>
      <c r="L1346" s="965">
        <f t="shared" ref="L1346" si="258">IF(J1346&lt;0.03,0.01,0.03)</f>
        <v>0.01</v>
      </c>
      <c r="M1346" s="163"/>
      <c r="N1346" s="968" t="s">
        <v>2570</v>
      </c>
      <c r="O1346" s="169" t="s">
        <v>2181</v>
      </c>
      <c r="P1346" s="169" t="s">
        <v>2181</v>
      </c>
      <c r="Q1346" s="965"/>
      <c r="R1346" s="965"/>
      <c r="S1346" s="155">
        <v>1.05</v>
      </c>
      <c r="T1346" s="155">
        <v>10</v>
      </c>
      <c r="U1346" s="155">
        <v>21.05</v>
      </c>
      <c r="V1346" s="155">
        <v>41.1</v>
      </c>
      <c r="W1346" s="155">
        <v>71.150000000000006</v>
      </c>
      <c r="X1346" s="155">
        <v>81.150000000000006</v>
      </c>
      <c r="Y1346" s="155">
        <v>100</v>
      </c>
      <c r="Z1346" s="155">
        <v>121.05</v>
      </c>
      <c r="AA1346" s="155">
        <v>140</v>
      </c>
      <c r="AB1346" s="155">
        <v>150</v>
      </c>
      <c r="AC1346" s="156">
        <v>11.05</v>
      </c>
      <c r="AD1346" s="156">
        <v>71.099999999999994</v>
      </c>
      <c r="AE1346" s="156">
        <v>150</v>
      </c>
      <c r="AF1346" s="425">
        <v>5.15</v>
      </c>
      <c r="AG1346" s="425">
        <v>60</v>
      </c>
      <c r="AH1346" s="425">
        <v>150</v>
      </c>
      <c r="AI1346" s="1090" t="s">
        <v>2319</v>
      </c>
      <c r="AJ1346" s="1091"/>
      <c r="AK1346" s="1092" t="s">
        <v>2356</v>
      </c>
      <c r="AL1346" s="1093"/>
      <c r="AM1346" s="1093"/>
      <c r="AN1346" s="965"/>
      <c r="AO1346" s="967">
        <f t="shared" ref="AO1346" si="259">AR1346+J1346</f>
        <v>0.05</v>
      </c>
      <c r="AP1346" s="965" t="s">
        <v>287</v>
      </c>
      <c r="AQ1346" s="965" t="s">
        <v>287</v>
      </c>
      <c r="AR1346" s="966">
        <f t="shared" ref="AR1346" si="260">4*J1346</f>
        <v>0.04</v>
      </c>
      <c r="AS1346" s="967">
        <v>8.3999999999999995E-3</v>
      </c>
      <c r="AT1346" s="115">
        <v>1346</v>
      </c>
    </row>
    <row r="1347" spans="1:46" ht="15" hidden="1" customHeight="1">
      <c r="A1347" s="115">
        <v>1334</v>
      </c>
      <c r="B1347" s="973" t="s">
        <v>3247</v>
      </c>
      <c r="C1347" s="973">
        <v>10275660</v>
      </c>
      <c r="D1347" s="973" t="s">
        <v>309</v>
      </c>
      <c r="E1347" s="973" t="s">
        <v>330</v>
      </c>
      <c r="F1347" s="973" t="s">
        <v>514</v>
      </c>
      <c r="G1347" s="973" t="s">
        <v>297</v>
      </c>
      <c r="H1347" s="973" t="s">
        <v>300</v>
      </c>
      <c r="I1347" s="973" t="s">
        <v>749</v>
      </c>
      <c r="J1347" s="974">
        <v>0.01</v>
      </c>
      <c r="K1347" s="974"/>
      <c r="L1347" s="974">
        <f t="shared" ref="L1347" si="261">IF(J1347&lt;0.03,0.01,0.03)</f>
        <v>0.01</v>
      </c>
      <c r="M1347" s="163"/>
      <c r="N1347" s="977" t="s">
        <v>2570</v>
      </c>
      <c r="O1347" s="169" t="s">
        <v>2181</v>
      </c>
      <c r="P1347" s="169" t="s">
        <v>2181</v>
      </c>
      <c r="Q1347" s="974"/>
      <c r="R1347" s="974"/>
      <c r="S1347" s="155">
        <v>1.05</v>
      </c>
      <c r="T1347" s="155">
        <v>10</v>
      </c>
      <c r="U1347" s="155">
        <v>21.05</v>
      </c>
      <c r="V1347" s="155">
        <v>41.1</v>
      </c>
      <c r="W1347" s="155">
        <v>71.150000000000006</v>
      </c>
      <c r="X1347" s="155">
        <v>81.150000000000006</v>
      </c>
      <c r="Y1347" s="155">
        <v>100</v>
      </c>
      <c r="Z1347" s="155">
        <v>121.05</v>
      </c>
      <c r="AA1347" s="155">
        <v>140</v>
      </c>
      <c r="AB1347" s="155">
        <v>150</v>
      </c>
      <c r="AC1347" s="156">
        <v>11.05</v>
      </c>
      <c r="AD1347" s="156">
        <v>71.099999999999994</v>
      </c>
      <c r="AE1347" s="156">
        <v>150</v>
      </c>
      <c r="AF1347" s="425">
        <v>5.15</v>
      </c>
      <c r="AG1347" s="425">
        <v>60</v>
      </c>
      <c r="AH1347" s="425">
        <v>150</v>
      </c>
      <c r="AI1347" s="1090" t="s">
        <v>2319</v>
      </c>
      <c r="AJ1347" s="1091"/>
      <c r="AK1347" s="1092" t="s">
        <v>2356</v>
      </c>
      <c r="AL1347" s="1093"/>
      <c r="AM1347" s="1093"/>
      <c r="AN1347" s="974"/>
      <c r="AO1347" s="976">
        <f t="shared" ref="AO1347" si="262">AR1347+J1347</f>
        <v>0.05</v>
      </c>
      <c r="AP1347" s="974" t="s">
        <v>287</v>
      </c>
      <c r="AQ1347" s="974" t="s">
        <v>287</v>
      </c>
      <c r="AR1347" s="975">
        <f t="shared" ref="AR1347" si="263">4*J1347</f>
        <v>0.04</v>
      </c>
      <c r="AS1347" s="976">
        <v>8.3999999999999995E-3</v>
      </c>
      <c r="AT1347" s="115">
        <v>1346</v>
      </c>
    </row>
    <row r="1348" spans="1:46" ht="15" hidden="1" customHeight="1">
      <c r="A1348" s="115">
        <v>1334</v>
      </c>
      <c r="B1348" s="973" t="s">
        <v>3248</v>
      </c>
      <c r="C1348" s="973" t="s">
        <v>3249</v>
      </c>
      <c r="D1348" s="973" t="s">
        <v>309</v>
      </c>
      <c r="E1348" s="973" t="s">
        <v>330</v>
      </c>
      <c r="F1348" s="973" t="s">
        <v>2950</v>
      </c>
      <c r="G1348" s="973" t="s">
        <v>297</v>
      </c>
      <c r="H1348" s="973" t="s">
        <v>300</v>
      </c>
      <c r="I1348" s="973" t="s">
        <v>749</v>
      </c>
      <c r="J1348" s="974">
        <v>0.01</v>
      </c>
      <c r="K1348" s="974"/>
      <c r="L1348" s="974">
        <f t="shared" ref="L1348" si="264">IF(J1348&lt;0.03,0.01,0.03)</f>
        <v>0.01</v>
      </c>
      <c r="M1348" s="163"/>
      <c r="N1348" s="977" t="s">
        <v>2570</v>
      </c>
      <c r="O1348" s="169" t="s">
        <v>2181</v>
      </c>
      <c r="P1348" s="169" t="s">
        <v>2181</v>
      </c>
      <c r="Q1348" s="974"/>
      <c r="R1348" s="974"/>
      <c r="S1348" s="155">
        <v>1.05</v>
      </c>
      <c r="T1348" s="155">
        <v>10</v>
      </c>
      <c r="U1348" s="155">
        <v>21.05</v>
      </c>
      <c r="V1348" s="155">
        <v>41.1</v>
      </c>
      <c r="W1348" s="155">
        <v>71.150000000000006</v>
      </c>
      <c r="X1348" s="155">
        <v>81.150000000000006</v>
      </c>
      <c r="Y1348" s="155">
        <v>100</v>
      </c>
      <c r="Z1348" s="155">
        <v>121.05</v>
      </c>
      <c r="AA1348" s="155">
        <v>140</v>
      </c>
      <c r="AB1348" s="155">
        <v>150</v>
      </c>
      <c r="AC1348" s="156">
        <v>11.05</v>
      </c>
      <c r="AD1348" s="156">
        <v>71.099999999999994</v>
      </c>
      <c r="AE1348" s="156">
        <v>150</v>
      </c>
      <c r="AF1348" s="425">
        <v>5.15</v>
      </c>
      <c r="AG1348" s="425">
        <v>60</v>
      </c>
      <c r="AH1348" s="425">
        <v>150</v>
      </c>
      <c r="AI1348" s="1090" t="s">
        <v>2319</v>
      </c>
      <c r="AJ1348" s="1091"/>
      <c r="AK1348" s="1092" t="s">
        <v>2356</v>
      </c>
      <c r="AL1348" s="1093"/>
      <c r="AM1348" s="1093"/>
      <c r="AN1348" s="974"/>
      <c r="AO1348" s="976">
        <f t="shared" ref="AO1348" si="265">AR1348+J1348</f>
        <v>0.05</v>
      </c>
      <c r="AP1348" s="974" t="s">
        <v>287</v>
      </c>
      <c r="AQ1348" s="974" t="s">
        <v>287</v>
      </c>
      <c r="AR1348" s="975">
        <f t="shared" ref="AR1348" si="266">4*J1348</f>
        <v>0.04</v>
      </c>
      <c r="AS1348" s="976">
        <v>8.3999999999999995E-3</v>
      </c>
      <c r="AT1348" s="115">
        <v>1346</v>
      </c>
    </row>
    <row r="1349" spans="1:46" ht="15" hidden="1" customHeight="1">
      <c r="A1349" s="115">
        <v>1334</v>
      </c>
      <c r="B1349" s="973" t="s">
        <v>3250</v>
      </c>
      <c r="C1349" s="973">
        <v>11112701</v>
      </c>
      <c r="D1349" s="973" t="s">
        <v>309</v>
      </c>
      <c r="E1349" s="973" t="s">
        <v>330</v>
      </c>
      <c r="F1349" s="973">
        <v>4103003</v>
      </c>
      <c r="G1349" s="973" t="s">
        <v>375</v>
      </c>
      <c r="H1349" s="973" t="s">
        <v>300</v>
      </c>
      <c r="I1349" s="973" t="s">
        <v>749</v>
      </c>
      <c r="J1349" s="974">
        <v>0.01</v>
      </c>
      <c r="K1349" s="974"/>
      <c r="L1349" s="974">
        <f t="shared" ref="L1349" si="267">IF(J1349&lt;0.03,0.01,0.03)</f>
        <v>0.01</v>
      </c>
      <c r="M1349" s="163"/>
      <c r="N1349" s="977" t="s">
        <v>2570</v>
      </c>
      <c r="O1349" s="169" t="s">
        <v>2181</v>
      </c>
      <c r="P1349" s="169" t="s">
        <v>2181</v>
      </c>
      <c r="Q1349" s="974"/>
      <c r="R1349" s="974"/>
      <c r="S1349" s="155">
        <v>1.05</v>
      </c>
      <c r="T1349" s="155">
        <v>10</v>
      </c>
      <c r="U1349" s="155">
        <v>21.05</v>
      </c>
      <c r="V1349" s="155">
        <v>41.1</v>
      </c>
      <c r="W1349" s="155">
        <v>71.150000000000006</v>
      </c>
      <c r="X1349" s="155">
        <v>81.150000000000006</v>
      </c>
      <c r="Y1349" s="155">
        <v>100</v>
      </c>
      <c r="Z1349" s="155">
        <v>121.05</v>
      </c>
      <c r="AA1349" s="155">
        <v>140</v>
      </c>
      <c r="AB1349" s="155">
        <v>150</v>
      </c>
      <c r="AC1349" s="156">
        <v>11.05</v>
      </c>
      <c r="AD1349" s="156">
        <v>71.099999999999994</v>
      </c>
      <c r="AE1349" s="156">
        <v>150</v>
      </c>
      <c r="AF1349" s="425">
        <v>5.15</v>
      </c>
      <c r="AG1349" s="425">
        <v>60</v>
      </c>
      <c r="AH1349" s="425">
        <v>150</v>
      </c>
      <c r="AI1349" s="1090" t="s">
        <v>2319</v>
      </c>
      <c r="AJ1349" s="1091"/>
      <c r="AK1349" s="1092" t="s">
        <v>2356</v>
      </c>
      <c r="AL1349" s="1093"/>
      <c r="AM1349" s="1093"/>
      <c r="AN1349" s="974"/>
      <c r="AO1349" s="976">
        <f t="shared" ref="AO1349" si="268">AR1349+J1349</f>
        <v>0.05</v>
      </c>
      <c r="AP1349" s="974" t="s">
        <v>287</v>
      </c>
      <c r="AQ1349" s="974" t="s">
        <v>287</v>
      </c>
      <c r="AR1349" s="975">
        <f t="shared" ref="AR1349" si="269">4*J1349</f>
        <v>0.04</v>
      </c>
      <c r="AS1349" s="976">
        <v>8.3999999999999995E-3</v>
      </c>
      <c r="AT1349" s="115">
        <v>1346</v>
      </c>
    </row>
    <row r="1350" spans="1:46" ht="15" hidden="1" customHeight="1">
      <c r="A1350" s="115">
        <v>1334</v>
      </c>
      <c r="B1350" s="973" t="s">
        <v>3251</v>
      </c>
      <c r="C1350" s="973" t="s">
        <v>3252</v>
      </c>
      <c r="D1350" s="973" t="s">
        <v>309</v>
      </c>
      <c r="E1350" s="973" t="s">
        <v>330</v>
      </c>
      <c r="F1350" s="973" t="s">
        <v>2950</v>
      </c>
      <c r="G1350" s="973" t="s">
        <v>297</v>
      </c>
      <c r="H1350" s="973" t="s">
        <v>300</v>
      </c>
      <c r="I1350" s="973" t="s">
        <v>749</v>
      </c>
      <c r="J1350" s="974">
        <v>0.01</v>
      </c>
      <c r="K1350" s="974"/>
      <c r="L1350" s="974">
        <f t="shared" ref="L1350" si="270">IF(J1350&lt;0.03,0.01,0.03)</f>
        <v>0.01</v>
      </c>
      <c r="M1350" s="163"/>
      <c r="N1350" s="977" t="s">
        <v>2570</v>
      </c>
      <c r="O1350" s="169" t="s">
        <v>2181</v>
      </c>
      <c r="P1350" s="169" t="s">
        <v>2181</v>
      </c>
      <c r="Q1350" s="974"/>
      <c r="R1350" s="974"/>
      <c r="S1350" s="155">
        <v>1.05</v>
      </c>
      <c r="T1350" s="155">
        <v>10</v>
      </c>
      <c r="U1350" s="155">
        <v>21.05</v>
      </c>
      <c r="V1350" s="155">
        <v>41.1</v>
      </c>
      <c r="W1350" s="155">
        <v>71.150000000000006</v>
      </c>
      <c r="X1350" s="155">
        <v>81.150000000000006</v>
      </c>
      <c r="Y1350" s="155">
        <v>100</v>
      </c>
      <c r="Z1350" s="155">
        <v>121.05</v>
      </c>
      <c r="AA1350" s="155">
        <v>140</v>
      </c>
      <c r="AB1350" s="155">
        <v>150</v>
      </c>
      <c r="AC1350" s="156">
        <v>11.05</v>
      </c>
      <c r="AD1350" s="156">
        <v>71.099999999999994</v>
      </c>
      <c r="AE1350" s="156">
        <v>150</v>
      </c>
      <c r="AF1350" s="425">
        <v>5.15</v>
      </c>
      <c r="AG1350" s="425">
        <v>60</v>
      </c>
      <c r="AH1350" s="425">
        <v>150</v>
      </c>
      <c r="AI1350" s="1090" t="s">
        <v>2319</v>
      </c>
      <c r="AJ1350" s="1091"/>
      <c r="AK1350" s="1092" t="s">
        <v>2356</v>
      </c>
      <c r="AL1350" s="1093"/>
      <c r="AM1350" s="1093"/>
      <c r="AN1350" s="974"/>
      <c r="AO1350" s="976">
        <f t="shared" ref="AO1350" si="271">AR1350+J1350</f>
        <v>0.05</v>
      </c>
      <c r="AP1350" s="974" t="s">
        <v>287</v>
      </c>
      <c r="AQ1350" s="974" t="s">
        <v>287</v>
      </c>
      <c r="AR1350" s="975">
        <f t="shared" ref="AR1350" si="272">4*J1350</f>
        <v>0.04</v>
      </c>
      <c r="AS1350" s="976">
        <v>8.3999999999999995E-3</v>
      </c>
      <c r="AT1350" s="115">
        <v>1346</v>
      </c>
    </row>
    <row r="1351" spans="1:46" ht="15" hidden="1" customHeight="1">
      <c r="A1351" s="115">
        <v>1334</v>
      </c>
      <c r="B1351" s="973" t="s">
        <v>3253</v>
      </c>
      <c r="C1351" s="973" t="s">
        <v>3254</v>
      </c>
      <c r="D1351" s="973" t="s">
        <v>309</v>
      </c>
      <c r="E1351" s="973" t="s">
        <v>330</v>
      </c>
      <c r="F1351" s="973" t="s">
        <v>2950</v>
      </c>
      <c r="G1351" s="973" t="s">
        <v>297</v>
      </c>
      <c r="H1351" s="973" t="s">
        <v>300</v>
      </c>
      <c r="I1351" s="973" t="s">
        <v>749</v>
      </c>
      <c r="J1351" s="974">
        <v>0.01</v>
      </c>
      <c r="K1351" s="974"/>
      <c r="L1351" s="974">
        <f t="shared" ref="L1351" si="273">IF(J1351&lt;0.03,0.01,0.03)</f>
        <v>0.01</v>
      </c>
      <c r="M1351" s="163"/>
      <c r="N1351" s="977" t="s">
        <v>2570</v>
      </c>
      <c r="O1351" s="169" t="s">
        <v>2181</v>
      </c>
      <c r="P1351" s="169" t="s">
        <v>2181</v>
      </c>
      <c r="Q1351" s="974"/>
      <c r="R1351" s="974"/>
      <c r="S1351" s="155">
        <v>1.05</v>
      </c>
      <c r="T1351" s="155">
        <v>10</v>
      </c>
      <c r="U1351" s="155">
        <v>21.05</v>
      </c>
      <c r="V1351" s="155">
        <v>41.1</v>
      </c>
      <c r="W1351" s="155">
        <v>71.150000000000006</v>
      </c>
      <c r="X1351" s="155">
        <v>81.150000000000006</v>
      </c>
      <c r="Y1351" s="155">
        <v>100</v>
      </c>
      <c r="Z1351" s="155">
        <v>121.05</v>
      </c>
      <c r="AA1351" s="155">
        <v>140</v>
      </c>
      <c r="AB1351" s="155">
        <v>150</v>
      </c>
      <c r="AC1351" s="156">
        <v>11.05</v>
      </c>
      <c r="AD1351" s="156">
        <v>71.099999999999994</v>
      </c>
      <c r="AE1351" s="156">
        <v>150</v>
      </c>
      <c r="AF1351" s="425">
        <v>5.15</v>
      </c>
      <c r="AG1351" s="425">
        <v>60</v>
      </c>
      <c r="AH1351" s="425">
        <v>150</v>
      </c>
      <c r="AI1351" s="1090" t="s">
        <v>2319</v>
      </c>
      <c r="AJ1351" s="1091"/>
      <c r="AK1351" s="1092" t="s">
        <v>2356</v>
      </c>
      <c r="AL1351" s="1093"/>
      <c r="AM1351" s="1093"/>
      <c r="AN1351" s="974"/>
      <c r="AO1351" s="976">
        <f t="shared" ref="AO1351" si="274">AR1351+J1351</f>
        <v>0.05</v>
      </c>
      <c r="AP1351" s="974" t="s">
        <v>287</v>
      </c>
      <c r="AQ1351" s="974" t="s">
        <v>287</v>
      </c>
      <c r="AR1351" s="975">
        <f t="shared" ref="AR1351" si="275">4*J1351</f>
        <v>0.04</v>
      </c>
      <c r="AS1351" s="976">
        <v>8.3999999999999995E-3</v>
      </c>
      <c r="AT1351" s="115">
        <v>1346</v>
      </c>
    </row>
    <row r="1352" spans="1:46" ht="15" hidden="1" customHeight="1">
      <c r="A1352" s="115">
        <v>1334</v>
      </c>
      <c r="B1352" s="973" t="s">
        <v>3255</v>
      </c>
      <c r="C1352" s="973" t="s">
        <v>3256</v>
      </c>
      <c r="D1352" s="973" t="s">
        <v>309</v>
      </c>
      <c r="E1352" s="973" t="s">
        <v>330</v>
      </c>
      <c r="F1352" s="973" t="s">
        <v>2950</v>
      </c>
      <c r="G1352" s="973" t="s">
        <v>297</v>
      </c>
      <c r="H1352" s="973" t="s">
        <v>300</v>
      </c>
      <c r="I1352" s="973" t="s">
        <v>749</v>
      </c>
      <c r="J1352" s="974">
        <v>0.01</v>
      </c>
      <c r="K1352" s="974"/>
      <c r="L1352" s="974">
        <f t="shared" ref="L1352:L1355" si="276">IF(J1352&lt;0.03,0.01,0.03)</f>
        <v>0.01</v>
      </c>
      <c r="M1352" s="163"/>
      <c r="N1352" s="977" t="s">
        <v>2570</v>
      </c>
      <c r="O1352" s="169" t="s">
        <v>2181</v>
      </c>
      <c r="P1352" s="169" t="s">
        <v>2181</v>
      </c>
      <c r="Q1352" s="974"/>
      <c r="R1352" s="974"/>
      <c r="S1352" s="155">
        <v>1.05</v>
      </c>
      <c r="T1352" s="155">
        <v>10</v>
      </c>
      <c r="U1352" s="155">
        <v>21.05</v>
      </c>
      <c r="V1352" s="155">
        <v>41.1</v>
      </c>
      <c r="W1352" s="155">
        <v>71.150000000000006</v>
      </c>
      <c r="X1352" s="155">
        <v>81.150000000000006</v>
      </c>
      <c r="Y1352" s="155">
        <v>100</v>
      </c>
      <c r="Z1352" s="155">
        <v>121.05</v>
      </c>
      <c r="AA1352" s="155">
        <v>140</v>
      </c>
      <c r="AB1352" s="155">
        <v>150</v>
      </c>
      <c r="AC1352" s="156">
        <v>11.05</v>
      </c>
      <c r="AD1352" s="156">
        <v>71.099999999999994</v>
      </c>
      <c r="AE1352" s="156">
        <v>150</v>
      </c>
      <c r="AF1352" s="425">
        <v>5.15</v>
      </c>
      <c r="AG1352" s="425">
        <v>60</v>
      </c>
      <c r="AH1352" s="425">
        <v>150</v>
      </c>
      <c r="AI1352" s="1090" t="s">
        <v>2319</v>
      </c>
      <c r="AJ1352" s="1091"/>
      <c r="AK1352" s="1092" t="s">
        <v>2356</v>
      </c>
      <c r="AL1352" s="1093"/>
      <c r="AM1352" s="1093"/>
      <c r="AN1352" s="974"/>
      <c r="AO1352" s="976">
        <f t="shared" ref="AO1352:AO1355" si="277">AR1352+J1352</f>
        <v>0.05</v>
      </c>
      <c r="AP1352" s="974" t="s">
        <v>287</v>
      </c>
      <c r="AQ1352" s="974" t="s">
        <v>287</v>
      </c>
      <c r="AR1352" s="975">
        <f t="shared" ref="AR1352:AR1355" si="278">4*J1352</f>
        <v>0.04</v>
      </c>
      <c r="AS1352" s="976">
        <v>8.3999999999999995E-3</v>
      </c>
      <c r="AT1352" s="115">
        <v>1346</v>
      </c>
    </row>
    <row r="1353" spans="1:46" ht="15" customHeight="1">
      <c r="A1353" s="115">
        <v>1350</v>
      </c>
      <c r="B1353" s="984" t="s">
        <v>3284</v>
      </c>
      <c r="C1353" s="984">
        <v>4103004</v>
      </c>
      <c r="D1353" s="984" t="s">
        <v>309</v>
      </c>
      <c r="E1353" s="984" t="s">
        <v>330</v>
      </c>
      <c r="F1353" s="984" t="s">
        <v>3282</v>
      </c>
      <c r="G1353" s="984" t="s">
        <v>375</v>
      </c>
      <c r="H1353" s="984" t="s">
        <v>300</v>
      </c>
      <c r="I1353" s="984" t="s">
        <v>1751</v>
      </c>
      <c r="J1353" s="985">
        <v>0.01</v>
      </c>
      <c r="K1353" s="985"/>
      <c r="L1353" s="985">
        <f t="shared" si="276"/>
        <v>0.01</v>
      </c>
      <c r="M1353" s="163"/>
      <c r="N1353" s="987" t="s">
        <v>1748</v>
      </c>
      <c r="O1353" s="164"/>
      <c r="P1353" s="163"/>
      <c r="Q1353" s="985"/>
      <c r="R1353" s="985"/>
      <c r="S1353" s="121">
        <v>1.05</v>
      </c>
      <c r="T1353" s="121">
        <v>10</v>
      </c>
      <c r="U1353" s="121">
        <v>21.05</v>
      </c>
      <c r="V1353" s="121">
        <v>41.1</v>
      </c>
      <c r="W1353" s="121">
        <v>71.150000000000006</v>
      </c>
      <c r="X1353" s="121">
        <v>81.150000000000006</v>
      </c>
      <c r="Y1353" s="121">
        <v>100</v>
      </c>
      <c r="Z1353" s="121">
        <v>121.05</v>
      </c>
      <c r="AA1353" s="121">
        <v>150</v>
      </c>
      <c r="AB1353" s="121">
        <v>200</v>
      </c>
      <c r="AC1353" s="122">
        <v>11.05</v>
      </c>
      <c r="AD1353" s="122">
        <v>100</v>
      </c>
      <c r="AE1353" s="122">
        <v>200</v>
      </c>
      <c r="AF1353" s="123">
        <v>5.15</v>
      </c>
      <c r="AG1353" s="123">
        <v>100</v>
      </c>
      <c r="AH1353" s="123">
        <v>200</v>
      </c>
      <c r="AI1353" s="1094" t="s">
        <v>2319</v>
      </c>
      <c r="AJ1353" s="1095"/>
      <c r="AK1353" s="1090" t="s">
        <v>2356</v>
      </c>
      <c r="AL1353" s="1098"/>
      <c r="AM1353" s="1095"/>
      <c r="AN1353" s="985"/>
      <c r="AO1353" s="988">
        <f t="shared" si="277"/>
        <v>0.05</v>
      </c>
      <c r="AP1353" s="985" t="s">
        <v>287</v>
      </c>
      <c r="AQ1353" s="985" t="s">
        <v>287</v>
      </c>
      <c r="AR1353" s="983">
        <f t="shared" si="278"/>
        <v>0.04</v>
      </c>
      <c r="AS1353" s="988">
        <v>8.3999999999999995E-3</v>
      </c>
      <c r="AT1353" s="115">
        <v>1183</v>
      </c>
    </row>
    <row r="1354" spans="1:46" ht="15" customHeight="1">
      <c r="A1354" s="115">
        <v>1351</v>
      </c>
      <c r="B1354" s="984" t="s">
        <v>3285</v>
      </c>
      <c r="C1354" s="985" t="s">
        <v>3283</v>
      </c>
      <c r="D1354" s="984" t="s">
        <v>309</v>
      </c>
      <c r="E1354" s="984" t="s">
        <v>1673</v>
      </c>
      <c r="F1354" s="984">
        <v>539059</v>
      </c>
      <c r="G1354" s="984" t="s">
        <v>606</v>
      </c>
      <c r="H1354" s="984" t="s">
        <v>300</v>
      </c>
      <c r="I1354" s="984" t="s">
        <v>1751</v>
      </c>
      <c r="J1354" s="985">
        <v>0.02</v>
      </c>
      <c r="K1354" s="985"/>
      <c r="L1354" s="985">
        <f t="shared" si="276"/>
        <v>0.01</v>
      </c>
      <c r="M1354" s="163"/>
      <c r="N1354" s="986" t="s">
        <v>2570</v>
      </c>
      <c r="O1354" s="163"/>
      <c r="P1354" s="163"/>
      <c r="Q1354" s="985"/>
      <c r="R1354" s="985"/>
      <c r="S1354" s="121">
        <v>1.02</v>
      </c>
      <c r="T1354" s="121">
        <v>10</v>
      </c>
      <c r="U1354" s="121">
        <v>21.02</v>
      </c>
      <c r="V1354" s="121">
        <v>41.1</v>
      </c>
      <c r="W1354" s="121">
        <v>71.02</v>
      </c>
      <c r="X1354" s="121">
        <v>81.02</v>
      </c>
      <c r="Y1354" s="121">
        <v>100</v>
      </c>
      <c r="Z1354" s="121">
        <v>121.02</v>
      </c>
      <c r="AA1354" s="121">
        <v>150</v>
      </c>
      <c r="AB1354" s="121">
        <v>200</v>
      </c>
      <c r="AC1354" s="122">
        <v>11.02</v>
      </c>
      <c r="AD1354" s="122">
        <v>100</v>
      </c>
      <c r="AE1354" s="122">
        <v>200</v>
      </c>
      <c r="AF1354" s="123">
        <v>5.0999999999999996</v>
      </c>
      <c r="AG1354" s="123">
        <v>100</v>
      </c>
      <c r="AH1354" s="123">
        <v>200</v>
      </c>
      <c r="AI1354" s="1090" t="s">
        <v>2319</v>
      </c>
      <c r="AJ1354" s="1091"/>
      <c r="AK1354" s="1092" t="s">
        <v>2356</v>
      </c>
      <c r="AL1354" s="1093"/>
      <c r="AM1354" s="1093"/>
      <c r="AN1354" s="985"/>
      <c r="AO1354" s="988">
        <f t="shared" si="277"/>
        <v>0.1</v>
      </c>
      <c r="AP1354" s="985" t="s">
        <v>287</v>
      </c>
      <c r="AQ1354" s="985" t="s">
        <v>287</v>
      </c>
      <c r="AR1354" s="983">
        <f t="shared" si="278"/>
        <v>0.08</v>
      </c>
      <c r="AS1354" s="988">
        <v>8.3999999999999995E-3</v>
      </c>
      <c r="AT1354" s="115">
        <v>1212</v>
      </c>
    </row>
    <row r="1355" spans="1:46" ht="15" hidden="1" customHeight="1">
      <c r="A1355" s="115">
        <v>1352</v>
      </c>
      <c r="B1355" s="984" t="s">
        <v>3286</v>
      </c>
      <c r="C1355" s="985">
        <v>11143681</v>
      </c>
      <c r="D1355" s="984" t="s">
        <v>309</v>
      </c>
      <c r="E1355" s="984" t="s">
        <v>1673</v>
      </c>
      <c r="F1355" s="984" t="s">
        <v>868</v>
      </c>
      <c r="G1355" s="984" t="s">
        <v>297</v>
      </c>
      <c r="H1355" s="984" t="s">
        <v>300</v>
      </c>
      <c r="I1355" s="984" t="s">
        <v>749</v>
      </c>
      <c r="J1355" s="985">
        <v>0.02</v>
      </c>
      <c r="K1355" s="985"/>
      <c r="L1355" s="985">
        <f t="shared" si="276"/>
        <v>0.01</v>
      </c>
      <c r="M1355" s="163"/>
      <c r="N1355" s="986" t="s">
        <v>2570</v>
      </c>
      <c r="O1355" s="163"/>
      <c r="P1355" s="163"/>
      <c r="Q1355" s="985"/>
      <c r="R1355" s="985"/>
      <c r="S1355" s="121">
        <v>1.02</v>
      </c>
      <c r="T1355" s="121">
        <v>10</v>
      </c>
      <c r="U1355" s="121">
        <v>21.02</v>
      </c>
      <c r="V1355" s="121">
        <v>41.1</v>
      </c>
      <c r="W1355" s="121">
        <v>71.02</v>
      </c>
      <c r="X1355" s="121">
        <v>81.02</v>
      </c>
      <c r="Y1355" s="121">
        <v>100</v>
      </c>
      <c r="Z1355" s="121">
        <v>121.02</v>
      </c>
      <c r="AA1355" s="121">
        <v>140</v>
      </c>
      <c r="AB1355" s="121">
        <v>150</v>
      </c>
      <c r="AC1355" s="122">
        <v>11.02</v>
      </c>
      <c r="AD1355" s="122">
        <v>71.099999999999994</v>
      </c>
      <c r="AE1355" s="122">
        <v>150</v>
      </c>
      <c r="AF1355" s="123">
        <v>5.0999999999999996</v>
      </c>
      <c r="AG1355" s="123">
        <v>60</v>
      </c>
      <c r="AH1355" s="123">
        <v>150</v>
      </c>
      <c r="AI1355" s="1090" t="s">
        <v>2319</v>
      </c>
      <c r="AJ1355" s="1091"/>
      <c r="AK1355" s="1092" t="s">
        <v>2356</v>
      </c>
      <c r="AL1355" s="1093"/>
      <c r="AM1355" s="1093"/>
      <c r="AN1355" s="985"/>
      <c r="AO1355" s="988">
        <f t="shared" si="277"/>
        <v>0.1</v>
      </c>
      <c r="AP1355" s="985" t="s">
        <v>287</v>
      </c>
      <c r="AQ1355" s="985" t="s">
        <v>287</v>
      </c>
      <c r="AR1355" s="983">
        <f t="shared" si="278"/>
        <v>0.08</v>
      </c>
      <c r="AS1355" s="988">
        <v>8.3999999999999995E-3</v>
      </c>
      <c r="AT1355" s="115">
        <v>1212</v>
      </c>
    </row>
    <row r="1356" spans="1:46" ht="15" hidden="1" customHeight="1">
      <c r="A1356" s="115">
        <v>1352</v>
      </c>
      <c r="B1356" s="984" t="s">
        <v>3287</v>
      </c>
      <c r="C1356" s="984" t="s">
        <v>1678</v>
      </c>
      <c r="D1356" s="984" t="s">
        <v>309</v>
      </c>
      <c r="E1356" s="984" t="s">
        <v>1673</v>
      </c>
      <c r="F1356" s="984" t="s">
        <v>1678</v>
      </c>
      <c r="G1356" s="984" t="s">
        <v>1095</v>
      </c>
      <c r="H1356" s="984" t="s">
        <v>300</v>
      </c>
      <c r="I1356" s="984" t="s">
        <v>749</v>
      </c>
      <c r="J1356" s="985">
        <v>0.02</v>
      </c>
      <c r="K1356" s="985"/>
      <c r="L1356" s="985">
        <f t="shared" ref="L1356:L1358" si="279">IF(J1356&lt;0.03,0.01,0.03)</f>
        <v>0.01</v>
      </c>
      <c r="M1356" s="163"/>
      <c r="N1356" s="986" t="s">
        <v>2570</v>
      </c>
      <c r="O1356" s="163"/>
      <c r="P1356" s="163"/>
      <c r="Q1356" s="985"/>
      <c r="R1356" s="985"/>
      <c r="S1356" s="121">
        <v>1.02</v>
      </c>
      <c r="T1356" s="121">
        <v>10</v>
      </c>
      <c r="U1356" s="121">
        <v>21.02</v>
      </c>
      <c r="V1356" s="121">
        <v>41.1</v>
      </c>
      <c r="W1356" s="121">
        <v>71.02</v>
      </c>
      <c r="X1356" s="121">
        <v>81.02</v>
      </c>
      <c r="Y1356" s="121">
        <v>100</v>
      </c>
      <c r="Z1356" s="121">
        <v>121.02</v>
      </c>
      <c r="AA1356" s="121">
        <v>140</v>
      </c>
      <c r="AB1356" s="121">
        <v>150</v>
      </c>
      <c r="AC1356" s="122">
        <v>11.02</v>
      </c>
      <c r="AD1356" s="122">
        <v>71.099999999999994</v>
      </c>
      <c r="AE1356" s="122">
        <v>150</v>
      </c>
      <c r="AF1356" s="123">
        <v>5.0999999999999996</v>
      </c>
      <c r="AG1356" s="123">
        <v>60</v>
      </c>
      <c r="AH1356" s="123">
        <v>150</v>
      </c>
      <c r="AI1356" s="1090" t="s">
        <v>2319</v>
      </c>
      <c r="AJ1356" s="1091"/>
      <c r="AK1356" s="1092" t="s">
        <v>2356</v>
      </c>
      <c r="AL1356" s="1093"/>
      <c r="AM1356" s="1093"/>
      <c r="AN1356" s="985"/>
      <c r="AO1356" s="988">
        <f t="shared" ref="AO1356:AO1358" si="280">AR1356+J1356</f>
        <v>0.1</v>
      </c>
      <c r="AP1356" s="985" t="s">
        <v>287</v>
      </c>
      <c r="AQ1356" s="985" t="s">
        <v>287</v>
      </c>
      <c r="AR1356" s="983">
        <f t="shared" ref="AR1356:AR1358" si="281">4*J1356</f>
        <v>0.08</v>
      </c>
      <c r="AS1356" s="988">
        <v>8.3999999999999995E-3</v>
      </c>
      <c r="AT1356" s="115">
        <v>1212</v>
      </c>
    </row>
    <row r="1357" spans="1:46" ht="15" hidden="1" customHeight="1">
      <c r="A1357" s="115">
        <v>1334</v>
      </c>
      <c r="B1357" s="997" t="s">
        <v>3315</v>
      </c>
      <c r="C1357" s="997" t="s">
        <v>3316</v>
      </c>
      <c r="D1357" s="997" t="s">
        <v>309</v>
      </c>
      <c r="E1357" s="997" t="s">
        <v>330</v>
      </c>
      <c r="F1357" s="997" t="s">
        <v>2950</v>
      </c>
      <c r="G1357" s="997" t="s">
        <v>297</v>
      </c>
      <c r="H1357" s="997" t="s">
        <v>300</v>
      </c>
      <c r="I1357" s="997" t="s">
        <v>749</v>
      </c>
      <c r="J1357" s="996">
        <v>0.01</v>
      </c>
      <c r="K1357" s="996"/>
      <c r="L1357" s="996">
        <f t="shared" si="279"/>
        <v>0.01</v>
      </c>
      <c r="M1357" s="163"/>
      <c r="N1357" s="1000" t="s">
        <v>2570</v>
      </c>
      <c r="O1357" s="169" t="s">
        <v>2181</v>
      </c>
      <c r="P1357" s="169" t="s">
        <v>2181</v>
      </c>
      <c r="Q1357" s="996"/>
      <c r="R1357" s="996"/>
      <c r="S1357" s="155">
        <v>1.05</v>
      </c>
      <c r="T1357" s="155">
        <v>10</v>
      </c>
      <c r="U1357" s="155">
        <v>21.05</v>
      </c>
      <c r="V1357" s="155">
        <v>41.1</v>
      </c>
      <c r="W1357" s="155">
        <v>71.150000000000006</v>
      </c>
      <c r="X1357" s="155">
        <v>81.150000000000006</v>
      </c>
      <c r="Y1357" s="155">
        <v>100</v>
      </c>
      <c r="Z1357" s="155">
        <v>121.05</v>
      </c>
      <c r="AA1357" s="155">
        <v>140</v>
      </c>
      <c r="AB1357" s="155">
        <v>150</v>
      </c>
      <c r="AC1357" s="156">
        <v>11.05</v>
      </c>
      <c r="AD1357" s="156">
        <v>71.099999999999994</v>
      </c>
      <c r="AE1357" s="156">
        <v>150</v>
      </c>
      <c r="AF1357" s="425">
        <v>5.15</v>
      </c>
      <c r="AG1357" s="425">
        <v>60</v>
      </c>
      <c r="AH1357" s="425">
        <v>150</v>
      </c>
      <c r="AI1357" s="1090" t="s">
        <v>2319</v>
      </c>
      <c r="AJ1357" s="1091"/>
      <c r="AK1357" s="1092" t="s">
        <v>2356</v>
      </c>
      <c r="AL1357" s="1093"/>
      <c r="AM1357" s="1093"/>
      <c r="AN1357" s="996"/>
      <c r="AO1357" s="999">
        <f t="shared" si="280"/>
        <v>0.05</v>
      </c>
      <c r="AP1357" s="996" t="s">
        <v>287</v>
      </c>
      <c r="AQ1357" s="996" t="s">
        <v>287</v>
      </c>
      <c r="AR1357" s="998">
        <f t="shared" si="281"/>
        <v>0.04</v>
      </c>
      <c r="AS1357" s="999">
        <v>8.3999999999999995E-3</v>
      </c>
      <c r="AT1357" s="115">
        <v>1346</v>
      </c>
    </row>
    <row r="1358" spans="1:46" ht="15" hidden="1" customHeight="1">
      <c r="A1358" s="115">
        <v>1295</v>
      </c>
      <c r="B1358" s="997" t="s">
        <v>3317</v>
      </c>
      <c r="C1358" s="996" t="s">
        <v>3318</v>
      </c>
      <c r="D1358" s="997" t="s">
        <v>309</v>
      </c>
      <c r="E1358" s="997" t="s">
        <v>1673</v>
      </c>
      <c r="F1358" s="997" t="s">
        <v>1678</v>
      </c>
      <c r="G1358" s="997" t="s">
        <v>3319</v>
      </c>
      <c r="H1358" s="997" t="s">
        <v>300</v>
      </c>
      <c r="I1358" s="997" t="s">
        <v>1751</v>
      </c>
      <c r="J1358" s="996">
        <v>0.02</v>
      </c>
      <c r="K1358" s="706">
        <v>10</v>
      </c>
      <c r="L1358" s="996">
        <f t="shared" si="279"/>
        <v>0.01</v>
      </c>
      <c r="M1358" s="163"/>
      <c r="N1358" s="1000" t="s">
        <v>2570</v>
      </c>
      <c r="O1358" s="163" t="s">
        <v>3332</v>
      </c>
      <c r="P1358" s="163" t="s">
        <v>3333</v>
      </c>
      <c r="Q1358" s="996"/>
      <c r="R1358" s="996"/>
      <c r="S1358" s="155">
        <v>1.02</v>
      </c>
      <c r="T1358" s="155">
        <v>10</v>
      </c>
      <c r="U1358" s="155">
        <v>21.02</v>
      </c>
      <c r="V1358" s="155">
        <v>41.1</v>
      </c>
      <c r="W1358" s="155">
        <v>71.02</v>
      </c>
      <c r="X1358" s="155">
        <v>81.02</v>
      </c>
      <c r="Y1358" s="155">
        <v>100</v>
      </c>
      <c r="Z1358" s="155">
        <v>121.02</v>
      </c>
      <c r="AA1358" s="155">
        <v>150</v>
      </c>
      <c r="AB1358" s="155">
        <v>200</v>
      </c>
      <c r="AC1358" s="122">
        <v>11.02</v>
      </c>
      <c r="AD1358" s="122">
        <v>100</v>
      </c>
      <c r="AE1358" s="122">
        <v>200</v>
      </c>
      <c r="AF1358" s="123">
        <v>0</v>
      </c>
      <c r="AG1358" s="123">
        <v>0</v>
      </c>
      <c r="AH1358" s="123">
        <v>0</v>
      </c>
      <c r="AI1358" s="1090" t="s">
        <v>2319</v>
      </c>
      <c r="AJ1358" s="1091"/>
      <c r="AK1358" s="1092" t="s">
        <v>2356</v>
      </c>
      <c r="AL1358" s="1093"/>
      <c r="AM1358" s="1093"/>
      <c r="AN1358" s="996"/>
      <c r="AO1358" s="999">
        <f t="shared" si="280"/>
        <v>0.1</v>
      </c>
      <c r="AP1358" s="996" t="s">
        <v>287</v>
      </c>
      <c r="AQ1358" s="996" t="s">
        <v>287</v>
      </c>
      <c r="AR1358" s="998">
        <f t="shared" si="281"/>
        <v>0.08</v>
      </c>
      <c r="AS1358" s="999">
        <v>8.3999999999999995E-3</v>
      </c>
      <c r="AT1358" s="115">
        <v>1212</v>
      </c>
    </row>
    <row r="1359" spans="1:46" ht="15" hidden="1" customHeight="1">
      <c r="A1359" s="115">
        <v>1356</v>
      </c>
      <c r="B1359" s="1006" t="s">
        <v>3336</v>
      </c>
      <c r="C1359" s="1006" t="s">
        <v>3339</v>
      </c>
      <c r="D1359" s="1006" t="s">
        <v>309</v>
      </c>
      <c r="E1359" s="1006" t="s">
        <v>330</v>
      </c>
      <c r="F1359" s="1006" t="s">
        <v>1680</v>
      </c>
      <c r="G1359" s="1006" t="s">
        <v>297</v>
      </c>
      <c r="H1359" s="1006" t="s">
        <v>300</v>
      </c>
      <c r="I1359" s="1006" t="s">
        <v>749</v>
      </c>
      <c r="J1359" s="120">
        <v>0.01</v>
      </c>
      <c r="K1359" s="120"/>
      <c r="L1359" s="120">
        <f t="shared" si="246"/>
        <v>0.01</v>
      </c>
      <c r="M1359" s="163"/>
      <c r="N1359" s="1008" t="s">
        <v>2570</v>
      </c>
      <c r="O1359" s="169" t="s">
        <v>2181</v>
      </c>
      <c r="P1359" s="169" t="s">
        <v>2181</v>
      </c>
      <c r="Q1359" s="1007"/>
      <c r="R1359" s="1007"/>
      <c r="S1359" s="155">
        <v>1.05</v>
      </c>
      <c r="T1359" s="155">
        <v>10</v>
      </c>
      <c r="U1359" s="155">
        <v>21.05</v>
      </c>
      <c r="V1359" s="155">
        <v>41.1</v>
      </c>
      <c r="W1359" s="155">
        <v>71.150000000000006</v>
      </c>
      <c r="X1359" s="155">
        <v>81.150000000000006</v>
      </c>
      <c r="Y1359" s="155">
        <v>100</v>
      </c>
      <c r="Z1359" s="155">
        <v>121.05</v>
      </c>
      <c r="AA1359" s="155">
        <v>140</v>
      </c>
      <c r="AB1359" s="155">
        <v>150</v>
      </c>
      <c r="AC1359" s="156">
        <v>11.05</v>
      </c>
      <c r="AD1359" s="156">
        <v>71.099999999999994</v>
      </c>
      <c r="AE1359" s="156">
        <v>150</v>
      </c>
      <c r="AF1359" s="425">
        <v>5.15</v>
      </c>
      <c r="AG1359" s="425">
        <v>60</v>
      </c>
      <c r="AH1359" s="425">
        <v>150</v>
      </c>
      <c r="AI1359" s="1090" t="s">
        <v>2319</v>
      </c>
      <c r="AJ1359" s="1091"/>
      <c r="AK1359" s="1092" t="s">
        <v>2356</v>
      </c>
      <c r="AL1359" s="1093"/>
      <c r="AM1359" s="1093"/>
      <c r="AN1359" s="1007"/>
      <c r="AO1359" s="1009">
        <f t="shared" ref="AO1359:AO1362" si="282">AR1359+J1359</f>
        <v>0.05</v>
      </c>
      <c r="AP1359" s="1007" t="s">
        <v>287</v>
      </c>
      <c r="AQ1359" s="1007" t="s">
        <v>287</v>
      </c>
      <c r="AR1359" s="1005">
        <f t="shared" ref="AR1359:AR1362" si="283">4*J1359</f>
        <v>0.04</v>
      </c>
      <c r="AS1359" s="1009">
        <v>8.3999999999999995E-3</v>
      </c>
      <c r="AT1359" s="115">
        <v>1368</v>
      </c>
    </row>
    <row r="1360" spans="1:46" ht="15" hidden="1" customHeight="1">
      <c r="A1360" s="115">
        <v>1357</v>
      </c>
      <c r="B1360" s="1006" t="s">
        <v>3337</v>
      </c>
      <c r="C1360" s="120">
        <v>12095841</v>
      </c>
      <c r="D1360" s="1006" t="s">
        <v>309</v>
      </c>
      <c r="E1360" s="1006" t="s">
        <v>330</v>
      </c>
      <c r="F1360" s="1006" t="s">
        <v>475</v>
      </c>
      <c r="G1360" s="1006" t="s">
        <v>297</v>
      </c>
      <c r="H1360" s="1006" t="s">
        <v>300</v>
      </c>
      <c r="I1360" s="1006" t="s">
        <v>749</v>
      </c>
      <c r="J1360" s="1007">
        <v>0.01</v>
      </c>
      <c r="K1360" s="120"/>
      <c r="L1360" s="120">
        <f t="shared" si="246"/>
        <v>0.01</v>
      </c>
      <c r="M1360" s="163"/>
      <c r="N1360" s="1008" t="s">
        <v>2570</v>
      </c>
      <c r="O1360" s="169" t="s">
        <v>2181</v>
      </c>
      <c r="P1360" s="169" t="s">
        <v>2181</v>
      </c>
      <c r="Q1360" s="1007"/>
      <c r="R1360" s="1007"/>
      <c r="S1360" s="155">
        <v>1.05</v>
      </c>
      <c r="T1360" s="155">
        <v>10</v>
      </c>
      <c r="U1360" s="155">
        <v>21.05</v>
      </c>
      <c r="V1360" s="155">
        <v>41.1</v>
      </c>
      <c r="W1360" s="155">
        <v>71.150000000000006</v>
      </c>
      <c r="X1360" s="155">
        <v>81.150000000000006</v>
      </c>
      <c r="Y1360" s="155">
        <v>100</v>
      </c>
      <c r="Z1360" s="155">
        <v>121.05</v>
      </c>
      <c r="AA1360" s="155">
        <v>140</v>
      </c>
      <c r="AB1360" s="155">
        <v>150</v>
      </c>
      <c r="AC1360" s="156">
        <v>11.05</v>
      </c>
      <c r="AD1360" s="156">
        <v>71.099999999999994</v>
      </c>
      <c r="AE1360" s="156">
        <v>150</v>
      </c>
      <c r="AF1360" s="425">
        <v>5.15</v>
      </c>
      <c r="AG1360" s="425">
        <v>60</v>
      </c>
      <c r="AH1360" s="425">
        <v>150</v>
      </c>
      <c r="AI1360" s="1090" t="s">
        <v>2319</v>
      </c>
      <c r="AJ1360" s="1091"/>
      <c r="AK1360" s="1092" t="s">
        <v>2356</v>
      </c>
      <c r="AL1360" s="1093"/>
      <c r="AM1360" s="1093"/>
      <c r="AN1360" s="1007"/>
      <c r="AO1360" s="1009">
        <f t="shared" si="282"/>
        <v>0.05</v>
      </c>
      <c r="AP1360" s="1007" t="s">
        <v>287</v>
      </c>
      <c r="AQ1360" s="1007" t="s">
        <v>287</v>
      </c>
      <c r="AR1360" s="1005">
        <f t="shared" si="283"/>
        <v>0.04</v>
      </c>
      <c r="AS1360" s="1009">
        <v>8.3999999999999995E-3</v>
      </c>
      <c r="AT1360" s="115">
        <v>1369</v>
      </c>
    </row>
    <row r="1361" spans="1:46" ht="15" hidden="1" customHeight="1">
      <c r="A1361" s="115">
        <v>1358</v>
      </c>
      <c r="B1361" s="1006" t="s">
        <v>3338</v>
      </c>
      <c r="C1361" s="120">
        <v>13004385</v>
      </c>
      <c r="D1361" s="1006" t="s">
        <v>309</v>
      </c>
      <c r="E1361" s="1006" t="s">
        <v>1673</v>
      </c>
      <c r="F1361" s="1006" t="s">
        <v>311</v>
      </c>
      <c r="G1361" s="1006" t="s">
        <v>297</v>
      </c>
      <c r="H1361" s="1006" t="s">
        <v>300</v>
      </c>
      <c r="I1361" s="1006" t="s">
        <v>749</v>
      </c>
      <c r="J1361" s="1007">
        <v>0.05</v>
      </c>
      <c r="K1361" s="120"/>
      <c r="L1361" s="1007">
        <f t="shared" si="246"/>
        <v>0.03</v>
      </c>
      <c r="M1361" s="163"/>
      <c r="N1361" s="1008" t="s">
        <v>2570</v>
      </c>
      <c r="O1361" s="163"/>
      <c r="P1361" s="163"/>
      <c r="Q1361" s="1007"/>
      <c r="R1361" s="1007"/>
      <c r="S1361" s="121">
        <v>1.05</v>
      </c>
      <c r="T1361" s="121">
        <v>10</v>
      </c>
      <c r="U1361" s="121">
        <v>21.05</v>
      </c>
      <c r="V1361" s="121">
        <v>41.1</v>
      </c>
      <c r="W1361" s="121">
        <v>71.150000000000006</v>
      </c>
      <c r="X1361" s="121">
        <v>81.150000000000006</v>
      </c>
      <c r="Y1361" s="121">
        <v>100</v>
      </c>
      <c r="Z1361" s="121">
        <v>121.05</v>
      </c>
      <c r="AA1361" s="121">
        <v>140</v>
      </c>
      <c r="AB1361" s="121">
        <v>150</v>
      </c>
      <c r="AC1361" s="122">
        <v>11.05</v>
      </c>
      <c r="AD1361" s="122">
        <v>71.099999999999994</v>
      </c>
      <c r="AE1361" s="122">
        <v>150</v>
      </c>
      <c r="AF1361" s="123">
        <v>5.15</v>
      </c>
      <c r="AG1361" s="123">
        <v>60</v>
      </c>
      <c r="AH1361" s="123">
        <v>150</v>
      </c>
      <c r="AI1361" s="1090" t="s">
        <v>2319</v>
      </c>
      <c r="AJ1361" s="1091"/>
      <c r="AK1361" s="1092" t="s">
        <v>2356</v>
      </c>
      <c r="AL1361" s="1093"/>
      <c r="AM1361" s="1093"/>
      <c r="AN1361" s="1007"/>
      <c r="AO1361" s="1009">
        <f t="shared" si="282"/>
        <v>0.25</v>
      </c>
      <c r="AP1361" s="1007" t="s">
        <v>287</v>
      </c>
      <c r="AQ1361" s="1007" t="s">
        <v>287</v>
      </c>
      <c r="AR1361" s="1005">
        <f t="shared" si="283"/>
        <v>0.2</v>
      </c>
      <c r="AS1361" s="1009">
        <v>8.3999999999999995E-3</v>
      </c>
      <c r="AT1361" s="115">
        <v>1370</v>
      </c>
    </row>
    <row r="1362" spans="1:46" ht="15" hidden="1" customHeight="1">
      <c r="A1362" s="115">
        <v>1359</v>
      </c>
      <c r="B1362" s="119" t="s">
        <v>3340</v>
      </c>
      <c r="C1362" s="125" t="s">
        <v>1678</v>
      </c>
      <c r="D1362" s="119" t="s">
        <v>309</v>
      </c>
      <c r="E1362" s="119" t="s">
        <v>310</v>
      </c>
      <c r="F1362" s="119" t="s">
        <v>311</v>
      </c>
      <c r="G1362" s="119" t="s">
        <v>297</v>
      </c>
      <c r="H1362" s="125" t="s">
        <v>300</v>
      </c>
      <c r="I1362" s="119" t="s">
        <v>749</v>
      </c>
      <c r="J1362" s="119">
        <v>0.05</v>
      </c>
      <c r="K1362" s="119"/>
      <c r="L1362" s="1011">
        <f t="shared" si="246"/>
        <v>0.03</v>
      </c>
      <c r="M1362" s="163"/>
      <c r="N1362" s="1016" t="s">
        <v>1748</v>
      </c>
      <c r="O1362" s="163" t="s">
        <v>1795</v>
      </c>
      <c r="P1362" s="163" t="s">
        <v>1794</v>
      </c>
      <c r="Q1362" s="1014"/>
      <c r="R1362" s="1014"/>
      <c r="S1362" s="121">
        <v>1.05</v>
      </c>
      <c r="T1362" s="121">
        <v>10</v>
      </c>
      <c r="U1362" s="121">
        <v>21.05</v>
      </c>
      <c r="V1362" s="121">
        <v>41.1</v>
      </c>
      <c r="W1362" s="121">
        <v>71.150000000000006</v>
      </c>
      <c r="X1362" s="121">
        <v>81.150000000000006</v>
      </c>
      <c r="Y1362" s="121">
        <v>100</v>
      </c>
      <c r="Z1362" s="121">
        <v>121.05</v>
      </c>
      <c r="AA1362" s="121">
        <v>140</v>
      </c>
      <c r="AB1362" s="121">
        <v>150</v>
      </c>
      <c r="AC1362" s="122">
        <v>11.05</v>
      </c>
      <c r="AD1362" s="122">
        <v>71.099999999999994</v>
      </c>
      <c r="AE1362" s="122">
        <v>150</v>
      </c>
      <c r="AF1362" s="123">
        <v>5.15</v>
      </c>
      <c r="AG1362" s="123">
        <v>60</v>
      </c>
      <c r="AH1362" s="123">
        <v>150</v>
      </c>
      <c r="AI1362" s="1092" t="s">
        <v>2571</v>
      </c>
      <c r="AJ1362" s="1093"/>
      <c r="AK1362" s="1092" t="s">
        <v>2572</v>
      </c>
      <c r="AL1362" s="1093"/>
      <c r="AM1362" s="1093"/>
      <c r="AN1362" s="1014"/>
      <c r="AO1362" s="1017">
        <f t="shared" si="282"/>
        <v>0.25</v>
      </c>
      <c r="AP1362" s="1014" t="s">
        <v>287</v>
      </c>
      <c r="AQ1362" s="1014" t="s">
        <v>287</v>
      </c>
      <c r="AR1362" s="1012">
        <f t="shared" si="283"/>
        <v>0.2</v>
      </c>
      <c r="AS1362" s="1017">
        <v>8.3999999999999995E-3</v>
      </c>
      <c r="AT1362" s="115">
        <v>257</v>
      </c>
    </row>
    <row r="1363" spans="1:46" ht="15" hidden="1" customHeight="1">
      <c r="A1363" s="115">
        <v>1360</v>
      </c>
      <c r="B1363" s="1013" t="s">
        <v>3341</v>
      </c>
      <c r="C1363" s="1014" t="s">
        <v>3342</v>
      </c>
      <c r="D1363" s="1013" t="s">
        <v>309</v>
      </c>
      <c r="E1363" s="1013" t="s">
        <v>330</v>
      </c>
      <c r="F1363" s="1013" t="s">
        <v>2950</v>
      </c>
      <c r="G1363" s="1013" t="s">
        <v>297</v>
      </c>
      <c r="H1363" s="1013" t="s">
        <v>300</v>
      </c>
      <c r="I1363" s="1013" t="s">
        <v>749</v>
      </c>
      <c r="J1363" s="1014">
        <v>0.01</v>
      </c>
      <c r="K1363" s="1014"/>
      <c r="L1363" s="1014">
        <f t="shared" ref="L1363:L1364" si="284">IF(J1363&lt;0.03,0.01,0.03)</f>
        <v>0.01</v>
      </c>
      <c r="M1363" s="163"/>
      <c r="N1363" s="1015" t="s">
        <v>2570</v>
      </c>
      <c r="O1363" s="169" t="s">
        <v>2181</v>
      </c>
      <c r="P1363" s="169" t="s">
        <v>2181</v>
      </c>
      <c r="Q1363" s="1014"/>
      <c r="R1363" s="1014"/>
      <c r="S1363" s="155">
        <v>1.05</v>
      </c>
      <c r="T1363" s="155">
        <v>10</v>
      </c>
      <c r="U1363" s="155">
        <v>21.05</v>
      </c>
      <c r="V1363" s="155">
        <v>41.1</v>
      </c>
      <c r="W1363" s="155">
        <v>71.150000000000006</v>
      </c>
      <c r="X1363" s="155">
        <v>81.150000000000006</v>
      </c>
      <c r="Y1363" s="155">
        <v>100</v>
      </c>
      <c r="Z1363" s="155">
        <v>121.05</v>
      </c>
      <c r="AA1363" s="155">
        <v>140</v>
      </c>
      <c r="AB1363" s="155">
        <v>150</v>
      </c>
      <c r="AC1363" s="156">
        <v>11.05</v>
      </c>
      <c r="AD1363" s="156">
        <v>71.099999999999994</v>
      </c>
      <c r="AE1363" s="156">
        <v>150</v>
      </c>
      <c r="AF1363" s="425">
        <v>5.15</v>
      </c>
      <c r="AG1363" s="425">
        <v>60</v>
      </c>
      <c r="AH1363" s="425">
        <v>150</v>
      </c>
      <c r="AI1363" s="1090" t="s">
        <v>2319</v>
      </c>
      <c r="AJ1363" s="1091"/>
      <c r="AK1363" s="1092" t="s">
        <v>2356</v>
      </c>
      <c r="AL1363" s="1093"/>
      <c r="AM1363" s="1093"/>
      <c r="AN1363" s="1014"/>
      <c r="AO1363" s="1017">
        <f t="shared" ref="AO1363:AO1364" si="285">AR1363+J1363</f>
        <v>0.05</v>
      </c>
      <c r="AP1363" s="1014" t="s">
        <v>287</v>
      </c>
      <c r="AQ1363" s="1014" t="s">
        <v>287</v>
      </c>
      <c r="AR1363" s="1012">
        <f t="shared" ref="AR1363:AR1364" si="286">4*J1363</f>
        <v>0.04</v>
      </c>
      <c r="AS1363" s="1017">
        <v>8.3999999999999995E-3</v>
      </c>
      <c r="AT1363" s="115">
        <v>1369</v>
      </c>
    </row>
    <row r="1364" spans="1:46" ht="15" hidden="1" customHeight="1">
      <c r="A1364" s="115">
        <v>1361</v>
      </c>
      <c r="B1364" s="1019" t="s">
        <v>3348</v>
      </c>
      <c r="C1364" s="1019">
        <v>72038</v>
      </c>
      <c r="D1364" s="1019" t="s">
        <v>309</v>
      </c>
      <c r="E1364" s="1019" t="s">
        <v>330</v>
      </c>
      <c r="F1364" s="1019" t="s">
        <v>3349</v>
      </c>
      <c r="G1364" s="1019" t="s">
        <v>3350</v>
      </c>
      <c r="H1364" s="1019" t="s">
        <v>300</v>
      </c>
      <c r="I1364" s="1019" t="s">
        <v>749</v>
      </c>
      <c r="J1364" s="1020">
        <v>0.01</v>
      </c>
      <c r="K1364" s="1020"/>
      <c r="L1364" s="1020">
        <f t="shared" si="284"/>
        <v>0.01</v>
      </c>
      <c r="M1364" s="163"/>
      <c r="N1364" s="1021" t="s">
        <v>2570</v>
      </c>
      <c r="O1364" s="169" t="s">
        <v>2181</v>
      </c>
      <c r="P1364" s="169" t="s">
        <v>2181</v>
      </c>
      <c r="Q1364" s="1020"/>
      <c r="R1364" s="1020"/>
      <c r="S1364" s="155">
        <v>1.05</v>
      </c>
      <c r="T1364" s="155">
        <v>10</v>
      </c>
      <c r="U1364" s="155">
        <v>21.05</v>
      </c>
      <c r="V1364" s="155">
        <v>41.1</v>
      </c>
      <c r="W1364" s="155">
        <v>71.150000000000006</v>
      </c>
      <c r="X1364" s="155">
        <v>81.150000000000006</v>
      </c>
      <c r="Y1364" s="155">
        <v>100</v>
      </c>
      <c r="Z1364" s="155">
        <v>121.05</v>
      </c>
      <c r="AA1364" s="155">
        <v>140</v>
      </c>
      <c r="AB1364" s="155">
        <v>150</v>
      </c>
      <c r="AC1364" s="156">
        <v>11.05</v>
      </c>
      <c r="AD1364" s="156">
        <v>71.099999999999994</v>
      </c>
      <c r="AE1364" s="156">
        <v>150</v>
      </c>
      <c r="AF1364" s="425">
        <v>5.15</v>
      </c>
      <c r="AG1364" s="425">
        <v>60</v>
      </c>
      <c r="AH1364" s="425">
        <v>150</v>
      </c>
      <c r="AI1364" s="1090" t="s">
        <v>3127</v>
      </c>
      <c r="AJ1364" s="1091"/>
      <c r="AK1364" s="1092" t="s">
        <v>3128</v>
      </c>
      <c r="AL1364" s="1093"/>
      <c r="AM1364" s="1093"/>
      <c r="AN1364" s="1020"/>
      <c r="AO1364" s="1022">
        <f t="shared" si="285"/>
        <v>0.05</v>
      </c>
      <c r="AP1364" s="1020" t="s">
        <v>287</v>
      </c>
      <c r="AQ1364" s="1020" t="s">
        <v>287</v>
      </c>
      <c r="AR1364" s="1018">
        <f t="shared" si="286"/>
        <v>0.04</v>
      </c>
      <c r="AS1364" s="1022">
        <v>8.3999999999999995E-3</v>
      </c>
      <c r="AT1364" s="115">
        <v>1279</v>
      </c>
    </row>
    <row r="1365" spans="1:46" ht="15" hidden="1" customHeight="1">
      <c r="A1365" s="115">
        <v>1362</v>
      </c>
      <c r="B1365" s="1027" t="s">
        <v>3354</v>
      </c>
      <c r="C1365" s="1027" t="s">
        <v>1678</v>
      </c>
      <c r="D1365" s="1027" t="s">
        <v>309</v>
      </c>
      <c r="E1365" s="1027" t="s">
        <v>1673</v>
      </c>
      <c r="F1365" s="1027" t="s">
        <v>3349</v>
      </c>
      <c r="G1365" s="1027" t="s">
        <v>1095</v>
      </c>
      <c r="H1365" s="1027" t="s">
        <v>300</v>
      </c>
      <c r="I1365" s="1027" t="s">
        <v>749</v>
      </c>
      <c r="J1365" s="120">
        <v>0.02</v>
      </c>
      <c r="K1365" s="120"/>
      <c r="L1365" s="120">
        <f t="shared" si="246"/>
        <v>0.01</v>
      </c>
      <c r="M1365" s="163"/>
      <c r="N1365" s="1028" t="s">
        <v>2570</v>
      </c>
      <c r="O1365" s="163"/>
      <c r="P1365" s="163"/>
      <c r="Q1365" s="120"/>
      <c r="R1365" s="120"/>
      <c r="S1365" s="121">
        <v>1.02</v>
      </c>
      <c r="T1365" s="121">
        <v>10</v>
      </c>
      <c r="U1365" s="121">
        <v>21.02</v>
      </c>
      <c r="V1365" s="121">
        <v>41.1</v>
      </c>
      <c r="W1365" s="121">
        <v>71.02</v>
      </c>
      <c r="X1365" s="121">
        <v>81.02</v>
      </c>
      <c r="Y1365" s="121">
        <v>100</v>
      </c>
      <c r="Z1365" s="121">
        <v>121.02</v>
      </c>
      <c r="AA1365" s="121">
        <v>140</v>
      </c>
      <c r="AB1365" s="121">
        <v>150</v>
      </c>
      <c r="AC1365" s="122">
        <v>11.02</v>
      </c>
      <c r="AD1365" s="122">
        <v>71.099999999999994</v>
      </c>
      <c r="AE1365" s="122">
        <v>150</v>
      </c>
      <c r="AF1365" s="123">
        <v>5.0999999999999996</v>
      </c>
      <c r="AG1365" s="123">
        <v>60</v>
      </c>
      <c r="AH1365" s="123">
        <v>150</v>
      </c>
      <c r="AI1365" s="1090" t="s">
        <v>2319</v>
      </c>
      <c r="AJ1365" s="1091"/>
      <c r="AK1365" s="1092" t="s">
        <v>2356</v>
      </c>
      <c r="AL1365" s="1093"/>
      <c r="AM1365" s="1093"/>
      <c r="AN1365" s="120"/>
      <c r="AO1365" s="118">
        <f t="shared" si="247"/>
        <v>0.1</v>
      </c>
      <c r="AP1365" s="120" t="s">
        <v>287</v>
      </c>
      <c r="AQ1365" s="120" t="s">
        <v>287</v>
      </c>
      <c r="AR1365" s="144">
        <f t="shared" si="245"/>
        <v>0.08</v>
      </c>
      <c r="AS1365" s="411">
        <v>8.3999999999999995E-3</v>
      </c>
      <c r="AT1365" s="115">
        <v>1374</v>
      </c>
    </row>
    <row r="1366" spans="1:46" ht="15" hidden="1" customHeight="1">
      <c r="A1366" s="115">
        <v>1363</v>
      </c>
      <c r="B1366" s="1027" t="s">
        <v>3355</v>
      </c>
      <c r="C1366" s="375" t="s">
        <v>3356</v>
      </c>
      <c r="D1366" s="1027" t="s">
        <v>309</v>
      </c>
      <c r="E1366" s="1027" t="s">
        <v>330</v>
      </c>
      <c r="F1366" s="1027" t="s">
        <v>3357</v>
      </c>
      <c r="G1366" s="1027" t="s">
        <v>297</v>
      </c>
      <c r="H1366" s="1027" t="s">
        <v>300</v>
      </c>
      <c r="I1366" s="1027" t="s">
        <v>1751</v>
      </c>
      <c r="J1366" s="1027">
        <v>0.01</v>
      </c>
      <c r="K1366" s="120"/>
      <c r="L1366" s="120">
        <f t="shared" si="246"/>
        <v>0.01</v>
      </c>
      <c r="M1366" s="163"/>
      <c r="N1366" s="1028" t="s">
        <v>2570</v>
      </c>
      <c r="O1366" s="163"/>
      <c r="P1366" s="163"/>
      <c r="Q1366" s="120"/>
      <c r="R1366" s="120"/>
      <c r="S1366" s="155">
        <v>1.05</v>
      </c>
      <c r="T1366" s="155">
        <v>10</v>
      </c>
      <c r="U1366" s="155">
        <v>21.05</v>
      </c>
      <c r="V1366" s="155">
        <v>41.1</v>
      </c>
      <c r="W1366" s="155">
        <v>71.150000000000006</v>
      </c>
      <c r="X1366" s="155">
        <v>81.150000000000006</v>
      </c>
      <c r="Y1366" s="155">
        <v>100</v>
      </c>
      <c r="Z1366" s="155">
        <v>121.05</v>
      </c>
      <c r="AA1366" s="155">
        <v>140</v>
      </c>
      <c r="AB1366" s="155">
        <v>200</v>
      </c>
      <c r="AC1366" s="156">
        <v>11.05</v>
      </c>
      <c r="AD1366" s="156">
        <v>71.099999999999994</v>
      </c>
      <c r="AE1366" s="156">
        <v>200</v>
      </c>
      <c r="AF1366" s="425">
        <v>5.15</v>
      </c>
      <c r="AG1366" s="425">
        <v>60</v>
      </c>
      <c r="AH1366" s="425">
        <v>200</v>
      </c>
      <c r="AI1366" s="1090" t="s">
        <v>2319</v>
      </c>
      <c r="AJ1366" s="1091"/>
      <c r="AK1366" s="1092" t="s">
        <v>2356</v>
      </c>
      <c r="AL1366" s="1093"/>
      <c r="AM1366" s="1093"/>
      <c r="AN1366" s="120"/>
      <c r="AO1366" s="118">
        <f t="shared" si="247"/>
        <v>0.05</v>
      </c>
      <c r="AP1366" s="120" t="s">
        <v>287</v>
      </c>
      <c r="AQ1366" s="120" t="s">
        <v>287</v>
      </c>
      <c r="AR1366" s="144">
        <f t="shared" si="245"/>
        <v>0.04</v>
      </c>
      <c r="AS1366" s="411">
        <v>8.3999999999999995E-3</v>
      </c>
      <c r="AT1366" s="115">
        <v>1375</v>
      </c>
    </row>
    <row r="1367" spans="1:46" ht="15" hidden="1" customHeight="1">
      <c r="A1367" s="115">
        <v>1364</v>
      </c>
      <c r="B1367" s="1027" t="s">
        <v>3358</v>
      </c>
      <c r="C1367" s="1027" t="s">
        <v>1678</v>
      </c>
      <c r="D1367" s="1027" t="s">
        <v>309</v>
      </c>
      <c r="E1367" s="1027" t="s">
        <v>330</v>
      </c>
      <c r="F1367" s="1027" t="s">
        <v>3359</v>
      </c>
      <c r="G1367" s="1027" t="s">
        <v>3069</v>
      </c>
      <c r="H1367" s="1027" t="s">
        <v>300</v>
      </c>
      <c r="I1367" s="1027" t="s">
        <v>749</v>
      </c>
      <c r="J1367" s="120">
        <v>0.01</v>
      </c>
      <c r="K1367" s="120"/>
      <c r="L1367" s="120">
        <f t="shared" si="246"/>
        <v>0.01</v>
      </c>
      <c r="M1367" s="163"/>
      <c r="N1367" s="1028" t="s">
        <v>2570</v>
      </c>
      <c r="O1367" s="163"/>
      <c r="P1367" s="163"/>
      <c r="Q1367" s="120"/>
      <c r="R1367" s="120"/>
      <c r="S1367" s="155">
        <v>1.05</v>
      </c>
      <c r="T1367" s="155">
        <v>10</v>
      </c>
      <c r="U1367" s="155">
        <v>21.05</v>
      </c>
      <c r="V1367" s="155">
        <v>41.1</v>
      </c>
      <c r="W1367" s="155">
        <v>71.150000000000006</v>
      </c>
      <c r="X1367" s="155">
        <v>81.150000000000006</v>
      </c>
      <c r="Y1367" s="155">
        <v>100</v>
      </c>
      <c r="Z1367" s="155">
        <v>121.05</v>
      </c>
      <c r="AA1367" s="155">
        <v>140</v>
      </c>
      <c r="AB1367" s="155">
        <v>150</v>
      </c>
      <c r="AC1367" s="156">
        <v>11.05</v>
      </c>
      <c r="AD1367" s="156">
        <v>71.099999999999994</v>
      </c>
      <c r="AE1367" s="156">
        <v>150</v>
      </c>
      <c r="AF1367" s="425">
        <v>5.15</v>
      </c>
      <c r="AG1367" s="425">
        <v>60</v>
      </c>
      <c r="AH1367" s="425">
        <v>150</v>
      </c>
      <c r="AI1367" s="1090" t="s">
        <v>2319</v>
      </c>
      <c r="AJ1367" s="1091"/>
      <c r="AK1367" s="1092" t="s">
        <v>2356</v>
      </c>
      <c r="AL1367" s="1093"/>
      <c r="AM1367" s="1093"/>
      <c r="AN1367" s="120"/>
      <c r="AO1367" s="118">
        <f t="shared" si="247"/>
        <v>0.05</v>
      </c>
      <c r="AP1367" s="120" t="s">
        <v>287</v>
      </c>
      <c r="AQ1367" s="120" t="s">
        <v>287</v>
      </c>
      <c r="AR1367" s="144">
        <f t="shared" si="245"/>
        <v>0.04</v>
      </c>
      <c r="AS1367" s="411">
        <v>8.3999999999999995E-3</v>
      </c>
      <c r="AT1367" s="115">
        <v>1376</v>
      </c>
    </row>
    <row r="1368" spans="1:46" ht="15" hidden="1" customHeight="1">
      <c r="A1368" s="115">
        <v>1365</v>
      </c>
      <c r="B1368" s="120" t="s">
        <v>3363</v>
      </c>
      <c r="C1368" s="120" t="s">
        <v>1678</v>
      </c>
      <c r="D1368" s="120" t="s">
        <v>309</v>
      </c>
      <c r="E1368" s="120" t="s">
        <v>1673</v>
      </c>
      <c r="F1368" s="120" t="s">
        <v>3349</v>
      </c>
      <c r="G1368" s="120" t="s">
        <v>297</v>
      </c>
      <c r="H1368" s="120" t="s">
        <v>300</v>
      </c>
      <c r="I1368" s="120" t="s">
        <v>749</v>
      </c>
      <c r="J1368" s="120">
        <v>0.05</v>
      </c>
      <c r="K1368" s="120"/>
      <c r="L1368" s="120">
        <f t="shared" si="246"/>
        <v>0.03</v>
      </c>
      <c r="M1368" s="163"/>
      <c r="N1368" s="1036" t="s">
        <v>2570</v>
      </c>
      <c r="O1368" s="163"/>
      <c r="P1368" s="163"/>
      <c r="Q1368" s="120"/>
      <c r="R1368" s="120"/>
      <c r="S1368" s="121">
        <v>1.05</v>
      </c>
      <c r="T1368" s="121">
        <v>10</v>
      </c>
      <c r="U1368" s="121">
        <v>21.05</v>
      </c>
      <c r="V1368" s="121">
        <v>41.1</v>
      </c>
      <c r="W1368" s="121">
        <v>71.150000000000006</v>
      </c>
      <c r="X1368" s="121">
        <v>81.150000000000006</v>
      </c>
      <c r="Y1368" s="121">
        <v>100</v>
      </c>
      <c r="Z1368" s="121">
        <v>121.05</v>
      </c>
      <c r="AA1368" s="121">
        <v>140</v>
      </c>
      <c r="AB1368" s="121">
        <v>150</v>
      </c>
      <c r="AC1368" s="122">
        <v>11.05</v>
      </c>
      <c r="AD1368" s="122">
        <v>71.099999999999994</v>
      </c>
      <c r="AE1368" s="122">
        <v>150</v>
      </c>
      <c r="AF1368" s="123">
        <v>5.15</v>
      </c>
      <c r="AG1368" s="123">
        <v>60</v>
      </c>
      <c r="AH1368" s="123">
        <v>150</v>
      </c>
      <c r="AI1368" s="1090" t="s">
        <v>2319</v>
      </c>
      <c r="AJ1368" s="1091"/>
      <c r="AK1368" s="1092" t="s">
        <v>2356</v>
      </c>
      <c r="AL1368" s="1093"/>
      <c r="AM1368" s="1093"/>
      <c r="AN1368" s="1035"/>
      <c r="AO1368" s="1038">
        <f t="shared" si="247"/>
        <v>0.25</v>
      </c>
      <c r="AP1368" s="1035" t="s">
        <v>287</v>
      </c>
      <c r="AQ1368" s="1035" t="s">
        <v>287</v>
      </c>
      <c r="AR1368" s="1033">
        <f t="shared" si="245"/>
        <v>0.2</v>
      </c>
      <c r="AS1368" s="1038">
        <v>8.3999999999999995E-3</v>
      </c>
      <c r="AT1368" s="115">
        <v>1377</v>
      </c>
    </row>
    <row r="1369" spans="1:46" ht="15" hidden="1" customHeight="1">
      <c r="A1369" s="115">
        <v>1366</v>
      </c>
      <c r="B1369" s="1034" t="s">
        <v>3364</v>
      </c>
      <c r="C1369" s="1034" t="s">
        <v>1678</v>
      </c>
      <c r="D1369" s="1034" t="s">
        <v>309</v>
      </c>
      <c r="E1369" s="1034" t="s">
        <v>330</v>
      </c>
      <c r="F1369" s="1034" t="s">
        <v>3349</v>
      </c>
      <c r="G1369" s="1034" t="s">
        <v>3365</v>
      </c>
      <c r="H1369" s="1034" t="s">
        <v>300</v>
      </c>
      <c r="I1369" s="1034" t="s">
        <v>749</v>
      </c>
      <c r="J1369" s="1035">
        <v>0.01</v>
      </c>
      <c r="K1369" s="1035"/>
      <c r="L1369" s="1035">
        <f t="shared" si="246"/>
        <v>0.01</v>
      </c>
      <c r="M1369" s="163"/>
      <c r="N1369" s="1036" t="s">
        <v>2570</v>
      </c>
      <c r="O1369" s="169" t="s">
        <v>2181</v>
      </c>
      <c r="P1369" s="169" t="s">
        <v>2181</v>
      </c>
      <c r="Q1369" s="1035"/>
      <c r="R1369" s="1035"/>
      <c r="S1369" s="155">
        <v>1.05</v>
      </c>
      <c r="T1369" s="155">
        <v>10</v>
      </c>
      <c r="U1369" s="155">
        <v>21.05</v>
      </c>
      <c r="V1369" s="155">
        <v>41.1</v>
      </c>
      <c r="W1369" s="155">
        <v>71.150000000000006</v>
      </c>
      <c r="X1369" s="155">
        <v>81.150000000000006</v>
      </c>
      <c r="Y1369" s="155">
        <v>100</v>
      </c>
      <c r="Z1369" s="155">
        <v>121.05</v>
      </c>
      <c r="AA1369" s="155">
        <v>140</v>
      </c>
      <c r="AB1369" s="155">
        <v>150</v>
      </c>
      <c r="AC1369" s="156">
        <v>11.05</v>
      </c>
      <c r="AD1369" s="156">
        <v>71.099999999999994</v>
      </c>
      <c r="AE1369" s="156">
        <v>150</v>
      </c>
      <c r="AF1369" s="425">
        <v>5.15</v>
      </c>
      <c r="AG1369" s="425">
        <v>60</v>
      </c>
      <c r="AH1369" s="425">
        <v>150</v>
      </c>
      <c r="AI1369" s="1090" t="s">
        <v>2319</v>
      </c>
      <c r="AJ1369" s="1091"/>
      <c r="AK1369" s="1092" t="s">
        <v>2356</v>
      </c>
      <c r="AL1369" s="1093"/>
      <c r="AM1369" s="1093"/>
      <c r="AN1369" s="1035"/>
      <c r="AO1369" s="1038">
        <f t="shared" si="247"/>
        <v>0.05</v>
      </c>
      <c r="AP1369" s="1035" t="s">
        <v>287</v>
      </c>
      <c r="AQ1369" s="1035" t="s">
        <v>287</v>
      </c>
      <c r="AR1369" s="1033">
        <f t="shared" si="245"/>
        <v>0.04</v>
      </c>
      <c r="AS1369" s="1038">
        <v>8.3999999999999995E-3</v>
      </c>
      <c r="AT1369" s="115">
        <v>1378</v>
      </c>
    </row>
    <row r="1370" spans="1:46" ht="15" hidden="1" customHeight="1">
      <c r="A1370" s="115">
        <v>1367</v>
      </c>
      <c r="B1370" s="1034" t="s">
        <v>3366</v>
      </c>
      <c r="C1370" s="1034">
        <v>10279252</v>
      </c>
      <c r="D1370" s="1034" t="s">
        <v>309</v>
      </c>
      <c r="E1370" s="1034" t="s">
        <v>330</v>
      </c>
      <c r="F1370" s="1034" t="s">
        <v>475</v>
      </c>
      <c r="G1370" s="1034" t="s">
        <v>297</v>
      </c>
      <c r="H1370" s="1034" t="s">
        <v>300</v>
      </c>
      <c r="I1370" s="1034" t="s">
        <v>749</v>
      </c>
      <c r="J1370" s="1035">
        <v>0.01</v>
      </c>
      <c r="K1370" s="1035"/>
      <c r="L1370" s="1035">
        <f t="shared" ref="L1370:L1373" si="287">IF(J1370&lt;0.03,0.01,0.03)</f>
        <v>0.01</v>
      </c>
      <c r="M1370" s="163"/>
      <c r="N1370" s="1036" t="s">
        <v>2570</v>
      </c>
      <c r="O1370" s="169" t="s">
        <v>2181</v>
      </c>
      <c r="P1370" s="169" t="s">
        <v>2181</v>
      </c>
      <c r="Q1370" s="1035"/>
      <c r="R1370" s="1035"/>
      <c r="S1370" s="155">
        <v>1.05</v>
      </c>
      <c r="T1370" s="155">
        <v>10</v>
      </c>
      <c r="U1370" s="155">
        <v>21.05</v>
      </c>
      <c r="V1370" s="155">
        <v>41.1</v>
      </c>
      <c r="W1370" s="155">
        <v>71.150000000000006</v>
      </c>
      <c r="X1370" s="155">
        <v>81.150000000000006</v>
      </c>
      <c r="Y1370" s="155">
        <v>100</v>
      </c>
      <c r="Z1370" s="155">
        <v>121.05</v>
      </c>
      <c r="AA1370" s="155">
        <v>140</v>
      </c>
      <c r="AB1370" s="155">
        <v>150</v>
      </c>
      <c r="AC1370" s="156">
        <v>11.05</v>
      </c>
      <c r="AD1370" s="156">
        <v>71.099999999999994</v>
      </c>
      <c r="AE1370" s="156">
        <v>150</v>
      </c>
      <c r="AF1370" s="425">
        <v>5.15</v>
      </c>
      <c r="AG1370" s="425">
        <v>60</v>
      </c>
      <c r="AH1370" s="425">
        <v>150</v>
      </c>
      <c r="AI1370" s="1090" t="s">
        <v>2319</v>
      </c>
      <c r="AJ1370" s="1091"/>
      <c r="AK1370" s="1092" t="s">
        <v>2356</v>
      </c>
      <c r="AL1370" s="1093"/>
      <c r="AM1370" s="1093"/>
      <c r="AN1370" s="1035"/>
      <c r="AO1370" s="1038">
        <f t="shared" ref="AO1370:AO1374" si="288">AR1370+J1370</f>
        <v>0.05</v>
      </c>
      <c r="AP1370" s="1035" t="s">
        <v>287</v>
      </c>
      <c r="AQ1370" s="1035" t="s">
        <v>287</v>
      </c>
      <c r="AR1370" s="1033">
        <f t="shared" ref="AR1370:AR1374" si="289">4*J1370</f>
        <v>0.04</v>
      </c>
      <c r="AS1370" s="1038">
        <v>8.3999999999999995E-3</v>
      </c>
      <c r="AT1370" s="115">
        <v>1379</v>
      </c>
    </row>
    <row r="1371" spans="1:46" ht="15" hidden="1" customHeight="1">
      <c r="A1371" s="115">
        <v>1368</v>
      </c>
      <c r="B1371" s="1034" t="s">
        <v>3367</v>
      </c>
      <c r="C1371" s="1034" t="s">
        <v>1678</v>
      </c>
      <c r="D1371" s="1034" t="s">
        <v>309</v>
      </c>
      <c r="E1371" s="1034" t="s">
        <v>330</v>
      </c>
      <c r="F1371" s="1034" t="s">
        <v>3349</v>
      </c>
      <c r="G1371" s="1034" t="s">
        <v>3368</v>
      </c>
      <c r="H1371" s="1034" t="s">
        <v>300</v>
      </c>
      <c r="I1371" s="1034" t="s">
        <v>749</v>
      </c>
      <c r="J1371" s="1035">
        <v>0.01</v>
      </c>
      <c r="K1371" s="1035"/>
      <c r="L1371" s="1035">
        <f t="shared" si="287"/>
        <v>0.01</v>
      </c>
      <c r="M1371" s="163"/>
      <c r="N1371" s="1036" t="s">
        <v>2570</v>
      </c>
      <c r="O1371" s="169" t="s">
        <v>2181</v>
      </c>
      <c r="P1371" s="169" t="s">
        <v>2181</v>
      </c>
      <c r="Q1371" s="1035"/>
      <c r="R1371" s="1035"/>
      <c r="S1371" s="155">
        <v>1.05</v>
      </c>
      <c r="T1371" s="155">
        <v>10</v>
      </c>
      <c r="U1371" s="155">
        <v>21.05</v>
      </c>
      <c r="V1371" s="155">
        <v>41.1</v>
      </c>
      <c r="W1371" s="155">
        <v>71.150000000000006</v>
      </c>
      <c r="X1371" s="155">
        <v>81.150000000000006</v>
      </c>
      <c r="Y1371" s="155">
        <v>100</v>
      </c>
      <c r="Z1371" s="155">
        <v>121.05</v>
      </c>
      <c r="AA1371" s="155">
        <v>140</v>
      </c>
      <c r="AB1371" s="155">
        <v>150</v>
      </c>
      <c r="AC1371" s="156">
        <v>11.05</v>
      </c>
      <c r="AD1371" s="156">
        <v>71.099999999999994</v>
      </c>
      <c r="AE1371" s="156">
        <v>150</v>
      </c>
      <c r="AF1371" s="425">
        <v>5.15</v>
      </c>
      <c r="AG1371" s="425">
        <v>60</v>
      </c>
      <c r="AH1371" s="425">
        <v>150</v>
      </c>
      <c r="AI1371" s="1090" t="s">
        <v>2319</v>
      </c>
      <c r="AJ1371" s="1091"/>
      <c r="AK1371" s="1092" t="s">
        <v>2356</v>
      </c>
      <c r="AL1371" s="1093"/>
      <c r="AM1371" s="1093"/>
      <c r="AN1371" s="1035"/>
      <c r="AO1371" s="1038">
        <f t="shared" si="288"/>
        <v>0.05</v>
      </c>
      <c r="AP1371" s="1035" t="s">
        <v>287</v>
      </c>
      <c r="AQ1371" s="1035" t="s">
        <v>287</v>
      </c>
      <c r="AR1371" s="1033">
        <f t="shared" si="289"/>
        <v>0.04</v>
      </c>
      <c r="AS1371" s="1038">
        <v>8.3999999999999995E-3</v>
      </c>
      <c r="AT1371" s="115">
        <v>1380</v>
      </c>
    </row>
    <row r="1372" spans="1:46" ht="15" hidden="1" customHeight="1">
      <c r="A1372" s="115">
        <v>1369</v>
      </c>
      <c r="B1372" s="1034" t="s">
        <v>3369</v>
      </c>
      <c r="C1372" s="1034" t="s">
        <v>1678</v>
      </c>
      <c r="D1372" s="1034" t="s">
        <v>309</v>
      </c>
      <c r="E1372" s="1034" t="s">
        <v>1673</v>
      </c>
      <c r="F1372" s="1034" t="s">
        <v>3349</v>
      </c>
      <c r="G1372" s="1034" t="s">
        <v>2934</v>
      </c>
      <c r="H1372" s="1034" t="s">
        <v>300</v>
      </c>
      <c r="I1372" s="1034" t="s">
        <v>749</v>
      </c>
      <c r="J1372" s="1035">
        <v>0.02</v>
      </c>
      <c r="K1372" s="1035"/>
      <c r="L1372" s="1035">
        <f t="shared" si="287"/>
        <v>0.01</v>
      </c>
      <c r="M1372" s="163"/>
      <c r="N1372" s="1036" t="s">
        <v>2570</v>
      </c>
      <c r="O1372" s="163"/>
      <c r="P1372" s="163"/>
      <c r="Q1372" s="1035"/>
      <c r="R1372" s="1035"/>
      <c r="S1372" s="121">
        <v>1.02</v>
      </c>
      <c r="T1372" s="121">
        <v>10</v>
      </c>
      <c r="U1372" s="121">
        <v>21.02</v>
      </c>
      <c r="V1372" s="121">
        <v>41.1</v>
      </c>
      <c r="W1372" s="121">
        <v>71.02</v>
      </c>
      <c r="X1372" s="121">
        <v>81.02</v>
      </c>
      <c r="Y1372" s="121">
        <v>100</v>
      </c>
      <c r="Z1372" s="121">
        <v>121.02</v>
      </c>
      <c r="AA1372" s="121">
        <v>140</v>
      </c>
      <c r="AB1372" s="121">
        <v>150</v>
      </c>
      <c r="AC1372" s="122">
        <v>11.02</v>
      </c>
      <c r="AD1372" s="122">
        <v>71.099999999999994</v>
      </c>
      <c r="AE1372" s="122">
        <v>150</v>
      </c>
      <c r="AF1372" s="123">
        <v>5.0999999999999996</v>
      </c>
      <c r="AG1372" s="123">
        <v>60</v>
      </c>
      <c r="AH1372" s="123">
        <v>150</v>
      </c>
      <c r="AI1372" s="1090" t="s">
        <v>2319</v>
      </c>
      <c r="AJ1372" s="1091"/>
      <c r="AK1372" s="1092" t="s">
        <v>2356</v>
      </c>
      <c r="AL1372" s="1093"/>
      <c r="AM1372" s="1093"/>
      <c r="AN1372" s="1035"/>
      <c r="AO1372" s="1038">
        <f t="shared" si="288"/>
        <v>0.1</v>
      </c>
      <c r="AP1372" s="1035" t="s">
        <v>287</v>
      </c>
      <c r="AQ1372" s="1035" t="s">
        <v>287</v>
      </c>
      <c r="AR1372" s="1033">
        <f t="shared" si="289"/>
        <v>0.08</v>
      </c>
      <c r="AS1372" s="1038">
        <v>8.3999999999999995E-3</v>
      </c>
      <c r="AT1372" s="115">
        <v>1381</v>
      </c>
    </row>
    <row r="1373" spans="1:46" ht="15" hidden="1" customHeight="1">
      <c r="A1373" s="115">
        <v>1370</v>
      </c>
      <c r="B1373" s="119" t="s">
        <v>2178</v>
      </c>
      <c r="C1373" s="125">
        <v>16058241</v>
      </c>
      <c r="D1373" s="119" t="s">
        <v>309</v>
      </c>
      <c r="E1373" s="119" t="s">
        <v>1673</v>
      </c>
      <c r="F1373" s="119" t="s">
        <v>311</v>
      </c>
      <c r="G1373" s="119" t="s">
        <v>297</v>
      </c>
      <c r="H1373" s="125" t="s">
        <v>300</v>
      </c>
      <c r="I1373" s="119" t="s">
        <v>749</v>
      </c>
      <c r="J1373" s="119">
        <v>0.05</v>
      </c>
      <c r="K1373" s="119"/>
      <c r="L1373" s="1035">
        <f t="shared" si="287"/>
        <v>0.03</v>
      </c>
      <c r="M1373" s="163"/>
      <c r="N1373" s="1037" t="s">
        <v>1748</v>
      </c>
      <c r="O1373" s="163" t="s">
        <v>1795</v>
      </c>
      <c r="P1373" s="163" t="s">
        <v>1794</v>
      </c>
      <c r="Q1373" s="1035"/>
      <c r="R1373" s="1035"/>
      <c r="S1373" s="121">
        <v>1.05</v>
      </c>
      <c r="T1373" s="121">
        <v>10</v>
      </c>
      <c r="U1373" s="121">
        <v>21.05</v>
      </c>
      <c r="V1373" s="121">
        <v>41.1</v>
      </c>
      <c r="W1373" s="121">
        <v>71.150000000000006</v>
      </c>
      <c r="X1373" s="121">
        <v>81.150000000000006</v>
      </c>
      <c r="Y1373" s="121">
        <v>100</v>
      </c>
      <c r="Z1373" s="121">
        <v>121.05</v>
      </c>
      <c r="AA1373" s="121">
        <v>140</v>
      </c>
      <c r="AB1373" s="121">
        <v>150</v>
      </c>
      <c r="AC1373" s="122">
        <v>11.05</v>
      </c>
      <c r="AD1373" s="122">
        <v>71.099999999999994</v>
      </c>
      <c r="AE1373" s="122">
        <v>150</v>
      </c>
      <c r="AF1373" s="123">
        <v>5.15</v>
      </c>
      <c r="AG1373" s="123">
        <v>60</v>
      </c>
      <c r="AH1373" s="123">
        <v>150</v>
      </c>
      <c r="AI1373" s="1092" t="s">
        <v>2571</v>
      </c>
      <c r="AJ1373" s="1093"/>
      <c r="AK1373" s="1092" t="s">
        <v>2572</v>
      </c>
      <c r="AL1373" s="1093"/>
      <c r="AM1373" s="1093"/>
      <c r="AN1373" s="1035"/>
      <c r="AO1373" s="1038">
        <f t="shared" si="288"/>
        <v>0.25</v>
      </c>
      <c r="AP1373" s="1035" t="s">
        <v>287</v>
      </c>
      <c r="AQ1373" s="1035" t="s">
        <v>287</v>
      </c>
      <c r="AR1373" s="1033">
        <f t="shared" si="289"/>
        <v>0.2</v>
      </c>
      <c r="AS1373" s="1038">
        <v>8.3999999999999995E-3</v>
      </c>
      <c r="AT1373" s="115">
        <v>1382</v>
      </c>
    </row>
    <row r="1374" spans="1:46" ht="15" hidden="1" customHeight="1">
      <c r="A1374" s="115">
        <v>1371</v>
      </c>
      <c r="B1374" s="120" t="s">
        <v>3370</v>
      </c>
      <c r="C1374" s="120">
        <v>11100807</v>
      </c>
      <c r="D1374" s="120" t="s">
        <v>309</v>
      </c>
      <c r="E1374" s="120" t="s">
        <v>330</v>
      </c>
      <c r="F1374" s="120" t="s">
        <v>1064</v>
      </c>
      <c r="G1374" s="120" t="s">
        <v>297</v>
      </c>
      <c r="H1374" s="120" t="s">
        <v>300</v>
      </c>
      <c r="I1374" s="120" t="s">
        <v>1751</v>
      </c>
      <c r="J1374" s="120">
        <v>0.01</v>
      </c>
      <c r="K1374" s="120"/>
      <c r="L1374" s="120">
        <f t="shared" si="246"/>
        <v>0.01</v>
      </c>
      <c r="M1374" s="163"/>
      <c r="N1374" s="1042" t="s">
        <v>2570</v>
      </c>
      <c r="O1374" s="163"/>
      <c r="P1374" s="163"/>
      <c r="Q1374" s="1040"/>
      <c r="R1374" s="1040"/>
      <c r="S1374" s="155">
        <v>1.05</v>
      </c>
      <c r="T1374" s="155">
        <v>10</v>
      </c>
      <c r="U1374" s="155">
        <v>21.05</v>
      </c>
      <c r="V1374" s="155">
        <v>41.1</v>
      </c>
      <c r="W1374" s="155">
        <v>71.150000000000006</v>
      </c>
      <c r="X1374" s="155">
        <v>81.150000000000006</v>
      </c>
      <c r="Y1374" s="155">
        <v>100</v>
      </c>
      <c r="Z1374" s="155">
        <v>121.05</v>
      </c>
      <c r="AA1374" s="155">
        <v>140</v>
      </c>
      <c r="AB1374" s="155">
        <v>200</v>
      </c>
      <c r="AC1374" s="156">
        <v>11.05</v>
      </c>
      <c r="AD1374" s="156">
        <v>71.099999999999994</v>
      </c>
      <c r="AE1374" s="156">
        <v>200</v>
      </c>
      <c r="AF1374" s="425">
        <v>5.15</v>
      </c>
      <c r="AG1374" s="425">
        <v>60</v>
      </c>
      <c r="AH1374" s="425">
        <v>200</v>
      </c>
      <c r="AI1374" s="1090" t="s">
        <v>3371</v>
      </c>
      <c r="AJ1374" s="1091"/>
      <c r="AK1374" s="1092" t="s">
        <v>3372</v>
      </c>
      <c r="AL1374" s="1093"/>
      <c r="AM1374" s="1093"/>
      <c r="AN1374" s="1040"/>
      <c r="AO1374" s="1041">
        <f t="shared" si="288"/>
        <v>0.05</v>
      </c>
      <c r="AP1374" s="1040" t="s">
        <v>287</v>
      </c>
      <c r="AQ1374" s="1040" t="s">
        <v>287</v>
      </c>
      <c r="AR1374" s="1039">
        <f t="shared" si="289"/>
        <v>0.04</v>
      </c>
      <c r="AS1374" s="1041">
        <v>8.3999999999999995E-3</v>
      </c>
      <c r="AT1374" s="115">
        <v>1383</v>
      </c>
    </row>
    <row r="1375" spans="1:46" ht="15" hidden="1" customHeight="1">
      <c r="A1375" s="115">
        <v>1372</v>
      </c>
      <c r="B1375" s="1048" t="s">
        <v>3377</v>
      </c>
      <c r="C1375" s="1048" t="s">
        <v>1678</v>
      </c>
      <c r="D1375" s="1048" t="s">
        <v>309</v>
      </c>
      <c r="E1375" s="1048" t="s">
        <v>330</v>
      </c>
      <c r="F1375" s="1048" t="s">
        <v>3349</v>
      </c>
      <c r="G1375" s="1048" t="s">
        <v>1095</v>
      </c>
      <c r="H1375" s="1048" t="s">
        <v>300</v>
      </c>
      <c r="I1375" s="1048" t="s">
        <v>749</v>
      </c>
      <c r="J1375" s="1049">
        <v>0.01</v>
      </c>
      <c r="K1375" s="1049"/>
      <c r="L1375" s="1049">
        <f t="shared" si="246"/>
        <v>0.01</v>
      </c>
      <c r="M1375" s="163"/>
      <c r="N1375" s="1051" t="s">
        <v>2570</v>
      </c>
      <c r="O1375" s="169" t="s">
        <v>2181</v>
      </c>
      <c r="P1375" s="169" t="s">
        <v>2181</v>
      </c>
      <c r="Q1375" s="1049"/>
      <c r="R1375" s="1049"/>
      <c r="S1375" s="155">
        <v>1.05</v>
      </c>
      <c r="T1375" s="155">
        <v>10</v>
      </c>
      <c r="U1375" s="155">
        <v>21.05</v>
      </c>
      <c r="V1375" s="155">
        <v>41.1</v>
      </c>
      <c r="W1375" s="155">
        <v>71.150000000000006</v>
      </c>
      <c r="X1375" s="155">
        <v>81.150000000000006</v>
      </c>
      <c r="Y1375" s="155">
        <v>100</v>
      </c>
      <c r="Z1375" s="155">
        <v>121.05</v>
      </c>
      <c r="AA1375" s="155">
        <v>140</v>
      </c>
      <c r="AB1375" s="155">
        <v>150</v>
      </c>
      <c r="AC1375" s="156">
        <v>11.05</v>
      </c>
      <c r="AD1375" s="156">
        <v>71.099999999999994</v>
      </c>
      <c r="AE1375" s="156">
        <v>150</v>
      </c>
      <c r="AF1375" s="425">
        <v>5.15</v>
      </c>
      <c r="AG1375" s="425">
        <v>60</v>
      </c>
      <c r="AH1375" s="425">
        <v>150</v>
      </c>
      <c r="AI1375" s="1090" t="s">
        <v>2319</v>
      </c>
      <c r="AJ1375" s="1091"/>
      <c r="AK1375" s="1092" t="s">
        <v>2356</v>
      </c>
      <c r="AL1375" s="1093"/>
      <c r="AM1375" s="1093"/>
      <c r="AN1375" s="1049"/>
      <c r="AO1375" s="1050">
        <f t="shared" ref="AO1375" si="290">AR1375+J1375</f>
        <v>0.05</v>
      </c>
      <c r="AP1375" s="1049" t="s">
        <v>287</v>
      </c>
      <c r="AQ1375" s="1049" t="s">
        <v>287</v>
      </c>
      <c r="AR1375" s="1047">
        <f t="shared" ref="AR1375" si="291">4*J1375</f>
        <v>0.04</v>
      </c>
      <c r="AS1375" s="1050">
        <v>8.3999999999999995E-3</v>
      </c>
      <c r="AT1375" s="115">
        <v>1384</v>
      </c>
    </row>
    <row r="1376" spans="1:46" ht="15" hidden="1" customHeight="1">
      <c r="A1376" s="115">
        <v>1373</v>
      </c>
      <c r="B1376" s="1048" t="s">
        <v>3378</v>
      </c>
      <c r="C1376" s="1048">
        <v>11033044</v>
      </c>
      <c r="D1376" s="1048" t="s">
        <v>309</v>
      </c>
      <c r="E1376" s="1048" t="s">
        <v>330</v>
      </c>
      <c r="F1376" s="1048" t="s">
        <v>475</v>
      </c>
      <c r="G1376" s="1048" t="s">
        <v>3368</v>
      </c>
      <c r="H1376" s="1048" t="s">
        <v>300</v>
      </c>
      <c r="I1376" s="1048" t="s">
        <v>749</v>
      </c>
      <c r="J1376" s="1049">
        <v>0.01</v>
      </c>
      <c r="K1376" s="1049"/>
      <c r="L1376" s="1049">
        <f t="shared" ref="L1376" si="292">IF(J1376&lt;0.03,0.01,0.03)</f>
        <v>0.01</v>
      </c>
      <c r="M1376" s="163"/>
      <c r="N1376" s="1051" t="s">
        <v>2570</v>
      </c>
      <c r="O1376" s="169" t="s">
        <v>2181</v>
      </c>
      <c r="P1376" s="169" t="s">
        <v>2181</v>
      </c>
      <c r="Q1376" s="1049"/>
      <c r="R1376" s="1049"/>
      <c r="S1376" s="155">
        <v>1.05</v>
      </c>
      <c r="T1376" s="155">
        <v>10</v>
      </c>
      <c r="U1376" s="155">
        <v>21.05</v>
      </c>
      <c r="V1376" s="155">
        <v>41.1</v>
      </c>
      <c r="W1376" s="155">
        <v>71.150000000000006</v>
      </c>
      <c r="X1376" s="155">
        <v>81.150000000000006</v>
      </c>
      <c r="Y1376" s="155">
        <v>100</v>
      </c>
      <c r="Z1376" s="155">
        <v>121.05</v>
      </c>
      <c r="AA1376" s="155">
        <v>140</v>
      </c>
      <c r="AB1376" s="155">
        <v>150</v>
      </c>
      <c r="AC1376" s="156">
        <v>11.05</v>
      </c>
      <c r="AD1376" s="156">
        <v>71.099999999999994</v>
      </c>
      <c r="AE1376" s="156">
        <v>150</v>
      </c>
      <c r="AF1376" s="425">
        <v>5.15</v>
      </c>
      <c r="AG1376" s="425">
        <v>60</v>
      </c>
      <c r="AH1376" s="425">
        <v>150</v>
      </c>
      <c r="AI1376" s="1090" t="s">
        <v>2319</v>
      </c>
      <c r="AJ1376" s="1091"/>
      <c r="AK1376" s="1092" t="s">
        <v>2356</v>
      </c>
      <c r="AL1376" s="1093"/>
      <c r="AM1376" s="1093"/>
      <c r="AN1376" s="1049"/>
      <c r="AO1376" s="1050">
        <f t="shared" ref="AO1376" si="293">AR1376+J1376</f>
        <v>0.05</v>
      </c>
      <c r="AP1376" s="1049" t="s">
        <v>287</v>
      </c>
      <c r="AQ1376" s="1049" t="s">
        <v>287</v>
      </c>
      <c r="AR1376" s="1047">
        <f t="shared" ref="AR1376" si="294">4*J1376</f>
        <v>0.04</v>
      </c>
      <c r="AS1376" s="1050">
        <v>8.3999999999999995E-3</v>
      </c>
      <c r="AT1376" s="115">
        <v>1385</v>
      </c>
    </row>
    <row r="1377" spans="1:46" ht="15" customHeight="1">
      <c r="A1377" s="115">
        <v>1374</v>
      </c>
      <c r="B1377" s="1054" t="s">
        <v>3381</v>
      </c>
      <c r="C1377" s="1054">
        <v>12128233</v>
      </c>
      <c r="D1377" s="1054" t="s">
        <v>309</v>
      </c>
      <c r="E1377" s="1054" t="s">
        <v>330</v>
      </c>
      <c r="F1377" s="1054" t="s">
        <v>1064</v>
      </c>
      <c r="G1377" s="1054" t="s">
        <v>297</v>
      </c>
      <c r="H1377" s="1054" t="s">
        <v>300</v>
      </c>
      <c r="I1377" s="1054" t="s">
        <v>1751</v>
      </c>
      <c r="J1377" s="1054">
        <v>0.01</v>
      </c>
      <c r="K1377" s="1054"/>
      <c r="L1377" s="1054">
        <v>0.01</v>
      </c>
      <c r="M1377" s="163"/>
      <c r="N1377" s="1056" t="s">
        <v>2570</v>
      </c>
      <c r="O1377" s="163"/>
      <c r="P1377" s="163"/>
      <c r="Q1377" s="1054"/>
      <c r="R1377" s="1054"/>
      <c r="S1377" s="121">
        <v>1.05</v>
      </c>
      <c r="T1377" s="121">
        <v>10</v>
      </c>
      <c r="U1377" s="121">
        <v>21.05</v>
      </c>
      <c r="V1377" s="121">
        <v>41.1</v>
      </c>
      <c r="W1377" s="121">
        <v>71.150000000000006</v>
      </c>
      <c r="X1377" s="121">
        <v>81.150000000000006</v>
      </c>
      <c r="Y1377" s="121">
        <v>100</v>
      </c>
      <c r="Z1377" s="121">
        <v>121.05</v>
      </c>
      <c r="AA1377" s="121">
        <v>140</v>
      </c>
      <c r="AB1377" s="121">
        <v>200</v>
      </c>
      <c r="AC1377" s="122">
        <v>11.05</v>
      </c>
      <c r="AD1377" s="122">
        <v>71.099999999999994</v>
      </c>
      <c r="AE1377" s="122">
        <v>200</v>
      </c>
      <c r="AF1377" s="123">
        <v>5.15</v>
      </c>
      <c r="AG1377" s="123">
        <v>60</v>
      </c>
      <c r="AH1377" s="123">
        <v>200</v>
      </c>
      <c r="AI1377" s="1054" t="s">
        <v>2319</v>
      </c>
      <c r="AJ1377" s="1054"/>
      <c r="AK1377" s="1054" t="s">
        <v>2356</v>
      </c>
      <c r="AL1377" s="1054"/>
      <c r="AM1377" s="1054"/>
      <c r="AN1377" s="1054"/>
      <c r="AO1377" s="1055">
        <v>0.05</v>
      </c>
      <c r="AP1377" s="1054" t="s">
        <v>287</v>
      </c>
      <c r="AQ1377" s="1054" t="s">
        <v>287</v>
      </c>
      <c r="AR1377" s="1053">
        <v>0.04</v>
      </c>
      <c r="AS1377" s="1055">
        <v>8.3999999999999995E-3</v>
      </c>
      <c r="AT1377" s="115">
        <v>1386</v>
      </c>
    </row>
    <row r="1378" spans="1:46" ht="15" hidden="1" customHeight="1">
      <c r="A1378" s="115">
        <v>1375</v>
      </c>
      <c r="B1378" s="120"/>
      <c r="C1378" s="120"/>
      <c r="D1378" s="120"/>
      <c r="E1378" s="120"/>
      <c r="F1378" s="120"/>
      <c r="G1378" s="120"/>
      <c r="H1378" s="120"/>
      <c r="I1378" s="120"/>
      <c r="J1378" s="120"/>
      <c r="K1378" s="120"/>
      <c r="L1378" s="120">
        <f t="shared" si="246"/>
        <v>0.01</v>
      </c>
      <c r="M1378" s="163"/>
      <c r="N1378" s="141"/>
      <c r="O1378" s="163"/>
      <c r="P1378" s="163"/>
      <c r="Q1378" s="120"/>
      <c r="R1378" s="120"/>
      <c r="S1378" s="121"/>
      <c r="T1378" s="121"/>
      <c r="U1378" s="121"/>
      <c r="V1378" s="121"/>
      <c r="W1378" s="121"/>
      <c r="X1378" s="121"/>
      <c r="Y1378" s="121"/>
      <c r="Z1378" s="121"/>
      <c r="AA1378" s="121"/>
      <c r="AB1378" s="121"/>
      <c r="AC1378" s="122"/>
      <c r="AD1378" s="122"/>
      <c r="AE1378" s="122"/>
      <c r="AF1378" s="123"/>
      <c r="AG1378" s="123"/>
      <c r="AH1378" s="123"/>
      <c r="AI1378" s="120"/>
      <c r="AJ1378" s="120"/>
      <c r="AK1378" s="1093"/>
      <c r="AL1378" s="1093"/>
      <c r="AM1378" s="1093"/>
      <c r="AN1378" s="120"/>
      <c r="AO1378" s="118">
        <f t="shared" si="247"/>
        <v>0</v>
      </c>
      <c r="AP1378" s="120" t="s">
        <v>287</v>
      </c>
      <c r="AQ1378" s="120" t="s">
        <v>287</v>
      </c>
      <c r="AR1378" s="144">
        <f t="shared" si="245"/>
        <v>0</v>
      </c>
      <c r="AS1378" s="411">
        <v>8.3999999999999995E-3</v>
      </c>
      <c r="AT1378" s="115">
        <v>1387</v>
      </c>
    </row>
    <row r="1379" spans="1:46" ht="15" hidden="1" customHeight="1">
      <c r="A1379" s="115">
        <v>1376</v>
      </c>
      <c r="B1379" s="120"/>
      <c r="C1379" s="120"/>
      <c r="D1379" s="120"/>
      <c r="E1379" s="120"/>
      <c r="F1379" s="120"/>
      <c r="G1379" s="120"/>
      <c r="H1379" s="120"/>
      <c r="I1379" s="120"/>
      <c r="J1379" s="120"/>
      <c r="K1379" s="120"/>
      <c r="L1379" s="120">
        <f t="shared" si="246"/>
        <v>0.01</v>
      </c>
      <c r="M1379" s="163"/>
      <c r="N1379" s="141"/>
      <c r="O1379" s="163"/>
      <c r="P1379" s="163"/>
      <c r="Q1379" s="120"/>
      <c r="R1379" s="120"/>
      <c r="S1379" s="121"/>
      <c r="T1379" s="121"/>
      <c r="U1379" s="121"/>
      <c r="V1379" s="121"/>
      <c r="W1379" s="121"/>
      <c r="X1379" s="121"/>
      <c r="Y1379" s="121"/>
      <c r="Z1379" s="121"/>
      <c r="AA1379" s="121"/>
      <c r="AB1379" s="121"/>
      <c r="AC1379" s="122"/>
      <c r="AD1379" s="122"/>
      <c r="AE1379" s="122"/>
      <c r="AF1379" s="123"/>
      <c r="AG1379" s="123"/>
      <c r="AH1379" s="123"/>
      <c r="AI1379" s="120"/>
      <c r="AJ1379" s="120"/>
      <c r="AK1379" s="1093"/>
      <c r="AL1379" s="1093"/>
      <c r="AM1379" s="1093"/>
      <c r="AN1379" s="120"/>
      <c r="AO1379" s="118">
        <f t="shared" si="247"/>
        <v>0</v>
      </c>
      <c r="AP1379" s="120" t="s">
        <v>287</v>
      </c>
      <c r="AQ1379" s="120" t="s">
        <v>287</v>
      </c>
      <c r="AR1379" s="144">
        <f t="shared" si="245"/>
        <v>0</v>
      </c>
      <c r="AS1379" s="411">
        <v>8.3999999999999995E-3</v>
      </c>
      <c r="AT1379" s="115">
        <v>1388</v>
      </c>
    </row>
    <row r="1380" spans="1:46" ht="15" hidden="1" customHeight="1">
      <c r="A1380" s="115">
        <v>1377</v>
      </c>
      <c r="B1380" s="120"/>
      <c r="C1380" s="120"/>
      <c r="D1380" s="120"/>
      <c r="E1380" s="120"/>
      <c r="F1380" s="120"/>
      <c r="G1380" s="120"/>
      <c r="H1380" s="120"/>
      <c r="I1380" s="120"/>
      <c r="J1380" s="120"/>
      <c r="K1380" s="120"/>
      <c r="L1380" s="120">
        <f t="shared" si="246"/>
        <v>0.01</v>
      </c>
      <c r="M1380" s="163"/>
      <c r="N1380" s="141"/>
      <c r="O1380" s="163"/>
      <c r="P1380" s="163"/>
      <c r="Q1380" s="120"/>
      <c r="R1380" s="120"/>
      <c r="S1380" s="121"/>
      <c r="T1380" s="121"/>
      <c r="U1380" s="121"/>
      <c r="V1380" s="121"/>
      <c r="W1380" s="121"/>
      <c r="X1380" s="121"/>
      <c r="Y1380" s="121"/>
      <c r="Z1380" s="121"/>
      <c r="AA1380" s="121"/>
      <c r="AB1380" s="121"/>
      <c r="AC1380" s="122"/>
      <c r="AD1380" s="122"/>
      <c r="AE1380" s="122"/>
      <c r="AF1380" s="123"/>
      <c r="AG1380" s="123"/>
      <c r="AH1380" s="123"/>
      <c r="AI1380" s="120"/>
      <c r="AJ1380" s="120"/>
      <c r="AK1380" s="1093"/>
      <c r="AL1380" s="1093"/>
      <c r="AM1380" s="1093"/>
      <c r="AN1380" s="120"/>
      <c r="AO1380" s="118">
        <f t="shared" si="247"/>
        <v>0</v>
      </c>
      <c r="AP1380" s="120" t="s">
        <v>287</v>
      </c>
      <c r="AQ1380" s="120" t="s">
        <v>287</v>
      </c>
      <c r="AR1380" s="144">
        <f t="shared" si="245"/>
        <v>0</v>
      </c>
      <c r="AS1380" s="411">
        <v>8.3999999999999995E-3</v>
      </c>
      <c r="AT1380" s="115">
        <v>1389</v>
      </c>
    </row>
    <row r="1381" spans="1:46" ht="15" hidden="1" customHeight="1">
      <c r="A1381" s="115">
        <v>1378</v>
      </c>
      <c r="B1381" s="120"/>
      <c r="C1381" s="120"/>
      <c r="D1381" s="120"/>
      <c r="E1381" s="120"/>
      <c r="F1381" s="120"/>
      <c r="G1381" s="120"/>
      <c r="H1381" s="120"/>
      <c r="I1381" s="120"/>
      <c r="J1381" s="120"/>
      <c r="K1381" s="120"/>
      <c r="L1381" s="120">
        <f t="shared" si="246"/>
        <v>0.01</v>
      </c>
      <c r="M1381" s="163"/>
      <c r="N1381" s="141"/>
      <c r="O1381" s="163"/>
      <c r="P1381" s="163"/>
      <c r="Q1381" s="120"/>
      <c r="R1381" s="120"/>
      <c r="S1381" s="121"/>
      <c r="T1381" s="121"/>
      <c r="U1381" s="121"/>
      <c r="V1381" s="121"/>
      <c r="W1381" s="121"/>
      <c r="X1381" s="121"/>
      <c r="Y1381" s="121"/>
      <c r="Z1381" s="121"/>
      <c r="AA1381" s="121"/>
      <c r="AB1381" s="121"/>
      <c r="AC1381" s="122"/>
      <c r="AD1381" s="122"/>
      <c r="AE1381" s="122"/>
      <c r="AF1381" s="123"/>
      <c r="AG1381" s="123"/>
      <c r="AH1381" s="123"/>
      <c r="AI1381" s="120"/>
      <c r="AJ1381" s="120"/>
      <c r="AK1381" s="1093"/>
      <c r="AL1381" s="1093"/>
      <c r="AM1381" s="1093"/>
      <c r="AN1381" s="120"/>
      <c r="AO1381" s="118">
        <f t="shared" si="247"/>
        <v>0</v>
      </c>
      <c r="AP1381" s="120" t="s">
        <v>287</v>
      </c>
      <c r="AQ1381" s="120" t="s">
        <v>287</v>
      </c>
      <c r="AR1381" s="144">
        <f t="shared" si="245"/>
        <v>0</v>
      </c>
      <c r="AS1381" s="411">
        <v>8.3999999999999995E-3</v>
      </c>
      <c r="AT1381" s="115">
        <v>1390</v>
      </c>
    </row>
    <row r="1382" spans="1:46" ht="15" hidden="1" customHeight="1">
      <c r="A1382" s="115">
        <v>1379</v>
      </c>
      <c r="B1382" s="120"/>
      <c r="C1382" s="120"/>
      <c r="D1382" s="120"/>
      <c r="E1382" s="120"/>
      <c r="F1382" s="120"/>
      <c r="G1382" s="120"/>
      <c r="H1382" s="120"/>
      <c r="I1382" s="120"/>
      <c r="J1382" s="120"/>
      <c r="K1382" s="120"/>
      <c r="L1382" s="120">
        <f t="shared" si="246"/>
        <v>0.01</v>
      </c>
      <c r="M1382" s="163"/>
      <c r="N1382" s="141"/>
      <c r="O1382" s="163"/>
      <c r="P1382" s="163"/>
      <c r="Q1382" s="120"/>
      <c r="R1382" s="120"/>
      <c r="S1382" s="121"/>
      <c r="T1382" s="121"/>
      <c r="U1382" s="121"/>
      <c r="V1382" s="121"/>
      <c r="W1382" s="121"/>
      <c r="X1382" s="121"/>
      <c r="Y1382" s="121"/>
      <c r="Z1382" s="121"/>
      <c r="AA1382" s="121"/>
      <c r="AB1382" s="121"/>
      <c r="AC1382" s="122"/>
      <c r="AD1382" s="122"/>
      <c r="AE1382" s="122"/>
      <c r="AF1382" s="123"/>
      <c r="AG1382" s="123"/>
      <c r="AH1382" s="123"/>
      <c r="AI1382" s="120"/>
      <c r="AJ1382" s="120"/>
      <c r="AK1382" s="1093"/>
      <c r="AL1382" s="1093"/>
      <c r="AM1382" s="1093"/>
      <c r="AN1382" s="120"/>
      <c r="AO1382" s="118">
        <f t="shared" si="247"/>
        <v>0</v>
      </c>
      <c r="AP1382" s="120" t="s">
        <v>287</v>
      </c>
      <c r="AQ1382" s="120" t="s">
        <v>287</v>
      </c>
      <c r="AR1382" s="144">
        <f t="shared" si="245"/>
        <v>0</v>
      </c>
      <c r="AS1382" s="411">
        <v>8.3999999999999995E-3</v>
      </c>
      <c r="AT1382" s="115">
        <v>1391</v>
      </c>
    </row>
    <row r="1383" spans="1:46" ht="15" hidden="1" customHeight="1">
      <c r="A1383" s="115">
        <v>1380</v>
      </c>
      <c r="B1383" s="120"/>
      <c r="C1383" s="120"/>
      <c r="D1383" s="120"/>
      <c r="E1383" s="120"/>
      <c r="F1383" s="120"/>
      <c r="G1383" s="120"/>
      <c r="H1383" s="120"/>
      <c r="I1383" s="120"/>
      <c r="J1383" s="120"/>
      <c r="K1383" s="120"/>
      <c r="L1383" s="120">
        <f t="shared" si="246"/>
        <v>0.01</v>
      </c>
      <c r="M1383" s="163"/>
      <c r="N1383" s="141"/>
      <c r="O1383" s="163"/>
      <c r="P1383" s="163"/>
      <c r="Q1383" s="120"/>
      <c r="R1383" s="120"/>
      <c r="S1383" s="121"/>
      <c r="T1383" s="121"/>
      <c r="U1383" s="121"/>
      <c r="V1383" s="121"/>
      <c r="W1383" s="121"/>
      <c r="X1383" s="121"/>
      <c r="Y1383" s="121"/>
      <c r="Z1383" s="121"/>
      <c r="AA1383" s="121"/>
      <c r="AB1383" s="121"/>
      <c r="AC1383" s="122"/>
      <c r="AD1383" s="122"/>
      <c r="AE1383" s="122"/>
      <c r="AF1383" s="123"/>
      <c r="AG1383" s="123"/>
      <c r="AH1383" s="123"/>
      <c r="AI1383" s="120"/>
      <c r="AJ1383" s="120"/>
      <c r="AK1383" s="1093"/>
      <c r="AL1383" s="1093"/>
      <c r="AM1383" s="1093"/>
      <c r="AN1383" s="120"/>
      <c r="AO1383" s="118">
        <f t="shared" si="247"/>
        <v>0</v>
      </c>
      <c r="AP1383" s="120" t="s">
        <v>287</v>
      </c>
      <c r="AQ1383" s="120" t="s">
        <v>287</v>
      </c>
      <c r="AR1383" s="144">
        <f t="shared" si="245"/>
        <v>0</v>
      </c>
      <c r="AS1383" s="411">
        <v>8.3999999999999995E-3</v>
      </c>
      <c r="AT1383" s="115">
        <v>1392</v>
      </c>
    </row>
    <row r="1384" spans="1:46" ht="15" hidden="1" customHeight="1">
      <c r="A1384" s="115">
        <v>1381</v>
      </c>
      <c r="B1384" s="120"/>
      <c r="C1384" s="120"/>
      <c r="D1384" s="120"/>
      <c r="E1384" s="120"/>
      <c r="F1384" s="120"/>
      <c r="G1384" s="120"/>
      <c r="H1384" s="120"/>
      <c r="I1384" s="120"/>
      <c r="J1384" s="120"/>
      <c r="K1384" s="120"/>
      <c r="L1384" s="120">
        <f t="shared" si="246"/>
        <v>0.01</v>
      </c>
      <c r="M1384" s="163"/>
      <c r="N1384" s="141"/>
      <c r="O1384" s="163"/>
      <c r="P1384" s="163"/>
      <c r="Q1384" s="120"/>
      <c r="R1384" s="120"/>
      <c r="S1384" s="121"/>
      <c r="T1384" s="121"/>
      <c r="U1384" s="121"/>
      <c r="V1384" s="121"/>
      <c r="W1384" s="121"/>
      <c r="X1384" s="121"/>
      <c r="Y1384" s="121"/>
      <c r="Z1384" s="121"/>
      <c r="AA1384" s="121"/>
      <c r="AB1384" s="121"/>
      <c r="AC1384" s="122"/>
      <c r="AD1384" s="122"/>
      <c r="AE1384" s="122"/>
      <c r="AF1384" s="123"/>
      <c r="AG1384" s="123"/>
      <c r="AH1384" s="123"/>
      <c r="AI1384" s="120"/>
      <c r="AJ1384" s="120"/>
      <c r="AK1384" s="1093"/>
      <c r="AL1384" s="1093"/>
      <c r="AM1384" s="1093"/>
      <c r="AN1384" s="120"/>
      <c r="AO1384" s="118">
        <f t="shared" si="247"/>
        <v>0</v>
      </c>
      <c r="AP1384" s="120" t="s">
        <v>287</v>
      </c>
      <c r="AQ1384" s="120" t="s">
        <v>287</v>
      </c>
      <c r="AR1384" s="144">
        <f t="shared" si="245"/>
        <v>0</v>
      </c>
      <c r="AS1384" s="411">
        <v>8.3999999999999995E-3</v>
      </c>
      <c r="AT1384" s="115">
        <v>1393</v>
      </c>
    </row>
    <row r="1385" spans="1:46" ht="15" hidden="1" customHeight="1">
      <c r="A1385" s="115">
        <v>1382</v>
      </c>
      <c r="B1385" s="120"/>
      <c r="C1385" s="120"/>
      <c r="D1385" s="120"/>
      <c r="E1385" s="120"/>
      <c r="F1385" s="120"/>
      <c r="G1385" s="120"/>
      <c r="H1385" s="120"/>
      <c r="I1385" s="120"/>
      <c r="J1385" s="120"/>
      <c r="K1385" s="120"/>
      <c r="L1385" s="120">
        <f t="shared" si="246"/>
        <v>0.01</v>
      </c>
      <c r="M1385" s="163"/>
      <c r="N1385" s="141"/>
      <c r="O1385" s="163"/>
      <c r="P1385" s="163"/>
      <c r="Q1385" s="120"/>
      <c r="R1385" s="120"/>
      <c r="S1385" s="121"/>
      <c r="T1385" s="121"/>
      <c r="U1385" s="121"/>
      <c r="V1385" s="121"/>
      <c r="W1385" s="121"/>
      <c r="X1385" s="121"/>
      <c r="Y1385" s="121"/>
      <c r="Z1385" s="121"/>
      <c r="AA1385" s="121"/>
      <c r="AB1385" s="121"/>
      <c r="AC1385" s="122"/>
      <c r="AD1385" s="122"/>
      <c r="AE1385" s="122"/>
      <c r="AF1385" s="123"/>
      <c r="AG1385" s="123"/>
      <c r="AH1385" s="123"/>
      <c r="AI1385" s="120"/>
      <c r="AJ1385" s="120"/>
      <c r="AK1385" s="1093"/>
      <c r="AL1385" s="1093"/>
      <c r="AM1385" s="1093"/>
      <c r="AN1385" s="120"/>
      <c r="AO1385" s="118">
        <f t="shared" si="247"/>
        <v>0</v>
      </c>
      <c r="AP1385" s="120" t="s">
        <v>287</v>
      </c>
      <c r="AQ1385" s="120" t="s">
        <v>287</v>
      </c>
      <c r="AR1385" s="144">
        <f t="shared" si="245"/>
        <v>0</v>
      </c>
      <c r="AS1385" s="411">
        <v>8.3999999999999995E-3</v>
      </c>
      <c r="AT1385" s="115">
        <v>1394</v>
      </c>
    </row>
    <row r="1386" spans="1:46" ht="15" hidden="1" customHeight="1">
      <c r="A1386" s="115">
        <v>1383</v>
      </c>
      <c r="B1386" s="120"/>
      <c r="C1386" s="120"/>
      <c r="D1386" s="120"/>
      <c r="E1386" s="120"/>
      <c r="F1386" s="120"/>
      <c r="G1386" s="120"/>
      <c r="H1386" s="120"/>
      <c r="I1386" s="120"/>
      <c r="J1386" s="120"/>
      <c r="K1386" s="120"/>
      <c r="L1386" s="120">
        <f t="shared" si="246"/>
        <v>0.01</v>
      </c>
      <c r="M1386" s="163"/>
      <c r="N1386" s="141"/>
      <c r="O1386" s="163"/>
      <c r="P1386" s="163"/>
      <c r="Q1386" s="120"/>
      <c r="R1386" s="120"/>
      <c r="S1386" s="121"/>
      <c r="T1386" s="121"/>
      <c r="U1386" s="121"/>
      <c r="V1386" s="121"/>
      <c r="W1386" s="121"/>
      <c r="X1386" s="121"/>
      <c r="Y1386" s="121"/>
      <c r="Z1386" s="121"/>
      <c r="AA1386" s="121"/>
      <c r="AB1386" s="121"/>
      <c r="AC1386" s="122"/>
      <c r="AD1386" s="122"/>
      <c r="AE1386" s="122"/>
      <c r="AF1386" s="123"/>
      <c r="AG1386" s="123"/>
      <c r="AH1386" s="123"/>
      <c r="AI1386" s="120"/>
      <c r="AJ1386" s="120"/>
      <c r="AK1386" s="1093"/>
      <c r="AL1386" s="1093"/>
      <c r="AM1386" s="1093"/>
      <c r="AN1386" s="120"/>
      <c r="AO1386" s="118">
        <f t="shared" si="247"/>
        <v>0</v>
      </c>
      <c r="AP1386" s="120" t="s">
        <v>287</v>
      </c>
      <c r="AQ1386" s="120" t="s">
        <v>287</v>
      </c>
      <c r="AR1386" s="144">
        <f t="shared" si="245"/>
        <v>0</v>
      </c>
      <c r="AS1386" s="411">
        <v>8.3999999999999995E-3</v>
      </c>
      <c r="AT1386" s="115">
        <v>1395</v>
      </c>
    </row>
    <row r="1387" spans="1:46" ht="15" hidden="1" customHeight="1">
      <c r="A1387" s="115">
        <v>1384</v>
      </c>
      <c r="B1387" s="120"/>
      <c r="C1387" s="120"/>
      <c r="D1387" s="120"/>
      <c r="E1387" s="120"/>
      <c r="F1387" s="120"/>
      <c r="G1387" s="120"/>
      <c r="H1387" s="120"/>
      <c r="I1387" s="120"/>
      <c r="J1387" s="120"/>
      <c r="K1387" s="120"/>
      <c r="L1387" s="120">
        <f t="shared" si="246"/>
        <v>0.01</v>
      </c>
      <c r="M1387" s="163"/>
      <c r="N1387" s="141"/>
      <c r="O1387" s="163"/>
      <c r="P1387" s="163"/>
      <c r="Q1387" s="120"/>
      <c r="R1387" s="120"/>
      <c r="S1387" s="121"/>
      <c r="T1387" s="121"/>
      <c r="U1387" s="121"/>
      <c r="V1387" s="121"/>
      <c r="W1387" s="121"/>
      <c r="X1387" s="121"/>
      <c r="Y1387" s="121"/>
      <c r="Z1387" s="121"/>
      <c r="AA1387" s="121"/>
      <c r="AB1387" s="121"/>
      <c r="AC1387" s="122"/>
      <c r="AD1387" s="122"/>
      <c r="AE1387" s="122"/>
      <c r="AF1387" s="123"/>
      <c r="AG1387" s="123"/>
      <c r="AH1387" s="123"/>
      <c r="AI1387" s="120"/>
      <c r="AJ1387" s="120"/>
      <c r="AK1387" s="1093"/>
      <c r="AL1387" s="1093"/>
      <c r="AM1387" s="1093"/>
      <c r="AN1387" s="120"/>
      <c r="AO1387" s="118">
        <f t="shared" si="247"/>
        <v>0</v>
      </c>
      <c r="AP1387" s="120" t="s">
        <v>287</v>
      </c>
      <c r="AQ1387" s="120" t="s">
        <v>287</v>
      </c>
      <c r="AR1387" s="144">
        <f t="shared" si="245"/>
        <v>0</v>
      </c>
      <c r="AS1387" s="411">
        <v>8.3999999999999995E-3</v>
      </c>
      <c r="AT1387" s="115">
        <v>1396</v>
      </c>
    </row>
    <row r="1388" spans="1:46" ht="15" hidden="1" customHeight="1">
      <c r="A1388" s="115">
        <v>1385</v>
      </c>
      <c r="B1388" s="120"/>
      <c r="C1388" s="120"/>
      <c r="D1388" s="120"/>
      <c r="E1388" s="120"/>
      <c r="F1388" s="120"/>
      <c r="G1388" s="120"/>
      <c r="H1388" s="120"/>
      <c r="I1388" s="120"/>
      <c r="J1388" s="120"/>
      <c r="K1388" s="120"/>
      <c r="L1388" s="120">
        <f t="shared" si="246"/>
        <v>0.01</v>
      </c>
      <c r="M1388" s="163"/>
      <c r="N1388" s="141"/>
      <c r="O1388" s="163"/>
      <c r="P1388" s="163"/>
      <c r="Q1388" s="120"/>
      <c r="R1388" s="120"/>
      <c r="S1388" s="121"/>
      <c r="T1388" s="121"/>
      <c r="U1388" s="121"/>
      <c r="V1388" s="121"/>
      <c r="W1388" s="121"/>
      <c r="X1388" s="121"/>
      <c r="Y1388" s="121"/>
      <c r="Z1388" s="121"/>
      <c r="AA1388" s="121"/>
      <c r="AB1388" s="121"/>
      <c r="AC1388" s="122"/>
      <c r="AD1388" s="122"/>
      <c r="AE1388" s="122"/>
      <c r="AF1388" s="123"/>
      <c r="AG1388" s="123"/>
      <c r="AH1388" s="123"/>
      <c r="AI1388" s="120"/>
      <c r="AJ1388" s="120"/>
      <c r="AK1388" s="1093"/>
      <c r="AL1388" s="1093"/>
      <c r="AM1388" s="1093"/>
      <c r="AN1388" s="120"/>
      <c r="AO1388" s="118">
        <f t="shared" si="247"/>
        <v>0</v>
      </c>
      <c r="AP1388" s="120" t="s">
        <v>287</v>
      </c>
      <c r="AQ1388" s="120" t="s">
        <v>287</v>
      </c>
      <c r="AR1388" s="144">
        <f t="shared" si="245"/>
        <v>0</v>
      </c>
      <c r="AS1388" s="411">
        <v>8.3999999999999995E-3</v>
      </c>
      <c r="AT1388" s="115">
        <v>1397</v>
      </c>
    </row>
    <row r="1389" spans="1:46" ht="15" hidden="1" customHeight="1">
      <c r="A1389" s="115">
        <v>1386</v>
      </c>
      <c r="B1389" s="120"/>
      <c r="C1389" s="120"/>
      <c r="D1389" s="120"/>
      <c r="E1389" s="120"/>
      <c r="F1389" s="120"/>
      <c r="G1389" s="120"/>
      <c r="H1389" s="120"/>
      <c r="I1389" s="120"/>
      <c r="J1389" s="120"/>
      <c r="K1389" s="120"/>
      <c r="L1389" s="120">
        <f t="shared" si="246"/>
        <v>0.01</v>
      </c>
      <c r="M1389" s="163"/>
      <c r="N1389" s="141"/>
      <c r="O1389" s="163"/>
      <c r="P1389" s="163"/>
      <c r="Q1389" s="120"/>
      <c r="R1389" s="120"/>
      <c r="S1389" s="121"/>
      <c r="T1389" s="121"/>
      <c r="U1389" s="121"/>
      <c r="V1389" s="121"/>
      <c r="W1389" s="121"/>
      <c r="X1389" s="121"/>
      <c r="Y1389" s="121"/>
      <c r="Z1389" s="121"/>
      <c r="AA1389" s="121"/>
      <c r="AB1389" s="121"/>
      <c r="AC1389" s="122"/>
      <c r="AD1389" s="122"/>
      <c r="AE1389" s="122"/>
      <c r="AF1389" s="123"/>
      <c r="AG1389" s="123"/>
      <c r="AH1389" s="123"/>
      <c r="AI1389" s="120"/>
      <c r="AJ1389" s="120"/>
      <c r="AK1389" s="1093"/>
      <c r="AL1389" s="1093"/>
      <c r="AM1389" s="1093"/>
      <c r="AN1389" s="120"/>
      <c r="AO1389" s="118">
        <f t="shared" si="247"/>
        <v>0</v>
      </c>
      <c r="AP1389" s="120" t="s">
        <v>287</v>
      </c>
      <c r="AQ1389" s="120" t="s">
        <v>287</v>
      </c>
      <c r="AR1389" s="144">
        <f t="shared" si="245"/>
        <v>0</v>
      </c>
      <c r="AS1389" s="411">
        <v>8.3999999999999995E-3</v>
      </c>
      <c r="AT1389" s="115">
        <v>1398</v>
      </c>
    </row>
    <row r="1390" spans="1:46" ht="15" hidden="1" customHeight="1">
      <c r="A1390" s="115">
        <v>1387</v>
      </c>
      <c r="B1390" s="120"/>
      <c r="C1390" s="120"/>
      <c r="D1390" s="120"/>
      <c r="E1390" s="120"/>
      <c r="F1390" s="120"/>
      <c r="G1390" s="120"/>
      <c r="H1390" s="120"/>
      <c r="I1390" s="120"/>
      <c r="J1390" s="120"/>
      <c r="K1390" s="120"/>
      <c r="L1390" s="120">
        <f t="shared" si="246"/>
        <v>0.01</v>
      </c>
      <c r="M1390" s="163"/>
      <c r="N1390" s="141"/>
      <c r="O1390" s="163"/>
      <c r="P1390" s="163"/>
      <c r="Q1390" s="120"/>
      <c r="R1390" s="120"/>
      <c r="S1390" s="121"/>
      <c r="T1390" s="121"/>
      <c r="U1390" s="121"/>
      <c r="V1390" s="121"/>
      <c r="W1390" s="121"/>
      <c r="X1390" s="121"/>
      <c r="Y1390" s="121"/>
      <c r="Z1390" s="121"/>
      <c r="AA1390" s="121"/>
      <c r="AB1390" s="121"/>
      <c r="AC1390" s="122"/>
      <c r="AD1390" s="122"/>
      <c r="AE1390" s="122"/>
      <c r="AF1390" s="123"/>
      <c r="AG1390" s="123"/>
      <c r="AH1390" s="123"/>
      <c r="AI1390" s="120"/>
      <c r="AJ1390" s="120"/>
      <c r="AK1390" s="1093"/>
      <c r="AL1390" s="1093"/>
      <c r="AM1390" s="1093"/>
      <c r="AN1390" s="120"/>
      <c r="AO1390" s="118">
        <f t="shared" si="247"/>
        <v>0</v>
      </c>
      <c r="AP1390" s="120" t="s">
        <v>287</v>
      </c>
      <c r="AQ1390" s="120" t="s">
        <v>287</v>
      </c>
      <c r="AR1390" s="144">
        <f t="shared" si="245"/>
        <v>0</v>
      </c>
      <c r="AS1390" s="411">
        <v>8.3999999999999995E-3</v>
      </c>
      <c r="AT1390" s="115">
        <v>1399</v>
      </c>
    </row>
    <row r="1391" spans="1:46" ht="15" hidden="1" customHeight="1">
      <c r="A1391" s="115">
        <v>1388</v>
      </c>
      <c r="B1391" s="120"/>
      <c r="C1391" s="120"/>
      <c r="D1391" s="120"/>
      <c r="E1391" s="120"/>
      <c r="F1391" s="120"/>
      <c r="G1391" s="120"/>
      <c r="H1391" s="120"/>
      <c r="I1391" s="120"/>
      <c r="J1391" s="120"/>
      <c r="K1391" s="120"/>
      <c r="L1391" s="120">
        <f t="shared" si="246"/>
        <v>0.01</v>
      </c>
      <c r="M1391" s="163"/>
      <c r="N1391" s="141"/>
      <c r="O1391" s="163"/>
      <c r="P1391" s="163"/>
      <c r="Q1391" s="120"/>
      <c r="R1391" s="120"/>
      <c r="S1391" s="121"/>
      <c r="T1391" s="121"/>
      <c r="U1391" s="121"/>
      <c r="V1391" s="121"/>
      <c r="W1391" s="121"/>
      <c r="X1391" s="121"/>
      <c r="Y1391" s="121"/>
      <c r="Z1391" s="121"/>
      <c r="AA1391" s="121"/>
      <c r="AB1391" s="121"/>
      <c r="AC1391" s="122"/>
      <c r="AD1391" s="122"/>
      <c r="AE1391" s="122"/>
      <c r="AF1391" s="123"/>
      <c r="AG1391" s="123"/>
      <c r="AH1391" s="123"/>
      <c r="AI1391" s="120"/>
      <c r="AJ1391" s="120"/>
      <c r="AK1391" s="1093"/>
      <c r="AL1391" s="1093"/>
      <c r="AM1391" s="1093"/>
      <c r="AN1391" s="120"/>
      <c r="AO1391" s="118">
        <f t="shared" si="247"/>
        <v>0</v>
      </c>
      <c r="AP1391" s="120" t="s">
        <v>287</v>
      </c>
      <c r="AQ1391" s="120" t="s">
        <v>287</v>
      </c>
      <c r="AR1391" s="144">
        <f t="shared" si="245"/>
        <v>0</v>
      </c>
      <c r="AS1391" s="411">
        <v>8.3999999999999995E-3</v>
      </c>
      <c r="AT1391" s="115">
        <v>1400</v>
      </c>
    </row>
    <row r="1392" spans="1:46" ht="15" hidden="1" customHeight="1">
      <c r="A1392" s="115">
        <v>1389</v>
      </c>
      <c r="B1392" s="120"/>
      <c r="C1392" s="120"/>
      <c r="D1392" s="120"/>
      <c r="E1392" s="120"/>
      <c r="F1392" s="120"/>
      <c r="G1392" s="120"/>
      <c r="H1392" s="120"/>
      <c r="I1392" s="120"/>
      <c r="J1392" s="120"/>
      <c r="K1392" s="120"/>
      <c r="L1392" s="120">
        <f t="shared" si="246"/>
        <v>0.01</v>
      </c>
      <c r="M1392" s="163"/>
      <c r="N1392" s="141"/>
      <c r="O1392" s="163"/>
      <c r="P1392" s="163"/>
      <c r="Q1392" s="120"/>
      <c r="R1392" s="120"/>
      <c r="S1392" s="121"/>
      <c r="T1392" s="121"/>
      <c r="U1392" s="121"/>
      <c r="V1392" s="121"/>
      <c r="W1392" s="121"/>
      <c r="X1392" s="121"/>
      <c r="Y1392" s="121"/>
      <c r="Z1392" s="121"/>
      <c r="AA1392" s="121"/>
      <c r="AB1392" s="121"/>
      <c r="AC1392" s="122"/>
      <c r="AD1392" s="122"/>
      <c r="AE1392" s="122"/>
      <c r="AF1392" s="123"/>
      <c r="AG1392" s="123"/>
      <c r="AH1392" s="123"/>
      <c r="AI1392" s="120"/>
      <c r="AJ1392" s="120"/>
      <c r="AK1392" s="1093"/>
      <c r="AL1392" s="1093"/>
      <c r="AM1392" s="1093"/>
      <c r="AN1392" s="120"/>
      <c r="AO1392" s="118">
        <f t="shared" si="247"/>
        <v>0</v>
      </c>
      <c r="AP1392" s="120" t="s">
        <v>287</v>
      </c>
      <c r="AQ1392" s="120" t="s">
        <v>287</v>
      </c>
      <c r="AR1392" s="144">
        <f t="shared" si="245"/>
        <v>0</v>
      </c>
      <c r="AS1392" s="411">
        <v>8.3999999999999995E-3</v>
      </c>
      <c r="AT1392" s="115">
        <v>1401</v>
      </c>
    </row>
    <row r="1393" spans="1:46" ht="15" hidden="1" customHeight="1">
      <c r="A1393" s="115">
        <v>1390</v>
      </c>
      <c r="B1393" s="120"/>
      <c r="C1393" s="120"/>
      <c r="D1393" s="120"/>
      <c r="E1393" s="120"/>
      <c r="F1393" s="120"/>
      <c r="G1393" s="120"/>
      <c r="H1393" s="120"/>
      <c r="I1393" s="120"/>
      <c r="J1393" s="120"/>
      <c r="K1393" s="120"/>
      <c r="L1393" s="120">
        <f t="shared" si="246"/>
        <v>0.01</v>
      </c>
      <c r="M1393" s="163"/>
      <c r="N1393" s="141"/>
      <c r="O1393" s="163"/>
      <c r="P1393" s="163"/>
      <c r="Q1393" s="120"/>
      <c r="R1393" s="120"/>
      <c r="S1393" s="121"/>
      <c r="T1393" s="121"/>
      <c r="U1393" s="121"/>
      <c r="V1393" s="121"/>
      <c r="W1393" s="121"/>
      <c r="X1393" s="121"/>
      <c r="Y1393" s="121"/>
      <c r="Z1393" s="121"/>
      <c r="AA1393" s="121"/>
      <c r="AB1393" s="121"/>
      <c r="AC1393" s="122"/>
      <c r="AD1393" s="122"/>
      <c r="AE1393" s="122"/>
      <c r="AF1393" s="123"/>
      <c r="AG1393" s="123"/>
      <c r="AH1393" s="123"/>
      <c r="AI1393" s="120"/>
      <c r="AJ1393" s="120"/>
      <c r="AK1393" s="1093"/>
      <c r="AL1393" s="1093"/>
      <c r="AM1393" s="1093"/>
      <c r="AN1393" s="120"/>
      <c r="AO1393" s="118">
        <f t="shared" si="247"/>
        <v>0</v>
      </c>
      <c r="AP1393" s="120" t="s">
        <v>287</v>
      </c>
      <c r="AQ1393" s="120" t="s">
        <v>287</v>
      </c>
      <c r="AR1393" s="144">
        <f t="shared" si="245"/>
        <v>0</v>
      </c>
      <c r="AS1393" s="411">
        <v>8.3999999999999995E-3</v>
      </c>
      <c r="AT1393" s="115">
        <v>1402</v>
      </c>
    </row>
    <row r="1394" spans="1:46" ht="15" hidden="1" customHeight="1">
      <c r="A1394" s="115">
        <v>1391</v>
      </c>
      <c r="B1394" s="120"/>
      <c r="C1394" s="120"/>
      <c r="D1394" s="120"/>
      <c r="E1394" s="120"/>
      <c r="F1394" s="120"/>
      <c r="G1394" s="120"/>
      <c r="H1394" s="120"/>
      <c r="I1394" s="120"/>
      <c r="J1394" s="120"/>
      <c r="K1394" s="120"/>
      <c r="L1394" s="120">
        <f t="shared" si="246"/>
        <v>0.01</v>
      </c>
      <c r="M1394" s="163"/>
      <c r="N1394" s="141"/>
      <c r="O1394" s="163"/>
      <c r="P1394" s="163"/>
      <c r="Q1394" s="120"/>
      <c r="R1394" s="120"/>
      <c r="S1394" s="121"/>
      <c r="T1394" s="121"/>
      <c r="U1394" s="121"/>
      <c r="V1394" s="121"/>
      <c r="W1394" s="121"/>
      <c r="X1394" s="121"/>
      <c r="Y1394" s="121"/>
      <c r="Z1394" s="121"/>
      <c r="AA1394" s="121"/>
      <c r="AB1394" s="121"/>
      <c r="AC1394" s="122"/>
      <c r="AD1394" s="122"/>
      <c r="AE1394" s="122"/>
      <c r="AF1394" s="123"/>
      <c r="AG1394" s="123"/>
      <c r="AH1394" s="123"/>
      <c r="AI1394" s="120"/>
      <c r="AJ1394" s="120"/>
      <c r="AK1394" s="1093"/>
      <c r="AL1394" s="1093"/>
      <c r="AM1394" s="1093"/>
      <c r="AN1394" s="120"/>
      <c r="AO1394" s="118">
        <f t="shared" si="247"/>
        <v>0</v>
      </c>
      <c r="AP1394" s="120" t="s">
        <v>287</v>
      </c>
      <c r="AQ1394" s="120" t="s">
        <v>287</v>
      </c>
      <c r="AR1394" s="144">
        <f t="shared" si="245"/>
        <v>0</v>
      </c>
      <c r="AS1394" s="411">
        <v>8.3999999999999995E-3</v>
      </c>
      <c r="AT1394" s="115">
        <v>1403</v>
      </c>
    </row>
    <row r="1395" spans="1:46" ht="15" hidden="1" customHeight="1">
      <c r="A1395" s="115">
        <v>1392</v>
      </c>
      <c r="B1395" s="120"/>
      <c r="C1395" s="120"/>
      <c r="D1395" s="120"/>
      <c r="E1395" s="120"/>
      <c r="F1395" s="120"/>
      <c r="G1395" s="120"/>
      <c r="H1395" s="120"/>
      <c r="I1395" s="120"/>
      <c r="J1395" s="120"/>
      <c r="K1395" s="120"/>
      <c r="L1395" s="120">
        <f t="shared" si="246"/>
        <v>0.01</v>
      </c>
      <c r="M1395" s="163"/>
      <c r="N1395" s="141"/>
      <c r="O1395" s="163"/>
      <c r="P1395" s="163"/>
      <c r="Q1395" s="120"/>
      <c r="R1395" s="120"/>
      <c r="S1395" s="121"/>
      <c r="T1395" s="121"/>
      <c r="U1395" s="121"/>
      <c r="V1395" s="121"/>
      <c r="W1395" s="121"/>
      <c r="X1395" s="121"/>
      <c r="Y1395" s="121"/>
      <c r="Z1395" s="121"/>
      <c r="AA1395" s="121"/>
      <c r="AB1395" s="121"/>
      <c r="AC1395" s="122"/>
      <c r="AD1395" s="122"/>
      <c r="AE1395" s="122"/>
      <c r="AF1395" s="123"/>
      <c r="AG1395" s="123"/>
      <c r="AH1395" s="123"/>
      <c r="AI1395" s="120"/>
      <c r="AJ1395" s="120"/>
      <c r="AK1395" s="1093"/>
      <c r="AL1395" s="1093"/>
      <c r="AM1395" s="1093"/>
      <c r="AN1395" s="120"/>
      <c r="AO1395" s="118">
        <f t="shared" si="247"/>
        <v>0</v>
      </c>
      <c r="AP1395" s="120" t="s">
        <v>287</v>
      </c>
      <c r="AQ1395" s="120" t="s">
        <v>287</v>
      </c>
      <c r="AR1395" s="144">
        <f t="shared" si="245"/>
        <v>0</v>
      </c>
      <c r="AS1395" s="411">
        <v>8.3999999999999995E-3</v>
      </c>
      <c r="AT1395" s="115">
        <v>1404</v>
      </c>
    </row>
    <row r="1396" spans="1:46" ht="15" hidden="1" customHeight="1">
      <c r="A1396" s="115">
        <v>1393</v>
      </c>
      <c r="B1396" s="120"/>
      <c r="C1396" s="120"/>
      <c r="D1396" s="120"/>
      <c r="E1396" s="120"/>
      <c r="F1396" s="120"/>
      <c r="G1396" s="120"/>
      <c r="H1396" s="120"/>
      <c r="I1396" s="120"/>
      <c r="J1396" s="120"/>
      <c r="K1396" s="120"/>
      <c r="L1396" s="120">
        <f t="shared" si="246"/>
        <v>0.01</v>
      </c>
      <c r="M1396" s="163"/>
      <c r="N1396" s="141"/>
      <c r="O1396" s="163"/>
      <c r="P1396" s="163"/>
      <c r="Q1396" s="120"/>
      <c r="R1396" s="120"/>
      <c r="S1396" s="121"/>
      <c r="T1396" s="121"/>
      <c r="U1396" s="121"/>
      <c r="V1396" s="121"/>
      <c r="W1396" s="121"/>
      <c r="X1396" s="121"/>
      <c r="Y1396" s="121"/>
      <c r="Z1396" s="121"/>
      <c r="AA1396" s="121"/>
      <c r="AB1396" s="121"/>
      <c r="AC1396" s="122"/>
      <c r="AD1396" s="122"/>
      <c r="AE1396" s="122"/>
      <c r="AF1396" s="123"/>
      <c r="AG1396" s="123"/>
      <c r="AH1396" s="123"/>
      <c r="AI1396" s="120"/>
      <c r="AJ1396" s="120"/>
      <c r="AK1396" s="1093"/>
      <c r="AL1396" s="1093"/>
      <c r="AM1396" s="1093"/>
      <c r="AN1396" s="120"/>
      <c r="AO1396" s="118">
        <f t="shared" si="247"/>
        <v>0</v>
      </c>
      <c r="AP1396" s="120" t="s">
        <v>287</v>
      </c>
      <c r="AQ1396" s="120" t="s">
        <v>287</v>
      </c>
      <c r="AR1396" s="144">
        <f t="shared" si="245"/>
        <v>0</v>
      </c>
      <c r="AS1396" s="411">
        <v>8.3999999999999995E-3</v>
      </c>
      <c r="AT1396" s="115">
        <v>1405</v>
      </c>
    </row>
    <row r="1397" spans="1:46" ht="15" hidden="1" customHeight="1">
      <c r="A1397" s="115">
        <v>1394</v>
      </c>
      <c r="B1397" s="120"/>
      <c r="C1397" s="120"/>
      <c r="D1397" s="120"/>
      <c r="E1397" s="120"/>
      <c r="F1397" s="120"/>
      <c r="G1397" s="120"/>
      <c r="H1397" s="120"/>
      <c r="I1397" s="120"/>
      <c r="J1397" s="120"/>
      <c r="K1397" s="120"/>
      <c r="L1397" s="120">
        <f t="shared" si="246"/>
        <v>0.01</v>
      </c>
      <c r="M1397" s="163"/>
      <c r="N1397" s="141"/>
      <c r="O1397" s="163"/>
      <c r="P1397" s="163"/>
      <c r="Q1397" s="120"/>
      <c r="R1397" s="120"/>
      <c r="S1397" s="121"/>
      <c r="T1397" s="121"/>
      <c r="U1397" s="121"/>
      <c r="V1397" s="121"/>
      <c r="W1397" s="121"/>
      <c r="X1397" s="121"/>
      <c r="Y1397" s="121"/>
      <c r="Z1397" s="121"/>
      <c r="AA1397" s="121"/>
      <c r="AB1397" s="121"/>
      <c r="AC1397" s="122"/>
      <c r="AD1397" s="122"/>
      <c r="AE1397" s="122"/>
      <c r="AF1397" s="123"/>
      <c r="AG1397" s="123"/>
      <c r="AH1397" s="123"/>
      <c r="AI1397" s="120"/>
      <c r="AJ1397" s="120"/>
      <c r="AK1397" s="1093"/>
      <c r="AL1397" s="1093"/>
      <c r="AM1397" s="1093"/>
      <c r="AN1397" s="120"/>
      <c r="AO1397" s="118">
        <f t="shared" si="247"/>
        <v>0</v>
      </c>
      <c r="AP1397" s="120" t="s">
        <v>287</v>
      </c>
      <c r="AQ1397" s="120" t="s">
        <v>287</v>
      </c>
      <c r="AR1397" s="144">
        <f t="shared" ref="AR1397:AR1460" si="295">4*J1397</f>
        <v>0</v>
      </c>
      <c r="AS1397" s="411">
        <v>8.3999999999999995E-3</v>
      </c>
      <c r="AT1397" s="115">
        <v>1406</v>
      </c>
    </row>
    <row r="1398" spans="1:46" ht="15" hidden="1" customHeight="1">
      <c r="A1398" s="115">
        <v>1395</v>
      </c>
      <c r="B1398" s="120"/>
      <c r="C1398" s="120"/>
      <c r="D1398" s="120"/>
      <c r="E1398" s="120"/>
      <c r="F1398" s="120"/>
      <c r="G1398" s="120"/>
      <c r="H1398" s="120"/>
      <c r="I1398" s="120"/>
      <c r="J1398" s="120"/>
      <c r="K1398" s="120"/>
      <c r="L1398" s="120">
        <f t="shared" si="246"/>
        <v>0.01</v>
      </c>
      <c r="M1398" s="163"/>
      <c r="N1398" s="141"/>
      <c r="O1398" s="163"/>
      <c r="P1398" s="163"/>
      <c r="Q1398" s="120"/>
      <c r="R1398" s="120"/>
      <c r="S1398" s="121"/>
      <c r="T1398" s="121"/>
      <c r="U1398" s="121"/>
      <c r="V1398" s="121"/>
      <c r="W1398" s="121"/>
      <c r="X1398" s="121"/>
      <c r="Y1398" s="121"/>
      <c r="Z1398" s="121"/>
      <c r="AA1398" s="121"/>
      <c r="AB1398" s="121"/>
      <c r="AC1398" s="122"/>
      <c r="AD1398" s="122"/>
      <c r="AE1398" s="122"/>
      <c r="AF1398" s="123"/>
      <c r="AG1398" s="123"/>
      <c r="AH1398" s="123"/>
      <c r="AI1398" s="120"/>
      <c r="AJ1398" s="120"/>
      <c r="AK1398" s="1093"/>
      <c r="AL1398" s="1093"/>
      <c r="AM1398" s="1093"/>
      <c r="AN1398" s="120"/>
      <c r="AO1398" s="118">
        <f t="shared" si="247"/>
        <v>0</v>
      </c>
      <c r="AP1398" s="120" t="s">
        <v>287</v>
      </c>
      <c r="AQ1398" s="120" t="s">
        <v>287</v>
      </c>
      <c r="AR1398" s="144">
        <f t="shared" si="295"/>
        <v>0</v>
      </c>
      <c r="AS1398" s="411">
        <v>8.3999999999999995E-3</v>
      </c>
      <c r="AT1398" s="115">
        <v>1407</v>
      </c>
    </row>
    <row r="1399" spans="1:46" ht="15" hidden="1" customHeight="1">
      <c r="A1399" s="115">
        <v>1396</v>
      </c>
      <c r="B1399" s="120"/>
      <c r="C1399" s="120"/>
      <c r="D1399" s="120"/>
      <c r="E1399" s="120"/>
      <c r="F1399" s="120"/>
      <c r="G1399" s="120"/>
      <c r="H1399" s="120"/>
      <c r="I1399" s="120"/>
      <c r="J1399" s="120"/>
      <c r="K1399" s="120"/>
      <c r="L1399" s="120">
        <f t="shared" si="246"/>
        <v>0.01</v>
      </c>
      <c r="M1399" s="163"/>
      <c r="N1399" s="141"/>
      <c r="O1399" s="163"/>
      <c r="P1399" s="163"/>
      <c r="Q1399" s="120"/>
      <c r="R1399" s="120"/>
      <c r="S1399" s="121"/>
      <c r="T1399" s="121"/>
      <c r="U1399" s="121"/>
      <c r="V1399" s="121"/>
      <c r="W1399" s="121"/>
      <c r="X1399" s="121"/>
      <c r="Y1399" s="121"/>
      <c r="Z1399" s="121"/>
      <c r="AA1399" s="121"/>
      <c r="AB1399" s="121"/>
      <c r="AC1399" s="122"/>
      <c r="AD1399" s="122"/>
      <c r="AE1399" s="122"/>
      <c r="AF1399" s="123"/>
      <c r="AG1399" s="123"/>
      <c r="AH1399" s="123"/>
      <c r="AI1399" s="120"/>
      <c r="AJ1399" s="120"/>
      <c r="AK1399" s="1093"/>
      <c r="AL1399" s="1093"/>
      <c r="AM1399" s="1093"/>
      <c r="AN1399" s="120"/>
      <c r="AO1399" s="118">
        <f t="shared" si="247"/>
        <v>0</v>
      </c>
      <c r="AP1399" s="120" t="s">
        <v>287</v>
      </c>
      <c r="AQ1399" s="120" t="s">
        <v>287</v>
      </c>
      <c r="AR1399" s="144">
        <f t="shared" si="295"/>
        <v>0</v>
      </c>
      <c r="AS1399" s="411">
        <v>8.3999999999999995E-3</v>
      </c>
      <c r="AT1399" s="115">
        <v>1408</v>
      </c>
    </row>
    <row r="1400" spans="1:46" ht="15" hidden="1" customHeight="1">
      <c r="A1400" s="115">
        <v>1397</v>
      </c>
      <c r="B1400" s="120"/>
      <c r="C1400" s="120"/>
      <c r="D1400" s="120"/>
      <c r="E1400" s="120"/>
      <c r="F1400" s="120"/>
      <c r="G1400" s="120"/>
      <c r="H1400" s="120"/>
      <c r="I1400" s="120"/>
      <c r="J1400" s="120"/>
      <c r="K1400" s="120"/>
      <c r="L1400" s="120">
        <f t="shared" ref="L1400:L1463" si="296">IF(J1400&lt;0.03,0.01,0.03)</f>
        <v>0.01</v>
      </c>
      <c r="M1400" s="163"/>
      <c r="N1400" s="141"/>
      <c r="O1400" s="163"/>
      <c r="P1400" s="163"/>
      <c r="Q1400" s="120"/>
      <c r="R1400" s="120"/>
      <c r="S1400" s="121"/>
      <c r="T1400" s="121"/>
      <c r="U1400" s="121"/>
      <c r="V1400" s="121"/>
      <c r="W1400" s="121"/>
      <c r="X1400" s="121"/>
      <c r="Y1400" s="121"/>
      <c r="Z1400" s="121"/>
      <c r="AA1400" s="121"/>
      <c r="AB1400" s="121"/>
      <c r="AC1400" s="122"/>
      <c r="AD1400" s="122"/>
      <c r="AE1400" s="122"/>
      <c r="AF1400" s="123"/>
      <c r="AG1400" s="123"/>
      <c r="AH1400" s="123"/>
      <c r="AI1400" s="120"/>
      <c r="AJ1400" s="120"/>
      <c r="AK1400" s="1093"/>
      <c r="AL1400" s="1093"/>
      <c r="AM1400" s="1093"/>
      <c r="AN1400" s="120"/>
      <c r="AO1400" s="118">
        <f t="shared" ref="AO1400:AO1463" si="297">AR1400+J1400</f>
        <v>0</v>
      </c>
      <c r="AP1400" s="120" t="s">
        <v>287</v>
      </c>
      <c r="AQ1400" s="120" t="s">
        <v>287</v>
      </c>
      <c r="AR1400" s="144">
        <f t="shared" si="295"/>
        <v>0</v>
      </c>
      <c r="AS1400" s="411">
        <v>8.3999999999999995E-3</v>
      </c>
      <c r="AT1400" s="115">
        <v>1409</v>
      </c>
    </row>
    <row r="1401" spans="1:46" ht="15" hidden="1" customHeight="1">
      <c r="A1401" s="115">
        <v>1398</v>
      </c>
      <c r="B1401" s="120"/>
      <c r="C1401" s="120"/>
      <c r="D1401" s="120"/>
      <c r="E1401" s="120"/>
      <c r="F1401" s="120"/>
      <c r="G1401" s="120"/>
      <c r="H1401" s="120"/>
      <c r="I1401" s="120"/>
      <c r="J1401" s="120"/>
      <c r="K1401" s="120"/>
      <c r="L1401" s="120">
        <f t="shared" si="296"/>
        <v>0.01</v>
      </c>
      <c r="M1401" s="163"/>
      <c r="N1401" s="141"/>
      <c r="O1401" s="163"/>
      <c r="P1401" s="163"/>
      <c r="Q1401" s="120"/>
      <c r="R1401" s="120"/>
      <c r="S1401" s="121"/>
      <c r="T1401" s="121"/>
      <c r="U1401" s="121"/>
      <c r="V1401" s="121"/>
      <c r="W1401" s="121"/>
      <c r="X1401" s="121"/>
      <c r="Y1401" s="121"/>
      <c r="Z1401" s="121"/>
      <c r="AA1401" s="121"/>
      <c r="AB1401" s="121"/>
      <c r="AC1401" s="122"/>
      <c r="AD1401" s="122"/>
      <c r="AE1401" s="122"/>
      <c r="AF1401" s="123"/>
      <c r="AG1401" s="123"/>
      <c r="AH1401" s="123"/>
      <c r="AI1401" s="120"/>
      <c r="AJ1401" s="120"/>
      <c r="AK1401" s="1093"/>
      <c r="AL1401" s="1093"/>
      <c r="AM1401" s="1093"/>
      <c r="AN1401" s="120"/>
      <c r="AO1401" s="118">
        <f t="shared" si="297"/>
        <v>0</v>
      </c>
      <c r="AP1401" s="120" t="s">
        <v>287</v>
      </c>
      <c r="AQ1401" s="120" t="s">
        <v>287</v>
      </c>
      <c r="AR1401" s="144">
        <f t="shared" si="295"/>
        <v>0</v>
      </c>
      <c r="AS1401" s="411">
        <v>8.3999999999999995E-3</v>
      </c>
      <c r="AT1401" s="115">
        <v>1410</v>
      </c>
    </row>
    <row r="1402" spans="1:46" ht="15" hidden="1" customHeight="1">
      <c r="A1402" s="115">
        <v>1399</v>
      </c>
      <c r="B1402" s="120"/>
      <c r="C1402" s="120"/>
      <c r="D1402" s="120"/>
      <c r="E1402" s="120"/>
      <c r="F1402" s="120"/>
      <c r="G1402" s="120"/>
      <c r="H1402" s="120"/>
      <c r="I1402" s="120"/>
      <c r="J1402" s="120"/>
      <c r="K1402" s="120"/>
      <c r="L1402" s="120">
        <f t="shared" si="296"/>
        <v>0.01</v>
      </c>
      <c r="M1402" s="163"/>
      <c r="N1402" s="141"/>
      <c r="O1402" s="163"/>
      <c r="P1402" s="163"/>
      <c r="Q1402" s="120"/>
      <c r="R1402" s="120"/>
      <c r="S1402" s="121"/>
      <c r="T1402" s="121"/>
      <c r="U1402" s="121"/>
      <c r="V1402" s="121"/>
      <c r="W1402" s="121"/>
      <c r="X1402" s="121"/>
      <c r="Y1402" s="121"/>
      <c r="Z1402" s="121"/>
      <c r="AA1402" s="121"/>
      <c r="AB1402" s="121"/>
      <c r="AC1402" s="122"/>
      <c r="AD1402" s="122"/>
      <c r="AE1402" s="122"/>
      <c r="AF1402" s="123"/>
      <c r="AG1402" s="123"/>
      <c r="AH1402" s="123"/>
      <c r="AI1402" s="120"/>
      <c r="AJ1402" s="120"/>
      <c r="AK1402" s="1093"/>
      <c r="AL1402" s="1093"/>
      <c r="AM1402" s="1093"/>
      <c r="AN1402" s="120"/>
      <c r="AO1402" s="118">
        <f t="shared" si="297"/>
        <v>0</v>
      </c>
      <c r="AP1402" s="120" t="s">
        <v>287</v>
      </c>
      <c r="AQ1402" s="120" t="s">
        <v>287</v>
      </c>
      <c r="AR1402" s="144">
        <f t="shared" si="295"/>
        <v>0</v>
      </c>
      <c r="AS1402" s="411">
        <v>8.3999999999999995E-3</v>
      </c>
      <c r="AT1402" s="115">
        <v>1411</v>
      </c>
    </row>
    <row r="1403" spans="1:46" ht="15" hidden="1" customHeight="1">
      <c r="A1403" s="115">
        <v>1400</v>
      </c>
      <c r="B1403" s="120"/>
      <c r="C1403" s="120"/>
      <c r="D1403" s="120"/>
      <c r="E1403" s="120"/>
      <c r="F1403" s="120"/>
      <c r="G1403" s="120"/>
      <c r="H1403" s="120"/>
      <c r="I1403" s="120"/>
      <c r="J1403" s="120"/>
      <c r="K1403" s="120"/>
      <c r="L1403" s="120">
        <f t="shared" si="296"/>
        <v>0.01</v>
      </c>
      <c r="M1403" s="163"/>
      <c r="N1403" s="141"/>
      <c r="O1403" s="163"/>
      <c r="P1403" s="163"/>
      <c r="Q1403" s="120"/>
      <c r="R1403" s="120"/>
      <c r="S1403" s="121"/>
      <c r="T1403" s="121"/>
      <c r="U1403" s="121"/>
      <c r="V1403" s="121"/>
      <c r="W1403" s="121"/>
      <c r="X1403" s="121"/>
      <c r="Y1403" s="121"/>
      <c r="Z1403" s="121"/>
      <c r="AA1403" s="121"/>
      <c r="AB1403" s="121"/>
      <c r="AC1403" s="122"/>
      <c r="AD1403" s="122"/>
      <c r="AE1403" s="122"/>
      <c r="AF1403" s="123"/>
      <c r="AG1403" s="123"/>
      <c r="AH1403" s="123"/>
      <c r="AI1403" s="120"/>
      <c r="AJ1403" s="120"/>
      <c r="AK1403" s="1093"/>
      <c r="AL1403" s="1093"/>
      <c r="AM1403" s="1093"/>
      <c r="AN1403" s="120"/>
      <c r="AO1403" s="118">
        <f t="shared" si="297"/>
        <v>0</v>
      </c>
      <c r="AP1403" s="120" t="s">
        <v>287</v>
      </c>
      <c r="AQ1403" s="120" t="s">
        <v>287</v>
      </c>
      <c r="AR1403" s="144">
        <f t="shared" si="295"/>
        <v>0</v>
      </c>
      <c r="AS1403" s="411">
        <v>8.3999999999999995E-3</v>
      </c>
      <c r="AT1403" s="115">
        <v>1412</v>
      </c>
    </row>
    <row r="1404" spans="1:46" ht="15" hidden="1" customHeight="1">
      <c r="A1404" s="115">
        <v>1401</v>
      </c>
      <c r="B1404" s="120"/>
      <c r="C1404" s="120"/>
      <c r="D1404" s="120"/>
      <c r="E1404" s="120"/>
      <c r="F1404" s="120"/>
      <c r="G1404" s="120"/>
      <c r="H1404" s="120"/>
      <c r="I1404" s="120"/>
      <c r="J1404" s="120"/>
      <c r="K1404" s="120"/>
      <c r="L1404" s="120">
        <f t="shared" si="296"/>
        <v>0.01</v>
      </c>
      <c r="M1404" s="163"/>
      <c r="N1404" s="141"/>
      <c r="O1404" s="163"/>
      <c r="P1404" s="163"/>
      <c r="Q1404" s="120"/>
      <c r="R1404" s="120"/>
      <c r="S1404" s="121"/>
      <c r="T1404" s="121"/>
      <c r="U1404" s="121"/>
      <c r="V1404" s="121"/>
      <c r="W1404" s="121"/>
      <c r="X1404" s="121"/>
      <c r="Y1404" s="121"/>
      <c r="Z1404" s="121"/>
      <c r="AA1404" s="121"/>
      <c r="AB1404" s="121"/>
      <c r="AC1404" s="122"/>
      <c r="AD1404" s="122"/>
      <c r="AE1404" s="122"/>
      <c r="AF1404" s="123"/>
      <c r="AG1404" s="123"/>
      <c r="AH1404" s="123"/>
      <c r="AI1404" s="120"/>
      <c r="AJ1404" s="120"/>
      <c r="AK1404" s="1093"/>
      <c r="AL1404" s="1093"/>
      <c r="AM1404" s="1093"/>
      <c r="AN1404" s="120"/>
      <c r="AO1404" s="118">
        <f t="shared" si="297"/>
        <v>0</v>
      </c>
      <c r="AP1404" s="120" t="s">
        <v>287</v>
      </c>
      <c r="AQ1404" s="120" t="s">
        <v>287</v>
      </c>
      <c r="AR1404" s="144">
        <f t="shared" si="295"/>
        <v>0</v>
      </c>
      <c r="AS1404" s="411">
        <v>8.3999999999999995E-3</v>
      </c>
      <c r="AT1404" s="115">
        <v>1413</v>
      </c>
    </row>
    <row r="1405" spans="1:46" ht="15" hidden="1" customHeight="1">
      <c r="A1405" s="115">
        <v>1402</v>
      </c>
      <c r="B1405" s="120"/>
      <c r="C1405" s="120"/>
      <c r="D1405" s="120"/>
      <c r="E1405" s="120"/>
      <c r="F1405" s="120"/>
      <c r="G1405" s="120"/>
      <c r="H1405" s="120"/>
      <c r="I1405" s="120"/>
      <c r="J1405" s="120"/>
      <c r="K1405" s="120"/>
      <c r="L1405" s="120">
        <f t="shared" si="296"/>
        <v>0.01</v>
      </c>
      <c r="M1405" s="163"/>
      <c r="N1405" s="141"/>
      <c r="O1405" s="163"/>
      <c r="P1405" s="163"/>
      <c r="Q1405" s="120"/>
      <c r="R1405" s="120"/>
      <c r="S1405" s="121"/>
      <c r="T1405" s="121"/>
      <c r="U1405" s="121"/>
      <c r="V1405" s="121"/>
      <c r="W1405" s="121"/>
      <c r="X1405" s="121"/>
      <c r="Y1405" s="121"/>
      <c r="Z1405" s="121"/>
      <c r="AA1405" s="121"/>
      <c r="AB1405" s="121"/>
      <c r="AC1405" s="122"/>
      <c r="AD1405" s="122"/>
      <c r="AE1405" s="122"/>
      <c r="AF1405" s="123"/>
      <c r="AG1405" s="123"/>
      <c r="AH1405" s="123"/>
      <c r="AI1405" s="120"/>
      <c r="AJ1405" s="120"/>
      <c r="AK1405" s="1093"/>
      <c r="AL1405" s="1093"/>
      <c r="AM1405" s="1093"/>
      <c r="AN1405" s="120"/>
      <c r="AO1405" s="118">
        <f t="shared" si="297"/>
        <v>0</v>
      </c>
      <c r="AP1405" s="120" t="s">
        <v>287</v>
      </c>
      <c r="AQ1405" s="120" t="s">
        <v>287</v>
      </c>
      <c r="AR1405" s="144">
        <f t="shared" si="295"/>
        <v>0</v>
      </c>
      <c r="AS1405" s="411">
        <v>8.3999999999999995E-3</v>
      </c>
      <c r="AT1405" s="115">
        <v>1414</v>
      </c>
    </row>
    <row r="1406" spans="1:46" ht="15" hidden="1" customHeight="1">
      <c r="A1406" s="115">
        <v>1403</v>
      </c>
      <c r="B1406" s="120"/>
      <c r="C1406" s="120"/>
      <c r="D1406" s="120"/>
      <c r="E1406" s="120"/>
      <c r="F1406" s="120"/>
      <c r="G1406" s="120"/>
      <c r="H1406" s="120"/>
      <c r="I1406" s="120"/>
      <c r="J1406" s="120"/>
      <c r="K1406" s="120"/>
      <c r="L1406" s="120">
        <f t="shared" si="296"/>
        <v>0.01</v>
      </c>
      <c r="M1406" s="163"/>
      <c r="N1406" s="141"/>
      <c r="O1406" s="163"/>
      <c r="P1406" s="163"/>
      <c r="Q1406" s="120"/>
      <c r="R1406" s="120"/>
      <c r="S1406" s="121"/>
      <c r="T1406" s="121"/>
      <c r="U1406" s="121"/>
      <c r="V1406" s="121"/>
      <c r="W1406" s="121"/>
      <c r="X1406" s="121"/>
      <c r="Y1406" s="121"/>
      <c r="Z1406" s="121"/>
      <c r="AA1406" s="121"/>
      <c r="AB1406" s="121"/>
      <c r="AC1406" s="122"/>
      <c r="AD1406" s="122"/>
      <c r="AE1406" s="122"/>
      <c r="AF1406" s="123"/>
      <c r="AG1406" s="123"/>
      <c r="AH1406" s="123"/>
      <c r="AI1406" s="120"/>
      <c r="AJ1406" s="120"/>
      <c r="AK1406" s="1093"/>
      <c r="AL1406" s="1093"/>
      <c r="AM1406" s="1093"/>
      <c r="AN1406" s="120"/>
      <c r="AO1406" s="118">
        <f t="shared" si="297"/>
        <v>0</v>
      </c>
      <c r="AP1406" s="120" t="s">
        <v>287</v>
      </c>
      <c r="AQ1406" s="120" t="s">
        <v>287</v>
      </c>
      <c r="AR1406" s="144">
        <f t="shared" si="295"/>
        <v>0</v>
      </c>
      <c r="AS1406" s="411">
        <v>8.3999999999999995E-3</v>
      </c>
      <c r="AT1406" s="115">
        <v>1415</v>
      </c>
    </row>
    <row r="1407" spans="1:46" ht="15" hidden="1" customHeight="1">
      <c r="A1407" s="115">
        <v>1404</v>
      </c>
      <c r="B1407" s="120"/>
      <c r="C1407" s="120"/>
      <c r="D1407" s="120"/>
      <c r="E1407" s="120"/>
      <c r="F1407" s="120"/>
      <c r="G1407" s="120"/>
      <c r="H1407" s="120"/>
      <c r="I1407" s="120"/>
      <c r="J1407" s="120"/>
      <c r="K1407" s="120"/>
      <c r="L1407" s="120">
        <f t="shared" si="296"/>
        <v>0.01</v>
      </c>
      <c r="M1407" s="163"/>
      <c r="N1407" s="141"/>
      <c r="O1407" s="163"/>
      <c r="P1407" s="163"/>
      <c r="Q1407" s="120"/>
      <c r="R1407" s="120"/>
      <c r="S1407" s="121"/>
      <c r="T1407" s="121"/>
      <c r="U1407" s="121"/>
      <c r="V1407" s="121"/>
      <c r="W1407" s="121"/>
      <c r="X1407" s="121"/>
      <c r="Y1407" s="121"/>
      <c r="Z1407" s="121"/>
      <c r="AA1407" s="121"/>
      <c r="AB1407" s="121"/>
      <c r="AC1407" s="122"/>
      <c r="AD1407" s="122"/>
      <c r="AE1407" s="122"/>
      <c r="AF1407" s="123"/>
      <c r="AG1407" s="123"/>
      <c r="AH1407" s="123"/>
      <c r="AI1407" s="120"/>
      <c r="AJ1407" s="120"/>
      <c r="AK1407" s="1093"/>
      <c r="AL1407" s="1093"/>
      <c r="AM1407" s="1093"/>
      <c r="AN1407" s="120"/>
      <c r="AO1407" s="118">
        <f t="shared" si="297"/>
        <v>0</v>
      </c>
      <c r="AP1407" s="120" t="s">
        <v>287</v>
      </c>
      <c r="AQ1407" s="120" t="s">
        <v>287</v>
      </c>
      <c r="AR1407" s="144">
        <f t="shared" si="295"/>
        <v>0</v>
      </c>
      <c r="AS1407" s="411">
        <v>8.3999999999999995E-3</v>
      </c>
      <c r="AT1407" s="115">
        <v>1416</v>
      </c>
    </row>
    <row r="1408" spans="1:46" ht="15" hidden="1" customHeight="1">
      <c r="A1408" s="115">
        <v>1405</v>
      </c>
      <c r="B1408" s="120"/>
      <c r="C1408" s="120"/>
      <c r="D1408" s="120"/>
      <c r="E1408" s="120"/>
      <c r="F1408" s="120"/>
      <c r="G1408" s="120"/>
      <c r="H1408" s="120"/>
      <c r="I1408" s="120"/>
      <c r="J1408" s="120"/>
      <c r="K1408" s="120"/>
      <c r="L1408" s="120">
        <f t="shared" si="296"/>
        <v>0.01</v>
      </c>
      <c r="M1408" s="163"/>
      <c r="N1408" s="141"/>
      <c r="O1408" s="163"/>
      <c r="P1408" s="163"/>
      <c r="Q1408" s="120"/>
      <c r="R1408" s="120"/>
      <c r="S1408" s="121"/>
      <c r="T1408" s="121"/>
      <c r="U1408" s="121"/>
      <c r="V1408" s="121"/>
      <c r="W1408" s="121"/>
      <c r="X1408" s="121"/>
      <c r="Y1408" s="121"/>
      <c r="Z1408" s="121"/>
      <c r="AA1408" s="121"/>
      <c r="AB1408" s="121"/>
      <c r="AC1408" s="122"/>
      <c r="AD1408" s="122"/>
      <c r="AE1408" s="122"/>
      <c r="AF1408" s="123"/>
      <c r="AG1408" s="123"/>
      <c r="AH1408" s="123"/>
      <c r="AI1408" s="120"/>
      <c r="AJ1408" s="120"/>
      <c r="AK1408" s="1093"/>
      <c r="AL1408" s="1093"/>
      <c r="AM1408" s="1093"/>
      <c r="AN1408" s="120"/>
      <c r="AO1408" s="118">
        <f t="shared" si="297"/>
        <v>0</v>
      </c>
      <c r="AP1408" s="120" t="s">
        <v>287</v>
      </c>
      <c r="AQ1408" s="120" t="s">
        <v>287</v>
      </c>
      <c r="AR1408" s="144">
        <f t="shared" si="295"/>
        <v>0</v>
      </c>
      <c r="AS1408" s="411">
        <v>8.3999999999999995E-3</v>
      </c>
      <c r="AT1408" s="115">
        <v>1417</v>
      </c>
    </row>
    <row r="1409" spans="1:46" ht="15" hidden="1" customHeight="1">
      <c r="A1409" s="115">
        <v>1406</v>
      </c>
      <c r="B1409" s="120"/>
      <c r="C1409" s="120"/>
      <c r="D1409" s="120"/>
      <c r="E1409" s="120"/>
      <c r="F1409" s="120"/>
      <c r="G1409" s="120"/>
      <c r="H1409" s="120"/>
      <c r="I1409" s="120"/>
      <c r="J1409" s="120"/>
      <c r="K1409" s="120"/>
      <c r="L1409" s="120">
        <f t="shared" si="296"/>
        <v>0.01</v>
      </c>
      <c r="M1409" s="163"/>
      <c r="N1409" s="141"/>
      <c r="O1409" s="163"/>
      <c r="P1409" s="163"/>
      <c r="Q1409" s="120"/>
      <c r="R1409" s="120"/>
      <c r="S1409" s="121"/>
      <c r="T1409" s="121"/>
      <c r="U1409" s="121"/>
      <c r="V1409" s="121"/>
      <c r="W1409" s="121"/>
      <c r="X1409" s="121"/>
      <c r="Y1409" s="121"/>
      <c r="Z1409" s="121"/>
      <c r="AA1409" s="121"/>
      <c r="AB1409" s="121"/>
      <c r="AC1409" s="122"/>
      <c r="AD1409" s="122"/>
      <c r="AE1409" s="122"/>
      <c r="AF1409" s="123"/>
      <c r="AG1409" s="123"/>
      <c r="AH1409" s="123"/>
      <c r="AI1409" s="120"/>
      <c r="AJ1409" s="120"/>
      <c r="AK1409" s="1093"/>
      <c r="AL1409" s="1093"/>
      <c r="AM1409" s="1093"/>
      <c r="AN1409" s="120"/>
      <c r="AO1409" s="118">
        <f t="shared" si="297"/>
        <v>0</v>
      </c>
      <c r="AP1409" s="120" t="s">
        <v>287</v>
      </c>
      <c r="AQ1409" s="120" t="s">
        <v>287</v>
      </c>
      <c r="AR1409" s="144">
        <f t="shared" si="295"/>
        <v>0</v>
      </c>
      <c r="AS1409" s="411">
        <v>8.3999999999999995E-3</v>
      </c>
      <c r="AT1409" s="115">
        <v>1418</v>
      </c>
    </row>
    <row r="1410" spans="1:46" ht="15" hidden="1" customHeight="1">
      <c r="A1410" s="115">
        <v>1407</v>
      </c>
      <c r="B1410" s="120"/>
      <c r="C1410" s="120"/>
      <c r="D1410" s="120"/>
      <c r="E1410" s="120"/>
      <c r="F1410" s="120"/>
      <c r="G1410" s="120"/>
      <c r="H1410" s="120"/>
      <c r="I1410" s="120"/>
      <c r="J1410" s="120"/>
      <c r="K1410" s="120"/>
      <c r="L1410" s="120">
        <f t="shared" si="296"/>
        <v>0.01</v>
      </c>
      <c r="M1410" s="163"/>
      <c r="N1410" s="141"/>
      <c r="O1410" s="163"/>
      <c r="P1410" s="163"/>
      <c r="Q1410" s="120"/>
      <c r="R1410" s="120"/>
      <c r="S1410" s="121"/>
      <c r="T1410" s="121"/>
      <c r="U1410" s="121"/>
      <c r="V1410" s="121"/>
      <c r="W1410" s="121"/>
      <c r="X1410" s="121"/>
      <c r="Y1410" s="121"/>
      <c r="Z1410" s="121"/>
      <c r="AA1410" s="121"/>
      <c r="AB1410" s="121"/>
      <c r="AC1410" s="122"/>
      <c r="AD1410" s="122"/>
      <c r="AE1410" s="122"/>
      <c r="AF1410" s="123"/>
      <c r="AG1410" s="123"/>
      <c r="AH1410" s="123"/>
      <c r="AI1410" s="120"/>
      <c r="AJ1410" s="120"/>
      <c r="AK1410" s="1093"/>
      <c r="AL1410" s="1093"/>
      <c r="AM1410" s="1093"/>
      <c r="AN1410" s="120"/>
      <c r="AO1410" s="118">
        <f t="shared" si="297"/>
        <v>0</v>
      </c>
      <c r="AP1410" s="120" t="s">
        <v>287</v>
      </c>
      <c r="AQ1410" s="120" t="s">
        <v>287</v>
      </c>
      <c r="AR1410" s="144">
        <f t="shared" si="295"/>
        <v>0</v>
      </c>
      <c r="AS1410" s="411">
        <v>8.3999999999999995E-3</v>
      </c>
      <c r="AT1410" s="115">
        <v>1419</v>
      </c>
    </row>
    <row r="1411" spans="1:46" ht="15" hidden="1" customHeight="1">
      <c r="A1411" s="115">
        <v>1408</v>
      </c>
      <c r="B1411" s="120"/>
      <c r="C1411" s="120"/>
      <c r="D1411" s="120"/>
      <c r="E1411" s="120"/>
      <c r="F1411" s="120"/>
      <c r="G1411" s="120"/>
      <c r="H1411" s="120"/>
      <c r="I1411" s="120"/>
      <c r="J1411" s="120"/>
      <c r="K1411" s="120"/>
      <c r="L1411" s="120">
        <f t="shared" si="296"/>
        <v>0.01</v>
      </c>
      <c r="M1411" s="163"/>
      <c r="N1411" s="141"/>
      <c r="O1411" s="163"/>
      <c r="P1411" s="163"/>
      <c r="Q1411" s="120"/>
      <c r="R1411" s="120"/>
      <c r="S1411" s="121"/>
      <c r="T1411" s="121"/>
      <c r="U1411" s="121"/>
      <c r="V1411" s="121"/>
      <c r="W1411" s="121"/>
      <c r="X1411" s="121"/>
      <c r="Y1411" s="121"/>
      <c r="Z1411" s="121"/>
      <c r="AA1411" s="121"/>
      <c r="AB1411" s="121"/>
      <c r="AC1411" s="122"/>
      <c r="AD1411" s="122"/>
      <c r="AE1411" s="122"/>
      <c r="AF1411" s="123"/>
      <c r="AG1411" s="123"/>
      <c r="AH1411" s="123"/>
      <c r="AI1411" s="120"/>
      <c r="AJ1411" s="120"/>
      <c r="AK1411" s="1093"/>
      <c r="AL1411" s="1093"/>
      <c r="AM1411" s="1093"/>
      <c r="AN1411" s="120"/>
      <c r="AO1411" s="118">
        <f t="shared" si="297"/>
        <v>0</v>
      </c>
      <c r="AP1411" s="120" t="s">
        <v>287</v>
      </c>
      <c r="AQ1411" s="120" t="s">
        <v>287</v>
      </c>
      <c r="AR1411" s="144">
        <f t="shared" si="295"/>
        <v>0</v>
      </c>
      <c r="AS1411" s="411">
        <v>8.3999999999999995E-3</v>
      </c>
      <c r="AT1411" s="115">
        <v>1420</v>
      </c>
    </row>
    <row r="1412" spans="1:46" ht="15" hidden="1" customHeight="1">
      <c r="A1412" s="115">
        <v>1409</v>
      </c>
      <c r="B1412" s="120"/>
      <c r="C1412" s="120"/>
      <c r="D1412" s="120"/>
      <c r="E1412" s="120"/>
      <c r="F1412" s="120"/>
      <c r="G1412" s="120"/>
      <c r="H1412" s="120"/>
      <c r="I1412" s="120"/>
      <c r="J1412" s="120"/>
      <c r="K1412" s="120"/>
      <c r="L1412" s="120">
        <f t="shared" si="296"/>
        <v>0.01</v>
      </c>
      <c r="M1412" s="163"/>
      <c r="N1412" s="141"/>
      <c r="O1412" s="163"/>
      <c r="P1412" s="163"/>
      <c r="Q1412" s="120"/>
      <c r="R1412" s="120"/>
      <c r="S1412" s="121"/>
      <c r="T1412" s="121"/>
      <c r="U1412" s="121"/>
      <c r="V1412" s="121"/>
      <c r="W1412" s="121"/>
      <c r="X1412" s="121"/>
      <c r="Y1412" s="121"/>
      <c r="Z1412" s="121"/>
      <c r="AA1412" s="121"/>
      <c r="AB1412" s="121"/>
      <c r="AC1412" s="122"/>
      <c r="AD1412" s="122"/>
      <c r="AE1412" s="122"/>
      <c r="AF1412" s="123"/>
      <c r="AG1412" s="123"/>
      <c r="AH1412" s="123"/>
      <c r="AI1412" s="120"/>
      <c r="AJ1412" s="120"/>
      <c r="AK1412" s="1093"/>
      <c r="AL1412" s="1093"/>
      <c r="AM1412" s="1093"/>
      <c r="AN1412" s="120"/>
      <c r="AO1412" s="118">
        <f t="shared" si="297"/>
        <v>0</v>
      </c>
      <c r="AP1412" s="120" t="s">
        <v>287</v>
      </c>
      <c r="AQ1412" s="120" t="s">
        <v>287</v>
      </c>
      <c r="AR1412" s="144">
        <f t="shared" si="295"/>
        <v>0</v>
      </c>
      <c r="AS1412" s="411">
        <v>8.3999999999999995E-3</v>
      </c>
      <c r="AT1412" s="115">
        <v>1421</v>
      </c>
    </row>
    <row r="1413" spans="1:46" ht="15" hidden="1" customHeight="1">
      <c r="A1413" s="115">
        <v>1410</v>
      </c>
      <c r="B1413" s="120"/>
      <c r="C1413" s="120"/>
      <c r="D1413" s="120"/>
      <c r="E1413" s="120"/>
      <c r="F1413" s="120"/>
      <c r="G1413" s="120"/>
      <c r="H1413" s="120"/>
      <c r="I1413" s="120"/>
      <c r="J1413" s="120"/>
      <c r="K1413" s="120"/>
      <c r="L1413" s="120">
        <f t="shared" si="296"/>
        <v>0.01</v>
      </c>
      <c r="M1413" s="163"/>
      <c r="N1413" s="141"/>
      <c r="O1413" s="163"/>
      <c r="P1413" s="163"/>
      <c r="Q1413" s="120"/>
      <c r="R1413" s="120"/>
      <c r="S1413" s="121"/>
      <c r="T1413" s="121"/>
      <c r="U1413" s="121"/>
      <c r="V1413" s="121"/>
      <c r="W1413" s="121"/>
      <c r="X1413" s="121"/>
      <c r="Y1413" s="121"/>
      <c r="Z1413" s="121"/>
      <c r="AA1413" s="121"/>
      <c r="AB1413" s="121"/>
      <c r="AC1413" s="122"/>
      <c r="AD1413" s="122"/>
      <c r="AE1413" s="122"/>
      <c r="AF1413" s="123"/>
      <c r="AG1413" s="123"/>
      <c r="AH1413" s="123"/>
      <c r="AI1413" s="120"/>
      <c r="AJ1413" s="120"/>
      <c r="AK1413" s="1093"/>
      <c r="AL1413" s="1093"/>
      <c r="AM1413" s="1093"/>
      <c r="AN1413" s="120"/>
      <c r="AO1413" s="118">
        <f t="shared" si="297"/>
        <v>0</v>
      </c>
      <c r="AP1413" s="120" t="s">
        <v>287</v>
      </c>
      <c r="AQ1413" s="120" t="s">
        <v>287</v>
      </c>
      <c r="AR1413" s="144">
        <f t="shared" si="295"/>
        <v>0</v>
      </c>
      <c r="AS1413" s="411">
        <v>8.3999999999999995E-3</v>
      </c>
      <c r="AT1413" s="115">
        <v>1422</v>
      </c>
    </row>
    <row r="1414" spans="1:46" ht="15" hidden="1" customHeight="1">
      <c r="A1414" s="115">
        <v>1411</v>
      </c>
      <c r="B1414" s="120"/>
      <c r="C1414" s="120"/>
      <c r="D1414" s="120"/>
      <c r="E1414" s="120"/>
      <c r="F1414" s="120"/>
      <c r="G1414" s="120"/>
      <c r="H1414" s="120"/>
      <c r="I1414" s="120"/>
      <c r="J1414" s="120"/>
      <c r="K1414" s="120"/>
      <c r="L1414" s="120">
        <f t="shared" si="296"/>
        <v>0.01</v>
      </c>
      <c r="M1414" s="163"/>
      <c r="N1414" s="141"/>
      <c r="O1414" s="163"/>
      <c r="P1414" s="163"/>
      <c r="Q1414" s="120"/>
      <c r="R1414" s="120"/>
      <c r="S1414" s="121"/>
      <c r="T1414" s="121"/>
      <c r="U1414" s="121"/>
      <c r="V1414" s="121"/>
      <c r="W1414" s="121"/>
      <c r="X1414" s="121"/>
      <c r="Y1414" s="121"/>
      <c r="Z1414" s="121"/>
      <c r="AA1414" s="121"/>
      <c r="AB1414" s="121"/>
      <c r="AC1414" s="122"/>
      <c r="AD1414" s="122"/>
      <c r="AE1414" s="122"/>
      <c r="AF1414" s="123"/>
      <c r="AG1414" s="123"/>
      <c r="AH1414" s="123"/>
      <c r="AI1414" s="120"/>
      <c r="AJ1414" s="120"/>
      <c r="AK1414" s="1093"/>
      <c r="AL1414" s="1093"/>
      <c r="AM1414" s="1093"/>
      <c r="AN1414" s="120"/>
      <c r="AO1414" s="118">
        <f t="shared" si="297"/>
        <v>0</v>
      </c>
      <c r="AP1414" s="120" t="s">
        <v>287</v>
      </c>
      <c r="AQ1414" s="120" t="s">
        <v>287</v>
      </c>
      <c r="AR1414" s="144">
        <f t="shared" si="295"/>
        <v>0</v>
      </c>
      <c r="AS1414" s="411">
        <v>8.3999999999999995E-3</v>
      </c>
      <c r="AT1414" s="115">
        <v>1423</v>
      </c>
    </row>
    <row r="1415" spans="1:46" ht="15" hidden="1" customHeight="1">
      <c r="A1415" s="115">
        <v>1412</v>
      </c>
      <c r="B1415" s="120"/>
      <c r="C1415" s="120"/>
      <c r="D1415" s="120"/>
      <c r="E1415" s="120"/>
      <c r="F1415" s="120"/>
      <c r="G1415" s="120"/>
      <c r="H1415" s="120"/>
      <c r="I1415" s="120"/>
      <c r="J1415" s="120"/>
      <c r="K1415" s="120"/>
      <c r="L1415" s="120">
        <f t="shared" si="296"/>
        <v>0.01</v>
      </c>
      <c r="M1415" s="163"/>
      <c r="N1415" s="141"/>
      <c r="O1415" s="163"/>
      <c r="P1415" s="163"/>
      <c r="Q1415" s="120"/>
      <c r="R1415" s="120"/>
      <c r="S1415" s="121"/>
      <c r="T1415" s="121"/>
      <c r="U1415" s="121"/>
      <c r="V1415" s="121"/>
      <c r="W1415" s="121"/>
      <c r="X1415" s="121"/>
      <c r="Y1415" s="121"/>
      <c r="Z1415" s="121"/>
      <c r="AA1415" s="121"/>
      <c r="AB1415" s="121"/>
      <c r="AC1415" s="122"/>
      <c r="AD1415" s="122"/>
      <c r="AE1415" s="122"/>
      <c r="AF1415" s="123"/>
      <c r="AG1415" s="123"/>
      <c r="AH1415" s="123"/>
      <c r="AI1415" s="120"/>
      <c r="AJ1415" s="120"/>
      <c r="AK1415" s="1093"/>
      <c r="AL1415" s="1093"/>
      <c r="AM1415" s="1093"/>
      <c r="AN1415" s="120"/>
      <c r="AO1415" s="118">
        <f t="shared" si="297"/>
        <v>0</v>
      </c>
      <c r="AP1415" s="120" t="s">
        <v>287</v>
      </c>
      <c r="AQ1415" s="120" t="s">
        <v>287</v>
      </c>
      <c r="AR1415" s="144">
        <f t="shared" si="295"/>
        <v>0</v>
      </c>
      <c r="AS1415" s="411">
        <v>8.3999999999999995E-3</v>
      </c>
      <c r="AT1415" s="115">
        <v>1424</v>
      </c>
    </row>
    <row r="1416" spans="1:46" ht="15" hidden="1" customHeight="1">
      <c r="A1416" s="115">
        <v>1413</v>
      </c>
      <c r="B1416" s="120"/>
      <c r="C1416" s="120"/>
      <c r="D1416" s="120"/>
      <c r="E1416" s="120"/>
      <c r="F1416" s="120"/>
      <c r="G1416" s="120"/>
      <c r="H1416" s="120"/>
      <c r="I1416" s="120"/>
      <c r="J1416" s="120"/>
      <c r="K1416" s="120"/>
      <c r="L1416" s="120">
        <f t="shared" si="296"/>
        <v>0.01</v>
      </c>
      <c r="M1416" s="163"/>
      <c r="N1416" s="141"/>
      <c r="O1416" s="163"/>
      <c r="P1416" s="163"/>
      <c r="Q1416" s="120"/>
      <c r="R1416" s="120"/>
      <c r="S1416" s="121"/>
      <c r="T1416" s="121"/>
      <c r="U1416" s="121"/>
      <c r="V1416" s="121"/>
      <c r="W1416" s="121"/>
      <c r="X1416" s="121"/>
      <c r="Y1416" s="121"/>
      <c r="Z1416" s="121"/>
      <c r="AA1416" s="121"/>
      <c r="AB1416" s="121"/>
      <c r="AC1416" s="122"/>
      <c r="AD1416" s="122"/>
      <c r="AE1416" s="122"/>
      <c r="AF1416" s="123"/>
      <c r="AG1416" s="123"/>
      <c r="AH1416" s="123"/>
      <c r="AI1416" s="120"/>
      <c r="AJ1416" s="120"/>
      <c r="AK1416" s="1093"/>
      <c r="AL1416" s="1093"/>
      <c r="AM1416" s="1093"/>
      <c r="AN1416" s="120"/>
      <c r="AO1416" s="118">
        <f t="shared" si="297"/>
        <v>0</v>
      </c>
      <c r="AP1416" s="120" t="s">
        <v>287</v>
      </c>
      <c r="AQ1416" s="120" t="s">
        <v>287</v>
      </c>
      <c r="AR1416" s="144">
        <f t="shared" si="295"/>
        <v>0</v>
      </c>
      <c r="AS1416" s="411">
        <v>8.3999999999999995E-3</v>
      </c>
      <c r="AT1416" s="115">
        <v>1425</v>
      </c>
    </row>
    <row r="1417" spans="1:46" ht="15" hidden="1" customHeight="1">
      <c r="A1417" s="115">
        <v>1414</v>
      </c>
      <c r="B1417" s="120"/>
      <c r="C1417" s="120"/>
      <c r="D1417" s="120"/>
      <c r="E1417" s="120"/>
      <c r="F1417" s="120"/>
      <c r="G1417" s="120"/>
      <c r="H1417" s="120"/>
      <c r="I1417" s="120"/>
      <c r="J1417" s="120"/>
      <c r="K1417" s="120"/>
      <c r="L1417" s="120">
        <f t="shared" si="296"/>
        <v>0.01</v>
      </c>
      <c r="M1417" s="163"/>
      <c r="N1417" s="141"/>
      <c r="O1417" s="163"/>
      <c r="P1417" s="163"/>
      <c r="Q1417" s="120"/>
      <c r="R1417" s="120"/>
      <c r="S1417" s="121"/>
      <c r="T1417" s="121"/>
      <c r="U1417" s="121"/>
      <c r="V1417" s="121"/>
      <c r="W1417" s="121"/>
      <c r="X1417" s="121"/>
      <c r="Y1417" s="121"/>
      <c r="Z1417" s="121"/>
      <c r="AA1417" s="121"/>
      <c r="AB1417" s="121"/>
      <c r="AC1417" s="122"/>
      <c r="AD1417" s="122"/>
      <c r="AE1417" s="122"/>
      <c r="AF1417" s="123"/>
      <c r="AG1417" s="123"/>
      <c r="AH1417" s="123"/>
      <c r="AI1417" s="120"/>
      <c r="AJ1417" s="120"/>
      <c r="AK1417" s="1093"/>
      <c r="AL1417" s="1093"/>
      <c r="AM1417" s="1093"/>
      <c r="AN1417" s="120"/>
      <c r="AO1417" s="118">
        <f t="shared" si="297"/>
        <v>0</v>
      </c>
      <c r="AP1417" s="120" t="s">
        <v>287</v>
      </c>
      <c r="AQ1417" s="120" t="s">
        <v>287</v>
      </c>
      <c r="AR1417" s="144">
        <f t="shared" si="295"/>
        <v>0</v>
      </c>
      <c r="AS1417" s="411">
        <v>8.3999999999999995E-3</v>
      </c>
      <c r="AT1417" s="115">
        <v>1426</v>
      </c>
    </row>
    <row r="1418" spans="1:46" ht="15" hidden="1" customHeight="1">
      <c r="A1418" s="115">
        <v>1415</v>
      </c>
      <c r="B1418" s="120"/>
      <c r="C1418" s="120"/>
      <c r="D1418" s="120"/>
      <c r="E1418" s="120"/>
      <c r="F1418" s="120"/>
      <c r="G1418" s="120"/>
      <c r="H1418" s="120"/>
      <c r="I1418" s="120"/>
      <c r="J1418" s="120"/>
      <c r="K1418" s="120"/>
      <c r="L1418" s="120">
        <f t="shared" si="296"/>
        <v>0.01</v>
      </c>
      <c r="M1418" s="163"/>
      <c r="N1418" s="141"/>
      <c r="O1418" s="163"/>
      <c r="P1418" s="163"/>
      <c r="Q1418" s="120"/>
      <c r="R1418" s="120"/>
      <c r="S1418" s="121"/>
      <c r="T1418" s="121"/>
      <c r="U1418" s="121"/>
      <c r="V1418" s="121"/>
      <c r="W1418" s="121"/>
      <c r="X1418" s="121"/>
      <c r="Y1418" s="121"/>
      <c r="Z1418" s="121"/>
      <c r="AA1418" s="121"/>
      <c r="AB1418" s="121"/>
      <c r="AC1418" s="122"/>
      <c r="AD1418" s="122"/>
      <c r="AE1418" s="122"/>
      <c r="AF1418" s="123"/>
      <c r="AG1418" s="123"/>
      <c r="AH1418" s="123"/>
      <c r="AI1418" s="120"/>
      <c r="AJ1418" s="120"/>
      <c r="AK1418" s="1093"/>
      <c r="AL1418" s="1093"/>
      <c r="AM1418" s="1093"/>
      <c r="AN1418" s="120"/>
      <c r="AO1418" s="118">
        <f t="shared" si="297"/>
        <v>0</v>
      </c>
      <c r="AP1418" s="120" t="s">
        <v>287</v>
      </c>
      <c r="AQ1418" s="120" t="s">
        <v>287</v>
      </c>
      <c r="AR1418" s="144">
        <f t="shared" si="295"/>
        <v>0</v>
      </c>
      <c r="AS1418" s="411">
        <v>8.3999999999999995E-3</v>
      </c>
      <c r="AT1418" s="115">
        <v>1427</v>
      </c>
    </row>
    <row r="1419" spans="1:46" ht="15" hidden="1" customHeight="1">
      <c r="A1419" s="115">
        <v>1416</v>
      </c>
      <c r="B1419" s="120"/>
      <c r="C1419" s="120"/>
      <c r="D1419" s="120"/>
      <c r="E1419" s="120"/>
      <c r="F1419" s="120"/>
      <c r="G1419" s="120"/>
      <c r="H1419" s="120"/>
      <c r="I1419" s="120"/>
      <c r="J1419" s="120"/>
      <c r="K1419" s="120"/>
      <c r="L1419" s="120">
        <f t="shared" si="296"/>
        <v>0.01</v>
      </c>
      <c r="M1419" s="163"/>
      <c r="N1419" s="141"/>
      <c r="O1419" s="163"/>
      <c r="P1419" s="163"/>
      <c r="Q1419" s="120"/>
      <c r="R1419" s="120"/>
      <c r="S1419" s="121"/>
      <c r="T1419" s="121"/>
      <c r="U1419" s="121"/>
      <c r="V1419" s="121"/>
      <c r="W1419" s="121"/>
      <c r="X1419" s="121"/>
      <c r="Y1419" s="121"/>
      <c r="Z1419" s="121"/>
      <c r="AA1419" s="121"/>
      <c r="AB1419" s="121"/>
      <c r="AC1419" s="122"/>
      <c r="AD1419" s="122"/>
      <c r="AE1419" s="122"/>
      <c r="AF1419" s="123"/>
      <c r="AG1419" s="123"/>
      <c r="AH1419" s="123"/>
      <c r="AI1419" s="120"/>
      <c r="AJ1419" s="120"/>
      <c r="AK1419" s="1093"/>
      <c r="AL1419" s="1093"/>
      <c r="AM1419" s="1093"/>
      <c r="AN1419" s="120"/>
      <c r="AO1419" s="118">
        <f t="shared" si="297"/>
        <v>0</v>
      </c>
      <c r="AP1419" s="120" t="s">
        <v>287</v>
      </c>
      <c r="AQ1419" s="120" t="s">
        <v>287</v>
      </c>
      <c r="AR1419" s="144">
        <f t="shared" si="295"/>
        <v>0</v>
      </c>
      <c r="AS1419" s="411">
        <v>8.3999999999999995E-3</v>
      </c>
      <c r="AT1419" s="115">
        <v>1428</v>
      </c>
    </row>
    <row r="1420" spans="1:46" ht="15" hidden="1" customHeight="1">
      <c r="A1420" s="115">
        <v>1417</v>
      </c>
      <c r="B1420" s="120"/>
      <c r="C1420" s="120"/>
      <c r="D1420" s="120"/>
      <c r="E1420" s="120"/>
      <c r="F1420" s="120"/>
      <c r="G1420" s="120"/>
      <c r="H1420" s="120"/>
      <c r="I1420" s="120"/>
      <c r="J1420" s="120"/>
      <c r="K1420" s="120"/>
      <c r="L1420" s="120">
        <f t="shared" si="296"/>
        <v>0.01</v>
      </c>
      <c r="M1420" s="163"/>
      <c r="N1420" s="141"/>
      <c r="O1420" s="163"/>
      <c r="P1420" s="163"/>
      <c r="Q1420" s="120"/>
      <c r="R1420" s="120"/>
      <c r="S1420" s="121"/>
      <c r="T1420" s="121"/>
      <c r="U1420" s="121"/>
      <c r="V1420" s="121"/>
      <c r="W1420" s="121"/>
      <c r="X1420" s="121"/>
      <c r="Y1420" s="121"/>
      <c r="Z1420" s="121"/>
      <c r="AA1420" s="121"/>
      <c r="AB1420" s="121"/>
      <c r="AC1420" s="122"/>
      <c r="AD1420" s="122"/>
      <c r="AE1420" s="122"/>
      <c r="AF1420" s="123"/>
      <c r="AG1420" s="123"/>
      <c r="AH1420" s="123"/>
      <c r="AI1420" s="120"/>
      <c r="AJ1420" s="120"/>
      <c r="AK1420" s="1093"/>
      <c r="AL1420" s="1093"/>
      <c r="AM1420" s="1093"/>
      <c r="AN1420" s="120"/>
      <c r="AO1420" s="118">
        <f t="shared" si="297"/>
        <v>0</v>
      </c>
      <c r="AP1420" s="120" t="s">
        <v>287</v>
      </c>
      <c r="AQ1420" s="120" t="s">
        <v>287</v>
      </c>
      <c r="AR1420" s="144">
        <f t="shared" si="295"/>
        <v>0</v>
      </c>
      <c r="AS1420" s="411">
        <v>8.3999999999999995E-3</v>
      </c>
      <c r="AT1420" s="115">
        <v>1429</v>
      </c>
    </row>
    <row r="1421" spans="1:46" ht="15" hidden="1" customHeight="1">
      <c r="A1421" s="115">
        <v>1418</v>
      </c>
      <c r="B1421" s="120"/>
      <c r="C1421" s="120"/>
      <c r="D1421" s="120"/>
      <c r="E1421" s="120"/>
      <c r="F1421" s="120"/>
      <c r="G1421" s="120"/>
      <c r="H1421" s="120"/>
      <c r="I1421" s="120"/>
      <c r="J1421" s="120"/>
      <c r="K1421" s="120"/>
      <c r="L1421" s="120">
        <f t="shared" si="296"/>
        <v>0.01</v>
      </c>
      <c r="M1421" s="163"/>
      <c r="N1421" s="141"/>
      <c r="O1421" s="163"/>
      <c r="P1421" s="163"/>
      <c r="Q1421" s="120"/>
      <c r="R1421" s="120"/>
      <c r="S1421" s="121"/>
      <c r="T1421" s="121"/>
      <c r="U1421" s="121"/>
      <c r="V1421" s="121"/>
      <c r="W1421" s="121"/>
      <c r="X1421" s="121"/>
      <c r="Y1421" s="121"/>
      <c r="Z1421" s="121"/>
      <c r="AA1421" s="121"/>
      <c r="AB1421" s="121"/>
      <c r="AC1421" s="122"/>
      <c r="AD1421" s="122"/>
      <c r="AE1421" s="122"/>
      <c r="AF1421" s="123"/>
      <c r="AG1421" s="123"/>
      <c r="AH1421" s="123"/>
      <c r="AI1421" s="120"/>
      <c r="AJ1421" s="120"/>
      <c r="AK1421" s="1093"/>
      <c r="AL1421" s="1093"/>
      <c r="AM1421" s="1093"/>
      <c r="AN1421" s="120"/>
      <c r="AO1421" s="118">
        <f t="shared" si="297"/>
        <v>0</v>
      </c>
      <c r="AP1421" s="120" t="s">
        <v>287</v>
      </c>
      <c r="AQ1421" s="120" t="s">
        <v>287</v>
      </c>
      <c r="AR1421" s="144">
        <f t="shared" si="295"/>
        <v>0</v>
      </c>
      <c r="AS1421" s="411">
        <v>8.3999999999999995E-3</v>
      </c>
      <c r="AT1421" s="115">
        <v>1430</v>
      </c>
    </row>
    <row r="1422" spans="1:46" ht="15" hidden="1" customHeight="1">
      <c r="A1422" s="115">
        <v>1419</v>
      </c>
      <c r="B1422" s="120"/>
      <c r="C1422" s="120"/>
      <c r="D1422" s="120"/>
      <c r="E1422" s="120"/>
      <c r="F1422" s="120"/>
      <c r="G1422" s="120"/>
      <c r="H1422" s="120"/>
      <c r="I1422" s="120"/>
      <c r="J1422" s="120"/>
      <c r="K1422" s="120"/>
      <c r="L1422" s="120">
        <f t="shared" si="296"/>
        <v>0.01</v>
      </c>
      <c r="M1422" s="163"/>
      <c r="N1422" s="141"/>
      <c r="O1422" s="163"/>
      <c r="P1422" s="163"/>
      <c r="Q1422" s="120"/>
      <c r="R1422" s="120"/>
      <c r="S1422" s="121"/>
      <c r="T1422" s="121"/>
      <c r="U1422" s="121"/>
      <c r="V1422" s="121"/>
      <c r="W1422" s="121"/>
      <c r="X1422" s="121"/>
      <c r="Y1422" s="121"/>
      <c r="Z1422" s="121"/>
      <c r="AA1422" s="121"/>
      <c r="AB1422" s="121"/>
      <c r="AC1422" s="122"/>
      <c r="AD1422" s="122"/>
      <c r="AE1422" s="122"/>
      <c r="AF1422" s="123"/>
      <c r="AG1422" s="123"/>
      <c r="AH1422" s="123"/>
      <c r="AI1422" s="120"/>
      <c r="AJ1422" s="120"/>
      <c r="AK1422" s="1093"/>
      <c r="AL1422" s="1093"/>
      <c r="AM1422" s="1093"/>
      <c r="AN1422" s="120"/>
      <c r="AO1422" s="118">
        <f t="shared" si="297"/>
        <v>0</v>
      </c>
      <c r="AP1422" s="120" t="s">
        <v>287</v>
      </c>
      <c r="AQ1422" s="120" t="s">
        <v>287</v>
      </c>
      <c r="AR1422" s="144">
        <f t="shared" si="295"/>
        <v>0</v>
      </c>
      <c r="AS1422" s="411">
        <v>8.3999999999999995E-3</v>
      </c>
      <c r="AT1422" s="115">
        <v>1431</v>
      </c>
    </row>
    <row r="1423" spans="1:46" ht="15" hidden="1" customHeight="1">
      <c r="A1423" s="115">
        <v>1420</v>
      </c>
      <c r="B1423" s="120"/>
      <c r="C1423" s="120"/>
      <c r="D1423" s="120"/>
      <c r="E1423" s="120"/>
      <c r="F1423" s="120"/>
      <c r="G1423" s="120"/>
      <c r="H1423" s="120"/>
      <c r="I1423" s="120"/>
      <c r="J1423" s="120"/>
      <c r="K1423" s="120"/>
      <c r="L1423" s="120">
        <f t="shared" si="296"/>
        <v>0.01</v>
      </c>
      <c r="M1423" s="163"/>
      <c r="N1423" s="141"/>
      <c r="O1423" s="163"/>
      <c r="P1423" s="163"/>
      <c r="Q1423" s="120"/>
      <c r="R1423" s="120"/>
      <c r="S1423" s="121"/>
      <c r="T1423" s="121"/>
      <c r="U1423" s="121"/>
      <c r="V1423" s="121"/>
      <c r="W1423" s="121"/>
      <c r="X1423" s="121"/>
      <c r="Y1423" s="121"/>
      <c r="Z1423" s="121"/>
      <c r="AA1423" s="121"/>
      <c r="AB1423" s="121"/>
      <c r="AC1423" s="122"/>
      <c r="AD1423" s="122"/>
      <c r="AE1423" s="122"/>
      <c r="AF1423" s="123"/>
      <c r="AG1423" s="123"/>
      <c r="AH1423" s="123"/>
      <c r="AI1423" s="120"/>
      <c r="AJ1423" s="120"/>
      <c r="AK1423" s="1093"/>
      <c r="AL1423" s="1093"/>
      <c r="AM1423" s="1093"/>
      <c r="AN1423" s="120"/>
      <c r="AO1423" s="118">
        <f t="shared" si="297"/>
        <v>0</v>
      </c>
      <c r="AP1423" s="120" t="s">
        <v>287</v>
      </c>
      <c r="AQ1423" s="120" t="s">
        <v>287</v>
      </c>
      <c r="AR1423" s="144">
        <f t="shared" si="295"/>
        <v>0</v>
      </c>
      <c r="AS1423" s="411">
        <v>8.3999999999999995E-3</v>
      </c>
      <c r="AT1423" s="115">
        <v>1432</v>
      </c>
    </row>
    <row r="1424" spans="1:46" ht="15" hidden="1" customHeight="1">
      <c r="A1424" s="115">
        <v>1421</v>
      </c>
      <c r="B1424" s="120"/>
      <c r="C1424" s="120"/>
      <c r="D1424" s="120"/>
      <c r="E1424" s="120"/>
      <c r="F1424" s="120"/>
      <c r="G1424" s="120"/>
      <c r="H1424" s="120"/>
      <c r="I1424" s="120"/>
      <c r="J1424" s="120"/>
      <c r="K1424" s="120"/>
      <c r="L1424" s="120">
        <f t="shared" si="296"/>
        <v>0.01</v>
      </c>
      <c r="M1424" s="163"/>
      <c r="N1424" s="141"/>
      <c r="O1424" s="163"/>
      <c r="P1424" s="163"/>
      <c r="Q1424" s="120"/>
      <c r="R1424" s="120"/>
      <c r="S1424" s="121"/>
      <c r="T1424" s="121"/>
      <c r="U1424" s="121"/>
      <c r="V1424" s="121"/>
      <c r="W1424" s="121"/>
      <c r="X1424" s="121"/>
      <c r="Y1424" s="121"/>
      <c r="Z1424" s="121"/>
      <c r="AA1424" s="121"/>
      <c r="AB1424" s="121"/>
      <c r="AC1424" s="122"/>
      <c r="AD1424" s="122"/>
      <c r="AE1424" s="122"/>
      <c r="AF1424" s="123"/>
      <c r="AG1424" s="123"/>
      <c r="AH1424" s="123"/>
      <c r="AI1424" s="120"/>
      <c r="AJ1424" s="120"/>
      <c r="AK1424" s="1093"/>
      <c r="AL1424" s="1093"/>
      <c r="AM1424" s="1093"/>
      <c r="AN1424" s="120"/>
      <c r="AO1424" s="118">
        <f t="shared" si="297"/>
        <v>0</v>
      </c>
      <c r="AP1424" s="120" t="s">
        <v>287</v>
      </c>
      <c r="AQ1424" s="120" t="s">
        <v>287</v>
      </c>
      <c r="AR1424" s="144">
        <f t="shared" si="295"/>
        <v>0</v>
      </c>
      <c r="AS1424" s="411">
        <v>8.3999999999999995E-3</v>
      </c>
      <c r="AT1424" s="115">
        <v>1433</v>
      </c>
    </row>
    <row r="1425" spans="1:46" ht="15" hidden="1" customHeight="1">
      <c r="A1425" s="115">
        <v>1422</v>
      </c>
      <c r="B1425" s="120"/>
      <c r="C1425" s="120"/>
      <c r="D1425" s="120"/>
      <c r="E1425" s="120"/>
      <c r="F1425" s="120"/>
      <c r="G1425" s="120"/>
      <c r="H1425" s="120"/>
      <c r="I1425" s="120"/>
      <c r="J1425" s="120"/>
      <c r="K1425" s="120"/>
      <c r="L1425" s="120">
        <f t="shared" si="296"/>
        <v>0.01</v>
      </c>
      <c r="M1425" s="163"/>
      <c r="N1425" s="141"/>
      <c r="O1425" s="163"/>
      <c r="P1425" s="163"/>
      <c r="Q1425" s="120"/>
      <c r="R1425" s="120"/>
      <c r="S1425" s="121"/>
      <c r="T1425" s="121"/>
      <c r="U1425" s="121"/>
      <c r="V1425" s="121"/>
      <c r="W1425" s="121"/>
      <c r="X1425" s="121"/>
      <c r="Y1425" s="121"/>
      <c r="Z1425" s="121"/>
      <c r="AA1425" s="121"/>
      <c r="AB1425" s="121"/>
      <c r="AC1425" s="122"/>
      <c r="AD1425" s="122"/>
      <c r="AE1425" s="122"/>
      <c r="AF1425" s="123"/>
      <c r="AG1425" s="123"/>
      <c r="AH1425" s="123"/>
      <c r="AI1425" s="120"/>
      <c r="AJ1425" s="120"/>
      <c r="AK1425" s="1093"/>
      <c r="AL1425" s="1093"/>
      <c r="AM1425" s="1093"/>
      <c r="AN1425" s="120"/>
      <c r="AO1425" s="118">
        <f t="shared" si="297"/>
        <v>0</v>
      </c>
      <c r="AP1425" s="120" t="s">
        <v>287</v>
      </c>
      <c r="AQ1425" s="120" t="s">
        <v>287</v>
      </c>
      <c r="AR1425" s="144">
        <f t="shared" si="295"/>
        <v>0</v>
      </c>
      <c r="AS1425" s="411">
        <v>8.3999999999999995E-3</v>
      </c>
      <c r="AT1425" s="115">
        <v>1434</v>
      </c>
    </row>
    <row r="1426" spans="1:46" ht="15" hidden="1" customHeight="1">
      <c r="A1426" s="115">
        <v>1423</v>
      </c>
      <c r="B1426" s="120"/>
      <c r="C1426" s="120"/>
      <c r="D1426" s="120"/>
      <c r="E1426" s="120"/>
      <c r="F1426" s="120"/>
      <c r="G1426" s="120"/>
      <c r="H1426" s="120"/>
      <c r="I1426" s="120"/>
      <c r="J1426" s="120"/>
      <c r="K1426" s="120"/>
      <c r="L1426" s="120">
        <f t="shared" si="296"/>
        <v>0.01</v>
      </c>
      <c r="M1426" s="163"/>
      <c r="N1426" s="141"/>
      <c r="O1426" s="163"/>
      <c r="P1426" s="163"/>
      <c r="Q1426" s="120"/>
      <c r="R1426" s="120"/>
      <c r="S1426" s="121"/>
      <c r="T1426" s="121"/>
      <c r="U1426" s="121"/>
      <c r="V1426" s="121"/>
      <c r="W1426" s="121"/>
      <c r="X1426" s="121"/>
      <c r="Y1426" s="121"/>
      <c r="Z1426" s="121"/>
      <c r="AA1426" s="121"/>
      <c r="AB1426" s="121"/>
      <c r="AC1426" s="122"/>
      <c r="AD1426" s="122"/>
      <c r="AE1426" s="122"/>
      <c r="AF1426" s="123"/>
      <c r="AG1426" s="123"/>
      <c r="AH1426" s="123"/>
      <c r="AI1426" s="120"/>
      <c r="AJ1426" s="120"/>
      <c r="AK1426" s="1093"/>
      <c r="AL1426" s="1093"/>
      <c r="AM1426" s="1093"/>
      <c r="AN1426" s="120"/>
      <c r="AO1426" s="118">
        <f t="shared" si="297"/>
        <v>0</v>
      </c>
      <c r="AP1426" s="120" t="s">
        <v>287</v>
      </c>
      <c r="AQ1426" s="120" t="s">
        <v>287</v>
      </c>
      <c r="AR1426" s="144">
        <f t="shared" si="295"/>
        <v>0</v>
      </c>
      <c r="AS1426" s="411">
        <v>8.3999999999999995E-3</v>
      </c>
      <c r="AT1426" s="115">
        <v>1435</v>
      </c>
    </row>
    <row r="1427" spans="1:46" ht="15" hidden="1" customHeight="1">
      <c r="A1427" s="115">
        <v>1424</v>
      </c>
      <c r="B1427" s="120"/>
      <c r="C1427" s="120"/>
      <c r="D1427" s="120"/>
      <c r="E1427" s="120"/>
      <c r="F1427" s="120"/>
      <c r="G1427" s="120"/>
      <c r="H1427" s="120"/>
      <c r="I1427" s="120"/>
      <c r="J1427" s="120"/>
      <c r="K1427" s="120"/>
      <c r="L1427" s="120">
        <f t="shared" si="296"/>
        <v>0.01</v>
      </c>
      <c r="M1427" s="163"/>
      <c r="N1427" s="141"/>
      <c r="O1427" s="163"/>
      <c r="P1427" s="163"/>
      <c r="Q1427" s="120"/>
      <c r="R1427" s="120"/>
      <c r="S1427" s="121"/>
      <c r="T1427" s="121"/>
      <c r="U1427" s="121"/>
      <c r="V1427" s="121"/>
      <c r="W1427" s="121"/>
      <c r="X1427" s="121"/>
      <c r="Y1427" s="121"/>
      <c r="Z1427" s="121"/>
      <c r="AA1427" s="121"/>
      <c r="AB1427" s="121"/>
      <c r="AC1427" s="122"/>
      <c r="AD1427" s="122"/>
      <c r="AE1427" s="122"/>
      <c r="AF1427" s="123"/>
      <c r="AG1427" s="123"/>
      <c r="AH1427" s="123"/>
      <c r="AI1427" s="120"/>
      <c r="AJ1427" s="120"/>
      <c r="AK1427" s="1093"/>
      <c r="AL1427" s="1093"/>
      <c r="AM1427" s="1093"/>
      <c r="AN1427" s="120"/>
      <c r="AO1427" s="118">
        <f t="shared" si="297"/>
        <v>0</v>
      </c>
      <c r="AP1427" s="120" t="s">
        <v>287</v>
      </c>
      <c r="AQ1427" s="120" t="s">
        <v>287</v>
      </c>
      <c r="AR1427" s="144">
        <f t="shared" si="295"/>
        <v>0</v>
      </c>
      <c r="AS1427" s="411">
        <v>8.3999999999999995E-3</v>
      </c>
      <c r="AT1427" s="115">
        <v>1436</v>
      </c>
    </row>
    <row r="1428" spans="1:46" ht="15" hidden="1" customHeight="1">
      <c r="A1428" s="115">
        <v>1425</v>
      </c>
      <c r="B1428" s="120"/>
      <c r="C1428" s="120"/>
      <c r="D1428" s="120"/>
      <c r="E1428" s="120"/>
      <c r="F1428" s="120"/>
      <c r="G1428" s="120"/>
      <c r="H1428" s="120"/>
      <c r="I1428" s="120"/>
      <c r="J1428" s="120"/>
      <c r="K1428" s="120"/>
      <c r="L1428" s="120">
        <f t="shared" si="296"/>
        <v>0.01</v>
      </c>
      <c r="M1428" s="163"/>
      <c r="N1428" s="141"/>
      <c r="O1428" s="163"/>
      <c r="P1428" s="163"/>
      <c r="Q1428" s="120"/>
      <c r="R1428" s="120"/>
      <c r="S1428" s="121"/>
      <c r="T1428" s="121"/>
      <c r="U1428" s="121"/>
      <c r="V1428" s="121"/>
      <c r="W1428" s="121"/>
      <c r="X1428" s="121"/>
      <c r="Y1428" s="121"/>
      <c r="Z1428" s="121"/>
      <c r="AA1428" s="121"/>
      <c r="AB1428" s="121"/>
      <c r="AC1428" s="122"/>
      <c r="AD1428" s="122"/>
      <c r="AE1428" s="122"/>
      <c r="AF1428" s="123"/>
      <c r="AG1428" s="123"/>
      <c r="AH1428" s="123"/>
      <c r="AI1428" s="120"/>
      <c r="AJ1428" s="120"/>
      <c r="AK1428" s="1093"/>
      <c r="AL1428" s="1093"/>
      <c r="AM1428" s="1093"/>
      <c r="AN1428" s="120"/>
      <c r="AO1428" s="118">
        <f t="shared" si="297"/>
        <v>0</v>
      </c>
      <c r="AP1428" s="120" t="s">
        <v>287</v>
      </c>
      <c r="AQ1428" s="120" t="s">
        <v>287</v>
      </c>
      <c r="AR1428" s="144">
        <f t="shared" si="295"/>
        <v>0</v>
      </c>
      <c r="AS1428" s="411">
        <v>8.3999999999999995E-3</v>
      </c>
      <c r="AT1428" s="115">
        <v>1437</v>
      </c>
    </row>
    <row r="1429" spans="1:46" ht="15" hidden="1" customHeight="1">
      <c r="A1429" s="115">
        <v>1426</v>
      </c>
      <c r="B1429" s="120"/>
      <c r="C1429" s="120"/>
      <c r="D1429" s="120"/>
      <c r="E1429" s="120"/>
      <c r="F1429" s="120"/>
      <c r="G1429" s="120"/>
      <c r="H1429" s="120"/>
      <c r="I1429" s="120"/>
      <c r="J1429" s="120"/>
      <c r="K1429" s="120"/>
      <c r="L1429" s="120">
        <f t="shared" si="296"/>
        <v>0.01</v>
      </c>
      <c r="M1429" s="163"/>
      <c r="N1429" s="141"/>
      <c r="O1429" s="163"/>
      <c r="P1429" s="163"/>
      <c r="Q1429" s="120"/>
      <c r="R1429" s="120"/>
      <c r="S1429" s="121"/>
      <c r="T1429" s="121"/>
      <c r="U1429" s="121"/>
      <c r="V1429" s="121"/>
      <c r="W1429" s="121"/>
      <c r="X1429" s="121"/>
      <c r="Y1429" s="121"/>
      <c r="Z1429" s="121"/>
      <c r="AA1429" s="121"/>
      <c r="AB1429" s="121"/>
      <c r="AC1429" s="122"/>
      <c r="AD1429" s="122"/>
      <c r="AE1429" s="122"/>
      <c r="AF1429" s="123"/>
      <c r="AG1429" s="123"/>
      <c r="AH1429" s="123"/>
      <c r="AI1429" s="120"/>
      <c r="AJ1429" s="120"/>
      <c r="AK1429" s="1093"/>
      <c r="AL1429" s="1093"/>
      <c r="AM1429" s="1093"/>
      <c r="AN1429" s="120"/>
      <c r="AO1429" s="118">
        <f t="shared" si="297"/>
        <v>0</v>
      </c>
      <c r="AP1429" s="120" t="s">
        <v>287</v>
      </c>
      <c r="AQ1429" s="120" t="s">
        <v>287</v>
      </c>
      <c r="AR1429" s="144">
        <f t="shared" si="295"/>
        <v>0</v>
      </c>
      <c r="AS1429" s="411">
        <v>8.3999999999999995E-3</v>
      </c>
      <c r="AT1429" s="115">
        <v>1438</v>
      </c>
    </row>
    <row r="1430" spans="1:46" ht="15" hidden="1" customHeight="1">
      <c r="A1430" s="115">
        <v>1427</v>
      </c>
      <c r="B1430" s="120"/>
      <c r="C1430" s="120"/>
      <c r="D1430" s="120"/>
      <c r="E1430" s="120"/>
      <c r="F1430" s="120"/>
      <c r="G1430" s="120"/>
      <c r="H1430" s="120"/>
      <c r="I1430" s="120"/>
      <c r="J1430" s="120"/>
      <c r="K1430" s="120"/>
      <c r="L1430" s="120">
        <f t="shared" si="296"/>
        <v>0.01</v>
      </c>
      <c r="M1430" s="163"/>
      <c r="N1430" s="141"/>
      <c r="O1430" s="163"/>
      <c r="P1430" s="163"/>
      <c r="Q1430" s="120"/>
      <c r="R1430" s="120"/>
      <c r="S1430" s="121"/>
      <c r="T1430" s="121"/>
      <c r="U1430" s="121"/>
      <c r="V1430" s="121"/>
      <c r="W1430" s="121"/>
      <c r="X1430" s="121"/>
      <c r="Y1430" s="121"/>
      <c r="Z1430" s="121"/>
      <c r="AA1430" s="121"/>
      <c r="AB1430" s="121"/>
      <c r="AC1430" s="122"/>
      <c r="AD1430" s="122"/>
      <c r="AE1430" s="122"/>
      <c r="AF1430" s="123"/>
      <c r="AG1430" s="123"/>
      <c r="AH1430" s="123"/>
      <c r="AI1430" s="120"/>
      <c r="AJ1430" s="120"/>
      <c r="AK1430" s="1093"/>
      <c r="AL1430" s="1093"/>
      <c r="AM1430" s="1093"/>
      <c r="AN1430" s="120"/>
      <c r="AO1430" s="118">
        <f t="shared" si="297"/>
        <v>0</v>
      </c>
      <c r="AP1430" s="120" t="s">
        <v>287</v>
      </c>
      <c r="AQ1430" s="120" t="s">
        <v>287</v>
      </c>
      <c r="AR1430" s="144">
        <f t="shared" si="295"/>
        <v>0</v>
      </c>
      <c r="AS1430" s="411">
        <v>8.3999999999999995E-3</v>
      </c>
      <c r="AT1430" s="115">
        <v>1439</v>
      </c>
    </row>
    <row r="1431" spans="1:46" ht="15" hidden="1" customHeight="1">
      <c r="A1431" s="115">
        <v>1428</v>
      </c>
      <c r="B1431" s="120"/>
      <c r="C1431" s="120"/>
      <c r="D1431" s="120"/>
      <c r="E1431" s="120"/>
      <c r="F1431" s="120"/>
      <c r="G1431" s="120"/>
      <c r="H1431" s="120"/>
      <c r="I1431" s="120"/>
      <c r="J1431" s="120"/>
      <c r="K1431" s="120"/>
      <c r="L1431" s="120">
        <f t="shared" si="296"/>
        <v>0.01</v>
      </c>
      <c r="M1431" s="163"/>
      <c r="N1431" s="141"/>
      <c r="O1431" s="163"/>
      <c r="P1431" s="163"/>
      <c r="Q1431" s="120"/>
      <c r="R1431" s="120"/>
      <c r="S1431" s="121"/>
      <c r="T1431" s="121"/>
      <c r="U1431" s="121"/>
      <c r="V1431" s="121"/>
      <c r="W1431" s="121"/>
      <c r="X1431" s="121"/>
      <c r="Y1431" s="121"/>
      <c r="Z1431" s="121"/>
      <c r="AA1431" s="121"/>
      <c r="AB1431" s="121"/>
      <c r="AC1431" s="122"/>
      <c r="AD1431" s="122"/>
      <c r="AE1431" s="122"/>
      <c r="AF1431" s="123"/>
      <c r="AG1431" s="123"/>
      <c r="AH1431" s="123"/>
      <c r="AI1431" s="120"/>
      <c r="AJ1431" s="120"/>
      <c r="AK1431" s="1093"/>
      <c r="AL1431" s="1093"/>
      <c r="AM1431" s="1093"/>
      <c r="AN1431" s="120"/>
      <c r="AO1431" s="118">
        <f t="shared" si="297"/>
        <v>0</v>
      </c>
      <c r="AP1431" s="120" t="s">
        <v>287</v>
      </c>
      <c r="AQ1431" s="120" t="s">
        <v>287</v>
      </c>
      <c r="AR1431" s="144">
        <f t="shared" si="295"/>
        <v>0</v>
      </c>
      <c r="AS1431" s="411">
        <v>8.3999999999999995E-3</v>
      </c>
      <c r="AT1431" s="115">
        <v>1440</v>
      </c>
    </row>
    <row r="1432" spans="1:46" ht="15" hidden="1" customHeight="1">
      <c r="A1432" s="115">
        <v>1429</v>
      </c>
      <c r="B1432" s="120"/>
      <c r="C1432" s="120"/>
      <c r="D1432" s="120"/>
      <c r="E1432" s="120"/>
      <c r="F1432" s="120"/>
      <c r="G1432" s="120"/>
      <c r="H1432" s="120"/>
      <c r="I1432" s="120"/>
      <c r="J1432" s="120"/>
      <c r="K1432" s="120"/>
      <c r="L1432" s="120">
        <f t="shared" si="296"/>
        <v>0.01</v>
      </c>
      <c r="M1432" s="163"/>
      <c r="N1432" s="141"/>
      <c r="O1432" s="163"/>
      <c r="P1432" s="163"/>
      <c r="Q1432" s="120"/>
      <c r="R1432" s="120"/>
      <c r="S1432" s="121"/>
      <c r="T1432" s="121"/>
      <c r="U1432" s="121"/>
      <c r="V1432" s="121"/>
      <c r="W1432" s="121"/>
      <c r="X1432" s="121"/>
      <c r="Y1432" s="121"/>
      <c r="Z1432" s="121"/>
      <c r="AA1432" s="121"/>
      <c r="AB1432" s="121"/>
      <c r="AC1432" s="122"/>
      <c r="AD1432" s="122"/>
      <c r="AE1432" s="122"/>
      <c r="AF1432" s="123"/>
      <c r="AG1432" s="123"/>
      <c r="AH1432" s="123"/>
      <c r="AI1432" s="120"/>
      <c r="AJ1432" s="120"/>
      <c r="AK1432" s="1093"/>
      <c r="AL1432" s="1093"/>
      <c r="AM1432" s="1093"/>
      <c r="AN1432" s="120"/>
      <c r="AO1432" s="118">
        <f t="shared" si="297"/>
        <v>0</v>
      </c>
      <c r="AP1432" s="120" t="s">
        <v>287</v>
      </c>
      <c r="AQ1432" s="120" t="s">
        <v>287</v>
      </c>
      <c r="AR1432" s="144">
        <f t="shared" si="295"/>
        <v>0</v>
      </c>
      <c r="AS1432" s="411">
        <v>8.3999999999999995E-3</v>
      </c>
      <c r="AT1432" s="115">
        <v>1441</v>
      </c>
    </row>
    <row r="1433" spans="1:46" ht="15" hidden="1" customHeight="1">
      <c r="A1433" s="115">
        <v>1430</v>
      </c>
      <c r="B1433" s="120"/>
      <c r="C1433" s="120"/>
      <c r="D1433" s="120"/>
      <c r="E1433" s="120"/>
      <c r="F1433" s="120"/>
      <c r="G1433" s="120"/>
      <c r="H1433" s="120"/>
      <c r="I1433" s="120"/>
      <c r="J1433" s="120"/>
      <c r="K1433" s="120"/>
      <c r="L1433" s="120">
        <f t="shared" si="296"/>
        <v>0.01</v>
      </c>
      <c r="M1433" s="163"/>
      <c r="N1433" s="141"/>
      <c r="O1433" s="163"/>
      <c r="P1433" s="163"/>
      <c r="Q1433" s="120"/>
      <c r="R1433" s="120"/>
      <c r="S1433" s="121"/>
      <c r="T1433" s="121"/>
      <c r="U1433" s="121"/>
      <c r="V1433" s="121"/>
      <c r="W1433" s="121"/>
      <c r="X1433" s="121"/>
      <c r="Y1433" s="121"/>
      <c r="Z1433" s="121"/>
      <c r="AA1433" s="121"/>
      <c r="AB1433" s="121"/>
      <c r="AC1433" s="122"/>
      <c r="AD1433" s="122"/>
      <c r="AE1433" s="122"/>
      <c r="AF1433" s="123"/>
      <c r="AG1433" s="123"/>
      <c r="AH1433" s="123"/>
      <c r="AI1433" s="120"/>
      <c r="AJ1433" s="120"/>
      <c r="AK1433" s="1093"/>
      <c r="AL1433" s="1093"/>
      <c r="AM1433" s="1093"/>
      <c r="AN1433" s="120"/>
      <c r="AO1433" s="118">
        <f t="shared" si="297"/>
        <v>0</v>
      </c>
      <c r="AP1433" s="120" t="s">
        <v>287</v>
      </c>
      <c r="AQ1433" s="120" t="s">
        <v>287</v>
      </c>
      <c r="AR1433" s="144">
        <f t="shared" si="295"/>
        <v>0</v>
      </c>
      <c r="AS1433" s="411">
        <v>8.3999999999999995E-3</v>
      </c>
      <c r="AT1433" s="115">
        <v>1442</v>
      </c>
    </row>
    <row r="1434" spans="1:46" ht="15" hidden="1" customHeight="1">
      <c r="A1434" s="115">
        <v>1431</v>
      </c>
      <c r="B1434" s="120"/>
      <c r="C1434" s="120"/>
      <c r="D1434" s="120"/>
      <c r="E1434" s="120"/>
      <c r="F1434" s="120"/>
      <c r="G1434" s="120"/>
      <c r="H1434" s="120"/>
      <c r="I1434" s="120"/>
      <c r="J1434" s="120"/>
      <c r="K1434" s="120"/>
      <c r="L1434" s="120">
        <f t="shared" si="296"/>
        <v>0.01</v>
      </c>
      <c r="M1434" s="163"/>
      <c r="N1434" s="141"/>
      <c r="O1434" s="163"/>
      <c r="P1434" s="163"/>
      <c r="Q1434" s="120"/>
      <c r="R1434" s="120"/>
      <c r="S1434" s="121"/>
      <c r="T1434" s="121"/>
      <c r="U1434" s="121"/>
      <c r="V1434" s="121"/>
      <c r="W1434" s="121"/>
      <c r="X1434" s="121"/>
      <c r="Y1434" s="121"/>
      <c r="Z1434" s="121"/>
      <c r="AA1434" s="121"/>
      <c r="AB1434" s="121"/>
      <c r="AC1434" s="122"/>
      <c r="AD1434" s="122"/>
      <c r="AE1434" s="122"/>
      <c r="AF1434" s="123"/>
      <c r="AG1434" s="123"/>
      <c r="AH1434" s="123"/>
      <c r="AI1434" s="120"/>
      <c r="AJ1434" s="120"/>
      <c r="AK1434" s="1093"/>
      <c r="AL1434" s="1093"/>
      <c r="AM1434" s="1093"/>
      <c r="AN1434" s="120"/>
      <c r="AO1434" s="118">
        <f t="shared" si="297"/>
        <v>0</v>
      </c>
      <c r="AP1434" s="120" t="s">
        <v>287</v>
      </c>
      <c r="AQ1434" s="120" t="s">
        <v>287</v>
      </c>
      <c r="AR1434" s="144">
        <f t="shared" si="295"/>
        <v>0</v>
      </c>
      <c r="AS1434" s="411">
        <v>8.3999999999999995E-3</v>
      </c>
      <c r="AT1434" s="115">
        <v>1443</v>
      </c>
    </row>
    <row r="1435" spans="1:46" ht="15" hidden="1" customHeight="1">
      <c r="A1435" s="115">
        <v>1432</v>
      </c>
      <c r="B1435" s="120"/>
      <c r="C1435" s="120"/>
      <c r="D1435" s="120"/>
      <c r="E1435" s="120"/>
      <c r="F1435" s="120"/>
      <c r="G1435" s="120"/>
      <c r="H1435" s="120"/>
      <c r="I1435" s="120"/>
      <c r="J1435" s="120"/>
      <c r="K1435" s="120"/>
      <c r="L1435" s="120">
        <f t="shared" si="296"/>
        <v>0.01</v>
      </c>
      <c r="M1435" s="163"/>
      <c r="N1435" s="141"/>
      <c r="O1435" s="163"/>
      <c r="P1435" s="163"/>
      <c r="Q1435" s="120"/>
      <c r="R1435" s="120"/>
      <c r="S1435" s="121"/>
      <c r="T1435" s="121"/>
      <c r="U1435" s="121"/>
      <c r="V1435" s="121"/>
      <c r="W1435" s="121"/>
      <c r="X1435" s="121"/>
      <c r="Y1435" s="121"/>
      <c r="Z1435" s="121"/>
      <c r="AA1435" s="121"/>
      <c r="AB1435" s="121"/>
      <c r="AC1435" s="122"/>
      <c r="AD1435" s="122"/>
      <c r="AE1435" s="122"/>
      <c r="AF1435" s="123"/>
      <c r="AG1435" s="123"/>
      <c r="AH1435" s="123"/>
      <c r="AI1435" s="120"/>
      <c r="AJ1435" s="120"/>
      <c r="AK1435" s="1093"/>
      <c r="AL1435" s="1093"/>
      <c r="AM1435" s="1093"/>
      <c r="AN1435" s="120"/>
      <c r="AO1435" s="118">
        <f t="shared" si="297"/>
        <v>0</v>
      </c>
      <c r="AP1435" s="120" t="s">
        <v>287</v>
      </c>
      <c r="AQ1435" s="120" t="s">
        <v>287</v>
      </c>
      <c r="AR1435" s="144">
        <f t="shared" si="295"/>
        <v>0</v>
      </c>
      <c r="AS1435" s="411">
        <v>8.3999999999999995E-3</v>
      </c>
      <c r="AT1435" s="115">
        <v>1444</v>
      </c>
    </row>
    <row r="1436" spans="1:46" ht="15" hidden="1" customHeight="1">
      <c r="A1436" s="115">
        <v>1433</v>
      </c>
      <c r="B1436" s="120"/>
      <c r="C1436" s="120"/>
      <c r="D1436" s="120"/>
      <c r="E1436" s="120"/>
      <c r="F1436" s="120"/>
      <c r="G1436" s="120"/>
      <c r="H1436" s="120"/>
      <c r="I1436" s="120"/>
      <c r="J1436" s="120"/>
      <c r="K1436" s="120"/>
      <c r="L1436" s="120">
        <f t="shared" si="296"/>
        <v>0.01</v>
      </c>
      <c r="M1436" s="163"/>
      <c r="N1436" s="141"/>
      <c r="O1436" s="163"/>
      <c r="P1436" s="163"/>
      <c r="Q1436" s="120"/>
      <c r="R1436" s="120"/>
      <c r="S1436" s="121"/>
      <c r="T1436" s="121"/>
      <c r="U1436" s="121"/>
      <c r="V1436" s="121"/>
      <c r="W1436" s="121"/>
      <c r="X1436" s="121"/>
      <c r="Y1436" s="121"/>
      <c r="Z1436" s="121"/>
      <c r="AA1436" s="121"/>
      <c r="AB1436" s="121"/>
      <c r="AC1436" s="122"/>
      <c r="AD1436" s="122"/>
      <c r="AE1436" s="122"/>
      <c r="AF1436" s="123"/>
      <c r="AG1436" s="123"/>
      <c r="AH1436" s="123"/>
      <c r="AI1436" s="120"/>
      <c r="AJ1436" s="120"/>
      <c r="AK1436" s="1093"/>
      <c r="AL1436" s="1093"/>
      <c r="AM1436" s="1093"/>
      <c r="AN1436" s="120"/>
      <c r="AO1436" s="118">
        <f t="shared" si="297"/>
        <v>0</v>
      </c>
      <c r="AP1436" s="120" t="s">
        <v>287</v>
      </c>
      <c r="AQ1436" s="120" t="s">
        <v>287</v>
      </c>
      <c r="AR1436" s="144">
        <f t="shared" si="295"/>
        <v>0</v>
      </c>
      <c r="AS1436" s="411">
        <v>8.3999999999999995E-3</v>
      </c>
      <c r="AT1436" s="115">
        <v>1445</v>
      </c>
    </row>
    <row r="1437" spans="1:46" ht="15" hidden="1" customHeight="1">
      <c r="A1437" s="115">
        <v>1434</v>
      </c>
      <c r="B1437" s="120"/>
      <c r="C1437" s="120"/>
      <c r="D1437" s="120"/>
      <c r="E1437" s="120"/>
      <c r="F1437" s="120"/>
      <c r="G1437" s="120"/>
      <c r="H1437" s="120"/>
      <c r="I1437" s="120"/>
      <c r="J1437" s="120"/>
      <c r="K1437" s="120"/>
      <c r="L1437" s="120">
        <f t="shared" si="296"/>
        <v>0.01</v>
      </c>
      <c r="M1437" s="163"/>
      <c r="N1437" s="141"/>
      <c r="O1437" s="163"/>
      <c r="P1437" s="163"/>
      <c r="Q1437" s="120"/>
      <c r="R1437" s="120"/>
      <c r="S1437" s="121"/>
      <c r="T1437" s="121"/>
      <c r="U1437" s="121"/>
      <c r="V1437" s="121"/>
      <c r="W1437" s="121"/>
      <c r="X1437" s="121"/>
      <c r="Y1437" s="121"/>
      <c r="Z1437" s="121"/>
      <c r="AA1437" s="121"/>
      <c r="AB1437" s="121"/>
      <c r="AC1437" s="122"/>
      <c r="AD1437" s="122"/>
      <c r="AE1437" s="122"/>
      <c r="AF1437" s="123"/>
      <c r="AG1437" s="123"/>
      <c r="AH1437" s="123"/>
      <c r="AI1437" s="120"/>
      <c r="AJ1437" s="120"/>
      <c r="AK1437" s="1093"/>
      <c r="AL1437" s="1093"/>
      <c r="AM1437" s="1093"/>
      <c r="AN1437" s="120"/>
      <c r="AO1437" s="118">
        <f t="shared" si="297"/>
        <v>0</v>
      </c>
      <c r="AP1437" s="120" t="s">
        <v>287</v>
      </c>
      <c r="AQ1437" s="120" t="s">
        <v>287</v>
      </c>
      <c r="AR1437" s="144">
        <f t="shared" si="295"/>
        <v>0</v>
      </c>
      <c r="AS1437" s="411">
        <v>8.3999999999999995E-3</v>
      </c>
      <c r="AT1437" s="115">
        <v>1446</v>
      </c>
    </row>
    <row r="1438" spans="1:46" ht="15" hidden="1" customHeight="1">
      <c r="A1438" s="115">
        <v>1435</v>
      </c>
      <c r="B1438" s="120"/>
      <c r="C1438" s="120"/>
      <c r="D1438" s="120"/>
      <c r="E1438" s="120"/>
      <c r="F1438" s="120"/>
      <c r="G1438" s="120"/>
      <c r="H1438" s="120"/>
      <c r="I1438" s="120"/>
      <c r="J1438" s="120"/>
      <c r="K1438" s="120"/>
      <c r="L1438" s="120">
        <f t="shared" si="296"/>
        <v>0.01</v>
      </c>
      <c r="M1438" s="163"/>
      <c r="N1438" s="141"/>
      <c r="O1438" s="163"/>
      <c r="P1438" s="163"/>
      <c r="Q1438" s="120"/>
      <c r="R1438" s="120"/>
      <c r="S1438" s="121"/>
      <c r="T1438" s="121"/>
      <c r="U1438" s="121"/>
      <c r="V1438" s="121"/>
      <c r="W1438" s="121"/>
      <c r="X1438" s="121"/>
      <c r="Y1438" s="121"/>
      <c r="Z1438" s="121"/>
      <c r="AA1438" s="121"/>
      <c r="AB1438" s="121"/>
      <c r="AC1438" s="122"/>
      <c r="AD1438" s="122"/>
      <c r="AE1438" s="122"/>
      <c r="AF1438" s="123"/>
      <c r="AG1438" s="123"/>
      <c r="AH1438" s="123"/>
      <c r="AI1438" s="120"/>
      <c r="AJ1438" s="120"/>
      <c r="AK1438" s="1093"/>
      <c r="AL1438" s="1093"/>
      <c r="AM1438" s="1093"/>
      <c r="AN1438" s="120"/>
      <c r="AO1438" s="118">
        <f t="shared" si="297"/>
        <v>0</v>
      </c>
      <c r="AP1438" s="120" t="s">
        <v>287</v>
      </c>
      <c r="AQ1438" s="120" t="s">
        <v>287</v>
      </c>
      <c r="AR1438" s="144">
        <f t="shared" si="295"/>
        <v>0</v>
      </c>
      <c r="AS1438" s="411">
        <v>8.3999999999999995E-3</v>
      </c>
      <c r="AT1438" s="115">
        <v>1447</v>
      </c>
    </row>
    <row r="1439" spans="1:46" ht="15" hidden="1" customHeight="1">
      <c r="A1439" s="115">
        <v>1436</v>
      </c>
      <c r="B1439" s="120"/>
      <c r="C1439" s="120"/>
      <c r="D1439" s="120"/>
      <c r="E1439" s="120"/>
      <c r="F1439" s="120"/>
      <c r="G1439" s="120"/>
      <c r="H1439" s="120"/>
      <c r="I1439" s="120"/>
      <c r="J1439" s="120"/>
      <c r="K1439" s="120"/>
      <c r="L1439" s="120">
        <f t="shared" si="296"/>
        <v>0.01</v>
      </c>
      <c r="M1439" s="163"/>
      <c r="N1439" s="141"/>
      <c r="O1439" s="163"/>
      <c r="P1439" s="163"/>
      <c r="Q1439" s="120"/>
      <c r="R1439" s="120"/>
      <c r="S1439" s="121"/>
      <c r="T1439" s="121"/>
      <c r="U1439" s="121"/>
      <c r="V1439" s="121"/>
      <c r="W1439" s="121"/>
      <c r="X1439" s="121"/>
      <c r="Y1439" s="121"/>
      <c r="Z1439" s="121"/>
      <c r="AA1439" s="121"/>
      <c r="AB1439" s="121"/>
      <c r="AC1439" s="122"/>
      <c r="AD1439" s="122"/>
      <c r="AE1439" s="122"/>
      <c r="AF1439" s="123"/>
      <c r="AG1439" s="123"/>
      <c r="AH1439" s="123"/>
      <c r="AI1439" s="120"/>
      <c r="AJ1439" s="120"/>
      <c r="AK1439" s="1093"/>
      <c r="AL1439" s="1093"/>
      <c r="AM1439" s="1093"/>
      <c r="AN1439" s="120"/>
      <c r="AO1439" s="118">
        <f t="shared" si="297"/>
        <v>0</v>
      </c>
      <c r="AP1439" s="120" t="s">
        <v>287</v>
      </c>
      <c r="AQ1439" s="120" t="s">
        <v>287</v>
      </c>
      <c r="AR1439" s="144">
        <f t="shared" si="295"/>
        <v>0</v>
      </c>
      <c r="AS1439" s="411">
        <v>8.3999999999999995E-3</v>
      </c>
      <c r="AT1439" s="115">
        <v>1448</v>
      </c>
    </row>
    <row r="1440" spans="1:46" ht="15" hidden="1" customHeight="1">
      <c r="A1440" s="115">
        <v>1437</v>
      </c>
      <c r="B1440" s="120"/>
      <c r="C1440" s="120"/>
      <c r="D1440" s="120"/>
      <c r="E1440" s="120"/>
      <c r="F1440" s="120"/>
      <c r="G1440" s="120"/>
      <c r="H1440" s="120"/>
      <c r="I1440" s="120"/>
      <c r="J1440" s="120"/>
      <c r="K1440" s="120"/>
      <c r="L1440" s="120">
        <f t="shared" si="296"/>
        <v>0.01</v>
      </c>
      <c r="M1440" s="163"/>
      <c r="N1440" s="141"/>
      <c r="O1440" s="163"/>
      <c r="P1440" s="163"/>
      <c r="Q1440" s="120"/>
      <c r="R1440" s="120"/>
      <c r="S1440" s="121"/>
      <c r="T1440" s="121"/>
      <c r="U1440" s="121"/>
      <c r="V1440" s="121"/>
      <c r="W1440" s="121"/>
      <c r="X1440" s="121"/>
      <c r="Y1440" s="121"/>
      <c r="Z1440" s="121"/>
      <c r="AA1440" s="121"/>
      <c r="AB1440" s="121"/>
      <c r="AC1440" s="122"/>
      <c r="AD1440" s="122"/>
      <c r="AE1440" s="122"/>
      <c r="AF1440" s="123"/>
      <c r="AG1440" s="123"/>
      <c r="AH1440" s="123"/>
      <c r="AI1440" s="120"/>
      <c r="AJ1440" s="120"/>
      <c r="AK1440" s="1093"/>
      <c r="AL1440" s="1093"/>
      <c r="AM1440" s="1093"/>
      <c r="AN1440" s="120"/>
      <c r="AO1440" s="118">
        <f t="shared" si="297"/>
        <v>0</v>
      </c>
      <c r="AP1440" s="120" t="s">
        <v>287</v>
      </c>
      <c r="AQ1440" s="120" t="s">
        <v>287</v>
      </c>
      <c r="AR1440" s="144">
        <f t="shared" si="295"/>
        <v>0</v>
      </c>
      <c r="AS1440" s="411">
        <v>8.3999999999999995E-3</v>
      </c>
      <c r="AT1440" s="115">
        <v>1449</v>
      </c>
    </row>
    <row r="1441" spans="1:46" ht="15" hidden="1" customHeight="1">
      <c r="A1441" s="115">
        <v>1438</v>
      </c>
      <c r="B1441" s="120"/>
      <c r="C1441" s="120"/>
      <c r="D1441" s="120"/>
      <c r="E1441" s="120"/>
      <c r="F1441" s="120"/>
      <c r="G1441" s="120"/>
      <c r="H1441" s="120"/>
      <c r="I1441" s="120"/>
      <c r="J1441" s="120"/>
      <c r="K1441" s="120"/>
      <c r="L1441" s="120">
        <f t="shared" si="296"/>
        <v>0.01</v>
      </c>
      <c r="M1441" s="163"/>
      <c r="N1441" s="141"/>
      <c r="O1441" s="163"/>
      <c r="P1441" s="163"/>
      <c r="Q1441" s="120"/>
      <c r="R1441" s="120"/>
      <c r="S1441" s="121"/>
      <c r="T1441" s="121"/>
      <c r="U1441" s="121"/>
      <c r="V1441" s="121"/>
      <c r="W1441" s="121"/>
      <c r="X1441" s="121"/>
      <c r="Y1441" s="121"/>
      <c r="Z1441" s="121"/>
      <c r="AA1441" s="121"/>
      <c r="AB1441" s="121"/>
      <c r="AC1441" s="122"/>
      <c r="AD1441" s="122"/>
      <c r="AE1441" s="122"/>
      <c r="AF1441" s="123"/>
      <c r="AG1441" s="123"/>
      <c r="AH1441" s="123"/>
      <c r="AI1441" s="120"/>
      <c r="AJ1441" s="120"/>
      <c r="AK1441" s="1093"/>
      <c r="AL1441" s="1093"/>
      <c r="AM1441" s="1093"/>
      <c r="AN1441" s="120"/>
      <c r="AO1441" s="118">
        <f t="shared" si="297"/>
        <v>0</v>
      </c>
      <c r="AP1441" s="120" t="s">
        <v>287</v>
      </c>
      <c r="AQ1441" s="120" t="s">
        <v>287</v>
      </c>
      <c r="AR1441" s="144">
        <f t="shared" si="295"/>
        <v>0</v>
      </c>
      <c r="AS1441" s="411">
        <v>8.3999999999999995E-3</v>
      </c>
      <c r="AT1441" s="115">
        <v>1450</v>
      </c>
    </row>
    <row r="1442" spans="1:46" ht="15" hidden="1" customHeight="1">
      <c r="A1442" s="115">
        <v>1439</v>
      </c>
      <c r="B1442" s="120"/>
      <c r="C1442" s="120"/>
      <c r="D1442" s="120"/>
      <c r="E1442" s="120"/>
      <c r="F1442" s="120"/>
      <c r="G1442" s="120"/>
      <c r="H1442" s="120"/>
      <c r="I1442" s="120"/>
      <c r="J1442" s="120"/>
      <c r="K1442" s="120"/>
      <c r="L1442" s="120">
        <f t="shared" si="296"/>
        <v>0.01</v>
      </c>
      <c r="M1442" s="163"/>
      <c r="N1442" s="141"/>
      <c r="O1442" s="163"/>
      <c r="P1442" s="163"/>
      <c r="Q1442" s="120"/>
      <c r="R1442" s="120"/>
      <c r="S1442" s="121"/>
      <c r="T1442" s="121"/>
      <c r="U1442" s="121"/>
      <c r="V1442" s="121"/>
      <c r="W1442" s="121"/>
      <c r="X1442" s="121"/>
      <c r="Y1442" s="121"/>
      <c r="Z1442" s="121"/>
      <c r="AA1442" s="121"/>
      <c r="AB1442" s="121"/>
      <c r="AC1442" s="122"/>
      <c r="AD1442" s="122"/>
      <c r="AE1442" s="122"/>
      <c r="AF1442" s="123"/>
      <c r="AG1442" s="123"/>
      <c r="AH1442" s="123"/>
      <c r="AI1442" s="120"/>
      <c r="AJ1442" s="120"/>
      <c r="AK1442" s="1093"/>
      <c r="AL1442" s="1093"/>
      <c r="AM1442" s="1093"/>
      <c r="AN1442" s="120"/>
      <c r="AO1442" s="118">
        <f t="shared" si="297"/>
        <v>0</v>
      </c>
      <c r="AP1442" s="120" t="s">
        <v>287</v>
      </c>
      <c r="AQ1442" s="120" t="s">
        <v>287</v>
      </c>
      <c r="AR1442" s="144">
        <f t="shared" si="295"/>
        <v>0</v>
      </c>
      <c r="AS1442" s="411">
        <v>8.3999999999999995E-3</v>
      </c>
      <c r="AT1442" s="115">
        <v>1451</v>
      </c>
    </row>
    <row r="1443" spans="1:46" ht="15" hidden="1" customHeight="1">
      <c r="A1443" s="115">
        <v>1440</v>
      </c>
      <c r="B1443" s="120"/>
      <c r="C1443" s="120"/>
      <c r="D1443" s="120"/>
      <c r="E1443" s="120"/>
      <c r="F1443" s="120"/>
      <c r="G1443" s="120"/>
      <c r="H1443" s="120"/>
      <c r="I1443" s="120"/>
      <c r="J1443" s="120"/>
      <c r="K1443" s="120"/>
      <c r="L1443" s="120">
        <f t="shared" si="296"/>
        <v>0.01</v>
      </c>
      <c r="M1443" s="163"/>
      <c r="N1443" s="141"/>
      <c r="O1443" s="163"/>
      <c r="P1443" s="163"/>
      <c r="Q1443" s="120"/>
      <c r="R1443" s="120"/>
      <c r="S1443" s="121"/>
      <c r="T1443" s="121"/>
      <c r="U1443" s="121"/>
      <c r="V1443" s="121"/>
      <c r="W1443" s="121"/>
      <c r="X1443" s="121"/>
      <c r="Y1443" s="121"/>
      <c r="Z1443" s="121"/>
      <c r="AA1443" s="121"/>
      <c r="AB1443" s="121"/>
      <c r="AC1443" s="122"/>
      <c r="AD1443" s="122"/>
      <c r="AE1443" s="122"/>
      <c r="AF1443" s="123"/>
      <c r="AG1443" s="123"/>
      <c r="AH1443" s="123"/>
      <c r="AI1443" s="120"/>
      <c r="AJ1443" s="120"/>
      <c r="AK1443" s="1093"/>
      <c r="AL1443" s="1093"/>
      <c r="AM1443" s="1093"/>
      <c r="AN1443" s="120"/>
      <c r="AO1443" s="118">
        <f t="shared" si="297"/>
        <v>0</v>
      </c>
      <c r="AP1443" s="120" t="s">
        <v>287</v>
      </c>
      <c r="AQ1443" s="120" t="s">
        <v>287</v>
      </c>
      <c r="AR1443" s="144">
        <f t="shared" si="295"/>
        <v>0</v>
      </c>
      <c r="AS1443" s="411">
        <v>8.3999999999999995E-3</v>
      </c>
      <c r="AT1443" s="115">
        <v>1452</v>
      </c>
    </row>
    <row r="1444" spans="1:46" ht="15" hidden="1" customHeight="1">
      <c r="A1444" s="115">
        <v>1441</v>
      </c>
      <c r="B1444" s="120"/>
      <c r="C1444" s="120"/>
      <c r="D1444" s="120"/>
      <c r="E1444" s="120"/>
      <c r="F1444" s="120"/>
      <c r="G1444" s="120"/>
      <c r="H1444" s="120"/>
      <c r="I1444" s="120"/>
      <c r="J1444" s="120"/>
      <c r="K1444" s="120"/>
      <c r="L1444" s="120">
        <f t="shared" si="296"/>
        <v>0.01</v>
      </c>
      <c r="M1444" s="163"/>
      <c r="N1444" s="141"/>
      <c r="O1444" s="163"/>
      <c r="P1444" s="163"/>
      <c r="Q1444" s="120"/>
      <c r="R1444" s="120"/>
      <c r="S1444" s="121"/>
      <c r="T1444" s="121"/>
      <c r="U1444" s="121"/>
      <c r="V1444" s="121"/>
      <c r="W1444" s="121"/>
      <c r="X1444" s="121"/>
      <c r="Y1444" s="121"/>
      <c r="Z1444" s="121"/>
      <c r="AA1444" s="121"/>
      <c r="AB1444" s="121"/>
      <c r="AC1444" s="122"/>
      <c r="AD1444" s="122"/>
      <c r="AE1444" s="122"/>
      <c r="AF1444" s="123"/>
      <c r="AG1444" s="123"/>
      <c r="AH1444" s="123"/>
      <c r="AI1444" s="120"/>
      <c r="AJ1444" s="120"/>
      <c r="AK1444" s="1093"/>
      <c r="AL1444" s="1093"/>
      <c r="AM1444" s="1093"/>
      <c r="AN1444" s="120"/>
      <c r="AO1444" s="118">
        <f t="shared" si="297"/>
        <v>0</v>
      </c>
      <c r="AP1444" s="120" t="s">
        <v>287</v>
      </c>
      <c r="AQ1444" s="120" t="s">
        <v>287</v>
      </c>
      <c r="AR1444" s="144">
        <f t="shared" si="295"/>
        <v>0</v>
      </c>
      <c r="AS1444" s="411">
        <v>8.3999999999999995E-3</v>
      </c>
      <c r="AT1444" s="115">
        <v>1453</v>
      </c>
    </row>
    <row r="1445" spans="1:46" ht="15" hidden="1" customHeight="1">
      <c r="A1445" s="115">
        <v>1442</v>
      </c>
      <c r="B1445" s="120"/>
      <c r="C1445" s="120"/>
      <c r="D1445" s="120"/>
      <c r="E1445" s="120"/>
      <c r="F1445" s="120"/>
      <c r="G1445" s="120"/>
      <c r="H1445" s="120"/>
      <c r="I1445" s="120"/>
      <c r="J1445" s="120"/>
      <c r="K1445" s="120"/>
      <c r="L1445" s="120">
        <f t="shared" si="296"/>
        <v>0.01</v>
      </c>
      <c r="M1445" s="163"/>
      <c r="N1445" s="141"/>
      <c r="O1445" s="163"/>
      <c r="P1445" s="163"/>
      <c r="Q1445" s="120"/>
      <c r="R1445" s="120"/>
      <c r="S1445" s="121"/>
      <c r="T1445" s="121"/>
      <c r="U1445" s="121"/>
      <c r="V1445" s="121"/>
      <c r="W1445" s="121"/>
      <c r="X1445" s="121"/>
      <c r="Y1445" s="121"/>
      <c r="Z1445" s="121"/>
      <c r="AA1445" s="121"/>
      <c r="AB1445" s="121"/>
      <c r="AC1445" s="122"/>
      <c r="AD1445" s="122"/>
      <c r="AE1445" s="122"/>
      <c r="AF1445" s="123"/>
      <c r="AG1445" s="123"/>
      <c r="AH1445" s="123"/>
      <c r="AI1445" s="120"/>
      <c r="AJ1445" s="120"/>
      <c r="AK1445" s="1093"/>
      <c r="AL1445" s="1093"/>
      <c r="AM1445" s="1093"/>
      <c r="AN1445" s="120"/>
      <c r="AO1445" s="118">
        <f t="shared" si="297"/>
        <v>0</v>
      </c>
      <c r="AP1445" s="120" t="s">
        <v>287</v>
      </c>
      <c r="AQ1445" s="120" t="s">
        <v>287</v>
      </c>
      <c r="AR1445" s="144">
        <f t="shared" si="295"/>
        <v>0</v>
      </c>
      <c r="AS1445" s="411">
        <v>8.3999999999999995E-3</v>
      </c>
      <c r="AT1445" s="115">
        <v>1454</v>
      </c>
    </row>
    <row r="1446" spans="1:46" ht="15" hidden="1" customHeight="1">
      <c r="A1446" s="115">
        <v>1443</v>
      </c>
      <c r="B1446" s="120"/>
      <c r="C1446" s="120"/>
      <c r="D1446" s="120"/>
      <c r="E1446" s="120"/>
      <c r="F1446" s="120"/>
      <c r="G1446" s="120"/>
      <c r="H1446" s="120"/>
      <c r="I1446" s="120"/>
      <c r="J1446" s="120"/>
      <c r="K1446" s="120"/>
      <c r="L1446" s="120">
        <f t="shared" si="296"/>
        <v>0.01</v>
      </c>
      <c r="M1446" s="163"/>
      <c r="N1446" s="141"/>
      <c r="O1446" s="163"/>
      <c r="P1446" s="163"/>
      <c r="Q1446" s="120"/>
      <c r="R1446" s="120"/>
      <c r="S1446" s="121"/>
      <c r="T1446" s="121"/>
      <c r="U1446" s="121"/>
      <c r="V1446" s="121"/>
      <c r="W1446" s="121"/>
      <c r="X1446" s="121"/>
      <c r="Y1446" s="121"/>
      <c r="Z1446" s="121"/>
      <c r="AA1446" s="121"/>
      <c r="AB1446" s="121"/>
      <c r="AC1446" s="122"/>
      <c r="AD1446" s="122"/>
      <c r="AE1446" s="122"/>
      <c r="AF1446" s="123"/>
      <c r="AG1446" s="123"/>
      <c r="AH1446" s="123"/>
      <c r="AI1446" s="120"/>
      <c r="AJ1446" s="120"/>
      <c r="AK1446" s="1093"/>
      <c r="AL1446" s="1093"/>
      <c r="AM1446" s="1093"/>
      <c r="AN1446" s="120"/>
      <c r="AO1446" s="118">
        <f t="shared" si="297"/>
        <v>0</v>
      </c>
      <c r="AP1446" s="120" t="s">
        <v>287</v>
      </c>
      <c r="AQ1446" s="120" t="s">
        <v>287</v>
      </c>
      <c r="AR1446" s="144">
        <f t="shared" si="295"/>
        <v>0</v>
      </c>
      <c r="AS1446" s="411">
        <v>8.3999999999999995E-3</v>
      </c>
      <c r="AT1446" s="115">
        <v>1455</v>
      </c>
    </row>
    <row r="1447" spans="1:46" ht="15" hidden="1" customHeight="1">
      <c r="A1447" s="115">
        <v>1444</v>
      </c>
      <c r="B1447" s="120"/>
      <c r="C1447" s="120"/>
      <c r="D1447" s="120"/>
      <c r="E1447" s="120"/>
      <c r="F1447" s="120"/>
      <c r="G1447" s="120"/>
      <c r="H1447" s="120"/>
      <c r="I1447" s="120"/>
      <c r="J1447" s="120"/>
      <c r="K1447" s="120"/>
      <c r="L1447" s="120">
        <f t="shared" si="296"/>
        <v>0.01</v>
      </c>
      <c r="M1447" s="163"/>
      <c r="N1447" s="141"/>
      <c r="O1447" s="163"/>
      <c r="P1447" s="163"/>
      <c r="Q1447" s="120"/>
      <c r="R1447" s="120"/>
      <c r="S1447" s="121"/>
      <c r="T1447" s="121"/>
      <c r="U1447" s="121"/>
      <c r="V1447" s="121"/>
      <c r="W1447" s="121"/>
      <c r="X1447" s="121"/>
      <c r="Y1447" s="121"/>
      <c r="Z1447" s="121"/>
      <c r="AA1447" s="121"/>
      <c r="AB1447" s="121"/>
      <c r="AC1447" s="122"/>
      <c r="AD1447" s="122"/>
      <c r="AE1447" s="122"/>
      <c r="AF1447" s="123"/>
      <c r="AG1447" s="123"/>
      <c r="AH1447" s="123"/>
      <c r="AI1447" s="120"/>
      <c r="AJ1447" s="120"/>
      <c r="AK1447" s="1093"/>
      <c r="AL1447" s="1093"/>
      <c r="AM1447" s="1093"/>
      <c r="AN1447" s="120"/>
      <c r="AO1447" s="118">
        <f t="shared" si="297"/>
        <v>0</v>
      </c>
      <c r="AP1447" s="120" t="s">
        <v>287</v>
      </c>
      <c r="AQ1447" s="120" t="s">
        <v>287</v>
      </c>
      <c r="AR1447" s="144">
        <f t="shared" si="295"/>
        <v>0</v>
      </c>
      <c r="AS1447" s="411">
        <v>8.3999999999999995E-3</v>
      </c>
      <c r="AT1447" s="115">
        <v>1456</v>
      </c>
    </row>
    <row r="1448" spans="1:46" ht="15" hidden="1" customHeight="1">
      <c r="A1448" s="115">
        <v>1445</v>
      </c>
      <c r="B1448" s="120"/>
      <c r="C1448" s="120"/>
      <c r="D1448" s="120"/>
      <c r="E1448" s="120"/>
      <c r="F1448" s="120"/>
      <c r="G1448" s="120"/>
      <c r="H1448" s="120"/>
      <c r="I1448" s="120"/>
      <c r="J1448" s="120"/>
      <c r="K1448" s="120"/>
      <c r="L1448" s="120">
        <f t="shared" si="296"/>
        <v>0.01</v>
      </c>
      <c r="M1448" s="163"/>
      <c r="N1448" s="141"/>
      <c r="O1448" s="163"/>
      <c r="P1448" s="163"/>
      <c r="Q1448" s="120"/>
      <c r="R1448" s="120"/>
      <c r="S1448" s="121"/>
      <c r="T1448" s="121"/>
      <c r="U1448" s="121"/>
      <c r="V1448" s="121"/>
      <c r="W1448" s="121"/>
      <c r="X1448" s="121"/>
      <c r="Y1448" s="121"/>
      <c r="Z1448" s="121"/>
      <c r="AA1448" s="121"/>
      <c r="AB1448" s="121"/>
      <c r="AC1448" s="122"/>
      <c r="AD1448" s="122"/>
      <c r="AE1448" s="122"/>
      <c r="AF1448" s="123"/>
      <c r="AG1448" s="123"/>
      <c r="AH1448" s="123"/>
      <c r="AI1448" s="120"/>
      <c r="AJ1448" s="120"/>
      <c r="AK1448" s="1093"/>
      <c r="AL1448" s="1093"/>
      <c r="AM1448" s="1093"/>
      <c r="AN1448" s="120"/>
      <c r="AO1448" s="118">
        <f t="shared" si="297"/>
        <v>0</v>
      </c>
      <c r="AP1448" s="120" t="s">
        <v>287</v>
      </c>
      <c r="AQ1448" s="120" t="s">
        <v>287</v>
      </c>
      <c r="AR1448" s="144">
        <f t="shared" si="295"/>
        <v>0</v>
      </c>
      <c r="AS1448" s="411">
        <v>8.3999999999999995E-3</v>
      </c>
      <c r="AT1448" s="115">
        <v>1457</v>
      </c>
    </row>
    <row r="1449" spans="1:46" ht="15" hidden="1" customHeight="1">
      <c r="A1449" s="115">
        <v>1446</v>
      </c>
      <c r="B1449" s="120"/>
      <c r="C1449" s="120"/>
      <c r="D1449" s="120"/>
      <c r="E1449" s="120"/>
      <c r="F1449" s="120"/>
      <c r="G1449" s="120"/>
      <c r="H1449" s="120"/>
      <c r="I1449" s="120"/>
      <c r="J1449" s="120"/>
      <c r="K1449" s="120"/>
      <c r="L1449" s="120">
        <f t="shared" si="296"/>
        <v>0.01</v>
      </c>
      <c r="M1449" s="163"/>
      <c r="N1449" s="141"/>
      <c r="O1449" s="163"/>
      <c r="P1449" s="163"/>
      <c r="Q1449" s="120"/>
      <c r="R1449" s="120"/>
      <c r="S1449" s="121"/>
      <c r="T1449" s="121"/>
      <c r="U1449" s="121"/>
      <c r="V1449" s="121"/>
      <c r="W1449" s="121"/>
      <c r="X1449" s="121"/>
      <c r="Y1449" s="121"/>
      <c r="Z1449" s="121"/>
      <c r="AA1449" s="121"/>
      <c r="AB1449" s="121"/>
      <c r="AC1449" s="122"/>
      <c r="AD1449" s="122"/>
      <c r="AE1449" s="122"/>
      <c r="AF1449" s="123"/>
      <c r="AG1449" s="123"/>
      <c r="AH1449" s="123"/>
      <c r="AI1449" s="120"/>
      <c r="AJ1449" s="120"/>
      <c r="AK1449" s="1093"/>
      <c r="AL1449" s="1093"/>
      <c r="AM1449" s="1093"/>
      <c r="AN1449" s="120"/>
      <c r="AO1449" s="118">
        <f t="shared" si="297"/>
        <v>0</v>
      </c>
      <c r="AP1449" s="120" t="s">
        <v>287</v>
      </c>
      <c r="AQ1449" s="120" t="s">
        <v>287</v>
      </c>
      <c r="AR1449" s="144">
        <f t="shared" si="295"/>
        <v>0</v>
      </c>
      <c r="AS1449" s="411">
        <v>8.3999999999999995E-3</v>
      </c>
      <c r="AT1449" s="115">
        <v>1458</v>
      </c>
    </row>
    <row r="1450" spans="1:46" ht="15" hidden="1" customHeight="1">
      <c r="A1450" s="115">
        <v>1447</v>
      </c>
      <c r="B1450" s="120"/>
      <c r="C1450" s="120"/>
      <c r="D1450" s="120"/>
      <c r="E1450" s="120"/>
      <c r="F1450" s="120"/>
      <c r="G1450" s="120"/>
      <c r="H1450" s="120"/>
      <c r="I1450" s="120"/>
      <c r="J1450" s="120"/>
      <c r="K1450" s="120"/>
      <c r="L1450" s="120">
        <f t="shared" si="296"/>
        <v>0.01</v>
      </c>
      <c r="M1450" s="163"/>
      <c r="N1450" s="141"/>
      <c r="O1450" s="163"/>
      <c r="P1450" s="163"/>
      <c r="Q1450" s="120"/>
      <c r="R1450" s="120"/>
      <c r="S1450" s="121"/>
      <c r="T1450" s="121"/>
      <c r="U1450" s="121"/>
      <c r="V1450" s="121"/>
      <c r="W1450" s="121"/>
      <c r="X1450" s="121"/>
      <c r="Y1450" s="121"/>
      <c r="Z1450" s="121"/>
      <c r="AA1450" s="121"/>
      <c r="AB1450" s="121"/>
      <c r="AC1450" s="122"/>
      <c r="AD1450" s="122"/>
      <c r="AE1450" s="122"/>
      <c r="AF1450" s="123"/>
      <c r="AG1450" s="123"/>
      <c r="AH1450" s="123"/>
      <c r="AI1450" s="120"/>
      <c r="AJ1450" s="120"/>
      <c r="AK1450" s="1093"/>
      <c r="AL1450" s="1093"/>
      <c r="AM1450" s="1093"/>
      <c r="AN1450" s="120"/>
      <c r="AO1450" s="118">
        <f t="shared" si="297"/>
        <v>0</v>
      </c>
      <c r="AP1450" s="120" t="s">
        <v>287</v>
      </c>
      <c r="AQ1450" s="120" t="s">
        <v>287</v>
      </c>
      <c r="AR1450" s="144">
        <f t="shared" si="295"/>
        <v>0</v>
      </c>
      <c r="AS1450" s="411">
        <v>8.3999999999999995E-3</v>
      </c>
      <c r="AT1450" s="115">
        <v>1459</v>
      </c>
    </row>
    <row r="1451" spans="1:46" ht="15" hidden="1" customHeight="1">
      <c r="A1451" s="115">
        <v>1448</v>
      </c>
      <c r="B1451" s="120"/>
      <c r="C1451" s="120"/>
      <c r="D1451" s="120"/>
      <c r="E1451" s="120"/>
      <c r="F1451" s="120"/>
      <c r="G1451" s="120"/>
      <c r="H1451" s="120"/>
      <c r="I1451" s="120"/>
      <c r="J1451" s="120"/>
      <c r="K1451" s="120"/>
      <c r="L1451" s="120">
        <f t="shared" si="296"/>
        <v>0.01</v>
      </c>
      <c r="M1451" s="163"/>
      <c r="N1451" s="141"/>
      <c r="O1451" s="163"/>
      <c r="P1451" s="163"/>
      <c r="Q1451" s="120"/>
      <c r="R1451" s="120"/>
      <c r="S1451" s="121"/>
      <c r="T1451" s="121"/>
      <c r="U1451" s="121"/>
      <c r="V1451" s="121"/>
      <c r="W1451" s="121"/>
      <c r="X1451" s="121"/>
      <c r="Y1451" s="121"/>
      <c r="Z1451" s="121"/>
      <c r="AA1451" s="121"/>
      <c r="AB1451" s="121"/>
      <c r="AC1451" s="122"/>
      <c r="AD1451" s="122"/>
      <c r="AE1451" s="122"/>
      <c r="AF1451" s="123"/>
      <c r="AG1451" s="123"/>
      <c r="AH1451" s="123"/>
      <c r="AI1451" s="120"/>
      <c r="AJ1451" s="120"/>
      <c r="AK1451" s="1093"/>
      <c r="AL1451" s="1093"/>
      <c r="AM1451" s="1093"/>
      <c r="AN1451" s="120"/>
      <c r="AO1451" s="118">
        <f t="shared" si="297"/>
        <v>0</v>
      </c>
      <c r="AP1451" s="120" t="s">
        <v>287</v>
      </c>
      <c r="AQ1451" s="120" t="s">
        <v>287</v>
      </c>
      <c r="AR1451" s="144">
        <f t="shared" si="295"/>
        <v>0</v>
      </c>
      <c r="AS1451" s="411">
        <v>8.3999999999999995E-3</v>
      </c>
      <c r="AT1451" s="115">
        <v>1460</v>
      </c>
    </row>
    <row r="1452" spans="1:46" ht="15" hidden="1" customHeight="1">
      <c r="A1452" s="115">
        <v>1449</v>
      </c>
      <c r="B1452" s="120"/>
      <c r="C1452" s="120"/>
      <c r="D1452" s="120"/>
      <c r="E1452" s="120"/>
      <c r="F1452" s="120"/>
      <c r="G1452" s="120"/>
      <c r="H1452" s="120"/>
      <c r="I1452" s="120"/>
      <c r="J1452" s="120"/>
      <c r="K1452" s="120"/>
      <c r="L1452" s="120">
        <f t="shared" si="296"/>
        <v>0.01</v>
      </c>
      <c r="M1452" s="163"/>
      <c r="N1452" s="141"/>
      <c r="O1452" s="163"/>
      <c r="P1452" s="163"/>
      <c r="Q1452" s="120"/>
      <c r="R1452" s="120"/>
      <c r="S1452" s="121"/>
      <c r="T1452" s="121"/>
      <c r="U1452" s="121"/>
      <c r="V1452" s="121"/>
      <c r="W1452" s="121"/>
      <c r="X1452" s="121"/>
      <c r="Y1452" s="121"/>
      <c r="Z1452" s="121"/>
      <c r="AA1452" s="121"/>
      <c r="AB1452" s="121"/>
      <c r="AC1452" s="122"/>
      <c r="AD1452" s="122"/>
      <c r="AE1452" s="122"/>
      <c r="AF1452" s="123"/>
      <c r="AG1452" s="123"/>
      <c r="AH1452" s="123"/>
      <c r="AI1452" s="120"/>
      <c r="AJ1452" s="120"/>
      <c r="AK1452" s="1093"/>
      <c r="AL1452" s="1093"/>
      <c r="AM1452" s="1093"/>
      <c r="AN1452" s="120"/>
      <c r="AO1452" s="118">
        <f t="shared" si="297"/>
        <v>0</v>
      </c>
      <c r="AP1452" s="120" t="s">
        <v>287</v>
      </c>
      <c r="AQ1452" s="120" t="s">
        <v>287</v>
      </c>
      <c r="AR1452" s="144">
        <f t="shared" si="295"/>
        <v>0</v>
      </c>
      <c r="AS1452" s="411">
        <v>8.3999999999999995E-3</v>
      </c>
      <c r="AT1452" s="115">
        <v>1461</v>
      </c>
    </row>
    <row r="1453" spans="1:46" ht="15" hidden="1" customHeight="1">
      <c r="A1453" s="115">
        <v>1450</v>
      </c>
      <c r="B1453" s="120"/>
      <c r="C1453" s="120"/>
      <c r="D1453" s="120"/>
      <c r="E1453" s="120"/>
      <c r="F1453" s="120"/>
      <c r="G1453" s="120"/>
      <c r="H1453" s="120"/>
      <c r="I1453" s="120"/>
      <c r="J1453" s="120"/>
      <c r="K1453" s="120"/>
      <c r="L1453" s="120">
        <f t="shared" si="296"/>
        <v>0.01</v>
      </c>
      <c r="M1453" s="163"/>
      <c r="N1453" s="141"/>
      <c r="O1453" s="163"/>
      <c r="P1453" s="163"/>
      <c r="Q1453" s="120"/>
      <c r="R1453" s="120"/>
      <c r="S1453" s="121"/>
      <c r="T1453" s="121"/>
      <c r="U1453" s="121"/>
      <c r="V1453" s="121"/>
      <c r="W1453" s="121"/>
      <c r="X1453" s="121"/>
      <c r="Y1453" s="121"/>
      <c r="Z1453" s="121"/>
      <c r="AA1453" s="121"/>
      <c r="AB1453" s="121"/>
      <c r="AC1453" s="122"/>
      <c r="AD1453" s="122"/>
      <c r="AE1453" s="122"/>
      <c r="AF1453" s="123"/>
      <c r="AG1453" s="123"/>
      <c r="AH1453" s="123"/>
      <c r="AI1453" s="120"/>
      <c r="AJ1453" s="120"/>
      <c r="AK1453" s="1093"/>
      <c r="AL1453" s="1093"/>
      <c r="AM1453" s="1093"/>
      <c r="AN1453" s="120"/>
      <c r="AO1453" s="118">
        <f t="shared" si="297"/>
        <v>0</v>
      </c>
      <c r="AP1453" s="120" t="s">
        <v>287</v>
      </c>
      <c r="AQ1453" s="120" t="s">
        <v>287</v>
      </c>
      <c r="AR1453" s="144">
        <f t="shared" si="295"/>
        <v>0</v>
      </c>
      <c r="AS1453" s="411">
        <v>8.3999999999999995E-3</v>
      </c>
      <c r="AT1453" s="115">
        <v>1462</v>
      </c>
    </row>
    <row r="1454" spans="1:46" ht="15" hidden="1" customHeight="1">
      <c r="A1454" s="115">
        <v>1451</v>
      </c>
      <c r="B1454" s="120"/>
      <c r="C1454" s="120"/>
      <c r="D1454" s="120"/>
      <c r="E1454" s="120"/>
      <c r="F1454" s="120"/>
      <c r="G1454" s="120"/>
      <c r="H1454" s="120"/>
      <c r="I1454" s="120"/>
      <c r="J1454" s="120"/>
      <c r="K1454" s="120"/>
      <c r="L1454" s="120">
        <f t="shared" si="296"/>
        <v>0.01</v>
      </c>
      <c r="M1454" s="163"/>
      <c r="N1454" s="141"/>
      <c r="O1454" s="163"/>
      <c r="P1454" s="163"/>
      <c r="Q1454" s="120"/>
      <c r="R1454" s="120"/>
      <c r="S1454" s="121"/>
      <c r="T1454" s="121"/>
      <c r="U1454" s="121"/>
      <c r="V1454" s="121"/>
      <c r="W1454" s="121"/>
      <c r="X1454" s="121"/>
      <c r="Y1454" s="121"/>
      <c r="Z1454" s="121"/>
      <c r="AA1454" s="121"/>
      <c r="AB1454" s="121"/>
      <c r="AC1454" s="122"/>
      <c r="AD1454" s="122"/>
      <c r="AE1454" s="122"/>
      <c r="AF1454" s="123"/>
      <c r="AG1454" s="123"/>
      <c r="AH1454" s="123"/>
      <c r="AI1454" s="120"/>
      <c r="AJ1454" s="120"/>
      <c r="AK1454" s="1093"/>
      <c r="AL1454" s="1093"/>
      <c r="AM1454" s="1093"/>
      <c r="AN1454" s="120"/>
      <c r="AO1454" s="118">
        <f t="shared" si="297"/>
        <v>0</v>
      </c>
      <c r="AP1454" s="120" t="s">
        <v>287</v>
      </c>
      <c r="AQ1454" s="120" t="s">
        <v>287</v>
      </c>
      <c r="AR1454" s="144">
        <f t="shared" si="295"/>
        <v>0</v>
      </c>
      <c r="AS1454" s="411">
        <v>8.3999999999999995E-3</v>
      </c>
      <c r="AT1454" s="115">
        <v>1463</v>
      </c>
    </row>
    <row r="1455" spans="1:46" ht="15" hidden="1" customHeight="1">
      <c r="A1455" s="115">
        <v>1452</v>
      </c>
      <c r="B1455" s="120"/>
      <c r="C1455" s="120"/>
      <c r="D1455" s="120"/>
      <c r="E1455" s="120"/>
      <c r="F1455" s="120"/>
      <c r="G1455" s="120"/>
      <c r="H1455" s="120"/>
      <c r="I1455" s="120"/>
      <c r="J1455" s="120"/>
      <c r="K1455" s="120"/>
      <c r="L1455" s="120">
        <f t="shared" si="296"/>
        <v>0.01</v>
      </c>
      <c r="M1455" s="163"/>
      <c r="N1455" s="141"/>
      <c r="O1455" s="163"/>
      <c r="P1455" s="163"/>
      <c r="Q1455" s="120"/>
      <c r="R1455" s="120"/>
      <c r="S1455" s="121"/>
      <c r="T1455" s="121"/>
      <c r="U1455" s="121"/>
      <c r="V1455" s="121"/>
      <c r="W1455" s="121"/>
      <c r="X1455" s="121"/>
      <c r="Y1455" s="121"/>
      <c r="Z1455" s="121"/>
      <c r="AA1455" s="121"/>
      <c r="AB1455" s="121"/>
      <c r="AC1455" s="122"/>
      <c r="AD1455" s="122"/>
      <c r="AE1455" s="122"/>
      <c r="AF1455" s="123"/>
      <c r="AG1455" s="123"/>
      <c r="AH1455" s="123"/>
      <c r="AI1455" s="120"/>
      <c r="AJ1455" s="120"/>
      <c r="AK1455" s="1093"/>
      <c r="AL1455" s="1093"/>
      <c r="AM1455" s="1093"/>
      <c r="AN1455" s="120"/>
      <c r="AO1455" s="118">
        <f t="shared" si="297"/>
        <v>0</v>
      </c>
      <c r="AP1455" s="120" t="s">
        <v>287</v>
      </c>
      <c r="AQ1455" s="120" t="s">
        <v>287</v>
      </c>
      <c r="AR1455" s="144">
        <f t="shared" si="295"/>
        <v>0</v>
      </c>
      <c r="AS1455" s="411">
        <v>8.3999999999999995E-3</v>
      </c>
      <c r="AT1455" s="115">
        <v>1464</v>
      </c>
    </row>
    <row r="1456" spans="1:46" ht="15" hidden="1" customHeight="1">
      <c r="A1456" s="115">
        <v>1453</v>
      </c>
      <c r="B1456" s="120"/>
      <c r="C1456" s="120"/>
      <c r="D1456" s="120"/>
      <c r="E1456" s="120"/>
      <c r="F1456" s="120"/>
      <c r="G1456" s="120"/>
      <c r="H1456" s="120"/>
      <c r="I1456" s="120"/>
      <c r="J1456" s="120"/>
      <c r="K1456" s="120"/>
      <c r="L1456" s="120">
        <f t="shared" si="296"/>
        <v>0.01</v>
      </c>
      <c r="M1456" s="163"/>
      <c r="N1456" s="141"/>
      <c r="O1456" s="163"/>
      <c r="P1456" s="163"/>
      <c r="Q1456" s="120"/>
      <c r="R1456" s="120"/>
      <c r="S1456" s="121"/>
      <c r="T1456" s="121"/>
      <c r="U1456" s="121"/>
      <c r="V1456" s="121"/>
      <c r="W1456" s="121"/>
      <c r="X1456" s="121"/>
      <c r="Y1456" s="121"/>
      <c r="Z1456" s="121"/>
      <c r="AA1456" s="121"/>
      <c r="AB1456" s="121"/>
      <c r="AC1456" s="122"/>
      <c r="AD1456" s="122"/>
      <c r="AE1456" s="122"/>
      <c r="AF1456" s="123"/>
      <c r="AG1456" s="123"/>
      <c r="AH1456" s="123"/>
      <c r="AI1456" s="120"/>
      <c r="AJ1456" s="120"/>
      <c r="AK1456" s="1093"/>
      <c r="AL1456" s="1093"/>
      <c r="AM1456" s="1093"/>
      <c r="AN1456" s="120"/>
      <c r="AO1456" s="118">
        <f t="shared" si="297"/>
        <v>0</v>
      </c>
      <c r="AP1456" s="120" t="s">
        <v>287</v>
      </c>
      <c r="AQ1456" s="120" t="s">
        <v>287</v>
      </c>
      <c r="AR1456" s="144">
        <f t="shared" si="295"/>
        <v>0</v>
      </c>
      <c r="AS1456" s="411">
        <v>8.3999999999999995E-3</v>
      </c>
      <c r="AT1456" s="115">
        <v>1465</v>
      </c>
    </row>
    <row r="1457" spans="1:46" ht="15" hidden="1" customHeight="1">
      <c r="A1457" s="115">
        <v>1454</v>
      </c>
      <c r="B1457" s="120"/>
      <c r="C1457" s="120"/>
      <c r="D1457" s="120"/>
      <c r="E1457" s="120"/>
      <c r="F1457" s="120"/>
      <c r="G1457" s="120"/>
      <c r="H1457" s="120"/>
      <c r="I1457" s="120"/>
      <c r="J1457" s="120"/>
      <c r="K1457" s="120"/>
      <c r="L1457" s="120">
        <f t="shared" si="296"/>
        <v>0.01</v>
      </c>
      <c r="M1457" s="163"/>
      <c r="N1457" s="141"/>
      <c r="O1457" s="163"/>
      <c r="P1457" s="163"/>
      <c r="Q1457" s="120"/>
      <c r="R1457" s="120"/>
      <c r="S1457" s="121"/>
      <c r="T1457" s="121"/>
      <c r="U1457" s="121"/>
      <c r="V1457" s="121"/>
      <c r="W1457" s="121"/>
      <c r="X1457" s="121"/>
      <c r="Y1457" s="121"/>
      <c r="Z1457" s="121"/>
      <c r="AA1457" s="121"/>
      <c r="AB1457" s="121"/>
      <c r="AC1457" s="122"/>
      <c r="AD1457" s="122"/>
      <c r="AE1457" s="122"/>
      <c r="AF1457" s="123"/>
      <c r="AG1457" s="123"/>
      <c r="AH1457" s="123"/>
      <c r="AI1457" s="120"/>
      <c r="AJ1457" s="120"/>
      <c r="AK1457" s="1093"/>
      <c r="AL1457" s="1093"/>
      <c r="AM1457" s="1093"/>
      <c r="AN1457" s="120"/>
      <c r="AO1457" s="118">
        <f t="shared" si="297"/>
        <v>0</v>
      </c>
      <c r="AP1457" s="120" t="s">
        <v>287</v>
      </c>
      <c r="AQ1457" s="120" t="s">
        <v>287</v>
      </c>
      <c r="AR1457" s="144">
        <f t="shared" si="295"/>
        <v>0</v>
      </c>
      <c r="AS1457" s="411">
        <v>8.3999999999999995E-3</v>
      </c>
      <c r="AT1457" s="115">
        <v>1466</v>
      </c>
    </row>
    <row r="1458" spans="1:46" ht="15" hidden="1" customHeight="1">
      <c r="A1458" s="115">
        <v>1455</v>
      </c>
      <c r="B1458" s="120"/>
      <c r="C1458" s="120"/>
      <c r="D1458" s="120"/>
      <c r="E1458" s="120"/>
      <c r="F1458" s="120"/>
      <c r="G1458" s="120"/>
      <c r="H1458" s="120"/>
      <c r="I1458" s="120"/>
      <c r="J1458" s="120"/>
      <c r="K1458" s="120"/>
      <c r="L1458" s="120">
        <f t="shared" si="296"/>
        <v>0.01</v>
      </c>
      <c r="M1458" s="163"/>
      <c r="N1458" s="141"/>
      <c r="O1458" s="163"/>
      <c r="P1458" s="163"/>
      <c r="Q1458" s="120"/>
      <c r="R1458" s="120"/>
      <c r="S1458" s="121"/>
      <c r="T1458" s="121"/>
      <c r="U1458" s="121"/>
      <c r="V1458" s="121"/>
      <c r="W1458" s="121"/>
      <c r="X1458" s="121"/>
      <c r="Y1458" s="121"/>
      <c r="Z1458" s="121"/>
      <c r="AA1458" s="121"/>
      <c r="AB1458" s="121"/>
      <c r="AC1458" s="122"/>
      <c r="AD1458" s="122"/>
      <c r="AE1458" s="122"/>
      <c r="AF1458" s="123"/>
      <c r="AG1458" s="123"/>
      <c r="AH1458" s="123"/>
      <c r="AI1458" s="120"/>
      <c r="AJ1458" s="120"/>
      <c r="AK1458" s="1093"/>
      <c r="AL1458" s="1093"/>
      <c r="AM1458" s="1093"/>
      <c r="AN1458" s="120"/>
      <c r="AO1458" s="118">
        <f t="shared" si="297"/>
        <v>0</v>
      </c>
      <c r="AP1458" s="120" t="s">
        <v>287</v>
      </c>
      <c r="AQ1458" s="120" t="s">
        <v>287</v>
      </c>
      <c r="AR1458" s="144">
        <f t="shared" si="295"/>
        <v>0</v>
      </c>
      <c r="AS1458" s="411">
        <v>8.3999999999999995E-3</v>
      </c>
      <c r="AT1458" s="115">
        <v>1467</v>
      </c>
    </row>
    <row r="1459" spans="1:46" ht="15" hidden="1" customHeight="1">
      <c r="A1459" s="115">
        <v>1456</v>
      </c>
      <c r="B1459" s="120"/>
      <c r="C1459" s="120"/>
      <c r="D1459" s="120"/>
      <c r="E1459" s="120"/>
      <c r="F1459" s="120"/>
      <c r="G1459" s="120"/>
      <c r="H1459" s="120"/>
      <c r="I1459" s="120"/>
      <c r="J1459" s="120"/>
      <c r="K1459" s="120"/>
      <c r="L1459" s="120">
        <f t="shared" si="296"/>
        <v>0.01</v>
      </c>
      <c r="M1459" s="163"/>
      <c r="N1459" s="141"/>
      <c r="O1459" s="163"/>
      <c r="P1459" s="163"/>
      <c r="Q1459" s="120"/>
      <c r="R1459" s="120"/>
      <c r="S1459" s="121"/>
      <c r="T1459" s="121"/>
      <c r="U1459" s="121"/>
      <c r="V1459" s="121"/>
      <c r="W1459" s="121"/>
      <c r="X1459" s="121"/>
      <c r="Y1459" s="121"/>
      <c r="Z1459" s="121"/>
      <c r="AA1459" s="121"/>
      <c r="AB1459" s="121"/>
      <c r="AC1459" s="122"/>
      <c r="AD1459" s="122"/>
      <c r="AE1459" s="122"/>
      <c r="AF1459" s="123"/>
      <c r="AG1459" s="123"/>
      <c r="AH1459" s="123"/>
      <c r="AI1459" s="120"/>
      <c r="AJ1459" s="120"/>
      <c r="AK1459" s="1093"/>
      <c r="AL1459" s="1093"/>
      <c r="AM1459" s="1093"/>
      <c r="AN1459" s="120"/>
      <c r="AO1459" s="118">
        <f t="shared" si="297"/>
        <v>0</v>
      </c>
      <c r="AP1459" s="120" t="s">
        <v>287</v>
      </c>
      <c r="AQ1459" s="120" t="s">
        <v>287</v>
      </c>
      <c r="AR1459" s="144">
        <f t="shared" si="295"/>
        <v>0</v>
      </c>
      <c r="AS1459" s="411">
        <v>8.3999999999999995E-3</v>
      </c>
      <c r="AT1459" s="115">
        <v>1468</v>
      </c>
    </row>
    <row r="1460" spans="1:46" ht="15" hidden="1" customHeight="1">
      <c r="A1460" s="115">
        <v>1457</v>
      </c>
      <c r="B1460" s="120"/>
      <c r="C1460" s="120"/>
      <c r="D1460" s="120"/>
      <c r="E1460" s="120"/>
      <c r="F1460" s="120"/>
      <c r="G1460" s="120"/>
      <c r="H1460" s="120"/>
      <c r="I1460" s="120"/>
      <c r="J1460" s="120"/>
      <c r="K1460" s="120"/>
      <c r="L1460" s="120">
        <f t="shared" si="296"/>
        <v>0.01</v>
      </c>
      <c r="M1460" s="163"/>
      <c r="N1460" s="141"/>
      <c r="O1460" s="163"/>
      <c r="P1460" s="163"/>
      <c r="Q1460" s="120"/>
      <c r="R1460" s="120"/>
      <c r="S1460" s="121"/>
      <c r="T1460" s="121"/>
      <c r="U1460" s="121"/>
      <c r="V1460" s="121"/>
      <c r="W1460" s="121"/>
      <c r="X1460" s="121"/>
      <c r="Y1460" s="121"/>
      <c r="Z1460" s="121"/>
      <c r="AA1460" s="121"/>
      <c r="AB1460" s="121"/>
      <c r="AC1460" s="122"/>
      <c r="AD1460" s="122"/>
      <c r="AE1460" s="122"/>
      <c r="AF1460" s="123"/>
      <c r="AG1460" s="123"/>
      <c r="AH1460" s="123"/>
      <c r="AI1460" s="120"/>
      <c r="AJ1460" s="120"/>
      <c r="AK1460" s="1093"/>
      <c r="AL1460" s="1093"/>
      <c r="AM1460" s="1093"/>
      <c r="AN1460" s="120"/>
      <c r="AO1460" s="118">
        <f t="shared" si="297"/>
        <v>0</v>
      </c>
      <c r="AP1460" s="120" t="s">
        <v>287</v>
      </c>
      <c r="AQ1460" s="120" t="s">
        <v>287</v>
      </c>
      <c r="AR1460" s="144">
        <f t="shared" si="295"/>
        <v>0</v>
      </c>
      <c r="AS1460" s="411">
        <v>8.3999999999999995E-3</v>
      </c>
      <c r="AT1460" s="115">
        <v>1469</v>
      </c>
    </row>
    <row r="1461" spans="1:46" ht="15" hidden="1" customHeight="1">
      <c r="A1461" s="115">
        <v>1458</v>
      </c>
      <c r="B1461" s="120"/>
      <c r="C1461" s="120"/>
      <c r="D1461" s="120"/>
      <c r="E1461" s="120"/>
      <c r="F1461" s="120"/>
      <c r="G1461" s="120"/>
      <c r="H1461" s="120"/>
      <c r="I1461" s="120"/>
      <c r="J1461" s="120"/>
      <c r="K1461" s="120"/>
      <c r="L1461" s="120">
        <f t="shared" si="296"/>
        <v>0.01</v>
      </c>
      <c r="M1461" s="163"/>
      <c r="N1461" s="141"/>
      <c r="O1461" s="163"/>
      <c r="P1461" s="163"/>
      <c r="Q1461" s="120"/>
      <c r="R1461" s="120"/>
      <c r="S1461" s="121"/>
      <c r="T1461" s="121"/>
      <c r="U1461" s="121"/>
      <c r="V1461" s="121"/>
      <c r="W1461" s="121"/>
      <c r="X1461" s="121"/>
      <c r="Y1461" s="121"/>
      <c r="Z1461" s="121"/>
      <c r="AA1461" s="121"/>
      <c r="AB1461" s="121"/>
      <c r="AC1461" s="122"/>
      <c r="AD1461" s="122"/>
      <c r="AE1461" s="122"/>
      <c r="AF1461" s="123"/>
      <c r="AG1461" s="123"/>
      <c r="AH1461" s="123"/>
      <c r="AI1461" s="120"/>
      <c r="AJ1461" s="120"/>
      <c r="AK1461" s="1093"/>
      <c r="AL1461" s="1093"/>
      <c r="AM1461" s="1093"/>
      <c r="AN1461" s="120"/>
      <c r="AO1461" s="118">
        <f t="shared" si="297"/>
        <v>0</v>
      </c>
      <c r="AP1461" s="120" t="s">
        <v>287</v>
      </c>
      <c r="AQ1461" s="120" t="s">
        <v>287</v>
      </c>
      <c r="AR1461" s="144">
        <f t="shared" ref="AR1461:AR1524" si="298">4*J1461</f>
        <v>0</v>
      </c>
      <c r="AS1461" s="411">
        <v>8.3999999999999995E-3</v>
      </c>
      <c r="AT1461" s="115">
        <v>1470</v>
      </c>
    </row>
    <row r="1462" spans="1:46" ht="15" hidden="1" customHeight="1">
      <c r="A1462" s="115">
        <v>1459</v>
      </c>
      <c r="B1462" s="120"/>
      <c r="C1462" s="120"/>
      <c r="D1462" s="120"/>
      <c r="E1462" s="120"/>
      <c r="F1462" s="120"/>
      <c r="G1462" s="120"/>
      <c r="H1462" s="120"/>
      <c r="I1462" s="120"/>
      <c r="J1462" s="120"/>
      <c r="K1462" s="120"/>
      <c r="L1462" s="120">
        <f t="shared" si="296"/>
        <v>0.01</v>
      </c>
      <c r="M1462" s="163"/>
      <c r="N1462" s="141"/>
      <c r="O1462" s="163"/>
      <c r="P1462" s="163"/>
      <c r="Q1462" s="120"/>
      <c r="R1462" s="120"/>
      <c r="S1462" s="121"/>
      <c r="T1462" s="121"/>
      <c r="U1462" s="121"/>
      <c r="V1462" s="121"/>
      <c r="W1462" s="121"/>
      <c r="X1462" s="121"/>
      <c r="Y1462" s="121"/>
      <c r="Z1462" s="121"/>
      <c r="AA1462" s="121"/>
      <c r="AB1462" s="121"/>
      <c r="AC1462" s="122"/>
      <c r="AD1462" s="122"/>
      <c r="AE1462" s="122"/>
      <c r="AF1462" s="123"/>
      <c r="AG1462" s="123"/>
      <c r="AH1462" s="123"/>
      <c r="AI1462" s="120"/>
      <c r="AJ1462" s="120"/>
      <c r="AK1462" s="1093"/>
      <c r="AL1462" s="1093"/>
      <c r="AM1462" s="1093"/>
      <c r="AN1462" s="120"/>
      <c r="AO1462" s="118">
        <f t="shared" si="297"/>
        <v>0</v>
      </c>
      <c r="AP1462" s="120" t="s">
        <v>287</v>
      </c>
      <c r="AQ1462" s="120" t="s">
        <v>287</v>
      </c>
      <c r="AR1462" s="144">
        <f t="shared" si="298"/>
        <v>0</v>
      </c>
      <c r="AS1462" s="411">
        <v>8.3999999999999995E-3</v>
      </c>
      <c r="AT1462" s="115">
        <v>1471</v>
      </c>
    </row>
    <row r="1463" spans="1:46" ht="15" hidden="1" customHeight="1">
      <c r="A1463" s="115">
        <v>1460</v>
      </c>
      <c r="B1463" s="120"/>
      <c r="C1463" s="120"/>
      <c r="D1463" s="120"/>
      <c r="E1463" s="120"/>
      <c r="F1463" s="120"/>
      <c r="G1463" s="120"/>
      <c r="H1463" s="120"/>
      <c r="I1463" s="120"/>
      <c r="J1463" s="120"/>
      <c r="K1463" s="120"/>
      <c r="L1463" s="120">
        <f t="shared" si="296"/>
        <v>0.01</v>
      </c>
      <c r="M1463" s="163"/>
      <c r="N1463" s="141"/>
      <c r="O1463" s="163"/>
      <c r="P1463" s="163"/>
      <c r="Q1463" s="120"/>
      <c r="R1463" s="120"/>
      <c r="S1463" s="121"/>
      <c r="T1463" s="121"/>
      <c r="U1463" s="121"/>
      <c r="V1463" s="121"/>
      <c r="W1463" s="121"/>
      <c r="X1463" s="121"/>
      <c r="Y1463" s="121"/>
      <c r="Z1463" s="121"/>
      <c r="AA1463" s="121"/>
      <c r="AB1463" s="121"/>
      <c r="AC1463" s="122"/>
      <c r="AD1463" s="122"/>
      <c r="AE1463" s="122"/>
      <c r="AF1463" s="123"/>
      <c r="AG1463" s="123"/>
      <c r="AH1463" s="123"/>
      <c r="AI1463" s="120"/>
      <c r="AJ1463" s="120"/>
      <c r="AK1463" s="1093"/>
      <c r="AL1463" s="1093"/>
      <c r="AM1463" s="1093"/>
      <c r="AN1463" s="120"/>
      <c r="AO1463" s="118">
        <f t="shared" si="297"/>
        <v>0</v>
      </c>
      <c r="AP1463" s="120" t="s">
        <v>287</v>
      </c>
      <c r="AQ1463" s="120" t="s">
        <v>287</v>
      </c>
      <c r="AR1463" s="144">
        <f t="shared" si="298"/>
        <v>0</v>
      </c>
      <c r="AS1463" s="411">
        <v>8.3999999999999995E-3</v>
      </c>
      <c r="AT1463" s="115">
        <v>1472</v>
      </c>
    </row>
    <row r="1464" spans="1:46" ht="15" hidden="1" customHeight="1">
      <c r="A1464" s="115">
        <v>1461</v>
      </c>
      <c r="B1464" s="120"/>
      <c r="C1464" s="120"/>
      <c r="D1464" s="120"/>
      <c r="E1464" s="120"/>
      <c r="F1464" s="120"/>
      <c r="G1464" s="120"/>
      <c r="H1464" s="120"/>
      <c r="I1464" s="120"/>
      <c r="J1464" s="120"/>
      <c r="K1464" s="120"/>
      <c r="L1464" s="120">
        <f t="shared" ref="L1464:L1527" si="299">IF(J1464&lt;0.03,0.01,0.03)</f>
        <v>0.01</v>
      </c>
      <c r="M1464" s="163"/>
      <c r="N1464" s="141"/>
      <c r="O1464" s="163"/>
      <c r="P1464" s="163"/>
      <c r="Q1464" s="120"/>
      <c r="R1464" s="120"/>
      <c r="S1464" s="121"/>
      <c r="T1464" s="121"/>
      <c r="U1464" s="121"/>
      <c r="V1464" s="121"/>
      <c r="W1464" s="121"/>
      <c r="X1464" s="121"/>
      <c r="Y1464" s="121"/>
      <c r="Z1464" s="121"/>
      <c r="AA1464" s="121"/>
      <c r="AB1464" s="121"/>
      <c r="AC1464" s="122"/>
      <c r="AD1464" s="122"/>
      <c r="AE1464" s="122"/>
      <c r="AF1464" s="123"/>
      <c r="AG1464" s="123"/>
      <c r="AH1464" s="123"/>
      <c r="AI1464" s="120"/>
      <c r="AJ1464" s="120"/>
      <c r="AK1464" s="1093"/>
      <c r="AL1464" s="1093"/>
      <c r="AM1464" s="1093"/>
      <c r="AN1464" s="120"/>
      <c r="AO1464" s="118">
        <f t="shared" ref="AO1464:AO1527" si="300">AR1464+J1464</f>
        <v>0</v>
      </c>
      <c r="AP1464" s="120" t="s">
        <v>287</v>
      </c>
      <c r="AQ1464" s="120" t="s">
        <v>287</v>
      </c>
      <c r="AR1464" s="144">
        <f t="shared" si="298"/>
        <v>0</v>
      </c>
      <c r="AS1464" s="411">
        <v>8.3999999999999995E-3</v>
      </c>
      <c r="AT1464" s="115">
        <v>1473</v>
      </c>
    </row>
    <row r="1465" spans="1:46" ht="15" hidden="1" customHeight="1">
      <c r="A1465" s="115">
        <v>1462</v>
      </c>
      <c r="B1465" s="120"/>
      <c r="C1465" s="120"/>
      <c r="D1465" s="120"/>
      <c r="E1465" s="120"/>
      <c r="F1465" s="120"/>
      <c r="G1465" s="120"/>
      <c r="H1465" s="120"/>
      <c r="I1465" s="120"/>
      <c r="J1465" s="120"/>
      <c r="K1465" s="120"/>
      <c r="L1465" s="120">
        <f t="shared" si="299"/>
        <v>0.01</v>
      </c>
      <c r="M1465" s="163"/>
      <c r="N1465" s="141"/>
      <c r="O1465" s="163"/>
      <c r="P1465" s="163"/>
      <c r="Q1465" s="120"/>
      <c r="R1465" s="120"/>
      <c r="S1465" s="121"/>
      <c r="T1465" s="121"/>
      <c r="U1465" s="121"/>
      <c r="V1465" s="121"/>
      <c r="W1465" s="121"/>
      <c r="X1465" s="121"/>
      <c r="Y1465" s="121"/>
      <c r="Z1465" s="121"/>
      <c r="AA1465" s="121"/>
      <c r="AB1465" s="121"/>
      <c r="AC1465" s="122"/>
      <c r="AD1465" s="122"/>
      <c r="AE1465" s="122"/>
      <c r="AF1465" s="123"/>
      <c r="AG1465" s="123"/>
      <c r="AH1465" s="123"/>
      <c r="AI1465" s="120"/>
      <c r="AJ1465" s="120"/>
      <c r="AK1465" s="1093"/>
      <c r="AL1465" s="1093"/>
      <c r="AM1465" s="1093"/>
      <c r="AN1465" s="120"/>
      <c r="AO1465" s="118">
        <f t="shared" si="300"/>
        <v>0</v>
      </c>
      <c r="AP1465" s="120" t="s">
        <v>287</v>
      </c>
      <c r="AQ1465" s="120" t="s">
        <v>287</v>
      </c>
      <c r="AR1465" s="144">
        <f t="shared" si="298"/>
        <v>0</v>
      </c>
      <c r="AS1465" s="411">
        <v>8.3999999999999995E-3</v>
      </c>
      <c r="AT1465" s="115">
        <v>1474</v>
      </c>
    </row>
    <row r="1466" spans="1:46" ht="15" hidden="1" customHeight="1">
      <c r="A1466" s="115">
        <v>1463</v>
      </c>
      <c r="B1466" s="120"/>
      <c r="C1466" s="120"/>
      <c r="D1466" s="120"/>
      <c r="E1466" s="120"/>
      <c r="F1466" s="120"/>
      <c r="G1466" s="120"/>
      <c r="H1466" s="120"/>
      <c r="I1466" s="120"/>
      <c r="J1466" s="120"/>
      <c r="K1466" s="120"/>
      <c r="L1466" s="120">
        <f t="shared" si="299"/>
        <v>0.01</v>
      </c>
      <c r="M1466" s="163"/>
      <c r="N1466" s="141"/>
      <c r="O1466" s="163"/>
      <c r="P1466" s="163"/>
      <c r="Q1466" s="120"/>
      <c r="R1466" s="120"/>
      <c r="S1466" s="121"/>
      <c r="T1466" s="121"/>
      <c r="U1466" s="121"/>
      <c r="V1466" s="121"/>
      <c r="W1466" s="121"/>
      <c r="X1466" s="121"/>
      <c r="Y1466" s="121"/>
      <c r="Z1466" s="121"/>
      <c r="AA1466" s="121"/>
      <c r="AB1466" s="121"/>
      <c r="AC1466" s="122"/>
      <c r="AD1466" s="122"/>
      <c r="AE1466" s="122"/>
      <c r="AF1466" s="123"/>
      <c r="AG1466" s="123"/>
      <c r="AH1466" s="123"/>
      <c r="AI1466" s="120"/>
      <c r="AJ1466" s="120"/>
      <c r="AK1466" s="1093"/>
      <c r="AL1466" s="1093"/>
      <c r="AM1466" s="1093"/>
      <c r="AN1466" s="120"/>
      <c r="AO1466" s="118">
        <f t="shared" si="300"/>
        <v>0</v>
      </c>
      <c r="AP1466" s="120" t="s">
        <v>287</v>
      </c>
      <c r="AQ1466" s="120" t="s">
        <v>287</v>
      </c>
      <c r="AR1466" s="144">
        <f t="shared" si="298"/>
        <v>0</v>
      </c>
      <c r="AS1466" s="411">
        <v>8.3999999999999995E-3</v>
      </c>
      <c r="AT1466" s="115">
        <v>1475</v>
      </c>
    </row>
    <row r="1467" spans="1:46" ht="15" hidden="1" customHeight="1">
      <c r="A1467" s="115">
        <v>1464</v>
      </c>
      <c r="B1467" s="120"/>
      <c r="C1467" s="120"/>
      <c r="D1467" s="120"/>
      <c r="E1467" s="120"/>
      <c r="F1467" s="120"/>
      <c r="G1467" s="120"/>
      <c r="H1467" s="120"/>
      <c r="I1467" s="120"/>
      <c r="J1467" s="120"/>
      <c r="K1467" s="120"/>
      <c r="L1467" s="120">
        <f t="shared" si="299"/>
        <v>0.01</v>
      </c>
      <c r="M1467" s="163"/>
      <c r="N1467" s="141"/>
      <c r="O1467" s="163"/>
      <c r="P1467" s="163"/>
      <c r="Q1467" s="120"/>
      <c r="R1467" s="120"/>
      <c r="S1467" s="121"/>
      <c r="T1467" s="121"/>
      <c r="U1467" s="121"/>
      <c r="V1467" s="121"/>
      <c r="W1467" s="121"/>
      <c r="X1467" s="121"/>
      <c r="Y1467" s="121"/>
      <c r="Z1467" s="121"/>
      <c r="AA1467" s="121"/>
      <c r="AB1467" s="121"/>
      <c r="AC1467" s="122"/>
      <c r="AD1467" s="122"/>
      <c r="AE1467" s="122"/>
      <c r="AF1467" s="123"/>
      <c r="AG1467" s="123"/>
      <c r="AH1467" s="123"/>
      <c r="AI1467" s="120"/>
      <c r="AJ1467" s="120"/>
      <c r="AK1467" s="1093"/>
      <c r="AL1467" s="1093"/>
      <c r="AM1467" s="1093"/>
      <c r="AN1467" s="120"/>
      <c r="AO1467" s="118">
        <f t="shared" si="300"/>
        <v>0</v>
      </c>
      <c r="AP1467" s="120" t="s">
        <v>287</v>
      </c>
      <c r="AQ1467" s="120" t="s">
        <v>287</v>
      </c>
      <c r="AR1467" s="144">
        <f t="shared" si="298"/>
        <v>0</v>
      </c>
      <c r="AS1467" s="411">
        <v>8.3999999999999995E-3</v>
      </c>
      <c r="AT1467" s="115">
        <v>1476</v>
      </c>
    </row>
    <row r="1468" spans="1:46" ht="15" hidden="1" customHeight="1">
      <c r="A1468" s="115">
        <v>1465</v>
      </c>
      <c r="B1468" s="120"/>
      <c r="C1468" s="120"/>
      <c r="D1468" s="120"/>
      <c r="E1468" s="120"/>
      <c r="F1468" s="120"/>
      <c r="G1468" s="120"/>
      <c r="H1468" s="120"/>
      <c r="I1468" s="120"/>
      <c r="J1468" s="120"/>
      <c r="K1468" s="120"/>
      <c r="L1468" s="120">
        <f t="shared" si="299"/>
        <v>0.01</v>
      </c>
      <c r="M1468" s="163"/>
      <c r="N1468" s="141"/>
      <c r="O1468" s="163"/>
      <c r="P1468" s="163"/>
      <c r="Q1468" s="120"/>
      <c r="R1468" s="120"/>
      <c r="S1468" s="121"/>
      <c r="T1468" s="121"/>
      <c r="U1468" s="121"/>
      <c r="V1468" s="121"/>
      <c r="W1468" s="121"/>
      <c r="X1468" s="121"/>
      <c r="Y1468" s="121"/>
      <c r="Z1468" s="121"/>
      <c r="AA1468" s="121"/>
      <c r="AB1468" s="121"/>
      <c r="AC1468" s="122"/>
      <c r="AD1468" s="122"/>
      <c r="AE1468" s="122"/>
      <c r="AF1468" s="123"/>
      <c r="AG1468" s="123"/>
      <c r="AH1468" s="123"/>
      <c r="AI1468" s="120"/>
      <c r="AJ1468" s="120"/>
      <c r="AK1468" s="1093"/>
      <c r="AL1468" s="1093"/>
      <c r="AM1468" s="1093"/>
      <c r="AN1468" s="120"/>
      <c r="AO1468" s="118">
        <f t="shared" si="300"/>
        <v>0</v>
      </c>
      <c r="AP1468" s="120" t="s">
        <v>287</v>
      </c>
      <c r="AQ1468" s="120" t="s">
        <v>287</v>
      </c>
      <c r="AR1468" s="144">
        <f t="shared" si="298"/>
        <v>0</v>
      </c>
      <c r="AS1468" s="411">
        <v>8.3999999999999995E-3</v>
      </c>
      <c r="AT1468" s="115">
        <v>1477</v>
      </c>
    </row>
    <row r="1469" spans="1:46" ht="15" hidden="1" customHeight="1">
      <c r="A1469" s="115">
        <v>1466</v>
      </c>
      <c r="B1469" s="120"/>
      <c r="C1469" s="120"/>
      <c r="D1469" s="120"/>
      <c r="E1469" s="120"/>
      <c r="F1469" s="120"/>
      <c r="G1469" s="120"/>
      <c r="H1469" s="120"/>
      <c r="I1469" s="120"/>
      <c r="J1469" s="120"/>
      <c r="K1469" s="120"/>
      <c r="L1469" s="120">
        <f t="shared" si="299"/>
        <v>0.01</v>
      </c>
      <c r="M1469" s="163"/>
      <c r="N1469" s="141"/>
      <c r="O1469" s="163"/>
      <c r="P1469" s="163"/>
      <c r="Q1469" s="120"/>
      <c r="R1469" s="120"/>
      <c r="S1469" s="121"/>
      <c r="T1469" s="121"/>
      <c r="U1469" s="121"/>
      <c r="V1469" s="121"/>
      <c r="W1469" s="121"/>
      <c r="X1469" s="121"/>
      <c r="Y1469" s="121"/>
      <c r="Z1469" s="121"/>
      <c r="AA1469" s="121"/>
      <c r="AB1469" s="121"/>
      <c r="AC1469" s="122"/>
      <c r="AD1469" s="122"/>
      <c r="AE1469" s="122"/>
      <c r="AF1469" s="123"/>
      <c r="AG1469" s="123"/>
      <c r="AH1469" s="123"/>
      <c r="AI1469" s="120"/>
      <c r="AJ1469" s="120"/>
      <c r="AK1469" s="1093"/>
      <c r="AL1469" s="1093"/>
      <c r="AM1469" s="1093"/>
      <c r="AN1469" s="120"/>
      <c r="AO1469" s="118">
        <f t="shared" si="300"/>
        <v>0</v>
      </c>
      <c r="AP1469" s="120" t="s">
        <v>287</v>
      </c>
      <c r="AQ1469" s="120" t="s">
        <v>287</v>
      </c>
      <c r="AR1469" s="144">
        <f t="shared" si="298"/>
        <v>0</v>
      </c>
      <c r="AS1469" s="411">
        <v>8.3999999999999995E-3</v>
      </c>
      <c r="AT1469" s="115">
        <v>1478</v>
      </c>
    </row>
    <row r="1470" spans="1:46" ht="15" hidden="1" customHeight="1">
      <c r="A1470" s="115">
        <v>1467</v>
      </c>
      <c r="B1470" s="120"/>
      <c r="C1470" s="120"/>
      <c r="D1470" s="120"/>
      <c r="E1470" s="120"/>
      <c r="F1470" s="120"/>
      <c r="G1470" s="120"/>
      <c r="H1470" s="120"/>
      <c r="I1470" s="120"/>
      <c r="J1470" s="120"/>
      <c r="K1470" s="120"/>
      <c r="L1470" s="120">
        <f t="shared" si="299"/>
        <v>0.01</v>
      </c>
      <c r="M1470" s="163"/>
      <c r="N1470" s="141"/>
      <c r="O1470" s="163"/>
      <c r="P1470" s="163"/>
      <c r="Q1470" s="120"/>
      <c r="R1470" s="120"/>
      <c r="S1470" s="121"/>
      <c r="T1470" s="121"/>
      <c r="U1470" s="121"/>
      <c r="V1470" s="121"/>
      <c r="W1470" s="121"/>
      <c r="X1470" s="121"/>
      <c r="Y1470" s="121"/>
      <c r="Z1470" s="121"/>
      <c r="AA1470" s="121"/>
      <c r="AB1470" s="121"/>
      <c r="AC1470" s="122"/>
      <c r="AD1470" s="122"/>
      <c r="AE1470" s="122"/>
      <c r="AF1470" s="123"/>
      <c r="AG1470" s="123"/>
      <c r="AH1470" s="123"/>
      <c r="AI1470" s="120"/>
      <c r="AJ1470" s="120"/>
      <c r="AK1470" s="1093"/>
      <c r="AL1470" s="1093"/>
      <c r="AM1470" s="1093"/>
      <c r="AN1470" s="120"/>
      <c r="AO1470" s="118">
        <f t="shared" si="300"/>
        <v>0</v>
      </c>
      <c r="AP1470" s="120" t="s">
        <v>287</v>
      </c>
      <c r="AQ1470" s="120" t="s">
        <v>287</v>
      </c>
      <c r="AR1470" s="144">
        <f t="shared" si="298"/>
        <v>0</v>
      </c>
      <c r="AS1470" s="411">
        <v>8.3999999999999995E-3</v>
      </c>
      <c r="AT1470" s="115">
        <v>1479</v>
      </c>
    </row>
    <row r="1471" spans="1:46" ht="15" hidden="1" customHeight="1">
      <c r="A1471" s="115">
        <v>1468</v>
      </c>
      <c r="B1471" s="120"/>
      <c r="C1471" s="120"/>
      <c r="D1471" s="120"/>
      <c r="E1471" s="120"/>
      <c r="F1471" s="120"/>
      <c r="G1471" s="120"/>
      <c r="H1471" s="120"/>
      <c r="I1471" s="120"/>
      <c r="J1471" s="120"/>
      <c r="K1471" s="120"/>
      <c r="L1471" s="120">
        <f t="shared" si="299"/>
        <v>0.01</v>
      </c>
      <c r="M1471" s="163"/>
      <c r="N1471" s="141"/>
      <c r="O1471" s="163"/>
      <c r="P1471" s="163"/>
      <c r="Q1471" s="120"/>
      <c r="R1471" s="120"/>
      <c r="S1471" s="121"/>
      <c r="T1471" s="121"/>
      <c r="U1471" s="121"/>
      <c r="V1471" s="121"/>
      <c r="W1471" s="121"/>
      <c r="X1471" s="121"/>
      <c r="Y1471" s="121"/>
      <c r="Z1471" s="121"/>
      <c r="AA1471" s="121"/>
      <c r="AB1471" s="121"/>
      <c r="AC1471" s="122"/>
      <c r="AD1471" s="122"/>
      <c r="AE1471" s="122"/>
      <c r="AF1471" s="123"/>
      <c r="AG1471" s="123"/>
      <c r="AH1471" s="123"/>
      <c r="AI1471" s="120"/>
      <c r="AJ1471" s="120"/>
      <c r="AK1471" s="1093"/>
      <c r="AL1471" s="1093"/>
      <c r="AM1471" s="1093"/>
      <c r="AN1471" s="120"/>
      <c r="AO1471" s="118">
        <f t="shared" si="300"/>
        <v>0</v>
      </c>
      <c r="AP1471" s="120" t="s">
        <v>287</v>
      </c>
      <c r="AQ1471" s="120" t="s">
        <v>287</v>
      </c>
      <c r="AR1471" s="144">
        <f t="shared" si="298"/>
        <v>0</v>
      </c>
      <c r="AS1471" s="411">
        <v>8.3999999999999995E-3</v>
      </c>
      <c r="AT1471" s="115">
        <v>1480</v>
      </c>
    </row>
    <row r="1472" spans="1:46" ht="15" hidden="1" customHeight="1">
      <c r="A1472" s="115">
        <v>1469</v>
      </c>
      <c r="B1472" s="120"/>
      <c r="C1472" s="120"/>
      <c r="D1472" s="120"/>
      <c r="E1472" s="120"/>
      <c r="F1472" s="120"/>
      <c r="G1472" s="120"/>
      <c r="H1472" s="120"/>
      <c r="I1472" s="120"/>
      <c r="J1472" s="120"/>
      <c r="K1472" s="120"/>
      <c r="L1472" s="120">
        <f t="shared" si="299"/>
        <v>0.01</v>
      </c>
      <c r="M1472" s="163"/>
      <c r="N1472" s="141"/>
      <c r="O1472" s="163"/>
      <c r="P1472" s="163"/>
      <c r="Q1472" s="120"/>
      <c r="R1472" s="120"/>
      <c r="S1472" s="121"/>
      <c r="T1472" s="121"/>
      <c r="U1472" s="121"/>
      <c r="V1472" s="121"/>
      <c r="W1472" s="121"/>
      <c r="X1472" s="121"/>
      <c r="Y1472" s="121"/>
      <c r="Z1472" s="121"/>
      <c r="AA1472" s="121"/>
      <c r="AB1472" s="121"/>
      <c r="AC1472" s="122"/>
      <c r="AD1472" s="122"/>
      <c r="AE1472" s="122"/>
      <c r="AF1472" s="123"/>
      <c r="AG1472" s="123"/>
      <c r="AH1472" s="123"/>
      <c r="AI1472" s="120"/>
      <c r="AJ1472" s="120"/>
      <c r="AK1472" s="1093"/>
      <c r="AL1472" s="1093"/>
      <c r="AM1472" s="1093"/>
      <c r="AN1472" s="120"/>
      <c r="AO1472" s="118">
        <f t="shared" si="300"/>
        <v>0</v>
      </c>
      <c r="AP1472" s="120" t="s">
        <v>287</v>
      </c>
      <c r="AQ1472" s="120" t="s">
        <v>287</v>
      </c>
      <c r="AR1472" s="144">
        <f t="shared" si="298"/>
        <v>0</v>
      </c>
      <c r="AS1472" s="411">
        <v>8.3999999999999995E-3</v>
      </c>
      <c r="AT1472" s="115">
        <v>1481</v>
      </c>
    </row>
    <row r="1473" spans="1:46" ht="15" hidden="1" customHeight="1">
      <c r="A1473" s="115">
        <v>1470</v>
      </c>
      <c r="B1473" s="120"/>
      <c r="C1473" s="120"/>
      <c r="D1473" s="120"/>
      <c r="E1473" s="120"/>
      <c r="F1473" s="120"/>
      <c r="G1473" s="120"/>
      <c r="H1473" s="120"/>
      <c r="I1473" s="120"/>
      <c r="J1473" s="120"/>
      <c r="K1473" s="120"/>
      <c r="L1473" s="120">
        <f t="shared" si="299"/>
        <v>0.01</v>
      </c>
      <c r="M1473" s="163"/>
      <c r="N1473" s="141"/>
      <c r="O1473" s="163"/>
      <c r="P1473" s="163"/>
      <c r="Q1473" s="120"/>
      <c r="R1473" s="120"/>
      <c r="S1473" s="121"/>
      <c r="T1473" s="121"/>
      <c r="U1473" s="121"/>
      <c r="V1473" s="121"/>
      <c r="W1473" s="121"/>
      <c r="X1473" s="121"/>
      <c r="Y1473" s="121"/>
      <c r="Z1473" s="121"/>
      <c r="AA1473" s="121"/>
      <c r="AB1473" s="121"/>
      <c r="AC1473" s="122"/>
      <c r="AD1473" s="122"/>
      <c r="AE1473" s="122"/>
      <c r="AF1473" s="123"/>
      <c r="AG1473" s="123"/>
      <c r="AH1473" s="123"/>
      <c r="AI1473" s="120"/>
      <c r="AJ1473" s="120"/>
      <c r="AK1473" s="1093"/>
      <c r="AL1473" s="1093"/>
      <c r="AM1473" s="1093"/>
      <c r="AN1473" s="120"/>
      <c r="AO1473" s="118">
        <f t="shared" si="300"/>
        <v>0</v>
      </c>
      <c r="AP1473" s="120" t="s">
        <v>287</v>
      </c>
      <c r="AQ1473" s="120" t="s">
        <v>287</v>
      </c>
      <c r="AR1473" s="144">
        <f t="shared" si="298"/>
        <v>0</v>
      </c>
      <c r="AS1473" s="411">
        <v>8.3999999999999995E-3</v>
      </c>
      <c r="AT1473" s="115">
        <v>1482</v>
      </c>
    </row>
    <row r="1474" spans="1:46" ht="15" hidden="1" customHeight="1">
      <c r="A1474" s="115">
        <v>1471</v>
      </c>
      <c r="B1474" s="120"/>
      <c r="C1474" s="120"/>
      <c r="D1474" s="120"/>
      <c r="E1474" s="120"/>
      <c r="F1474" s="120"/>
      <c r="G1474" s="120"/>
      <c r="H1474" s="120"/>
      <c r="I1474" s="120"/>
      <c r="J1474" s="120"/>
      <c r="K1474" s="120"/>
      <c r="L1474" s="120">
        <f t="shared" si="299"/>
        <v>0.01</v>
      </c>
      <c r="M1474" s="163"/>
      <c r="N1474" s="141"/>
      <c r="O1474" s="163"/>
      <c r="P1474" s="163"/>
      <c r="Q1474" s="120"/>
      <c r="R1474" s="120"/>
      <c r="S1474" s="121"/>
      <c r="T1474" s="121"/>
      <c r="U1474" s="121"/>
      <c r="V1474" s="121"/>
      <c r="W1474" s="121"/>
      <c r="X1474" s="121"/>
      <c r="Y1474" s="121"/>
      <c r="Z1474" s="121"/>
      <c r="AA1474" s="121"/>
      <c r="AB1474" s="121"/>
      <c r="AC1474" s="122"/>
      <c r="AD1474" s="122"/>
      <c r="AE1474" s="122"/>
      <c r="AF1474" s="123"/>
      <c r="AG1474" s="123"/>
      <c r="AH1474" s="123"/>
      <c r="AI1474" s="120"/>
      <c r="AJ1474" s="120"/>
      <c r="AK1474" s="1093"/>
      <c r="AL1474" s="1093"/>
      <c r="AM1474" s="1093"/>
      <c r="AN1474" s="120"/>
      <c r="AO1474" s="118">
        <f t="shared" si="300"/>
        <v>0</v>
      </c>
      <c r="AP1474" s="120" t="s">
        <v>287</v>
      </c>
      <c r="AQ1474" s="120" t="s">
        <v>287</v>
      </c>
      <c r="AR1474" s="144">
        <f t="shared" si="298"/>
        <v>0</v>
      </c>
      <c r="AS1474" s="411">
        <v>8.3999999999999995E-3</v>
      </c>
      <c r="AT1474" s="115">
        <v>1483</v>
      </c>
    </row>
    <row r="1475" spans="1:46" ht="15" hidden="1" customHeight="1">
      <c r="A1475" s="115">
        <v>1472</v>
      </c>
      <c r="B1475" s="120"/>
      <c r="C1475" s="120"/>
      <c r="D1475" s="120"/>
      <c r="E1475" s="120"/>
      <c r="F1475" s="120"/>
      <c r="G1475" s="120"/>
      <c r="H1475" s="120"/>
      <c r="I1475" s="120"/>
      <c r="J1475" s="120"/>
      <c r="K1475" s="120"/>
      <c r="L1475" s="120">
        <f t="shared" si="299"/>
        <v>0.01</v>
      </c>
      <c r="M1475" s="163"/>
      <c r="N1475" s="141"/>
      <c r="O1475" s="163"/>
      <c r="P1475" s="163"/>
      <c r="Q1475" s="120"/>
      <c r="R1475" s="120"/>
      <c r="S1475" s="121"/>
      <c r="T1475" s="121"/>
      <c r="U1475" s="121"/>
      <c r="V1475" s="121"/>
      <c r="W1475" s="121"/>
      <c r="X1475" s="121"/>
      <c r="Y1475" s="121"/>
      <c r="Z1475" s="121"/>
      <c r="AA1475" s="121"/>
      <c r="AB1475" s="121"/>
      <c r="AC1475" s="122"/>
      <c r="AD1475" s="122"/>
      <c r="AE1475" s="122"/>
      <c r="AF1475" s="123"/>
      <c r="AG1475" s="123"/>
      <c r="AH1475" s="123"/>
      <c r="AI1475" s="120"/>
      <c r="AJ1475" s="120"/>
      <c r="AK1475" s="1093"/>
      <c r="AL1475" s="1093"/>
      <c r="AM1475" s="1093"/>
      <c r="AN1475" s="120"/>
      <c r="AO1475" s="118">
        <f t="shared" si="300"/>
        <v>0</v>
      </c>
      <c r="AP1475" s="120" t="s">
        <v>287</v>
      </c>
      <c r="AQ1475" s="120" t="s">
        <v>287</v>
      </c>
      <c r="AR1475" s="144">
        <f t="shared" si="298"/>
        <v>0</v>
      </c>
      <c r="AS1475" s="411">
        <v>8.3999999999999995E-3</v>
      </c>
      <c r="AT1475" s="115">
        <v>1484</v>
      </c>
    </row>
    <row r="1476" spans="1:46" ht="15" hidden="1" customHeight="1">
      <c r="A1476" s="115">
        <v>1473</v>
      </c>
      <c r="B1476" s="120"/>
      <c r="C1476" s="120"/>
      <c r="D1476" s="120"/>
      <c r="E1476" s="120"/>
      <c r="F1476" s="120"/>
      <c r="G1476" s="120"/>
      <c r="H1476" s="120"/>
      <c r="I1476" s="120"/>
      <c r="J1476" s="120"/>
      <c r="K1476" s="120"/>
      <c r="L1476" s="120">
        <f t="shared" si="299"/>
        <v>0.01</v>
      </c>
      <c r="M1476" s="163"/>
      <c r="N1476" s="141"/>
      <c r="O1476" s="163"/>
      <c r="P1476" s="163"/>
      <c r="Q1476" s="120"/>
      <c r="R1476" s="120"/>
      <c r="S1476" s="121"/>
      <c r="T1476" s="121"/>
      <c r="U1476" s="121"/>
      <c r="V1476" s="121"/>
      <c r="W1476" s="121"/>
      <c r="X1476" s="121"/>
      <c r="Y1476" s="121"/>
      <c r="Z1476" s="121"/>
      <c r="AA1476" s="121"/>
      <c r="AB1476" s="121"/>
      <c r="AC1476" s="122"/>
      <c r="AD1476" s="122"/>
      <c r="AE1476" s="122"/>
      <c r="AF1476" s="123"/>
      <c r="AG1476" s="123"/>
      <c r="AH1476" s="123"/>
      <c r="AI1476" s="120"/>
      <c r="AJ1476" s="120"/>
      <c r="AK1476" s="1093"/>
      <c r="AL1476" s="1093"/>
      <c r="AM1476" s="1093"/>
      <c r="AN1476" s="120"/>
      <c r="AO1476" s="118">
        <f t="shared" si="300"/>
        <v>0</v>
      </c>
      <c r="AP1476" s="120" t="s">
        <v>287</v>
      </c>
      <c r="AQ1476" s="120" t="s">
        <v>287</v>
      </c>
      <c r="AR1476" s="144">
        <f t="shared" si="298"/>
        <v>0</v>
      </c>
      <c r="AS1476" s="411">
        <v>8.3999999999999995E-3</v>
      </c>
      <c r="AT1476" s="115">
        <v>1485</v>
      </c>
    </row>
    <row r="1477" spans="1:46" ht="15" hidden="1" customHeight="1">
      <c r="A1477" s="115">
        <v>1474</v>
      </c>
      <c r="B1477" s="120"/>
      <c r="C1477" s="120"/>
      <c r="D1477" s="120"/>
      <c r="E1477" s="120"/>
      <c r="F1477" s="120"/>
      <c r="G1477" s="120"/>
      <c r="H1477" s="120"/>
      <c r="I1477" s="120"/>
      <c r="J1477" s="120"/>
      <c r="K1477" s="120"/>
      <c r="L1477" s="120">
        <f t="shared" si="299"/>
        <v>0.01</v>
      </c>
      <c r="M1477" s="163"/>
      <c r="N1477" s="141"/>
      <c r="O1477" s="163"/>
      <c r="P1477" s="163"/>
      <c r="Q1477" s="120"/>
      <c r="R1477" s="120"/>
      <c r="S1477" s="121"/>
      <c r="T1477" s="121"/>
      <c r="U1477" s="121"/>
      <c r="V1477" s="121"/>
      <c r="W1477" s="121"/>
      <c r="X1477" s="121"/>
      <c r="Y1477" s="121"/>
      <c r="Z1477" s="121"/>
      <c r="AA1477" s="121"/>
      <c r="AB1477" s="121"/>
      <c r="AC1477" s="122"/>
      <c r="AD1477" s="122"/>
      <c r="AE1477" s="122"/>
      <c r="AF1477" s="123"/>
      <c r="AG1477" s="123"/>
      <c r="AH1477" s="123"/>
      <c r="AI1477" s="120"/>
      <c r="AJ1477" s="120"/>
      <c r="AK1477" s="1093"/>
      <c r="AL1477" s="1093"/>
      <c r="AM1477" s="1093"/>
      <c r="AN1477" s="120"/>
      <c r="AO1477" s="118">
        <f t="shared" si="300"/>
        <v>0</v>
      </c>
      <c r="AP1477" s="120" t="s">
        <v>287</v>
      </c>
      <c r="AQ1477" s="120" t="s">
        <v>287</v>
      </c>
      <c r="AR1477" s="144">
        <f t="shared" si="298"/>
        <v>0</v>
      </c>
      <c r="AS1477" s="411">
        <v>8.3999999999999995E-3</v>
      </c>
      <c r="AT1477" s="115">
        <v>1486</v>
      </c>
    </row>
    <row r="1478" spans="1:46" ht="15" hidden="1" customHeight="1">
      <c r="A1478" s="115">
        <v>1475</v>
      </c>
      <c r="B1478" s="120"/>
      <c r="C1478" s="120"/>
      <c r="D1478" s="120"/>
      <c r="E1478" s="120"/>
      <c r="F1478" s="120"/>
      <c r="G1478" s="120"/>
      <c r="H1478" s="120"/>
      <c r="I1478" s="120"/>
      <c r="J1478" s="120"/>
      <c r="K1478" s="120"/>
      <c r="L1478" s="120">
        <f t="shared" si="299"/>
        <v>0.01</v>
      </c>
      <c r="M1478" s="163"/>
      <c r="N1478" s="141"/>
      <c r="O1478" s="163"/>
      <c r="P1478" s="163"/>
      <c r="Q1478" s="120"/>
      <c r="R1478" s="120"/>
      <c r="S1478" s="121"/>
      <c r="T1478" s="121"/>
      <c r="U1478" s="121"/>
      <c r="V1478" s="121"/>
      <c r="W1478" s="121"/>
      <c r="X1478" s="121"/>
      <c r="Y1478" s="121"/>
      <c r="Z1478" s="121"/>
      <c r="AA1478" s="121"/>
      <c r="AB1478" s="121"/>
      <c r="AC1478" s="122"/>
      <c r="AD1478" s="122"/>
      <c r="AE1478" s="122"/>
      <c r="AF1478" s="123"/>
      <c r="AG1478" s="123"/>
      <c r="AH1478" s="123"/>
      <c r="AI1478" s="120"/>
      <c r="AJ1478" s="120"/>
      <c r="AK1478" s="1093"/>
      <c r="AL1478" s="1093"/>
      <c r="AM1478" s="1093"/>
      <c r="AN1478" s="120"/>
      <c r="AO1478" s="118">
        <f t="shared" si="300"/>
        <v>0</v>
      </c>
      <c r="AP1478" s="120" t="s">
        <v>287</v>
      </c>
      <c r="AQ1478" s="120" t="s">
        <v>287</v>
      </c>
      <c r="AR1478" s="144">
        <f t="shared" si="298"/>
        <v>0</v>
      </c>
      <c r="AS1478" s="411">
        <v>8.3999999999999995E-3</v>
      </c>
      <c r="AT1478" s="115">
        <v>1487</v>
      </c>
    </row>
    <row r="1479" spans="1:46" ht="15" hidden="1" customHeight="1">
      <c r="A1479" s="115">
        <v>1476</v>
      </c>
      <c r="B1479" s="120"/>
      <c r="C1479" s="120"/>
      <c r="D1479" s="120"/>
      <c r="E1479" s="120"/>
      <c r="F1479" s="120"/>
      <c r="G1479" s="120"/>
      <c r="H1479" s="120"/>
      <c r="I1479" s="120"/>
      <c r="J1479" s="120"/>
      <c r="K1479" s="120"/>
      <c r="L1479" s="120">
        <f t="shared" si="299"/>
        <v>0.01</v>
      </c>
      <c r="M1479" s="163"/>
      <c r="N1479" s="141"/>
      <c r="O1479" s="163"/>
      <c r="P1479" s="163"/>
      <c r="Q1479" s="120"/>
      <c r="R1479" s="120"/>
      <c r="S1479" s="121"/>
      <c r="T1479" s="121"/>
      <c r="U1479" s="121"/>
      <c r="V1479" s="121"/>
      <c r="W1479" s="121"/>
      <c r="X1479" s="121"/>
      <c r="Y1479" s="121"/>
      <c r="Z1479" s="121"/>
      <c r="AA1479" s="121"/>
      <c r="AB1479" s="121"/>
      <c r="AC1479" s="122"/>
      <c r="AD1479" s="122"/>
      <c r="AE1479" s="122"/>
      <c r="AF1479" s="123"/>
      <c r="AG1479" s="123"/>
      <c r="AH1479" s="123"/>
      <c r="AI1479" s="120"/>
      <c r="AJ1479" s="120"/>
      <c r="AK1479" s="1093"/>
      <c r="AL1479" s="1093"/>
      <c r="AM1479" s="1093"/>
      <c r="AN1479" s="120"/>
      <c r="AO1479" s="118">
        <f t="shared" si="300"/>
        <v>0</v>
      </c>
      <c r="AP1479" s="120" t="s">
        <v>287</v>
      </c>
      <c r="AQ1479" s="120" t="s">
        <v>287</v>
      </c>
      <c r="AR1479" s="144">
        <f t="shared" si="298"/>
        <v>0</v>
      </c>
      <c r="AS1479" s="411">
        <v>8.3999999999999995E-3</v>
      </c>
      <c r="AT1479" s="115">
        <v>1488</v>
      </c>
    </row>
    <row r="1480" spans="1:46" ht="15" hidden="1" customHeight="1">
      <c r="A1480" s="115">
        <v>1477</v>
      </c>
      <c r="B1480" s="120"/>
      <c r="C1480" s="120"/>
      <c r="D1480" s="120"/>
      <c r="E1480" s="120"/>
      <c r="F1480" s="120"/>
      <c r="G1480" s="120"/>
      <c r="H1480" s="120"/>
      <c r="I1480" s="120"/>
      <c r="J1480" s="120"/>
      <c r="K1480" s="120"/>
      <c r="L1480" s="120">
        <f t="shared" si="299"/>
        <v>0.01</v>
      </c>
      <c r="M1480" s="163"/>
      <c r="N1480" s="141"/>
      <c r="O1480" s="163"/>
      <c r="P1480" s="163"/>
      <c r="Q1480" s="120"/>
      <c r="R1480" s="120"/>
      <c r="S1480" s="121"/>
      <c r="T1480" s="121"/>
      <c r="U1480" s="121"/>
      <c r="V1480" s="121"/>
      <c r="W1480" s="121"/>
      <c r="X1480" s="121"/>
      <c r="Y1480" s="121"/>
      <c r="Z1480" s="121"/>
      <c r="AA1480" s="121"/>
      <c r="AB1480" s="121"/>
      <c r="AC1480" s="122"/>
      <c r="AD1480" s="122"/>
      <c r="AE1480" s="122"/>
      <c r="AF1480" s="123"/>
      <c r="AG1480" s="123"/>
      <c r="AH1480" s="123"/>
      <c r="AI1480" s="120"/>
      <c r="AJ1480" s="120"/>
      <c r="AK1480" s="1093"/>
      <c r="AL1480" s="1093"/>
      <c r="AM1480" s="1093"/>
      <c r="AN1480" s="120"/>
      <c r="AO1480" s="118">
        <f t="shared" si="300"/>
        <v>0</v>
      </c>
      <c r="AP1480" s="120" t="s">
        <v>287</v>
      </c>
      <c r="AQ1480" s="120" t="s">
        <v>287</v>
      </c>
      <c r="AR1480" s="144">
        <f t="shared" si="298"/>
        <v>0</v>
      </c>
      <c r="AS1480" s="411">
        <v>8.3999999999999995E-3</v>
      </c>
      <c r="AT1480" s="115">
        <v>1489</v>
      </c>
    </row>
    <row r="1481" spans="1:46" ht="15" hidden="1" customHeight="1">
      <c r="A1481" s="115">
        <v>1478</v>
      </c>
      <c r="B1481" s="120"/>
      <c r="C1481" s="120"/>
      <c r="D1481" s="120"/>
      <c r="E1481" s="120"/>
      <c r="F1481" s="120"/>
      <c r="G1481" s="120"/>
      <c r="H1481" s="120"/>
      <c r="I1481" s="120"/>
      <c r="J1481" s="120"/>
      <c r="K1481" s="120"/>
      <c r="L1481" s="120">
        <f t="shared" si="299"/>
        <v>0.01</v>
      </c>
      <c r="M1481" s="163"/>
      <c r="N1481" s="141"/>
      <c r="O1481" s="163"/>
      <c r="P1481" s="163"/>
      <c r="Q1481" s="120"/>
      <c r="R1481" s="120"/>
      <c r="S1481" s="121"/>
      <c r="T1481" s="121"/>
      <c r="U1481" s="121"/>
      <c r="V1481" s="121"/>
      <c r="W1481" s="121"/>
      <c r="X1481" s="121"/>
      <c r="Y1481" s="121"/>
      <c r="Z1481" s="121"/>
      <c r="AA1481" s="121"/>
      <c r="AB1481" s="121"/>
      <c r="AC1481" s="122"/>
      <c r="AD1481" s="122"/>
      <c r="AE1481" s="122"/>
      <c r="AF1481" s="123"/>
      <c r="AG1481" s="123"/>
      <c r="AH1481" s="123"/>
      <c r="AI1481" s="120"/>
      <c r="AJ1481" s="120"/>
      <c r="AK1481" s="1093"/>
      <c r="AL1481" s="1093"/>
      <c r="AM1481" s="1093"/>
      <c r="AN1481" s="120"/>
      <c r="AO1481" s="118">
        <f t="shared" si="300"/>
        <v>0</v>
      </c>
      <c r="AP1481" s="120" t="s">
        <v>287</v>
      </c>
      <c r="AQ1481" s="120" t="s">
        <v>287</v>
      </c>
      <c r="AR1481" s="144">
        <f t="shared" si="298"/>
        <v>0</v>
      </c>
      <c r="AS1481" s="411">
        <v>8.3999999999999995E-3</v>
      </c>
      <c r="AT1481" s="115">
        <v>1490</v>
      </c>
    </row>
    <row r="1482" spans="1:46" ht="15" hidden="1" customHeight="1">
      <c r="A1482" s="115">
        <v>1479</v>
      </c>
      <c r="B1482" s="120"/>
      <c r="C1482" s="120"/>
      <c r="D1482" s="120"/>
      <c r="E1482" s="120"/>
      <c r="F1482" s="120"/>
      <c r="G1482" s="120"/>
      <c r="H1482" s="120"/>
      <c r="I1482" s="120"/>
      <c r="J1482" s="120"/>
      <c r="K1482" s="120"/>
      <c r="L1482" s="120">
        <f t="shared" si="299"/>
        <v>0.01</v>
      </c>
      <c r="M1482" s="163"/>
      <c r="N1482" s="141"/>
      <c r="O1482" s="163"/>
      <c r="P1482" s="163"/>
      <c r="Q1482" s="120"/>
      <c r="R1482" s="120"/>
      <c r="S1482" s="121"/>
      <c r="T1482" s="121"/>
      <c r="U1482" s="121"/>
      <c r="V1482" s="121"/>
      <c r="W1482" s="121"/>
      <c r="X1482" s="121"/>
      <c r="Y1482" s="121"/>
      <c r="Z1482" s="121"/>
      <c r="AA1482" s="121"/>
      <c r="AB1482" s="121"/>
      <c r="AC1482" s="122"/>
      <c r="AD1482" s="122"/>
      <c r="AE1482" s="122"/>
      <c r="AF1482" s="123"/>
      <c r="AG1482" s="123"/>
      <c r="AH1482" s="123"/>
      <c r="AI1482" s="120"/>
      <c r="AJ1482" s="120"/>
      <c r="AK1482" s="1093"/>
      <c r="AL1482" s="1093"/>
      <c r="AM1482" s="1093"/>
      <c r="AN1482" s="120"/>
      <c r="AO1482" s="118">
        <f t="shared" si="300"/>
        <v>0</v>
      </c>
      <c r="AP1482" s="120" t="s">
        <v>287</v>
      </c>
      <c r="AQ1482" s="120" t="s">
        <v>287</v>
      </c>
      <c r="AR1482" s="144">
        <f t="shared" si="298"/>
        <v>0</v>
      </c>
      <c r="AS1482" s="411">
        <v>8.3999999999999995E-3</v>
      </c>
      <c r="AT1482" s="115">
        <v>1491</v>
      </c>
    </row>
    <row r="1483" spans="1:46" ht="15" hidden="1" customHeight="1">
      <c r="A1483" s="115">
        <v>1480</v>
      </c>
      <c r="B1483" s="120"/>
      <c r="C1483" s="120"/>
      <c r="D1483" s="120"/>
      <c r="E1483" s="120"/>
      <c r="F1483" s="120"/>
      <c r="G1483" s="120"/>
      <c r="H1483" s="120"/>
      <c r="I1483" s="120"/>
      <c r="J1483" s="120"/>
      <c r="K1483" s="120"/>
      <c r="L1483" s="120">
        <f t="shared" si="299"/>
        <v>0.01</v>
      </c>
      <c r="M1483" s="163"/>
      <c r="N1483" s="141"/>
      <c r="O1483" s="163"/>
      <c r="P1483" s="163"/>
      <c r="Q1483" s="120"/>
      <c r="R1483" s="120"/>
      <c r="S1483" s="121"/>
      <c r="T1483" s="121"/>
      <c r="U1483" s="121"/>
      <c r="V1483" s="121"/>
      <c r="W1483" s="121"/>
      <c r="X1483" s="121"/>
      <c r="Y1483" s="121"/>
      <c r="Z1483" s="121"/>
      <c r="AA1483" s="121"/>
      <c r="AB1483" s="121"/>
      <c r="AC1483" s="122"/>
      <c r="AD1483" s="122"/>
      <c r="AE1483" s="122"/>
      <c r="AF1483" s="123"/>
      <c r="AG1483" s="123"/>
      <c r="AH1483" s="123"/>
      <c r="AI1483" s="120"/>
      <c r="AJ1483" s="120"/>
      <c r="AK1483" s="1093"/>
      <c r="AL1483" s="1093"/>
      <c r="AM1483" s="1093"/>
      <c r="AN1483" s="120"/>
      <c r="AO1483" s="118">
        <f t="shared" si="300"/>
        <v>0</v>
      </c>
      <c r="AP1483" s="120" t="s">
        <v>287</v>
      </c>
      <c r="AQ1483" s="120" t="s">
        <v>287</v>
      </c>
      <c r="AR1483" s="144">
        <f t="shared" si="298"/>
        <v>0</v>
      </c>
      <c r="AS1483" s="411">
        <v>8.3999999999999995E-3</v>
      </c>
      <c r="AT1483" s="115">
        <v>1492</v>
      </c>
    </row>
    <row r="1484" spans="1:46" ht="15" hidden="1" customHeight="1">
      <c r="A1484" s="115">
        <v>1481</v>
      </c>
      <c r="B1484" s="120"/>
      <c r="C1484" s="120"/>
      <c r="D1484" s="120"/>
      <c r="E1484" s="120"/>
      <c r="F1484" s="120"/>
      <c r="G1484" s="120"/>
      <c r="H1484" s="120"/>
      <c r="I1484" s="120"/>
      <c r="J1484" s="120"/>
      <c r="K1484" s="120"/>
      <c r="L1484" s="120">
        <f t="shared" si="299"/>
        <v>0.01</v>
      </c>
      <c r="M1484" s="163"/>
      <c r="N1484" s="141"/>
      <c r="O1484" s="163"/>
      <c r="P1484" s="163"/>
      <c r="Q1484" s="120"/>
      <c r="R1484" s="120"/>
      <c r="S1484" s="121"/>
      <c r="T1484" s="121"/>
      <c r="U1484" s="121"/>
      <c r="V1484" s="121"/>
      <c r="W1484" s="121"/>
      <c r="X1484" s="121"/>
      <c r="Y1484" s="121"/>
      <c r="Z1484" s="121"/>
      <c r="AA1484" s="121"/>
      <c r="AB1484" s="121"/>
      <c r="AC1484" s="122"/>
      <c r="AD1484" s="122"/>
      <c r="AE1484" s="122"/>
      <c r="AF1484" s="123"/>
      <c r="AG1484" s="123"/>
      <c r="AH1484" s="123"/>
      <c r="AI1484" s="120"/>
      <c r="AJ1484" s="120"/>
      <c r="AK1484" s="1093"/>
      <c r="AL1484" s="1093"/>
      <c r="AM1484" s="1093"/>
      <c r="AN1484" s="120"/>
      <c r="AO1484" s="118">
        <f t="shared" si="300"/>
        <v>0</v>
      </c>
      <c r="AP1484" s="120" t="s">
        <v>287</v>
      </c>
      <c r="AQ1484" s="120" t="s">
        <v>287</v>
      </c>
      <c r="AR1484" s="144">
        <f t="shared" si="298"/>
        <v>0</v>
      </c>
      <c r="AS1484" s="411">
        <v>8.3999999999999995E-3</v>
      </c>
      <c r="AT1484" s="115">
        <v>1493</v>
      </c>
    </row>
    <row r="1485" spans="1:46" ht="15" hidden="1" customHeight="1">
      <c r="A1485" s="115">
        <v>1482</v>
      </c>
      <c r="B1485" s="120"/>
      <c r="C1485" s="120"/>
      <c r="D1485" s="120"/>
      <c r="E1485" s="120"/>
      <c r="F1485" s="120"/>
      <c r="G1485" s="120"/>
      <c r="H1485" s="120"/>
      <c r="I1485" s="120"/>
      <c r="J1485" s="120"/>
      <c r="K1485" s="120"/>
      <c r="L1485" s="120">
        <f t="shared" si="299"/>
        <v>0.01</v>
      </c>
      <c r="M1485" s="163"/>
      <c r="N1485" s="141"/>
      <c r="O1485" s="163"/>
      <c r="P1485" s="163"/>
      <c r="Q1485" s="120"/>
      <c r="R1485" s="120"/>
      <c r="S1485" s="121"/>
      <c r="T1485" s="121"/>
      <c r="U1485" s="121"/>
      <c r="V1485" s="121"/>
      <c r="W1485" s="121"/>
      <c r="X1485" s="121"/>
      <c r="Y1485" s="121"/>
      <c r="Z1485" s="121"/>
      <c r="AA1485" s="121"/>
      <c r="AB1485" s="121"/>
      <c r="AC1485" s="122"/>
      <c r="AD1485" s="122"/>
      <c r="AE1485" s="122"/>
      <c r="AF1485" s="123"/>
      <c r="AG1485" s="123"/>
      <c r="AH1485" s="123"/>
      <c r="AI1485" s="120"/>
      <c r="AJ1485" s="120"/>
      <c r="AK1485" s="1093"/>
      <c r="AL1485" s="1093"/>
      <c r="AM1485" s="1093"/>
      <c r="AN1485" s="120"/>
      <c r="AO1485" s="118">
        <f t="shared" si="300"/>
        <v>0</v>
      </c>
      <c r="AP1485" s="120" t="s">
        <v>287</v>
      </c>
      <c r="AQ1485" s="120" t="s">
        <v>287</v>
      </c>
      <c r="AR1485" s="144">
        <f t="shared" si="298"/>
        <v>0</v>
      </c>
      <c r="AS1485" s="411">
        <v>8.3999999999999995E-3</v>
      </c>
      <c r="AT1485" s="115">
        <v>1494</v>
      </c>
    </row>
    <row r="1486" spans="1:46" ht="15" hidden="1" customHeight="1">
      <c r="A1486" s="115">
        <v>1483</v>
      </c>
      <c r="B1486" s="120"/>
      <c r="C1486" s="120"/>
      <c r="D1486" s="120"/>
      <c r="E1486" s="120"/>
      <c r="F1486" s="120"/>
      <c r="G1486" s="120"/>
      <c r="H1486" s="120"/>
      <c r="I1486" s="120"/>
      <c r="J1486" s="120"/>
      <c r="K1486" s="120"/>
      <c r="L1486" s="120">
        <f t="shared" si="299"/>
        <v>0.01</v>
      </c>
      <c r="M1486" s="163"/>
      <c r="N1486" s="141"/>
      <c r="O1486" s="163"/>
      <c r="P1486" s="163"/>
      <c r="Q1486" s="120"/>
      <c r="R1486" s="120"/>
      <c r="S1486" s="121"/>
      <c r="T1486" s="121"/>
      <c r="U1486" s="121"/>
      <c r="V1486" s="121"/>
      <c r="W1486" s="121"/>
      <c r="X1486" s="121"/>
      <c r="Y1486" s="121"/>
      <c r="Z1486" s="121"/>
      <c r="AA1486" s="121"/>
      <c r="AB1486" s="121"/>
      <c r="AC1486" s="122"/>
      <c r="AD1486" s="122"/>
      <c r="AE1486" s="122"/>
      <c r="AF1486" s="123"/>
      <c r="AG1486" s="123"/>
      <c r="AH1486" s="123"/>
      <c r="AI1486" s="120"/>
      <c r="AJ1486" s="120"/>
      <c r="AK1486" s="1093"/>
      <c r="AL1486" s="1093"/>
      <c r="AM1486" s="1093"/>
      <c r="AN1486" s="120"/>
      <c r="AO1486" s="118">
        <f t="shared" si="300"/>
        <v>0</v>
      </c>
      <c r="AP1486" s="120" t="s">
        <v>287</v>
      </c>
      <c r="AQ1486" s="120" t="s">
        <v>287</v>
      </c>
      <c r="AR1486" s="144">
        <f t="shared" si="298"/>
        <v>0</v>
      </c>
      <c r="AS1486" s="411">
        <v>8.3999999999999995E-3</v>
      </c>
      <c r="AT1486" s="115">
        <v>1495</v>
      </c>
    </row>
    <row r="1487" spans="1:46" ht="15" hidden="1" customHeight="1">
      <c r="A1487" s="115">
        <v>1484</v>
      </c>
      <c r="B1487" s="120"/>
      <c r="C1487" s="120"/>
      <c r="D1487" s="120"/>
      <c r="E1487" s="120"/>
      <c r="F1487" s="120"/>
      <c r="G1487" s="120"/>
      <c r="H1487" s="120"/>
      <c r="I1487" s="120"/>
      <c r="J1487" s="120"/>
      <c r="K1487" s="120"/>
      <c r="L1487" s="120">
        <f t="shared" si="299"/>
        <v>0.01</v>
      </c>
      <c r="M1487" s="163"/>
      <c r="N1487" s="141"/>
      <c r="O1487" s="163"/>
      <c r="P1487" s="163"/>
      <c r="Q1487" s="120"/>
      <c r="R1487" s="120"/>
      <c r="S1487" s="121"/>
      <c r="T1487" s="121"/>
      <c r="U1487" s="121"/>
      <c r="V1487" s="121"/>
      <c r="W1487" s="121"/>
      <c r="X1487" s="121"/>
      <c r="Y1487" s="121"/>
      <c r="Z1487" s="121"/>
      <c r="AA1487" s="121"/>
      <c r="AB1487" s="121"/>
      <c r="AC1487" s="122"/>
      <c r="AD1487" s="122"/>
      <c r="AE1487" s="122"/>
      <c r="AF1487" s="123"/>
      <c r="AG1487" s="123"/>
      <c r="AH1487" s="123"/>
      <c r="AI1487" s="120"/>
      <c r="AJ1487" s="120"/>
      <c r="AK1487" s="1093"/>
      <c r="AL1487" s="1093"/>
      <c r="AM1487" s="1093"/>
      <c r="AN1487" s="120"/>
      <c r="AO1487" s="118">
        <f t="shared" si="300"/>
        <v>0</v>
      </c>
      <c r="AP1487" s="120" t="s">
        <v>287</v>
      </c>
      <c r="AQ1487" s="120" t="s">
        <v>287</v>
      </c>
      <c r="AR1487" s="144">
        <f t="shared" si="298"/>
        <v>0</v>
      </c>
      <c r="AS1487" s="411">
        <v>8.3999999999999995E-3</v>
      </c>
      <c r="AT1487" s="115">
        <v>1496</v>
      </c>
    </row>
    <row r="1488" spans="1:46" ht="15" hidden="1" customHeight="1">
      <c r="A1488" s="115">
        <v>1485</v>
      </c>
      <c r="B1488" s="120"/>
      <c r="C1488" s="120"/>
      <c r="D1488" s="120"/>
      <c r="E1488" s="120"/>
      <c r="F1488" s="120"/>
      <c r="G1488" s="120"/>
      <c r="H1488" s="120"/>
      <c r="I1488" s="120"/>
      <c r="J1488" s="120"/>
      <c r="K1488" s="120"/>
      <c r="L1488" s="120">
        <f t="shared" si="299"/>
        <v>0.01</v>
      </c>
      <c r="M1488" s="163"/>
      <c r="N1488" s="141"/>
      <c r="O1488" s="163"/>
      <c r="P1488" s="163"/>
      <c r="Q1488" s="120"/>
      <c r="R1488" s="120"/>
      <c r="S1488" s="121"/>
      <c r="T1488" s="121"/>
      <c r="U1488" s="121"/>
      <c r="V1488" s="121"/>
      <c r="W1488" s="121"/>
      <c r="X1488" s="121"/>
      <c r="Y1488" s="121"/>
      <c r="Z1488" s="121"/>
      <c r="AA1488" s="121"/>
      <c r="AB1488" s="121"/>
      <c r="AC1488" s="122"/>
      <c r="AD1488" s="122"/>
      <c r="AE1488" s="122"/>
      <c r="AF1488" s="123"/>
      <c r="AG1488" s="123"/>
      <c r="AH1488" s="123"/>
      <c r="AI1488" s="120"/>
      <c r="AJ1488" s="120"/>
      <c r="AK1488" s="1093"/>
      <c r="AL1488" s="1093"/>
      <c r="AM1488" s="1093"/>
      <c r="AN1488" s="120"/>
      <c r="AO1488" s="118">
        <f t="shared" si="300"/>
        <v>0</v>
      </c>
      <c r="AP1488" s="120" t="s">
        <v>287</v>
      </c>
      <c r="AQ1488" s="120" t="s">
        <v>287</v>
      </c>
      <c r="AR1488" s="144">
        <f t="shared" si="298"/>
        <v>0</v>
      </c>
      <c r="AS1488" s="411">
        <v>8.3999999999999995E-3</v>
      </c>
      <c r="AT1488" s="115">
        <v>1497</v>
      </c>
    </row>
    <row r="1489" spans="1:46" ht="15" hidden="1" customHeight="1">
      <c r="A1489" s="115">
        <v>1486</v>
      </c>
      <c r="B1489" s="120"/>
      <c r="C1489" s="120"/>
      <c r="D1489" s="120"/>
      <c r="E1489" s="120"/>
      <c r="F1489" s="120"/>
      <c r="G1489" s="120"/>
      <c r="H1489" s="120"/>
      <c r="I1489" s="120"/>
      <c r="J1489" s="120"/>
      <c r="K1489" s="120"/>
      <c r="L1489" s="120">
        <f t="shared" si="299"/>
        <v>0.01</v>
      </c>
      <c r="M1489" s="163"/>
      <c r="N1489" s="141"/>
      <c r="O1489" s="163"/>
      <c r="P1489" s="163"/>
      <c r="Q1489" s="120"/>
      <c r="R1489" s="120"/>
      <c r="S1489" s="121"/>
      <c r="T1489" s="121"/>
      <c r="U1489" s="121"/>
      <c r="V1489" s="121"/>
      <c r="W1489" s="121"/>
      <c r="X1489" s="121"/>
      <c r="Y1489" s="121"/>
      <c r="Z1489" s="121"/>
      <c r="AA1489" s="121"/>
      <c r="AB1489" s="121"/>
      <c r="AC1489" s="122"/>
      <c r="AD1489" s="122"/>
      <c r="AE1489" s="122"/>
      <c r="AF1489" s="123"/>
      <c r="AG1489" s="123"/>
      <c r="AH1489" s="123"/>
      <c r="AI1489" s="120"/>
      <c r="AJ1489" s="120"/>
      <c r="AK1489" s="1093"/>
      <c r="AL1489" s="1093"/>
      <c r="AM1489" s="1093"/>
      <c r="AN1489" s="120"/>
      <c r="AO1489" s="118">
        <f t="shared" si="300"/>
        <v>0</v>
      </c>
      <c r="AP1489" s="120" t="s">
        <v>287</v>
      </c>
      <c r="AQ1489" s="120" t="s">
        <v>287</v>
      </c>
      <c r="AR1489" s="144">
        <f t="shared" si="298"/>
        <v>0</v>
      </c>
      <c r="AS1489" s="411">
        <v>8.3999999999999995E-3</v>
      </c>
      <c r="AT1489" s="115">
        <v>1498</v>
      </c>
    </row>
    <row r="1490" spans="1:46" ht="15" hidden="1" customHeight="1">
      <c r="A1490" s="115">
        <v>1487</v>
      </c>
      <c r="B1490" s="120"/>
      <c r="C1490" s="120"/>
      <c r="D1490" s="120"/>
      <c r="E1490" s="120"/>
      <c r="F1490" s="120"/>
      <c r="G1490" s="120"/>
      <c r="H1490" s="120"/>
      <c r="I1490" s="120"/>
      <c r="J1490" s="120"/>
      <c r="K1490" s="120"/>
      <c r="L1490" s="120">
        <f t="shared" si="299"/>
        <v>0.01</v>
      </c>
      <c r="M1490" s="163"/>
      <c r="N1490" s="141"/>
      <c r="O1490" s="163"/>
      <c r="P1490" s="163"/>
      <c r="Q1490" s="120"/>
      <c r="R1490" s="120"/>
      <c r="S1490" s="121"/>
      <c r="T1490" s="121"/>
      <c r="U1490" s="121"/>
      <c r="V1490" s="121"/>
      <c r="W1490" s="121"/>
      <c r="X1490" s="121"/>
      <c r="Y1490" s="121"/>
      <c r="Z1490" s="121"/>
      <c r="AA1490" s="121"/>
      <c r="AB1490" s="121"/>
      <c r="AC1490" s="122"/>
      <c r="AD1490" s="122"/>
      <c r="AE1490" s="122"/>
      <c r="AF1490" s="123"/>
      <c r="AG1490" s="123"/>
      <c r="AH1490" s="123"/>
      <c r="AI1490" s="120"/>
      <c r="AJ1490" s="120"/>
      <c r="AK1490" s="1093"/>
      <c r="AL1490" s="1093"/>
      <c r="AM1490" s="1093"/>
      <c r="AN1490" s="120"/>
      <c r="AO1490" s="118">
        <f t="shared" si="300"/>
        <v>0</v>
      </c>
      <c r="AP1490" s="120" t="s">
        <v>287</v>
      </c>
      <c r="AQ1490" s="120" t="s">
        <v>287</v>
      </c>
      <c r="AR1490" s="144">
        <f t="shared" si="298"/>
        <v>0</v>
      </c>
      <c r="AS1490" s="411">
        <v>8.3999999999999995E-3</v>
      </c>
      <c r="AT1490" s="115">
        <v>1499</v>
      </c>
    </row>
    <row r="1491" spans="1:46" ht="15" hidden="1" customHeight="1">
      <c r="A1491" s="115">
        <v>1488</v>
      </c>
      <c r="B1491" s="120"/>
      <c r="C1491" s="120"/>
      <c r="D1491" s="120"/>
      <c r="E1491" s="120"/>
      <c r="F1491" s="120"/>
      <c r="G1491" s="120"/>
      <c r="H1491" s="120"/>
      <c r="I1491" s="120"/>
      <c r="J1491" s="120"/>
      <c r="K1491" s="120"/>
      <c r="L1491" s="120">
        <f t="shared" si="299"/>
        <v>0.01</v>
      </c>
      <c r="M1491" s="163"/>
      <c r="N1491" s="141"/>
      <c r="O1491" s="163"/>
      <c r="P1491" s="163"/>
      <c r="Q1491" s="120"/>
      <c r="R1491" s="120"/>
      <c r="S1491" s="121"/>
      <c r="T1491" s="121"/>
      <c r="U1491" s="121"/>
      <c r="V1491" s="121"/>
      <c r="W1491" s="121"/>
      <c r="X1491" s="121"/>
      <c r="Y1491" s="121"/>
      <c r="Z1491" s="121"/>
      <c r="AA1491" s="121"/>
      <c r="AB1491" s="121"/>
      <c r="AC1491" s="122"/>
      <c r="AD1491" s="122"/>
      <c r="AE1491" s="122"/>
      <c r="AF1491" s="123"/>
      <c r="AG1491" s="123"/>
      <c r="AH1491" s="123"/>
      <c r="AI1491" s="120"/>
      <c r="AJ1491" s="120"/>
      <c r="AK1491" s="1093"/>
      <c r="AL1491" s="1093"/>
      <c r="AM1491" s="1093"/>
      <c r="AN1491" s="120"/>
      <c r="AO1491" s="118">
        <f t="shared" si="300"/>
        <v>0</v>
      </c>
      <c r="AP1491" s="120" t="s">
        <v>287</v>
      </c>
      <c r="AQ1491" s="120" t="s">
        <v>287</v>
      </c>
      <c r="AR1491" s="144">
        <f t="shared" si="298"/>
        <v>0</v>
      </c>
      <c r="AS1491" s="411">
        <v>8.3999999999999995E-3</v>
      </c>
      <c r="AT1491" s="115">
        <v>1500</v>
      </c>
    </row>
    <row r="1492" spans="1:46" ht="15" hidden="1" customHeight="1">
      <c r="A1492" s="115">
        <v>1489</v>
      </c>
      <c r="B1492" s="120"/>
      <c r="C1492" s="120"/>
      <c r="D1492" s="120"/>
      <c r="E1492" s="120"/>
      <c r="F1492" s="120"/>
      <c r="G1492" s="120"/>
      <c r="H1492" s="120"/>
      <c r="I1492" s="120"/>
      <c r="J1492" s="120"/>
      <c r="K1492" s="120"/>
      <c r="L1492" s="120">
        <f t="shared" si="299"/>
        <v>0.01</v>
      </c>
      <c r="M1492" s="163"/>
      <c r="N1492" s="141"/>
      <c r="O1492" s="163"/>
      <c r="P1492" s="163"/>
      <c r="Q1492" s="120"/>
      <c r="R1492" s="120"/>
      <c r="S1492" s="121"/>
      <c r="T1492" s="121"/>
      <c r="U1492" s="121"/>
      <c r="V1492" s="121"/>
      <c r="W1492" s="121"/>
      <c r="X1492" s="121"/>
      <c r="Y1492" s="121"/>
      <c r="Z1492" s="121"/>
      <c r="AA1492" s="121"/>
      <c r="AB1492" s="121"/>
      <c r="AC1492" s="122"/>
      <c r="AD1492" s="122"/>
      <c r="AE1492" s="122"/>
      <c r="AF1492" s="123"/>
      <c r="AG1492" s="123"/>
      <c r="AH1492" s="123"/>
      <c r="AI1492" s="120"/>
      <c r="AJ1492" s="120"/>
      <c r="AK1492" s="1093"/>
      <c r="AL1492" s="1093"/>
      <c r="AM1492" s="1093"/>
      <c r="AN1492" s="120"/>
      <c r="AO1492" s="118">
        <f t="shared" si="300"/>
        <v>0</v>
      </c>
      <c r="AP1492" s="120" t="s">
        <v>287</v>
      </c>
      <c r="AQ1492" s="120" t="s">
        <v>287</v>
      </c>
      <c r="AR1492" s="144">
        <f t="shared" si="298"/>
        <v>0</v>
      </c>
      <c r="AS1492" s="411">
        <v>8.3999999999999995E-3</v>
      </c>
      <c r="AT1492" s="115">
        <v>1501</v>
      </c>
    </row>
    <row r="1493" spans="1:46" ht="15" hidden="1" customHeight="1">
      <c r="A1493" s="115">
        <v>1490</v>
      </c>
      <c r="B1493" s="120"/>
      <c r="C1493" s="120"/>
      <c r="D1493" s="120"/>
      <c r="E1493" s="120"/>
      <c r="F1493" s="120"/>
      <c r="G1493" s="120"/>
      <c r="H1493" s="120"/>
      <c r="I1493" s="120"/>
      <c r="J1493" s="120"/>
      <c r="K1493" s="120"/>
      <c r="L1493" s="120">
        <f t="shared" si="299"/>
        <v>0.01</v>
      </c>
      <c r="M1493" s="163"/>
      <c r="N1493" s="141"/>
      <c r="O1493" s="163"/>
      <c r="P1493" s="163"/>
      <c r="Q1493" s="120"/>
      <c r="R1493" s="120"/>
      <c r="S1493" s="121"/>
      <c r="T1493" s="121"/>
      <c r="U1493" s="121"/>
      <c r="V1493" s="121"/>
      <c r="W1493" s="121"/>
      <c r="X1493" s="121"/>
      <c r="Y1493" s="121"/>
      <c r="Z1493" s="121"/>
      <c r="AA1493" s="121"/>
      <c r="AB1493" s="121"/>
      <c r="AC1493" s="122"/>
      <c r="AD1493" s="122"/>
      <c r="AE1493" s="122"/>
      <c r="AF1493" s="123"/>
      <c r="AG1493" s="123"/>
      <c r="AH1493" s="123"/>
      <c r="AI1493" s="120"/>
      <c r="AJ1493" s="120"/>
      <c r="AK1493" s="1093"/>
      <c r="AL1493" s="1093"/>
      <c r="AM1493" s="1093"/>
      <c r="AN1493" s="120"/>
      <c r="AO1493" s="118">
        <f t="shared" si="300"/>
        <v>0</v>
      </c>
      <c r="AP1493" s="120" t="s">
        <v>287</v>
      </c>
      <c r="AQ1493" s="120" t="s">
        <v>287</v>
      </c>
      <c r="AR1493" s="144">
        <f t="shared" si="298"/>
        <v>0</v>
      </c>
      <c r="AS1493" s="411">
        <v>8.3999999999999995E-3</v>
      </c>
      <c r="AT1493" s="115">
        <v>1502</v>
      </c>
    </row>
    <row r="1494" spans="1:46" ht="15" hidden="1" customHeight="1">
      <c r="A1494" s="115">
        <v>1491</v>
      </c>
      <c r="B1494" s="120"/>
      <c r="C1494" s="120"/>
      <c r="D1494" s="120"/>
      <c r="E1494" s="120"/>
      <c r="F1494" s="120"/>
      <c r="G1494" s="120"/>
      <c r="H1494" s="120"/>
      <c r="I1494" s="120"/>
      <c r="J1494" s="120"/>
      <c r="K1494" s="120"/>
      <c r="L1494" s="120">
        <f t="shared" si="299"/>
        <v>0.01</v>
      </c>
      <c r="M1494" s="163"/>
      <c r="N1494" s="141"/>
      <c r="O1494" s="163"/>
      <c r="P1494" s="163"/>
      <c r="Q1494" s="120"/>
      <c r="R1494" s="120"/>
      <c r="S1494" s="121"/>
      <c r="T1494" s="121"/>
      <c r="U1494" s="121"/>
      <c r="V1494" s="121"/>
      <c r="W1494" s="121"/>
      <c r="X1494" s="121"/>
      <c r="Y1494" s="121"/>
      <c r="Z1494" s="121"/>
      <c r="AA1494" s="121"/>
      <c r="AB1494" s="121"/>
      <c r="AC1494" s="122"/>
      <c r="AD1494" s="122"/>
      <c r="AE1494" s="122"/>
      <c r="AF1494" s="123"/>
      <c r="AG1494" s="123"/>
      <c r="AH1494" s="123"/>
      <c r="AI1494" s="120"/>
      <c r="AJ1494" s="120"/>
      <c r="AK1494" s="1093"/>
      <c r="AL1494" s="1093"/>
      <c r="AM1494" s="1093"/>
      <c r="AN1494" s="120"/>
      <c r="AO1494" s="118">
        <f t="shared" si="300"/>
        <v>0</v>
      </c>
      <c r="AP1494" s="120" t="s">
        <v>287</v>
      </c>
      <c r="AQ1494" s="120" t="s">
        <v>287</v>
      </c>
      <c r="AR1494" s="144">
        <f t="shared" si="298"/>
        <v>0</v>
      </c>
      <c r="AS1494" s="411">
        <v>8.3999999999999995E-3</v>
      </c>
      <c r="AT1494" s="115">
        <v>1503</v>
      </c>
    </row>
    <row r="1495" spans="1:46" ht="15" hidden="1" customHeight="1">
      <c r="A1495" s="115">
        <v>1492</v>
      </c>
      <c r="B1495" s="120"/>
      <c r="C1495" s="120"/>
      <c r="D1495" s="120"/>
      <c r="E1495" s="120"/>
      <c r="F1495" s="120"/>
      <c r="G1495" s="120"/>
      <c r="H1495" s="120"/>
      <c r="I1495" s="120"/>
      <c r="J1495" s="120"/>
      <c r="K1495" s="120"/>
      <c r="L1495" s="120">
        <f t="shared" si="299"/>
        <v>0.01</v>
      </c>
      <c r="M1495" s="163"/>
      <c r="N1495" s="141"/>
      <c r="O1495" s="163"/>
      <c r="P1495" s="163"/>
      <c r="Q1495" s="120"/>
      <c r="R1495" s="120"/>
      <c r="S1495" s="121"/>
      <c r="T1495" s="121"/>
      <c r="U1495" s="121"/>
      <c r="V1495" s="121"/>
      <c r="W1495" s="121"/>
      <c r="X1495" s="121"/>
      <c r="Y1495" s="121"/>
      <c r="Z1495" s="121"/>
      <c r="AA1495" s="121"/>
      <c r="AB1495" s="121"/>
      <c r="AC1495" s="122"/>
      <c r="AD1495" s="122"/>
      <c r="AE1495" s="122"/>
      <c r="AF1495" s="123"/>
      <c r="AG1495" s="123"/>
      <c r="AH1495" s="123"/>
      <c r="AI1495" s="120"/>
      <c r="AJ1495" s="120"/>
      <c r="AK1495" s="1093"/>
      <c r="AL1495" s="1093"/>
      <c r="AM1495" s="1093"/>
      <c r="AN1495" s="120"/>
      <c r="AO1495" s="118">
        <f t="shared" si="300"/>
        <v>0</v>
      </c>
      <c r="AP1495" s="120" t="s">
        <v>287</v>
      </c>
      <c r="AQ1495" s="120" t="s">
        <v>287</v>
      </c>
      <c r="AR1495" s="144">
        <f t="shared" si="298"/>
        <v>0</v>
      </c>
      <c r="AS1495" s="411">
        <v>8.3999999999999995E-3</v>
      </c>
      <c r="AT1495" s="115">
        <v>1504</v>
      </c>
    </row>
    <row r="1496" spans="1:46" ht="15" hidden="1" customHeight="1">
      <c r="A1496" s="115">
        <v>1493</v>
      </c>
      <c r="B1496" s="120"/>
      <c r="C1496" s="120"/>
      <c r="D1496" s="120"/>
      <c r="E1496" s="120"/>
      <c r="F1496" s="120"/>
      <c r="G1496" s="120"/>
      <c r="H1496" s="120"/>
      <c r="I1496" s="120"/>
      <c r="J1496" s="120"/>
      <c r="K1496" s="120"/>
      <c r="L1496" s="120">
        <f t="shared" si="299"/>
        <v>0.01</v>
      </c>
      <c r="M1496" s="163"/>
      <c r="N1496" s="141"/>
      <c r="O1496" s="163"/>
      <c r="P1496" s="163"/>
      <c r="Q1496" s="120"/>
      <c r="R1496" s="120"/>
      <c r="S1496" s="121"/>
      <c r="T1496" s="121"/>
      <c r="U1496" s="121"/>
      <c r="V1496" s="121"/>
      <c r="W1496" s="121"/>
      <c r="X1496" s="121"/>
      <c r="Y1496" s="121"/>
      <c r="Z1496" s="121"/>
      <c r="AA1496" s="121"/>
      <c r="AB1496" s="121"/>
      <c r="AC1496" s="122"/>
      <c r="AD1496" s="122"/>
      <c r="AE1496" s="122"/>
      <c r="AF1496" s="123"/>
      <c r="AG1496" s="123"/>
      <c r="AH1496" s="123"/>
      <c r="AI1496" s="120"/>
      <c r="AJ1496" s="120"/>
      <c r="AK1496" s="1093"/>
      <c r="AL1496" s="1093"/>
      <c r="AM1496" s="1093"/>
      <c r="AN1496" s="120"/>
      <c r="AO1496" s="118">
        <f t="shared" si="300"/>
        <v>0</v>
      </c>
      <c r="AP1496" s="120" t="s">
        <v>287</v>
      </c>
      <c r="AQ1496" s="120" t="s">
        <v>287</v>
      </c>
      <c r="AR1496" s="144">
        <f t="shared" si="298"/>
        <v>0</v>
      </c>
      <c r="AS1496" s="411">
        <v>8.3999999999999995E-3</v>
      </c>
      <c r="AT1496" s="115">
        <v>1505</v>
      </c>
    </row>
    <row r="1497" spans="1:46" ht="15" hidden="1" customHeight="1">
      <c r="A1497" s="115">
        <v>1494</v>
      </c>
      <c r="B1497" s="120"/>
      <c r="C1497" s="120"/>
      <c r="D1497" s="120"/>
      <c r="E1497" s="120"/>
      <c r="F1497" s="120"/>
      <c r="G1497" s="120"/>
      <c r="H1497" s="120"/>
      <c r="I1497" s="120"/>
      <c r="J1497" s="120"/>
      <c r="K1497" s="120"/>
      <c r="L1497" s="120">
        <f t="shared" si="299"/>
        <v>0.01</v>
      </c>
      <c r="M1497" s="163"/>
      <c r="N1497" s="141"/>
      <c r="O1497" s="163"/>
      <c r="P1497" s="163"/>
      <c r="Q1497" s="120"/>
      <c r="R1497" s="120"/>
      <c r="S1497" s="121"/>
      <c r="T1497" s="121"/>
      <c r="U1497" s="121"/>
      <c r="V1497" s="121"/>
      <c r="W1497" s="121"/>
      <c r="X1497" s="121"/>
      <c r="Y1497" s="121"/>
      <c r="Z1497" s="121"/>
      <c r="AA1497" s="121"/>
      <c r="AB1497" s="121"/>
      <c r="AC1497" s="122"/>
      <c r="AD1497" s="122"/>
      <c r="AE1497" s="122"/>
      <c r="AF1497" s="123"/>
      <c r="AG1497" s="123"/>
      <c r="AH1497" s="123"/>
      <c r="AI1497" s="120"/>
      <c r="AJ1497" s="120"/>
      <c r="AK1497" s="1093"/>
      <c r="AL1497" s="1093"/>
      <c r="AM1497" s="1093"/>
      <c r="AN1497" s="120"/>
      <c r="AO1497" s="118">
        <f t="shared" si="300"/>
        <v>0</v>
      </c>
      <c r="AP1497" s="120" t="s">
        <v>287</v>
      </c>
      <c r="AQ1497" s="120" t="s">
        <v>287</v>
      </c>
      <c r="AR1497" s="144">
        <f t="shared" si="298"/>
        <v>0</v>
      </c>
      <c r="AS1497" s="411">
        <v>8.3999999999999995E-3</v>
      </c>
      <c r="AT1497" s="115">
        <v>1506</v>
      </c>
    </row>
    <row r="1498" spans="1:46" ht="15" hidden="1" customHeight="1">
      <c r="A1498" s="115">
        <v>1495</v>
      </c>
      <c r="B1498" s="120"/>
      <c r="C1498" s="120"/>
      <c r="D1498" s="120"/>
      <c r="E1498" s="120"/>
      <c r="F1498" s="120"/>
      <c r="G1498" s="120"/>
      <c r="H1498" s="120"/>
      <c r="I1498" s="120"/>
      <c r="J1498" s="120"/>
      <c r="K1498" s="120"/>
      <c r="L1498" s="120">
        <f t="shared" si="299"/>
        <v>0.01</v>
      </c>
      <c r="M1498" s="163"/>
      <c r="N1498" s="141"/>
      <c r="O1498" s="163"/>
      <c r="P1498" s="163"/>
      <c r="Q1498" s="120"/>
      <c r="R1498" s="120"/>
      <c r="S1498" s="121"/>
      <c r="T1498" s="121"/>
      <c r="U1498" s="121"/>
      <c r="V1498" s="121"/>
      <c r="W1498" s="121"/>
      <c r="X1498" s="121"/>
      <c r="Y1498" s="121"/>
      <c r="Z1498" s="121"/>
      <c r="AA1498" s="121"/>
      <c r="AB1498" s="121"/>
      <c r="AC1498" s="122"/>
      <c r="AD1498" s="122"/>
      <c r="AE1498" s="122"/>
      <c r="AF1498" s="123"/>
      <c r="AG1498" s="123"/>
      <c r="AH1498" s="123"/>
      <c r="AI1498" s="120"/>
      <c r="AJ1498" s="120"/>
      <c r="AK1498" s="1093"/>
      <c r="AL1498" s="1093"/>
      <c r="AM1498" s="1093"/>
      <c r="AN1498" s="120"/>
      <c r="AO1498" s="118">
        <f t="shared" si="300"/>
        <v>0</v>
      </c>
      <c r="AP1498" s="120" t="s">
        <v>287</v>
      </c>
      <c r="AQ1498" s="120" t="s">
        <v>287</v>
      </c>
      <c r="AR1498" s="144">
        <f t="shared" si="298"/>
        <v>0</v>
      </c>
      <c r="AS1498" s="411">
        <v>8.3999999999999995E-3</v>
      </c>
      <c r="AT1498" s="115">
        <v>1507</v>
      </c>
    </row>
    <row r="1499" spans="1:46" ht="15" hidden="1" customHeight="1">
      <c r="A1499" s="115">
        <v>1496</v>
      </c>
      <c r="B1499" s="120"/>
      <c r="C1499" s="120"/>
      <c r="D1499" s="120"/>
      <c r="E1499" s="120"/>
      <c r="F1499" s="120"/>
      <c r="G1499" s="120"/>
      <c r="H1499" s="120"/>
      <c r="I1499" s="120"/>
      <c r="J1499" s="120"/>
      <c r="K1499" s="120"/>
      <c r="L1499" s="120">
        <f t="shared" si="299"/>
        <v>0.01</v>
      </c>
      <c r="M1499" s="163"/>
      <c r="N1499" s="141"/>
      <c r="O1499" s="163"/>
      <c r="P1499" s="163"/>
      <c r="Q1499" s="120"/>
      <c r="R1499" s="120"/>
      <c r="S1499" s="121"/>
      <c r="T1499" s="121"/>
      <c r="U1499" s="121"/>
      <c r="V1499" s="121"/>
      <c r="W1499" s="121"/>
      <c r="X1499" s="121"/>
      <c r="Y1499" s="121"/>
      <c r="Z1499" s="121"/>
      <c r="AA1499" s="121"/>
      <c r="AB1499" s="121"/>
      <c r="AC1499" s="122"/>
      <c r="AD1499" s="122"/>
      <c r="AE1499" s="122"/>
      <c r="AF1499" s="123"/>
      <c r="AG1499" s="123"/>
      <c r="AH1499" s="123"/>
      <c r="AI1499" s="120"/>
      <c r="AJ1499" s="120"/>
      <c r="AK1499" s="1093"/>
      <c r="AL1499" s="1093"/>
      <c r="AM1499" s="1093"/>
      <c r="AN1499" s="120"/>
      <c r="AO1499" s="118">
        <f t="shared" si="300"/>
        <v>0</v>
      </c>
      <c r="AP1499" s="120" t="s">
        <v>287</v>
      </c>
      <c r="AQ1499" s="120" t="s">
        <v>287</v>
      </c>
      <c r="AR1499" s="144">
        <f t="shared" si="298"/>
        <v>0</v>
      </c>
      <c r="AS1499" s="411">
        <v>8.3999999999999995E-3</v>
      </c>
      <c r="AT1499" s="115">
        <v>1508</v>
      </c>
    </row>
    <row r="1500" spans="1:46" ht="15" hidden="1" customHeight="1">
      <c r="A1500" s="115">
        <v>1497</v>
      </c>
      <c r="B1500" s="120"/>
      <c r="C1500" s="120"/>
      <c r="D1500" s="120"/>
      <c r="E1500" s="120"/>
      <c r="F1500" s="120"/>
      <c r="G1500" s="120"/>
      <c r="H1500" s="120"/>
      <c r="I1500" s="120"/>
      <c r="J1500" s="120"/>
      <c r="K1500" s="120"/>
      <c r="L1500" s="120">
        <f t="shared" si="299"/>
        <v>0.01</v>
      </c>
      <c r="M1500" s="163"/>
      <c r="N1500" s="141"/>
      <c r="O1500" s="163"/>
      <c r="P1500" s="163"/>
      <c r="Q1500" s="120"/>
      <c r="R1500" s="120"/>
      <c r="S1500" s="121"/>
      <c r="T1500" s="121"/>
      <c r="U1500" s="121"/>
      <c r="V1500" s="121"/>
      <c r="W1500" s="121"/>
      <c r="X1500" s="121"/>
      <c r="Y1500" s="121"/>
      <c r="Z1500" s="121"/>
      <c r="AA1500" s="121"/>
      <c r="AB1500" s="121"/>
      <c r="AC1500" s="122"/>
      <c r="AD1500" s="122"/>
      <c r="AE1500" s="122"/>
      <c r="AF1500" s="123"/>
      <c r="AG1500" s="123"/>
      <c r="AH1500" s="123"/>
      <c r="AI1500" s="120"/>
      <c r="AJ1500" s="120"/>
      <c r="AK1500" s="1093"/>
      <c r="AL1500" s="1093"/>
      <c r="AM1500" s="1093"/>
      <c r="AN1500" s="120"/>
      <c r="AO1500" s="118">
        <f t="shared" si="300"/>
        <v>0</v>
      </c>
      <c r="AP1500" s="120" t="s">
        <v>287</v>
      </c>
      <c r="AQ1500" s="120" t="s">
        <v>287</v>
      </c>
      <c r="AR1500" s="144">
        <f t="shared" si="298"/>
        <v>0</v>
      </c>
      <c r="AS1500" s="411">
        <v>8.3999999999999995E-3</v>
      </c>
      <c r="AT1500" s="115">
        <v>1509</v>
      </c>
    </row>
    <row r="1501" spans="1:46" ht="15" hidden="1" customHeight="1">
      <c r="A1501" s="115">
        <v>1498</v>
      </c>
      <c r="B1501" s="120"/>
      <c r="C1501" s="120"/>
      <c r="D1501" s="120"/>
      <c r="E1501" s="120"/>
      <c r="F1501" s="120"/>
      <c r="G1501" s="120"/>
      <c r="H1501" s="120"/>
      <c r="I1501" s="120"/>
      <c r="J1501" s="120"/>
      <c r="K1501" s="120"/>
      <c r="L1501" s="120">
        <f t="shared" si="299"/>
        <v>0.01</v>
      </c>
      <c r="M1501" s="163"/>
      <c r="N1501" s="141"/>
      <c r="O1501" s="163"/>
      <c r="P1501" s="163"/>
      <c r="Q1501" s="120"/>
      <c r="R1501" s="120"/>
      <c r="S1501" s="121"/>
      <c r="T1501" s="121"/>
      <c r="U1501" s="121"/>
      <c r="V1501" s="121"/>
      <c r="W1501" s="121"/>
      <c r="X1501" s="121"/>
      <c r="Y1501" s="121"/>
      <c r="Z1501" s="121"/>
      <c r="AA1501" s="121"/>
      <c r="AB1501" s="121"/>
      <c r="AC1501" s="122"/>
      <c r="AD1501" s="122"/>
      <c r="AE1501" s="122"/>
      <c r="AF1501" s="123"/>
      <c r="AG1501" s="123"/>
      <c r="AH1501" s="123"/>
      <c r="AI1501" s="120"/>
      <c r="AJ1501" s="120"/>
      <c r="AK1501" s="1093"/>
      <c r="AL1501" s="1093"/>
      <c r="AM1501" s="1093"/>
      <c r="AN1501" s="120"/>
      <c r="AO1501" s="118">
        <f t="shared" si="300"/>
        <v>0</v>
      </c>
      <c r="AP1501" s="120" t="s">
        <v>287</v>
      </c>
      <c r="AQ1501" s="120" t="s">
        <v>287</v>
      </c>
      <c r="AR1501" s="144">
        <f t="shared" si="298"/>
        <v>0</v>
      </c>
      <c r="AS1501" s="411">
        <v>8.3999999999999995E-3</v>
      </c>
      <c r="AT1501" s="115">
        <v>1510</v>
      </c>
    </row>
    <row r="1502" spans="1:46" ht="15" hidden="1" customHeight="1">
      <c r="A1502" s="115">
        <v>1499</v>
      </c>
      <c r="B1502" s="120"/>
      <c r="C1502" s="120"/>
      <c r="D1502" s="120"/>
      <c r="E1502" s="120"/>
      <c r="F1502" s="120"/>
      <c r="G1502" s="120"/>
      <c r="H1502" s="120"/>
      <c r="I1502" s="120"/>
      <c r="J1502" s="120"/>
      <c r="K1502" s="120"/>
      <c r="L1502" s="120">
        <f t="shared" si="299"/>
        <v>0.01</v>
      </c>
      <c r="M1502" s="163"/>
      <c r="N1502" s="141"/>
      <c r="O1502" s="163"/>
      <c r="P1502" s="163"/>
      <c r="Q1502" s="120"/>
      <c r="R1502" s="120"/>
      <c r="S1502" s="121"/>
      <c r="T1502" s="121"/>
      <c r="U1502" s="121"/>
      <c r="V1502" s="121"/>
      <c r="W1502" s="121"/>
      <c r="X1502" s="121"/>
      <c r="Y1502" s="121"/>
      <c r="Z1502" s="121"/>
      <c r="AA1502" s="121"/>
      <c r="AB1502" s="121"/>
      <c r="AC1502" s="122"/>
      <c r="AD1502" s="122"/>
      <c r="AE1502" s="122"/>
      <c r="AF1502" s="123"/>
      <c r="AG1502" s="123"/>
      <c r="AH1502" s="123"/>
      <c r="AI1502" s="120"/>
      <c r="AJ1502" s="120"/>
      <c r="AK1502" s="1093"/>
      <c r="AL1502" s="1093"/>
      <c r="AM1502" s="1093"/>
      <c r="AN1502" s="120"/>
      <c r="AO1502" s="118">
        <f t="shared" si="300"/>
        <v>0</v>
      </c>
      <c r="AP1502" s="120" t="s">
        <v>287</v>
      </c>
      <c r="AQ1502" s="120" t="s">
        <v>287</v>
      </c>
      <c r="AR1502" s="144">
        <f t="shared" si="298"/>
        <v>0</v>
      </c>
      <c r="AS1502" s="411">
        <v>8.3999999999999995E-3</v>
      </c>
      <c r="AT1502" s="115">
        <v>1511</v>
      </c>
    </row>
    <row r="1503" spans="1:46" ht="15" hidden="1" customHeight="1">
      <c r="A1503" s="115">
        <v>1500</v>
      </c>
      <c r="B1503" s="120"/>
      <c r="C1503" s="120"/>
      <c r="D1503" s="120"/>
      <c r="E1503" s="120"/>
      <c r="F1503" s="120"/>
      <c r="G1503" s="120"/>
      <c r="H1503" s="120"/>
      <c r="I1503" s="120"/>
      <c r="J1503" s="120"/>
      <c r="K1503" s="120"/>
      <c r="L1503" s="120">
        <f t="shared" si="299"/>
        <v>0.01</v>
      </c>
      <c r="M1503" s="163"/>
      <c r="N1503" s="141"/>
      <c r="O1503" s="163"/>
      <c r="P1503" s="163"/>
      <c r="Q1503" s="120"/>
      <c r="R1503" s="120"/>
      <c r="S1503" s="121"/>
      <c r="T1503" s="121"/>
      <c r="U1503" s="121"/>
      <c r="V1503" s="121"/>
      <c r="W1503" s="121"/>
      <c r="X1503" s="121"/>
      <c r="Y1503" s="121"/>
      <c r="Z1503" s="121"/>
      <c r="AA1503" s="121"/>
      <c r="AB1503" s="121"/>
      <c r="AC1503" s="122"/>
      <c r="AD1503" s="122"/>
      <c r="AE1503" s="122"/>
      <c r="AF1503" s="123"/>
      <c r="AG1503" s="123"/>
      <c r="AH1503" s="123"/>
      <c r="AI1503" s="120"/>
      <c r="AJ1503" s="120"/>
      <c r="AK1503" s="1093"/>
      <c r="AL1503" s="1093"/>
      <c r="AM1503" s="1093"/>
      <c r="AN1503" s="120"/>
      <c r="AO1503" s="118">
        <f t="shared" si="300"/>
        <v>0</v>
      </c>
      <c r="AP1503" s="120" t="s">
        <v>287</v>
      </c>
      <c r="AQ1503" s="120" t="s">
        <v>287</v>
      </c>
      <c r="AR1503" s="144">
        <f t="shared" si="298"/>
        <v>0</v>
      </c>
      <c r="AS1503" s="411">
        <v>8.3999999999999995E-3</v>
      </c>
      <c r="AT1503" s="115">
        <v>1512</v>
      </c>
    </row>
    <row r="1504" spans="1:46" ht="15" hidden="1" customHeight="1">
      <c r="A1504" s="115">
        <v>1501</v>
      </c>
      <c r="B1504" s="120"/>
      <c r="C1504" s="120"/>
      <c r="D1504" s="120"/>
      <c r="E1504" s="120"/>
      <c r="F1504" s="120"/>
      <c r="G1504" s="120"/>
      <c r="H1504" s="120"/>
      <c r="I1504" s="120"/>
      <c r="J1504" s="120"/>
      <c r="K1504" s="120"/>
      <c r="L1504" s="120">
        <f t="shared" si="299"/>
        <v>0.01</v>
      </c>
      <c r="M1504" s="163"/>
      <c r="N1504" s="141"/>
      <c r="O1504" s="163"/>
      <c r="P1504" s="163"/>
      <c r="Q1504" s="120"/>
      <c r="R1504" s="120"/>
      <c r="S1504" s="121"/>
      <c r="T1504" s="121"/>
      <c r="U1504" s="121"/>
      <c r="V1504" s="121"/>
      <c r="W1504" s="121"/>
      <c r="X1504" s="121"/>
      <c r="Y1504" s="121"/>
      <c r="Z1504" s="121"/>
      <c r="AA1504" s="121"/>
      <c r="AB1504" s="121"/>
      <c r="AC1504" s="122"/>
      <c r="AD1504" s="122"/>
      <c r="AE1504" s="122"/>
      <c r="AF1504" s="123"/>
      <c r="AG1504" s="123"/>
      <c r="AH1504" s="123"/>
      <c r="AI1504" s="120"/>
      <c r="AJ1504" s="120"/>
      <c r="AK1504" s="1093"/>
      <c r="AL1504" s="1093"/>
      <c r="AM1504" s="1093"/>
      <c r="AN1504" s="120"/>
      <c r="AO1504" s="118">
        <f t="shared" si="300"/>
        <v>0</v>
      </c>
      <c r="AP1504" s="120" t="s">
        <v>287</v>
      </c>
      <c r="AQ1504" s="120" t="s">
        <v>287</v>
      </c>
      <c r="AR1504" s="144">
        <f t="shared" si="298"/>
        <v>0</v>
      </c>
      <c r="AS1504" s="411">
        <v>8.3999999999999995E-3</v>
      </c>
      <c r="AT1504" s="115">
        <v>1513</v>
      </c>
    </row>
    <row r="1505" spans="1:46" ht="15" hidden="1" customHeight="1">
      <c r="A1505" s="115">
        <v>1502</v>
      </c>
      <c r="B1505" s="120"/>
      <c r="C1505" s="120"/>
      <c r="D1505" s="120"/>
      <c r="E1505" s="120"/>
      <c r="F1505" s="120"/>
      <c r="G1505" s="120"/>
      <c r="H1505" s="120"/>
      <c r="I1505" s="120"/>
      <c r="J1505" s="120"/>
      <c r="K1505" s="120"/>
      <c r="L1505" s="120">
        <f t="shared" si="299"/>
        <v>0.01</v>
      </c>
      <c r="M1505" s="163"/>
      <c r="N1505" s="141"/>
      <c r="O1505" s="163"/>
      <c r="P1505" s="163"/>
      <c r="Q1505" s="120"/>
      <c r="R1505" s="120"/>
      <c r="S1505" s="121"/>
      <c r="T1505" s="121"/>
      <c r="U1505" s="121"/>
      <c r="V1505" s="121"/>
      <c r="W1505" s="121"/>
      <c r="X1505" s="121"/>
      <c r="Y1505" s="121"/>
      <c r="Z1505" s="121"/>
      <c r="AA1505" s="121"/>
      <c r="AB1505" s="121"/>
      <c r="AC1505" s="122"/>
      <c r="AD1505" s="122"/>
      <c r="AE1505" s="122"/>
      <c r="AF1505" s="123"/>
      <c r="AG1505" s="123"/>
      <c r="AH1505" s="123"/>
      <c r="AI1505" s="120"/>
      <c r="AJ1505" s="120"/>
      <c r="AK1505" s="1093"/>
      <c r="AL1505" s="1093"/>
      <c r="AM1505" s="1093"/>
      <c r="AN1505" s="120"/>
      <c r="AO1505" s="118">
        <f t="shared" si="300"/>
        <v>0</v>
      </c>
      <c r="AP1505" s="120" t="s">
        <v>287</v>
      </c>
      <c r="AQ1505" s="120" t="s">
        <v>287</v>
      </c>
      <c r="AR1505" s="144">
        <f t="shared" si="298"/>
        <v>0</v>
      </c>
      <c r="AS1505" s="411">
        <v>8.3999999999999995E-3</v>
      </c>
      <c r="AT1505" s="115">
        <v>1514</v>
      </c>
    </row>
    <row r="1506" spans="1:46" ht="15" hidden="1" customHeight="1">
      <c r="A1506" s="115">
        <v>1503</v>
      </c>
      <c r="B1506" s="120"/>
      <c r="C1506" s="120"/>
      <c r="D1506" s="120"/>
      <c r="E1506" s="120"/>
      <c r="F1506" s="120"/>
      <c r="G1506" s="120"/>
      <c r="H1506" s="120"/>
      <c r="I1506" s="120"/>
      <c r="J1506" s="120"/>
      <c r="K1506" s="120"/>
      <c r="L1506" s="120">
        <f t="shared" si="299"/>
        <v>0.01</v>
      </c>
      <c r="M1506" s="163"/>
      <c r="N1506" s="141"/>
      <c r="O1506" s="163"/>
      <c r="P1506" s="163"/>
      <c r="Q1506" s="120"/>
      <c r="R1506" s="120"/>
      <c r="S1506" s="121"/>
      <c r="T1506" s="121"/>
      <c r="U1506" s="121"/>
      <c r="V1506" s="121"/>
      <c r="W1506" s="121"/>
      <c r="X1506" s="121"/>
      <c r="Y1506" s="121"/>
      <c r="Z1506" s="121"/>
      <c r="AA1506" s="121"/>
      <c r="AB1506" s="121"/>
      <c r="AC1506" s="122"/>
      <c r="AD1506" s="122"/>
      <c r="AE1506" s="122"/>
      <c r="AF1506" s="123"/>
      <c r="AG1506" s="123"/>
      <c r="AH1506" s="123"/>
      <c r="AI1506" s="120"/>
      <c r="AJ1506" s="120"/>
      <c r="AK1506" s="1093"/>
      <c r="AL1506" s="1093"/>
      <c r="AM1506" s="1093"/>
      <c r="AN1506" s="120"/>
      <c r="AO1506" s="118">
        <f t="shared" si="300"/>
        <v>0</v>
      </c>
      <c r="AP1506" s="120" t="s">
        <v>287</v>
      </c>
      <c r="AQ1506" s="120" t="s">
        <v>287</v>
      </c>
      <c r="AR1506" s="144">
        <f t="shared" si="298"/>
        <v>0</v>
      </c>
      <c r="AS1506" s="411">
        <v>8.3999999999999995E-3</v>
      </c>
      <c r="AT1506" s="115">
        <v>1515</v>
      </c>
    </row>
    <row r="1507" spans="1:46" ht="15" hidden="1" customHeight="1">
      <c r="A1507" s="115">
        <v>1504</v>
      </c>
      <c r="B1507" s="120"/>
      <c r="C1507" s="120"/>
      <c r="D1507" s="120"/>
      <c r="E1507" s="120"/>
      <c r="F1507" s="120"/>
      <c r="G1507" s="120"/>
      <c r="H1507" s="120"/>
      <c r="I1507" s="120"/>
      <c r="J1507" s="120"/>
      <c r="K1507" s="120"/>
      <c r="L1507" s="120">
        <f t="shared" si="299"/>
        <v>0.01</v>
      </c>
      <c r="M1507" s="163"/>
      <c r="N1507" s="141"/>
      <c r="O1507" s="163"/>
      <c r="P1507" s="163"/>
      <c r="Q1507" s="120"/>
      <c r="R1507" s="120"/>
      <c r="S1507" s="121"/>
      <c r="T1507" s="121"/>
      <c r="U1507" s="121"/>
      <c r="V1507" s="121"/>
      <c r="W1507" s="121"/>
      <c r="X1507" s="121"/>
      <c r="Y1507" s="121"/>
      <c r="Z1507" s="121"/>
      <c r="AA1507" s="121"/>
      <c r="AB1507" s="121"/>
      <c r="AC1507" s="122"/>
      <c r="AD1507" s="122"/>
      <c r="AE1507" s="122"/>
      <c r="AF1507" s="123"/>
      <c r="AG1507" s="123"/>
      <c r="AH1507" s="123"/>
      <c r="AI1507" s="120"/>
      <c r="AJ1507" s="120"/>
      <c r="AK1507" s="1093"/>
      <c r="AL1507" s="1093"/>
      <c r="AM1507" s="1093"/>
      <c r="AN1507" s="120"/>
      <c r="AO1507" s="118">
        <f t="shared" si="300"/>
        <v>0</v>
      </c>
      <c r="AP1507" s="120" t="s">
        <v>287</v>
      </c>
      <c r="AQ1507" s="120" t="s">
        <v>287</v>
      </c>
      <c r="AR1507" s="144">
        <f t="shared" si="298"/>
        <v>0</v>
      </c>
      <c r="AS1507" s="411">
        <v>8.3999999999999995E-3</v>
      </c>
      <c r="AT1507" s="115">
        <v>1516</v>
      </c>
    </row>
    <row r="1508" spans="1:46" ht="15" hidden="1" customHeight="1">
      <c r="A1508" s="115">
        <v>1505</v>
      </c>
      <c r="B1508" s="120"/>
      <c r="C1508" s="120"/>
      <c r="D1508" s="120"/>
      <c r="E1508" s="120"/>
      <c r="F1508" s="120"/>
      <c r="G1508" s="120"/>
      <c r="H1508" s="120"/>
      <c r="I1508" s="120"/>
      <c r="J1508" s="120"/>
      <c r="K1508" s="120"/>
      <c r="L1508" s="120">
        <f t="shared" si="299"/>
        <v>0.01</v>
      </c>
      <c r="M1508" s="163"/>
      <c r="N1508" s="141"/>
      <c r="O1508" s="163"/>
      <c r="P1508" s="163"/>
      <c r="Q1508" s="120"/>
      <c r="R1508" s="120"/>
      <c r="S1508" s="121"/>
      <c r="T1508" s="121"/>
      <c r="U1508" s="121"/>
      <c r="V1508" s="121"/>
      <c r="W1508" s="121"/>
      <c r="X1508" s="121"/>
      <c r="Y1508" s="121"/>
      <c r="Z1508" s="121"/>
      <c r="AA1508" s="121"/>
      <c r="AB1508" s="121"/>
      <c r="AC1508" s="122"/>
      <c r="AD1508" s="122"/>
      <c r="AE1508" s="122"/>
      <c r="AF1508" s="123"/>
      <c r="AG1508" s="123"/>
      <c r="AH1508" s="123"/>
      <c r="AI1508" s="120"/>
      <c r="AJ1508" s="120"/>
      <c r="AK1508" s="1093"/>
      <c r="AL1508" s="1093"/>
      <c r="AM1508" s="1093"/>
      <c r="AN1508" s="120"/>
      <c r="AO1508" s="118">
        <f t="shared" si="300"/>
        <v>0</v>
      </c>
      <c r="AP1508" s="120" t="s">
        <v>287</v>
      </c>
      <c r="AQ1508" s="120" t="s">
        <v>287</v>
      </c>
      <c r="AR1508" s="144">
        <f t="shared" si="298"/>
        <v>0</v>
      </c>
      <c r="AS1508" s="411">
        <v>8.3999999999999995E-3</v>
      </c>
      <c r="AT1508" s="115">
        <v>1517</v>
      </c>
    </row>
    <row r="1509" spans="1:46" ht="15" hidden="1" customHeight="1">
      <c r="A1509" s="115">
        <v>1506</v>
      </c>
      <c r="B1509" s="120"/>
      <c r="C1509" s="120"/>
      <c r="D1509" s="120"/>
      <c r="E1509" s="120"/>
      <c r="F1509" s="120"/>
      <c r="G1509" s="120"/>
      <c r="H1509" s="120"/>
      <c r="I1509" s="120"/>
      <c r="J1509" s="120"/>
      <c r="K1509" s="120"/>
      <c r="L1509" s="120">
        <f t="shared" si="299"/>
        <v>0.01</v>
      </c>
      <c r="M1509" s="163"/>
      <c r="N1509" s="141"/>
      <c r="O1509" s="163"/>
      <c r="P1509" s="163"/>
      <c r="Q1509" s="120"/>
      <c r="R1509" s="120"/>
      <c r="S1509" s="121"/>
      <c r="T1509" s="121"/>
      <c r="U1509" s="121"/>
      <c r="V1509" s="121"/>
      <c r="W1509" s="121"/>
      <c r="X1509" s="121"/>
      <c r="Y1509" s="121"/>
      <c r="Z1509" s="121"/>
      <c r="AA1509" s="121"/>
      <c r="AB1509" s="121"/>
      <c r="AC1509" s="122"/>
      <c r="AD1509" s="122"/>
      <c r="AE1509" s="122"/>
      <c r="AF1509" s="123"/>
      <c r="AG1509" s="123"/>
      <c r="AH1509" s="123"/>
      <c r="AI1509" s="120"/>
      <c r="AJ1509" s="120"/>
      <c r="AK1509" s="1093"/>
      <c r="AL1509" s="1093"/>
      <c r="AM1509" s="1093"/>
      <c r="AN1509" s="120"/>
      <c r="AO1509" s="118">
        <f t="shared" si="300"/>
        <v>0</v>
      </c>
      <c r="AP1509" s="120" t="s">
        <v>287</v>
      </c>
      <c r="AQ1509" s="120" t="s">
        <v>287</v>
      </c>
      <c r="AR1509" s="144">
        <f t="shared" si="298"/>
        <v>0</v>
      </c>
      <c r="AS1509" s="411">
        <v>8.3999999999999995E-3</v>
      </c>
      <c r="AT1509" s="115">
        <v>1518</v>
      </c>
    </row>
    <row r="1510" spans="1:46" ht="15" hidden="1" customHeight="1">
      <c r="A1510" s="115">
        <v>1507</v>
      </c>
      <c r="B1510" s="120"/>
      <c r="C1510" s="120"/>
      <c r="D1510" s="120"/>
      <c r="E1510" s="120"/>
      <c r="F1510" s="120"/>
      <c r="G1510" s="120"/>
      <c r="H1510" s="120"/>
      <c r="I1510" s="120"/>
      <c r="J1510" s="120"/>
      <c r="K1510" s="120"/>
      <c r="L1510" s="120">
        <f t="shared" si="299"/>
        <v>0.01</v>
      </c>
      <c r="M1510" s="163"/>
      <c r="N1510" s="141"/>
      <c r="O1510" s="163"/>
      <c r="P1510" s="163"/>
      <c r="Q1510" s="120"/>
      <c r="R1510" s="120"/>
      <c r="S1510" s="121"/>
      <c r="T1510" s="121"/>
      <c r="U1510" s="121"/>
      <c r="V1510" s="121"/>
      <c r="W1510" s="121"/>
      <c r="X1510" s="121"/>
      <c r="Y1510" s="121"/>
      <c r="Z1510" s="121"/>
      <c r="AA1510" s="121"/>
      <c r="AB1510" s="121"/>
      <c r="AC1510" s="122"/>
      <c r="AD1510" s="122"/>
      <c r="AE1510" s="122"/>
      <c r="AF1510" s="123"/>
      <c r="AG1510" s="123"/>
      <c r="AH1510" s="123"/>
      <c r="AI1510" s="120"/>
      <c r="AJ1510" s="120"/>
      <c r="AK1510" s="1093"/>
      <c r="AL1510" s="1093"/>
      <c r="AM1510" s="1093"/>
      <c r="AN1510" s="120"/>
      <c r="AO1510" s="118">
        <f t="shared" si="300"/>
        <v>0</v>
      </c>
      <c r="AP1510" s="120" t="s">
        <v>287</v>
      </c>
      <c r="AQ1510" s="120" t="s">
        <v>287</v>
      </c>
      <c r="AR1510" s="144">
        <f t="shared" si="298"/>
        <v>0</v>
      </c>
      <c r="AS1510" s="411">
        <v>8.3999999999999995E-3</v>
      </c>
      <c r="AT1510" s="115">
        <v>1519</v>
      </c>
    </row>
    <row r="1511" spans="1:46" ht="15" hidden="1" customHeight="1">
      <c r="A1511" s="115">
        <v>1508</v>
      </c>
      <c r="B1511" s="120"/>
      <c r="C1511" s="120"/>
      <c r="D1511" s="120"/>
      <c r="E1511" s="120"/>
      <c r="F1511" s="120"/>
      <c r="G1511" s="120"/>
      <c r="H1511" s="120"/>
      <c r="I1511" s="120"/>
      <c r="J1511" s="120"/>
      <c r="K1511" s="120"/>
      <c r="L1511" s="120">
        <f t="shared" si="299"/>
        <v>0.01</v>
      </c>
      <c r="M1511" s="163"/>
      <c r="N1511" s="141"/>
      <c r="O1511" s="163"/>
      <c r="P1511" s="163"/>
      <c r="Q1511" s="120"/>
      <c r="R1511" s="120"/>
      <c r="S1511" s="121"/>
      <c r="T1511" s="121"/>
      <c r="U1511" s="121"/>
      <c r="V1511" s="121"/>
      <c r="W1511" s="121"/>
      <c r="X1511" s="121"/>
      <c r="Y1511" s="121"/>
      <c r="Z1511" s="121"/>
      <c r="AA1511" s="121"/>
      <c r="AB1511" s="121"/>
      <c r="AC1511" s="122"/>
      <c r="AD1511" s="122"/>
      <c r="AE1511" s="122"/>
      <c r="AF1511" s="123"/>
      <c r="AG1511" s="123"/>
      <c r="AH1511" s="123"/>
      <c r="AI1511" s="120"/>
      <c r="AJ1511" s="120"/>
      <c r="AK1511" s="1093"/>
      <c r="AL1511" s="1093"/>
      <c r="AM1511" s="1093"/>
      <c r="AN1511" s="120"/>
      <c r="AO1511" s="118">
        <f t="shared" si="300"/>
        <v>0</v>
      </c>
      <c r="AP1511" s="120" t="s">
        <v>287</v>
      </c>
      <c r="AQ1511" s="120" t="s">
        <v>287</v>
      </c>
      <c r="AR1511" s="144">
        <f t="shared" si="298"/>
        <v>0</v>
      </c>
      <c r="AS1511" s="411">
        <v>8.3999999999999995E-3</v>
      </c>
      <c r="AT1511" s="115">
        <v>1520</v>
      </c>
    </row>
    <row r="1512" spans="1:46" ht="15" hidden="1" customHeight="1">
      <c r="A1512" s="115">
        <v>1509</v>
      </c>
      <c r="B1512" s="120"/>
      <c r="C1512" s="120"/>
      <c r="D1512" s="120"/>
      <c r="E1512" s="120"/>
      <c r="F1512" s="120"/>
      <c r="G1512" s="120"/>
      <c r="H1512" s="120"/>
      <c r="I1512" s="120"/>
      <c r="J1512" s="120"/>
      <c r="K1512" s="120"/>
      <c r="L1512" s="120">
        <f t="shared" si="299"/>
        <v>0.01</v>
      </c>
      <c r="M1512" s="163"/>
      <c r="N1512" s="141"/>
      <c r="O1512" s="163"/>
      <c r="P1512" s="163"/>
      <c r="Q1512" s="120"/>
      <c r="R1512" s="120"/>
      <c r="S1512" s="121"/>
      <c r="T1512" s="121"/>
      <c r="U1512" s="121"/>
      <c r="V1512" s="121"/>
      <c r="W1512" s="121"/>
      <c r="X1512" s="121"/>
      <c r="Y1512" s="121"/>
      <c r="Z1512" s="121"/>
      <c r="AA1512" s="121"/>
      <c r="AB1512" s="121"/>
      <c r="AC1512" s="122"/>
      <c r="AD1512" s="122"/>
      <c r="AE1512" s="122"/>
      <c r="AF1512" s="123"/>
      <c r="AG1512" s="123"/>
      <c r="AH1512" s="123"/>
      <c r="AI1512" s="120"/>
      <c r="AJ1512" s="120"/>
      <c r="AK1512" s="1093"/>
      <c r="AL1512" s="1093"/>
      <c r="AM1512" s="1093"/>
      <c r="AN1512" s="120"/>
      <c r="AO1512" s="118">
        <f t="shared" si="300"/>
        <v>0</v>
      </c>
      <c r="AP1512" s="120" t="s">
        <v>287</v>
      </c>
      <c r="AQ1512" s="120" t="s">
        <v>287</v>
      </c>
      <c r="AR1512" s="144">
        <f t="shared" si="298"/>
        <v>0</v>
      </c>
      <c r="AS1512" s="411">
        <v>8.3999999999999995E-3</v>
      </c>
      <c r="AT1512" s="115">
        <v>1521</v>
      </c>
    </row>
    <row r="1513" spans="1:46" ht="15" hidden="1" customHeight="1">
      <c r="A1513" s="115">
        <v>1510</v>
      </c>
      <c r="B1513" s="120"/>
      <c r="C1513" s="120"/>
      <c r="D1513" s="120"/>
      <c r="E1513" s="120"/>
      <c r="F1513" s="120"/>
      <c r="G1513" s="120"/>
      <c r="H1513" s="120"/>
      <c r="I1513" s="120"/>
      <c r="J1513" s="120"/>
      <c r="K1513" s="120"/>
      <c r="L1513" s="120">
        <f t="shared" si="299"/>
        <v>0.01</v>
      </c>
      <c r="M1513" s="163"/>
      <c r="N1513" s="141"/>
      <c r="O1513" s="163"/>
      <c r="P1513" s="163"/>
      <c r="Q1513" s="120"/>
      <c r="R1513" s="120"/>
      <c r="S1513" s="121"/>
      <c r="T1513" s="121"/>
      <c r="U1513" s="121"/>
      <c r="V1513" s="121"/>
      <c r="W1513" s="121"/>
      <c r="X1513" s="121"/>
      <c r="Y1513" s="121"/>
      <c r="Z1513" s="121"/>
      <c r="AA1513" s="121"/>
      <c r="AB1513" s="121"/>
      <c r="AC1513" s="122"/>
      <c r="AD1513" s="122"/>
      <c r="AE1513" s="122"/>
      <c r="AF1513" s="123"/>
      <c r="AG1513" s="123"/>
      <c r="AH1513" s="123"/>
      <c r="AI1513" s="120"/>
      <c r="AJ1513" s="120"/>
      <c r="AK1513" s="1093"/>
      <c r="AL1513" s="1093"/>
      <c r="AM1513" s="1093"/>
      <c r="AN1513" s="120"/>
      <c r="AO1513" s="118">
        <f t="shared" si="300"/>
        <v>0</v>
      </c>
      <c r="AP1513" s="120" t="s">
        <v>287</v>
      </c>
      <c r="AQ1513" s="120" t="s">
        <v>287</v>
      </c>
      <c r="AR1513" s="144">
        <f t="shared" si="298"/>
        <v>0</v>
      </c>
      <c r="AS1513" s="411">
        <v>8.3999999999999995E-3</v>
      </c>
      <c r="AT1513" s="115">
        <v>1522</v>
      </c>
    </row>
    <row r="1514" spans="1:46" ht="15" hidden="1" customHeight="1">
      <c r="A1514" s="115">
        <v>1511</v>
      </c>
      <c r="B1514" s="120"/>
      <c r="C1514" s="120"/>
      <c r="D1514" s="120"/>
      <c r="E1514" s="120"/>
      <c r="F1514" s="120"/>
      <c r="G1514" s="120"/>
      <c r="H1514" s="120"/>
      <c r="I1514" s="120"/>
      <c r="J1514" s="120"/>
      <c r="K1514" s="120"/>
      <c r="L1514" s="120">
        <f t="shared" si="299"/>
        <v>0.01</v>
      </c>
      <c r="M1514" s="163"/>
      <c r="N1514" s="141"/>
      <c r="O1514" s="163"/>
      <c r="P1514" s="163"/>
      <c r="Q1514" s="120"/>
      <c r="R1514" s="120"/>
      <c r="S1514" s="121"/>
      <c r="T1514" s="121"/>
      <c r="U1514" s="121"/>
      <c r="V1514" s="121"/>
      <c r="W1514" s="121"/>
      <c r="X1514" s="121"/>
      <c r="Y1514" s="121"/>
      <c r="Z1514" s="121"/>
      <c r="AA1514" s="121"/>
      <c r="AB1514" s="121"/>
      <c r="AC1514" s="122"/>
      <c r="AD1514" s="122"/>
      <c r="AE1514" s="122"/>
      <c r="AF1514" s="123"/>
      <c r="AG1514" s="123"/>
      <c r="AH1514" s="123"/>
      <c r="AI1514" s="120"/>
      <c r="AJ1514" s="120"/>
      <c r="AK1514" s="1093"/>
      <c r="AL1514" s="1093"/>
      <c r="AM1514" s="1093"/>
      <c r="AN1514" s="120"/>
      <c r="AO1514" s="118">
        <f t="shared" si="300"/>
        <v>0</v>
      </c>
      <c r="AP1514" s="120" t="s">
        <v>287</v>
      </c>
      <c r="AQ1514" s="120" t="s">
        <v>287</v>
      </c>
      <c r="AR1514" s="144">
        <f t="shared" si="298"/>
        <v>0</v>
      </c>
      <c r="AS1514" s="411">
        <v>8.3999999999999995E-3</v>
      </c>
      <c r="AT1514" s="115">
        <v>1523</v>
      </c>
    </row>
    <row r="1515" spans="1:46" ht="15" hidden="1" customHeight="1">
      <c r="A1515" s="115">
        <v>1512</v>
      </c>
      <c r="B1515" s="120"/>
      <c r="C1515" s="120"/>
      <c r="D1515" s="120"/>
      <c r="E1515" s="120"/>
      <c r="F1515" s="120"/>
      <c r="G1515" s="120"/>
      <c r="H1515" s="120"/>
      <c r="I1515" s="120"/>
      <c r="J1515" s="120"/>
      <c r="K1515" s="120"/>
      <c r="L1515" s="120">
        <f t="shared" si="299"/>
        <v>0.01</v>
      </c>
      <c r="M1515" s="163"/>
      <c r="N1515" s="141"/>
      <c r="O1515" s="163"/>
      <c r="P1515" s="163"/>
      <c r="Q1515" s="120"/>
      <c r="R1515" s="120"/>
      <c r="S1515" s="121"/>
      <c r="T1515" s="121"/>
      <c r="U1515" s="121"/>
      <c r="V1515" s="121"/>
      <c r="W1515" s="121"/>
      <c r="X1515" s="121"/>
      <c r="Y1515" s="121"/>
      <c r="Z1515" s="121"/>
      <c r="AA1515" s="121"/>
      <c r="AB1515" s="121"/>
      <c r="AC1515" s="122"/>
      <c r="AD1515" s="122"/>
      <c r="AE1515" s="122"/>
      <c r="AF1515" s="123"/>
      <c r="AG1515" s="123"/>
      <c r="AH1515" s="123"/>
      <c r="AI1515" s="120"/>
      <c r="AJ1515" s="120"/>
      <c r="AK1515" s="1093"/>
      <c r="AL1515" s="1093"/>
      <c r="AM1515" s="1093"/>
      <c r="AN1515" s="120"/>
      <c r="AO1515" s="118">
        <f t="shared" si="300"/>
        <v>0</v>
      </c>
      <c r="AP1515" s="120" t="s">
        <v>287</v>
      </c>
      <c r="AQ1515" s="120" t="s">
        <v>287</v>
      </c>
      <c r="AR1515" s="144">
        <f t="shared" si="298"/>
        <v>0</v>
      </c>
      <c r="AS1515" s="411">
        <v>8.3999999999999995E-3</v>
      </c>
      <c r="AT1515" s="115">
        <v>1524</v>
      </c>
    </row>
    <row r="1516" spans="1:46" ht="15" hidden="1" customHeight="1">
      <c r="A1516" s="115">
        <v>1513</v>
      </c>
      <c r="B1516" s="120"/>
      <c r="C1516" s="120"/>
      <c r="D1516" s="120"/>
      <c r="E1516" s="120"/>
      <c r="F1516" s="120"/>
      <c r="G1516" s="120"/>
      <c r="H1516" s="120"/>
      <c r="I1516" s="120"/>
      <c r="J1516" s="120"/>
      <c r="K1516" s="120"/>
      <c r="L1516" s="120">
        <f t="shared" si="299"/>
        <v>0.01</v>
      </c>
      <c r="M1516" s="163"/>
      <c r="N1516" s="141"/>
      <c r="O1516" s="163"/>
      <c r="P1516" s="163"/>
      <c r="Q1516" s="120"/>
      <c r="R1516" s="120"/>
      <c r="S1516" s="121"/>
      <c r="T1516" s="121"/>
      <c r="U1516" s="121"/>
      <c r="V1516" s="121"/>
      <c r="W1516" s="121"/>
      <c r="X1516" s="121"/>
      <c r="Y1516" s="121"/>
      <c r="Z1516" s="121"/>
      <c r="AA1516" s="121"/>
      <c r="AB1516" s="121"/>
      <c r="AC1516" s="122"/>
      <c r="AD1516" s="122"/>
      <c r="AE1516" s="122"/>
      <c r="AF1516" s="123"/>
      <c r="AG1516" s="123"/>
      <c r="AH1516" s="123"/>
      <c r="AI1516" s="120"/>
      <c r="AJ1516" s="120"/>
      <c r="AK1516" s="1093"/>
      <c r="AL1516" s="1093"/>
      <c r="AM1516" s="1093"/>
      <c r="AN1516" s="120"/>
      <c r="AO1516" s="118">
        <f t="shared" si="300"/>
        <v>0</v>
      </c>
      <c r="AP1516" s="120" t="s">
        <v>287</v>
      </c>
      <c r="AQ1516" s="120" t="s">
        <v>287</v>
      </c>
      <c r="AR1516" s="144">
        <f t="shared" si="298"/>
        <v>0</v>
      </c>
      <c r="AS1516" s="411">
        <v>8.3999999999999995E-3</v>
      </c>
      <c r="AT1516" s="115">
        <v>1525</v>
      </c>
    </row>
    <row r="1517" spans="1:46" ht="15" hidden="1" customHeight="1">
      <c r="A1517" s="115">
        <v>1514</v>
      </c>
      <c r="B1517" s="120"/>
      <c r="C1517" s="120"/>
      <c r="D1517" s="120"/>
      <c r="E1517" s="120"/>
      <c r="F1517" s="120"/>
      <c r="G1517" s="120"/>
      <c r="H1517" s="120"/>
      <c r="I1517" s="120"/>
      <c r="J1517" s="120"/>
      <c r="K1517" s="120"/>
      <c r="L1517" s="120">
        <f t="shared" si="299"/>
        <v>0.01</v>
      </c>
      <c r="M1517" s="163"/>
      <c r="N1517" s="141"/>
      <c r="O1517" s="163"/>
      <c r="P1517" s="163"/>
      <c r="Q1517" s="120"/>
      <c r="R1517" s="120"/>
      <c r="S1517" s="121"/>
      <c r="T1517" s="121"/>
      <c r="U1517" s="121"/>
      <c r="V1517" s="121"/>
      <c r="W1517" s="121"/>
      <c r="X1517" s="121"/>
      <c r="Y1517" s="121"/>
      <c r="Z1517" s="121"/>
      <c r="AA1517" s="121"/>
      <c r="AB1517" s="121"/>
      <c r="AC1517" s="122"/>
      <c r="AD1517" s="122"/>
      <c r="AE1517" s="122"/>
      <c r="AF1517" s="123"/>
      <c r="AG1517" s="123"/>
      <c r="AH1517" s="123"/>
      <c r="AI1517" s="120"/>
      <c r="AJ1517" s="120"/>
      <c r="AK1517" s="1093"/>
      <c r="AL1517" s="1093"/>
      <c r="AM1517" s="1093"/>
      <c r="AN1517" s="120"/>
      <c r="AO1517" s="118">
        <f t="shared" si="300"/>
        <v>0</v>
      </c>
      <c r="AP1517" s="120" t="s">
        <v>287</v>
      </c>
      <c r="AQ1517" s="120" t="s">
        <v>287</v>
      </c>
      <c r="AR1517" s="144">
        <f t="shared" si="298"/>
        <v>0</v>
      </c>
      <c r="AS1517" s="411">
        <v>8.3999999999999995E-3</v>
      </c>
      <c r="AT1517" s="115">
        <v>1526</v>
      </c>
    </row>
    <row r="1518" spans="1:46" ht="15" hidden="1" customHeight="1">
      <c r="A1518" s="115">
        <v>1515</v>
      </c>
      <c r="B1518" s="120"/>
      <c r="C1518" s="120"/>
      <c r="D1518" s="120"/>
      <c r="E1518" s="120"/>
      <c r="F1518" s="120"/>
      <c r="G1518" s="120"/>
      <c r="H1518" s="120"/>
      <c r="I1518" s="120"/>
      <c r="J1518" s="120"/>
      <c r="K1518" s="120"/>
      <c r="L1518" s="120">
        <f t="shared" si="299"/>
        <v>0.01</v>
      </c>
      <c r="M1518" s="163"/>
      <c r="N1518" s="141"/>
      <c r="O1518" s="163"/>
      <c r="P1518" s="163"/>
      <c r="Q1518" s="120"/>
      <c r="R1518" s="120"/>
      <c r="S1518" s="121"/>
      <c r="T1518" s="121"/>
      <c r="U1518" s="121"/>
      <c r="V1518" s="121"/>
      <c r="W1518" s="121"/>
      <c r="X1518" s="121"/>
      <c r="Y1518" s="121"/>
      <c r="Z1518" s="121"/>
      <c r="AA1518" s="121"/>
      <c r="AB1518" s="121"/>
      <c r="AC1518" s="122"/>
      <c r="AD1518" s="122"/>
      <c r="AE1518" s="122"/>
      <c r="AF1518" s="123"/>
      <c r="AG1518" s="123"/>
      <c r="AH1518" s="123"/>
      <c r="AI1518" s="120"/>
      <c r="AJ1518" s="120"/>
      <c r="AK1518" s="1093"/>
      <c r="AL1518" s="1093"/>
      <c r="AM1518" s="1093"/>
      <c r="AN1518" s="120"/>
      <c r="AO1518" s="118">
        <f t="shared" si="300"/>
        <v>0</v>
      </c>
      <c r="AP1518" s="120" t="s">
        <v>287</v>
      </c>
      <c r="AQ1518" s="120" t="s">
        <v>287</v>
      </c>
      <c r="AR1518" s="144">
        <f t="shared" si="298"/>
        <v>0</v>
      </c>
      <c r="AS1518" s="411">
        <v>8.3999999999999995E-3</v>
      </c>
      <c r="AT1518" s="115">
        <v>1527</v>
      </c>
    </row>
    <row r="1519" spans="1:46" ht="15" hidden="1" customHeight="1">
      <c r="A1519" s="115">
        <v>1516</v>
      </c>
      <c r="B1519" s="120"/>
      <c r="C1519" s="120"/>
      <c r="D1519" s="120"/>
      <c r="E1519" s="120"/>
      <c r="F1519" s="120"/>
      <c r="G1519" s="120"/>
      <c r="H1519" s="120"/>
      <c r="I1519" s="120"/>
      <c r="J1519" s="120"/>
      <c r="K1519" s="120"/>
      <c r="L1519" s="120">
        <f t="shared" si="299"/>
        <v>0.01</v>
      </c>
      <c r="M1519" s="163"/>
      <c r="N1519" s="141"/>
      <c r="O1519" s="163"/>
      <c r="P1519" s="163"/>
      <c r="Q1519" s="120"/>
      <c r="R1519" s="120"/>
      <c r="S1519" s="121"/>
      <c r="T1519" s="121"/>
      <c r="U1519" s="121"/>
      <c r="V1519" s="121"/>
      <c r="W1519" s="121"/>
      <c r="X1519" s="121"/>
      <c r="Y1519" s="121"/>
      <c r="Z1519" s="121"/>
      <c r="AA1519" s="121"/>
      <c r="AB1519" s="121"/>
      <c r="AC1519" s="122"/>
      <c r="AD1519" s="122"/>
      <c r="AE1519" s="122"/>
      <c r="AF1519" s="123"/>
      <c r="AG1519" s="123"/>
      <c r="AH1519" s="123"/>
      <c r="AI1519" s="120"/>
      <c r="AJ1519" s="120"/>
      <c r="AK1519" s="1093"/>
      <c r="AL1519" s="1093"/>
      <c r="AM1519" s="1093"/>
      <c r="AN1519" s="120"/>
      <c r="AO1519" s="118">
        <f t="shared" si="300"/>
        <v>0</v>
      </c>
      <c r="AP1519" s="120" t="s">
        <v>287</v>
      </c>
      <c r="AQ1519" s="120" t="s">
        <v>287</v>
      </c>
      <c r="AR1519" s="144">
        <f t="shared" si="298"/>
        <v>0</v>
      </c>
      <c r="AS1519" s="411">
        <v>8.3999999999999995E-3</v>
      </c>
      <c r="AT1519" s="115">
        <v>1528</v>
      </c>
    </row>
    <row r="1520" spans="1:46" ht="15" hidden="1" customHeight="1">
      <c r="A1520" s="115">
        <v>1517</v>
      </c>
      <c r="B1520" s="120"/>
      <c r="C1520" s="120"/>
      <c r="D1520" s="120"/>
      <c r="E1520" s="120"/>
      <c r="F1520" s="120"/>
      <c r="G1520" s="120"/>
      <c r="H1520" s="120"/>
      <c r="I1520" s="120"/>
      <c r="J1520" s="120"/>
      <c r="K1520" s="120"/>
      <c r="L1520" s="120">
        <f t="shared" si="299"/>
        <v>0.01</v>
      </c>
      <c r="M1520" s="163"/>
      <c r="N1520" s="141"/>
      <c r="O1520" s="163"/>
      <c r="P1520" s="163"/>
      <c r="Q1520" s="120"/>
      <c r="R1520" s="120"/>
      <c r="S1520" s="121"/>
      <c r="T1520" s="121"/>
      <c r="U1520" s="121"/>
      <c r="V1520" s="121"/>
      <c r="W1520" s="121"/>
      <c r="X1520" s="121"/>
      <c r="Y1520" s="121"/>
      <c r="Z1520" s="121"/>
      <c r="AA1520" s="121"/>
      <c r="AB1520" s="121"/>
      <c r="AC1520" s="122"/>
      <c r="AD1520" s="122"/>
      <c r="AE1520" s="122"/>
      <c r="AF1520" s="123"/>
      <c r="AG1520" s="123"/>
      <c r="AH1520" s="123"/>
      <c r="AI1520" s="120"/>
      <c r="AJ1520" s="120"/>
      <c r="AK1520" s="1093"/>
      <c r="AL1520" s="1093"/>
      <c r="AM1520" s="1093"/>
      <c r="AN1520" s="120"/>
      <c r="AO1520" s="118">
        <f t="shared" si="300"/>
        <v>0</v>
      </c>
      <c r="AP1520" s="120" t="s">
        <v>287</v>
      </c>
      <c r="AQ1520" s="120" t="s">
        <v>287</v>
      </c>
      <c r="AR1520" s="144">
        <f t="shared" si="298"/>
        <v>0</v>
      </c>
      <c r="AS1520" s="411">
        <v>8.3999999999999995E-3</v>
      </c>
      <c r="AT1520" s="115">
        <v>1529</v>
      </c>
    </row>
    <row r="1521" spans="1:46" ht="15" hidden="1" customHeight="1">
      <c r="A1521" s="115">
        <v>1518</v>
      </c>
      <c r="B1521" s="120"/>
      <c r="C1521" s="120"/>
      <c r="D1521" s="120"/>
      <c r="E1521" s="120"/>
      <c r="F1521" s="120"/>
      <c r="G1521" s="120"/>
      <c r="H1521" s="120"/>
      <c r="I1521" s="120"/>
      <c r="J1521" s="120"/>
      <c r="K1521" s="120"/>
      <c r="L1521" s="120">
        <f t="shared" si="299"/>
        <v>0.01</v>
      </c>
      <c r="M1521" s="163"/>
      <c r="N1521" s="141"/>
      <c r="O1521" s="163"/>
      <c r="P1521" s="163"/>
      <c r="Q1521" s="120"/>
      <c r="R1521" s="120"/>
      <c r="S1521" s="121"/>
      <c r="T1521" s="121"/>
      <c r="U1521" s="121"/>
      <c r="V1521" s="121"/>
      <c r="W1521" s="121"/>
      <c r="X1521" s="121"/>
      <c r="Y1521" s="121"/>
      <c r="Z1521" s="121"/>
      <c r="AA1521" s="121"/>
      <c r="AB1521" s="121"/>
      <c r="AC1521" s="122"/>
      <c r="AD1521" s="122"/>
      <c r="AE1521" s="122"/>
      <c r="AF1521" s="123"/>
      <c r="AG1521" s="123"/>
      <c r="AH1521" s="123"/>
      <c r="AI1521" s="120"/>
      <c r="AJ1521" s="120"/>
      <c r="AK1521" s="1093"/>
      <c r="AL1521" s="1093"/>
      <c r="AM1521" s="1093"/>
      <c r="AN1521" s="120"/>
      <c r="AO1521" s="118">
        <f t="shared" si="300"/>
        <v>0</v>
      </c>
      <c r="AP1521" s="120" t="s">
        <v>287</v>
      </c>
      <c r="AQ1521" s="120" t="s">
        <v>287</v>
      </c>
      <c r="AR1521" s="144">
        <f t="shared" si="298"/>
        <v>0</v>
      </c>
      <c r="AS1521" s="411">
        <v>8.3999999999999995E-3</v>
      </c>
      <c r="AT1521" s="115">
        <v>1530</v>
      </c>
    </row>
    <row r="1522" spans="1:46" ht="15" hidden="1" customHeight="1">
      <c r="A1522" s="115">
        <v>1519</v>
      </c>
      <c r="B1522" s="120"/>
      <c r="C1522" s="120"/>
      <c r="D1522" s="120"/>
      <c r="E1522" s="120"/>
      <c r="F1522" s="120"/>
      <c r="G1522" s="120"/>
      <c r="H1522" s="120"/>
      <c r="I1522" s="120"/>
      <c r="J1522" s="120"/>
      <c r="K1522" s="120"/>
      <c r="L1522" s="120">
        <f t="shared" si="299"/>
        <v>0.01</v>
      </c>
      <c r="M1522" s="163"/>
      <c r="N1522" s="141"/>
      <c r="O1522" s="163"/>
      <c r="P1522" s="163"/>
      <c r="Q1522" s="120"/>
      <c r="R1522" s="120"/>
      <c r="S1522" s="121"/>
      <c r="T1522" s="121"/>
      <c r="U1522" s="121"/>
      <c r="V1522" s="121"/>
      <c r="W1522" s="121"/>
      <c r="X1522" s="121"/>
      <c r="Y1522" s="121"/>
      <c r="Z1522" s="121"/>
      <c r="AA1522" s="121"/>
      <c r="AB1522" s="121"/>
      <c r="AC1522" s="122"/>
      <c r="AD1522" s="122"/>
      <c r="AE1522" s="122"/>
      <c r="AF1522" s="123"/>
      <c r="AG1522" s="123"/>
      <c r="AH1522" s="123"/>
      <c r="AI1522" s="120"/>
      <c r="AJ1522" s="120"/>
      <c r="AK1522" s="1093"/>
      <c r="AL1522" s="1093"/>
      <c r="AM1522" s="1093"/>
      <c r="AN1522" s="120"/>
      <c r="AO1522" s="118">
        <f t="shared" si="300"/>
        <v>0</v>
      </c>
      <c r="AP1522" s="120" t="s">
        <v>287</v>
      </c>
      <c r="AQ1522" s="120" t="s">
        <v>287</v>
      </c>
      <c r="AR1522" s="144">
        <f t="shared" si="298"/>
        <v>0</v>
      </c>
      <c r="AS1522" s="411">
        <v>8.3999999999999995E-3</v>
      </c>
      <c r="AT1522" s="115">
        <v>1531</v>
      </c>
    </row>
    <row r="1523" spans="1:46" ht="15" hidden="1" customHeight="1">
      <c r="A1523" s="115">
        <v>1520</v>
      </c>
      <c r="B1523" s="120"/>
      <c r="C1523" s="120"/>
      <c r="D1523" s="120"/>
      <c r="E1523" s="120"/>
      <c r="F1523" s="120"/>
      <c r="G1523" s="120"/>
      <c r="H1523" s="120"/>
      <c r="I1523" s="120"/>
      <c r="J1523" s="120"/>
      <c r="K1523" s="120"/>
      <c r="L1523" s="120">
        <f t="shared" si="299"/>
        <v>0.01</v>
      </c>
      <c r="M1523" s="163"/>
      <c r="N1523" s="141"/>
      <c r="O1523" s="163"/>
      <c r="P1523" s="163"/>
      <c r="Q1523" s="120"/>
      <c r="R1523" s="120"/>
      <c r="S1523" s="121"/>
      <c r="T1523" s="121"/>
      <c r="U1523" s="121"/>
      <c r="V1523" s="121"/>
      <c r="W1523" s="121"/>
      <c r="X1523" s="121"/>
      <c r="Y1523" s="121"/>
      <c r="Z1523" s="121"/>
      <c r="AA1523" s="121"/>
      <c r="AB1523" s="121"/>
      <c r="AC1523" s="122"/>
      <c r="AD1523" s="122"/>
      <c r="AE1523" s="122"/>
      <c r="AF1523" s="123"/>
      <c r="AG1523" s="123"/>
      <c r="AH1523" s="123"/>
      <c r="AI1523" s="120"/>
      <c r="AJ1523" s="120"/>
      <c r="AK1523" s="1093"/>
      <c r="AL1523" s="1093"/>
      <c r="AM1523" s="1093"/>
      <c r="AN1523" s="120"/>
      <c r="AO1523" s="118">
        <f t="shared" si="300"/>
        <v>0</v>
      </c>
      <c r="AP1523" s="120" t="s">
        <v>287</v>
      </c>
      <c r="AQ1523" s="120" t="s">
        <v>287</v>
      </c>
      <c r="AR1523" s="144">
        <f t="shared" si="298"/>
        <v>0</v>
      </c>
      <c r="AS1523" s="411">
        <v>8.3999999999999995E-3</v>
      </c>
      <c r="AT1523" s="115">
        <v>1532</v>
      </c>
    </row>
    <row r="1524" spans="1:46" ht="15" hidden="1" customHeight="1">
      <c r="A1524" s="115">
        <v>1521</v>
      </c>
      <c r="B1524" s="120"/>
      <c r="C1524" s="120"/>
      <c r="D1524" s="120"/>
      <c r="E1524" s="120"/>
      <c r="F1524" s="120"/>
      <c r="G1524" s="120"/>
      <c r="H1524" s="120"/>
      <c r="I1524" s="120"/>
      <c r="J1524" s="120"/>
      <c r="K1524" s="120"/>
      <c r="L1524" s="120">
        <f t="shared" si="299"/>
        <v>0.01</v>
      </c>
      <c r="M1524" s="163"/>
      <c r="N1524" s="141"/>
      <c r="O1524" s="163"/>
      <c r="P1524" s="163"/>
      <c r="Q1524" s="120"/>
      <c r="R1524" s="120"/>
      <c r="S1524" s="121"/>
      <c r="T1524" s="121"/>
      <c r="U1524" s="121"/>
      <c r="V1524" s="121"/>
      <c r="W1524" s="121"/>
      <c r="X1524" s="121"/>
      <c r="Y1524" s="121"/>
      <c r="Z1524" s="121"/>
      <c r="AA1524" s="121"/>
      <c r="AB1524" s="121"/>
      <c r="AC1524" s="122"/>
      <c r="AD1524" s="122"/>
      <c r="AE1524" s="122"/>
      <c r="AF1524" s="123"/>
      <c r="AG1524" s="123"/>
      <c r="AH1524" s="123"/>
      <c r="AI1524" s="120"/>
      <c r="AJ1524" s="120"/>
      <c r="AK1524" s="1093"/>
      <c r="AL1524" s="1093"/>
      <c r="AM1524" s="1093"/>
      <c r="AN1524" s="120"/>
      <c r="AO1524" s="118">
        <f t="shared" si="300"/>
        <v>0</v>
      </c>
      <c r="AP1524" s="120" t="s">
        <v>287</v>
      </c>
      <c r="AQ1524" s="120" t="s">
        <v>287</v>
      </c>
      <c r="AR1524" s="144">
        <f t="shared" si="298"/>
        <v>0</v>
      </c>
      <c r="AS1524" s="411">
        <v>8.3999999999999995E-3</v>
      </c>
      <c r="AT1524" s="115">
        <v>1533</v>
      </c>
    </row>
    <row r="1525" spans="1:46" ht="15" hidden="1" customHeight="1">
      <c r="A1525" s="115">
        <v>1522</v>
      </c>
      <c r="B1525" s="120"/>
      <c r="C1525" s="120"/>
      <c r="D1525" s="120"/>
      <c r="E1525" s="120"/>
      <c r="F1525" s="120"/>
      <c r="G1525" s="120"/>
      <c r="H1525" s="120"/>
      <c r="I1525" s="120"/>
      <c r="J1525" s="120"/>
      <c r="K1525" s="120"/>
      <c r="L1525" s="120">
        <f t="shared" si="299"/>
        <v>0.01</v>
      </c>
      <c r="M1525" s="163"/>
      <c r="N1525" s="141"/>
      <c r="O1525" s="163"/>
      <c r="P1525" s="163"/>
      <c r="Q1525" s="120"/>
      <c r="R1525" s="120"/>
      <c r="S1525" s="121"/>
      <c r="T1525" s="121"/>
      <c r="U1525" s="121"/>
      <c r="V1525" s="121"/>
      <c r="W1525" s="121"/>
      <c r="X1525" s="121"/>
      <c r="Y1525" s="121"/>
      <c r="Z1525" s="121"/>
      <c r="AA1525" s="121"/>
      <c r="AB1525" s="121"/>
      <c r="AC1525" s="122"/>
      <c r="AD1525" s="122"/>
      <c r="AE1525" s="122"/>
      <c r="AF1525" s="123"/>
      <c r="AG1525" s="123"/>
      <c r="AH1525" s="123"/>
      <c r="AI1525" s="120"/>
      <c r="AJ1525" s="120"/>
      <c r="AK1525" s="1093"/>
      <c r="AL1525" s="1093"/>
      <c r="AM1525" s="1093"/>
      <c r="AN1525" s="120"/>
      <c r="AO1525" s="118">
        <f t="shared" si="300"/>
        <v>0</v>
      </c>
      <c r="AP1525" s="120" t="s">
        <v>287</v>
      </c>
      <c r="AQ1525" s="120" t="s">
        <v>287</v>
      </c>
      <c r="AR1525" s="144">
        <f t="shared" ref="AR1525:AR1588" si="301">4*J1525</f>
        <v>0</v>
      </c>
      <c r="AS1525" s="411">
        <v>8.3999999999999995E-3</v>
      </c>
      <c r="AT1525" s="115">
        <v>1534</v>
      </c>
    </row>
    <row r="1526" spans="1:46" ht="15" hidden="1" customHeight="1">
      <c r="A1526" s="115">
        <v>1523</v>
      </c>
      <c r="B1526" s="120"/>
      <c r="C1526" s="120"/>
      <c r="D1526" s="120"/>
      <c r="E1526" s="120"/>
      <c r="F1526" s="120"/>
      <c r="G1526" s="120"/>
      <c r="H1526" s="120"/>
      <c r="I1526" s="120"/>
      <c r="J1526" s="120"/>
      <c r="K1526" s="120"/>
      <c r="L1526" s="120">
        <f t="shared" si="299"/>
        <v>0.01</v>
      </c>
      <c r="M1526" s="163"/>
      <c r="N1526" s="141"/>
      <c r="O1526" s="163"/>
      <c r="P1526" s="163"/>
      <c r="Q1526" s="120"/>
      <c r="R1526" s="120"/>
      <c r="S1526" s="121"/>
      <c r="T1526" s="121"/>
      <c r="U1526" s="121"/>
      <c r="V1526" s="121"/>
      <c r="W1526" s="121"/>
      <c r="X1526" s="121"/>
      <c r="Y1526" s="121"/>
      <c r="Z1526" s="121"/>
      <c r="AA1526" s="121"/>
      <c r="AB1526" s="121"/>
      <c r="AC1526" s="122"/>
      <c r="AD1526" s="122"/>
      <c r="AE1526" s="122"/>
      <c r="AF1526" s="123"/>
      <c r="AG1526" s="123"/>
      <c r="AH1526" s="123"/>
      <c r="AI1526" s="120"/>
      <c r="AJ1526" s="120"/>
      <c r="AK1526" s="1093"/>
      <c r="AL1526" s="1093"/>
      <c r="AM1526" s="1093"/>
      <c r="AN1526" s="120"/>
      <c r="AO1526" s="118">
        <f t="shared" si="300"/>
        <v>0</v>
      </c>
      <c r="AP1526" s="120" t="s">
        <v>287</v>
      </c>
      <c r="AQ1526" s="120" t="s">
        <v>287</v>
      </c>
      <c r="AR1526" s="144">
        <f t="shared" si="301"/>
        <v>0</v>
      </c>
      <c r="AS1526" s="411">
        <v>8.3999999999999995E-3</v>
      </c>
      <c r="AT1526" s="115">
        <v>1535</v>
      </c>
    </row>
    <row r="1527" spans="1:46" ht="15" hidden="1" customHeight="1">
      <c r="A1527" s="115">
        <v>1524</v>
      </c>
      <c r="B1527" s="120"/>
      <c r="C1527" s="120"/>
      <c r="D1527" s="120"/>
      <c r="E1527" s="120"/>
      <c r="F1527" s="120"/>
      <c r="G1527" s="120"/>
      <c r="H1527" s="120"/>
      <c r="I1527" s="120"/>
      <c r="J1527" s="120"/>
      <c r="K1527" s="120"/>
      <c r="L1527" s="120">
        <f t="shared" si="299"/>
        <v>0.01</v>
      </c>
      <c r="M1527" s="163"/>
      <c r="N1527" s="141"/>
      <c r="O1527" s="163"/>
      <c r="P1527" s="163"/>
      <c r="Q1527" s="120"/>
      <c r="R1527" s="120"/>
      <c r="S1527" s="121"/>
      <c r="T1527" s="121"/>
      <c r="U1527" s="121"/>
      <c r="V1527" s="121"/>
      <c r="W1527" s="121"/>
      <c r="X1527" s="121"/>
      <c r="Y1527" s="121"/>
      <c r="Z1527" s="121"/>
      <c r="AA1527" s="121"/>
      <c r="AB1527" s="121"/>
      <c r="AC1527" s="122"/>
      <c r="AD1527" s="122"/>
      <c r="AE1527" s="122"/>
      <c r="AF1527" s="123"/>
      <c r="AG1527" s="123"/>
      <c r="AH1527" s="123"/>
      <c r="AI1527" s="120"/>
      <c r="AJ1527" s="120"/>
      <c r="AK1527" s="1093"/>
      <c r="AL1527" s="1093"/>
      <c r="AM1527" s="1093"/>
      <c r="AN1527" s="120"/>
      <c r="AO1527" s="118">
        <f t="shared" si="300"/>
        <v>0</v>
      </c>
      <c r="AP1527" s="120" t="s">
        <v>287</v>
      </c>
      <c r="AQ1527" s="120" t="s">
        <v>287</v>
      </c>
      <c r="AR1527" s="144">
        <f t="shared" si="301"/>
        <v>0</v>
      </c>
      <c r="AS1527" s="411">
        <v>8.3999999999999995E-3</v>
      </c>
      <c r="AT1527" s="115">
        <v>1536</v>
      </c>
    </row>
    <row r="1528" spans="1:46" ht="15" hidden="1" customHeight="1">
      <c r="A1528" s="115">
        <v>1525</v>
      </c>
      <c r="B1528" s="120"/>
      <c r="C1528" s="120"/>
      <c r="D1528" s="120"/>
      <c r="E1528" s="120"/>
      <c r="F1528" s="120"/>
      <c r="G1528" s="120"/>
      <c r="H1528" s="120"/>
      <c r="I1528" s="120"/>
      <c r="J1528" s="120"/>
      <c r="K1528" s="120"/>
      <c r="L1528" s="120">
        <f t="shared" ref="L1528:L1591" si="302">IF(J1528&lt;0.03,0.01,0.03)</f>
        <v>0.01</v>
      </c>
      <c r="M1528" s="163"/>
      <c r="N1528" s="141"/>
      <c r="O1528" s="163"/>
      <c r="P1528" s="163"/>
      <c r="Q1528" s="120"/>
      <c r="R1528" s="120"/>
      <c r="S1528" s="121"/>
      <c r="T1528" s="121"/>
      <c r="U1528" s="121"/>
      <c r="V1528" s="121"/>
      <c r="W1528" s="121"/>
      <c r="X1528" s="121"/>
      <c r="Y1528" s="121"/>
      <c r="Z1528" s="121"/>
      <c r="AA1528" s="121"/>
      <c r="AB1528" s="121"/>
      <c r="AC1528" s="122"/>
      <c r="AD1528" s="122"/>
      <c r="AE1528" s="122"/>
      <c r="AF1528" s="123"/>
      <c r="AG1528" s="123"/>
      <c r="AH1528" s="123"/>
      <c r="AI1528" s="120"/>
      <c r="AJ1528" s="120"/>
      <c r="AK1528" s="1093"/>
      <c r="AL1528" s="1093"/>
      <c r="AM1528" s="1093"/>
      <c r="AN1528" s="120"/>
      <c r="AO1528" s="118">
        <f t="shared" ref="AO1528:AO1591" si="303">AR1528+J1528</f>
        <v>0</v>
      </c>
      <c r="AP1528" s="120" t="s">
        <v>287</v>
      </c>
      <c r="AQ1528" s="120" t="s">
        <v>287</v>
      </c>
      <c r="AR1528" s="144">
        <f t="shared" si="301"/>
        <v>0</v>
      </c>
      <c r="AS1528" s="411">
        <v>8.3999999999999995E-3</v>
      </c>
      <c r="AT1528" s="115">
        <v>1537</v>
      </c>
    </row>
    <row r="1529" spans="1:46" ht="15" hidden="1" customHeight="1">
      <c r="A1529" s="115">
        <v>1526</v>
      </c>
      <c r="B1529" s="120"/>
      <c r="C1529" s="120"/>
      <c r="D1529" s="120"/>
      <c r="E1529" s="120"/>
      <c r="F1529" s="120"/>
      <c r="G1529" s="120"/>
      <c r="H1529" s="120"/>
      <c r="I1529" s="120"/>
      <c r="J1529" s="120"/>
      <c r="K1529" s="120"/>
      <c r="L1529" s="120">
        <f t="shared" si="302"/>
        <v>0.01</v>
      </c>
      <c r="M1529" s="163"/>
      <c r="N1529" s="141"/>
      <c r="O1529" s="163"/>
      <c r="P1529" s="163"/>
      <c r="Q1529" s="120"/>
      <c r="R1529" s="120"/>
      <c r="S1529" s="121"/>
      <c r="T1529" s="121"/>
      <c r="U1529" s="121"/>
      <c r="V1529" s="121"/>
      <c r="W1529" s="121"/>
      <c r="X1529" s="121"/>
      <c r="Y1529" s="121"/>
      <c r="Z1529" s="121"/>
      <c r="AA1529" s="121"/>
      <c r="AB1529" s="121"/>
      <c r="AC1529" s="122"/>
      <c r="AD1529" s="122"/>
      <c r="AE1529" s="122"/>
      <c r="AF1529" s="123"/>
      <c r="AG1529" s="123"/>
      <c r="AH1529" s="123"/>
      <c r="AI1529" s="120"/>
      <c r="AJ1529" s="120"/>
      <c r="AK1529" s="1093"/>
      <c r="AL1529" s="1093"/>
      <c r="AM1529" s="1093"/>
      <c r="AN1529" s="120"/>
      <c r="AO1529" s="118">
        <f t="shared" si="303"/>
        <v>0</v>
      </c>
      <c r="AP1529" s="120" t="s">
        <v>287</v>
      </c>
      <c r="AQ1529" s="120" t="s">
        <v>287</v>
      </c>
      <c r="AR1529" s="144">
        <f t="shared" si="301"/>
        <v>0</v>
      </c>
      <c r="AS1529" s="411">
        <v>8.3999999999999995E-3</v>
      </c>
      <c r="AT1529" s="115">
        <v>1538</v>
      </c>
    </row>
    <row r="1530" spans="1:46" ht="15" hidden="1" customHeight="1">
      <c r="A1530" s="115">
        <v>1527</v>
      </c>
      <c r="B1530" s="120"/>
      <c r="C1530" s="120"/>
      <c r="D1530" s="120"/>
      <c r="E1530" s="120"/>
      <c r="F1530" s="120"/>
      <c r="G1530" s="120"/>
      <c r="H1530" s="120"/>
      <c r="I1530" s="120"/>
      <c r="J1530" s="120"/>
      <c r="K1530" s="120"/>
      <c r="L1530" s="120">
        <f t="shared" si="302"/>
        <v>0.01</v>
      </c>
      <c r="M1530" s="163"/>
      <c r="N1530" s="141"/>
      <c r="O1530" s="163"/>
      <c r="P1530" s="163"/>
      <c r="Q1530" s="120"/>
      <c r="R1530" s="120"/>
      <c r="S1530" s="121"/>
      <c r="T1530" s="121"/>
      <c r="U1530" s="121"/>
      <c r="V1530" s="121"/>
      <c r="W1530" s="121"/>
      <c r="X1530" s="121"/>
      <c r="Y1530" s="121"/>
      <c r="Z1530" s="121"/>
      <c r="AA1530" s="121"/>
      <c r="AB1530" s="121"/>
      <c r="AC1530" s="122"/>
      <c r="AD1530" s="122"/>
      <c r="AE1530" s="122"/>
      <c r="AF1530" s="123"/>
      <c r="AG1530" s="123"/>
      <c r="AH1530" s="123"/>
      <c r="AI1530" s="120"/>
      <c r="AJ1530" s="120"/>
      <c r="AK1530" s="1093"/>
      <c r="AL1530" s="1093"/>
      <c r="AM1530" s="1093"/>
      <c r="AN1530" s="120"/>
      <c r="AO1530" s="118">
        <f t="shared" si="303"/>
        <v>0</v>
      </c>
      <c r="AP1530" s="120" t="s">
        <v>287</v>
      </c>
      <c r="AQ1530" s="120" t="s">
        <v>287</v>
      </c>
      <c r="AR1530" s="144">
        <f t="shared" si="301"/>
        <v>0</v>
      </c>
      <c r="AS1530" s="411">
        <v>8.3999999999999995E-3</v>
      </c>
      <c r="AT1530" s="115">
        <v>1539</v>
      </c>
    </row>
    <row r="1531" spans="1:46" ht="15" hidden="1" customHeight="1">
      <c r="A1531" s="115">
        <v>1528</v>
      </c>
      <c r="B1531" s="120"/>
      <c r="C1531" s="120"/>
      <c r="D1531" s="120"/>
      <c r="E1531" s="120"/>
      <c r="F1531" s="120"/>
      <c r="G1531" s="120"/>
      <c r="H1531" s="120"/>
      <c r="I1531" s="120"/>
      <c r="J1531" s="120"/>
      <c r="K1531" s="120"/>
      <c r="L1531" s="120">
        <f t="shared" si="302"/>
        <v>0.01</v>
      </c>
      <c r="M1531" s="163"/>
      <c r="N1531" s="141"/>
      <c r="O1531" s="163"/>
      <c r="P1531" s="163"/>
      <c r="Q1531" s="120"/>
      <c r="R1531" s="120"/>
      <c r="S1531" s="121"/>
      <c r="T1531" s="121"/>
      <c r="U1531" s="121"/>
      <c r="V1531" s="121"/>
      <c r="W1531" s="121"/>
      <c r="X1531" s="121"/>
      <c r="Y1531" s="121"/>
      <c r="Z1531" s="121"/>
      <c r="AA1531" s="121"/>
      <c r="AB1531" s="121"/>
      <c r="AC1531" s="122"/>
      <c r="AD1531" s="122"/>
      <c r="AE1531" s="122"/>
      <c r="AF1531" s="123"/>
      <c r="AG1531" s="123"/>
      <c r="AH1531" s="123"/>
      <c r="AI1531" s="120"/>
      <c r="AJ1531" s="120"/>
      <c r="AK1531" s="1093"/>
      <c r="AL1531" s="1093"/>
      <c r="AM1531" s="1093"/>
      <c r="AN1531" s="120"/>
      <c r="AO1531" s="118">
        <f t="shared" si="303"/>
        <v>0</v>
      </c>
      <c r="AP1531" s="120" t="s">
        <v>287</v>
      </c>
      <c r="AQ1531" s="120" t="s">
        <v>287</v>
      </c>
      <c r="AR1531" s="144">
        <f t="shared" si="301"/>
        <v>0</v>
      </c>
      <c r="AS1531" s="411">
        <v>8.3999999999999995E-3</v>
      </c>
      <c r="AT1531" s="115">
        <v>1540</v>
      </c>
    </row>
    <row r="1532" spans="1:46" ht="15" hidden="1" customHeight="1">
      <c r="A1532" s="115">
        <v>1529</v>
      </c>
      <c r="B1532" s="120"/>
      <c r="C1532" s="120"/>
      <c r="D1532" s="120"/>
      <c r="E1532" s="120"/>
      <c r="F1532" s="120"/>
      <c r="G1532" s="120"/>
      <c r="H1532" s="120"/>
      <c r="I1532" s="120"/>
      <c r="J1532" s="120"/>
      <c r="K1532" s="120"/>
      <c r="L1532" s="120">
        <f t="shared" si="302"/>
        <v>0.01</v>
      </c>
      <c r="M1532" s="163"/>
      <c r="N1532" s="141"/>
      <c r="O1532" s="163"/>
      <c r="P1532" s="163"/>
      <c r="Q1532" s="120"/>
      <c r="R1532" s="120"/>
      <c r="S1532" s="121"/>
      <c r="T1532" s="121"/>
      <c r="U1532" s="121"/>
      <c r="V1532" s="121"/>
      <c r="W1532" s="121"/>
      <c r="X1532" s="121"/>
      <c r="Y1532" s="121"/>
      <c r="Z1532" s="121"/>
      <c r="AA1532" s="121"/>
      <c r="AB1532" s="121"/>
      <c r="AC1532" s="122"/>
      <c r="AD1532" s="122"/>
      <c r="AE1532" s="122"/>
      <c r="AF1532" s="123"/>
      <c r="AG1532" s="123"/>
      <c r="AH1532" s="123"/>
      <c r="AI1532" s="120"/>
      <c r="AJ1532" s="120"/>
      <c r="AK1532" s="1093"/>
      <c r="AL1532" s="1093"/>
      <c r="AM1532" s="1093"/>
      <c r="AN1532" s="120"/>
      <c r="AO1532" s="118">
        <f t="shared" si="303"/>
        <v>0</v>
      </c>
      <c r="AP1532" s="120" t="s">
        <v>287</v>
      </c>
      <c r="AQ1532" s="120" t="s">
        <v>287</v>
      </c>
      <c r="AR1532" s="144">
        <f t="shared" si="301"/>
        <v>0</v>
      </c>
      <c r="AS1532" s="411">
        <v>8.3999999999999995E-3</v>
      </c>
      <c r="AT1532" s="115">
        <v>1541</v>
      </c>
    </row>
    <row r="1533" spans="1:46" ht="15" hidden="1" customHeight="1">
      <c r="A1533" s="115">
        <v>1530</v>
      </c>
      <c r="B1533" s="120"/>
      <c r="C1533" s="120"/>
      <c r="D1533" s="120"/>
      <c r="E1533" s="120"/>
      <c r="F1533" s="120"/>
      <c r="G1533" s="120"/>
      <c r="H1533" s="120"/>
      <c r="I1533" s="120"/>
      <c r="J1533" s="120"/>
      <c r="K1533" s="120"/>
      <c r="L1533" s="120">
        <f t="shared" si="302"/>
        <v>0.01</v>
      </c>
      <c r="M1533" s="163"/>
      <c r="N1533" s="141"/>
      <c r="O1533" s="163"/>
      <c r="P1533" s="163"/>
      <c r="Q1533" s="120"/>
      <c r="R1533" s="120"/>
      <c r="S1533" s="121"/>
      <c r="T1533" s="121"/>
      <c r="U1533" s="121"/>
      <c r="V1533" s="121"/>
      <c r="W1533" s="121"/>
      <c r="X1533" s="121"/>
      <c r="Y1533" s="121"/>
      <c r="Z1533" s="121"/>
      <c r="AA1533" s="121"/>
      <c r="AB1533" s="121"/>
      <c r="AC1533" s="122"/>
      <c r="AD1533" s="122"/>
      <c r="AE1533" s="122"/>
      <c r="AF1533" s="123"/>
      <c r="AG1533" s="123"/>
      <c r="AH1533" s="123"/>
      <c r="AI1533" s="120"/>
      <c r="AJ1533" s="120"/>
      <c r="AK1533" s="1093"/>
      <c r="AL1533" s="1093"/>
      <c r="AM1533" s="1093"/>
      <c r="AN1533" s="120"/>
      <c r="AO1533" s="118">
        <f t="shared" si="303"/>
        <v>0</v>
      </c>
      <c r="AP1533" s="120" t="s">
        <v>287</v>
      </c>
      <c r="AQ1533" s="120" t="s">
        <v>287</v>
      </c>
      <c r="AR1533" s="144">
        <f t="shared" si="301"/>
        <v>0</v>
      </c>
      <c r="AS1533" s="411">
        <v>8.3999999999999995E-3</v>
      </c>
      <c r="AT1533" s="115">
        <v>1542</v>
      </c>
    </row>
    <row r="1534" spans="1:46" ht="15" hidden="1" customHeight="1">
      <c r="A1534" s="115">
        <v>1531</v>
      </c>
      <c r="B1534" s="120"/>
      <c r="C1534" s="120"/>
      <c r="D1534" s="120"/>
      <c r="E1534" s="120"/>
      <c r="F1534" s="120"/>
      <c r="G1534" s="120"/>
      <c r="H1534" s="120"/>
      <c r="I1534" s="120"/>
      <c r="J1534" s="120"/>
      <c r="K1534" s="120"/>
      <c r="L1534" s="120">
        <f t="shared" si="302"/>
        <v>0.01</v>
      </c>
      <c r="M1534" s="163"/>
      <c r="N1534" s="141"/>
      <c r="O1534" s="163"/>
      <c r="P1534" s="163"/>
      <c r="Q1534" s="120"/>
      <c r="R1534" s="120"/>
      <c r="S1534" s="121"/>
      <c r="T1534" s="121"/>
      <c r="U1534" s="121"/>
      <c r="V1534" s="121"/>
      <c r="W1534" s="121"/>
      <c r="X1534" s="121"/>
      <c r="Y1534" s="121"/>
      <c r="Z1534" s="121"/>
      <c r="AA1534" s="121"/>
      <c r="AB1534" s="121"/>
      <c r="AC1534" s="122"/>
      <c r="AD1534" s="122"/>
      <c r="AE1534" s="122"/>
      <c r="AF1534" s="123"/>
      <c r="AG1534" s="123"/>
      <c r="AH1534" s="123"/>
      <c r="AI1534" s="120"/>
      <c r="AJ1534" s="120"/>
      <c r="AK1534" s="1093"/>
      <c r="AL1534" s="1093"/>
      <c r="AM1534" s="1093"/>
      <c r="AN1534" s="120"/>
      <c r="AO1534" s="118">
        <f t="shared" si="303"/>
        <v>0</v>
      </c>
      <c r="AP1534" s="120" t="s">
        <v>287</v>
      </c>
      <c r="AQ1534" s="120" t="s">
        <v>287</v>
      </c>
      <c r="AR1534" s="144">
        <f t="shared" si="301"/>
        <v>0</v>
      </c>
      <c r="AS1534" s="411">
        <v>8.3999999999999995E-3</v>
      </c>
      <c r="AT1534" s="115">
        <v>1543</v>
      </c>
    </row>
    <row r="1535" spans="1:46" ht="15" hidden="1" customHeight="1">
      <c r="A1535" s="115">
        <v>1532</v>
      </c>
      <c r="B1535" s="120"/>
      <c r="C1535" s="120"/>
      <c r="D1535" s="120"/>
      <c r="E1535" s="120"/>
      <c r="F1535" s="120"/>
      <c r="G1535" s="120"/>
      <c r="H1535" s="120"/>
      <c r="I1535" s="120"/>
      <c r="J1535" s="120"/>
      <c r="K1535" s="120"/>
      <c r="L1535" s="120">
        <f t="shared" si="302"/>
        <v>0.01</v>
      </c>
      <c r="M1535" s="163"/>
      <c r="N1535" s="141"/>
      <c r="O1535" s="163"/>
      <c r="P1535" s="163"/>
      <c r="Q1535" s="120"/>
      <c r="R1535" s="120"/>
      <c r="S1535" s="121"/>
      <c r="T1535" s="121"/>
      <c r="U1535" s="121"/>
      <c r="V1535" s="121"/>
      <c r="W1535" s="121"/>
      <c r="X1535" s="121"/>
      <c r="Y1535" s="121"/>
      <c r="Z1535" s="121"/>
      <c r="AA1535" s="121"/>
      <c r="AB1535" s="121"/>
      <c r="AC1535" s="122"/>
      <c r="AD1535" s="122"/>
      <c r="AE1535" s="122"/>
      <c r="AF1535" s="123"/>
      <c r="AG1535" s="123"/>
      <c r="AH1535" s="123"/>
      <c r="AI1535" s="120"/>
      <c r="AJ1535" s="120"/>
      <c r="AK1535" s="1093"/>
      <c r="AL1535" s="1093"/>
      <c r="AM1535" s="1093"/>
      <c r="AN1535" s="120"/>
      <c r="AO1535" s="118">
        <f t="shared" si="303"/>
        <v>0</v>
      </c>
      <c r="AP1535" s="120" t="s">
        <v>287</v>
      </c>
      <c r="AQ1535" s="120" t="s">
        <v>287</v>
      </c>
      <c r="AR1535" s="144">
        <f t="shared" si="301"/>
        <v>0</v>
      </c>
      <c r="AS1535" s="411">
        <v>8.3999999999999995E-3</v>
      </c>
      <c r="AT1535" s="115">
        <v>1544</v>
      </c>
    </row>
    <row r="1536" spans="1:46" ht="15" hidden="1" customHeight="1">
      <c r="A1536" s="115">
        <v>1533</v>
      </c>
      <c r="B1536" s="120"/>
      <c r="C1536" s="120"/>
      <c r="D1536" s="120"/>
      <c r="E1536" s="120"/>
      <c r="F1536" s="120"/>
      <c r="G1536" s="120"/>
      <c r="H1536" s="120"/>
      <c r="I1536" s="120"/>
      <c r="J1536" s="120"/>
      <c r="K1536" s="120"/>
      <c r="L1536" s="120">
        <f t="shared" si="302"/>
        <v>0.01</v>
      </c>
      <c r="M1536" s="163"/>
      <c r="N1536" s="141"/>
      <c r="O1536" s="163"/>
      <c r="P1536" s="163"/>
      <c r="Q1536" s="120"/>
      <c r="R1536" s="120"/>
      <c r="S1536" s="121"/>
      <c r="T1536" s="121"/>
      <c r="U1536" s="121"/>
      <c r="V1536" s="121"/>
      <c r="W1536" s="121"/>
      <c r="X1536" s="121"/>
      <c r="Y1536" s="121"/>
      <c r="Z1536" s="121"/>
      <c r="AA1536" s="121"/>
      <c r="AB1536" s="121"/>
      <c r="AC1536" s="122"/>
      <c r="AD1536" s="122"/>
      <c r="AE1536" s="122"/>
      <c r="AF1536" s="123"/>
      <c r="AG1536" s="123"/>
      <c r="AH1536" s="123"/>
      <c r="AI1536" s="120"/>
      <c r="AJ1536" s="120"/>
      <c r="AK1536" s="1093"/>
      <c r="AL1536" s="1093"/>
      <c r="AM1536" s="1093"/>
      <c r="AN1536" s="120"/>
      <c r="AO1536" s="118">
        <f t="shared" si="303"/>
        <v>0</v>
      </c>
      <c r="AP1536" s="120" t="s">
        <v>287</v>
      </c>
      <c r="AQ1536" s="120" t="s">
        <v>287</v>
      </c>
      <c r="AR1536" s="144">
        <f t="shared" si="301"/>
        <v>0</v>
      </c>
      <c r="AS1536" s="411">
        <v>8.3999999999999995E-3</v>
      </c>
      <c r="AT1536" s="115">
        <v>1545</v>
      </c>
    </row>
    <row r="1537" spans="1:46" ht="15" hidden="1" customHeight="1">
      <c r="A1537" s="115">
        <v>1534</v>
      </c>
      <c r="B1537" s="120"/>
      <c r="C1537" s="120"/>
      <c r="D1537" s="120"/>
      <c r="E1537" s="120"/>
      <c r="F1537" s="120"/>
      <c r="G1537" s="120"/>
      <c r="H1537" s="120"/>
      <c r="I1537" s="120"/>
      <c r="J1537" s="120"/>
      <c r="K1537" s="120"/>
      <c r="L1537" s="120">
        <f t="shared" si="302"/>
        <v>0.01</v>
      </c>
      <c r="M1537" s="163"/>
      <c r="N1537" s="141"/>
      <c r="O1537" s="163"/>
      <c r="P1537" s="163"/>
      <c r="Q1537" s="120"/>
      <c r="R1537" s="120"/>
      <c r="S1537" s="121"/>
      <c r="T1537" s="121"/>
      <c r="U1537" s="121"/>
      <c r="V1537" s="121"/>
      <c r="W1537" s="121"/>
      <c r="X1537" s="121"/>
      <c r="Y1537" s="121"/>
      <c r="Z1537" s="121"/>
      <c r="AA1537" s="121"/>
      <c r="AB1537" s="121"/>
      <c r="AC1537" s="122"/>
      <c r="AD1537" s="122"/>
      <c r="AE1537" s="122"/>
      <c r="AF1537" s="123"/>
      <c r="AG1537" s="123"/>
      <c r="AH1537" s="123"/>
      <c r="AI1537" s="120"/>
      <c r="AJ1537" s="120"/>
      <c r="AK1537" s="1093"/>
      <c r="AL1537" s="1093"/>
      <c r="AM1537" s="1093"/>
      <c r="AN1537" s="120"/>
      <c r="AO1537" s="118">
        <f t="shared" si="303"/>
        <v>0</v>
      </c>
      <c r="AP1537" s="120" t="s">
        <v>287</v>
      </c>
      <c r="AQ1537" s="120" t="s">
        <v>287</v>
      </c>
      <c r="AR1537" s="144">
        <f t="shared" si="301"/>
        <v>0</v>
      </c>
      <c r="AS1537" s="411">
        <v>8.3999999999999995E-3</v>
      </c>
      <c r="AT1537" s="115">
        <v>1546</v>
      </c>
    </row>
    <row r="1538" spans="1:46" ht="15" hidden="1" customHeight="1">
      <c r="A1538" s="115">
        <v>1535</v>
      </c>
      <c r="B1538" s="120"/>
      <c r="C1538" s="120"/>
      <c r="D1538" s="120"/>
      <c r="E1538" s="120"/>
      <c r="F1538" s="120"/>
      <c r="G1538" s="120"/>
      <c r="H1538" s="120"/>
      <c r="I1538" s="120"/>
      <c r="J1538" s="120"/>
      <c r="K1538" s="120"/>
      <c r="L1538" s="120">
        <f t="shared" si="302"/>
        <v>0.01</v>
      </c>
      <c r="M1538" s="163"/>
      <c r="N1538" s="141"/>
      <c r="O1538" s="163"/>
      <c r="P1538" s="163"/>
      <c r="Q1538" s="120"/>
      <c r="R1538" s="120"/>
      <c r="S1538" s="121"/>
      <c r="T1538" s="121"/>
      <c r="U1538" s="121"/>
      <c r="V1538" s="121"/>
      <c r="W1538" s="121"/>
      <c r="X1538" s="121"/>
      <c r="Y1538" s="121"/>
      <c r="Z1538" s="121"/>
      <c r="AA1538" s="121"/>
      <c r="AB1538" s="121"/>
      <c r="AC1538" s="122"/>
      <c r="AD1538" s="122"/>
      <c r="AE1538" s="122"/>
      <c r="AF1538" s="123"/>
      <c r="AG1538" s="123"/>
      <c r="AH1538" s="123"/>
      <c r="AI1538" s="120"/>
      <c r="AJ1538" s="120"/>
      <c r="AK1538" s="1093"/>
      <c r="AL1538" s="1093"/>
      <c r="AM1538" s="1093"/>
      <c r="AN1538" s="120"/>
      <c r="AO1538" s="118">
        <f t="shared" si="303"/>
        <v>0</v>
      </c>
      <c r="AP1538" s="120" t="s">
        <v>287</v>
      </c>
      <c r="AQ1538" s="120" t="s">
        <v>287</v>
      </c>
      <c r="AR1538" s="144">
        <f t="shared" si="301"/>
        <v>0</v>
      </c>
      <c r="AS1538" s="411">
        <v>8.3999999999999995E-3</v>
      </c>
      <c r="AT1538" s="115">
        <v>1547</v>
      </c>
    </row>
    <row r="1539" spans="1:46" ht="15" hidden="1" customHeight="1">
      <c r="A1539" s="115">
        <v>1536</v>
      </c>
      <c r="B1539" s="120"/>
      <c r="C1539" s="120"/>
      <c r="D1539" s="120"/>
      <c r="E1539" s="120"/>
      <c r="F1539" s="120"/>
      <c r="G1539" s="120"/>
      <c r="H1539" s="120"/>
      <c r="I1539" s="120"/>
      <c r="J1539" s="120"/>
      <c r="K1539" s="120"/>
      <c r="L1539" s="120">
        <f t="shared" si="302"/>
        <v>0.01</v>
      </c>
      <c r="M1539" s="163"/>
      <c r="N1539" s="141"/>
      <c r="O1539" s="163"/>
      <c r="P1539" s="163"/>
      <c r="Q1539" s="120"/>
      <c r="R1539" s="120"/>
      <c r="S1539" s="121"/>
      <c r="T1539" s="121"/>
      <c r="U1539" s="121"/>
      <c r="V1539" s="121"/>
      <c r="W1539" s="121"/>
      <c r="X1539" s="121"/>
      <c r="Y1539" s="121"/>
      <c r="Z1539" s="121"/>
      <c r="AA1539" s="121"/>
      <c r="AB1539" s="121"/>
      <c r="AC1539" s="122"/>
      <c r="AD1539" s="122"/>
      <c r="AE1539" s="122"/>
      <c r="AF1539" s="123"/>
      <c r="AG1539" s="123"/>
      <c r="AH1539" s="123"/>
      <c r="AI1539" s="120"/>
      <c r="AJ1539" s="120"/>
      <c r="AK1539" s="1093"/>
      <c r="AL1539" s="1093"/>
      <c r="AM1539" s="1093"/>
      <c r="AN1539" s="120"/>
      <c r="AO1539" s="118">
        <f t="shared" si="303"/>
        <v>0</v>
      </c>
      <c r="AP1539" s="120" t="s">
        <v>287</v>
      </c>
      <c r="AQ1539" s="120" t="s">
        <v>287</v>
      </c>
      <c r="AR1539" s="144">
        <f t="shared" si="301"/>
        <v>0</v>
      </c>
      <c r="AS1539" s="411">
        <v>8.3999999999999995E-3</v>
      </c>
      <c r="AT1539" s="115">
        <v>1548</v>
      </c>
    </row>
    <row r="1540" spans="1:46" ht="15" hidden="1" customHeight="1">
      <c r="A1540" s="115">
        <v>1537</v>
      </c>
      <c r="B1540" s="120"/>
      <c r="C1540" s="120"/>
      <c r="D1540" s="120"/>
      <c r="E1540" s="120"/>
      <c r="F1540" s="120"/>
      <c r="G1540" s="120"/>
      <c r="H1540" s="120"/>
      <c r="I1540" s="120"/>
      <c r="J1540" s="120"/>
      <c r="K1540" s="120"/>
      <c r="L1540" s="120">
        <f t="shared" si="302"/>
        <v>0.01</v>
      </c>
      <c r="M1540" s="163"/>
      <c r="N1540" s="141"/>
      <c r="O1540" s="163"/>
      <c r="P1540" s="163"/>
      <c r="Q1540" s="120"/>
      <c r="R1540" s="120"/>
      <c r="S1540" s="121"/>
      <c r="T1540" s="121"/>
      <c r="U1540" s="121"/>
      <c r="V1540" s="121"/>
      <c r="W1540" s="121"/>
      <c r="X1540" s="121"/>
      <c r="Y1540" s="121"/>
      <c r="Z1540" s="121"/>
      <c r="AA1540" s="121"/>
      <c r="AB1540" s="121"/>
      <c r="AC1540" s="122"/>
      <c r="AD1540" s="122"/>
      <c r="AE1540" s="122"/>
      <c r="AF1540" s="123"/>
      <c r="AG1540" s="123"/>
      <c r="AH1540" s="123"/>
      <c r="AI1540" s="120"/>
      <c r="AJ1540" s="120"/>
      <c r="AK1540" s="1093"/>
      <c r="AL1540" s="1093"/>
      <c r="AM1540" s="1093"/>
      <c r="AN1540" s="120"/>
      <c r="AO1540" s="118">
        <f t="shared" si="303"/>
        <v>0</v>
      </c>
      <c r="AP1540" s="120" t="s">
        <v>287</v>
      </c>
      <c r="AQ1540" s="120" t="s">
        <v>287</v>
      </c>
      <c r="AR1540" s="144">
        <f t="shared" si="301"/>
        <v>0</v>
      </c>
      <c r="AS1540" s="411">
        <v>8.3999999999999995E-3</v>
      </c>
      <c r="AT1540" s="115">
        <v>1549</v>
      </c>
    </row>
    <row r="1541" spans="1:46" ht="15" hidden="1" customHeight="1">
      <c r="A1541" s="115">
        <v>1538</v>
      </c>
      <c r="B1541" s="120"/>
      <c r="C1541" s="120"/>
      <c r="D1541" s="120"/>
      <c r="E1541" s="120"/>
      <c r="F1541" s="120"/>
      <c r="G1541" s="120"/>
      <c r="H1541" s="120"/>
      <c r="I1541" s="120"/>
      <c r="J1541" s="120"/>
      <c r="K1541" s="120"/>
      <c r="L1541" s="120">
        <f t="shared" si="302"/>
        <v>0.01</v>
      </c>
      <c r="M1541" s="163"/>
      <c r="N1541" s="141"/>
      <c r="O1541" s="163"/>
      <c r="P1541" s="163"/>
      <c r="Q1541" s="120"/>
      <c r="R1541" s="120"/>
      <c r="S1541" s="121"/>
      <c r="T1541" s="121"/>
      <c r="U1541" s="121"/>
      <c r="V1541" s="121"/>
      <c r="W1541" s="121"/>
      <c r="X1541" s="121"/>
      <c r="Y1541" s="121"/>
      <c r="Z1541" s="121"/>
      <c r="AA1541" s="121"/>
      <c r="AB1541" s="121"/>
      <c r="AC1541" s="122"/>
      <c r="AD1541" s="122"/>
      <c r="AE1541" s="122"/>
      <c r="AF1541" s="123"/>
      <c r="AG1541" s="123"/>
      <c r="AH1541" s="123"/>
      <c r="AI1541" s="120"/>
      <c r="AJ1541" s="120"/>
      <c r="AK1541" s="1093"/>
      <c r="AL1541" s="1093"/>
      <c r="AM1541" s="1093"/>
      <c r="AN1541" s="120"/>
      <c r="AO1541" s="118">
        <f t="shared" si="303"/>
        <v>0</v>
      </c>
      <c r="AP1541" s="120" t="s">
        <v>287</v>
      </c>
      <c r="AQ1541" s="120" t="s">
        <v>287</v>
      </c>
      <c r="AR1541" s="144">
        <f t="shared" si="301"/>
        <v>0</v>
      </c>
      <c r="AS1541" s="411">
        <v>8.3999999999999995E-3</v>
      </c>
      <c r="AT1541" s="115">
        <v>1550</v>
      </c>
    </row>
    <row r="1542" spans="1:46" ht="15" hidden="1" customHeight="1">
      <c r="A1542" s="115">
        <v>1539</v>
      </c>
      <c r="B1542" s="120"/>
      <c r="C1542" s="120"/>
      <c r="D1542" s="120"/>
      <c r="E1542" s="120"/>
      <c r="F1542" s="120"/>
      <c r="G1542" s="120"/>
      <c r="H1542" s="120"/>
      <c r="I1542" s="120"/>
      <c r="J1542" s="120"/>
      <c r="K1542" s="120"/>
      <c r="L1542" s="120">
        <f t="shared" si="302"/>
        <v>0.01</v>
      </c>
      <c r="M1542" s="163"/>
      <c r="N1542" s="141"/>
      <c r="O1542" s="163"/>
      <c r="P1542" s="163"/>
      <c r="Q1542" s="120"/>
      <c r="R1542" s="120"/>
      <c r="S1542" s="121"/>
      <c r="T1542" s="121"/>
      <c r="U1542" s="121"/>
      <c r="V1542" s="121"/>
      <c r="W1542" s="121"/>
      <c r="X1542" s="121"/>
      <c r="Y1542" s="121"/>
      <c r="Z1542" s="121"/>
      <c r="AA1542" s="121"/>
      <c r="AB1542" s="121"/>
      <c r="AC1542" s="122"/>
      <c r="AD1542" s="122"/>
      <c r="AE1542" s="122"/>
      <c r="AF1542" s="123"/>
      <c r="AG1542" s="123"/>
      <c r="AH1542" s="123"/>
      <c r="AI1542" s="120"/>
      <c r="AJ1542" s="120"/>
      <c r="AK1542" s="1093"/>
      <c r="AL1542" s="1093"/>
      <c r="AM1542" s="1093"/>
      <c r="AN1542" s="120"/>
      <c r="AO1542" s="118">
        <f t="shared" si="303"/>
        <v>0</v>
      </c>
      <c r="AP1542" s="120" t="s">
        <v>287</v>
      </c>
      <c r="AQ1542" s="120" t="s">
        <v>287</v>
      </c>
      <c r="AR1542" s="144">
        <f t="shared" si="301"/>
        <v>0</v>
      </c>
      <c r="AS1542" s="411">
        <v>8.3999999999999995E-3</v>
      </c>
      <c r="AT1542" s="115">
        <v>1551</v>
      </c>
    </row>
    <row r="1543" spans="1:46" ht="15" hidden="1" customHeight="1">
      <c r="A1543" s="115">
        <v>1540</v>
      </c>
      <c r="B1543" s="120"/>
      <c r="C1543" s="120"/>
      <c r="D1543" s="120"/>
      <c r="E1543" s="120"/>
      <c r="F1543" s="120"/>
      <c r="G1543" s="120"/>
      <c r="H1543" s="120"/>
      <c r="I1543" s="120"/>
      <c r="J1543" s="120"/>
      <c r="K1543" s="120"/>
      <c r="L1543" s="120">
        <f t="shared" si="302"/>
        <v>0.01</v>
      </c>
      <c r="M1543" s="163"/>
      <c r="N1543" s="141"/>
      <c r="O1543" s="163"/>
      <c r="P1543" s="163"/>
      <c r="Q1543" s="120"/>
      <c r="R1543" s="120"/>
      <c r="S1543" s="121"/>
      <c r="T1543" s="121"/>
      <c r="U1543" s="121"/>
      <c r="V1543" s="121"/>
      <c r="W1543" s="121"/>
      <c r="X1543" s="121"/>
      <c r="Y1543" s="121"/>
      <c r="Z1543" s="121"/>
      <c r="AA1543" s="121"/>
      <c r="AB1543" s="121"/>
      <c r="AC1543" s="122"/>
      <c r="AD1543" s="122"/>
      <c r="AE1543" s="122"/>
      <c r="AF1543" s="123"/>
      <c r="AG1543" s="123"/>
      <c r="AH1543" s="123"/>
      <c r="AI1543" s="120"/>
      <c r="AJ1543" s="120"/>
      <c r="AK1543" s="1093"/>
      <c r="AL1543" s="1093"/>
      <c r="AM1543" s="1093"/>
      <c r="AN1543" s="120"/>
      <c r="AO1543" s="118">
        <f t="shared" si="303"/>
        <v>0</v>
      </c>
      <c r="AP1543" s="120" t="s">
        <v>287</v>
      </c>
      <c r="AQ1543" s="120" t="s">
        <v>287</v>
      </c>
      <c r="AR1543" s="144">
        <f t="shared" si="301"/>
        <v>0</v>
      </c>
      <c r="AS1543" s="411">
        <v>8.3999999999999995E-3</v>
      </c>
      <c r="AT1543" s="115">
        <v>1552</v>
      </c>
    </row>
    <row r="1544" spans="1:46" ht="15" hidden="1" customHeight="1">
      <c r="A1544" s="115">
        <v>1541</v>
      </c>
      <c r="B1544" s="120"/>
      <c r="C1544" s="120"/>
      <c r="D1544" s="120"/>
      <c r="E1544" s="120"/>
      <c r="F1544" s="120"/>
      <c r="G1544" s="120"/>
      <c r="H1544" s="120"/>
      <c r="I1544" s="120"/>
      <c r="J1544" s="120"/>
      <c r="K1544" s="120"/>
      <c r="L1544" s="120">
        <f t="shared" si="302"/>
        <v>0.01</v>
      </c>
      <c r="M1544" s="163"/>
      <c r="N1544" s="141"/>
      <c r="O1544" s="163"/>
      <c r="P1544" s="163"/>
      <c r="Q1544" s="120"/>
      <c r="R1544" s="120"/>
      <c r="S1544" s="121"/>
      <c r="T1544" s="121"/>
      <c r="U1544" s="121"/>
      <c r="V1544" s="121"/>
      <c r="W1544" s="121"/>
      <c r="X1544" s="121"/>
      <c r="Y1544" s="121"/>
      <c r="Z1544" s="121"/>
      <c r="AA1544" s="121"/>
      <c r="AB1544" s="121"/>
      <c r="AC1544" s="122"/>
      <c r="AD1544" s="122"/>
      <c r="AE1544" s="122"/>
      <c r="AF1544" s="123"/>
      <c r="AG1544" s="123"/>
      <c r="AH1544" s="123"/>
      <c r="AI1544" s="120"/>
      <c r="AJ1544" s="120"/>
      <c r="AK1544" s="1093"/>
      <c r="AL1544" s="1093"/>
      <c r="AM1544" s="1093"/>
      <c r="AN1544" s="120"/>
      <c r="AO1544" s="118">
        <f t="shared" si="303"/>
        <v>0</v>
      </c>
      <c r="AP1544" s="120" t="s">
        <v>287</v>
      </c>
      <c r="AQ1544" s="120" t="s">
        <v>287</v>
      </c>
      <c r="AR1544" s="144">
        <f t="shared" si="301"/>
        <v>0</v>
      </c>
      <c r="AS1544" s="411">
        <v>8.3999999999999995E-3</v>
      </c>
      <c r="AT1544" s="115">
        <v>1553</v>
      </c>
    </row>
    <row r="1545" spans="1:46" ht="15" hidden="1" customHeight="1">
      <c r="A1545" s="115">
        <v>1542</v>
      </c>
      <c r="B1545" s="120"/>
      <c r="C1545" s="120"/>
      <c r="D1545" s="120"/>
      <c r="E1545" s="120"/>
      <c r="F1545" s="120"/>
      <c r="G1545" s="120"/>
      <c r="H1545" s="120"/>
      <c r="I1545" s="120"/>
      <c r="J1545" s="120"/>
      <c r="K1545" s="120"/>
      <c r="L1545" s="120">
        <f t="shared" si="302"/>
        <v>0.01</v>
      </c>
      <c r="M1545" s="163"/>
      <c r="N1545" s="141"/>
      <c r="O1545" s="163"/>
      <c r="P1545" s="163"/>
      <c r="Q1545" s="120"/>
      <c r="R1545" s="120"/>
      <c r="S1545" s="121"/>
      <c r="T1545" s="121"/>
      <c r="U1545" s="121"/>
      <c r="V1545" s="121"/>
      <c r="W1545" s="121"/>
      <c r="X1545" s="121"/>
      <c r="Y1545" s="121"/>
      <c r="Z1545" s="121"/>
      <c r="AA1545" s="121"/>
      <c r="AB1545" s="121"/>
      <c r="AC1545" s="122"/>
      <c r="AD1545" s="122"/>
      <c r="AE1545" s="122"/>
      <c r="AF1545" s="123"/>
      <c r="AG1545" s="123"/>
      <c r="AH1545" s="123"/>
      <c r="AI1545" s="120"/>
      <c r="AJ1545" s="120"/>
      <c r="AK1545" s="1093"/>
      <c r="AL1545" s="1093"/>
      <c r="AM1545" s="1093"/>
      <c r="AN1545" s="120"/>
      <c r="AO1545" s="118">
        <f t="shared" si="303"/>
        <v>0</v>
      </c>
      <c r="AP1545" s="120" t="s">
        <v>287</v>
      </c>
      <c r="AQ1545" s="120" t="s">
        <v>287</v>
      </c>
      <c r="AR1545" s="144">
        <f t="shared" si="301"/>
        <v>0</v>
      </c>
      <c r="AS1545" s="411">
        <v>8.3999999999999995E-3</v>
      </c>
      <c r="AT1545" s="115">
        <v>1554</v>
      </c>
    </row>
    <row r="1546" spans="1:46" ht="15" hidden="1" customHeight="1">
      <c r="A1546" s="115">
        <v>1543</v>
      </c>
      <c r="B1546" s="120"/>
      <c r="C1546" s="120"/>
      <c r="D1546" s="120"/>
      <c r="E1546" s="120"/>
      <c r="F1546" s="120"/>
      <c r="G1546" s="120"/>
      <c r="H1546" s="120"/>
      <c r="I1546" s="120"/>
      <c r="J1546" s="120"/>
      <c r="K1546" s="120"/>
      <c r="L1546" s="120">
        <f t="shared" si="302"/>
        <v>0.01</v>
      </c>
      <c r="M1546" s="163"/>
      <c r="N1546" s="141"/>
      <c r="O1546" s="163"/>
      <c r="P1546" s="163"/>
      <c r="Q1546" s="120"/>
      <c r="R1546" s="120"/>
      <c r="S1546" s="121"/>
      <c r="T1546" s="121"/>
      <c r="U1546" s="121"/>
      <c r="V1546" s="121"/>
      <c r="W1546" s="121"/>
      <c r="X1546" s="121"/>
      <c r="Y1546" s="121"/>
      <c r="Z1546" s="121"/>
      <c r="AA1546" s="121"/>
      <c r="AB1546" s="121"/>
      <c r="AC1546" s="122"/>
      <c r="AD1546" s="122"/>
      <c r="AE1546" s="122"/>
      <c r="AF1546" s="123"/>
      <c r="AG1546" s="123"/>
      <c r="AH1546" s="123"/>
      <c r="AI1546" s="120"/>
      <c r="AJ1546" s="120"/>
      <c r="AK1546" s="1093"/>
      <c r="AL1546" s="1093"/>
      <c r="AM1546" s="1093"/>
      <c r="AN1546" s="120"/>
      <c r="AO1546" s="118">
        <f t="shared" si="303"/>
        <v>0</v>
      </c>
      <c r="AP1546" s="120" t="s">
        <v>287</v>
      </c>
      <c r="AQ1546" s="120" t="s">
        <v>287</v>
      </c>
      <c r="AR1546" s="144">
        <f t="shared" si="301"/>
        <v>0</v>
      </c>
      <c r="AS1546" s="411">
        <v>8.3999999999999995E-3</v>
      </c>
      <c r="AT1546" s="115">
        <v>1555</v>
      </c>
    </row>
    <row r="1547" spans="1:46" ht="15" hidden="1" customHeight="1">
      <c r="A1547" s="115">
        <v>1544</v>
      </c>
      <c r="B1547" s="120"/>
      <c r="C1547" s="120"/>
      <c r="D1547" s="120"/>
      <c r="E1547" s="120"/>
      <c r="F1547" s="120"/>
      <c r="G1547" s="120"/>
      <c r="H1547" s="120"/>
      <c r="I1547" s="120"/>
      <c r="J1547" s="120"/>
      <c r="K1547" s="120"/>
      <c r="L1547" s="120">
        <f t="shared" si="302"/>
        <v>0.01</v>
      </c>
      <c r="M1547" s="163"/>
      <c r="N1547" s="141"/>
      <c r="O1547" s="163"/>
      <c r="P1547" s="163"/>
      <c r="Q1547" s="120"/>
      <c r="R1547" s="120"/>
      <c r="S1547" s="121"/>
      <c r="T1547" s="121"/>
      <c r="U1547" s="121"/>
      <c r="V1547" s="121"/>
      <c r="W1547" s="121"/>
      <c r="X1547" s="121"/>
      <c r="Y1547" s="121"/>
      <c r="Z1547" s="121"/>
      <c r="AA1547" s="121"/>
      <c r="AB1547" s="121"/>
      <c r="AC1547" s="122"/>
      <c r="AD1547" s="122"/>
      <c r="AE1547" s="122"/>
      <c r="AF1547" s="123"/>
      <c r="AG1547" s="123"/>
      <c r="AH1547" s="123"/>
      <c r="AI1547" s="120"/>
      <c r="AJ1547" s="120"/>
      <c r="AK1547" s="1093"/>
      <c r="AL1547" s="1093"/>
      <c r="AM1547" s="1093"/>
      <c r="AN1547" s="120"/>
      <c r="AO1547" s="118">
        <f t="shared" si="303"/>
        <v>0</v>
      </c>
      <c r="AP1547" s="120" t="s">
        <v>287</v>
      </c>
      <c r="AQ1547" s="120" t="s">
        <v>287</v>
      </c>
      <c r="AR1547" s="144">
        <f t="shared" si="301"/>
        <v>0</v>
      </c>
      <c r="AS1547" s="411">
        <v>8.3999999999999995E-3</v>
      </c>
      <c r="AT1547" s="115">
        <v>1556</v>
      </c>
    </row>
    <row r="1548" spans="1:46" ht="15" hidden="1" customHeight="1">
      <c r="A1548" s="115">
        <v>1545</v>
      </c>
      <c r="B1548" s="120"/>
      <c r="C1548" s="120"/>
      <c r="D1548" s="120"/>
      <c r="E1548" s="120"/>
      <c r="F1548" s="120"/>
      <c r="G1548" s="120"/>
      <c r="H1548" s="120"/>
      <c r="I1548" s="120"/>
      <c r="J1548" s="120"/>
      <c r="K1548" s="120"/>
      <c r="L1548" s="120">
        <f t="shared" si="302"/>
        <v>0.01</v>
      </c>
      <c r="M1548" s="163"/>
      <c r="N1548" s="141"/>
      <c r="O1548" s="163"/>
      <c r="P1548" s="163"/>
      <c r="Q1548" s="120"/>
      <c r="R1548" s="120"/>
      <c r="S1548" s="121"/>
      <c r="T1548" s="121"/>
      <c r="U1548" s="121"/>
      <c r="V1548" s="121"/>
      <c r="W1548" s="121"/>
      <c r="X1548" s="121"/>
      <c r="Y1548" s="121"/>
      <c r="Z1548" s="121"/>
      <c r="AA1548" s="121"/>
      <c r="AB1548" s="121"/>
      <c r="AC1548" s="122"/>
      <c r="AD1548" s="122"/>
      <c r="AE1548" s="122"/>
      <c r="AF1548" s="123"/>
      <c r="AG1548" s="123"/>
      <c r="AH1548" s="123"/>
      <c r="AI1548" s="120"/>
      <c r="AJ1548" s="120"/>
      <c r="AK1548" s="1093"/>
      <c r="AL1548" s="1093"/>
      <c r="AM1548" s="1093"/>
      <c r="AN1548" s="120"/>
      <c r="AO1548" s="118">
        <f t="shared" si="303"/>
        <v>0</v>
      </c>
      <c r="AP1548" s="120" t="s">
        <v>287</v>
      </c>
      <c r="AQ1548" s="120" t="s">
        <v>287</v>
      </c>
      <c r="AR1548" s="144">
        <f t="shared" si="301"/>
        <v>0</v>
      </c>
      <c r="AS1548" s="411">
        <v>8.3999999999999995E-3</v>
      </c>
      <c r="AT1548" s="115">
        <v>1557</v>
      </c>
    </row>
    <row r="1549" spans="1:46" ht="15" hidden="1" customHeight="1">
      <c r="A1549" s="115">
        <v>1546</v>
      </c>
      <c r="B1549" s="120"/>
      <c r="C1549" s="120"/>
      <c r="D1549" s="120"/>
      <c r="E1549" s="120"/>
      <c r="F1549" s="120"/>
      <c r="G1549" s="120"/>
      <c r="H1549" s="120"/>
      <c r="I1549" s="120"/>
      <c r="J1549" s="120"/>
      <c r="K1549" s="120"/>
      <c r="L1549" s="120">
        <f t="shared" si="302"/>
        <v>0.01</v>
      </c>
      <c r="M1549" s="163"/>
      <c r="N1549" s="141"/>
      <c r="O1549" s="163"/>
      <c r="P1549" s="163"/>
      <c r="Q1549" s="120"/>
      <c r="R1549" s="120"/>
      <c r="S1549" s="121"/>
      <c r="T1549" s="121"/>
      <c r="U1549" s="121"/>
      <c r="V1549" s="121"/>
      <c r="W1549" s="121"/>
      <c r="X1549" s="121"/>
      <c r="Y1549" s="121"/>
      <c r="Z1549" s="121"/>
      <c r="AA1549" s="121"/>
      <c r="AB1549" s="121"/>
      <c r="AC1549" s="122"/>
      <c r="AD1549" s="122"/>
      <c r="AE1549" s="122"/>
      <c r="AF1549" s="123"/>
      <c r="AG1549" s="123"/>
      <c r="AH1549" s="123"/>
      <c r="AI1549" s="120"/>
      <c r="AJ1549" s="120"/>
      <c r="AK1549" s="1093"/>
      <c r="AL1549" s="1093"/>
      <c r="AM1549" s="1093"/>
      <c r="AN1549" s="120"/>
      <c r="AO1549" s="118">
        <f t="shared" si="303"/>
        <v>0</v>
      </c>
      <c r="AP1549" s="120" t="s">
        <v>287</v>
      </c>
      <c r="AQ1549" s="120" t="s">
        <v>287</v>
      </c>
      <c r="AR1549" s="144">
        <f t="shared" si="301"/>
        <v>0</v>
      </c>
      <c r="AS1549" s="411">
        <v>8.3999999999999995E-3</v>
      </c>
      <c r="AT1549" s="115">
        <v>1558</v>
      </c>
    </row>
    <row r="1550" spans="1:46" ht="15" hidden="1" customHeight="1">
      <c r="A1550" s="115">
        <v>1547</v>
      </c>
      <c r="B1550" s="120"/>
      <c r="C1550" s="120"/>
      <c r="D1550" s="120"/>
      <c r="E1550" s="120"/>
      <c r="F1550" s="120"/>
      <c r="G1550" s="120"/>
      <c r="H1550" s="120"/>
      <c r="I1550" s="120"/>
      <c r="J1550" s="120"/>
      <c r="K1550" s="120"/>
      <c r="L1550" s="120">
        <f t="shared" si="302"/>
        <v>0.01</v>
      </c>
      <c r="M1550" s="163"/>
      <c r="N1550" s="141"/>
      <c r="O1550" s="163"/>
      <c r="P1550" s="163"/>
      <c r="Q1550" s="120"/>
      <c r="R1550" s="120"/>
      <c r="S1550" s="121"/>
      <c r="T1550" s="121"/>
      <c r="U1550" s="121"/>
      <c r="V1550" s="121"/>
      <c r="W1550" s="121"/>
      <c r="X1550" s="121"/>
      <c r="Y1550" s="121"/>
      <c r="Z1550" s="121"/>
      <c r="AA1550" s="121"/>
      <c r="AB1550" s="121"/>
      <c r="AC1550" s="122"/>
      <c r="AD1550" s="122"/>
      <c r="AE1550" s="122"/>
      <c r="AF1550" s="123"/>
      <c r="AG1550" s="123"/>
      <c r="AH1550" s="123"/>
      <c r="AI1550" s="120"/>
      <c r="AJ1550" s="120"/>
      <c r="AK1550" s="1093"/>
      <c r="AL1550" s="1093"/>
      <c r="AM1550" s="1093"/>
      <c r="AN1550" s="120"/>
      <c r="AO1550" s="118">
        <f t="shared" si="303"/>
        <v>0</v>
      </c>
      <c r="AP1550" s="120" t="s">
        <v>287</v>
      </c>
      <c r="AQ1550" s="120" t="s">
        <v>287</v>
      </c>
      <c r="AR1550" s="144">
        <f t="shared" si="301"/>
        <v>0</v>
      </c>
      <c r="AS1550" s="411">
        <v>8.3999999999999995E-3</v>
      </c>
      <c r="AT1550" s="115">
        <v>1559</v>
      </c>
    </row>
    <row r="1551" spans="1:46" ht="15" hidden="1" customHeight="1">
      <c r="A1551" s="115">
        <v>1548</v>
      </c>
      <c r="B1551" s="120"/>
      <c r="C1551" s="120"/>
      <c r="D1551" s="120"/>
      <c r="E1551" s="120"/>
      <c r="F1551" s="120"/>
      <c r="G1551" s="120"/>
      <c r="H1551" s="120"/>
      <c r="I1551" s="120"/>
      <c r="J1551" s="120"/>
      <c r="K1551" s="120"/>
      <c r="L1551" s="120">
        <f t="shared" si="302"/>
        <v>0.01</v>
      </c>
      <c r="M1551" s="163"/>
      <c r="N1551" s="141"/>
      <c r="O1551" s="163"/>
      <c r="P1551" s="163"/>
      <c r="Q1551" s="120"/>
      <c r="R1551" s="120"/>
      <c r="S1551" s="121"/>
      <c r="T1551" s="121"/>
      <c r="U1551" s="121"/>
      <c r="V1551" s="121"/>
      <c r="W1551" s="121"/>
      <c r="X1551" s="121"/>
      <c r="Y1551" s="121"/>
      <c r="Z1551" s="121"/>
      <c r="AA1551" s="121"/>
      <c r="AB1551" s="121"/>
      <c r="AC1551" s="122"/>
      <c r="AD1551" s="122"/>
      <c r="AE1551" s="122"/>
      <c r="AF1551" s="123"/>
      <c r="AG1551" s="123"/>
      <c r="AH1551" s="123"/>
      <c r="AI1551" s="120"/>
      <c r="AJ1551" s="120"/>
      <c r="AK1551" s="1093"/>
      <c r="AL1551" s="1093"/>
      <c r="AM1551" s="1093"/>
      <c r="AN1551" s="120"/>
      <c r="AO1551" s="118">
        <f t="shared" si="303"/>
        <v>0</v>
      </c>
      <c r="AP1551" s="120" t="s">
        <v>287</v>
      </c>
      <c r="AQ1551" s="120" t="s">
        <v>287</v>
      </c>
      <c r="AR1551" s="144">
        <f t="shared" si="301"/>
        <v>0</v>
      </c>
      <c r="AS1551" s="411">
        <v>8.3999999999999995E-3</v>
      </c>
      <c r="AT1551" s="115">
        <v>1560</v>
      </c>
    </row>
    <row r="1552" spans="1:46" ht="15" hidden="1" customHeight="1">
      <c r="A1552" s="115">
        <v>1549</v>
      </c>
      <c r="B1552" s="120"/>
      <c r="C1552" s="120"/>
      <c r="D1552" s="120"/>
      <c r="E1552" s="120"/>
      <c r="F1552" s="120"/>
      <c r="G1552" s="120"/>
      <c r="H1552" s="120"/>
      <c r="I1552" s="120"/>
      <c r="J1552" s="120"/>
      <c r="K1552" s="120"/>
      <c r="L1552" s="120">
        <f t="shared" si="302"/>
        <v>0.01</v>
      </c>
      <c r="M1552" s="163"/>
      <c r="N1552" s="141"/>
      <c r="O1552" s="163"/>
      <c r="P1552" s="163"/>
      <c r="Q1552" s="120"/>
      <c r="R1552" s="120"/>
      <c r="S1552" s="121"/>
      <c r="T1552" s="121"/>
      <c r="U1552" s="121"/>
      <c r="V1552" s="121"/>
      <c r="W1552" s="121"/>
      <c r="X1552" s="121"/>
      <c r="Y1552" s="121"/>
      <c r="Z1552" s="121"/>
      <c r="AA1552" s="121"/>
      <c r="AB1552" s="121"/>
      <c r="AC1552" s="122"/>
      <c r="AD1552" s="122"/>
      <c r="AE1552" s="122"/>
      <c r="AF1552" s="123"/>
      <c r="AG1552" s="123"/>
      <c r="AH1552" s="123"/>
      <c r="AI1552" s="120"/>
      <c r="AJ1552" s="120"/>
      <c r="AK1552" s="1093"/>
      <c r="AL1552" s="1093"/>
      <c r="AM1552" s="1093"/>
      <c r="AN1552" s="120"/>
      <c r="AO1552" s="118">
        <f t="shared" si="303"/>
        <v>0</v>
      </c>
      <c r="AP1552" s="120" t="s">
        <v>287</v>
      </c>
      <c r="AQ1552" s="120" t="s">
        <v>287</v>
      </c>
      <c r="AR1552" s="144">
        <f t="shared" si="301"/>
        <v>0</v>
      </c>
      <c r="AS1552" s="411">
        <v>8.3999999999999995E-3</v>
      </c>
      <c r="AT1552" s="115">
        <v>1561</v>
      </c>
    </row>
    <row r="1553" spans="1:46" ht="15" hidden="1" customHeight="1">
      <c r="A1553" s="115">
        <v>1550</v>
      </c>
      <c r="B1553" s="120"/>
      <c r="C1553" s="120"/>
      <c r="D1553" s="120"/>
      <c r="E1553" s="120"/>
      <c r="F1553" s="120"/>
      <c r="G1553" s="120"/>
      <c r="H1553" s="120"/>
      <c r="I1553" s="120"/>
      <c r="J1553" s="120"/>
      <c r="K1553" s="120"/>
      <c r="L1553" s="120">
        <f t="shared" si="302"/>
        <v>0.01</v>
      </c>
      <c r="M1553" s="163"/>
      <c r="N1553" s="141"/>
      <c r="O1553" s="163"/>
      <c r="P1553" s="163"/>
      <c r="Q1553" s="120"/>
      <c r="R1553" s="120"/>
      <c r="S1553" s="121"/>
      <c r="T1553" s="121"/>
      <c r="U1553" s="121"/>
      <c r="V1553" s="121"/>
      <c r="W1553" s="121"/>
      <c r="X1553" s="121"/>
      <c r="Y1553" s="121"/>
      <c r="Z1553" s="121"/>
      <c r="AA1553" s="121"/>
      <c r="AB1553" s="121"/>
      <c r="AC1553" s="122"/>
      <c r="AD1553" s="122"/>
      <c r="AE1553" s="122"/>
      <c r="AF1553" s="123"/>
      <c r="AG1553" s="123"/>
      <c r="AH1553" s="123"/>
      <c r="AI1553" s="120"/>
      <c r="AJ1553" s="120"/>
      <c r="AK1553" s="1093"/>
      <c r="AL1553" s="1093"/>
      <c r="AM1553" s="1093"/>
      <c r="AN1553" s="120"/>
      <c r="AO1553" s="118">
        <f t="shared" si="303"/>
        <v>0</v>
      </c>
      <c r="AP1553" s="120" t="s">
        <v>287</v>
      </c>
      <c r="AQ1553" s="120" t="s">
        <v>287</v>
      </c>
      <c r="AR1553" s="144">
        <f t="shared" si="301"/>
        <v>0</v>
      </c>
      <c r="AS1553" s="411">
        <v>8.3999999999999995E-3</v>
      </c>
      <c r="AT1553" s="115">
        <v>1562</v>
      </c>
    </row>
    <row r="1554" spans="1:46" ht="15" hidden="1" customHeight="1">
      <c r="A1554" s="115">
        <v>1551</v>
      </c>
      <c r="B1554" s="120"/>
      <c r="C1554" s="120"/>
      <c r="D1554" s="120"/>
      <c r="E1554" s="120"/>
      <c r="F1554" s="120"/>
      <c r="G1554" s="120"/>
      <c r="H1554" s="120"/>
      <c r="I1554" s="120"/>
      <c r="J1554" s="120"/>
      <c r="K1554" s="120"/>
      <c r="L1554" s="120">
        <f t="shared" si="302"/>
        <v>0.01</v>
      </c>
      <c r="M1554" s="163"/>
      <c r="N1554" s="141"/>
      <c r="O1554" s="163"/>
      <c r="P1554" s="163"/>
      <c r="Q1554" s="120"/>
      <c r="R1554" s="120"/>
      <c r="S1554" s="121"/>
      <c r="T1554" s="121"/>
      <c r="U1554" s="121"/>
      <c r="V1554" s="121"/>
      <c r="W1554" s="121"/>
      <c r="X1554" s="121"/>
      <c r="Y1554" s="121"/>
      <c r="Z1554" s="121"/>
      <c r="AA1554" s="121"/>
      <c r="AB1554" s="121"/>
      <c r="AC1554" s="122"/>
      <c r="AD1554" s="122"/>
      <c r="AE1554" s="122"/>
      <c r="AF1554" s="123"/>
      <c r="AG1554" s="123"/>
      <c r="AH1554" s="123"/>
      <c r="AI1554" s="120"/>
      <c r="AJ1554" s="120"/>
      <c r="AK1554" s="1093"/>
      <c r="AL1554" s="1093"/>
      <c r="AM1554" s="1093"/>
      <c r="AN1554" s="120"/>
      <c r="AO1554" s="118">
        <f t="shared" si="303"/>
        <v>0</v>
      </c>
      <c r="AP1554" s="120" t="s">
        <v>287</v>
      </c>
      <c r="AQ1554" s="120" t="s">
        <v>287</v>
      </c>
      <c r="AR1554" s="144">
        <f t="shared" si="301"/>
        <v>0</v>
      </c>
      <c r="AS1554" s="411">
        <v>8.3999999999999995E-3</v>
      </c>
      <c r="AT1554" s="115">
        <v>1563</v>
      </c>
    </row>
    <row r="1555" spans="1:46" ht="15" hidden="1" customHeight="1">
      <c r="A1555" s="115">
        <v>1552</v>
      </c>
      <c r="B1555" s="120"/>
      <c r="C1555" s="120"/>
      <c r="D1555" s="120"/>
      <c r="E1555" s="120"/>
      <c r="F1555" s="120"/>
      <c r="G1555" s="120"/>
      <c r="H1555" s="120"/>
      <c r="I1555" s="120"/>
      <c r="J1555" s="120"/>
      <c r="K1555" s="120"/>
      <c r="L1555" s="120">
        <f t="shared" si="302"/>
        <v>0.01</v>
      </c>
      <c r="M1555" s="163"/>
      <c r="N1555" s="141"/>
      <c r="O1555" s="163"/>
      <c r="P1555" s="163"/>
      <c r="Q1555" s="120"/>
      <c r="R1555" s="120"/>
      <c r="S1555" s="121"/>
      <c r="T1555" s="121"/>
      <c r="U1555" s="121"/>
      <c r="V1555" s="121"/>
      <c r="W1555" s="121"/>
      <c r="X1555" s="121"/>
      <c r="Y1555" s="121"/>
      <c r="Z1555" s="121"/>
      <c r="AA1555" s="121"/>
      <c r="AB1555" s="121"/>
      <c r="AC1555" s="122"/>
      <c r="AD1555" s="122"/>
      <c r="AE1555" s="122"/>
      <c r="AF1555" s="123"/>
      <c r="AG1555" s="123"/>
      <c r="AH1555" s="123"/>
      <c r="AI1555" s="120"/>
      <c r="AJ1555" s="120"/>
      <c r="AK1555" s="1093"/>
      <c r="AL1555" s="1093"/>
      <c r="AM1555" s="1093"/>
      <c r="AN1555" s="120"/>
      <c r="AO1555" s="118">
        <f t="shared" si="303"/>
        <v>0</v>
      </c>
      <c r="AP1555" s="120" t="s">
        <v>287</v>
      </c>
      <c r="AQ1555" s="120" t="s">
        <v>287</v>
      </c>
      <c r="AR1555" s="144">
        <f t="shared" si="301"/>
        <v>0</v>
      </c>
      <c r="AS1555" s="411">
        <v>8.3999999999999995E-3</v>
      </c>
      <c r="AT1555" s="115">
        <v>1564</v>
      </c>
    </row>
    <row r="1556" spans="1:46" ht="15" hidden="1" customHeight="1">
      <c r="A1556" s="115">
        <v>1553</v>
      </c>
      <c r="B1556" s="120"/>
      <c r="C1556" s="120"/>
      <c r="D1556" s="120"/>
      <c r="E1556" s="120"/>
      <c r="F1556" s="120"/>
      <c r="G1556" s="120"/>
      <c r="H1556" s="120"/>
      <c r="I1556" s="120"/>
      <c r="J1556" s="120"/>
      <c r="K1556" s="120"/>
      <c r="L1556" s="120">
        <f t="shared" si="302"/>
        <v>0.01</v>
      </c>
      <c r="M1556" s="163"/>
      <c r="N1556" s="141"/>
      <c r="O1556" s="163"/>
      <c r="P1556" s="163"/>
      <c r="Q1556" s="120"/>
      <c r="R1556" s="120"/>
      <c r="S1556" s="121"/>
      <c r="T1556" s="121"/>
      <c r="U1556" s="121"/>
      <c r="V1556" s="121"/>
      <c r="W1556" s="121"/>
      <c r="X1556" s="121"/>
      <c r="Y1556" s="121"/>
      <c r="Z1556" s="121"/>
      <c r="AA1556" s="121"/>
      <c r="AB1556" s="121"/>
      <c r="AC1556" s="122"/>
      <c r="AD1556" s="122"/>
      <c r="AE1556" s="122"/>
      <c r="AF1556" s="123"/>
      <c r="AG1556" s="123"/>
      <c r="AH1556" s="123"/>
      <c r="AI1556" s="120"/>
      <c r="AJ1556" s="120"/>
      <c r="AK1556" s="1093"/>
      <c r="AL1556" s="1093"/>
      <c r="AM1556" s="1093"/>
      <c r="AN1556" s="120"/>
      <c r="AO1556" s="118">
        <f t="shared" si="303"/>
        <v>0</v>
      </c>
      <c r="AP1556" s="120" t="s">
        <v>287</v>
      </c>
      <c r="AQ1556" s="120" t="s">
        <v>287</v>
      </c>
      <c r="AR1556" s="144">
        <f t="shared" si="301"/>
        <v>0</v>
      </c>
      <c r="AS1556" s="411">
        <v>8.3999999999999995E-3</v>
      </c>
      <c r="AT1556" s="115">
        <v>1565</v>
      </c>
    </row>
    <row r="1557" spans="1:46" ht="15" hidden="1" customHeight="1">
      <c r="A1557" s="115">
        <v>1554</v>
      </c>
      <c r="B1557" s="120"/>
      <c r="C1557" s="120"/>
      <c r="D1557" s="120"/>
      <c r="E1557" s="120"/>
      <c r="F1557" s="120"/>
      <c r="G1557" s="120"/>
      <c r="H1557" s="120"/>
      <c r="I1557" s="120"/>
      <c r="J1557" s="120"/>
      <c r="K1557" s="120"/>
      <c r="L1557" s="120">
        <f t="shared" si="302"/>
        <v>0.01</v>
      </c>
      <c r="M1557" s="163"/>
      <c r="N1557" s="141"/>
      <c r="O1557" s="163"/>
      <c r="P1557" s="163"/>
      <c r="Q1557" s="120"/>
      <c r="R1557" s="120"/>
      <c r="S1557" s="121"/>
      <c r="T1557" s="121"/>
      <c r="U1557" s="121"/>
      <c r="V1557" s="121"/>
      <c r="W1557" s="121"/>
      <c r="X1557" s="121"/>
      <c r="Y1557" s="121"/>
      <c r="Z1557" s="121"/>
      <c r="AA1557" s="121"/>
      <c r="AB1557" s="121"/>
      <c r="AC1557" s="122"/>
      <c r="AD1557" s="122"/>
      <c r="AE1557" s="122"/>
      <c r="AF1557" s="123"/>
      <c r="AG1557" s="123"/>
      <c r="AH1557" s="123"/>
      <c r="AI1557" s="120"/>
      <c r="AJ1557" s="120"/>
      <c r="AK1557" s="1093"/>
      <c r="AL1557" s="1093"/>
      <c r="AM1557" s="1093"/>
      <c r="AN1557" s="120"/>
      <c r="AO1557" s="118">
        <f t="shared" si="303"/>
        <v>0</v>
      </c>
      <c r="AP1557" s="120" t="s">
        <v>287</v>
      </c>
      <c r="AQ1557" s="120" t="s">
        <v>287</v>
      </c>
      <c r="AR1557" s="144">
        <f t="shared" si="301"/>
        <v>0</v>
      </c>
      <c r="AS1557" s="411">
        <v>8.3999999999999995E-3</v>
      </c>
      <c r="AT1557" s="115">
        <v>1566</v>
      </c>
    </row>
    <row r="1558" spans="1:46" ht="15" hidden="1" customHeight="1">
      <c r="A1558" s="115">
        <v>1555</v>
      </c>
      <c r="B1558" s="120"/>
      <c r="C1558" s="120"/>
      <c r="D1558" s="120"/>
      <c r="E1558" s="120"/>
      <c r="F1558" s="120"/>
      <c r="G1558" s="120"/>
      <c r="H1558" s="120"/>
      <c r="I1558" s="120"/>
      <c r="J1558" s="120"/>
      <c r="K1558" s="120"/>
      <c r="L1558" s="120">
        <f t="shared" si="302"/>
        <v>0.01</v>
      </c>
      <c r="M1558" s="163"/>
      <c r="N1558" s="141"/>
      <c r="O1558" s="163"/>
      <c r="P1558" s="163"/>
      <c r="Q1558" s="120"/>
      <c r="R1558" s="120"/>
      <c r="S1558" s="121"/>
      <c r="T1558" s="121"/>
      <c r="U1558" s="121"/>
      <c r="V1558" s="121"/>
      <c r="W1558" s="121"/>
      <c r="X1558" s="121"/>
      <c r="Y1558" s="121"/>
      <c r="Z1558" s="121"/>
      <c r="AA1558" s="121"/>
      <c r="AB1558" s="121"/>
      <c r="AC1558" s="122"/>
      <c r="AD1558" s="122"/>
      <c r="AE1558" s="122"/>
      <c r="AF1558" s="123"/>
      <c r="AG1558" s="123"/>
      <c r="AH1558" s="123"/>
      <c r="AI1558" s="120"/>
      <c r="AJ1558" s="120"/>
      <c r="AK1558" s="1093"/>
      <c r="AL1558" s="1093"/>
      <c r="AM1558" s="1093"/>
      <c r="AN1558" s="120"/>
      <c r="AO1558" s="118">
        <f t="shared" si="303"/>
        <v>0</v>
      </c>
      <c r="AP1558" s="120" t="s">
        <v>287</v>
      </c>
      <c r="AQ1558" s="120" t="s">
        <v>287</v>
      </c>
      <c r="AR1558" s="144">
        <f t="shared" si="301"/>
        <v>0</v>
      </c>
      <c r="AS1558" s="411">
        <v>8.3999999999999995E-3</v>
      </c>
      <c r="AT1558" s="115">
        <v>1567</v>
      </c>
    </row>
    <row r="1559" spans="1:46" ht="15" hidden="1" customHeight="1">
      <c r="A1559" s="115">
        <v>1556</v>
      </c>
      <c r="B1559" s="120"/>
      <c r="C1559" s="120"/>
      <c r="D1559" s="120"/>
      <c r="E1559" s="120"/>
      <c r="F1559" s="120"/>
      <c r="G1559" s="120"/>
      <c r="H1559" s="120"/>
      <c r="I1559" s="120"/>
      <c r="J1559" s="120"/>
      <c r="K1559" s="120"/>
      <c r="L1559" s="120">
        <f t="shared" si="302"/>
        <v>0.01</v>
      </c>
      <c r="M1559" s="163"/>
      <c r="N1559" s="141"/>
      <c r="O1559" s="163"/>
      <c r="P1559" s="163"/>
      <c r="Q1559" s="120"/>
      <c r="R1559" s="120"/>
      <c r="S1559" s="121"/>
      <c r="T1559" s="121"/>
      <c r="U1559" s="121"/>
      <c r="V1559" s="121"/>
      <c r="W1559" s="121"/>
      <c r="X1559" s="121"/>
      <c r="Y1559" s="121"/>
      <c r="Z1559" s="121"/>
      <c r="AA1559" s="121"/>
      <c r="AB1559" s="121"/>
      <c r="AC1559" s="122"/>
      <c r="AD1559" s="122"/>
      <c r="AE1559" s="122"/>
      <c r="AF1559" s="123"/>
      <c r="AG1559" s="123"/>
      <c r="AH1559" s="123"/>
      <c r="AI1559" s="120"/>
      <c r="AJ1559" s="120"/>
      <c r="AK1559" s="1093"/>
      <c r="AL1559" s="1093"/>
      <c r="AM1559" s="1093"/>
      <c r="AN1559" s="120"/>
      <c r="AO1559" s="118">
        <f t="shared" si="303"/>
        <v>0</v>
      </c>
      <c r="AP1559" s="120" t="s">
        <v>287</v>
      </c>
      <c r="AQ1559" s="120" t="s">
        <v>287</v>
      </c>
      <c r="AR1559" s="144">
        <f t="shared" si="301"/>
        <v>0</v>
      </c>
      <c r="AS1559" s="411">
        <v>8.3999999999999995E-3</v>
      </c>
      <c r="AT1559" s="115">
        <v>1568</v>
      </c>
    </row>
    <row r="1560" spans="1:46" ht="15" hidden="1" customHeight="1">
      <c r="A1560" s="115">
        <v>1557</v>
      </c>
      <c r="B1560" s="120"/>
      <c r="C1560" s="120"/>
      <c r="D1560" s="120"/>
      <c r="E1560" s="120"/>
      <c r="F1560" s="120"/>
      <c r="G1560" s="120"/>
      <c r="H1560" s="120"/>
      <c r="I1560" s="120"/>
      <c r="J1560" s="120"/>
      <c r="K1560" s="120"/>
      <c r="L1560" s="120">
        <f t="shared" si="302"/>
        <v>0.01</v>
      </c>
      <c r="M1560" s="163"/>
      <c r="N1560" s="141"/>
      <c r="O1560" s="163"/>
      <c r="P1560" s="163"/>
      <c r="Q1560" s="120"/>
      <c r="R1560" s="120"/>
      <c r="S1560" s="121"/>
      <c r="T1560" s="121"/>
      <c r="U1560" s="121"/>
      <c r="V1560" s="121"/>
      <c r="W1560" s="121"/>
      <c r="X1560" s="121"/>
      <c r="Y1560" s="121"/>
      <c r="Z1560" s="121"/>
      <c r="AA1560" s="121"/>
      <c r="AB1560" s="121"/>
      <c r="AC1560" s="122"/>
      <c r="AD1560" s="122"/>
      <c r="AE1560" s="122"/>
      <c r="AF1560" s="123"/>
      <c r="AG1560" s="123"/>
      <c r="AH1560" s="123"/>
      <c r="AI1560" s="120"/>
      <c r="AJ1560" s="120"/>
      <c r="AK1560" s="1093"/>
      <c r="AL1560" s="1093"/>
      <c r="AM1560" s="1093"/>
      <c r="AN1560" s="120"/>
      <c r="AO1560" s="118">
        <f t="shared" si="303"/>
        <v>0</v>
      </c>
      <c r="AP1560" s="120" t="s">
        <v>287</v>
      </c>
      <c r="AQ1560" s="120" t="s">
        <v>287</v>
      </c>
      <c r="AR1560" s="144">
        <f t="shared" si="301"/>
        <v>0</v>
      </c>
      <c r="AS1560" s="411">
        <v>8.3999999999999995E-3</v>
      </c>
      <c r="AT1560" s="115">
        <v>1569</v>
      </c>
    </row>
    <row r="1561" spans="1:46" ht="15" hidden="1" customHeight="1">
      <c r="A1561" s="115">
        <v>1558</v>
      </c>
      <c r="B1561" s="120"/>
      <c r="C1561" s="120"/>
      <c r="D1561" s="120"/>
      <c r="E1561" s="120"/>
      <c r="F1561" s="120"/>
      <c r="G1561" s="120"/>
      <c r="H1561" s="120"/>
      <c r="I1561" s="120"/>
      <c r="J1561" s="120"/>
      <c r="K1561" s="120"/>
      <c r="L1561" s="120">
        <f t="shared" si="302"/>
        <v>0.01</v>
      </c>
      <c r="M1561" s="163"/>
      <c r="N1561" s="141"/>
      <c r="O1561" s="163"/>
      <c r="P1561" s="163"/>
      <c r="Q1561" s="120"/>
      <c r="R1561" s="120"/>
      <c r="S1561" s="121"/>
      <c r="T1561" s="121"/>
      <c r="U1561" s="121"/>
      <c r="V1561" s="121"/>
      <c r="W1561" s="121"/>
      <c r="X1561" s="121"/>
      <c r="Y1561" s="121"/>
      <c r="Z1561" s="121"/>
      <c r="AA1561" s="121"/>
      <c r="AB1561" s="121"/>
      <c r="AC1561" s="122"/>
      <c r="AD1561" s="122"/>
      <c r="AE1561" s="122"/>
      <c r="AF1561" s="123"/>
      <c r="AG1561" s="123"/>
      <c r="AH1561" s="123"/>
      <c r="AI1561" s="120"/>
      <c r="AJ1561" s="120"/>
      <c r="AK1561" s="1093"/>
      <c r="AL1561" s="1093"/>
      <c r="AM1561" s="1093"/>
      <c r="AN1561" s="120"/>
      <c r="AO1561" s="118">
        <f t="shared" si="303"/>
        <v>0</v>
      </c>
      <c r="AP1561" s="120" t="s">
        <v>287</v>
      </c>
      <c r="AQ1561" s="120" t="s">
        <v>287</v>
      </c>
      <c r="AR1561" s="144">
        <f t="shared" si="301"/>
        <v>0</v>
      </c>
      <c r="AS1561" s="411">
        <v>8.3999999999999995E-3</v>
      </c>
      <c r="AT1561" s="115">
        <v>1570</v>
      </c>
    </row>
    <row r="1562" spans="1:46" ht="15" hidden="1" customHeight="1">
      <c r="A1562" s="115">
        <v>1559</v>
      </c>
      <c r="B1562" s="120"/>
      <c r="C1562" s="120"/>
      <c r="D1562" s="120"/>
      <c r="E1562" s="120"/>
      <c r="F1562" s="120"/>
      <c r="G1562" s="120"/>
      <c r="H1562" s="120"/>
      <c r="I1562" s="120"/>
      <c r="J1562" s="120"/>
      <c r="K1562" s="120"/>
      <c r="L1562" s="120">
        <f t="shared" si="302"/>
        <v>0.01</v>
      </c>
      <c r="M1562" s="163"/>
      <c r="N1562" s="141"/>
      <c r="O1562" s="163"/>
      <c r="P1562" s="163"/>
      <c r="Q1562" s="120"/>
      <c r="R1562" s="120"/>
      <c r="S1562" s="121"/>
      <c r="T1562" s="121"/>
      <c r="U1562" s="121"/>
      <c r="V1562" s="121"/>
      <c r="W1562" s="121"/>
      <c r="X1562" s="121"/>
      <c r="Y1562" s="121"/>
      <c r="Z1562" s="121"/>
      <c r="AA1562" s="121"/>
      <c r="AB1562" s="121"/>
      <c r="AC1562" s="122"/>
      <c r="AD1562" s="122"/>
      <c r="AE1562" s="122"/>
      <c r="AF1562" s="123"/>
      <c r="AG1562" s="123"/>
      <c r="AH1562" s="123"/>
      <c r="AI1562" s="120"/>
      <c r="AJ1562" s="120"/>
      <c r="AK1562" s="1093"/>
      <c r="AL1562" s="1093"/>
      <c r="AM1562" s="1093"/>
      <c r="AN1562" s="120"/>
      <c r="AO1562" s="118">
        <f t="shared" si="303"/>
        <v>0</v>
      </c>
      <c r="AP1562" s="120" t="s">
        <v>287</v>
      </c>
      <c r="AQ1562" s="120" t="s">
        <v>287</v>
      </c>
      <c r="AR1562" s="144">
        <f t="shared" si="301"/>
        <v>0</v>
      </c>
      <c r="AS1562" s="411">
        <v>8.3999999999999995E-3</v>
      </c>
      <c r="AT1562" s="115">
        <v>1571</v>
      </c>
    </row>
    <row r="1563" spans="1:46" ht="15" hidden="1" customHeight="1">
      <c r="A1563" s="115">
        <v>1560</v>
      </c>
      <c r="B1563" s="120"/>
      <c r="C1563" s="120"/>
      <c r="D1563" s="120"/>
      <c r="E1563" s="120"/>
      <c r="F1563" s="120"/>
      <c r="G1563" s="120"/>
      <c r="H1563" s="120"/>
      <c r="I1563" s="120"/>
      <c r="J1563" s="120"/>
      <c r="K1563" s="120"/>
      <c r="L1563" s="120">
        <f t="shared" si="302"/>
        <v>0.01</v>
      </c>
      <c r="M1563" s="163"/>
      <c r="N1563" s="141"/>
      <c r="O1563" s="163"/>
      <c r="P1563" s="163"/>
      <c r="Q1563" s="120"/>
      <c r="R1563" s="120"/>
      <c r="S1563" s="121"/>
      <c r="T1563" s="121"/>
      <c r="U1563" s="121"/>
      <c r="V1563" s="121"/>
      <c r="W1563" s="121"/>
      <c r="X1563" s="121"/>
      <c r="Y1563" s="121"/>
      <c r="Z1563" s="121"/>
      <c r="AA1563" s="121"/>
      <c r="AB1563" s="121"/>
      <c r="AC1563" s="122"/>
      <c r="AD1563" s="122"/>
      <c r="AE1563" s="122"/>
      <c r="AF1563" s="123"/>
      <c r="AG1563" s="123"/>
      <c r="AH1563" s="123"/>
      <c r="AI1563" s="120"/>
      <c r="AJ1563" s="120"/>
      <c r="AK1563" s="1093"/>
      <c r="AL1563" s="1093"/>
      <c r="AM1563" s="1093"/>
      <c r="AN1563" s="120"/>
      <c r="AO1563" s="118">
        <f t="shared" si="303"/>
        <v>0</v>
      </c>
      <c r="AP1563" s="120" t="s">
        <v>287</v>
      </c>
      <c r="AQ1563" s="120" t="s">
        <v>287</v>
      </c>
      <c r="AR1563" s="144">
        <f t="shared" si="301"/>
        <v>0</v>
      </c>
      <c r="AS1563" s="411">
        <v>8.3999999999999995E-3</v>
      </c>
      <c r="AT1563" s="115">
        <v>1572</v>
      </c>
    </row>
    <row r="1564" spans="1:46" ht="15" hidden="1" customHeight="1">
      <c r="A1564" s="115">
        <v>1561</v>
      </c>
      <c r="B1564" s="120"/>
      <c r="C1564" s="120"/>
      <c r="D1564" s="120"/>
      <c r="E1564" s="120"/>
      <c r="F1564" s="120"/>
      <c r="G1564" s="120"/>
      <c r="H1564" s="120"/>
      <c r="I1564" s="120"/>
      <c r="J1564" s="120"/>
      <c r="K1564" s="120"/>
      <c r="L1564" s="120">
        <f t="shared" si="302"/>
        <v>0.01</v>
      </c>
      <c r="M1564" s="163"/>
      <c r="N1564" s="141"/>
      <c r="O1564" s="163"/>
      <c r="P1564" s="163"/>
      <c r="Q1564" s="120"/>
      <c r="R1564" s="120"/>
      <c r="S1564" s="121"/>
      <c r="T1564" s="121"/>
      <c r="U1564" s="121"/>
      <c r="V1564" s="121"/>
      <c r="W1564" s="121"/>
      <c r="X1564" s="121"/>
      <c r="Y1564" s="121"/>
      <c r="Z1564" s="121"/>
      <c r="AA1564" s="121"/>
      <c r="AB1564" s="121"/>
      <c r="AC1564" s="122"/>
      <c r="AD1564" s="122"/>
      <c r="AE1564" s="122"/>
      <c r="AF1564" s="123"/>
      <c r="AG1564" s="123"/>
      <c r="AH1564" s="123"/>
      <c r="AI1564" s="120"/>
      <c r="AJ1564" s="120"/>
      <c r="AK1564" s="1093"/>
      <c r="AL1564" s="1093"/>
      <c r="AM1564" s="1093"/>
      <c r="AN1564" s="120"/>
      <c r="AO1564" s="118">
        <f t="shared" si="303"/>
        <v>0</v>
      </c>
      <c r="AP1564" s="120" t="s">
        <v>287</v>
      </c>
      <c r="AQ1564" s="120" t="s">
        <v>287</v>
      </c>
      <c r="AR1564" s="144">
        <f t="shared" si="301"/>
        <v>0</v>
      </c>
      <c r="AS1564" s="411">
        <v>8.3999999999999995E-3</v>
      </c>
      <c r="AT1564" s="115">
        <v>1573</v>
      </c>
    </row>
    <row r="1565" spans="1:46" ht="15" hidden="1" customHeight="1">
      <c r="A1565" s="115">
        <v>1562</v>
      </c>
      <c r="B1565" s="120"/>
      <c r="C1565" s="120"/>
      <c r="D1565" s="120"/>
      <c r="E1565" s="120"/>
      <c r="F1565" s="120"/>
      <c r="G1565" s="120"/>
      <c r="H1565" s="120"/>
      <c r="I1565" s="120"/>
      <c r="J1565" s="120"/>
      <c r="K1565" s="120"/>
      <c r="L1565" s="120">
        <f t="shared" si="302"/>
        <v>0.01</v>
      </c>
      <c r="M1565" s="163"/>
      <c r="N1565" s="141"/>
      <c r="O1565" s="163"/>
      <c r="P1565" s="163"/>
      <c r="Q1565" s="120"/>
      <c r="R1565" s="120"/>
      <c r="S1565" s="121"/>
      <c r="T1565" s="121"/>
      <c r="U1565" s="121"/>
      <c r="V1565" s="121"/>
      <c r="W1565" s="121"/>
      <c r="X1565" s="121"/>
      <c r="Y1565" s="121"/>
      <c r="Z1565" s="121"/>
      <c r="AA1565" s="121"/>
      <c r="AB1565" s="121"/>
      <c r="AC1565" s="122"/>
      <c r="AD1565" s="122"/>
      <c r="AE1565" s="122"/>
      <c r="AF1565" s="123"/>
      <c r="AG1565" s="123"/>
      <c r="AH1565" s="123"/>
      <c r="AI1565" s="120"/>
      <c r="AJ1565" s="120"/>
      <c r="AK1565" s="1093"/>
      <c r="AL1565" s="1093"/>
      <c r="AM1565" s="1093"/>
      <c r="AN1565" s="120"/>
      <c r="AO1565" s="118">
        <f t="shared" si="303"/>
        <v>0</v>
      </c>
      <c r="AP1565" s="120" t="s">
        <v>287</v>
      </c>
      <c r="AQ1565" s="120" t="s">
        <v>287</v>
      </c>
      <c r="AR1565" s="144">
        <f t="shared" si="301"/>
        <v>0</v>
      </c>
      <c r="AS1565" s="411">
        <v>8.3999999999999995E-3</v>
      </c>
      <c r="AT1565" s="115">
        <v>1574</v>
      </c>
    </row>
    <row r="1566" spans="1:46" ht="15" hidden="1" customHeight="1">
      <c r="A1566" s="115">
        <v>1563</v>
      </c>
      <c r="B1566" s="120"/>
      <c r="C1566" s="120"/>
      <c r="D1566" s="120"/>
      <c r="E1566" s="120"/>
      <c r="F1566" s="120"/>
      <c r="G1566" s="120"/>
      <c r="H1566" s="120"/>
      <c r="I1566" s="120"/>
      <c r="J1566" s="120"/>
      <c r="K1566" s="120"/>
      <c r="L1566" s="120">
        <f t="shared" si="302"/>
        <v>0.01</v>
      </c>
      <c r="M1566" s="163"/>
      <c r="N1566" s="141"/>
      <c r="O1566" s="163"/>
      <c r="P1566" s="163"/>
      <c r="Q1566" s="120"/>
      <c r="R1566" s="120"/>
      <c r="S1566" s="121"/>
      <c r="T1566" s="121"/>
      <c r="U1566" s="121"/>
      <c r="V1566" s="121"/>
      <c r="W1566" s="121"/>
      <c r="X1566" s="121"/>
      <c r="Y1566" s="121"/>
      <c r="Z1566" s="121"/>
      <c r="AA1566" s="121"/>
      <c r="AB1566" s="121"/>
      <c r="AC1566" s="122"/>
      <c r="AD1566" s="122"/>
      <c r="AE1566" s="122"/>
      <c r="AF1566" s="123"/>
      <c r="AG1566" s="123"/>
      <c r="AH1566" s="123"/>
      <c r="AI1566" s="120"/>
      <c r="AJ1566" s="120"/>
      <c r="AK1566" s="1093"/>
      <c r="AL1566" s="1093"/>
      <c r="AM1566" s="1093"/>
      <c r="AN1566" s="120"/>
      <c r="AO1566" s="118">
        <f t="shared" si="303"/>
        <v>0</v>
      </c>
      <c r="AP1566" s="120" t="s">
        <v>287</v>
      </c>
      <c r="AQ1566" s="120" t="s">
        <v>287</v>
      </c>
      <c r="AR1566" s="144">
        <f t="shared" si="301"/>
        <v>0</v>
      </c>
      <c r="AS1566" s="411">
        <v>8.3999999999999995E-3</v>
      </c>
      <c r="AT1566" s="115">
        <v>1575</v>
      </c>
    </row>
    <row r="1567" spans="1:46" ht="15" hidden="1" customHeight="1">
      <c r="A1567" s="115">
        <v>1564</v>
      </c>
      <c r="B1567" s="120"/>
      <c r="C1567" s="120"/>
      <c r="D1567" s="120"/>
      <c r="E1567" s="120"/>
      <c r="F1567" s="120"/>
      <c r="G1567" s="120"/>
      <c r="H1567" s="120"/>
      <c r="I1567" s="120"/>
      <c r="J1567" s="120"/>
      <c r="K1567" s="120"/>
      <c r="L1567" s="120">
        <f t="shared" si="302"/>
        <v>0.01</v>
      </c>
      <c r="M1567" s="163"/>
      <c r="N1567" s="141"/>
      <c r="O1567" s="163"/>
      <c r="P1567" s="163"/>
      <c r="Q1567" s="120"/>
      <c r="R1567" s="120"/>
      <c r="S1567" s="121"/>
      <c r="T1567" s="121"/>
      <c r="U1567" s="121"/>
      <c r="V1567" s="121"/>
      <c r="W1567" s="121"/>
      <c r="X1567" s="121"/>
      <c r="Y1567" s="121"/>
      <c r="Z1567" s="121"/>
      <c r="AA1567" s="121"/>
      <c r="AB1567" s="121"/>
      <c r="AC1567" s="122"/>
      <c r="AD1567" s="122"/>
      <c r="AE1567" s="122"/>
      <c r="AF1567" s="123"/>
      <c r="AG1567" s="123"/>
      <c r="AH1567" s="123"/>
      <c r="AI1567" s="120"/>
      <c r="AJ1567" s="120"/>
      <c r="AK1567" s="1093"/>
      <c r="AL1567" s="1093"/>
      <c r="AM1567" s="1093"/>
      <c r="AN1567" s="120"/>
      <c r="AO1567" s="118">
        <f t="shared" si="303"/>
        <v>0</v>
      </c>
      <c r="AP1567" s="120" t="s">
        <v>287</v>
      </c>
      <c r="AQ1567" s="120" t="s">
        <v>287</v>
      </c>
      <c r="AR1567" s="144">
        <f t="shared" si="301"/>
        <v>0</v>
      </c>
      <c r="AS1567" s="411">
        <v>8.3999999999999995E-3</v>
      </c>
      <c r="AT1567" s="115">
        <v>1576</v>
      </c>
    </row>
    <row r="1568" spans="1:46" ht="15" hidden="1" customHeight="1">
      <c r="A1568" s="115">
        <v>1565</v>
      </c>
      <c r="B1568" s="120"/>
      <c r="C1568" s="120"/>
      <c r="D1568" s="120"/>
      <c r="E1568" s="120"/>
      <c r="F1568" s="120"/>
      <c r="G1568" s="120"/>
      <c r="H1568" s="120"/>
      <c r="I1568" s="120"/>
      <c r="J1568" s="120"/>
      <c r="K1568" s="120"/>
      <c r="L1568" s="120">
        <f t="shared" si="302"/>
        <v>0.01</v>
      </c>
      <c r="M1568" s="163"/>
      <c r="N1568" s="141"/>
      <c r="O1568" s="163"/>
      <c r="P1568" s="163"/>
      <c r="Q1568" s="120"/>
      <c r="R1568" s="120"/>
      <c r="S1568" s="121"/>
      <c r="T1568" s="121"/>
      <c r="U1568" s="121"/>
      <c r="V1568" s="121"/>
      <c r="W1568" s="121"/>
      <c r="X1568" s="121"/>
      <c r="Y1568" s="121"/>
      <c r="Z1568" s="121"/>
      <c r="AA1568" s="121"/>
      <c r="AB1568" s="121"/>
      <c r="AC1568" s="122"/>
      <c r="AD1568" s="122"/>
      <c r="AE1568" s="122"/>
      <c r="AF1568" s="123"/>
      <c r="AG1568" s="123"/>
      <c r="AH1568" s="123"/>
      <c r="AI1568" s="120"/>
      <c r="AJ1568" s="120"/>
      <c r="AK1568" s="1093"/>
      <c r="AL1568" s="1093"/>
      <c r="AM1568" s="1093"/>
      <c r="AN1568" s="120"/>
      <c r="AO1568" s="118">
        <f t="shared" si="303"/>
        <v>0</v>
      </c>
      <c r="AP1568" s="120" t="s">
        <v>287</v>
      </c>
      <c r="AQ1568" s="120" t="s">
        <v>287</v>
      </c>
      <c r="AR1568" s="144">
        <f t="shared" si="301"/>
        <v>0</v>
      </c>
      <c r="AS1568" s="411">
        <v>8.3999999999999995E-3</v>
      </c>
      <c r="AT1568" s="115">
        <v>1577</v>
      </c>
    </row>
    <row r="1569" spans="1:46" ht="15" hidden="1" customHeight="1">
      <c r="A1569" s="115">
        <v>1566</v>
      </c>
      <c r="B1569" s="120"/>
      <c r="C1569" s="120"/>
      <c r="D1569" s="120"/>
      <c r="E1569" s="120"/>
      <c r="F1569" s="120"/>
      <c r="G1569" s="120"/>
      <c r="H1569" s="120"/>
      <c r="I1569" s="120"/>
      <c r="J1569" s="120"/>
      <c r="K1569" s="120"/>
      <c r="L1569" s="120">
        <f t="shared" si="302"/>
        <v>0.01</v>
      </c>
      <c r="M1569" s="163"/>
      <c r="N1569" s="141"/>
      <c r="O1569" s="163"/>
      <c r="P1569" s="163"/>
      <c r="Q1569" s="120"/>
      <c r="R1569" s="120"/>
      <c r="S1569" s="121"/>
      <c r="T1569" s="121"/>
      <c r="U1569" s="121"/>
      <c r="V1569" s="121"/>
      <c r="W1569" s="121"/>
      <c r="X1569" s="121"/>
      <c r="Y1569" s="121"/>
      <c r="Z1569" s="121"/>
      <c r="AA1569" s="121"/>
      <c r="AB1569" s="121"/>
      <c r="AC1569" s="122"/>
      <c r="AD1569" s="122"/>
      <c r="AE1569" s="122"/>
      <c r="AF1569" s="123"/>
      <c r="AG1569" s="123"/>
      <c r="AH1569" s="123"/>
      <c r="AI1569" s="120"/>
      <c r="AJ1569" s="120"/>
      <c r="AK1569" s="1093"/>
      <c r="AL1569" s="1093"/>
      <c r="AM1569" s="1093"/>
      <c r="AN1569" s="120"/>
      <c r="AO1569" s="118">
        <f t="shared" si="303"/>
        <v>0</v>
      </c>
      <c r="AP1569" s="120" t="s">
        <v>287</v>
      </c>
      <c r="AQ1569" s="120" t="s">
        <v>287</v>
      </c>
      <c r="AR1569" s="144">
        <f t="shared" si="301"/>
        <v>0</v>
      </c>
      <c r="AS1569" s="411">
        <v>8.3999999999999995E-3</v>
      </c>
      <c r="AT1569" s="115">
        <v>1578</v>
      </c>
    </row>
    <row r="1570" spans="1:46" ht="15" hidden="1" customHeight="1">
      <c r="A1570" s="115">
        <v>1567</v>
      </c>
      <c r="B1570" s="120"/>
      <c r="C1570" s="120"/>
      <c r="D1570" s="120"/>
      <c r="E1570" s="120"/>
      <c r="F1570" s="120"/>
      <c r="G1570" s="120"/>
      <c r="H1570" s="120"/>
      <c r="I1570" s="120"/>
      <c r="J1570" s="120"/>
      <c r="K1570" s="120"/>
      <c r="L1570" s="120">
        <f t="shared" si="302"/>
        <v>0.01</v>
      </c>
      <c r="M1570" s="163"/>
      <c r="N1570" s="141"/>
      <c r="O1570" s="163"/>
      <c r="P1570" s="163"/>
      <c r="Q1570" s="120"/>
      <c r="R1570" s="120"/>
      <c r="S1570" s="121"/>
      <c r="T1570" s="121"/>
      <c r="U1570" s="121"/>
      <c r="V1570" s="121"/>
      <c r="W1570" s="121"/>
      <c r="X1570" s="121"/>
      <c r="Y1570" s="121"/>
      <c r="Z1570" s="121"/>
      <c r="AA1570" s="121"/>
      <c r="AB1570" s="121"/>
      <c r="AC1570" s="122"/>
      <c r="AD1570" s="122"/>
      <c r="AE1570" s="122"/>
      <c r="AF1570" s="123"/>
      <c r="AG1570" s="123"/>
      <c r="AH1570" s="123"/>
      <c r="AI1570" s="120"/>
      <c r="AJ1570" s="120"/>
      <c r="AK1570" s="1093"/>
      <c r="AL1570" s="1093"/>
      <c r="AM1570" s="1093"/>
      <c r="AN1570" s="120"/>
      <c r="AO1570" s="118">
        <f t="shared" si="303"/>
        <v>0</v>
      </c>
      <c r="AP1570" s="120" t="s">
        <v>287</v>
      </c>
      <c r="AQ1570" s="120" t="s">
        <v>287</v>
      </c>
      <c r="AR1570" s="144">
        <f t="shared" si="301"/>
        <v>0</v>
      </c>
      <c r="AS1570" s="411">
        <v>8.3999999999999995E-3</v>
      </c>
      <c r="AT1570" s="115">
        <v>1579</v>
      </c>
    </row>
    <row r="1571" spans="1:46" ht="15" hidden="1" customHeight="1">
      <c r="A1571" s="115">
        <v>1568</v>
      </c>
      <c r="B1571" s="120"/>
      <c r="C1571" s="120"/>
      <c r="D1571" s="120"/>
      <c r="E1571" s="120"/>
      <c r="F1571" s="120"/>
      <c r="G1571" s="120"/>
      <c r="H1571" s="120"/>
      <c r="I1571" s="120"/>
      <c r="J1571" s="120"/>
      <c r="K1571" s="120"/>
      <c r="L1571" s="120">
        <f t="shared" si="302"/>
        <v>0.01</v>
      </c>
      <c r="M1571" s="163"/>
      <c r="N1571" s="141"/>
      <c r="O1571" s="163"/>
      <c r="P1571" s="163"/>
      <c r="Q1571" s="120"/>
      <c r="R1571" s="120"/>
      <c r="S1571" s="121"/>
      <c r="T1571" s="121"/>
      <c r="U1571" s="121"/>
      <c r="V1571" s="121"/>
      <c r="W1571" s="121"/>
      <c r="X1571" s="121"/>
      <c r="Y1571" s="121"/>
      <c r="Z1571" s="121"/>
      <c r="AA1571" s="121"/>
      <c r="AB1571" s="121"/>
      <c r="AC1571" s="122"/>
      <c r="AD1571" s="122"/>
      <c r="AE1571" s="122"/>
      <c r="AF1571" s="123"/>
      <c r="AG1571" s="123"/>
      <c r="AH1571" s="123"/>
      <c r="AI1571" s="120"/>
      <c r="AJ1571" s="120"/>
      <c r="AK1571" s="1093"/>
      <c r="AL1571" s="1093"/>
      <c r="AM1571" s="1093"/>
      <c r="AN1571" s="120"/>
      <c r="AO1571" s="118">
        <f t="shared" si="303"/>
        <v>0</v>
      </c>
      <c r="AP1571" s="120" t="s">
        <v>287</v>
      </c>
      <c r="AQ1571" s="120" t="s">
        <v>287</v>
      </c>
      <c r="AR1571" s="144">
        <f t="shared" si="301"/>
        <v>0</v>
      </c>
      <c r="AS1571" s="411">
        <v>8.3999999999999995E-3</v>
      </c>
      <c r="AT1571" s="115">
        <v>1580</v>
      </c>
    </row>
    <row r="1572" spans="1:46" ht="15" hidden="1" customHeight="1">
      <c r="A1572" s="115">
        <v>1569</v>
      </c>
      <c r="B1572" s="120"/>
      <c r="C1572" s="120"/>
      <c r="D1572" s="120"/>
      <c r="E1572" s="120"/>
      <c r="F1572" s="120"/>
      <c r="G1572" s="120"/>
      <c r="H1572" s="120"/>
      <c r="I1572" s="120"/>
      <c r="J1572" s="120"/>
      <c r="K1572" s="120"/>
      <c r="L1572" s="120">
        <f t="shared" si="302"/>
        <v>0.01</v>
      </c>
      <c r="M1572" s="163"/>
      <c r="N1572" s="141"/>
      <c r="O1572" s="163"/>
      <c r="P1572" s="163"/>
      <c r="Q1572" s="120"/>
      <c r="R1572" s="120"/>
      <c r="S1572" s="121"/>
      <c r="T1572" s="121"/>
      <c r="U1572" s="121"/>
      <c r="V1572" s="121"/>
      <c r="W1572" s="121"/>
      <c r="X1572" s="121"/>
      <c r="Y1572" s="121"/>
      <c r="Z1572" s="121"/>
      <c r="AA1572" s="121"/>
      <c r="AB1572" s="121"/>
      <c r="AC1572" s="122"/>
      <c r="AD1572" s="122"/>
      <c r="AE1572" s="122"/>
      <c r="AF1572" s="123"/>
      <c r="AG1572" s="123"/>
      <c r="AH1572" s="123"/>
      <c r="AI1572" s="120"/>
      <c r="AJ1572" s="120"/>
      <c r="AK1572" s="1093"/>
      <c r="AL1572" s="1093"/>
      <c r="AM1572" s="1093"/>
      <c r="AN1572" s="120"/>
      <c r="AO1572" s="118">
        <f t="shared" si="303"/>
        <v>0</v>
      </c>
      <c r="AP1572" s="120" t="s">
        <v>287</v>
      </c>
      <c r="AQ1572" s="120" t="s">
        <v>287</v>
      </c>
      <c r="AR1572" s="144">
        <f t="shared" si="301"/>
        <v>0</v>
      </c>
      <c r="AS1572" s="411">
        <v>8.3999999999999995E-3</v>
      </c>
      <c r="AT1572" s="115">
        <v>1581</v>
      </c>
    </row>
    <row r="1573" spans="1:46" ht="15" hidden="1" customHeight="1">
      <c r="A1573" s="115">
        <v>1570</v>
      </c>
      <c r="B1573" s="120"/>
      <c r="C1573" s="120"/>
      <c r="D1573" s="120"/>
      <c r="E1573" s="120"/>
      <c r="F1573" s="120"/>
      <c r="G1573" s="120"/>
      <c r="H1573" s="120"/>
      <c r="I1573" s="120"/>
      <c r="J1573" s="120"/>
      <c r="K1573" s="120"/>
      <c r="L1573" s="120">
        <f t="shared" si="302"/>
        <v>0.01</v>
      </c>
      <c r="M1573" s="163"/>
      <c r="N1573" s="141"/>
      <c r="O1573" s="163"/>
      <c r="P1573" s="163"/>
      <c r="Q1573" s="120"/>
      <c r="R1573" s="120"/>
      <c r="S1573" s="121"/>
      <c r="T1573" s="121"/>
      <c r="U1573" s="121"/>
      <c r="V1573" s="121"/>
      <c r="W1573" s="121"/>
      <c r="X1573" s="121"/>
      <c r="Y1573" s="121"/>
      <c r="Z1573" s="121"/>
      <c r="AA1573" s="121"/>
      <c r="AB1573" s="121"/>
      <c r="AC1573" s="122"/>
      <c r="AD1573" s="122"/>
      <c r="AE1573" s="122"/>
      <c r="AF1573" s="123"/>
      <c r="AG1573" s="123"/>
      <c r="AH1573" s="123"/>
      <c r="AI1573" s="120"/>
      <c r="AJ1573" s="120"/>
      <c r="AK1573" s="1093"/>
      <c r="AL1573" s="1093"/>
      <c r="AM1573" s="1093"/>
      <c r="AN1573" s="120"/>
      <c r="AO1573" s="118">
        <f t="shared" si="303"/>
        <v>0</v>
      </c>
      <c r="AP1573" s="120" t="s">
        <v>287</v>
      </c>
      <c r="AQ1573" s="120" t="s">
        <v>287</v>
      </c>
      <c r="AR1573" s="144">
        <f t="shared" si="301"/>
        <v>0</v>
      </c>
      <c r="AS1573" s="411">
        <v>8.3999999999999995E-3</v>
      </c>
      <c r="AT1573" s="115">
        <v>1582</v>
      </c>
    </row>
    <row r="1574" spans="1:46" ht="15" hidden="1" customHeight="1">
      <c r="A1574" s="115">
        <v>1571</v>
      </c>
      <c r="B1574" s="120"/>
      <c r="C1574" s="120"/>
      <c r="D1574" s="120"/>
      <c r="E1574" s="120"/>
      <c r="F1574" s="120"/>
      <c r="G1574" s="120"/>
      <c r="H1574" s="120"/>
      <c r="I1574" s="120"/>
      <c r="J1574" s="120"/>
      <c r="K1574" s="120"/>
      <c r="L1574" s="120">
        <f t="shared" si="302"/>
        <v>0.01</v>
      </c>
      <c r="M1574" s="163"/>
      <c r="N1574" s="141"/>
      <c r="O1574" s="163"/>
      <c r="P1574" s="163"/>
      <c r="Q1574" s="120"/>
      <c r="R1574" s="120"/>
      <c r="S1574" s="121"/>
      <c r="T1574" s="121"/>
      <c r="U1574" s="121"/>
      <c r="V1574" s="121"/>
      <c r="W1574" s="121"/>
      <c r="X1574" s="121"/>
      <c r="Y1574" s="121"/>
      <c r="Z1574" s="121"/>
      <c r="AA1574" s="121"/>
      <c r="AB1574" s="121"/>
      <c r="AC1574" s="122"/>
      <c r="AD1574" s="122"/>
      <c r="AE1574" s="122"/>
      <c r="AF1574" s="123"/>
      <c r="AG1574" s="123"/>
      <c r="AH1574" s="123"/>
      <c r="AI1574" s="120"/>
      <c r="AJ1574" s="120"/>
      <c r="AK1574" s="1093"/>
      <c r="AL1574" s="1093"/>
      <c r="AM1574" s="1093"/>
      <c r="AN1574" s="120"/>
      <c r="AO1574" s="118">
        <f t="shared" si="303"/>
        <v>0</v>
      </c>
      <c r="AP1574" s="120" t="s">
        <v>287</v>
      </c>
      <c r="AQ1574" s="120" t="s">
        <v>287</v>
      </c>
      <c r="AR1574" s="144">
        <f t="shared" si="301"/>
        <v>0</v>
      </c>
      <c r="AS1574" s="411">
        <v>8.3999999999999995E-3</v>
      </c>
      <c r="AT1574" s="115">
        <v>1583</v>
      </c>
    </row>
    <row r="1575" spans="1:46" ht="15" hidden="1" customHeight="1">
      <c r="A1575" s="115">
        <v>1572</v>
      </c>
      <c r="B1575" s="120"/>
      <c r="C1575" s="120"/>
      <c r="D1575" s="120"/>
      <c r="E1575" s="120"/>
      <c r="F1575" s="120"/>
      <c r="G1575" s="120"/>
      <c r="H1575" s="120"/>
      <c r="I1575" s="120"/>
      <c r="J1575" s="120"/>
      <c r="K1575" s="120"/>
      <c r="L1575" s="120">
        <f t="shared" si="302"/>
        <v>0.01</v>
      </c>
      <c r="M1575" s="163"/>
      <c r="N1575" s="141"/>
      <c r="O1575" s="163"/>
      <c r="P1575" s="163"/>
      <c r="Q1575" s="120"/>
      <c r="R1575" s="120"/>
      <c r="S1575" s="121"/>
      <c r="T1575" s="121"/>
      <c r="U1575" s="121"/>
      <c r="V1575" s="121"/>
      <c r="W1575" s="121"/>
      <c r="X1575" s="121"/>
      <c r="Y1575" s="121"/>
      <c r="Z1575" s="121"/>
      <c r="AA1575" s="121"/>
      <c r="AB1575" s="121"/>
      <c r="AC1575" s="122"/>
      <c r="AD1575" s="122"/>
      <c r="AE1575" s="122"/>
      <c r="AF1575" s="123"/>
      <c r="AG1575" s="123"/>
      <c r="AH1575" s="123"/>
      <c r="AI1575" s="120"/>
      <c r="AJ1575" s="120"/>
      <c r="AK1575" s="1093"/>
      <c r="AL1575" s="1093"/>
      <c r="AM1575" s="1093"/>
      <c r="AN1575" s="120"/>
      <c r="AO1575" s="118">
        <f t="shared" si="303"/>
        <v>0</v>
      </c>
      <c r="AP1575" s="120" t="s">
        <v>287</v>
      </c>
      <c r="AQ1575" s="120" t="s">
        <v>287</v>
      </c>
      <c r="AR1575" s="144">
        <f t="shared" si="301"/>
        <v>0</v>
      </c>
      <c r="AS1575" s="411">
        <v>8.3999999999999995E-3</v>
      </c>
      <c r="AT1575" s="115">
        <v>1584</v>
      </c>
    </row>
    <row r="1576" spans="1:46" ht="15" hidden="1" customHeight="1">
      <c r="A1576" s="115">
        <v>1573</v>
      </c>
      <c r="B1576" s="120"/>
      <c r="C1576" s="120"/>
      <c r="D1576" s="120"/>
      <c r="E1576" s="120"/>
      <c r="F1576" s="120"/>
      <c r="G1576" s="120"/>
      <c r="H1576" s="120"/>
      <c r="I1576" s="120"/>
      <c r="J1576" s="120"/>
      <c r="K1576" s="120"/>
      <c r="L1576" s="120">
        <f t="shared" si="302"/>
        <v>0.01</v>
      </c>
      <c r="M1576" s="163"/>
      <c r="N1576" s="141"/>
      <c r="O1576" s="163"/>
      <c r="P1576" s="163"/>
      <c r="Q1576" s="120"/>
      <c r="R1576" s="120"/>
      <c r="S1576" s="121"/>
      <c r="T1576" s="121"/>
      <c r="U1576" s="121"/>
      <c r="V1576" s="121"/>
      <c r="W1576" s="121"/>
      <c r="X1576" s="121"/>
      <c r="Y1576" s="121"/>
      <c r="Z1576" s="121"/>
      <c r="AA1576" s="121"/>
      <c r="AB1576" s="121"/>
      <c r="AC1576" s="122"/>
      <c r="AD1576" s="122"/>
      <c r="AE1576" s="122"/>
      <c r="AF1576" s="123"/>
      <c r="AG1576" s="123"/>
      <c r="AH1576" s="123"/>
      <c r="AI1576" s="120"/>
      <c r="AJ1576" s="120"/>
      <c r="AK1576" s="1093"/>
      <c r="AL1576" s="1093"/>
      <c r="AM1576" s="1093"/>
      <c r="AN1576" s="120"/>
      <c r="AO1576" s="118">
        <f t="shared" si="303"/>
        <v>0</v>
      </c>
      <c r="AP1576" s="120" t="s">
        <v>287</v>
      </c>
      <c r="AQ1576" s="120" t="s">
        <v>287</v>
      </c>
      <c r="AR1576" s="144">
        <f t="shared" si="301"/>
        <v>0</v>
      </c>
      <c r="AS1576" s="411">
        <v>8.3999999999999995E-3</v>
      </c>
      <c r="AT1576" s="115">
        <v>1585</v>
      </c>
    </row>
    <row r="1577" spans="1:46" ht="15" hidden="1" customHeight="1">
      <c r="A1577" s="115">
        <v>1574</v>
      </c>
      <c r="B1577" s="120"/>
      <c r="C1577" s="120"/>
      <c r="D1577" s="120"/>
      <c r="E1577" s="120"/>
      <c r="F1577" s="120"/>
      <c r="G1577" s="120"/>
      <c r="H1577" s="120"/>
      <c r="I1577" s="120"/>
      <c r="J1577" s="120"/>
      <c r="K1577" s="120"/>
      <c r="L1577" s="120">
        <f t="shared" si="302"/>
        <v>0.01</v>
      </c>
      <c r="M1577" s="163"/>
      <c r="N1577" s="141"/>
      <c r="O1577" s="163"/>
      <c r="P1577" s="163"/>
      <c r="Q1577" s="120"/>
      <c r="R1577" s="120"/>
      <c r="S1577" s="121"/>
      <c r="T1577" s="121"/>
      <c r="U1577" s="121"/>
      <c r="V1577" s="121"/>
      <c r="W1577" s="121"/>
      <c r="X1577" s="121"/>
      <c r="Y1577" s="121"/>
      <c r="Z1577" s="121"/>
      <c r="AA1577" s="121"/>
      <c r="AB1577" s="121"/>
      <c r="AC1577" s="122"/>
      <c r="AD1577" s="122"/>
      <c r="AE1577" s="122"/>
      <c r="AF1577" s="123"/>
      <c r="AG1577" s="123"/>
      <c r="AH1577" s="123"/>
      <c r="AI1577" s="120"/>
      <c r="AJ1577" s="120"/>
      <c r="AK1577" s="1093"/>
      <c r="AL1577" s="1093"/>
      <c r="AM1577" s="1093"/>
      <c r="AN1577" s="120"/>
      <c r="AO1577" s="118">
        <f t="shared" si="303"/>
        <v>0</v>
      </c>
      <c r="AP1577" s="120" t="s">
        <v>287</v>
      </c>
      <c r="AQ1577" s="120" t="s">
        <v>287</v>
      </c>
      <c r="AR1577" s="144">
        <f t="shared" si="301"/>
        <v>0</v>
      </c>
      <c r="AS1577" s="411">
        <v>8.3999999999999995E-3</v>
      </c>
      <c r="AT1577" s="115">
        <v>1586</v>
      </c>
    </row>
    <row r="1578" spans="1:46" ht="15" hidden="1" customHeight="1">
      <c r="A1578" s="115">
        <v>1575</v>
      </c>
      <c r="B1578" s="120"/>
      <c r="C1578" s="120"/>
      <c r="D1578" s="120"/>
      <c r="E1578" s="120"/>
      <c r="F1578" s="120"/>
      <c r="G1578" s="120"/>
      <c r="H1578" s="120"/>
      <c r="I1578" s="120"/>
      <c r="J1578" s="120"/>
      <c r="K1578" s="120"/>
      <c r="L1578" s="120">
        <f t="shared" si="302"/>
        <v>0.01</v>
      </c>
      <c r="M1578" s="163"/>
      <c r="N1578" s="141"/>
      <c r="O1578" s="163"/>
      <c r="P1578" s="163"/>
      <c r="Q1578" s="120"/>
      <c r="R1578" s="120"/>
      <c r="S1578" s="121"/>
      <c r="T1578" s="121"/>
      <c r="U1578" s="121"/>
      <c r="V1578" s="121"/>
      <c r="W1578" s="121"/>
      <c r="X1578" s="121"/>
      <c r="Y1578" s="121"/>
      <c r="Z1578" s="121"/>
      <c r="AA1578" s="121"/>
      <c r="AB1578" s="121"/>
      <c r="AC1578" s="122"/>
      <c r="AD1578" s="122"/>
      <c r="AE1578" s="122"/>
      <c r="AF1578" s="123"/>
      <c r="AG1578" s="123"/>
      <c r="AH1578" s="123"/>
      <c r="AI1578" s="120"/>
      <c r="AJ1578" s="120"/>
      <c r="AK1578" s="1093"/>
      <c r="AL1578" s="1093"/>
      <c r="AM1578" s="1093"/>
      <c r="AN1578" s="120"/>
      <c r="AO1578" s="118">
        <f t="shared" si="303"/>
        <v>0</v>
      </c>
      <c r="AP1578" s="120" t="s">
        <v>287</v>
      </c>
      <c r="AQ1578" s="120" t="s">
        <v>287</v>
      </c>
      <c r="AR1578" s="144">
        <f t="shared" si="301"/>
        <v>0</v>
      </c>
      <c r="AS1578" s="411">
        <v>8.3999999999999995E-3</v>
      </c>
      <c r="AT1578" s="115">
        <v>1587</v>
      </c>
    </row>
    <row r="1579" spans="1:46" ht="15" hidden="1" customHeight="1">
      <c r="A1579" s="115">
        <v>1576</v>
      </c>
      <c r="B1579" s="120"/>
      <c r="C1579" s="120"/>
      <c r="D1579" s="120"/>
      <c r="E1579" s="120"/>
      <c r="F1579" s="120"/>
      <c r="G1579" s="120"/>
      <c r="H1579" s="120"/>
      <c r="I1579" s="120"/>
      <c r="J1579" s="120"/>
      <c r="K1579" s="120"/>
      <c r="L1579" s="120">
        <f t="shared" si="302"/>
        <v>0.01</v>
      </c>
      <c r="M1579" s="163"/>
      <c r="N1579" s="141"/>
      <c r="O1579" s="163"/>
      <c r="P1579" s="163"/>
      <c r="Q1579" s="120"/>
      <c r="R1579" s="120"/>
      <c r="S1579" s="121"/>
      <c r="T1579" s="121"/>
      <c r="U1579" s="121"/>
      <c r="V1579" s="121"/>
      <c r="W1579" s="121"/>
      <c r="X1579" s="121"/>
      <c r="Y1579" s="121"/>
      <c r="Z1579" s="121"/>
      <c r="AA1579" s="121"/>
      <c r="AB1579" s="121"/>
      <c r="AC1579" s="122"/>
      <c r="AD1579" s="122"/>
      <c r="AE1579" s="122"/>
      <c r="AF1579" s="123"/>
      <c r="AG1579" s="123"/>
      <c r="AH1579" s="123"/>
      <c r="AI1579" s="120"/>
      <c r="AJ1579" s="120"/>
      <c r="AK1579" s="1093"/>
      <c r="AL1579" s="1093"/>
      <c r="AM1579" s="1093"/>
      <c r="AN1579" s="120"/>
      <c r="AO1579" s="118">
        <f t="shared" si="303"/>
        <v>0</v>
      </c>
      <c r="AP1579" s="120" t="s">
        <v>287</v>
      </c>
      <c r="AQ1579" s="120" t="s">
        <v>287</v>
      </c>
      <c r="AR1579" s="144">
        <f t="shared" si="301"/>
        <v>0</v>
      </c>
      <c r="AS1579" s="411">
        <v>8.3999999999999995E-3</v>
      </c>
      <c r="AT1579" s="115">
        <v>1588</v>
      </c>
    </row>
    <row r="1580" spans="1:46" ht="15" hidden="1" customHeight="1">
      <c r="A1580" s="115">
        <v>1577</v>
      </c>
      <c r="B1580" s="120"/>
      <c r="C1580" s="120"/>
      <c r="D1580" s="120"/>
      <c r="E1580" s="120"/>
      <c r="F1580" s="120"/>
      <c r="G1580" s="120"/>
      <c r="H1580" s="120"/>
      <c r="I1580" s="120"/>
      <c r="J1580" s="120"/>
      <c r="K1580" s="120"/>
      <c r="L1580" s="120">
        <f t="shared" si="302"/>
        <v>0.01</v>
      </c>
      <c r="M1580" s="163"/>
      <c r="N1580" s="141"/>
      <c r="O1580" s="163"/>
      <c r="P1580" s="163"/>
      <c r="Q1580" s="120"/>
      <c r="R1580" s="120"/>
      <c r="S1580" s="121"/>
      <c r="T1580" s="121"/>
      <c r="U1580" s="121"/>
      <c r="V1580" s="121"/>
      <c r="W1580" s="121"/>
      <c r="X1580" s="121"/>
      <c r="Y1580" s="121"/>
      <c r="Z1580" s="121"/>
      <c r="AA1580" s="121"/>
      <c r="AB1580" s="121"/>
      <c r="AC1580" s="122"/>
      <c r="AD1580" s="122"/>
      <c r="AE1580" s="122"/>
      <c r="AF1580" s="123"/>
      <c r="AG1580" s="123"/>
      <c r="AH1580" s="123"/>
      <c r="AI1580" s="120"/>
      <c r="AJ1580" s="120"/>
      <c r="AK1580" s="1093"/>
      <c r="AL1580" s="1093"/>
      <c r="AM1580" s="1093"/>
      <c r="AN1580" s="120"/>
      <c r="AO1580" s="118">
        <f t="shared" si="303"/>
        <v>0</v>
      </c>
      <c r="AP1580" s="120" t="s">
        <v>287</v>
      </c>
      <c r="AQ1580" s="120" t="s">
        <v>287</v>
      </c>
      <c r="AR1580" s="144">
        <f t="shared" si="301"/>
        <v>0</v>
      </c>
      <c r="AS1580" s="411">
        <v>8.3999999999999995E-3</v>
      </c>
      <c r="AT1580" s="115">
        <v>1589</v>
      </c>
    </row>
    <row r="1581" spans="1:46" ht="15" hidden="1" customHeight="1">
      <c r="A1581" s="115">
        <v>1578</v>
      </c>
      <c r="B1581" s="120"/>
      <c r="C1581" s="120"/>
      <c r="D1581" s="120"/>
      <c r="E1581" s="120"/>
      <c r="F1581" s="120"/>
      <c r="G1581" s="120"/>
      <c r="H1581" s="120"/>
      <c r="I1581" s="120"/>
      <c r="J1581" s="120"/>
      <c r="K1581" s="120"/>
      <c r="L1581" s="120">
        <f t="shared" si="302"/>
        <v>0.01</v>
      </c>
      <c r="M1581" s="163"/>
      <c r="N1581" s="141"/>
      <c r="O1581" s="163"/>
      <c r="P1581" s="163"/>
      <c r="Q1581" s="120"/>
      <c r="R1581" s="120"/>
      <c r="S1581" s="121"/>
      <c r="T1581" s="121"/>
      <c r="U1581" s="121"/>
      <c r="V1581" s="121"/>
      <c r="W1581" s="121"/>
      <c r="X1581" s="121"/>
      <c r="Y1581" s="121"/>
      <c r="Z1581" s="121"/>
      <c r="AA1581" s="121"/>
      <c r="AB1581" s="121"/>
      <c r="AC1581" s="122"/>
      <c r="AD1581" s="122"/>
      <c r="AE1581" s="122"/>
      <c r="AF1581" s="123"/>
      <c r="AG1581" s="123"/>
      <c r="AH1581" s="123"/>
      <c r="AI1581" s="120"/>
      <c r="AJ1581" s="120"/>
      <c r="AK1581" s="1093"/>
      <c r="AL1581" s="1093"/>
      <c r="AM1581" s="1093"/>
      <c r="AN1581" s="120"/>
      <c r="AO1581" s="118">
        <f t="shared" si="303"/>
        <v>0</v>
      </c>
      <c r="AP1581" s="120" t="s">
        <v>287</v>
      </c>
      <c r="AQ1581" s="120" t="s">
        <v>287</v>
      </c>
      <c r="AR1581" s="144">
        <f t="shared" si="301"/>
        <v>0</v>
      </c>
      <c r="AS1581" s="411">
        <v>8.3999999999999995E-3</v>
      </c>
      <c r="AT1581" s="115">
        <v>1590</v>
      </c>
    </row>
    <row r="1582" spans="1:46" ht="15" hidden="1" customHeight="1">
      <c r="A1582" s="115">
        <v>1579</v>
      </c>
      <c r="B1582" s="120"/>
      <c r="C1582" s="120"/>
      <c r="D1582" s="120"/>
      <c r="E1582" s="120"/>
      <c r="F1582" s="120"/>
      <c r="G1582" s="120"/>
      <c r="H1582" s="120"/>
      <c r="I1582" s="120"/>
      <c r="J1582" s="120"/>
      <c r="K1582" s="120"/>
      <c r="L1582" s="120">
        <f t="shared" si="302"/>
        <v>0.01</v>
      </c>
      <c r="M1582" s="163"/>
      <c r="N1582" s="141"/>
      <c r="O1582" s="163"/>
      <c r="P1582" s="163"/>
      <c r="Q1582" s="120"/>
      <c r="R1582" s="120"/>
      <c r="S1582" s="121"/>
      <c r="T1582" s="121"/>
      <c r="U1582" s="121"/>
      <c r="V1582" s="121"/>
      <c r="W1582" s="121"/>
      <c r="X1582" s="121"/>
      <c r="Y1582" s="121"/>
      <c r="Z1582" s="121"/>
      <c r="AA1582" s="121"/>
      <c r="AB1582" s="121"/>
      <c r="AC1582" s="122"/>
      <c r="AD1582" s="122"/>
      <c r="AE1582" s="122"/>
      <c r="AF1582" s="123"/>
      <c r="AG1582" s="123"/>
      <c r="AH1582" s="123"/>
      <c r="AI1582" s="120"/>
      <c r="AJ1582" s="120"/>
      <c r="AK1582" s="1093"/>
      <c r="AL1582" s="1093"/>
      <c r="AM1582" s="1093"/>
      <c r="AN1582" s="120"/>
      <c r="AO1582" s="118">
        <f t="shared" si="303"/>
        <v>0</v>
      </c>
      <c r="AP1582" s="120" t="s">
        <v>287</v>
      </c>
      <c r="AQ1582" s="120" t="s">
        <v>287</v>
      </c>
      <c r="AR1582" s="144">
        <f t="shared" si="301"/>
        <v>0</v>
      </c>
      <c r="AS1582" s="411">
        <v>8.3999999999999995E-3</v>
      </c>
      <c r="AT1582" s="115">
        <v>1591</v>
      </c>
    </row>
    <row r="1583" spans="1:46" ht="15" hidden="1" customHeight="1">
      <c r="A1583" s="115">
        <v>1580</v>
      </c>
      <c r="B1583" s="120"/>
      <c r="C1583" s="120"/>
      <c r="D1583" s="120"/>
      <c r="E1583" s="120"/>
      <c r="F1583" s="120"/>
      <c r="G1583" s="120"/>
      <c r="H1583" s="120"/>
      <c r="I1583" s="120"/>
      <c r="J1583" s="120"/>
      <c r="K1583" s="120"/>
      <c r="L1583" s="120">
        <f t="shared" si="302"/>
        <v>0.01</v>
      </c>
      <c r="M1583" s="163"/>
      <c r="N1583" s="141"/>
      <c r="O1583" s="163"/>
      <c r="P1583" s="163"/>
      <c r="Q1583" s="120"/>
      <c r="R1583" s="120"/>
      <c r="S1583" s="121"/>
      <c r="T1583" s="121"/>
      <c r="U1583" s="121"/>
      <c r="V1583" s="121"/>
      <c r="W1583" s="121"/>
      <c r="X1583" s="121"/>
      <c r="Y1583" s="121"/>
      <c r="Z1583" s="121"/>
      <c r="AA1583" s="121"/>
      <c r="AB1583" s="121"/>
      <c r="AC1583" s="122"/>
      <c r="AD1583" s="122"/>
      <c r="AE1583" s="122"/>
      <c r="AF1583" s="123"/>
      <c r="AG1583" s="123"/>
      <c r="AH1583" s="123"/>
      <c r="AI1583" s="120"/>
      <c r="AJ1583" s="120"/>
      <c r="AK1583" s="1093"/>
      <c r="AL1583" s="1093"/>
      <c r="AM1583" s="1093"/>
      <c r="AN1583" s="120"/>
      <c r="AO1583" s="118">
        <f t="shared" si="303"/>
        <v>0</v>
      </c>
      <c r="AP1583" s="120" t="s">
        <v>287</v>
      </c>
      <c r="AQ1583" s="120" t="s">
        <v>287</v>
      </c>
      <c r="AR1583" s="144">
        <f t="shared" si="301"/>
        <v>0</v>
      </c>
      <c r="AS1583" s="411">
        <v>8.3999999999999995E-3</v>
      </c>
      <c r="AT1583" s="115">
        <v>1592</v>
      </c>
    </row>
    <row r="1584" spans="1:46" ht="15" hidden="1" customHeight="1">
      <c r="A1584" s="115">
        <v>1581</v>
      </c>
      <c r="B1584" s="120"/>
      <c r="C1584" s="120"/>
      <c r="D1584" s="120"/>
      <c r="E1584" s="120"/>
      <c r="F1584" s="120"/>
      <c r="G1584" s="120"/>
      <c r="H1584" s="120"/>
      <c r="I1584" s="120"/>
      <c r="J1584" s="120"/>
      <c r="K1584" s="120"/>
      <c r="L1584" s="120">
        <f t="shared" si="302"/>
        <v>0.01</v>
      </c>
      <c r="M1584" s="163"/>
      <c r="N1584" s="141"/>
      <c r="O1584" s="163"/>
      <c r="P1584" s="163"/>
      <c r="Q1584" s="120"/>
      <c r="R1584" s="120"/>
      <c r="S1584" s="121"/>
      <c r="T1584" s="121"/>
      <c r="U1584" s="121"/>
      <c r="V1584" s="121"/>
      <c r="W1584" s="121"/>
      <c r="X1584" s="121"/>
      <c r="Y1584" s="121"/>
      <c r="Z1584" s="121"/>
      <c r="AA1584" s="121"/>
      <c r="AB1584" s="121"/>
      <c r="AC1584" s="122"/>
      <c r="AD1584" s="122"/>
      <c r="AE1584" s="122"/>
      <c r="AF1584" s="123"/>
      <c r="AG1584" s="123"/>
      <c r="AH1584" s="123"/>
      <c r="AI1584" s="120"/>
      <c r="AJ1584" s="120"/>
      <c r="AK1584" s="1093"/>
      <c r="AL1584" s="1093"/>
      <c r="AM1584" s="1093"/>
      <c r="AN1584" s="120"/>
      <c r="AO1584" s="118">
        <f t="shared" si="303"/>
        <v>0</v>
      </c>
      <c r="AP1584" s="120" t="s">
        <v>287</v>
      </c>
      <c r="AQ1584" s="120" t="s">
        <v>287</v>
      </c>
      <c r="AR1584" s="144">
        <f t="shared" si="301"/>
        <v>0</v>
      </c>
      <c r="AS1584" s="411">
        <v>8.3999999999999995E-3</v>
      </c>
      <c r="AT1584" s="115">
        <v>1593</v>
      </c>
    </row>
    <row r="1585" spans="1:46" ht="15" hidden="1" customHeight="1">
      <c r="A1585" s="115">
        <v>1582</v>
      </c>
      <c r="B1585" s="120"/>
      <c r="C1585" s="120"/>
      <c r="D1585" s="120"/>
      <c r="E1585" s="120"/>
      <c r="F1585" s="120"/>
      <c r="G1585" s="120"/>
      <c r="H1585" s="120"/>
      <c r="I1585" s="120"/>
      <c r="J1585" s="120"/>
      <c r="K1585" s="120"/>
      <c r="L1585" s="120">
        <f t="shared" si="302"/>
        <v>0.01</v>
      </c>
      <c r="M1585" s="163"/>
      <c r="N1585" s="141"/>
      <c r="O1585" s="163"/>
      <c r="P1585" s="163"/>
      <c r="Q1585" s="120"/>
      <c r="R1585" s="120"/>
      <c r="S1585" s="121"/>
      <c r="T1585" s="121"/>
      <c r="U1585" s="121"/>
      <c r="V1585" s="121"/>
      <c r="W1585" s="121"/>
      <c r="X1585" s="121"/>
      <c r="Y1585" s="121"/>
      <c r="Z1585" s="121"/>
      <c r="AA1585" s="121"/>
      <c r="AB1585" s="121"/>
      <c r="AC1585" s="122"/>
      <c r="AD1585" s="122"/>
      <c r="AE1585" s="122"/>
      <c r="AF1585" s="123"/>
      <c r="AG1585" s="123"/>
      <c r="AH1585" s="123"/>
      <c r="AI1585" s="120"/>
      <c r="AJ1585" s="120"/>
      <c r="AK1585" s="1093"/>
      <c r="AL1585" s="1093"/>
      <c r="AM1585" s="1093"/>
      <c r="AN1585" s="120"/>
      <c r="AO1585" s="118">
        <f t="shared" si="303"/>
        <v>0</v>
      </c>
      <c r="AP1585" s="120" t="s">
        <v>287</v>
      </c>
      <c r="AQ1585" s="120" t="s">
        <v>287</v>
      </c>
      <c r="AR1585" s="144">
        <f t="shared" si="301"/>
        <v>0</v>
      </c>
      <c r="AS1585" s="411">
        <v>8.3999999999999995E-3</v>
      </c>
      <c r="AT1585" s="115">
        <v>1594</v>
      </c>
    </row>
    <row r="1586" spans="1:46" ht="15" hidden="1" customHeight="1">
      <c r="A1586" s="115">
        <v>1583</v>
      </c>
      <c r="B1586" s="120"/>
      <c r="C1586" s="120"/>
      <c r="D1586" s="120"/>
      <c r="E1586" s="120"/>
      <c r="F1586" s="120"/>
      <c r="G1586" s="120"/>
      <c r="H1586" s="120"/>
      <c r="I1586" s="120"/>
      <c r="J1586" s="120"/>
      <c r="K1586" s="120"/>
      <c r="L1586" s="120">
        <f t="shared" si="302"/>
        <v>0.01</v>
      </c>
      <c r="M1586" s="163"/>
      <c r="N1586" s="141"/>
      <c r="O1586" s="163"/>
      <c r="P1586" s="163"/>
      <c r="Q1586" s="120"/>
      <c r="R1586" s="120"/>
      <c r="S1586" s="121"/>
      <c r="T1586" s="121"/>
      <c r="U1586" s="121"/>
      <c r="V1586" s="121"/>
      <c r="W1586" s="121"/>
      <c r="X1586" s="121"/>
      <c r="Y1586" s="121"/>
      <c r="Z1586" s="121"/>
      <c r="AA1586" s="121"/>
      <c r="AB1586" s="121"/>
      <c r="AC1586" s="122"/>
      <c r="AD1586" s="122"/>
      <c r="AE1586" s="122"/>
      <c r="AF1586" s="123"/>
      <c r="AG1586" s="123"/>
      <c r="AH1586" s="123"/>
      <c r="AI1586" s="120"/>
      <c r="AJ1586" s="120"/>
      <c r="AK1586" s="1093"/>
      <c r="AL1586" s="1093"/>
      <c r="AM1586" s="1093"/>
      <c r="AN1586" s="120"/>
      <c r="AO1586" s="118">
        <f t="shared" si="303"/>
        <v>0</v>
      </c>
      <c r="AP1586" s="120" t="s">
        <v>287</v>
      </c>
      <c r="AQ1586" s="120" t="s">
        <v>287</v>
      </c>
      <c r="AR1586" s="144">
        <f t="shared" si="301"/>
        <v>0</v>
      </c>
      <c r="AS1586" s="411">
        <v>8.3999999999999995E-3</v>
      </c>
      <c r="AT1586" s="115">
        <v>1595</v>
      </c>
    </row>
    <row r="1587" spans="1:46" ht="15" hidden="1" customHeight="1">
      <c r="A1587" s="115">
        <v>1584</v>
      </c>
      <c r="B1587" s="120"/>
      <c r="C1587" s="120"/>
      <c r="D1587" s="120"/>
      <c r="E1587" s="120"/>
      <c r="F1587" s="120"/>
      <c r="G1587" s="120"/>
      <c r="H1587" s="120"/>
      <c r="I1587" s="120"/>
      <c r="J1587" s="120"/>
      <c r="K1587" s="120"/>
      <c r="L1587" s="120">
        <f t="shared" si="302"/>
        <v>0.01</v>
      </c>
      <c r="M1587" s="163"/>
      <c r="N1587" s="141"/>
      <c r="O1587" s="163"/>
      <c r="P1587" s="163"/>
      <c r="Q1587" s="120"/>
      <c r="R1587" s="120"/>
      <c r="S1587" s="121"/>
      <c r="T1587" s="121"/>
      <c r="U1587" s="121"/>
      <c r="V1587" s="121"/>
      <c r="W1587" s="121"/>
      <c r="X1587" s="121"/>
      <c r="Y1587" s="121"/>
      <c r="Z1587" s="121"/>
      <c r="AA1587" s="121"/>
      <c r="AB1587" s="121"/>
      <c r="AC1587" s="122"/>
      <c r="AD1587" s="122"/>
      <c r="AE1587" s="122"/>
      <c r="AF1587" s="123"/>
      <c r="AG1587" s="123"/>
      <c r="AH1587" s="123"/>
      <c r="AI1587" s="120"/>
      <c r="AJ1587" s="120"/>
      <c r="AK1587" s="1093"/>
      <c r="AL1587" s="1093"/>
      <c r="AM1587" s="1093"/>
      <c r="AN1587" s="120"/>
      <c r="AO1587" s="118">
        <f t="shared" si="303"/>
        <v>0</v>
      </c>
      <c r="AP1587" s="120" t="s">
        <v>287</v>
      </c>
      <c r="AQ1587" s="120" t="s">
        <v>287</v>
      </c>
      <c r="AR1587" s="144">
        <f t="shared" si="301"/>
        <v>0</v>
      </c>
      <c r="AS1587" s="411">
        <v>8.3999999999999995E-3</v>
      </c>
      <c r="AT1587" s="115">
        <v>1596</v>
      </c>
    </row>
    <row r="1588" spans="1:46" ht="15" hidden="1" customHeight="1">
      <c r="A1588" s="115">
        <v>1585</v>
      </c>
      <c r="B1588" s="120"/>
      <c r="C1588" s="120"/>
      <c r="D1588" s="120"/>
      <c r="E1588" s="120"/>
      <c r="F1588" s="120"/>
      <c r="G1588" s="120"/>
      <c r="H1588" s="120"/>
      <c r="I1588" s="120"/>
      <c r="J1588" s="120"/>
      <c r="K1588" s="120"/>
      <c r="L1588" s="120">
        <f t="shared" si="302"/>
        <v>0.01</v>
      </c>
      <c r="M1588" s="163"/>
      <c r="N1588" s="141"/>
      <c r="O1588" s="163"/>
      <c r="P1588" s="163"/>
      <c r="Q1588" s="120"/>
      <c r="R1588" s="120"/>
      <c r="S1588" s="121"/>
      <c r="T1588" s="121"/>
      <c r="U1588" s="121"/>
      <c r="V1588" s="121"/>
      <c r="W1588" s="121"/>
      <c r="X1588" s="121"/>
      <c r="Y1588" s="121"/>
      <c r="Z1588" s="121"/>
      <c r="AA1588" s="121"/>
      <c r="AB1588" s="121"/>
      <c r="AC1588" s="122"/>
      <c r="AD1588" s="122"/>
      <c r="AE1588" s="122"/>
      <c r="AF1588" s="123"/>
      <c r="AG1588" s="123"/>
      <c r="AH1588" s="123"/>
      <c r="AI1588" s="120"/>
      <c r="AJ1588" s="120"/>
      <c r="AK1588" s="1093"/>
      <c r="AL1588" s="1093"/>
      <c r="AM1588" s="1093"/>
      <c r="AN1588" s="120"/>
      <c r="AO1588" s="118">
        <f t="shared" si="303"/>
        <v>0</v>
      </c>
      <c r="AP1588" s="120" t="s">
        <v>287</v>
      </c>
      <c r="AQ1588" s="120" t="s">
        <v>287</v>
      </c>
      <c r="AR1588" s="144">
        <f t="shared" si="301"/>
        <v>0</v>
      </c>
      <c r="AS1588" s="411">
        <v>8.3999999999999995E-3</v>
      </c>
      <c r="AT1588" s="115">
        <v>1597</v>
      </c>
    </row>
    <row r="1589" spans="1:46" ht="15" hidden="1" customHeight="1">
      <c r="A1589" s="115">
        <v>1586</v>
      </c>
      <c r="B1589" s="120"/>
      <c r="C1589" s="120"/>
      <c r="D1589" s="120"/>
      <c r="E1589" s="120"/>
      <c r="F1589" s="120"/>
      <c r="G1589" s="120"/>
      <c r="H1589" s="120"/>
      <c r="I1589" s="120"/>
      <c r="J1589" s="120"/>
      <c r="K1589" s="120"/>
      <c r="L1589" s="120">
        <f t="shared" si="302"/>
        <v>0.01</v>
      </c>
      <c r="M1589" s="163"/>
      <c r="N1589" s="141"/>
      <c r="O1589" s="163"/>
      <c r="P1589" s="163"/>
      <c r="Q1589" s="120"/>
      <c r="R1589" s="120"/>
      <c r="S1589" s="121"/>
      <c r="T1589" s="121"/>
      <c r="U1589" s="121"/>
      <c r="V1589" s="121"/>
      <c r="W1589" s="121"/>
      <c r="X1589" s="121"/>
      <c r="Y1589" s="121"/>
      <c r="Z1589" s="121"/>
      <c r="AA1589" s="121"/>
      <c r="AB1589" s="121"/>
      <c r="AC1589" s="122"/>
      <c r="AD1589" s="122"/>
      <c r="AE1589" s="122"/>
      <c r="AF1589" s="123"/>
      <c r="AG1589" s="123"/>
      <c r="AH1589" s="123"/>
      <c r="AI1589" s="120"/>
      <c r="AJ1589" s="120"/>
      <c r="AK1589" s="1093"/>
      <c r="AL1589" s="1093"/>
      <c r="AM1589" s="1093"/>
      <c r="AN1589" s="120"/>
      <c r="AO1589" s="118">
        <f t="shared" si="303"/>
        <v>0</v>
      </c>
      <c r="AP1589" s="120" t="s">
        <v>287</v>
      </c>
      <c r="AQ1589" s="120" t="s">
        <v>287</v>
      </c>
      <c r="AR1589" s="144">
        <f t="shared" ref="AR1589:AR1652" si="304">4*J1589</f>
        <v>0</v>
      </c>
      <c r="AS1589" s="411">
        <v>8.3999999999999995E-3</v>
      </c>
      <c r="AT1589" s="115">
        <v>1598</v>
      </c>
    </row>
    <row r="1590" spans="1:46" ht="15" hidden="1" customHeight="1">
      <c r="A1590" s="115">
        <v>1587</v>
      </c>
      <c r="B1590" s="120"/>
      <c r="C1590" s="120"/>
      <c r="D1590" s="120"/>
      <c r="E1590" s="120"/>
      <c r="F1590" s="120"/>
      <c r="G1590" s="120"/>
      <c r="H1590" s="120"/>
      <c r="I1590" s="120"/>
      <c r="J1590" s="120"/>
      <c r="K1590" s="120"/>
      <c r="L1590" s="120">
        <f t="shared" si="302"/>
        <v>0.01</v>
      </c>
      <c r="M1590" s="163"/>
      <c r="N1590" s="141"/>
      <c r="O1590" s="163"/>
      <c r="P1590" s="163"/>
      <c r="Q1590" s="120"/>
      <c r="R1590" s="120"/>
      <c r="S1590" s="121"/>
      <c r="T1590" s="121"/>
      <c r="U1590" s="121"/>
      <c r="V1590" s="121"/>
      <c r="W1590" s="121"/>
      <c r="X1590" s="121"/>
      <c r="Y1590" s="121"/>
      <c r="Z1590" s="121"/>
      <c r="AA1590" s="121"/>
      <c r="AB1590" s="121"/>
      <c r="AC1590" s="122"/>
      <c r="AD1590" s="122"/>
      <c r="AE1590" s="122"/>
      <c r="AF1590" s="123"/>
      <c r="AG1590" s="123"/>
      <c r="AH1590" s="123"/>
      <c r="AI1590" s="120"/>
      <c r="AJ1590" s="120"/>
      <c r="AK1590" s="1093"/>
      <c r="AL1590" s="1093"/>
      <c r="AM1590" s="1093"/>
      <c r="AN1590" s="120"/>
      <c r="AO1590" s="118">
        <f t="shared" si="303"/>
        <v>0</v>
      </c>
      <c r="AP1590" s="120" t="s">
        <v>287</v>
      </c>
      <c r="AQ1590" s="120" t="s">
        <v>287</v>
      </c>
      <c r="AR1590" s="144">
        <f t="shared" si="304"/>
        <v>0</v>
      </c>
      <c r="AS1590" s="411">
        <v>8.3999999999999995E-3</v>
      </c>
      <c r="AT1590" s="115">
        <v>1599</v>
      </c>
    </row>
    <row r="1591" spans="1:46" ht="15" hidden="1" customHeight="1">
      <c r="A1591" s="115">
        <v>1588</v>
      </c>
      <c r="B1591" s="120"/>
      <c r="C1591" s="120"/>
      <c r="D1591" s="120"/>
      <c r="E1591" s="120"/>
      <c r="F1591" s="120"/>
      <c r="G1591" s="120"/>
      <c r="H1591" s="120"/>
      <c r="I1591" s="120"/>
      <c r="J1591" s="120"/>
      <c r="K1591" s="120"/>
      <c r="L1591" s="120">
        <f t="shared" si="302"/>
        <v>0.01</v>
      </c>
      <c r="M1591" s="163"/>
      <c r="N1591" s="141"/>
      <c r="O1591" s="163"/>
      <c r="P1591" s="163"/>
      <c r="Q1591" s="120"/>
      <c r="R1591" s="120"/>
      <c r="S1591" s="121"/>
      <c r="T1591" s="121"/>
      <c r="U1591" s="121"/>
      <c r="V1591" s="121"/>
      <c r="W1591" s="121"/>
      <c r="X1591" s="121"/>
      <c r="Y1591" s="121"/>
      <c r="Z1591" s="121"/>
      <c r="AA1591" s="121"/>
      <c r="AB1591" s="121"/>
      <c r="AC1591" s="122"/>
      <c r="AD1591" s="122"/>
      <c r="AE1591" s="122"/>
      <c r="AF1591" s="123"/>
      <c r="AG1591" s="123"/>
      <c r="AH1591" s="123"/>
      <c r="AI1591" s="120"/>
      <c r="AJ1591" s="120"/>
      <c r="AK1591" s="1093"/>
      <c r="AL1591" s="1093"/>
      <c r="AM1591" s="1093"/>
      <c r="AN1591" s="120"/>
      <c r="AO1591" s="118">
        <f t="shared" si="303"/>
        <v>0</v>
      </c>
      <c r="AP1591" s="120" t="s">
        <v>287</v>
      </c>
      <c r="AQ1591" s="120" t="s">
        <v>287</v>
      </c>
      <c r="AR1591" s="144">
        <f t="shared" si="304"/>
        <v>0</v>
      </c>
      <c r="AS1591" s="411">
        <v>8.3999999999999995E-3</v>
      </c>
      <c r="AT1591" s="115">
        <v>1600</v>
      </c>
    </row>
    <row r="1592" spans="1:46" ht="15" hidden="1" customHeight="1">
      <c r="A1592" s="115">
        <v>1589</v>
      </c>
      <c r="B1592" s="120"/>
      <c r="C1592" s="120"/>
      <c r="D1592" s="120"/>
      <c r="E1592" s="120"/>
      <c r="F1592" s="120"/>
      <c r="G1592" s="120"/>
      <c r="H1592" s="120"/>
      <c r="I1592" s="120"/>
      <c r="J1592" s="120"/>
      <c r="K1592" s="120"/>
      <c r="L1592" s="120">
        <f t="shared" ref="L1592:L1655" si="305">IF(J1592&lt;0.03,0.01,0.03)</f>
        <v>0.01</v>
      </c>
      <c r="M1592" s="163"/>
      <c r="N1592" s="141"/>
      <c r="O1592" s="163"/>
      <c r="P1592" s="163"/>
      <c r="Q1592" s="120"/>
      <c r="R1592" s="120"/>
      <c r="S1592" s="121"/>
      <c r="T1592" s="121"/>
      <c r="U1592" s="121"/>
      <c r="V1592" s="121"/>
      <c r="W1592" s="121"/>
      <c r="X1592" s="121"/>
      <c r="Y1592" s="121"/>
      <c r="Z1592" s="121"/>
      <c r="AA1592" s="121"/>
      <c r="AB1592" s="121"/>
      <c r="AC1592" s="122"/>
      <c r="AD1592" s="122"/>
      <c r="AE1592" s="122"/>
      <c r="AF1592" s="123"/>
      <c r="AG1592" s="123"/>
      <c r="AH1592" s="123"/>
      <c r="AI1592" s="120"/>
      <c r="AJ1592" s="120"/>
      <c r="AK1592" s="1093"/>
      <c r="AL1592" s="1093"/>
      <c r="AM1592" s="1093"/>
      <c r="AN1592" s="120"/>
      <c r="AO1592" s="118">
        <f t="shared" ref="AO1592:AO1655" si="306">AR1592+J1592</f>
        <v>0</v>
      </c>
      <c r="AP1592" s="120" t="s">
        <v>287</v>
      </c>
      <c r="AQ1592" s="120" t="s">
        <v>287</v>
      </c>
      <c r="AR1592" s="144">
        <f t="shared" si="304"/>
        <v>0</v>
      </c>
      <c r="AS1592" s="411">
        <v>8.3999999999999995E-3</v>
      </c>
      <c r="AT1592" s="115">
        <v>1601</v>
      </c>
    </row>
    <row r="1593" spans="1:46" ht="15" hidden="1" customHeight="1">
      <c r="A1593" s="115">
        <v>1590</v>
      </c>
      <c r="B1593" s="120"/>
      <c r="C1593" s="120"/>
      <c r="D1593" s="120"/>
      <c r="E1593" s="120"/>
      <c r="F1593" s="120"/>
      <c r="G1593" s="120"/>
      <c r="H1593" s="120"/>
      <c r="I1593" s="120"/>
      <c r="J1593" s="120"/>
      <c r="K1593" s="120"/>
      <c r="L1593" s="120">
        <f t="shared" si="305"/>
        <v>0.01</v>
      </c>
      <c r="M1593" s="163"/>
      <c r="N1593" s="141"/>
      <c r="O1593" s="163"/>
      <c r="P1593" s="163"/>
      <c r="Q1593" s="120"/>
      <c r="R1593" s="120"/>
      <c r="S1593" s="121"/>
      <c r="T1593" s="121"/>
      <c r="U1593" s="121"/>
      <c r="V1593" s="121"/>
      <c r="W1593" s="121"/>
      <c r="X1593" s="121"/>
      <c r="Y1593" s="121"/>
      <c r="Z1593" s="121"/>
      <c r="AA1593" s="121"/>
      <c r="AB1593" s="121"/>
      <c r="AC1593" s="122"/>
      <c r="AD1593" s="122"/>
      <c r="AE1593" s="122"/>
      <c r="AF1593" s="123"/>
      <c r="AG1593" s="123"/>
      <c r="AH1593" s="123"/>
      <c r="AI1593" s="120"/>
      <c r="AJ1593" s="120"/>
      <c r="AK1593" s="1093"/>
      <c r="AL1593" s="1093"/>
      <c r="AM1593" s="1093"/>
      <c r="AN1593" s="120"/>
      <c r="AO1593" s="118">
        <f t="shared" si="306"/>
        <v>0</v>
      </c>
      <c r="AP1593" s="120" t="s">
        <v>287</v>
      </c>
      <c r="AQ1593" s="120" t="s">
        <v>287</v>
      </c>
      <c r="AR1593" s="144">
        <f t="shared" si="304"/>
        <v>0</v>
      </c>
      <c r="AS1593" s="411">
        <v>8.3999999999999995E-3</v>
      </c>
      <c r="AT1593" s="115">
        <v>1602</v>
      </c>
    </row>
    <row r="1594" spans="1:46" ht="15" hidden="1" customHeight="1">
      <c r="A1594" s="115">
        <v>1591</v>
      </c>
      <c r="B1594" s="120"/>
      <c r="C1594" s="120"/>
      <c r="D1594" s="120"/>
      <c r="E1594" s="120"/>
      <c r="F1594" s="120"/>
      <c r="G1594" s="120"/>
      <c r="H1594" s="120"/>
      <c r="I1594" s="120"/>
      <c r="J1594" s="120"/>
      <c r="K1594" s="120"/>
      <c r="L1594" s="120">
        <f t="shared" si="305"/>
        <v>0.01</v>
      </c>
      <c r="M1594" s="163"/>
      <c r="N1594" s="141"/>
      <c r="O1594" s="163"/>
      <c r="P1594" s="163"/>
      <c r="Q1594" s="120"/>
      <c r="R1594" s="120"/>
      <c r="S1594" s="121"/>
      <c r="T1594" s="121"/>
      <c r="U1594" s="121"/>
      <c r="V1594" s="121"/>
      <c r="W1594" s="121"/>
      <c r="X1594" s="121"/>
      <c r="Y1594" s="121"/>
      <c r="Z1594" s="121"/>
      <c r="AA1594" s="121"/>
      <c r="AB1594" s="121"/>
      <c r="AC1594" s="122"/>
      <c r="AD1594" s="122"/>
      <c r="AE1594" s="122"/>
      <c r="AF1594" s="123"/>
      <c r="AG1594" s="123"/>
      <c r="AH1594" s="123"/>
      <c r="AI1594" s="120"/>
      <c r="AJ1594" s="120"/>
      <c r="AK1594" s="1093"/>
      <c r="AL1594" s="1093"/>
      <c r="AM1594" s="1093"/>
      <c r="AN1594" s="120"/>
      <c r="AO1594" s="118">
        <f t="shared" si="306"/>
        <v>0</v>
      </c>
      <c r="AP1594" s="120" t="s">
        <v>287</v>
      </c>
      <c r="AQ1594" s="120" t="s">
        <v>287</v>
      </c>
      <c r="AR1594" s="144">
        <f t="shared" si="304"/>
        <v>0</v>
      </c>
      <c r="AS1594" s="411">
        <v>8.3999999999999995E-3</v>
      </c>
      <c r="AT1594" s="115">
        <v>1603</v>
      </c>
    </row>
    <row r="1595" spans="1:46" ht="15" hidden="1" customHeight="1">
      <c r="A1595" s="115">
        <v>1592</v>
      </c>
      <c r="B1595" s="120"/>
      <c r="C1595" s="120"/>
      <c r="D1595" s="120"/>
      <c r="E1595" s="120"/>
      <c r="F1595" s="120"/>
      <c r="G1595" s="120"/>
      <c r="H1595" s="120"/>
      <c r="I1595" s="120"/>
      <c r="J1595" s="120"/>
      <c r="K1595" s="120"/>
      <c r="L1595" s="120">
        <f t="shared" si="305"/>
        <v>0.01</v>
      </c>
      <c r="M1595" s="163"/>
      <c r="N1595" s="141"/>
      <c r="O1595" s="163"/>
      <c r="P1595" s="163"/>
      <c r="Q1595" s="120"/>
      <c r="R1595" s="120"/>
      <c r="S1595" s="121"/>
      <c r="T1595" s="121"/>
      <c r="U1595" s="121"/>
      <c r="V1595" s="121"/>
      <c r="W1595" s="121"/>
      <c r="X1595" s="121"/>
      <c r="Y1595" s="121"/>
      <c r="Z1595" s="121"/>
      <c r="AA1595" s="121"/>
      <c r="AB1595" s="121"/>
      <c r="AC1595" s="122"/>
      <c r="AD1595" s="122"/>
      <c r="AE1595" s="122"/>
      <c r="AF1595" s="123"/>
      <c r="AG1595" s="123"/>
      <c r="AH1595" s="123"/>
      <c r="AI1595" s="120"/>
      <c r="AJ1595" s="120"/>
      <c r="AK1595" s="1093"/>
      <c r="AL1595" s="1093"/>
      <c r="AM1595" s="1093"/>
      <c r="AN1595" s="120"/>
      <c r="AO1595" s="118">
        <f t="shared" si="306"/>
        <v>0</v>
      </c>
      <c r="AP1595" s="120" t="s">
        <v>287</v>
      </c>
      <c r="AQ1595" s="120" t="s">
        <v>287</v>
      </c>
      <c r="AR1595" s="144">
        <f t="shared" si="304"/>
        <v>0</v>
      </c>
      <c r="AS1595" s="411">
        <v>8.3999999999999995E-3</v>
      </c>
      <c r="AT1595" s="115">
        <v>1604</v>
      </c>
    </row>
    <row r="1596" spans="1:46" ht="15" hidden="1" customHeight="1">
      <c r="A1596" s="115">
        <v>1593</v>
      </c>
      <c r="B1596" s="120"/>
      <c r="C1596" s="120"/>
      <c r="D1596" s="120"/>
      <c r="E1596" s="120"/>
      <c r="F1596" s="120"/>
      <c r="G1596" s="120"/>
      <c r="H1596" s="120"/>
      <c r="I1596" s="120"/>
      <c r="J1596" s="120"/>
      <c r="K1596" s="120"/>
      <c r="L1596" s="120">
        <f t="shared" si="305"/>
        <v>0.01</v>
      </c>
      <c r="M1596" s="163"/>
      <c r="N1596" s="141"/>
      <c r="O1596" s="163"/>
      <c r="P1596" s="163"/>
      <c r="Q1596" s="120"/>
      <c r="R1596" s="120"/>
      <c r="S1596" s="121"/>
      <c r="T1596" s="121"/>
      <c r="U1596" s="121"/>
      <c r="V1596" s="121"/>
      <c r="W1596" s="121"/>
      <c r="X1596" s="121"/>
      <c r="Y1596" s="121"/>
      <c r="Z1596" s="121"/>
      <c r="AA1596" s="121"/>
      <c r="AB1596" s="121"/>
      <c r="AC1596" s="122"/>
      <c r="AD1596" s="122"/>
      <c r="AE1596" s="122"/>
      <c r="AF1596" s="123"/>
      <c r="AG1596" s="123"/>
      <c r="AH1596" s="123"/>
      <c r="AI1596" s="120"/>
      <c r="AJ1596" s="120"/>
      <c r="AK1596" s="1093"/>
      <c r="AL1596" s="1093"/>
      <c r="AM1596" s="1093"/>
      <c r="AN1596" s="120"/>
      <c r="AO1596" s="118">
        <f t="shared" si="306"/>
        <v>0</v>
      </c>
      <c r="AP1596" s="120" t="s">
        <v>287</v>
      </c>
      <c r="AQ1596" s="120" t="s">
        <v>287</v>
      </c>
      <c r="AR1596" s="144">
        <f t="shared" si="304"/>
        <v>0</v>
      </c>
      <c r="AS1596" s="411">
        <v>8.3999999999999995E-3</v>
      </c>
      <c r="AT1596" s="115">
        <v>1605</v>
      </c>
    </row>
    <row r="1597" spans="1:46" ht="15" hidden="1" customHeight="1">
      <c r="A1597" s="115">
        <v>1594</v>
      </c>
      <c r="B1597" s="120"/>
      <c r="C1597" s="120"/>
      <c r="D1597" s="120"/>
      <c r="E1597" s="120"/>
      <c r="F1597" s="120"/>
      <c r="G1597" s="120"/>
      <c r="H1597" s="120"/>
      <c r="I1597" s="120"/>
      <c r="J1597" s="120"/>
      <c r="K1597" s="120"/>
      <c r="L1597" s="120">
        <f t="shared" si="305"/>
        <v>0.01</v>
      </c>
      <c r="M1597" s="163"/>
      <c r="N1597" s="141"/>
      <c r="O1597" s="163"/>
      <c r="P1597" s="163"/>
      <c r="Q1597" s="120"/>
      <c r="R1597" s="120"/>
      <c r="S1597" s="121"/>
      <c r="T1597" s="121"/>
      <c r="U1597" s="121"/>
      <c r="V1597" s="121"/>
      <c r="W1597" s="121"/>
      <c r="X1597" s="121"/>
      <c r="Y1597" s="121"/>
      <c r="Z1597" s="121"/>
      <c r="AA1597" s="121"/>
      <c r="AB1597" s="121"/>
      <c r="AC1597" s="122"/>
      <c r="AD1597" s="122"/>
      <c r="AE1597" s="122"/>
      <c r="AF1597" s="123"/>
      <c r="AG1597" s="123"/>
      <c r="AH1597" s="123"/>
      <c r="AI1597" s="120"/>
      <c r="AJ1597" s="120"/>
      <c r="AK1597" s="1093"/>
      <c r="AL1597" s="1093"/>
      <c r="AM1597" s="1093"/>
      <c r="AN1597" s="120"/>
      <c r="AO1597" s="118">
        <f t="shared" si="306"/>
        <v>0</v>
      </c>
      <c r="AP1597" s="120" t="s">
        <v>287</v>
      </c>
      <c r="AQ1597" s="120" t="s">
        <v>287</v>
      </c>
      <c r="AR1597" s="144">
        <f t="shared" si="304"/>
        <v>0</v>
      </c>
      <c r="AS1597" s="411">
        <v>8.3999999999999995E-3</v>
      </c>
      <c r="AT1597" s="115">
        <v>1606</v>
      </c>
    </row>
    <row r="1598" spans="1:46" ht="15" hidden="1" customHeight="1">
      <c r="A1598" s="115">
        <v>1595</v>
      </c>
      <c r="B1598" s="120"/>
      <c r="C1598" s="120"/>
      <c r="D1598" s="120"/>
      <c r="E1598" s="120"/>
      <c r="F1598" s="120"/>
      <c r="G1598" s="120"/>
      <c r="H1598" s="120"/>
      <c r="I1598" s="120"/>
      <c r="J1598" s="120"/>
      <c r="K1598" s="120"/>
      <c r="L1598" s="120">
        <f t="shared" si="305"/>
        <v>0.01</v>
      </c>
      <c r="M1598" s="163"/>
      <c r="N1598" s="141"/>
      <c r="O1598" s="163"/>
      <c r="P1598" s="163"/>
      <c r="Q1598" s="120"/>
      <c r="R1598" s="120"/>
      <c r="S1598" s="121"/>
      <c r="T1598" s="121"/>
      <c r="U1598" s="121"/>
      <c r="V1598" s="121"/>
      <c r="W1598" s="121"/>
      <c r="X1598" s="121"/>
      <c r="Y1598" s="121"/>
      <c r="Z1598" s="121"/>
      <c r="AA1598" s="121"/>
      <c r="AB1598" s="121"/>
      <c r="AC1598" s="122"/>
      <c r="AD1598" s="122"/>
      <c r="AE1598" s="122"/>
      <c r="AF1598" s="123"/>
      <c r="AG1598" s="123"/>
      <c r="AH1598" s="123"/>
      <c r="AI1598" s="120"/>
      <c r="AJ1598" s="120"/>
      <c r="AK1598" s="1093"/>
      <c r="AL1598" s="1093"/>
      <c r="AM1598" s="1093"/>
      <c r="AN1598" s="120"/>
      <c r="AO1598" s="118">
        <f t="shared" si="306"/>
        <v>0</v>
      </c>
      <c r="AP1598" s="120" t="s">
        <v>287</v>
      </c>
      <c r="AQ1598" s="120" t="s">
        <v>287</v>
      </c>
      <c r="AR1598" s="144">
        <f t="shared" si="304"/>
        <v>0</v>
      </c>
      <c r="AS1598" s="411">
        <v>8.3999999999999995E-3</v>
      </c>
      <c r="AT1598" s="115">
        <v>1607</v>
      </c>
    </row>
    <row r="1599" spans="1:46" ht="15" hidden="1" customHeight="1">
      <c r="A1599" s="115">
        <v>1596</v>
      </c>
      <c r="B1599" s="120"/>
      <c r="C1599" s="120"/>
      <c r="D1599" s="120"/>
      <c r="E1599" s="120"/>
      <c r="F1599" s="120"/>
      <c r="G1599" s="120"/>
      <c r="H1599" s="120"/>
      <c r="I1599" s="120"/>
      <c r="J1599" s="120"/>
      <c r="K1599" s="120"/>
      <c r="L1599" s="120">
        <f t="shared" si="305"/>
        <v>0.01</v>
      </c>
      <c r="M1599" s="163"/>
      <c r="N1599" s="141"/>
      <c r="O1599" s="163"/>
      <c r="P1599" s="163"/>
      <c r="Q1599" s="120"/>
      <c r="R1599" s="120"/>
      <c r="S1599" s="121"/>
      <c r="T1599" s="121"/>
      <c r="U1599" s="121"/>
      <c r="V1599" s="121"/>
      <c r="W1599" s="121"/>
      <c r="X1599" s="121"/>
      <c r="Y1599" s="121"/>
      <c r="Z1599" s="121"/>
      <c r="AA1599" s="121"/>
      <c r="AB1599" s="121"/>
      <c r="AC1599" s="122"/>
      <c r="AD1599" s="122"/>
      <c r="AE1599" s="122"/>
      <c r="AF1599" s="123"/>
      <c r="AG1599" s="123"/>
      <c r="AH1599" s="123"/>
      <c r="AI1599" s="120"/>
      <c r="AJ1599" s="120"/>
      <c r="AK1599" s="1093"/>
      <c r="AL1599" s="1093"/>
      <c r="AM1599" s="1093"/>
      <c r="AN1599" s="120"/>
      <c r="AO1599" s="118">
        <f t="shared" si="306"/>
        <v>0</v>
      </c>
      <c r="AP1599" s="120" t="s">
        <v>287</v>
      </c>
      <c r="AQ1599" s="120" t="s">
        <v>287</v>
      </c>
      <c r="AR1599" s="144">
        <f t="shared" si="304"/>
        <v>0</v>
      </c>
      <c r="AS1599" s="411">
        <v>8.3999999999999995E-3</v>
      </c>
      <c r="AT1599" s="115">
        <v>1608</v>
      </c>
    </row>
    <row r="1600" spans="1:46" ht="15" hidden="1" customHeight="1">
      <c r="A1600" s="115">
        <v>1597</v>
      </c>
      <c r="B1600" s="120"/>
      <c r="C1600" s="120"/>
      <c r="D1600" s="120"/>
      <c r="E1600" s="120"/>
      <c r="F1600" s="120"/>
      <c r="G1600" s="120"/>
      <c r="H1600" s="120"/>
      <c r="I1600" s="120"/>
      <c r="J1600" s="120"/>
      <c r="K1600" s="120"/>
      <c r="L1600" s="120">
        <f t="shared" si="305"/>
        <v>0.01</v>
      </c>
      <c r="M1600" s="163"/>
      <c r="N1600" s="141"/>
      <c r="O1600" s="163"/>
      <c r="P1600" s="163"/>
      <c r="Q1600" s="120"/>
      <c r="R1600" s="120"/>
      <c r="S1600" s="121"/>
      <c r="T1600" s="121"/>
      <c r="U1600" s="121"/>
      <c r="V1600" s="121"/>
      <c r="W1600" s="121"/>
      <c r="X1600" s="121"/>
      <c r="Y1600" s="121"/>
      <c r="Z1600" s="121"/>
      <c r="AA1600" s="121"/>
      <c r="AB1600" s="121"/>
      <c r="AC1600" s="122"/>
      <c r="AD1600" s="122"/>
      <c r="AE1600" s="122"/>
      <c r="AF1600" s="123"/>
      <c r="AG1600" s="123"/>
      <c r="AH1600" s="123"/>
      <c r="AI1600" s="120"/>
      <c r="AJ1600" s="120"/>
      <c r="AK1600" s="1093"/>
      <c r="AL1600" s="1093"/>
      <c r="AM1600" s="1093"/>
      <c r="AN1600" s="120"/>
      <c r="AO1600" s="118">
        <f t="shared" si="306"/>
        <v>0</v>
      </c>
      <c r="AP1600" s="120" t="s">
        <v>287</v>
      </c>
      <c r="AQ1600" s="120" t="s">
        <v>287</v>
      </c>
      <c r="AR1600" s="144">
        <f t="shared" si="304"/>
        <v>0</v>
      </c>
      <c r="AS1600" s="411">
        <v>8.3999999999999995E-3</v>
      </c>
      <c r="AT1600" s="115">
        <v>1609</v>
      </c>
    </row>
    <row r="1601" spans="1:46" ht="15" hidden="1" customHeight="1">
      <c r="A1601" s="115">
        <v>1598</v>
      </c>
      <c r="B1601" s="120"/>
      <c r="C1601" s="120"/>
      <c r="D1601" s="120"/>
      <c r="E1601" s="120"/>
      <c r="F1601" s="120"/>
      <c r="G1601" s="120"/>
      <c r="H1601" s="120"/>
      <c r="I1601" s="120"/>
      <c r="J1601" s="120"/>
      <c r="K1601" s="120"/>
      <c r="L1601" s="120">
        <f t="shared" si="305"/>
        <v>0.01</v>
      </c>
      <c r="M1601" s="163"/>
      <c r="N1601" s="141"/>
      <c r="O1601" s="163"/>
      <c r="P1601" s="163"/>
      <c r="Q1601" s="120"/>
      <c r="R1601" s="120"/>
      <c r="S1601" s="121"/>
      <c r="T1601" s="121"/>
      <c r="U1601" s="121"/>
      <c r="V1601" s="121"/>
      <c r="W1601" s="121"/>
      <c r="X1601" s="121"/>
      <c r="Y1601" s="121"/>
      <c r="Z1601" s="121"/>
      <c r="AA1601" s="121"/>
      <c r="AB1601" s="121"/>
      <c r="AC1601" s="122"/>
      <c r="AD1601" s="122"/>
      <c r="AE1601" s="122"/>
      <c r="AF1601" s="123"/>
      <c r="AG1601" s="123"/>
      <c r="AH1601" s="123"/>
      <c r="AI1601" s="120"/>
      <c r="AJ1601" s="120"/>
      <c r="AK1601" s="1093"/>
      <c r="AL1601" s="1093"/>
      <c r="AM1601" s="1093"/>
      <c r="AN1601" s="120"/>
      <c r="AO1601" s="118">
        <f t="shared" si="306"/>
        <v>0</v>
      </c>
      <c r="AP1601" s="120" t="s">
        <v>287</v>
      </c>
      <c r="AQ1601" s="120" t="s">
        <v>287</v>
      </c>
      <c r="AR1601" s="144">
        <f t="shared" si="304"/>
        <v>0</v>
      </c>
      <c r="AS1601" s="411">
        <v>8.3999999999999995E-3</v>
      </c>
      <c r="AT1601" s="115">
        <v>1610</v>
      </c>
    </row>
    <row r="1602" spans="1:46" ht="15" hidden="1" customHeight="1">
      <c r="A1602" s="115">
        <v>1599</v>
      </c>
      <c r="B1602" s="120"/>
      <c r="C1602" s="120"/>
      <c r="D1602" s="120"/>
      <c r="E1602" s="120"/>
      <c r="F1602" s="120"/>
      <c r="G1602" s="120"/>
      <c r="H1602" s="120"/>
      <c r="I1602" s="120"/>
      <c r="J1602" s="120"/>
      <c r="K1602" s="120"/>
      <c r="L1602" s="120">
        <f t="shared" si="305"/>
        <v>0.01</v>
      </c>
      <c r="M1602" s="163"/>
      <c r="N1602" s="141"/>
      <c r="O1602" s="163"/>
      <c r="P1602" s="163"/>
      <c r="Q1602" s="120"/>
      <c r="R1602" s="120"/>
      <c r="S1602" s="121"/>
      <c r="T1602" s="121"/>
      <c r="U1602" s="121"/>
      <c r="V1602" s="121"/>
      <c r="W1602" s="121"/>
      <c r="X1602" s="121"/>
      <c r="Y1602" s="121"/>
      <c r="Z1602" s="121"/>
      <c r="AA1602" s="121"/>
      <c r="AB1602" s="121"/>
      <c r="AC1602" s="122"/>
      <c r="AD1602" s="122"/>
      <c r="AE1602" s="122"/>
      <c r="AF1602" s="123"/>
      <c r="AG1602" s="123"/>
      <c r="AH1602" s="123"/>
      <c r="AI1602" s="120"/>
      <c r="AJ1602" s="120"/>
      <c r="AK1602" s="1093"/>
      <c r="AL1602" s="1093"/>
      <c r="AM1602" s="1093"/>
      <c r="AN1602" s="120"/>
      <c r="AO1602" s="118">
        <f t="shared" si="306"/>
        <v>0</v>
      </c>
      <c r="AP1602" s="120" t="s">
        <v>287</v>
      </c>
      <c r="AQ1602" s="120" t="s">
        <v>287</v>
      </c>
      <c r="AR1602" s="144">
        <f t="shared" si="304"/>
        <v>0</v>
      </c>
      <c r="AS1602" s="411">
        <v>8.3999999999999995E-3</v>
      </c>
      <c r="AT1602" s="115">
        <v>1611</v>
      </c>
    </row>
    <row r="1603" spans="1:46" ht="15" hidden="1" customHeight="1">
      <c r="A1603" s="115">
        <v>1600</v>
      </c>
      <c r="B1603" s="120"/>
      <c r="C1603" s="120"/>
      <c r="D1603" s="120"/>
      <c r="E1603" s="120"/>
      <c r="F1603" s="120"/>
      <c r="G1603" s="120"/>
      <c r="H1603" s="120"/>
      <c r="I1603" s="120"/>
      <c r="J1603" s="120"/>
      <c r="K1603" s="120"/>
      <c r="L1603" s="120">
        <f t="shared" si="305"/>
        <v>0.01</v>
      </c>
      <c r="M1603" s="163"/>
      <c r="N1603" s="141"/>
      <c r="O1603" s="163"/>
      <c r="P1603" s="163"/>
      <c r="Q1603" s="120"/>
      <c r="R1603" s="120"/>
      <c r="S1603" s="121"/>
      <c r="T1603" s="121"/>
      <c r="U1603" s="121"/>
      <c r="V1603" s="121"/>
      <c r="W1603" s="121"/>
      <c r="X1603" s="121"/>
      <c r="Y1603" s="121"/>
      <c r="Z1603" s="121"/>
      <c r="AA1603" s="121"/>
      <c r="AB1603" s="121"/>
      <c r="AC1603" s="122"/>
      <c r="AD1603" s="122"/>
      <c r="AE1603" s="122"/>
      <c r="AF1603" s="123"/>
      <c r="AG1603" s="123"/>
      <c r="AH1603" s="123"/>
      <c r="AI1603" s="120"/>
      <c r="AJ1603" s="120"/>
      <c r="AK1603" s="1093"/>
      <c r="AL1603" s="1093"/>
      <c r="AM1603" s="1093"/>
      <c r="AN1603" s="120"/>
      <c r="AO1603" s="118">
        <f t="shared" si="306"/>
        <v>0</v>
      </c>
      <c r="AP1603" s="120" t="s">
        <v>287</v>
      </c>
      <c r="AQ1603" s="120" t="s">
        <v>287</v>
      </c>
      <c r="AR1603" s="144">
        <f t="shared" si="304"/>
        <v>0</v>
      </c>
      <c r="AS1603" s="411">
        <v>8.3999999999999995E-3</v>
      </c>
      <c r="AT1603" s="115">
        <v>1612</v>
      </c>
    </row>
    <row r="1604" spans="1:46" ht="15" hidden="1" customHeight="1">
      <c r="A1604" s="115">
        <v>1601</v>
      </c>
      <c r="B1604" s="120"/>
      <c r="C1604" s="120"/>
      <c r="D1604" s="120"/>
      <c r="E1604" s="120"/>
      <c r="F1604" s="120"/>
      <c r="G1604" s="120"/>
      <c r="H1604" s="120"/>
      <c r="I1604" s="120"/>
      <c r="J1604" s="120"/>
      <c r="K1604" s="120"/>
      <c r="L1604" s="120">
        <f t="shared" si="305"/>
        <v>0.01</v>
      </c>
      <c r="M1604" s="163"/>
      <c r="N1604" s="141"/>
      <c r="O1604" s="163"/>
      <c r="P1604" s="163"/>
      <c r="Q1604" s="120"/>
      <c r="R1604" s="120"/>
      <c r="S1604" s="121"/>
      <c r="T1604" s="121"/>
      <c r="U1604" s="121"/>
      <c r="V1604" s="121"/>
      <c r="W1604" s="121"/>
      <c r="X1604" s="121"/>
      <c r="Y1604" s="121"/>
      <c r="Z1604" s="121"/>
      <c r="AA1604" s="121"/>
      <c r="AB1604" s="121"/>
      <c r="AC1604" s="122"/>
      <c r="AD1604" s="122"/>
      <c r="AE1604" s="122"/>
      <c r="AF1604" s="123"/>
      <c r="AG1604" s="123"/>
      <c r="AH1604" s="123"/>
      <c r="AI1604" s="120"/>
      <c r="AJ1604" s="120"/>
      <c r="AK1604" s="1093"/>
      <c r="AL1604" s="1093"/>
      <c r="AM1604" s="1093"/>
      <c r="AN1604" s="120"/>
      <c r="AO1604" s="118">
        <f t="shared" si="306"/>
        <v>0</v>
      </c>
      <c r="AP1604" s="120" t="s">
        <v>287</v>
      </c>
      <c r="AQ1604" s="120" t="s">
        <v>287</v>
      </c>
      <c r="AR1604" s="144">
        <f t="shared" si="304"/>
        <v>0</v>
      </c>
      <c r="AS1604" s="411">
        <v>8.3999999999999995E-3</v>
      </c>
      <c r="AT1604" s="115">
        <v>1613</v>
      </c>
    </row>
    <row r="1605" spans="1:46" ht="15" hidden="1" customHeight="1">
      <c r="A1605" s="115">
        <v>1602</v>
      </c>
      <c r="B1605" s="120"/>
      <c r="C1605" s="120"/>
      <c r="D1605" s="120"/>
      <c r="E1605" s="120"/>
      <c r="F1605" s="120"/>
      <c r="G1605" s="120"/>
      <c r="H1605" s="120"/>
      <c r="I1605" s="120"/>
      <c r="J1605" s="120"/>
      <c r="K1605" s="120"/>
      <c r="L1605" s="120">
        <f t="shared" si="305"/>
        <v>0.01</v>
      </c>
      <c r="M1605" s="163"/>
      <c r="N1605" s="141"/>
      <c r="O1605" s="163"/>
      <c r="P1605" s="163"/>
      <c r="Q1605" s="120"/>
      <c r="R1605" s="120"/>
      <c r="S1605" s="121"/>
      <c r="T1605" s="121"/>
      <c r="U1605" s="121"/>
      <c r="V1605" s="121"/>
      <c r="W1605" s="121"/>
      <c r="X1605" s="121"/>
      <c r="Y1605" s="121"/>
      <c r="Z1605" s="121"/>
      <c r="AA1605" s="121"/>
      <c r="AB1605" s="121"/>
      <c r="AC1605" s="122"/>
      <c r="AD1605" s="122"/>
      <c r="AE1605" s="122"/>
      <c r="AF1605" s="123"/>
      <c r="AG1605" s="123"/>
      <c r="AH1605" s="123"/>
      <c r="AI1605" s="120"/>
      <c r="AJ1605" s="120"/>
      <c r="AK1605" s="1093"/>
      <c r="AL1605" s="1093"/>
      <c r="AM1605" s="1093"/>
      <c r="AN1605" s="120"/>
      <c r="AO1605" s="118">
        <f t="shared" si="306"/>
        <v>0</v>
      </c>
      <c r="AP1605" s="120" t="s">
        <v>287</v>
      </c>
      <c r="AQ1605" s="120" t="s">
        <v>287</v>
      </c>
      <c r="AR1605" s="144">
        <f t="shared" si="304"/>
        <v>0</v>
      </c>
      <c r="AS1605" s="411">
        <v>8.3999999999999995E-3</v>
      </c>
      <c r="AT1605" s="115">
        <v>1614</v>
      </c>
    </row>
    <row r="1606" spans="1:46" ht="15" hidden="1" customHeight="1">
      <c r="A1606" s="115">
        <v>1603</v>
      </c>
      <c r="B1606" s="120"/>
      <c r="C1606" s="120"/>
      <c r="D1606" s="120"/>
      <c r="E1606" s="120"/>
      <c r="F1606" s="120"/>
      <c r="G1606" s="120"/>
      <c r="H1606" s="120"/>
      <c r="I1606" s="120"/>
      <c r="J1606" s="120"/>
      <c r="K1606" s="120"/>
      <c r="L1606" s="120">
        <f t="shared" si="305"/>
        <v>0.01</v>
      </c>
      <c r="M1606" s="163"/>
      <c r="N1606" s="141"/>
      <c r="O1606" s="163"/>
      <c r="P1606" s="163"/>
      <c r="Q1606" s="120"/>
      <c r="R1606" s="120"/>
      <c r="S1606" s="121"/>
      <c r="T1606" s="121"/>
      <c r="U1606" s="121"/>
      <c r="V1606" s="121"/>
      <c r="W1606" s="121"/>
      <c r="X1606" s="121"/>
      <c r="Y1606" s="121"/>
      <c r="Z1606" s="121"/>
      <c r="AA1606" s="121"/>
      <c r="AB1606" s="121"/>
      <c r="AC1606" s="122"/>
      <c r="AD1606" s="122"/>
      <c r="AE1606" s="122"/>
      <c r="AF1606" s="123"/>
      <c r="AG1606" s="123"/>
      <c r="AH1606" s="123"/>
      <c r="AI1606" s="120"/>
      <c r="AJ1606" s="120"/>
      <c r="AK1606" s="1093"/>
      <c r="AL1606" s="1093"/>
      <c r="AM1606" s="1093"/>
      <c r="AN1606" s="120"/>
      <c r="AO1606" s="118">
        <f t="shared" si="306"/>
        <v>0</v>
      </c>
      <c r="AP1606" s="120" t="s">
        <v>287</v>
      </c>
      <c r="AQ1606" s="120" t="s">
        <v>287</v>
      </c>
      <c r="AR1606" s="144">
        <f t="shared" si="304"/>
        <v>0</v>
      </c>
      <c r="AS1606" s="411">
        <v>8.3999999999999995E-3</v>
      </c>
      <c r="AT1606" s="115">
        <v>1615</v>
      </c>
    </row>
    <row r="1607" spans="1:46" ht="15" hidden="1" customHeight="1">
      <c r="A1607" s="115">
        <v>1604</v>
      </c>
      <c r="B1607" s="120"/>
      <c r="C1607" s="120"/>
      <c r="D1607" s="120"/>
      <c r="E1607" s="120"/>
      <c r="F1607" s="120"/>
      <c r="G1607" s="120"/>
      <c r="H1607" s="120"/>
      <c r="I1607" s="120"/>
      <c r="J1607" s="120"/>
      <c r="K1607" s="120"/>
      <c r="L1607" s="120">
        <f t="shared" si="305"/>
        <v>0.01</v>
      </c>
      <c r="M1607" s="163"/>
      <c r="N1607" s="141"/>
      <c r="O1607" s="163"/>
      <c r="P1607" s="163"/>
      <c r="Q1607" s="120"/>
      <c r="R1607" s="120"/>
      <c r="S1607" s="121"/>
      <c r="T1607" s="121"/>
      <c r="U1607" s="121"/>
      <c r="V1607" s="121"/>
      <c r="W1607" s="121"/>
      <c r="X1607" s="121"/>
      <c r="Y1607" s="121"/>
      <c r="Z1607" s="121"/>
      <c r="AA1607" s="121"/>
      <c r="AB1607" s="121"/>
      <c r="AC1607" s="122"/>
      <c r="AD1607" s="122"/>
      <c r="AE1607" s="122"/>
      <c r="AF1607" s="123"/>
      <c r="AG1607" s="123"/>
      <c r="AH1607" s="123"/>
      <c r="AI1607" s="120"/>
      <c r="AJ1607" s="120"/>
      <c r="AK1607" s="1093"/>
      <c r="AL1607" s="1093"/>
      <c r="AM1607" s="1093"/>
      <c r="AN1607" s="120"/>
      <c r="AO1607" s="118">
        <f t="shared" si="306"/>
        <v>0</v>
      </c>
      <c r="AP1607" s="120" t="s">
        <v>287</v>
      </c>
      <c r="AQ1607" s="120" t="s">
        <v>287</v>
      </c>
      <c r="AR1607" s="144">
        <f t="shared" si="304"/>
        <v>0</v>
      </c>
      <c r="AS1607" s="411">
        <v>8.3999999999999995E-3</v>
      </c>
      <c r="AT1607" s="115">
        <v>1616</v>
      </c>
    </row>
    <row r="1608" spans="1:46" ht="15" hidden="1" customHeight="1">
      <c r="A1608" s="115">
        <v>1605</v>
      </c>
      <c r="B1608" s="120"/>
      <c r="C1608" s="120"/>
      <c r="D1608" s="120"/>
      <c r="E1608" s="120"/>
      <c r="F1608" s="120"/>
      <c r="G1608" s="120"/>
      <c r="H1608" s="120"/>
      <c r="I1608" s="120"/>
      <c r="J1608" s="120"/>
      <c r="K1608" s="120"/>
      <c r="L1608" s="120">
        <f t="shared" si="305"/>
        <v>0.01</v>
      </c>
      <c r="M1608" s="163"/>
      <c r="N1608" s="141"/>
      <c r="O1608" s="163"/>
      <c r="P1608" s="163"/>
      <c r="Q1608" s="120"/>
      <c r="R1608" s="120"/>
      <c r="S1608" s="121"/>
      <c r="T1608" s="121"/>
      <c r="U1608" s="121"/>
      <c r="V1608" s="121"/>
      <c r="W1608" s="121"/>
      <c r="X1608" s="121"/>
      <c r="Y1608" s="121"/>
      <c r="Z1608" s="121"/>
      <c r="AA1608" s="121"/>
      <c r="AB1608" s="121"/>
      <c r="AC1608" s="122"/>
      <c r="AD1608" s="122"/>
      <c r="AE1608" s="122"/>
      <c r="AF1608" s="123"/>
      <c r="AG1608" s="123"/>
      <c r="AH1608" s="123"/>
      <c r="AI1608" s="120"/>
      <c r="AJ1608" s="120"/>
      <c r="AK1608" s="1093"/>
      <c r="AL1608" s="1093"/>
      <c r="AM1608" s="1093"/>
      <c r="AN1608" s="120"/>
      <c r="AO1608" s="118">
        <f t="shared" si="306"/>
        <v>0</v>
      </c>
      <c r="AP1608" s="120" t="s">
        <v>287</v>
      </c>
      <c r="AQ1608" s="120" t="s">
        <v>287</v>
      </c>
      <c r="AR1608" s="144">
        <f t="shared" si="304"/>
        <v>0</v>
      </c>
      <c r="AS1608" s="411">
        <v>8.3999999999999995E-3</v>
      </c>
      <c r="AT1608" s="115">
        <v>1617</v>
      </c>
    </row>
    <row r="1609" spans="1:46" ht="15" hidden="1" customHeight="1">
      <c r="A1609" s="115">
        <v>1606</v>
      </c>
      <c r="B1609" s="120"/>
      <c r="C1609" s="120"/>
      <c r="D1609" s="120"/>
      <c r="E1609" s="120"/>
      <c r="F1609" s="120"/>
      <c r="G1609" s="120"/>
      <c r="H1609" s="120"/>
      <c r="I1609" s="120"/>
      <c r="J1609" s="120"/>
      <c r="K1609" s="120"/>
      <c r="L1609" s="120">
        <f t="shared" si="305"/>
        <v>0.01</v>
      </c>
      <c r="M1609" s="163"/>
      <c r="N1609" s="141"/>
      <c r="O1609" s="163"/>
      <c r="P1609" s="163"/>
      <c r="Q1609" s="120"/>
      <c r="R1609" s="120"/>
      <c r="S1609" s="121"/>
      <c r="T1609" s="121"/>
      <c r="U1609" s="121"/>
      <c r="V1609" s="121"/>
      <c r="W1609" s="121"/>
      <c r="X1609" s="121"/>
      <c r="Y1609" s="121"/>
      <c r="Z1609" s="121"/>
      <c r="AA1609" s="121"/>
      <c r="AB1609" s="121"/>
      <c r="AC1609" s="122"/>
      <c r="AD1609" s="122"/>
      <c r="AE1609" s="122"/>
      <c r="AF1609" s="123"/>
      <c r="AG1609" s="123"/>
      <c r="AH1609" s="123"/>
      <c r="AI1609" s="120"/>
      <c r="AJ1609" s="120"/>
      <c r="AK1609" s="1093"/>
      <c r="AL1609" s="1093"/>
      <c r="AM1609" s="1093"/>
      <c r="AN1609" s="120"/>
      <c r="AO1609" s="118">
        <f t="shared" si="306"/>
        <v>0</v>
      </c>
      <c r="AP1609" s="120" t="s">
        <v>287</v>
      </c>
      <c r="AQ1609" s="120" t="s">
        <v>287</v>
      </c>
      <c r="AR1609" s="144">
        <f t="shared" si="304"/>
        <v>0</v>
      </c>
      <c r="AS1609" s="411">
        <v>8.3999999999999995E-3</v>
      </c>
      <c r="AT1609" s="115">
        <v>1618</v>
      </c>
    </row>
    <row r="1610" spans="1:46" ht="15" hidden="1" customHeight="1">
      <c r="A1610" s="115">
        <v>1607</v>
      </c>
      <c r="B1610" s="120"/>
      <c r="C1610" s="120"/>
      <c r="D1610" s="120"/>
      <c r="E1610" s="120"/>
      <c r="F1610" s="120"/>
      <c r="G1610" s="120"/>
      <c r="H1610" s="120"/>
      <c r="I1610" s="120"/>
      <c r="J1610" s="120"/>
      <c r="K1610" s="120"/>
      <c r="L1610" s="120">
        <f t="shared" si="305"/>
        <v>0.01</v>
      </c>
      <c r="M1610" s="163"/>
      <c r="N1610" s="141"/>
      <c r="O1610" s="163"/>
      <c r="P1610" s="163"/>
      <c r="Q1610" s="120"/>
      <c r="R1610" s="120"/>
      <c r="S1610" s="121"/>
      <c r="T1610" s="121"/>
      <c r="U1610" s="121"/>
      <c r="V1610" s="121"/>
      <c r="W1610" s="121"/>
      <c r="X1610" s="121"/>
      <c r="Y1610" s="121"/>
      <c r="Z1610" s="121"/>
      <c r="AA1610" s="121"/>
      <c r="AB1610" s="121"/>
      <c r="AC1610" s="122"/>
      <c r="AD1610" s="122"/>
      <c r="AE1610" s="122"/>
      <c r="AF1610" s="123"/>
      <c r="AG1610" s="123"/>
      <c r="AH1610" s="123"/>
      <c r="AI1610" s="120"/>
      <c r="AJ1610" s="120"/>
      <c r="AK1610" s="1093"/>
      <c r="AL1610" s="1093"/>
      <c r="AM1610" s="1093"/>
      <c r="AN1610" s="120"/>
      <c r="AO1610" s="118">
        <f t="shared" si="306"/>
        <v>0</v>
      </c>
      <c r="AP1610" s="120" t="s">
        <v>287</v>
      </c>
      <c r="AQ1610" s="120" t="s">
        <v>287</v>
      </c>
      <c r="AR1610" s="144">
        <f t="shared" si="304"/>
        <v>0</v>
      </c>
      <c r="AS1610" s="411">
        <v>8.3999999999999995E-3</v>
      </c>
      <c r="AT1610" s="115">
        <v>1619</v>
      </c>
    </row>
    <row r="1611" spans="1:46" ht="15" hidden="1" customHeight="1">
      <c r="A1611" s="115">
        <v>1608</v>
      </c>
      <c r="B1611" s="120"/>
      <c r="C1611" s="120"/>
      <c r="D1611" s="120"/>
      <c r="E1611" s="120"/>
      <c r="F1611" s="120"/>
      <c r="G1611" s="120"/>
      <c r="H1611" s="120"/>
      <c r="I1611" s="120"/>
      <c r="J1611" s="120"/>
      <c r="K1611" s="120"/>
      <c r="L1611" s="120">
        <f t="shared" si="305"/>
        <v>0.01</v>
      </c>
      <c r="M1611" s="163"/>
      <c r="N1611" s="141"/>
      <c r="O1611" s="163"/>
      <c r="P1611" s="163"/>
      <c r="Q1611" s="120"/>
      <c r="R1611" s="120"/>
      <c r="S1611" s="121"/>
      <c r="T1611" s="121"/>
      <c r="U1611" s="121"/>
      <c r="V1611" s="121"/>
      <c r="W1611" s="121"/>
      <c r="X1611" s="121"/>
      <c r="Y1611" s="121"/>
      <c r="Z1611" s="121"/>
      <c r="AA1611" s="121"/>
      <c r="AB1611" s="121"/>
      <c r="AC1611" s="122"/>
      <c r="AD1611" s="122"/>
      <c r="AE1611" s="122"/>
      <c r="AF1611" s="123"/>
      <c r="AG1611" s="123"/>
      <c r="AH1611" s="123"/>
      <c r="AI1611" s="120"/>
      <c r="AJ1611" s="120"/>
      <c r="AK1611" s="1093"/>
      <c r="AL1611" s="1093"/>
      <c r="AM1611" s="1093"/>
      <c r="AN1611" s="120"/>
      <c r="AO1611" s="118">
        <f t="shared" si="306"/>
        <v>0</v>
      </c>
      <c r="AP1611" s="120" t="s">
        <v>287</v>
      </c>
      <c r="AQ1611" s="120" t="s">
        <v>287</v>
      </c>
      <c r="AR1611" s="144">
        <f t="shared" si="304"/>
        <v>0</v>
      </c>
      <c r="AS1611" s="411">
        <v>8.3999999999999995E-3</v>
      </c>
      <c r="AT1611" s="115">
        <v>1620</v>
      </c>
    </row>
    <row r="1612" spans="1:46" ht="15" hidden="1" customHeight="1">
      <c r="A1612" s="115">
        <v>1609</v>
      </c>
      <c r="B1612" s="120"/>
      <c r="C1612" s="120"/>
      <c r="D1612" s="120"/>
      <c r="E1612" s="120"/>
      <c r="F1612" s="120"/>
      <c r="G1612" s="120"/>
      <c r="H1612" s="120"/>
      <c r="I1612" s="120"/>
      <c r="J1612" s="120"/>
      <c r="K1612" s="120"/>
      <c r="L1612" s="120">
        <f t="shared" si="305"/>
        <v>0.01</v>
      </c>
      <c r="M1612" s="163"/>
      <c r="N1612" s="141"/>
      <c r="O1612" s="163"/>
      <c r="P1612" s="163"/>
      <c r="Q1612" s="120"/>
      <c r="R1612" s="120"/>
      <c r="S1612" s="121"/>
      <c r="T1612" s="121"/>
      <c r="U1612" s="121"/>
      <c r="V1612" s="121"/>
      <c r="W1612" s="121"/>
      <c r="X1612" s="121"/>
      <c r="Y1612" s="121"/>
      <c r="Z1612" s="121"/>
      <c r="AA1612" s="121"/>
      <c r="AB1612" s="121"/>
      <c r="AC1612" s="122"/>
      <c r="AD1612" s="122"/>
      <c r="AE1612" s="122"/>
      <c r="AF1612" s="123"/>
      <c r="AG1612" s="123"/>
      <c r="AH1612" s="123"/>
      <c r="AI1612" s="120"/>
      <c r="AJ1612" s="120"/>
      <c r="AK1612" s="1093"/>
      <c r="AL1612" s="1093"/>
      <c r="AM1612" s="1093"/>
      <c r="AN1612" s="120"/>
      <c r="AO1612" s="118">
        <f t="shared" si="306"/>
        <v>0</v>
      </c>
      <c r="AP1612" s="120" t="s">
        <v>287</v>
      </c>
      <c r="AQ1612" s="120" t="s">
        <v>287</v>
      </c>
      <c r="AR1612" s="144">
        <f t="shared" si="304"/>
        <v>0</v>
      </c>
      <c r="AS1612" s="411">
        <v>8.3999999999999995E-3</v>
      </c>
      <c r="AT1612" s="115">
        <v>1621</v>
      </c>
    </row>
    <row r="1613" spans="1:46" ht="15" hidden="1" customHeight="1">
      <c r="A1613" s="115">
        <v>1610</v>
      </c>
      <c r="B1613" s="120"/>
      <c r="C1613" s="120"/>
      <c r="D1613" s="120"/>
      <c r="E1613" s="120"/>
      <c r="F1613" s="120"/>
      <c r="G1613" s="120"/>
      <c r="H1613" s="120"/>
      <c r="I1613" s="120"/>
      <c r="J1613" s="120"/>
      <c r="K1613" s="120"/>
      <c r="L1613" s="120">
        <f t="shared" si="305"/>
        <v>0.01</v>
      </c>
      <c r="M1613" s="163"/>
      <c r="N1613" s="141"/>
      <c r="O1613" s="163"/>
      <c r="P1613" s="163"/>
      <c r="Q1613" s="120"/>
      <c r="R1613" s="120"/>
      <c r="S1613" s="121"/>
      <c r="T1613" s="121"/>
      <c r="U1613" s="121"/>
      <c r="V1613" s="121"/>
      <c r="W1613" s="121"/>
      <c r="X1613" s="121"/>
      <c r="Y1613" s="121"/>
      <c r="Z1613" s="121"/>
      <c r="AA1613" s="121"/>
      <c r="AB1613" s="121"/>
      <c r="AC1613" s="122"/>
      <c r="AD1613" s="122"/>
      <c r="AE1613" s="122"/>
      <c r="AF1613" s="123"/>
      <c r="AG1613" s="123"/>
      <c r="AH1613" s="123"/>
      <c r="AI1613" s="120"/>
      <c r="AJ1613" s="120"/>
      <c r="AK1613" s="1093"/>
      <c r="AL1613" s="1093"/>
      <c r="AM1613" s="1093"/>
      <c r="AN1613" s="120"/>
      <c r="AO1613" s="118">
        <f t="shared" si="306"/>
        <v>0</v>
      </c>
      <c r="AP1613" s="120" t="s">
        <v>287</v>
      </c>
      <c r="AQ1613" s="120" t="s">
        <v>287</v>
      </c>
      <c r="AR1613" s="144">
        <f t="shared" si="304"/>
        <v>0</v>
      </c>
      <c r="AS1613" s="411">
        <v>8.3999999999999995E-3</v>
      </c>
      <c r="AT1613" s="115">
        <v>1622</v>
      </c>
    </row>
    <row r="1614" spans="1:46" ht="15" hidden="1" customHeight="1">
      <c r="A1614" s="115">
        <v>1611</v>
      </c>
      <c r="B1614" s="120"/>
      <c r="C1614" s="120"/>
      <c r="D1614" s="120"/>
      <c r="E1614" s="120"/>
      <c r="F1614" s="120"/>
      <c r="G1614" s="120"/>
      <c r="H1614" s="120"/>
      <c r="I1614" s="120"/>
      <c r="J1614" s="120"/>
      <c r="K1614" s="120"/>
      <c r="L1614" s="120">
        <f t="shared" si="305"/>
        <v>0.01</v>
      </c>
      <c r="M1614" s="163"/>
      <c r="N1614" s="141"/>
      <c r="O1614" s="163"/>
      <c r="P1614" s="163"/>
      <c r="Q1614" s="120"/>
      <c r="R1614" s="120"/>
      <c r="S1614" s="121"/>
      <c r="T1614" s="121"/>
      <c r="U1614" s="121"/>
      <c r="V1614" s="121"/>
      <c r="W1614" s="121"/>
      <c r="X1614" s="121"/>
      <c r="Y1614" s="121"/>
      <c r="Z1614" s="121"/>
      <c r="AA1614" s="121"/>
      <c r="AB1614" s="121"/>
      <c r="AC1614" s="122"/>
      <c r="AD1614" s="122"/>
      <c r="AE1614" s="122"/>
      <c r="AF1614" s="123"/>
      <c r="AG1614" s="123"/>
      <c r="AH1614" s="123"/>
      <c r="AI1614" s="120"/>
      <c r="AJ1614" s="120"/>
      <c r="AK1614" s="1093"/>
      <c r="AL1614" s="1093"/>
      <c r="AM1614" s="1093"/>
      <c r="AN1614" s="120"/>
      <c r="AO1614" s="118">
        <f t="shared" si="306"/>
        <v>0</v>
      </c>
      <c r="AP1614" s="120" t="s">
        <v>287</v>
      </c>
      <c r="AQ1614" s="120" t="s">
        <v>287</v>
      </c>
      <c r="AR1614" s="144">
        <f t="shared" si="304"/>
        <v>0</v>
      </c>
      <c r="AS1614" s="411">
        <v>8.3999999999999995E-3</v>
      </c>
      <c r="AT1614" s="115">
        <v>1623</v>
      </c>
    </row>
    <row r="1615" spans="1:46" ht="15" hidden="1" customHeight="1">
      <c r="A1615" s="115">
        <v>1612</v>
      </c>
      <c r="B1615" s="120"/>
      <c r="C1615" s="120"/>
      <c r="D1615" s="120"/>
      <c r="E1615" s="120"/>
      <c r="F1615" s="120"/>
      <c r="G1615" s="120"/>
      <c r="H1615" s="120"/>
      <c r="I1615" s="120"/>
      <c r="J1615" s="120"/>
      <c r="K1615" s="120"/>
      <c r="L1615" s="120">
        <f t="shared" si="305"/>
        <v>0.01</v>
      </c>
      <c r="M1615" s="163"/>
      <c r="N1615" s="141"/>
      <c r="O1615" s="163"/>
      <c r="P1615" s="163"/>
      <c r="Q1615" s="120"/>
      <c r="R1615" s="120"/>
      <c r="S1615" s="121"/>
      <c r="T1615" s="121"/>
      <c r="U1615" s="121"/>
      <c r="V1615" s="121"/>
      <c r="W1615" s="121"/>
      <c r="X1615" s="121"/>
      <c r="Y1615" s="121"/>
      <c r="Z1615" s="121"/>
      <c r="AA1615" s="121"/>
      <c r="AB1615" s="121"/>
      <c r="AC1615" s="122"/>
      <c r="AD1615" s="122"/>
      <c r="AE1615" s="122"/>
      <c r="AF1615" s="123"/>
      <c r="AG1615" s="123"/>
      <c r="AH1615" s="123"/>
      <c r="AI1615" s="120"/>
      <c r="AJ1615" s="120"/>
      <c r="AK1615" s="1093"/>
      <c r="AL1615" s="1093"/>
      <c r="AM1615" s="1093"/>
      <c r="AN1615" s="120"/>
      <c r="AO1615" s="118">
        <f t="shared" si="306"/>
        <v>0</v>
      </c>
      <c r="AP1615" s="120" t="s">
        <v>287</v>
      </c>
      <c r="AQ1615" s="120" t="s">
        <v>287</v>
      </c>
      <c r="AR1615" s="144">
        <f t="shared" si="304"/>
        <v>0</v>
      </c>
      <c r="AS1615" s="411">
        <v>8.3999999999999995E-3</v>
      </c>
      <c r="AT1615" s="115">
        <v>1624</v>
      </c>
    </row>
    <row r="1616" spans="1:46" ht="15" hidden="1" customHeight="1">
      <c r="A1616" s="115">
        <v>1613</v>
      </c>
      <c r="B1616" s="120"/>
      <c r="C1616" s="120"/>
      <c r="D1616" s="120"/>
      <c r="E1616" s="120"/>
      <c r="F1616" s="120"/>
      <c r="G1616" s="120"/>
      <c r="H1616" s="120"/>
      <c r="I1616" s="120"/>
      <c r="J1616" s="120"/>
      <c r="K1616" s="120"/>
      <c r="L1616" s="120">
        <f t="shared" si="305"/>
        <v>0.01</v>
      </c>
      <c r="M1616" s="163"/>
      <c r="N1616" s="141"/>
      <c r="O1616" s="163"/>
      <c r="P1616" s="163"/>
      <c r="Q1616" s="120"/>
      <c r="R1616" s="120"/>
      <c r="S1616" s="121"/>
      <c r="T1616" s="121"/>
      <c r="U1616" s="121"/>
      <c r="V1616" s="121"/>
      <c r="W1616" s="121"/>
      <c r="X1616" s="121"/>
      <c r="Y1616" s="121"/>
      <c r="Z1616" s="121"/>
      <c r="AA1616" s="121"/>
      <c r="AB1616" s="121"/>
      <c r="AC1616" s="122"/>
      <c r="AD1616" s="122"/>
      <c r="AE1616" s="122"/>
      <c r="AF1616" s="123"/>
      <c r="AG1616" s="123"/>
      <c r="AH1616" s="123"/>
      <c r="AI1616" s="120"/>
      <c r="AJ1616" s="120"/>
      <c r="AK1616" s="1093"/>
      <c r="AL1616" s="1093"/>
      <c r="AM1616" s="1093"/>
      <c r="AN1616" s="120"/>
      <c r="AO1616" s="118">
        <f t="shared" si="306"/>
        <v>0</v>
      </c>
      <c r="AP1616" s="120" t="s">
        <v>287</v>
      </c>
      <c r="AQ1616" s="120" t="s">
        <v>287</v>
      </c>
      <c r="AR1616" s="144">
        <f t="shared" si="304"/>
        <v>0</v>
      </c>
      <c r="AS1616" s="411">
        <v>8.3999999999999995E-3</v>
      </c>
      <c r="AT1616" s="115">
        <v>1625</v>
      </c>
    </row>
    <row r="1617" spans="1:46" ht="15" hidden="1" customHeight="1">
      <c r="A1617" s="115">
        <v>1614</v>
      </c>
      <c r="B1617" s="120"/>
      <c r="C1617" s="120"/>
      <c r="D1617" s="120"/>
      <c r="E1617" s="120"/>
      <c r="F1617" s="120"/>
      <c r="G1617" s="120"/>
      <c r="H1617" s="120"/>
      <c r="I1617" s="120"/>
      <c r="J1617" s="120"/>
      <c r="K1617" s="120"/>
      <c r="L1617" s="120">
        <f t="shared" si="305"/>
        <v>0.01</v>
      </c>
      <c r="M1617" s="163"/>
      <c r="N1617" s="141"/>
      <c r="O1617" s="163"/>
      <c r="P1617" s="163"/>
      <c r="Q1617" s="120"/>
      <c r="R1617" s="120"/>
      <c r="S1617" s="121"/>
      <c r="T1617" s="121"/>
      <c r="U1617" s="121"/>
      <c r="V1617" s="121"/>
      <c r="W1617" s="121"/>
      <c r="X1617" s="121"/>
      <c r="Y1617" s="121"/>
      <c r="Z1617" s="121"/>
      <c r="AA1617" s="121"/>
      <c r="AB1617" s="121"/>
      <c r="AC1617" s="122"/>
      <c r="AD1617" s="122"/>
      <c r="AE1617" s="122"/>
      <c r="AF1617" s="123"/>
      <c r="AG1617" s="123"/>
      <c r="AH1617" s="123"/>
      <c r="AI1617" s="120"/>
      <c r="AJ1617" s="120"/>
      <c r="AK1617" s="1093"/>
      <c r="AL1617" s="1093"/>
      <c r="AM1617" s="1093"/>
      <c r="AN1617" s="120"/>
      <c r="AO1617" s="118">
        <f t="shared" si="306"/>
        <v>0</v>
      </c>
      <c r="AP1617" s="120" t="s">
        <v>287</v>
      </c>
      <c r="AQ1617" s="120" t="s">
        <v>287</v>
      </c>
      <c r="AR1617" s="144">
        <f t="shared" si="304"/>
        <v>0</v>
      </c>
      <c r="AS1617" s="411">
        <v>8.3999999999999995E-3</v>
      </c>
      <c r="AT1617" s="115">
        <v>1626</v>
      </c>
    </row>
    <row r="1618" spans="1:46" ht="15" hidden="1" customHeight="1">
      <c r="A1618" s="115">
        <v>1615</v>
      </c>
      <c r="B1618" s="120"/>
      <c r="C1618" s="120"/>
      <c r="D1618" s="120"/>
      <c r="E1618" s="120"/>
      <c r="F1618" s="120"/>
      <c r="G1618" s="120"/>
      <c r="H1618" s="120"/>
      <c r="I1618" s="120"/>
      <c r="J1618" s="120"/>
      <c r="K1618" s="120"/>
      <c r="L1618" s="120">
        <f t="shared" si="305"/>
        <v>0.01</v>
      </c>
      <c r="M1618" s="163"/>
      <c r="N1618" s="141"/>
      <c r="O1618" s="163"/>
      <c r="P1618" s="163"/>
      <c r="Q1618" s="120"/>
      <c r="R1618" s="120"/>
      <c r="S1618" s="121"/>
      <c r="T1618" s="121"/>
      <c r="U1618" s="121"/>
      <c r="V1618" s="121"/>
      <c r="W1618" s="121"/>
      <c r="X1618" s="121"/>
      <c r="Y1618" s="121"/>
      <c r="Z1618" s="121"/>
      <c r="AA1618" s="121"/>
      <c r="AB1618" s="121"/>
      <c r="AC1618" s="122"/>
      <c r="AD1618" s="122"/>
      <c r="AE1618" s="122"/>
      <c r="AF1618" s="123"/>
      <c r="AG1618" s="123"/>
      <c r="AH1618" s="123"/>
      <c r="AI1618" s="120"/>
      <c r="AJ1618" s="120"/>
      <c r="AK1618" s="1093"/>
      <c r="AL1618" s="1093"/>
      <c r="AM1618" s="1093"/>
      <c r="AN1618" s="120"/>
      <c r="AO1618" s="118">
        <f t="shared" si="306"/>
        <v>0</v>
      </c>
      <c r="AP1618" s="120" t="s">
        <v>287</v>
      </c>
      <c r="AQ1618" s="120" t="s">
        <v>287</v>
      </c>
      <c r="AR1618" s="144">
        <f t="shared" si="304"/>
        <v>0</v>
      </c>
      <c r="AS1618" s="411">
        <v>8.3999999999999995E-3</v>
      </c>
      <c r="AT1618" s="115">
        <v>1627</v>
      </c>
    </row>
    <row r="1619" spans="1:46" ht="15" hidden="1" customHeight="1">
      <c r="A1619" s="115">
        <v>1616</v>
      </c>
      <c r="B1619" s="120"/>
      <c r="C1619" s="120"/>
      <c r="D1619" s="120"/>
      <c r="E1619" s="120"/>
      <c r="F1619" s="120"/>
      <c r="G1619" s="120"/>
      <c r="H1619" s="120"/>
      <c r="I1619" s="120"/>
      <c r="J1619" s="120"/>
      <c r="K1619" s="120"/>
      <c r="L1619" s="120">
        <f t="shared" si="305"/>
        <v>0.01</v>
      </c>
      <c r="M1619" s="163"/>
      <c r="N1619" s="141"/>
      <c r="O1619" s="163"/>
      <c r="P1619" s="163"/>
      <c r="Q1619" s="120"/>
      <c r="R1619" s="120"/>
      <c r="S1619" s="121"/>
      <c r="T1619" s="121"/>
      <c r="U1619" s="121"/>
      <c r="V1619" s="121"/>
      <c r="W1619" s="121"/>
      <c r="X1619" s="121"/>
      <c r="Y1619" s="121"/>
      <c r="Z1619" s="121"/>
      <c r="AA1619" s="121"/>
      <c r="AB1619" s="121"/>
      <c r="AC1619" s="122"/>
      <c r="AD1619" s="122"/>
      <c r="AE1619" s="122"/>
      <c r="AF1619" s="123"/>
      <c r="AG1619" s="123"/>
      <c r="AH1619" s="123"/>
      <c r="AI1619" s="120"/>
      <c r="AJ1619" s="120"/>
      <c r="AK1619" s="1093"/>
      <c r="AL1619" s="1093"/>
      <c r="AM1619" s="1093"/>
      <c r="AN1619" s="120"/>
      <c r="AO1619" s="118">
        <f t="shared" si="306"/>
        <v>0</v>
      </c>
      <c r="AP1619" s="120" t="s">
        <v>287</v>
      </c>
      <c r="AQ1619" s="120" t="s">
        <v>287</v>
      </c>
      <c r="AR1619" s="144">
        <f t="shared" si="304"/>
        <v>0</v>
      </c>
      <c r="AS1619" s="411">
        <v>8.3999999999999995E-3</v>
      </c>
      <c r="AT1619" s="115">
        <v>1628</v>
      </c>
    </row>
    <row r="1620" spans="1:46" ht="15" hidden="1" customHeight="1">
      <c r="A1620" s="115">
        <v>1617</v>
      </c>
      <c r="B1620" s="120"/>
      <c r="C1620" s="120"/>
      <c r="D1620" s="120"/>
      <c r="E1620" s="120"/>
      <c r="F1620" s="120"/>
      <c r="G1620" s="120"/>
      <c r="H1620" s="120"/>
      <c r="I1620" s="120"/>
      <c r="J1620" s="120"/>
      <c r="K1620" s="120"/>
      <c r="L1620" s="120">
        <f t="shared" si="305"/>
        <v>0.01</v>
      </c>
      <c r="M1620" s="163"/>
      <c r="N1620" s="141"/>
      <c r="O1620" s="163"/>
      <c r="P1620" s="163"/>
      <c r="Q1620" s="120"/>
      <c r="R1620" s="120"/>
      <c r="S1620" s="121"/>
      <c r="T1620" s="121"/>
      <c r="U1620" s="121"/>
      <c r="V1620" s="121"/>
      <c r="W1620" s="121"/>
      <c r="X1620" s="121"/>
      <c r="Y1620" s="121"/>
      <c r="Z1620" s="121"/>
      <c r="AA1620" s="121"/>
      <c r="AB1620" s="121"/>
      <c r="AC1620" s="122"/>
      <c r="AD1620" s="122"/>
      <c r="AE1620" s="122"/>
      <c r="AF1620" s="123"/>
      <c r="AG1620" s="123"/>
      <c r="AH1620" s="123"/>
      <c r="AI1620" s="120"/>
      <c r="AJ1620" s="120"/>
      <c r="AK1620" s="1093"/>
      <c r="AL1620" s="1093"/>
      <c r="AM1620" s="1093"/>
      <c r="AN1620" s="120"/>
      <c r="AO1620" s="118">
        <f t="shared" si="306"/>
        <v>0</v>
      </c>
      <c r="AP1620" s="120" t="s">
        <v>287</v>
      </c>
      <c r="AQ1620" s="120" t="s">
        <v>287</v>
      </c>
      <c r="AR1620" s="144">
        <f t="shared" si="304"/>
        <v>0</v>
      </c>
      <c r="AS1620" s="411">
        <v>8.3999999999999995E-3</v>
      </c>
      <c r="AT1620" s="115">
        <v>1629</v>
      </c>
    </row>
    <row r="1621" spans="1:46" ht="15" hidden="1" customHeight="1">
      <c r="A1621" s="115">
        <v>1618</v>
      </c>
      <c r="B1621" s="120"/>
      <c r="C1621" s="120"/>
      <c r="D1621" s="120"/>
      <c r="E1621" s="120"/>
      <c r="F1621" s="120"/>
      <c r="G1621" s="120"/>
      <c r="H1621" s="120"/>
      <c r="I1621" s="120"/>
      <c r="J1621" s="120"/>
      <c r="K1621" s="120"/>
      <c r="L1621" s="120">
        <f t="shared" si="305"/>
        <v>0.01</v>
      </c>
      <c r="M1621" s="163"/>
      <c r="N1621" s="141"/>
      <c r="O1621" s="163"/>
      <c r="P1621" s="163"/>
      <c r="Q1621" s="120"/>
      <c r="R1621" s="120"/>
      <c r="S1621" s="121"/>
      <c r="T1621" s="121"/>
      <c r="U1621" s="121"/>
      <c r="V1621" s="121"/>
      <c r="W1621" s="121"/>
      <c r="X1621" s="121"/>
      <c r="Y1621" s="121"/>
      <c r="Z1621" s="121"/>
      <c r="AA1621" s="121"/>
      <c r="AB1621" s="121"/>
      <c r="AC1621" s="122"/>
      <c r="AD1621" s="122"/>
      <c r="AE1621" s="122"/>
      <c r="AF1621" s="123"/>
      <c r="AG1621" s="123"/>
      <c r="AH1621" s="123"/>
      <c r="AI1621" s="120"/>
      <c r="AJ1621" s="120"/>
      <c r="AK1621" s="1093"/>
      <c r="AL1621" s="1093"/>
      <c r="AM1621" s="1093"/>
      <c r="AN1621" s="120"/>
      <c r="AO1621" s="118">
        <f t="shared" si="306"/>
        <v>0</v>
      </c>
      <c r="AP1621" s="120" t="s">
        <v>287</v>
      </c>
      <c r="AQ1621" s="120" t="s">
        <v>287</v>
      </c>
      <c r="AR1621" s="144">
        <f t="shared" si="304"/>
        <v>0</v>
      </c>
      <c r="AS1621" s="411">
        <v>8.3999999999999995E-3</v>
      </c>
      <c r="AT1621" s="115">
        <v>1630</v>
      </c>
    </row>
    <row r="1622" spans="1:46" ht="15" hidden="1" customHeight="1">
      <c r="A1622" s="115">
        <v>1619</v>
      </c>
      <c r="B1622" s="120"/>
      <c r="C1622" s="120"/>
      <c r="D1622" s="120"/>
      <c r="E1622" s="120"/>
      <c r="F1622" s="120"/>
      <c r="G1622" s="120"/>
      <c r="H1622" s="120"/>
      <c r="I1622" s="120"/>
      <c r="J1622" s="120"/>
      <c r="K1622" s="120"/>
      <c r="L1622" s="120">
        <f t="shared" si="305"/>
        <v>0.01</v>
      </c>
      <c r="M1622" s="163"/>
      <c r="N1622" s="141"/>
      <c r="O1622" s="163"/>
      <c r="P1622" s="163"/>
      <c r="Q1622" s="120"/>
      <c r="R1622" s="120"/>
      <c r="S1622" s="121"/>
      <c r="T1622" s="121"/>
      <c r="U1622" s="121"/>
      <c r="V1622" s="121"/>
      <c r="W1622" s="121"/>
      <c r="X1622" s="121"/>
      <c r="Y1622" s="121"/>
      <c r="Z1622" s="121"/>
      <c r="AA1622" s="121"/>
      <c r="AB1622" s="121"/>
      <c r="AC1622" s="122"/>
      <c r="AD1622" s="122"/>
      <c r="AE1622" s="122"/>
      <c r="AF1622" s="123"/>
      <c r="AG1622" s="123"/>
      <c r="AH1622" s="123"/>
      <c r="AI1622" s="120"/>
      <c r="AJ1622" s="120"/>
      <c r="AK1622" s="1093"/>
      <c r="AL1622" s="1093"/>
      <c r="AM1622" s="1093"/>
      <c r="AN1622" s="120"/>
      <c r="AO1622" s="118">
        <f t="shared" si="306"/>
        <v>0</v>
      </c>
      <c r="AP1622" s="120" t="s">
        <v>287</v>
      </c>
      <c r="AQ1622" s="120" t="s">
        <v>287</v>
      </c>
      <c r="AR1622" s="144">
        <f t="shared" si="304"/>
        <v>0</v>
      </c>
      <c r="AS1622" s="411">
        <v>8.3999999999999995E-3</v>
      </c>
      <c r="AT1622" s="115">
        <v>1631</v>
      </c>
    </row>
    <row r="1623" spans="1:46" ht="15" hidden="1" customHeight="1">
      <c r="A1623" s="115">
        <v>1620</v>
      </c>
      <c r="B1623" s="120"/>
      <c r="C1623" s="120"/>
      <c r="D1623" s="120"/>
      <c r="E1623" s="120"/>
      <c r="F1623" s="120"/>
      <c r="G1623" s="120"/>
      <c r="H1623" s="120"/>
      <c r="I1623" s="120"/>
      <c r="J1623" s="120"/>
      <c r="K1623" s="120"/>
      <c r="L1623" s="120">
        <f t="shared" si="305"/>
        <v>0.01</v>
      </c>
      <c r="M1623" s="163"/>
      <c r="N1623" s="141"/>
      <c r="O1623" s="163"/>
      <c r="P1623" s="163"/>
      <c r="Q1623" s="120"/>
      <c r="R1623" s="120"/>
      <c r="S1623" s="121"/>
      <c r="T1623" s="121"/>
      <c r="U1623" s="121"/>
      <c r="V1623" s="121"/>
      <c r="W1623" s="121"/>
      <c r="X1623" s="121"/>
      <c r="Y1623" s="121"/>
      <c r="Z1623" s="121"/>
      <c r="AA1623" s="121"/>
      <c r="AB1623" s="121"/>
      <c r="AC1623" s="122"/>
      <c r="AD1623" s="122"/>
      <c r="AE1623" s="122"/>
      <c r="AF1623" s="123"/>
      <c r="AG1623" s="123"/>
      <c r="AH1623" s="123"/>
      <c r="AI1623" s="120"/>
      <c r="AJ1623" s="120"/>
      <c r="AK1623" s="1093"/>
      <c r="AL1623" s="1093"/>
      <c r="AM1623" s="1093"/>
      <c r="AN1623" s="120"/>
      <c r="AO1623" s="118">
        <f t="shared" si="306"/>
        <v>0</v>
      </c>
      <c r="AP1623" s="120" t="s">
        <v>287</v>
      </c>
      <c r="AQ1623" s="120" t="s">
        <v>287</v>
      </c>
      <c r="AR1623" s="144">
        <f t="shared" si="304"/>
        <v>0</v>
      </c>
      <c r="AS1623" s="411">
        <v>8.3999999999999995E-3</v>
      </c>
      <c r="AT1623" s="115">
        <v>1632</v>
      </c>
    </row>
    <row r="1624" spans="1:46" ht="15" hidden="1" customHeight="1">
      <c r="A1624" s="115">
        <v>1621</v>
      </c>
      <c r="B1624" s="120"/>
      <c r="C1624" s="120"/>
      <c r="D1624" s="120"/>
      <c r="E1624" s="120"/>
      <c r="F1624" s="120"/>
      <c r="G1624" s="120"/>
      <c r="H1624" s="120"/>
      <c r="I1624" s="120"/>
      <c r="J1624" s="120"/>
      <c r="K1624" s="120"/>
      <c r="L1624" s="120">
        <f t="shared" si="305"/>
        <v>0.01</v>
      </c>
      <c r="M1624" s="163"/>
      <c r="N1624" s="141"/>
      <c r="O1624" s="163"/>
      <c r="P1624" s="163"/>
      <c r="Q1624" s="120"/>
      <c r="R1624" s="120"/>
      <c r="S1624" s="121"/>
      <c r="T1624" s="121"/>
      <c r="U1624" s="121"/>
      <c r="V1624" s="121"/>
      <c r="W1624" s="121"/>
      <c r="X1624" s="121"/>
      <c r="Y1624" s="121"/>
      <c r="Z1624" s="121"/>
      <c r="AA1624" s="121"/>
      <c r="AB1624" s="121"/>
      <c r="AC1624" s="122"/>
      <c r="AD1624" s="122"/>
      <c r="AE1624" s="122"/>
      <c r="AF1624" s="123"/>
      <c r="AG1624" s="123"/>
      <c r="AH1624" s="123"/>
      <c r="AI1624" s="120"/>
      <c r="AJ1624" s="120"/>
      <c r="AK1624" s="1093"/>
      <c r="AL1624" s="1093"/>
      <c r="AM1624" s="1093"/>
      <c r="AN1624" s="120"/>
      <c r="AO1624" s="118">
        <f t="shared" si="306"/>
        <v>0</v>
      </c>
      <c r="AP1624" s="120" t="s">
        <v>287</v>
      </c>
      <c r="AQ1624" s="120" t="s">
        <v>287</v>
      </c>
      <c r="AR1624" s="144">
        <f t="shared" si="304"/>
        <v>0</v>
      </c>
      <c r="AS1624" s="411">
        <v>8.3999999999999995E-3</v>
      </c>
      <c r="AT1624" s="115">
        <v>1633</v>
      </c>
    </row>
    <row r="1625" spans="1:46" ht="15" hidden="1" customHeight="1">
      <c r="A1625" s="115">
        <v>1622</v>
      </c>
      <c r="B1625" s="120"/>
      <c r="C1625" s="120"/>
      <c r="D1625" s="120"/>
      <c r="E1625" s="120"/>
      <c r="F1625" s="120"/>
      <c r="G1625" s="120"/>
      <c r="H1625" s="120"/>
      <c r="I1625" s="120"/>
      <c r="J1625" s="120"/>
      <c r="K1625" s="120"/>
      <c r="L1625" s="120">
        <f t="shared" si="305"/>
        <v>0.01</v>
      </c>
      <c r="M1625" s="163"/>
      <c r="N1625" s="141"/>
      <c r="O1625" s="163"/>
      <c r="P1625" s="163"/>
      <c r="Q1625" s="120"/>
      <c r="R1625" s="120"/>
      <c r="S1625" s="121"/>
      <c r="T1625" s="121"/>
      <c r="U1625" s="121"/>
      <c r="V1625" s="121"/>
      <c r="W1625" s="121"/>
      <c r="X1625" s="121"/>
      <c r="Y1625" s="121"/>
      <c r="Z1625" s="121"/>
      <c r="AA1625" s="121"/>
      <c r="AB1625" s="121"/>
      <c r="AC1625" s="122"/>
      <c r="AD1625" s="122"/>
      <c r="AE1625" s="122"/>
      <c r="AF1625" s="123"/>
      <c r="AG1625" s="123"/>
      <c r="AH1625" s="123"/>
      <c r="AI1625" s="120"/>
      <c r="AJ1625" s="120"/>
      <c r="AK1625" s="1093"/>
      <c r="AL1625" s="1093"/>
      <c r="AM1625" s="1093"/>
      <c r="AN1625" s="120"/>
      <c r="AO1625" s="118">
        <f t="shared" si="306"/>
        <v>0</v>
      </c>
      <c r="AP1625" s="120" t="s">
        <v>287</v>
      </c>
      <c r="AQ1625" s="120" t="s">
        <v>287</v>
      </c>
      <c r="AR1625" s="144">
        <f t="shared" si="304"/>
        <v>0</v>
      </c>
      <c r="AS1625" s="411">
        <v>8.3999999999999995E-3</v>
      </c>
      <c r="AT1625" s="115">
        <v>1634</v>
      </c>
    </row>
    <row r="1626" spans="1:46" ht="15" hidden="1" customHeight="1">
      <c r="A1626" s="115">
        <v>1623</v>
      </c>
      <c r="B1626" s="120"/>
      <c r="C1626" s="120"/>
      <c r="D1626" s="120"/>
      <c r="E1626" s="120"/>
      <c r="F1626" s="120"/>
      <c r="G1626" s="120"/>
      <c r="H1626" s="120"/>
      <c r="I1626" s="120"/>
      <c r="J1626" s="120"/>
      <c r="K1626" s="120"/>
      <c r="L1626" s="120">
        <f t="shared" si="305"/>
        <v>0.01</v>
      </c>
      <c r="M1626" s="163"/>
      <c r="N1626" s="141"/>
      <c r="O1626" s="163"/>
      <c r="P1626" s="163"/>
      <c r="Q1626" s="120"/>
      <c r="R1626" s="120"/>
      <c r="S1626" s="121"/>
      <c r="T1626" s="121"/>
      <c r="U1626" s="121"/>
      <c r="V1626" s="121"/>
      <c r="W1626" s="121"/>
      <c r="X1626" s="121"/>
      <c r="Y1626" s="121"/>
      <c r="Z1626" s="121"/>
      <c r="AA1626" s="121"/>
      <c r="AB1626" s="121"/>
      <c r="AC1626" s="122"/>
      <c r="AD1626" s="122"/>
      <c r="AE1626" s="122"/>
      <c r="AF1626" s="123"/>
      <c r="AG1626" s="123"/>
      <c r="AH1626" s="123"/>
      <c r="AI1626" s="120"/>
      <c r="AJ1626" s="120"/>
      <c r="AK1626" s="1093"/>
      <c r="AL1626" s="1093"/>
      <c r="AM1626" s="1093"/>
      <c r="AN1626" s="120"/>
      <c r="AO1626" s="118">
        <f t="shared" si="306"/>
        <v>0</v>
      </c>
      <c r="AP1626" s="120" t="s">
        <v>287</v>
      </c>
      <c r="AQ1626" s="120" t="s">
        <v>287</v>
      </c>
      <c r="AR1626" s="144">
        <f t="shared" si="304"/>
        <v>0</v>
      </c>
      <c r="AS1626" s="411">
        <v>8.3999999999999995E-3</v>
      </c>
      <c r="AT1626" s="115">
        <v>1635</v>
      </c>
    </row>
    <row r="1627" spans="1:46" ht="15" hidden="1" customHeight="1">
      <c r="A1627" s="115">
        <v>1624</v>
      </c>
      <c r="B1627" s="120"/>
      <c r="C1627" s="120"/>
      <c r="D1627" s="120"/>
      <c r="E1627" s="120"/>
      <c r="F1627" s="120"/>
      <c r="G1627" s="120"/>
      <c r="H1627" s="120"/>
      <c r="I1627" s="120"/>
      <c r="J1627" s="120"/>
      <c r="K1627" s="120"/>
      <c r="L1627" s="120">
        <f t="shared" si="305"/>
        <v>0.01</v>
      </c>
      <c r="M1627" s="163"/>
      <c r="N1627" s="141"/>
      <c r="O1627" s="163"/>
      <c r="P1627" s="163"/>
      <c r="Q1627" s="120"/>
      <c r="R1627" s="120"/>
      <c r="S1627" s="121"/>
      <c r="T1627" s="121"/>
      <c r="U1627" s="121"/>
      <c r="V1627" s="121"/>
      <c r="W1627" s="121"/>
      <c r="X1627" s="121"/>
      <c r="Y1627" s="121"/>
      <c r="Z1627" s="121"/>
      <c r="AA1627" s="121"/>
      <c r="AB1627" s="121"/>
      <c r="AC1627" s="122"/>
      <c r="AD1627" s="122"/>
      <c r="AE1627" s="122"/>
      <c r="AF1627" s="123"/>
      <c r="AG1627" s="123"/>
      <c r="AH1627" s="123"/>
      <c r="AI1627" s="120"/>
      <c r="AJ1627" s="120"/>
      <c r="AK1627" s="1093"/>
      <c r="AL1627" s="1093"/>
      <c r="AM1627" s="1093"/>
      <c r="AN1627" s="120"/>
      <c r="AO1627" s="118">
        <f t="shared" si="306"/>
        <v>0</v>
      </c>
      <c r="AP1627" s="120" t="s">
        <v>287</v>
      </c>
      <c r="AQ1627" s="120" t="s">
        <v>287</v>
      </c>
      <c r="AR1627" s="144">
        <f t="shared" si="304"/>
        <v>0</v>
      </c>
      <c r="AS1627" s="411">
        <v>8.3999999999999995E-3</v>
      </c>
      <c r="AT1627" s="115">
        <v>1636</v>
      </c>
    </row>
    <row r="1628" spans="1:46" ht="15" hidden="1" customHeight="1">
      <c r="A1628" s="115">
        <v>1625</v>
      </c>
      <c r="B1628" s="120"/>
      <c r="C1628" s="120"/>
      <c r="D1628" s="120"/>
      <c r="E1628" s="120"/>
      <c r="F1628" s="120"/>
      <c r="G1628" s="120"/>
      <c r="H1628" s="120"/>
      <c r="I1628" s="120"/>
      <c r="J1628" s="120"/>
      <c r="K1628" s="120"/>
      <c r="L1628" s="120">
        <f t="shared" si="305"/>
        <v>0.01</v>
      </c>
      <c r="M1628" s="163"/>
      <c r="N1628" s="141"/>
      <c r="O1628" s="163"/>
      <c r="P1628" s="163"/>
      <c r="Q1628" s="120"/>
      <c r="R1628" s="120"/>
      <c r="S1628" s="121"/>
      <c r="T1628" s="121"/>
      <c r="U1628" s="121"/>
      <c r="V1628" s="121"/>
      <c r="W1628" s="121"/>
      <c r="X1628" s="121"/>
      <c r="Y1628" s="121"/>
      <c r="Z1628" s="121"/>
      <c r="AA1628" s="121"/>
      <c r="AB1628" s="121"/>
      <c r="AC1628" s="122"/>
      <c r="AD1628" s="122"/>
      <c r="AE1628" s="122"/>
      <c r="AF1628" s="123"/>
      <c r="AG1628" s="123"/>
      <c r="AH1628" s="123"/>
      <c r="AI1628" s="120"/>
      <c r="AJ1628" s="120"/>
      <c r="AK1628" s="1093"/>
      <c r="AL1628" s="1093"/>
      <c r="AM1628" s="1093"/>
      <c r="AN1628" s="120"/>
      <c r="AO1628" s="118">
        <f t="shared" si="306"/>
        <v>0</v>
      </c>
      <c r="AP1628" s="120" t="s">
        <v>287</v>
      </c>
      <c r="AQ1628" s="120" t="s">
        <v>287</v>
      </c>
      <c r="AR1628" s="144">
        <f t="shared" si="304"/>
        <v>0</v>
      </c>
      <c r="AS1628" s="411">
        <v>8.3999999999999995E-3</v>
      </c>
      <c r="AT1628" s="115">
        <v>1637</v>
      </c>
    </row>
    <row r="1629" spans="1:46" ht="15" hidden="1" customHeight="1">
      <c r="A1629" s="115">
        <v>1626</v>
      </c>
      <c r="B1629" s="120"/>
      <c r="C1629" s="120"/>
      <c r="D1629" s="120"/>
      <c r="E1629" s="120"/>
      <c r="F1629" s="120"/>
      <c r="G1629" s="120"/>
      <c r="H1629" s="120"/>
      <c r="I1629" s="120"/>
      <c r="J1629" s="120"/>
      <c r="K1629" s="120"/>
      <c r="L1629" s="120">
        <f t="shared" si="305"/>
        <v>0.01</v>
      </c>
      <c r="M1629" s="163"/>
      <c r="N1629" s="141"/>
      <c r="O1629" s="163"/>
      <c r="P1629" s="163"/>
      <c r="Q1629" s="120"/>
      <c r="R1629" s="120"/>
      <c r="S1629" s="121"/>
      <c r="T1629" s="121"/>
      <c r="U1629" s="121"/>
      <c r="V1629" s="121"/>
      <c r="W1629" s="121"/>
      <c r="X1629" s="121"/>
      <c r="Y1629" s="121"/>
      <c r="Z1629" s="121"/>
      <c r="AA1629" s="121"/>
      <c r="AB1629" s="121"/>
      <c r="AC1629" s="122"/>
      <c r="AD1629" s="122"/>
      <c r="AE1629" s="122"/>
      <c r="AF1629" s="123"/>
      <c r="AG1629" s="123"/>
      <c r="AH1629" s="123"/>
      <c r="AI1629" s="120"/>
      <c r="AJ1629" s="120"/>
      <c r="AK1629" s="1093"/>
      <c r="AL1629" s="1093"/>
      <c r="AM1629" s="1093"/>
      <c r="AN1629" s="120"/>
      <c r="AO1629" s="118">
        <f t="shared" si="306"/>
        <v>0</v>
      </c>
      <c r="AP1629" s="120" t="s">
        <v>287</v>
      </c>
      <c r="AQ1629" s="120" t="s">
        <v>287</v>
      </c>
      <c r="AR1629" s="144">
        <f t="shared" si="304"/>
        <v>0</v>
      </c>
      <c r="AS1629" s="411">
        <v>8.3999999999999995E-3</v>
      </c>
      <c r="AT1629" s="115">
        <v>1638</v>
      </c>
    </row>
    <row r="1630" spans="1:46" ht="15" hidden="1" customHeight="1">
      <c r="A1630" s="115">
        <v>1627</v>
      </c>
      <c r="B1630" s="120"/>
      <c r="C1630" s="120"/>
      <c r="D1630" s="120"/>
      <c r="E1630" s="120"/>
      <c r="F1630" s="120"/>
      <c r="G1630" s="120"/>
      <c r="H1630" s="120"/>
      <c r="I1630" s="120"/>
      <c r="J1630" s="120"/>
      <c r="K1630" s="120"/>
      <c r="L1630" s="120">
        <f t="shared" si="305"/>
        <v>0.01</v>
      </c>
      <c r="M1630" s="163"/>
      <c r="N1630" s="141"/>
      <c r="O1630" s="163"/>
      <c r="P1630" s="163"/>
      <c r="Q1630" s="120"/>
      <c r="R1630" s="120"/>
      <c r="S1630" s="121"/>
      <c r="T1630" s="121"/>
      <c r="U1630" s="121"/>
      <c r="V1630" s="121"/>
      <c r="W1630" s="121"/>
      <c r="X1630" s="121"/>
      <c r="Y1630" s="121"/>
      <c r="Z1630" s="121"/>
      <c r="AA1630" s="121"/>
      <c r="AB1630" s="121"/>
      <c r="AC1630" s="122"/>
      <c r="AD1630" s="122"/>
      <c r="AE1630" s="122"/>
      <c r="AF1630" s="123"/>
      <c r="AG1630" s="123"/>
      <c r="AH1630" s="123"/>
      <c r="AI1630" s="120"/>
      <c r="AJ1630" s="120"/>
      <c r="AK1630" s="1093"/>
      <c r="AL1630" s="1093"/>
      <c r="AM1630" s="1093"/>
      <c r="AN1630" s="120"/>
      <c r="AO1630" s="118">
        <f t="shared" si="306"/>
        <v>0</v>
      </c>
      <c r="AP1630" s="120" t="s">
        <v>287</v>
      </c>
      <c r="AQ1630" s="120" t="s">
        <v>287</v>
      </c>
      <c r="AR1630" s="144">
        <f t="shared" si="304"/>
        <v>0</v>
      </c>
      <c r="AS1630" s="411">
        <v>8.3999999999999995E-3</v>
      </c>
      <c r="AT1630" s="115">
        <v>1639</v>
      </c>
    </row>
    <row r="1631" spans="1:46" ht="15" hidden="1" customHeight="1">
      <c r="A1631" s="115">
        <v>1628</v>
      </c>
      <c r="B1631" s="120"/>
      <c r="C1631" s="120"/>
      <c r="D1631" s="120"/>
      <c r="E1631" s="120"/>
      <c r="F1631" s="120"/>
      <c r="G1631" s="120"/>
      <c r="H1631" s="120"/>
      <c r="I1631" s="120"/>
      <c r="J1631" s="120"/>
      <c r="K1631" s="120"/>
      <c r="L1631" s="120">
        <f t="shared" si="305"/>
        <v>0.01</v>
      </c>
      <c r="M1631" s="163"/>
      <c r="N1631" s="141"/>
      <c r="O1631" s="163"/>
      <c r="P1631" s="163"/>
      <c r="Q1631" s="120"/>
      <c r="R1631" s="120"/>
      <c r="S1631" s="121"/>
      <c r="T1631" s="121"/>
      <c r="U1631" s="121"/>
      <c r="V1631" s="121"/>
      <c r="W1631" s="121"/>
      <c r="X1631" s="121"/>
      <c r="Y1631" s="121"/>
      <c r="Z1631" s="121"/>
      <c r="AA1631" s="121"/>
      <c r="AB1631" s="121"/>
      <c r="AC1631" s="122"/>
      <c r="AD1631" s="122"/>
      <c r="AE1631" s="122"/>
      <c r="AF1631" s="123"/>
      <c r="AG1631" s="123"/>
      <c r="AH1631" s="123"/>
      <c r="AI1631" s="120"/>
      <c r="AJ1631" s="120"/>
      <c r="AK1631" s="1093"/>
      <c r="AL1631" s="1093"/>
      <c r="AM1631" s="1093"/>
      <c r="AN1631" s="120"/>
      <c r="AO1631" s="118">
        <f t="shared" si="306"/>
        <v>0</v>
      </c>
      <c r="AP1631" s="120" t="s">
        <v>287</v>
      </c>
      <c r="AQ1631" s="120" t="s">
        <v>287</v>
      </c>
      <c r="AR1631" s="144">
        <f t="shared" si="304"/>
        <v>0</v>
      </c>
      <c r="AS1631" s="411">
        <v>8.3999999999999995E-3</v>
      </c>
      <c r="AT1631" s="115">
        <v>1640</v>
      </c>
    </row>
    <row r="1632" spans="1:46" ht="15" hidden="1" customHeight="1">
      <c r="A1632" s="115">
        <v>1629</v>
      </c>
      <c r="B1632" s="120"/>
      <c r="C1632" s="120"/>
      <c r="D1632" s="120"/>
      <c r="E1632" s="120"/>
      <c r="F1632" s="120"/>
      <c r="G1632" s="120"/>
      <c r="H1632" s="120"/>
      <c r="I1632" s="120"/>
      <c r="J1632" s="120"/>
      <c r="K1632" s="120"/>
      <c r="L1632" s="120">
        <f t="shared" si="305"/>
        <v>0.01</v>
      </c>
      <c r="M1632" s="163"/>
      <c r="N1632" s="141"/>
      <c r="O1632" s="163"/>
      <c r="P1632" s="163"/>
      <c r="Q1632" s="120"/>
      <c r="R1632" s="120"/>
      <c r="S1632" s="121"/>
      <c r="T1632" s="121"/>
      <c r="U1632" s="121"/>
      <c r="V1632" s="121"/>
      <c r="W1632" s="121"/>
      <c r="X1632" s="121"/>
      <c r="Y1632" s="121"/>
      <c r="Z1632" s="121"/>
      <c r="AA1632" s="121"/>
      <c r="AB1632" s="121"/>
      <c r="AC1632" s="122"/>
      <c r="AD1632" s="122"/>
      <c r="AE1632" s="122"/>
      <c r="AF1632" s="123"/>
      <c r="AG1632" s="123"/>
      <c r="AH1632" s="123"/>
      <c r="AI1632" s="120"/>
      <c r="AJ1632" s="120"/>
      <c r="AK1632" s="1093"/>
      <c r="AL1632" s="1093"/>
      <c r="AM1632" s="1093"/>
      <c r="AN1632" s="120"/>
      <c r="AO1632" s="118">
        <f t="shared" si="306"/>
        <v>0</v>
      </c>
      <c r="AP1632" s="120" t="s">
        <v>287</v>
      </c>
      <c r="AQ1632" s="120" t="s">
        <v>287</v>
      </c>
      <c r="AR1632" s="144">
        <f t="shared" si="304"/>
        <v>0</v>
      </c>
      <c r="AS1632" s="411">
        <v>8.3999999999999995E-3</v>
      </c>
      <c r="AT1632" s="115">
        <v>1641</v>
      </c>
    </row>
    <row r="1633" spans="1:46" ht="15" hidden="1" customHeight="1">
      <c r="A1633" s="115">
        <v>1630</v>
      </c>
      <c r="B1633" s="120"/>
      <c r="C1633" s="120"/>
      <c r="D1633" s="120"/>
      <c r="E1633" s="120"/>
      <c r="F1633" s="120"/>
      <c r="G1633" s="120"/>
      <c r="H1633" s="120"/>
      <c r="I1633" s="120"/>
      <c r="J1633" s="120"/>
      <c r="K1633" s="120"/>
      <c r="L1633" s="120">
        <f t="shared" si="305"/>
        <v>0.01</v>
      </c>
      <c r="M1633" s="163"/>
      <c r="N1633" s="141"/>
      <c r="O1633" s="163"/>
      <c r="P1633" s="163"/>
      <c r="Q1633" s="120"/>
      <c r="R1633" s="120"/>
      <c r="S1633" s="121"/>
      <c r="T1633" s="121"/>
      <c r="U1633" s="121"/>
      <c r="V1633" s="121"/>
      <c r="W1633" s="121"/>
      <c r="X1633" s="121"/>
      <c r="Y1633" s="121"/>
      <c r="Z1633" s="121"/>
      <c r="AA1633" s="121"/>
      <c r="AB1633" s="121"/>
      <c r="AC1633" s="122"/>
      <c r="AD1633" s="122"/>
      <c r="AE1633" s="122"/>
      <c r="AF1633" s="123"/>
      <c r="AG1633" s="123"/>
      <c r="AH1633" s="123"/>
      <c r="AI1633" s="120"/>
      <c r="AJ1633" s="120"/>
      <c r="AK1633" s="1093"/>
      <c r="AL1633" s="1093"/>
      <c r="AM1633" s="1093"/>
      <c r="AN1633" s="120"/>
      <c r="AO1633" s="118">
        <f t="shared" si="306"/>
        <v>0</v>
      </c>
      <c r="AP1633" s="120" t="s">
        <v>287</v>
      </c>
      <c r="AQ1633" s="120" t="s">
        <v>287</v>
      </c>
      <c r="AR1633" s="144">
        <f t="shared" si="304"/>
        <v>0</v>
      </c>
      <c r="AS1633" s="411">
        <v>8.3999999999999995E-3</v>
      </c>
      <c r="AT1633" s="115">
        <v>1642</v>
      </c>
    </row>
    <row r="1634" spans="1:46" ht="15" hidden="1" customHeight="1">
      <c r="A1634" s="115">
        <v>1631</v>
      </c>
      <c r="B1634" s="120"/>
      <c r="C1634" s="120"/>
      <c r="D1634" s="120"/>
      <c r="E1634" s="120"/>
      <c r="F1634" s="120"/>
      <c r="G1634" s="120"/>
      <c r="H1634" s="120"/>
      <c r="I1634" s="120"/>
      <c r="J1634" s="120"/>
      <c r="K1634" s="120"/>
      <c r="L1634" s="120">
        <f t="shared" si="305"/>
        <v>0.01</v>
      </c>
      <c r="M1634" s="163"/>
      <c r="N1634" s="141"/>
      <c r="O1634" s="163"/>
      <c r="P1634" s="163"/>
      <c r="Q1634" s="120"/>
      <c r="R1634" s="120"/>
      <c r="S1634" s="121"/>
      <c r="T1634" s="121"/>
      <c r="U1634" s="121"/>
      <c r="V1634" s="121"/>
      <c r="W1634" s="121"/>
      <c r="X1634" s="121"/>
      <c r="Y1634" s="121"/>
      <c r="Z1634" s="121"/>
      <c r="AA1634" s="121"/>
      <c r="AB1634" s="121"/>
      <c r="AC1634" s="122"/>
      <c r="AD1634" s="122"/>
      <c r="AE1634" s="122"/>
      <c r="AF1634" s="123"/>
      <c r="AG1634" s="123"/>
      <c r="AH1634" s="123"/>
      <c r="AI1634" s="120"/>
      <c r="AJ1634" s="120"/>
      <c r="AK1634" s="1093"/>
      <c r="AL1634" s="1093"/>
      <c r="AM1634" s="1093"/>
      <c r="AN1634" s="120"/>
      <c r="AO1634" s="118">
        <f t="shared" si="306"/>
        <v>0</v>
      </c>
      <c r="AP1634" s="120" t="s">
        <v>287</v>
      </c>
      <c r="AQ1634" s="120" t="s">
        <v>287</v>
      </c>
      <c r="AR1634" s="144">
        <f t="shared" si="304"/>
        <v>0</v>
      </c>
      <c r="AS1634" s="411">
        <v>8.3999999999999995E-3</v>
      </c>
      <c r="AT1634" s="115">
        <v>1643</v>
      </c>
    </row>
    <row r="1635" spans="1:46" ht="15" hidden="1" customHeight="1">
      <c r="A1635" s="115">
        <v>1632</v>
      </c>
      <c r="B1635" s="120"/>
      <c r="C1635" s="120"/>
      <c r="D1635" s="120"/>
      <c r="E1635" s="120"/>
      <c r="F1635" s="120"/>
      <c r="G1635" s="120"/>
      <c r="H1635" s="120"/>
      <c r="I1635" s="120"/>
      <c r="J1635" s="120"/>
      <c r="K1635" s="120"/>
      <c r="L1635" s="120">
        <f t="shared" si="305"/>
        <v>0.01</v>
      </c>
      <c r="M1635" s="163"/>
      <c r="N1635" s="141"/>
      <c r="O1635" s="163"/>
      <c r="P1635" s="163"/>
      <c r="Q1635" s="120"/>
      <c r="R1635" s="120"/>
      <c r="S1635" s="121"/>
      <c r="T1635" s="121"/>
      <c r="U1635" s="121"/>
      <c r="V1635" s="121"/>
      <c r="W1635" s="121"/>
      <c r="X1635" s="121"/>
      <c r="Y1635" s="121"/>
      <c r="Z1635" s="121"/>
      <c r="AA1635" s="121"/>
      <c r="AB1635" s="121"/>
      <c r="AC1635" s="122"/>
      <c r="AD1635" s="122"/>
      <c r="AE1635" s="122"/>
      <c r="AF1635" s="123"/>
      <c r="AG1635" s="123"/>
      <c r="AH1635" s="123"/>
      <c r="AI1635" s="120"/>
      <c r="AJ1635" s="120"/>
      <c r="AK1635" s="1093"/>
      <c r="AL1635" s="1093"/>
      <c r="AM1635" s="1093"/>
      <c r="AN1635" s="120"/>
      <c r="AO1635" s="118">
        <f t="shared" si="306"/>
        <v>0</v>
      </c>
      <c r="AP1635" s="120" t="s">
        <v>287</v>
      </c>
      <c r="AQ1635" s="120" t="s">
        <v>287</v>
      </c>
      <c r="AR1635" s="144">
        <f t="shared" si="304"/>
        <v>0</v>
      </c>
      <c r="AS1635" s="411">
        <v>8.3999999999999995E-3</v>
      </c>
      <c r="AT1635" s="115">
        <v>1644</v>
      </c>
    </row>
    <row r="1636" spans="1:46" ht="15" hidden="1" customHeight="1">
      <c r="A1636" s="115">
        <v>1633</v>
      </c>
      <c r="B1636" s="120"/>
      <c r="C1636" s="120"/>
      <c r="D1636" s="120"/>
      <c r="E1636" s="120"/>
      <c r="F1636" s="120"/>
      <c r="G1636" s="120"/>
      <c r="H1636" s="120"/>
      <c r="I1636" s="120"/>
      <c r="J1636" s="120"/>
      <c r="K1636" s="120"/>
      <c r="L1636" s="120">
        <f t="shared" si="305"/>
        <v>0.01</v>
      </c>
      <c r="M1636" s="163"/>
      <c r="N1636" s="141"/>
      <c r="O1636" s="163"/>
      <c r="P1636" s="163"/>
      <c r="Q1636" s="120"/>
      <c r="R1636" s="120"/>
      <c r="S1636" s="121"/>
      <c r="T1636" s="121"/>
      <c r="U1636" s="121"/>
      <c r="V1636" s="121"/>
      <c r="W1636" s="121"/>
      <c r="X1636" s="121"/>
      <c r="Y1636" s="121"/>
      <c r="Z1636" s="121"/>
      <c r="AA1636" s="121"/>
      <c r="AB1636" s="121"/>
      <c r="AC1636" s="122"/>
      <c r="AD1636" s="122"/>
      <c r="AE1636" s="122"/>
      <c r="AF1636" s="123"/>
      <c r="AG1636" s="123"/>
      <c r="AH1636" s="123"/>
      <c r="AI1636" s="120"/>
      <c r="AJ1636" s="120"/>
      <c r="AK1636" s="1093"/>
      <c r="AL1636" s="1093"/>
      <c r="AM1636" s="1093"/>
      <c r="AN1636" s="120"/>
      <c r="AO1636" s="118">
        <f t="shared" si="306"/>
        <v>0</v>
      </c>
      <c r="AP1636" s="120" t="s">
        <v>287</v>
      </c>
      <c r="AQ1636" s="120" t="s">
        <v>287</v>
      </c>
      <c r="AR1636" s="144">
        <f t="shared" si="304"/>
        <v>0</v>
      </c>
      <c r="AS1636" s="411">
        <v>8.3999999999999995E-3</v>
      </c>
      <c r="AT1636" s="115">
        <v>1645</v>
      </c>
    </row>
    <row r="1637" spans="1:46" ht="15" hidden="1" customHeight="1">
      <c r="A1637" s="115">
        <v>1634</v>
      </c>
      <c r="B1637" s="120"/>
      <c r="C1637" s="120"/>
      <c r="D1637" s="120"/>
      <c r="E1637" s="120"/>
      <c r="F1637" s="120"/>
      <c r="G1637" s="120"/>
      <c r="H1637" s="120"/>
      <c r="I1637" s="120"/>
      <c r="J1637" s="120"/>
      <c r="K1637" s="120"/>
      <c r="L1637" s="120">
        <f t="shared" si="305"/>
        <v>0.01</v>
      </c>
      <c r="M1637" s="163"/>
      <c r="N1637" s="141"/>
      <c r="O1637" s="163"/>
      <c r="P1637" s="163"/>
      <c r="Q1637" s="120"/>
      <c r="R1637" s="120"/>
      <c r="S1637" s="121"/>
      <c r="T1637" s="121"/>
      <c r="U1637" s="121"/>
      <c r="V1637" s="121"/>
      <c r="W1637" s="121"/>
      <c r="X1637" s="121"/>
      <c r="Y1637" s="121"/>
      <c r="Z1637" s="121"/>
      <c r="AA1637" s="121"/>
      <c r="AB1637" s="121"/>
      <c r="AC1637" s="122"/>
      <c r="AD1637" s="122"/>
      <c r="AE1637" s="122"/>
      <c r="AF1637" s="123"/>
      <c r="AG1637" s="123"/>
      <c r="AH1637" s="123"/>
      <c r="AI1637" s="120"/>
      <c r="AJ1637" s="120"/>
      <c r="AK1637" s="1093"/>
      <c r="AL1637" s="1093"/>
      <c r="AM1637" s="1093"/>
      <c r="AN1637" s="120"/>
      <c r="AO1637" s="118">
        <f t="shared" si="306"/>
        <v>0</v>
      </c>
      <c r="AP1637" s="120" t="s">
        <v>287</v>
      </c>
      <c r="AQ1637" s="120" t="s">
        <v>287</v>
      </c>
      <c r="AR1637" s="144">
        <f t="shared" si="304"/>
        <v>0</v>
      </c>
      <c r="AS1637" s="411">
        <v>8.3999999999999995E-3</v>
      </c>
      <c r="AT1637" s="115">
        <v>1646</v>
      </c>
    </row>
    <row r="1638" spans="1:46" ht="15" hidden="1" customHeight="1">
      <c r="A1638" s="115">
        <v>1635</v>
      </c>
      <c r="B1638" s="120"/>
      <c r="C1638" s="120"/>
      <c r="D1638" s="120"/>
      <c r="E1638" s="120"/>
      <c r="F1638" s="120"/>
      <c r="G1638" s="120"/>
      <c r="H1638" s="120"/>
      <c r="I1638" s="120"/>
      <c r="J1638" s="120"/>
      <c r="K1638" s="120"/>
      <c r="L1638" s="120">
        <f t="shared" si="305"/>
        <v>0.01</v>
      </c>
      <c r="M1638" s="163"/>
      <c r="N1638" s="141"/>
      <c r="O1638" s="163"/>
      <c r="P1638" s="163"/>
      <c r="Q1638" s="120"/>
      <c r="R1638" s="120"/>
      <c r="S1638" s="121"/>
      <c r="T1638" s="121"/>
      <c r="U1638" s="121"/>
      <c r="V1638" s="121"/>
      <c r="W1638" s="121"/>
      <c r="X1638" s="121"/>
      <c r="Y1638" s="121"/>
      <c r="Z1638" s="121"/>
      <c r="AA1638" s="121"/>
      <c r="AB1638" s="121"/>
      <c r="AC1638" s="122"/>
      <c r="AD1638" s="122"/>
      <c r="AE1638" s="122"/>
      <c r="AF1638" s="123"/>
      <c r="AG1638" s="123"/>
      <c r="AH1638" s="123"/>
      <c r="AI1638" s="120"/>
      <c r="AJ1638" s="120"/>
      <c r="AK1638" s="1093"/>
      <c r="AL1638" s="1093"/>
      <c r="AM1638" s="1093"/>
      <c r="AN1638" s="120"/>
      <c r="AO1638" s="118">
        <f t="shared" si="306"/>
        <v>0</v>
      </c>
      <c r="AP1638" s="120" t="s">
        <v>287</v>
      </c>
      <c r="AQ1638" s="120" t="s">
        <v>287</v>
      </c>
      <c r="AR1638" s="144">
        <f t="shared" si="304"/>
        <v>0</v>
      </c>
      <c r="AS1638" s="411">
        <v>8.3999999999999995E-3</v>
      </c>
      <c r="AT1638" s="115">
        <v>1647</v>
      </c>
    </row>
    <row r="1639" spans="1:46" ht="15" hidden="1" customHeight="1">
      <c r="A1639" s="115">
        <v>1636</v>
      </c>
      <c r="B1639" s="120"/>
      <c r="C1639" s="120"/>
      <c r="D1639" s="120"/>
      <c r="E1639" s="120"/>
      <c r="F1639" s="120"/>
      <c r="G1639" s="120"/>
      <c r="H1639" s="120"/>
      <c r="I1639" s="120"/>
      <c r="J1639" s="120"/>
      <c r="K1639" s="120"/>
      <c r="L1639" s="120">
        <f t="shared" si="305"/>
        <v>0.01</v>
      </c>
      <c r="M1639" s="163"/>
      <c r="N1639" s="141"/>
      <c r="O1639" s="163"/>
      <c r="P1639" s="163"/>
      <c r="Q1639" s="120"/>
      <c r="R1639" s="120"/>
      <c r="S1639" s="121"/>
      <c r="T1639" s="121"/>
      <c r="U1639" s="121"/>
      <c r="V1639" s="121"/>
      <c r="W1639" s="121"/>
      <c r="X1639" s="121"/>
      <c r="Y1639" s="121"/>
      <c r="Z1639" s="121"/>
      <c r="AA1639" s="121"/>
      <c r="AB1639" s="121"/>
      <c r="AC1639" s="122"/>
      <c r="AD1639" s="122"/>
      <c r="AE1639" s="122"/>
      <c r="AF1639" s="123"/>
      <c r="AG1639" s="123"/>
      <c r="AH1639" s="123"/>
      <c r="AI1639" s="120"/>
      <c r="AJ1639" s="120"/>
      <c r="AK1639" s="1093"/>
      <c r="AL1639" s="1093"/>
      <c r="AM1639" s="1093"/>
      <c r="AN1639" s="120"/>
      <c r="AO1639" s="118">
        <f t="shared" si="306"/>
        <v>0</v>
      </c>
      <c r="AP1639" s="120" t="s">
        <v>287</v>
      </c>
      <c r="AQ1639" s="120" t="s">
        <v>287</v>
      </c>
      <c r="AR1639" s="144">
        <f t="shared" si="304"/>
        <v>0</v>
      </c>
      <c r="AS1639" s="411">
        <v>8.3999999999999995E-3</v>
      </c>
      <c r="AT1639" s="115">
        <v>1648</v>
      </c>
    </row>
    <row r="1640" spans="1:46" ht="15" hidden="1" customHeight="1">
      <c r="A1640" s="115">
        <v>1637</v>
      </c>
      <c r="B1640" s="120"/>
      <c r="C1640" s="120"/>
      <c r="D1640" s="120"/>
      <c r="E1640" s="120"/>
      <c r="F1640" s="120"/>
      <c r="G1640" s="120"/>
      <c r="H1640" s="120"/>
      <c r="I1640" s="120"/>
      <c r="J1640" s="120"/>
      <c r="K1640" s="120"/>
      <c r="L1640" s="120">
        <f t="shared" si="305"/>
        <v>0.01</v>
      </c>
      <c r="M1640" s="163"/>
      <c r="N1640" s="141"/>
      <c r="O1640" s="163"/>
      <c r="P1640" s="163"/>
      <c r="Q1640" s="120"/>
      <c r="R1640" s="120"/>
      <c r="S1640" s="121"/>
      <c r="T1640" s="121"/>
      <c r="U1640" s="121"/>
      <c r="V1640" s="121"/>
      <c r="W1640" s="121"/>
      <c r="X1640" s="121"/>
      <c r="Y1640" s="121"/>
      <c r="Z1640" s="121"/>
      <c r="AA1640" s="121"/>
      <c r="AB1640" s="121"/>
      <c r="AC1640" s="122"/>
      <c r="AD1640" s="122"/>
      <c r="AE1640" s="122"/>
      <c r="AF1640" s="123"/>
      <c r="AG1640" s="123"/>
      <c r="AH1640" s="123"/>
      <c r="AI1640" s="120"/>
      <c r="AJ1640" s="120"/>
      <c r="AK1640" s="1093"/>
      <c r="AL1640" s="1093"/>
      <c r="AM1640" s="1093"/>
      <c r="AN1640" s="120"/>
      <c r="AO1640" s="118">
        <f t="shared" si="306"/>
        <v>0</v>
      </c>
      <c r="AP1640" s="120" t="s">
        <v>287</v>
      </c>
      <c r="AQ1640" s="120" t="s">
        <v>287</v>
      </c>
      <c r="AR1640" s="144">
        <f t="shared" si="304"/>
        <v>0</v>
      </c>
      <c r="AS1640" s="411">
        <v>8.3999999999999995E-3</v>
      </c>
      <c r="AT1640" s="115">
        <v>1649</v>
      </c>
    </row>
    <row r="1641" spans="1:46" ht="15" hidden="1" customHeight="1">
      <c r="A1641" s="115">
        <v>1638</v>
      </c>
      <c r="B1641" s="120"/>
      <c r="C1641" s="120"/>
      <c r="D1641" s="120"/>
      <c r="E1641" s="120"/>
      <c r="F1641" s="120"/>
      <c r="G1641" s="120"/>
      <c r="H1641" s="120"/>
      <c r="I1641" s="120"/>
      <c r="J1641" s="120"/>
      <c r="K1641" s="120"/>
      <c r="L1641" s="120">
        <f t="shared" si="305"/>
        <v>0.01</v>
      </c>
      <c r="M1641" s="163"/>
      <c r="N1641" s="141"/>
      <c r="O1641" s="163"/>
      <c r="P1641" s="163"/>
      <c r="Q1641" s="120"/>
      <c r="R1641" s="120"/>
      <c r="S1641" s="121"/>
      <c r="T1641" s="121"/>
      <c r="U1641" s="121"/>
      <c r="V1641" s="121"/>
      <c r="W1641" s="121"/>
      <c r="X1641" s="121"/>
      <c r="Y1641" s="121"/>
      <c r="Z1641" s="121"/>
      <c r="AA1641" s="121"/>
      <c r="AB1641" s="121"/>
      <c r="AC1641" s="122"/>
      <c r="AD1641" s="122"/>
      <c r="AE1641" s="122"/>
      <c r="AF1641" s="123"/>
      <c r="AG1641" s="123"/>
      <c r="AH1641" s="123"/>
      <c r="AI1641" s="120"/>
      <c r="AJ1641" s="120"/>
      <c r="AK1641" s="1093"/>
      <c r="AL1641" s="1093"/>
      <c r="AM1641" s="1093"/>
      <c r="AN1641" s="120"/>
      <c r="AO1641" s="118">
        <f t="shared" si="306"/>
        <v>0</v>
      </c>
      <c r="AP1641" s="120" t="s">
        <v>287</v>
      </c>
      <c r="AQ1641" s="120" t="s">
        <v>287</v>
      </c>
      <c r="AR1641" s="144">
        <f t="shared" si="304"/>
        <v>0</v>
      </c>
      <c r="AS1641" s="411">
        <v>8.3999999999999995E-3</v>
      </c>
      <c r="AT1641" s="115">
        <v>1650</v>
      </c>
    </row>
    <row r="1642" spans="1:46" ht="15" hidden="1" customHeight="1">
      <c r="A1642" s="115">
        <v>1639</v>
      </c>
      <c r="B1642" s="120"/>
      <c r="C1642" s="120"/>
      <c r="D1642" s="120"/>
      <c r="E1642" s="120"/>
      <c r="F1642" s="120"/>
      <c r="G1642" s="120"/>
      <c r="H1642" s="120"/>
      <c r="I1642" s="120"/>
      <c r="J1642" s="120"/>
      <c r="K1642" s="120"/>
      <c r="L1642" s="120">
        <f t="shared" si="305"/>
        <v>0.01</v>
      </c>
      <c r="M1642" s="163"/>
      <c r="N1642" s="141"/>
      <c r="O1642" s="163"/>
      <c r="P1642" s="163"/>
      <c r="Q1642" s="120"/>
      <c r="R1642" s="120"/>
      <c r="S1642" s="121"/>
      <c r="T1642" s="121"/>
      <c r="U1642" s="121"/>
      <c r="V1642" s="121"/>
      <c r="W1642" s="121"/>
      <c r="X1642" s="121"/>
      <c r="Y1642" s="121"/>
      <c r="Z1642" s="121"/>
      <c r="AA1642" s="121"/>
      <c r="AB1642" s="121"/>
      <c r="AC1642" s="122"/>
      <c r="AD1642" s="122"/>
      <c r="AE1642" s="122"/>
      <c r="AF1642" s="123"/>
      <c r="AG1642" s="123"/>
      <c r="AH1642" s="123"/>
      <c r="AI1642" s="120"/>
      <c r="AJ1642" s="120"/>
      <c r="AK1642" s="1093"/>
      <c r="AL1642" s="1093"/>
      <c r="AM1642" s="1093"/>
      <c r="AN1642" s="120"/>
      <c r="AO1642" s="118">
        <f t="shared" si="306"/>
        <v>0</v>
      </c>
      <c r="AP1642" s="120" t="s">
        <v>287</v>
      </c>
      <c r="AQ1642" s="120" t="s">
        <v>287</v>
      </c>
      <c r="AR1642" s="144">
        <f t="shared" si="304"/>
        <v>0</v>
      </c>
      <c r="AS1642" s="411">
        <v>8.3999999999999995E-3</v>
      </c>
      <c r="AT1642" s="115">
        <v>1651</v>
      </c>
    </row>
    <row r="1643" spans="1:46" ht="15" hidden="1" customHeight="1">
      <c r="A1643" s="115">
        <v>1640</v>
      </c>
      <c r="B1643" s="120"/>
      <c r="C1643" s="120"/>
      <c r="D1643" s="120"/>
      <c r="E1643" s="120"/>
      <c r="F1643" s="120"/>
      <c r="G1643" s="120"/>
      <c r="H1643" s="120"/>
      <c r="I1643" s="120"/>
      <c r="J1643" s="120"/>
      <c r="K1643" s="120"/>
      <c r="L1643" s="120">
        <f t="shared" si="305"/>
        <v>0.01</v>
      </c>
      <c r="M1643" s="163"/>
      <c r="N1643" s="141"/>
      <c r="O1643" s="163"/>
      <c r="P1643" s="163"/>
      <c r="Q1643" s="120"/>
      <c r="R1643" s="120"/>
      <c r="S1643" s="121"/>
      <c r="T1643" s="121"/>
      <c r="U1643" s="121"/>
      <c r="V1643" s="121"/>
      <c r="W1643" s="121"/>
      <c r="X1643" s="121"/>
      <c r="Y1643" s="121"/>
      <c r="Z1643" s="121"/>
      <c r="AA1643" s="121"/>
      <c r="AB1643" s="121"/>
      <c r="AC1643" s="122"/>
      <c r="AD1643" s="122"/>
      <c r="AE1643" s="122"/>
      <c r="AF1643" s="123"/>
      <c r="AG1643" s="123"/>
      <c r="AH1643" s="123"/>
      <c r="AI1643" s="120"/>
      <c r="AJ1643" s="120"/>
      <c r="AK1643" s="1093"/>
      <c r="AL1643" s="1093"/>
      <c r="AM1643" s="1093"/>
      <c r="AN1643" s="120"/>
      <c r="AO1643" s="118">
        <f t="shared" si="306"/>
        <v>0</v>
      </c>
      <c r="AP1643" s="120" t="s">
        <v>287</v>
      </c>
      <c r="AQ1643" s="120" t="s">
        <v>287</v>
      </c>
      <c r="AR1643" s="144">
        <f t="shared" si="304"/>
        <v>0</v>
      </c>
      <c r="AS1643" s="411">
        <v>8.3999999999999995E-3</v>
      </c>
      <c r="AT1643" s="115">
        <v>1652</v>
      </c>
    </row>
    <row r="1644" spans="1:46" ht="15" hidden="1" customHeight="1">
      <c r="A1644" s="115">
        <v>1641</v>
      </c>
      <c r="B1644" s="120"/>
      <c r="C1644" s="120"/>
      <c r="D1644" s="120"/>
      <c r="E1644" s="120"/>
      <c r="F1644" s="120"/>
      <c r="G1644" s="120"/>
      <c r="H1644" s="120"/>
      <c r="I1644" s="120"/>
      <c r="J1644" s="120"/>
      <c r="K1644" s="120"/>
      <c r="L1644" s="120">
        <f t="shared" si="305"/>
        <v>0.01</v>
      </c>
      <c r="M1644" s="163"/>
      <c r="N1644" s="141"/>
      <c r="O1644" s="163"/>
      <c r="P1644" s="163"/>
      <c r="Q1644" s="120"/>
      <c r="R1644" s="120"/>
      <c r="S1644" s="121"/>
      <c r="T1644" s="121"/>
      <c r="U1644" s="121"/>
      <c r="V1644" s="121"/>
      <c r="W1644" s="121"/>
      <c r="X1644" s="121"/>
      <c r="Y1644" s="121"/>
      <c r="Z1644" s="121"/>
      <c r="AA1644" s="121"/>
      <c r="AB1644" s="121"/>
      <c r="AC1644" s="122"/>
      <c r="AD1644" s="122"/>
      <c r="AE1644" s="122"/>
      <c r="AF1644" s="123"/>
      <c r="AG1644" s="123"/>
      <c r="AH1644" s="123"/>
      <c r="AI1644" s="120"/>
      <c r="AJ1644" s="120"/>
      <c r="AK1644" s="1093"/>
      <c r="AL1644" s="1093"/>
      <c r="AM1644" s="1093"/>
      <c r="AN1644" s="120"/>
      <c r="AO1644" s="118">
        <f t="shared" si="306"/>
        <v>0</v>
      </c>
      <c r="AP1644" s="120" t="s">
        <v>287</v>
      </c>
      <c r="AQ1644" s="120" t="s">
        <v>287</v>
      </c>
      <c r="AR1644" s="144">
        <f t="shared" si="304"/>
        <v>0</v>
      </c>
      <c r="AS1644" s="411">
        <v>8.3999999999999995E-3</v>
      </c>
      <c r="AT1644" s="115">
        <v>1653</v>
      </c>
    </row>
    <row r="1645" spans="1:46" ht="15" hidden="1" customHeight="1">
      <c r="A1645" s="115">
        <v>1642</v>
      </c>
      <c r="B1645" s="120"/>
      <c r="C1645" s="120"/>
      <c r="D1645" s="120"/>
      <c r="E1645" s="120"/>
      <c r="F1645" s="120"/>
      <c r="G1645" s="120"/>
      <c r="H1645" s="120"/>
      <c r="I1645" s="120"/>
      <c r="J1645" s="120"/>
      <c r="K1645" s="120"/>
      <c r="L1645" s="120">
        <f t="shared" si="305"/>
        <v>0.01</v>
      </c>
      <c r="M1645" s="163"/>
      <c r="N1645" s="141"/>
      <c r="O1645" s="163"/>
      <c r="P1645" s="163"/>
      <c r="Q1645" s="120"/>
      <c r="R1645" s="120"/>
      <c r="S1645" s="121"/>
      <c r="T1645" s="121"/>
      <c r="U1645" s="121"/>
      <c r="V1645" s="121"/>
      <c r="W1645" s="121"/>
      <c r="X1645" s="121"/>
      <c r="Y1645" s="121"/>
      <c r="Z1645" s="121"/>
      <c r="AA1645" s="121"/>
      <c r="AB1645" s="121"/>
      <c r="AC1645" s="122"/>
      <c r="AD1645" s="122"/>
      <c r="AE1645" s="122"/>
      <c r="AF1645" s="123"/>
      <c r="AG1645" s="123"/>
      <c r="AH1645" s="123"/>
      <c r="AI1645" s="120"/>
      <c r="AJ1645" s="120"/>
      <c r="AK1645" s="1093"/>
      <c r="AL1645" s="1093"/>
      <c r="AM1645" s="1093"/>
      <c r="AN1645" s="120"/>
      <c r="AO1645" s="118">
        <f t="shared" si="306"/>
        <v>0</v>
      </c>
      <c r="AP1645" s="120" t="s">
        <v>287</v>
      </c>
      <c r="AQ1645" s="120" t="s">
        <v>287</v>
      </c>
      <c r="AR1645" s="144">
        <f t="shared" si="304"/>
        <v>0</v>
      </c>
      <c r="AS1645" s="411">
        <v>8.3999999999999995E-3</v>
      </c>
      <c r="AT1645" s="115">
        <v>1654</v>
      </c>
    </row>
    <row r="1646" spans="1:46" ht="15" hidden="1" customHeight="1">
      <c r="A1646" s="115">
        <v>1643</v>
      </c>
      <c r="B1646" s="120"/>
      <c r="C1646" s="120"/>
      <c r="D1646" s="120"/>
      <c r="E1646" s="120"/>
      <c r="F1646" s="120"/>
      <c r="G1646" s="120"/>
      <c r="H1646" s="120"/>
      <c r="I1646" s="120"/>
      <c r="J1646" s="120"/>
      <c r="K1646" s="120"/>
      <c r="L1646" s="120">
        <f t="shared" si="305"/>
        <v>0.01</v>
      </c>
      <c r="M1646" s="163"/>
      <c r="N1646" s="141"/>
      <c r="O1646" s="163"/>
      <c r="P1646" s="163"/>
      <c r="Q1646" s="120"/>
      <c r="R1646" s="120"/>
      <c r="S1646" s="121"/>
      <c r="T1646" s="121"/>
      <c r="U1646" s="121"/>
      <c r="V1646" s="121"/>
      <c r="W1646" s="121"/>
      <c r="X1646" s="121"/>
      <c r="Y1646" s="121"/>
      <c r="Z1646" s="121"/>
      <c r="AA1646" s="121"/>
      <c r="AB1646" s="121"/>
      <c r="AC1646" s="122"/>
      <c r="AD1646" s="122"/>
      <c r="AE1646" s="122"/>
      <c r="AF1646" s="123"/>
      <c r="AG1646" s="123"/>
      <c r="AH1646" s="123"/>
      <c r="AI1646" s="120"/>
      <c r="AJ1646" s="120"/>
      <c r="AK1646" s="1093"/>
      <c r="AL1646" s="1093"/>
      <c r="AM1646" s="1093"/>
      <c r="AN1646" s="120"/>
      <c r="AO1646" s="118">
        <f t="shared" si="306"/>
        <v>0</v>
      </c>
      <c r="AP1646" s="120" t="s">
        <v>287</v>
      </c>
      <c r="AQ1646" s="120" t="s">
        <v>287</v>
      </c>
      <c r="AR1646" s="144">
        <f t="shared" si="304"/>
        <v>0</v>
      </c>
      <c r="AS1646" s="411">
        <v>8.3999999999999995E-3</v>
      </c>
      <c r="AT1646" s="115">
        <v>1655</v>
      </c>
    </row>
    <row r="1647" spans="1:46" ht="15" hidden="1" customHeight="1">
      <c r="A1647" s="115">
        <v>1644</v>
      </c>
      <c r="B1647" s="120"/>
      <c r="C1647" s="120"/>
      <c r="D1647" s="120"/>
      <c r="E1647" s="120"/>
      <c r="F1647" s="120"/>
      <c r="G1647" s="120"/>
      <c r="H1647" s="120"/>
      <c r="I1647" s="120"/>
      <c r="J1647" s="120"/>
      <c r="K1647" s="120"/>
      <c r="L1647" s="120">
        <f t="shared" si="305"/>
        <v>0.01</v>
      </c>
      <c r="M1647" s="163"/>
      <c r="N1647" s="141"/>
      <c r="O1647" s="163"/>
      <c r="P1647" s="163"/>
      <c r="Q1647" s="120"/>
      <c r="R1647" s="120"/>
      <c r="S1647" s="121"/>
      <c r="T1647" s="121"/>
      <c r="U1647" s="121"/>
      <c r="V1647" s="121"/>
      <c r="W1647" s="121"/>
      <c r="X1647" s="121"/>
      <c r="Y1647" s="121"/>
      <c r="Z1647" s="121"/>
      <c r="AA1647" s="121"/>
      <c r="AB1647" s="121"/>
      <c r="AC1647" s="122"/>
      <c r="AD1647" s="122"/>
      <c r="AE1647" s="122"/>
      <c r="AF1647" s="123"/>
      <c r="AG1647" s="123"/>
      <c r="AH1647" s="123"/>
      <c r="AI1647" s="120"/>
      <c r="AJ1647" s="120"/>
      <c r="AK1647" s="1093"/>
      <c r="AL1647" s="1093"/>
      <c r="AM1647" s="1093"/>
      <c r="AN1647" s="120"/>
      <c r="AO1647" s="118">
        <f t="shared" si="306"/>
        <v>0</v>
      </c>
      <c r="AP1647" s="120" t="s">
        <v>287</v>
      </c>
      <c r="AQ1647" s="120" t="s">
        <v>287</v>
      </c>
      <c r="AR1647" s="144">
        <f t="shared" si="304"/>
        <v>0</v>
      </c>
      <c r="AS1647" s="411">
        <v>8.3999999999999995E-3</v>
      </c>
      <c r="AT1647" s="115">
        <v>1656</v>
      </c>
    </row>
    <row r="1648" spans="1:46" ht="15" hidden="1" customHeight="1">
      <c r="A1648" s="115">
        <v>1645</v>
      </c>
      <c r="B1648" s="120"/>
      <c r="C1648" s="120"/>
      <c r="D1648" s="120"/>
      <c r="E1648" s="120"/>
      <c r="F1648" s="120"/>
      <c r="G1648" s="120"/>
      <c r="H1648" s="120"/>
      <c r="I1648" s="120"/>
      <c r="J1648" s="120"/>
      <c r="K1648" s="120"/>
      <c r="L1648" s="120">
        <f t="shared" si="305"/>
        <v>0.01</v>
      </c>
      <c r="M1648" s="163"/>
      <c r="N1648" s="141"/>
      <c r="O1648" s="163"/>
      <c r="P1648" s="163"/>
      <c r="Q1648" s="120"/>
      <c r="R1648" s="120"/>
      <c r="S1648" s="121"/>
      <c r="T1648" s="121"/>
      <c r="U1648" s="121"/>
      <c r="V1648" s="121"/>
      <c r="W1648" s="121"/>
      <c r="X1648" s="121"/>
      <c r="Y1648" s="121"/>
      <c r="Z1648" s="121"/>
      <c r="AA1648" s="121"/>
      <c r="AB1648" s="121"/>
      <c r="AC1648" s="122"/>
      <c r="AD1648" s="122"/>
      <c r="AE1648" s="122"/>
      <c r="AF1648" s="123"/>
      <c r="AG1648" s="123"/>
      <c r="AH1648" s="123"/>
      <c r="AI1648" s="120"/>
      <c r="AJ1648" s="120"/>
      <c r="AK1648" s="1093"/>
      <c r="AL1648" s="1093"/>
      <c r="AM1648" s="1093"/>
      <c r="AN1648" s="120"/>
      <c r="AO1648" s="118">
        <f t="shared" si="306"/>
        <v>0</v>
      </c>
      <c r="AP1648" s="120" t="s">
        <v>287</v>
      </c>
      <c r="AQ1648" s="120" t="s">
        <v>287</v>
      </c>
      <c r="AR1648" s="144">
        <f t="shared" si="304"/>
        <v>0</v>
      </c>
      <c r="AS1648" s="411">
        <v>8.3999999999999995E-3</v>
      </c>
      <c r="AT1648" s="115">
        <v>1657</v>
      </c>
    </row>
    <row r="1649" spans="1:46" ht="15" hidden="1" customHeight="1">
      <c r="A1649" s="115">
        <v>1646</v>
      </c>
      <c r="B1649" s="120"/>
      <c r="C1649" s="120"/>
      <c r="D1649" s="120"/>
      <c r="E1649" s="120"/>
      <c r="F1649" s="120"/>
      <c r="G1649" s="120"/>
      <c r="H1649" s="120"/>
      <c r="I1649" s="120"/>
      <c r="J1649" s="120"/>
      <c r="K1649" s="120"/>
      <c r="L1649" s="120">
        <f t="shared" si="305"/>
        <v>0.01</v>
      </c>
      <c r="M1649" s="163"/>
      <c r="N1649" s="141"/>
      <c r="O1649" s="163"/>
      <c r="P1649" s="163"/>
      <c r="Q1649" s="120"/>
      <c r="R1649" s="120"/>
      <c r="S1649" s="121"/>
      <c r="T1649" s="121"/>
      <c r="U1649" s="121"/>
      <c r="V1649" s="121"/>
      <c r="W1649" s="121"/>
      <c r="X1649" s="121"/>
      <c r="Y1649" s="121"/>
      <c r="Z1649" s="121"/>
      <c r="AA1649" s="121"/>
      <c r="AB1649" s="121"/>
      <c r="AC1649" s="122"/>
      <c r="AD1649" s="122"/>
      <c r="AE1649" s="122"/>
      <c r="AF1649" s="123"/>
      <c r="AG1649" s="123"/>
      <c r="AH1649" s="123"/>
      <c r="AI1649" s="120"/>
      <c r="AJ1649" s="120"/>
      <c r="AK1649" s="1093"/>
      <c r="AL1649" s="1093"/>
      <c r="AM1649" s="1093"/>
      <c r="AN1649" s="120"/>
      <c r="AO1649" s="118">
        <f t="shared" si="306"/>
        <v>0</v>
      </c>
      <c r="AP1649" s="120" t="s">
        <v>287</v>
      </c>
      <c r="AQ1649" s="120" t="s">
        <v>287</v>
      </c>
      <c r="AR1649" s="144">
        <f t="shared" si="304"/>
        <v>0</v>
      </c>
      <c r="AS1649" s="411">
        <v>8.3999999999999995E-3</v>
      </c>
      <c r="AT1649" s="115">
        <v>1658</v>
      </c>
    </row>
    <row r="1650" spans="1:46" ht="15" hidden="1" customHeight="1">
      <c r="A1650" s="115">
        <v>1647</v>
      </c>
      <c r="B1650" s="120"/>
      <c r="C1650" s="120"/>
      <c r="D1650" s="120"/>
      <c r="E1650" s="120"/>
      <c r="F1650" s="120"/>
      <c r="G1650" s="120"/>
      <c r="H1650" s="120"/>
      <c r="I1650" s="120"/>
      <c r="J1650" s="120"/>
      <c r="K1650" s="120"/>
      <c r="L1650" s="120">
        <f t="shared" si="305"/>
        <v>0.01</v>
      </c>
      <c r="M1650" s="163"/>
      <c r="N1650" s="141"/>
      <c r="O1650" s="163"/>
      <c r="P1650" s="163"/>
      <c r="Q1650" s="120"/>
      <c r="R1650" s="120"/>
      <c r="S1650" s="121"/>
      <c r="T1650" s="121"/>
      <c r="U1650" s="121"/>
      <c r="V1650" s="121"/>
      <c r="W1650" s="121"/>
      <c r="X1650" s="121"/>
      <c r="Y1650" s="121"/>
      <c r="Z1650" s="121"/>
      <c r="AA1650" s="121"/>
      <c r="AB1650" s="121"/>
      <c r="AC1650" s="122"/>
      <c r="AD1650" s="122"/>
      <c r="AE1650" s="122"/>
      <c r="AF1650" s="123"/>
      <c r="AG1650" s="123"/>
      <c r="AH1650" s="123"/>
      <c r="AI1650" s="120"/>
      <c r="AJ1650" s="120"/>
      <c r="AK1650" s="1093"/>
      <c r="AL1650" s="1093"/>
      <c r="AM1650" s="1093"/>
      <c r="AN1650" s="120"/>
      <c r="AO1650" s="118">
        <f t="shared" si="306"/>
        <v>0</v>
      </c>
      <c r="AP1650" s="120" t="s">
        <v>287</v>
      </c>
      <c r="AQ1650" s="120" t="s">
        <v>287</v>
      </c>
      <c r="AR1650" s="144">
        <f t="shared" si="304"/>
        <v>0</v>
      </c>
      <c r="AS1650" s="411">
        <v>8.3999999999999995E-3</v>
      </c>
      <c r="AT1650" s="115">
        <v>1659</v>
      </c>
    </row>
    <row r="1651" spans="1:46" ht="15" hidden="1" customHeight="1">
      <c r="A1651" s="115">
        <v>1648</v>
      </c>
      <c r="B1651" s="120"/>
      <c r="C1651" s="120"/>
      <c r="D1651" s="120"/>
      <c r="E1651" s="120"/>
      <c r="F1651" s="120"/>
      <c r="G1651" s="120"/>
      <c r="H1651" s="120"/>
      <c r="I1651" s="120"/>
      <c r="J1651" s="120"/>
      <c r="K1651" s="120"/>
      <c r="L1651" s="120">
        <f t="shared" si="305"/>
        <v>0.01</v>
      </c>
      <c r="M1651" s="163"/>
      <c r="N1651" s="141"/>
      <c r="O1651" s="163"/>
      <c r="P1651" s="163"/>
      <c r="Q1651" s="120"/>
      <c r="R1651" s="120"/>
      <c r="S1651" s="121"/>
      <c r="T1651" s="121"/>
      <c r="U1651" s="121"/>
      <c r="V1651" s="121"/>
      <c r="W1651" s="121"/>
      <c r="X1651" s="121"/>
      <c r="Y1651" s="121"/>
      <c r="Z1651" s="121"/>
      <c r="AA1651" s="121"/>
      <c r="AB1651" s="121"/>
      <c r="AC1651" s="122"/>
      <c r="AD1651" s="122"/>
      <c r="AE1651" s="122"/>
      <c r="AF1651" s="123"/>
      <c r="AG1651" s="123"/>
      <c r="AH1651" s="123"/>
      <c r="AI1651" s="120"/>
      <c r="AJ1651" s="120"/>
      <c r="AK1651" s="1093"/>
      <c r="AL1651" s="1093"/>
      <c r="AM1651" s="1093"/>
      <c r="AN1651" s="120"/>
      <c r="AO1651" s="118">
        <f t="shared" si="306"/>
        <v>0</v>
      </c>
      <c r="AP1651" s="120" t="s">
        <v>287</v>
      </c>
      <c r="AQ1651" s="120" t="s">
        <v>287</v>
      </c>
      <c r="AR1651" s="144">
        <f t="shared" si="304"/>
        <v>0</v>
      </c>
      <c r="AS1651" s="411">
        <v>8.3999999999999995E-3</v>
      </c>
      <c r="AT1651" s="115">
        <v>1660</v>
      </c>
    </row>
    <row r="1652" spans="1:46" ht="15" hidden="1" customHeight="1">
      <c r="A1652" s="115">
        <v>1649</v>
      </c>
      <c r="B1652" s="120"/>
      <c r="C1652" s="120"/>
      <c r="D1652" s="120"/>
      <c r="E1652" s="120"/>
      <c r="F1652" s="120"/>
      <c r="G1652" s="120"/>
      <c r="H1652" s="120"/>
      <c r="I1652" s="120"/>
      <c r="J1652" s="120"/>
      <c r="K1652" s="120"/>
      <c r="L1652" s="120">
        <f t="shared" si="305"/>
        <v>0.01</v>
      </c>
      <c r="M1652" s="163"/>
      <c r="N1652" s="141"/>
      <c r="O1652" s="163"/>
      <c r="P1652" s="163"/>
      <c r="Q1652" s="120"/>
      <c r="R1652" s="120"/>
      <c r="S1652" s="121"/>
      <c r="T1652" s="121"/>
      <c r="U1652" s="121"/>
      <c r="V1652" s="121"/>
      <c r="W1652" s="121"/>
      <c r="X1652" s="121"/>
      <c r="Y1652" s="121"/>
      <c r="Z1652" s="121"/>
      <c r="AA1652" s="121"/>
      <c r="AB1652" s="121"/>
      <c r="AC1652" s="122"/>
      <c r="AD1652" s="122"/>
      <c r="AE1652" s="122"/>
      <c r="AF1652" s="123"/>
      <c r="AG1652" s="123"/>
      <c r="AH1652" s="123"/>
      <c r="AI1652" s="120"/>
      <c r="AJ1652" s="120"/>
      <c r="AK1652" s="1093"/>
      <c r="AL1652" s="1093"/>
      <c r="AM1652" s="1093"/>
      <c r="AN1652" s="120"/>
      <c r="AO1652" s="118">
        <f t="shared" si="306"/>
        <v>0</v>
      </c>
      <c r="AP1652" s="120" t="s">
        <v>287</v>
      </c>
      <c r="AQ1652" s="120" t="s">
        <v>287</v>
      </c>
      <c r="AR1652" s="144">
        <f t="shared" si="304"/>
        <v>0</v>
      </c>
      <c r="AS1652" s="411">
        <v>8.3999999999999995E-3</v>
      </c>
      <c r="AT1652" s="115">
        <v>1661</v>
      </c>
    </row>
    <row r="1653" spans="1:46" ht="15" hidden="1" customHeight="1">
      <c r="A1653" s="115">
        <v>1650</v>
      </c>
      <c r="B1653" s="120"/>
      <c r="C1653" s="120"/>
      <c r="D1653" s="120"/>
      <c r="E1653" s="120"/>
      <c r="F1653" s="120"/>
      <c r="G1653" s="120"/>
      <c r="H1653" s="120"/>
      <c r="I1653" s="120"/>
      <c r="J1653" s="120"/>
      <c r="K1653" s="120"/>
      <c r="L1653" s="120">
        <f t="shared" si="305"/>
        <v>0.01</v>
      </c>
      <c r="M1653" s="163"/>
      <c r="N1653" s="141"/>
      <c r="O1653" s="163"/>
      <c r="P1653" s="163"/>
      <c r="Q1653" s="120"/>
      <c r="R1653" s="120"/>
      <c r="S1653" s="121"/>
      <c r="T1653" s="121"/>
      <c r="U1653" s="121"/>
      <c r="V1653" s="121"/>
      <c r="W1653" s="121"/>
      <c r="X1653" s="121"/>
      <c r="Y1653" s="121"/>
      <c r="Z1653" s="121"/>
      <c r="AA1653" s="121"/>
      <c r="AB1653" s="121"/>
      <c r="AC1653" s="122"/>
      <c r="AD1653" s="122"/>
      <c r="AE1653" s="122"/>
      <c r="AF1653" s="123"/>
      <c r="AG1653" s="123"/>
      <c r="AH1653" s="123"/>
      <c r="AI1653" s="120"/>
      <c r="AJ1653" s="120"/>
      <c r="AK1653" s="1093"/>
      <c r="AL1653" s="1093"/>
      <c r="AM1653" s="1093"/>
      <c r="AN1653" s="120"/>
      <c r="AO1653" s="118">
        <f t="shared" si="306"/>
        <v>0</v>
      </c>
      <c r="AP1653" s="120" t="s">
        <v>287</v>
      </c>
      <c r="AQ1653" s="120" t="s">
        <v>287</v>
      </c>
      <c r="AR1653" s="144">
        <f t="shared" ref="AR1653:AR1716" si="307">4*J1653</f>
        <v>0</v>
      </c>
      <c r="AS1653" s="411">
        <v>8.3999999999999995E-3</v>
      </c>
      <c r="AT1653" s="115">
        <v>1662</v>
      </c>
    </row>
    <row r="1654" spans="1:46" ht="15" hidden="1" customHeight="1">
      <c r="A1654" s="115">
        <v>1651</v>
      </c>
      <c r="B1654" s="120"/>
      <c r="C1654" s="120"/>
      <c r="D1654" s="120"/>
      <c r="E1654" s="120"/>
      <c r="F1654" s="120"/>
      <c r="G1654" s="120"/>
      <c r="H1654" s="120"/>
      <c r="I1654" s="120"/>
      <c r="J1654" s="120"/>
      <c r="K1654" s="120"/>
      <c r="L1654" s="120">
        <f t="shared" si="305"/>
        <v>0.01</v>
      </c>
      <c r="M1654" s="163"/>
      <c r="N1654" s="141"/>
      <c r="O1654" s="163"/>
      <c r="P1654" s="163"/>
      <c r="Q1654" s="120"/>
      <c r="R1654" s="120"/>
      <c r="S1654" s="121"/>
      <c r="T1654" s="121"/>
      <c r="U1654" s="121"/>
      <c r="V1654" s="121"/>
      <c r="W1654" s="121"/>
      <c r="X1654" s="121"/>
      <c r="Y1654" s="121"/>
      <c r="Z1654" s="121"/>
      <c r="AA1654" s="121"/>
      <c r="AB1654" s="121"/>
      <c r="AC1654" s="122"/>
      <c r="AD1654" s="122"/>
      <c r="AE1654" s="122"/>
      <c r="AF1654" s="123"/>
      <c r="AG1654" s="123"/>
      <c r="AH1654" s="123"/>
      <c r="AI1654" s="120"/>
      <c r="AJ1654" s="120"/>
      <c r="AK1654" s="1093"/>
      <c r="AL1654" s="1093"/>
      <c r="AM1654" s="1093"/>
      <c r="AN1654" s="120"/>
      <c r="AO1654" s="118">
        <f t="shared" si="306"/>
        <v>0</v>
      </c>
      <c r="AP1654" s="120" t="s">
        <v>287</v>
      </c>
      <c r="AQ1654" s="120" t="s">
        <v>287</v>
      </c>
      <c r="AR1654" s="144">
        <f t="shared" si="307"/>
        <v>0</v>
      </c>
      <c r="AS1654" s="411">
        <v>8.3999999999999995E-3</v>
      </c>
      <c r="AT1654" s="115">
        <v>1663</v>
      </c>
    </row>
    <row r="1655" spans="1:46" ht="15" hidden="1" customHeight="1">
      <c r="A1655" s="115">
        <v>1652</v>
      </c>
      <c r="B1655" s="120"/>
      <c r="C1655" s="120"/>
      <c r="D1655" s="120"/>
      <c r="E1655" s="120"/>
      <c r="F1655" s="120"/>
      <c r="G1655" s="120"/>
      <c r="H1655" s="120"/>
      <c r="I1655" s="120"/>
      <c r="J1655" s="120"/>
      <c r="K1655" s="120"/>
      <c r="L1655" s="120">
        <f t="shared" si="305"/>
        <v>0.01</v>
      </c>
      <c r="M1655" s="163"/>
      <c r="N1655" s="141"/>
      <c r="O1655" s="163"/>
      <c r="P1655" s="163"/>
      <c r="Q1655" s="120"/>
      <c r="R1655" s="120"/>
      <c r="S1655" s="121"/>
      <c r="T1655" s="121"/>
      <c r="U1655" s="121"/>
      <c r="V1655" s="121"/>
      <c r="W1655" s="121"/>
      <c r="X1655" s="121"/>
      <c r="Y1655" s="121"/>
      <c r="Z1655" s="121"/>
      <c r="AA1655" s="121"/>
      <c r="AB1655" s="121"/>
      <c r="AC1655" s="122"/>
      <c r="AD1655" s="122"/>
      <c r="AE1655" s="122"/>
      <c r="AF1655" s="123"/>
      <c r="AG1655" s="123"/>
      <c r="AH1655" s="123"/>
      <c r="AI1655" s="120"/>
      <c r="AJ1655" s="120"/>
      <c r="AK1655" s="1093"/>
      <c r="AL1655" s="1093"/>
      <c r="AM1655" s="1093"/>
      <c r="AN1655" s="120"/>
      <c r="AO1655" s="118">
        <f t="shared" si="306"/>
        <v>0</v>
      </c>
      <c r="AP1655" s="120" t="s">
        <v>287</v>
      </c>
      <c r="AQ1655" s="120" t="s">
        <v>287</v>
      </c>
      <c r="AR1655" s="144">
        <f t="shared" si="307"/>
        <v>0</v>
      </c>
      <c r="AS1655" s="411">
        <v>8.3999999999999995E-3</v>
      </c>
      <c r="AT1655" s="115">
        <v>1664</v>
      </c>
    </row>
    <row r="1656" spans="1:46" ht="15" hidden="1" customHeight="1">
      <c r="A1656" s="115">
        <v>1653</v>
      </c>
      <c r="B1656" s="120"/>
      <c r="C1656" s="120"/>
      <c r="D1656" s="120"/>
      <c r="E1656" s="120"/>
      <c r="F1656" s="120"/>
      <c r="G1656" s="120"/>
      <c r="H1656" s="120"/>
      <c r="I1656" s="120"/>
      <c r="J1656" s="120"/>
      <c r="K1656" s="120"/>
      <c r="L1656" s="120">
        <f t="shared" ref="L1656:L1719" si="308">IF(J1656&lt;0.03,0.01,0.03)</f>
        <v>0.01</v>
      </c>
      <c r="M1656" s="163"/>
      <c r="N1656" s="141"/>
      <c r="O1656" s="163"/>
      <c r="P1656" s="163"/>
      <c r="Q1656" s="120"/>
      <c r="R1656" s="120"/>
      <c r="S1656" s="121"/>
      <c r="T1656" s="121"/>
      <c r="U1656" s="121"/>
      <c r="V1656" s="121"/>
      <c r="W1656" s="121"/>
      <c r="X1656" s="121"/>
      <c r="Y1656" s="121"/>
      <c r="Z1656" s="121"/>
      <c r="AA1656" s="121"/>
      <c r="AB1656" s="121"/>
      <c r="AC1656" s="122"/>
      <c r="AD1656" s="122"/>
      <c r="AE1656" s="122"/>
      <c r="AF1656" s="123"/>
      <c r="AG1656" s="123"/>
      <c r="AH1656" s="123"/>
      <c r="AI1656" s="120"/>
      <c r="AJ1656" s="120"/>
      <c r="AK1656" s="1093"/>
      <c r="AL1656" s="1093"/>
      <c r="AM1656" s="1093"/>
      <c r="AN1656" s="120"/>
      <c r="AO1656" s="118">
        <f t="shared" ref="AO1656:AO1719" si="309">AR1656+J1656</f>
        <v>0</v>
      </c>
      <c r="AP1656" s="120" t="s">
        <v>287</v>
      </c>
      <c r="AQ1656" s="120" t="s">
        <v>287</v>
      </c>
      <c r="AR1656" s="144">
        <f t="shared" si="307"/>
        <v>0</v>
      </c>
      <c r="AS1656" s="411">
        <v>8.3999999999999995E-3</v>
      </c>
      <c r="AT1656" s="115">
        <v>1665</v>
      </c>
    </row>
    <row r="1657" spans="1:46" ht="15" hidden="1" customHeight="1">
      <c r="A1657" s="115">
        <v>1654</v>
      </c>
      <c r="B1657" s="120"/>
      <c r="C1657" s="120"/>
      <c r="D1657" s="120"/>
      <c r="E1657" s="120"/>
      <c r="F1657" s="120"/>
      <c r="G1657" s="120"/>
      <c r="H1657" s="120"/>
      <c r="I1657" s="120"/>
      <c r="J1657" s="120"/>
      <c r="K1657" s="120"/>
      <c r="L1657" s="120">
        <f t="shared" si="308"/>
        <v>0.01</v>
      </c>
      <c r="M1657" s="163"/>
      <c r="N1657" s="141"/>
      <c r="O1657" s="163"/>
      <c r="P1657" s="163"/>
      <c r="Q1657" s="120"/>
      <c r="R1657" s="120"/>
      <c r="S1657" s="121"/>
      <c r="T1657" s="121"/>
      <c r="U1657" s="121"/>
      <c r="V1657" s="121"/>
      <c r="W1657" s="121"/>
      <c r="X1657" s="121"/>
      <c r="Y1657" s="121"/>
      <c r="Z1657" s="121"/>
      <c r="AA1657" s="121"/>
      <c r="AB1657" s="121"/>
      <c r="AC1657" s="122"/>
      <c r="AD1657" s="122"/>
      <c r="AE1657" s="122"/>
      <c r="AF1657" s="123"/>
      <c r="AG1657" s="123"/>
      <c r="AH1657" s="123"/>
      <c r="AI1657" s="120"/>
      <c r="AJ1657" s="120"/>
      <c r="AK1657" s="1093"/>
      <c r="AL1657" s="1093"/>
      <c r="AM1657" s="1093"/>
      <c r="AN1657" s="120"/>
      <c r="AO1657" s="118">
        <f t="shared" si="309"/>
        <v>0</v>
      </c>
      <c r="AP1657" s="120" t="s">
        <v>287</v>
      </c>
      <c r="AQ1657" s="120" t="s">
        <v>287</v>
      </c>
      <c r="AR1657" s="144">
        <f t="shared" si="307"/>
        <v>0</v>
      </c>
      <c r="AS1657" s="411">
        <v>8.3999999999999995E-3</v>
      </c>
      <c r="AT1657" s="115">
        <v>1666</v>
      </c>
    </row>
    <row r="1658" spans="1:46" ht="15" hidden="1" customHeight="1">
      <c r="A1658" s="115">
        <v>1655</v>
      </c>
      <c r="B1658" s="120"/>
      <c r="C1658" s="120"/>
      <c r="D1658" s="120"/>
      <c r="E1658" s="120"/>
      <c r="F1658" s="120"/>
      <c r="G1658" s="120"/>
      <c r="H1658" s="120"/>
      <c r="I1658" s="120"/>
      <c r="J1658" s="120"/>
      <c r="K1658" s="120"/>
      <c r="L1658" s="120">
        <f t="shared" si="308"/>
        <v>0.01</v>
      </c>
      <c r="M1658" s="163"/>
      <c r="N1658" s="141"/>
      <c r="O1658" s="163"/>
      <c r="P1658" s="163"/>
      <c r="Q1658" s="120"/>
      <c r="R1658" s="120"/>
      <c r="S1658" s="121"/>
      <c r="T1658" s="121"/>
      <c r="U1658" s="121"/>
      <c r="V1658" s="121"/>
      <c r="W1658" s="121"/>
      <c r="X1658" s="121"/>
      <c r="Y1658" s="121"/>
      <c r="Z1658" s="121"/>
      <c r="AA1658" s="121"/>
      <c r="AB1658" s="121"/>
      <c r="AC1658" s="122"/>
      <c r="AD1658" s="122"/>
      <c r="AE1658" s="122"/>
      <c r="AF1658" s="123"/>
      <c r="AG1658" s="123"/>
      <c r="AH1658" s="123"/>
      <c r="AI1658" s="120"/>
      <c r="AJ1658" s="120"/>
      <c r="AK1658" s="1093"/>
      <c r="AL1658" s="1093"/>
      <c r="AM1658" s="1093"/>
      <c r="AN1658" s="120"/>
      <c r="AO1658" s="118">
        <f t="shared" si="309"/>
        <v>0</v>
      </c>
      <c r="AP1658" s="120" t="s">
        <v>287</v>
      </c>
      <c r="AQ1658" s="120" t="s">
        <v>287</v>
      </c>
      <c r="AR1658" s="144">
        <f t="shared" si="307"/>
        <v>0</v>
      </c>
      <c r="AS1658" s="411">
        <v>8.3999999999999995E-3</v>
      </c>
      <c r="AT1658" s="115">
        <v>1667</v>
      </c>
    </row>
    <row r="1659" spans="1:46" ht="15" hidden="1" customHeight="1">
      <c r="A1659" s="115">
        <v>1656</v>
      </c>
      <c r="B1659" s="120"/>
      <c r="C1659" s="120"/>
      <c r="D1659" s="120"/>
      <c r="E1659" s="120"/>
      <c r="F1659" s="120"/>
      <c r="G1659" s="120"/>
      <c r="H1659" s="120"/>
      <c r="I1659" s="120"/>
      <c r="J1659" s="120"/>
      <c r="K1659" s="120"/>
      <c r="L1659" s="120">
        <f t="shared" si="308"/>
        <v>0.01</v>
      </c>
      <c r="M1659" s="163"/>
      <c r="N1659" s="141"/>
      <c r="O1659" s="163"/>
      <c r="P1659" s="163"/>
      <c r="Q1659" s="120"/>
      <c r="R1659" s="120"/>
      <c r="S1659" s="121"/>
      <c r="T1659" s="121"/>
      <c r="U1659" s="121"/>
      <c r="V1659" s="121"/>
      <c r="W1659" s="121"/>
      <c r="X1659" s="121"/>
      <c r="Y1659" s="121"/>
      <c r="Z1659" s="121"/>
      <c r="AA1659" s="121"/>
      <c r="AB1659" s="121"/>
      <c r="AC1659" s="122"/>
      <c r="AD1659" s="122"/>
      <c r="AE1659" s="122"/>
      <c r="AF1659" s="123"/>
      <c r="AG1659" s="123"/>
      <c r="AH1659" s="123"/>
      <c r="AI1659" s="120"/>
      <c r="AJ1659" s="120"/>
      <c r="AK1659" s="1093"/>
      <c r="AL1659" s="1093"/>
      <c r="AM1659" s="1093"/>
      <c r="AN1659" s="120"/>
      <c r="AO1659" s="118">
        <f t="shared" si="309"/>
        <v>0</v>
      </c>
      <c r="AP1659" s="120" t="s">
        <v>287</v>
      </c>
      <c r="AQ1659" s="120" t="s">
        <v>287</v>
      </c>
      <c r="AR1659" s="144">
        <f t="shared" si="307"/>
        <v>0</v>
      </c>
      <c r="AS1659" s="411">
        <v>8.3999999999999995E-3</v>
      </c>
      <c r="AT1659" s="115">
        <v>1668</v>
      </c>
    </row>
    <row r="1660" spans="1:46" ht="15" hidden="1" customHeight="1">
      <c r="A1660" s="115">
        <v>1657</v>
      </c>
      <c r="B1660" s="120"/>
      <c r="C1660" s="120"/>
      <c r="D1660" s="120"/>
      <c r="E1660" s="120"/>
      <c r="F1660" s="120"/>
      <c r="G1660" s="120"/>
      <c r="H1660" s="120"/>
      <c r="I1660" s="120"/>
      <c r="J1660" s="120"/>
      <c r="K1660" s="120"/>
      <c r="L1660" s="120">
        <f t="shared" si="308"/>
        <v>0.01</v>
      </c>
      <c r="M1660" s="163"/>
      <c r="N1660" s="141"/>
      <c r="O1660" s="163"/>
      <c r="P1660" s="163"/>
      <c r="Q1660" s="120"/>
      <c r="R1660" s="120"/>
      <c r="S1660" s="121"/>
      <c r="T1660" s="121"/>
      <c r="U1660" s="121"/>
      <c r="V1660" s="121"/>
      <c r="W1660" s="121"/>
      <c r="X1660" s="121"/>
      <c r="Y1660" s="121"/>
      <c r="Z1660" s="121"/>
      <c r="AA1660" s="121"/>
      <c r="AB1660" s="121"/>
      <c r="AC1660" s="122"/>
      <c r="AD1660" s="122"/>
      <c r="AE1660" s="122"/>
      <c r="AF1660" s="123"/>
      <c r="AG1660" s="123"/>
      <c r="AH1660" s="123"/>
      <c r="AI1660" s="120"/>
      <c r="AJ1660" s="120"/>
      <c r="AK1660" s="1093"/>
      <c r="AL1660" s="1093"/>
      <c r="AM1660" s="1093"/>
      <c r="AN1660" s="120"/>
      <c r="AO1660" s="118">
        <f t="shared" si="309"/>
        <v>0</v>
      </c>
      <c r="AP1660" s="120" t="s">
        <v>287</v>
      </c>
      <c r="AQ1660" s="120" t="s">
        <v>287</v>
      </c>
      <c r="AR1660" s="144">
        <f t="shared" si="307"/>
        <v>0</v>
      </c>
      <c r="AS1660" s="411">
        <v>8.3999999999999995E-3</v>
      </c>
      <c r="AT1660" s="115">
        <v>1669</v>
      </c>
    </row>
    <row r="1661" spans="1:46" ht="15" hidden="1" customHeight="1">
      <c r="A1661" s="115">
        <v>1658</v>
      </c>
      <c r="B1661" s="120"/>
      <c r="C1661" s="120"/>
      <c r="D1661" s="120"/>
      <c r="E1661" s="120"/>
      <c r="F1661" s="120"/>
      <c r="G1661" s="120"/>
      <c r="H1661" s="120"/>
      <c r="I1661" s="120"/>
      <c r="J1661" s="120"/>
      <c r="K1661" s="120"/>
      <c r="L1661" s="120">
        <f t="shared" si="308"/>
        <v>0.01</v>
      </c>
      <c r="M1661" s="163"/>
      <c r="N1661" s="141"/>
      <c r="O1661" s="163"/>
      <c r="P1661" s="163"/>
      <c r="Q1661" s="120"/>
      <c r="R1661" s="120"/>
      <c r="S1661" s="121"/>
      <c r="T1661" s="121"/>
      <c r="U1661" s="121"/>
      <c r="V1661" s="121"/>
      <c r="W1661" s="121"/>
      <c r="X1661" s="121"/>
      <c r="Y1661" s="121"/>
      <c r="Z1661" s="121"/>
      <c r="AA1661" s="121"/>
      <c r="AB1661" s="121"/>
      <c r="AC1661" s="122"/>
      <c r="AD1661" s="122"/>
      <c r="AE1661" s="122"/>
      <c r="AF1661" s="123"/>
      <c r="AG1661" s="123"/>
      <c r="AH1661" s="123"/>
      <c r="AI1661" s="120"/>
      <c r="AJ1661" s="120"/>
      <c r="AK1661" s="1093"/>
      <c r="AL1661" s="1093"/>
      <c r="AM1661" s="1093"/>
      <c r="AN1661" s="120"/>
      <c r="AO1661" s="118">
        <f t="shared" si="309"/>
        <v>0</v>
      </c>
      <c r="AP1661" s="120" t="s">
        <v>287</v>
      </c>
      <c r="AQ1661" s="120" t="s">
        <v>287</v>
      </c>
      <c r="AR1661" s="144">
        <f t="shared" si="307"/>
        <v>0</v>
      </c>
      <c r="AS1661" s="411">
        <v>8.3999999999999995E-3</v>
      </c>
      <c r="AT1661" s="115">
        <v>1670</v>
      </c>
    </row>
    <row r="1662" spans="1:46" ht="15" hidden="1" customHeight="1">
      <c r="A1662" s="115">
        <v>1659</v>
      </c>
      <c r="B1662" s="120"/>
      <c r="C1662" s="120"/>
      <c r="D1662" s="120"/>
      <c r="E1662" s="120"/>
      <c r="F1662" s="120"/>
      <c r="G1662" s="120"/>
      <c r="H1662" s="120"/>
      <c r="I1662" s="120"/>
      <c r="J1662" s="120"/>
      <c r="K1662" s="120"/>
      <c r="L1662" s="120">
        <f t="shared" si="308"/>
        <v>0.01</v>
      </c>
      <c r="M1662" s="163"/>
      <c r="N1662" s="141"/>
      <c r="O1662" s="163"/>
      <c r="P1662" s="163"/>
      <c r="Q1662" s="120"/>
      <c r="R1662" s="120"/>
      <c r="S1662" s="121"/>
      <c r="T1662" s="121"/>
      <c r="U1662" s="121"/>
      <c r="V1662" s="121"/>
      <c r="W1662" s="121"/>
      <c r="X1662" s="121"/>
      <c r="Y1662" s="121"/>
      <c r="Z1662" s="121"/>
      <c r="AA1662" s="121"/>
      <c r="AB1662" s="121"/>
      <c r="AC1662" s="122"/>
      <c r="AD1662" s="122"/>
      <c r="AE1662" s="122"/>
      <c r="AF1662" s="123"/>
      <c r="AG1662" s="123"/>
      <c r="AH1662" s="123"/>
      <c r="AI1662" s="120"/>
      <c r="AJ1662" s="120"/>
      <c r="AK1662" s="1093"/>
      <c r="AL1662" s="1093"/>
      <c r="AM1662" s="1093"/>
      <c r="AN1662" s="120"/>
      <c r="AO1662" s="118">
        <f t="shared" si="309"/>
        <v>0</v>
      </c>
      <c r="AP1662" s="120" t="s">
        <v>287</v>
      </c>
      <c r="AQ1662" s="120" t="s">
        <v>287</v>
      </c>
      <c r="AR1662" s="144">
        <f t="shared" si="307"/>
        <v>0</v>
      </c>
      <c r="AS1662" s="411">
        <v>8.3999999999999995E-3</v>
      </c>
      <c r="AT1662" s="115">
        <v>1671</v>
      </c>
    </row>
    <row r="1663" spans="1:46" ht="15" hidden="1" customHeight="1">
      <c r="A1663" s="115">
        <v>1660</v>
      </c>
      <c r="B1663" s="120"/>
      <c r="C1663" s="120"/>
      <c r="D1663" s="120"/>
      <c r="E1663" s="120"/>
      <c r="F1663" s="120"/>
      <c r="G1663" s="120"/>
      <c r="H1663" s="120"/>
      <c r="I1663" s="120"/>
      <c r="J1663" s="120"/>
      <c r="K1663" s="120"/>
      <c r="L1663" s="120">
        <f t="shared" si="308"/>
        <v>0.01</v>
      </c>
      <c r="M1663" s="163"/>
      <c r="N1663" s="141"/>
      <c r="O1663" s="163"/>
      <c r="P1663" s="163"/>
      <c r="Q1663" s="120"/>
      <c r="R1663" s="120"/>
      <c r="S1663" s="121"/>
      <c r="T1663" s="121"/>
      <c r="U1663" s="121"/>
      <c r="V1663" s="121"/>
      <c r="W1663" s="121"/>
      <c r="X1663" s="121"/>
      <c r="Y1663" s="121"/>
      <c r="Z1663" s="121"/>
      <c r="AA1663" s="121"/>
      <c r="AB1663" s="121"/>
      <c r="AC1663" s="122"/>
      <c r="AD1663" s="122"/>
      <c r="AE1663" s="122"/>
      <c r="AF1663" s="123"/>
      <c r="AG1663" s="123"/>
      <c r="AH1663" s="123"/>
      <c r="AI1663" s="120"/>
      <c r="AJ1663" s="120"/>
      <c r="AK1663" s="1093"/>
      <c r="AL1663" s="1093"/>
      <c r="AM1663" s="1093"/>
      <c r="AN1663" s="120"/>
      <c r="AO1663" s="118">
        <f t="shared" si="309"/>
        <v>0</v>
      </c>
      <c r="AP1663" s="120" t="s">
        <v>287</v>
      </c>
      <c r="AQ1663" s="120" t="s">
        <v>287</v>
      </c>
      <c r="AR1663" s="144">
        <f t="shared" si="307"/>
        <v>0</v>
      </c>
      <c r="AS1663" s="411">
        <v>8.3999999999999995E-3</v>
      </c>
      <c r="AT1663" s="115">
        <v>1672</v>
      </c>
    </row>
    <row r="1664" spans="1:46" ht="15" hidden="1" customHeight="1">
      <c r="A1664" s="115">
        <v>1661</v>
      </c>
      <c r="B1664" s="120"/>
      <c r="C1664" s="120"/>
      <c r="D1664" s="120"/>
      <c r="E1664" s="120"/>
      <c r="F1664" s="120"/>
      <c r="G1664" s="120"/>
      <c r="H1664" s="120"/>
      <c r="I1664" s="120"/>
      <c r="J1664" s="120"/>
      <c r="K1664" s="120"/>
      <c r="L1664" s="120">
        <f t="shared" si="308"/>
        <v>0.01</v>
      </c>
      <c r="M1664" s="163"/>
      <c r="N1664" s="141"/>
      <c r="O1664" s="163"/>
      <c r="P1664" s="163"/>
      <c r="Q1664" s="120"/>
      <c r="R1664" s="120"/>
      <c r="S1664" s="121"/>
      <c r="T1664" s="121"/>
      <c r="U1664" s="121"/>
      <c r="V1664" s="121"/>
      <c r="W1664" s="121"/>
      <c r="X1664" s="121"/>
      <c r="Y1664" s="121"/>
      <c r="Z1664" s="121"/>
      <c r="AA1664" s="121"/>
      <c r="AB1664" s="121"/>
      <c r="AC1664" s="122"/>
      <c r="AD1664" s="122"/>
      <c r="AE1664" s="122"/>
      <c r="AF1664" s="123"/>
      <c r="AG1664" s="123"/>
      <c r="AH1664" s="123"/>
      <c r="AI1664" s="120"/>
      <c r="AJ1664" s="120"/>
      <c r="AK1664" s="1093"/>
      <c r="AL1664" s="1093"/>
      <c r="AM1664" s="1093"/>
      <c r="AN1664" s="120"/>
      <c r="AO1664" s="118">
        <f t="shared" si="309"/>
        <v>0</v>
      </c>
      <c r="AP1664" s="120" t="s">
        <v>287</v>
      </c>
      <c r="AQ1664" s="120" t="s">
        <v>287</v>
      </c>
      <c r="AR1664" s="144">
        <f t="shared" si="307"/>
        <v>0</v>
      </c>
      <c r="AS1664" s="411">
        <v>8.3999999999999995E-3</v>
      </c>
      <c r="AT1664" s="115">
        <v>1673</v>
      </c>
    </row>
    <row r="1665" spans="1:46" ht="15" hidden="1" customHeight="1">
      <c r="A1665" s="115">
        <v>1662</v>
      </c>
      <c r="B1665" s="120"/>
      <c r="C1665" s="120"/>
      <c r="D1665" s="120"/>
      <c r="E1665" s="120"/>
      <c r="F1665" s="120"/>
      <c r="G1665" s="120"/>
      <c r="H1665" s="120"/>
      <c r="I1665" s="120"/>
      <c r="J1665" s="120"/>
      <c r="K1665" s="120"/>
      <c r="L1665" s="120">
        <f t="shared" si="308"/>
        <v>0.01</v>
      </c>
      <c r="M1665" s="163"/>
      <c r="N1665" s="141"/>
      <c r="O1665" s="163"/>
      <c r="P1665" s="163"/>
      <c r="Q1665" s="120"/>
      <c r="R1665" s="120"/>
      <c r="S1665" s="121"/>
      <c r="T1665" s="121"/>
      <c r="U1665" s="121"/>
      <c r="V1665" s="121"/>
      <c r="W1665" s="121"/>
      <c r="X1665" s="121"/>
      <c r="Y1665" s="121"/>
      <c r="Z1665" s="121"/>
      <c r="AA1665" s="121"/>
      <c r="AB1665" s="121"/>
      <c r="AC1665" s="122"/>
      <c r="AD1665" s="122"/>
      <c r="AE1665" s="122"/>
      <c r="AF1665" s="123"/>
      <c r="AG1665" s="123"/>
      <c r="AH1665" s="123"/>
      <c r="AI1665" s="120"/>
      <c r="AJ1665" s="120"/>
      <c r="AK1665" s="1093"/>
      <c r="AL1665" s="1093"/>
      <c r="AM1665" s="1093"/>
      <c r="AN1665" s="120"/>
      <c r="AO1665" s="118">
        <f t="shared" si="309"/>
        <v>0</v>
      </c>
      <c r="AP1665" s="120" t="s">
        <v>287</v>
      </c>
      <c r="AQ1665" s="120" t="s">
        <v>287</v>
      </c>
      <c r="AR1665" s="144">
        <f t="shared" si="307"/>
        <v>0</v>
      </c>
      <c r="AS1665" s="411">
        <v>8.3999999999999995E-3</v>
      </c>
      <c r="AT1665" s="115">
        <v>1674</v>
      </c>
    </row>
    <row r="1666" spans="1:46" ht="15" hidden="1" customHeight="1">
      <c r="A1666" s="115">
        <v>1663</v>
      </c>
      <c r="B1666" s="120"/>
      <c r="C1666" s="120"/>
      <c r="D1666" s="120"/>
      <c r="E1666" s="120"/>
      <c r="F1666" s="120"/>
      <c r="G1666" s="120"/>
      <c r="H1666" s="120"/>
      <c r="I1666" s="120"/>
      <c r="J1666" s="120"/>
      <c r="K1666" s="120"/>
      <c r="L1666" s="120">
        <f t="shared" si="308"/>
        <v>0.01</v>
      </c>
      <c r="M1666" s="163"/>
      <c r="N1666" s="141"/>
      <c r="O1666" s="163"/>
      <c r="P1666" s="163"/>
      <c r="Q1666" s="120"/>
      <c r="R1666" s="120"/>
      <c r="S1666" s="121"/>
      <c r="T1666" s="121"/>
      <c r="U1666" s="121"/>
      <c r="V1666" s="121"/>
      <c r="W1666" s="121"/>
      <c r="X1666" s="121"/>
      <c r="Y1666" s="121"/>
      <c r="Z1666" s="121"/>
      <c r="AA1666" s="121"/>
      <c r="AB1666" s="121"/>
      <c r="AC1666" s="122"/>
      <c r="AD1666" s="122"/>
      <c r="AE1666" s="122"/>
      <c r="AF1666" s="123"/>
      <c r="AG1666" s="123"/>
      <c r="AH1666" s="123"/>
      <c r="AI1666" s="120"/>
      <c r="AJ1666" s="120"/>
      <c r="AK1666" s="1093"/>
      <c r="AL1666" s="1093"/>
      <c r="AM1666" s="1093"/>
      <c r="AN1666" s="120"/>
      <c r="AO1666" s="118">
        <f t="shared" si="309"/>
        <v>0</v>
      </c>
      <c r="AP1666" s="120" t="s">
        <v>287</v>
      </c>
      <c r="AQ1666" s="120" t="s">
        <v>287</v>
      </c>
      <c r="AR1666" s="144">
        <f t="shared" si="307"/>
        <v>0</v>
      </c>
      <c r="AS1666" s="411">
        <v>8.3999999999999995E-3</v>
      </c>
      <c r="AT1666" s="115">
        <v>1675</v>
      </c>
    </row>
    <row r="1667" spans="1:46" ht="15" hidden="1" customHeight="1">
      <c r="A1667" s="115">
        <v>1664</v>
      </c>
      <c r="B1667" s="120"/>
      <c r="C1667" s="120"/>
      <c r="D1667" s="120"/>
      <c r="E1667" s="120"/>
      <c r="F1667" s="120"/>
      <c r="G1667" s="120"/>
      <c r="H1667" s="120"/>
      <c r="I1667" s="120"/>
      <c r="J1667" s="120"/>
      <c r="K1667" s="120"/>
      <c r="L1667" s="120">
        <f t="shared" si="308"/>
        <v>0.01</v>
      </c>
      <c r="M1667" s="163"/>
      <c r="N1667" s="141"/>
      <c r="O1667" s="163"/>
      <c r="P1667" s="163"/>
      <c r="Q1667" s="120"/>
      <c r="R1667" s="120"/>
      <c r="S1667" s="121"/>
      <c r="T1667" s="121"/>
      <c r="U1667" s="121"/>
      <c r="V1667" s="121"/>
      <c r="W1667" s="121"/>
      <c r="X1667" s="121"/>
      <c r="Y1667" s="121"/>
      <c r="Z1667" s="121"/>
      <c r="AA1667" s="121"/>
      <c r="AB1667" s="121"/>
      <c r="AC1667" s="122"/>
      <c r="AD1667" s="122"/>
      <c r="AE1667" s="122"/>
      <c r="AF1667" s="123"/>
      <c r="AG1667" s="123"/>
      <c r="AH1667" s="123"/>
      <c r="AI1667" s="120"/>
      <c r="AJ1667" s="120"/>
      <c r="AK1667" s="1093"/>
      <c r="AL1667" s="1093"/>
      <c r="AM1667" s="1093"/>
      <c r="AN1667" s="120"/>
      <c r="AO1667" s="118">
        <f t="shared" si="309"/>
        <v>0</v>
      </c>
      <c r="AP1667" s="120" t="s">
        <v>287</v>
      </c>
      <c r="AQ1667" s="120" t="s">
        <v>287</v>
      </c>
      <c r="AR1667" s="144">
        <f t="shared" si="307"/>
        <v>0</v>
      </c>
      <c r="AS1667" s="411">
        <v>8.3999999999999995E-3</v>
      </c>
      <c r="AT1667" s="115">
        <v>1676</v>
      </c>
    </row>
    <row r="1668" spans="1:46" ht="15" hidden="1" customHeight="1">
      <c r="A1668" s="115">
        <v>1665</v>
      </c>
      <c r="B1668" s="120"/>
      <c r="C1668" s="120"/>
      <c r="D1668" s="120"/>
      <c r="E1668" s="120"/>
      <c r="F1668" s="120"/>
      <c r="G1668" s="120"/>
      <c r="H1668" s="120"/>
      <c r="I1668" s="120"/>
      <c r="J1668" s="120"/>
      <c r="K1668" s="120"/>
      <c r="L1668" s="120">
        <f t="shared" si="308"/>
        <v>0.01</v>
      </c>
      <c r="M1668" s="163"/>
      <c r="N1668" s="141"/>
      <c r="O1668" s="163"/>
      <c r="P1668" s="163"/>
      <c r="Q1668" s="120"/>
      <c r="R1668" s="120"/>
      <c r="S1668" s="121"/>
      <c r="T1668" s="121"/>
      <c r="U1668" s="121"/>
      <c r="V1668" s="121"/>
      <c r="W1668" s="121"/>
      <c r="X1668" s="121"/>
      <c r="Y1668" s="121"/>
      <c r="Z1668" s="121"/>
      <c r="AA1668" s="121"/>
      <c r="AB1668" s="121"/>
      <c r="AC1668" s="122"/>
      <c r="AD1668" s="122"/>
      <c r="AE1668" s="122"/>
      <c r="AF1668" s="123"/>
      <c r="AG1668" s="123"/>
      <c r="AH1668" s="123"/>
      <c r="AI1668" s="120"/>
      <c r="AJ1668" s="120"/>
      <c r="AK1668" s="1093"/>
      <c r="AL1668" s="1093"/>
      <c r="AM1668" s="1093"/>
      <c r="AN1668" s="120"/>
      <c r="AO1668" s="118">
        <f t="shared" si="309"/>
        <v>0</v>
      </c>
      <c r="AP1668" s="120" t="s">
        <v>287</v>
      </c>
      <c r="AQ1668" s="120" t="s">
        <v>287</v>
      </c>
      <c r="AR1668" s="144">
        <f t="shared" si="307"/>
        <v>0</v>
      </c>
      <c r="AS1668" s="411">
        <v>8.3999999999999995E-3</v>
      </c>
      <c r="AT1668" s="115">
        <v>1677</v>
      </c>
    </row>
    <row r="1669" spans="1:46" ht="15" hidden="1" customHeight="1">
      <c r="A1669" s="115">
        <v>1666</v>
      </c>
      <c r="B1669" s="120"/>
      <c r="C1669" s="120"/>
      <c r="D1669" s="120"/>
      <c r="E1669" s="120"/>
      <c r="F1669" s="120"/>
      <c r="G1669" s="120"/>
      <c r="H1669" s="120"/>
      <c r="I1669" s="120"/>
      <c r="J1669" s="120"/>
      <c r="K1669" s="120"/>
      <c r="L1669" s="120">
        <f t="shared" si="308"/>
        <v>0.01</v>
      </c>
      <c r="M1669" s="163"/>
      <c r="N1669" s="141"/>
      <c r="O1669" s="163"/>
      <c r="P1669" s="163"/>
      <c r="Q1669" s="120"/>
      <c r="R1669" s="120"/>
      <c r="S1669" s="121"/>
      <c r="T1669" s="121"/>
      <c r="U1669" s="121"/>
      <c r="V1669" s="121"/>
      <c r="W1669" s="121"/>
      <c r="X1669" s="121"/>
      <c r="Y1669" s="121"/>
      <c r="Z1669" s="121"/>
      <c r="AA1669" s="121"/>
      <c r="AB1669" s="121"/>
      <c r="AC1669" s="122"/>
      <c r="AD1669" s="122"/>
      <c r="AE1669" s="122"/>
      <c r="AF1669" s="123"/>
      <c r="AG1669" s="123"/>
      <c r="AH1669" s="123"/>
      <c r="AI1669" s="120"/>
      <c r="AJ1669" s="120"/>
      <c r="AK1669" s="1093"/>
      <c r="AL1669" s="1093"/>
      <c r="AM1669" s="1093"/>
      <c r="AN1669" s="120"/>
      <c r="AO1669" s="118">
        <f t="shared" si="309"/>
        <v>0</v>
      </c>
      <c r="AP1669" s="120" t="s">
        <v>287</v>
      </c>
      <c r="AQ1669" s="120" t="s">
        <v>287</v>
      </c>
      <c r="AR1669" s="144">
        <f t="shared" si="307"/>
        <v>0</v>
      </c>
      <c r="AS1669" s="411">
        <v>8.3999999999999995E-3</v>
      </c>
      <c r="AT1669" s="115">
        <v>1678</v>
      </c>
    </row>
    <row r="1670" spans="1:46" ht="15" hidden="1" customHeight="1">
      <c r="A1670" s="115">
        <v>1667</v>
      </c>
      <c r="B1670" s="120"/>
      <c r="C1670" s="120"/>
      <c r="D1670" s="120"/>
      <c r="E1670" s="120"/>
      <c r="F1670" s="120"/>
      <c r="G1670" s="120"/>
      <c r="H1670" s="120"/>
      <c r="I1670" s="120"/>
      <c r="J1670" s="120"/>
      <c r="K1670" s="120"/>
      <c r="L1670" s="120">
        <f t="shared" si="308"/>
        <v>0.01</v>
      </c>
      <c r="M1670" s="163"/>
      <c r="N1670" s="141"/>
      <c r="O1670" s="163"/>
      <c r="P1670" s="163"/>
      <c r="Q1670" s="120"/>
      <c r="R1670" s="120"/>
      <c r="S1670" s="121"/>
      <c r="T1670" s="121"/>
      <c r="U1670" s="121"/>
      <c r="V1670" s="121"/>
      <c r="W1670" s="121"/>
      <c r="X1670" s="121"/>
      <c r="Y1670" s="121"/>
      <c r="Z1670" s="121"/>
      <c r="AA1670" s="121"/>
      <c r="AB1670" s="121"/>
      <c r="AC1670" s="122"/>
      <c r="AD1670" s="122"/>
      <c r="AE1670" s="122"/>
      <c r="AF1670" s="123"/>
      <c r="AG1670" s="123"/>
      <c r="AH1670" s="123"/>
      <c r="AI1670" s="120"/>
      <c r="AJ1670" s="120"/>
      <c r="AK1670" s="1093"/>
      <c r="AL1670" s="1093"/>
      <c r="AM1670" s="1093"/>
      <c r="AN1670" s="120"/>
      <c r="AO1670" s="118">
        <f t="shared" si="309"/>
        <v>0</v>
      </c>
      <c r="AP1670" s="120" t="s">
        <v>287</v>
      </c>
      <c r="AQ1670" s="120" t="s">
        <v>287</v>
      </c>
      <c r="AR1670" s="144">
        <f t="shared" si="307"/>
        <v>0</v>
      </c>
      <c r="AS1670" s="411">
        <v>8.3999999999999995E-3</v>
      </c>
      <c r="AT1670" s="115">
        <v>1679</v>
      </c>
    </row>
    <row r="1671" spans="1:46" ht="15" hidden="1" customHeight="1">
      <c r="A1671" s="115">
        <v>1668</v>
      </c>
      <c r="B1671" s="120"/>
      <c r="C1671" s="120"/>
      <c r="D1671" s="120"/>
      <c r="E1671" s="120"/>
      <c r="F1671" s="120"/>
      <c r="G1671" s="120"/>
      <c r="H1671" s="120"/>
      <c r="I1671" s="120"/>
      <c r="J1671" s="120"/>
      <c r="K1671" s="120"/>
      <c r="L1671" s="120">
        <f t="shared" si="308"/>
        <v>0.01</v>
      </c>
      <c r="M1671" s="163"/>
      <c r="N1671" s="141"/>
      <c r="O1671" s="163"/>
      <c r="P1671" s="163"/>
      <c r="Q1671" s="120"/>
      <c r="R1671" s="120"/>
      <c r="S1671" s="121"/>
      <c r="T1671" s="121"/>
      <c r="U1671" s="121"/>
      <c r="V1671" s="121"/>
      <c r="W1671" s="121"/>
      <c r="X1671" s="121"/>
      <c r="Y1671" s="121"/>
      <c r="Z1671" s="121"/>
      <c r="AA1671" s="121"/>
      <c r="AB1671" s="121"/>
      <c r="AC1671" s="122"/>
      <c r="AD1671" s="122"/>
      <c r="AE1671" s="122"/>
      <c r="AF1671" s="123"/>
      <c r="AG1671" s="123"/>
      <c r="AH1671" s="123"/>
      <c r="AI1671" s="120"/>
      <c r="AJ1671" s="120"/>
      <c r="AK1671" s="1093"/>
      <c r="AL1671" s="1093"/>
      <c r="AM1671" s="1093"/>
      <c r="AN1671" s="120"/>
      <c r="AO1671" s="118">
        <f t="shared" si="309"/>
        <v>0</v>
      </c>
      <c r="AP1671" s="120" t="s">
        <v>287</v>
      </c>
      <c r="AQ1671" s="120" t="s">
        <v>287</v>
      </c>
      <c r="AR1671" s="144">
        <f t="shared" si="307"/>
        <v>0</v>
      </c>
      <c r="AS1671" s="411">
        <v>8.3999999999999995E-3</v>
      </c>
      <c r="AT1671" s="115">
        <v>1680</v>
      </c>
    </row>
    <row r="1672" spans="1:46" ht="15" hidden="1" customHeight="1">
      <c r="A1672" s="115">
        <v>1669</v>
      </c>
      <c r="B1672" s="120"/>
      <c r="C1672" s="120"/>
      <c r="D1672" s="120"/>
      <c r="E1672" s="120"/>
      <c r="F1672" s="120"/>
      <c r="G1672" s="120"/>
      <c r="H1672" s="120"/>
      <c r="I1672" s="120"/>
      <c r="J1672" s="120"/>
      <c r="K1672" s="120"/>
      <c r="L1672" s="120">
        <f t="shared" si="308"/>
        <v>0.01</v>
      </c>
      <c r="M1672" s="163"/>
      <c r="N1672" s="141"/>
      <c r="O1672" s="163"/>
      <c r="P1672" s="163"/>
      <c r="Q1672" s="120"/>
      <c r="R1672" s="120"/>
      <c r="S1672" s="121"/>
      <c r="T1672" s="121"/>
      <c r="U1672" s="121"/>
      <c r="V1672" s="121"/>
      <c r="W1672" s="121"/>
      <c r="X1672" s="121"/>
      <c r="Y1672" s="121"/>
      <c r="Z1672" s="121"/>
      <c r="AA1672" s="121"/>
      <c r="AB1672" s="121"/>
      <c r="AC1672" s="122"/>
      <c r="AD1672" s="122"/>
      <c r="AE1672" s="122"/>
      <c r="AF1672" s="123"/>
      <c r="AG1672" s="123"/>
      <c r="AH1672" s="123"/>
      <c r="AI1672" s="120"/>
      <c r="AJ1672" s="120"/>
      <c r="AK1672" s="1093"/>
      <c r="AL1672" s="1093"/>
      <c r="AM1672" s="1093"/>
      <c r="AN1672" s="120"/>
      <c r="AO1672" s="118">
        <f t="shared" si="309"/>
        <v>0</v>
      </c>
      <c r="AP1672" s="120" t="s">
        <v>287</v>
      </c>
      <c r="AQ1672" s="120" t="s">
        <v>287</v>
      </c>
      <c r="AR1672" s="144">
        <f t="shared" si="307"/>
        <v>0</v>
      </c>
      <c r="AS1672" s="411">
        <v>8.3999999999999995E-3</v>
      </c>
      <c r="AT1672" s="115">
        <v>1681</v>
      </c>
    </row>
    <row r="1673" spans="1:46" ht="15" hidden="1" customHeight="1">
      <c r="A1673" s="115">
        <v>1670</v>
      </c>
      <c r="B1673" s="120"/>
      <c r="C1673" s="120"/>
      <c r="D1673" s="120"/>
      <c r="E1673" s="120"/>
      <c r="F1673" s="120"/>
      <c r="G1673" s="120"/>
      <c r="H1673" s="120"/>
      <c r="I1673" s="120"/>
      <c r="J1673" s="120"/>
      <c r="K1673" s="120"/>
      <c r="L1673" s="120">
        <f t="shared" si="308"/>
        <v>0.01</v>
      </c>
      <c r="M1673" s="163"/>
      <c r="N1673" s="141"/>
      <c r="O1673" s="163"/>
      <c r="P1673" s="163"/>
      <c r="Q1673" s="120"/>
      <c r="R1673" s="120"/>
      <c r="S1673" s="121"/>
      <c r="T1673" s="121"/>
      <c r="U1673" s="121"/>
      <c r="V1673" s="121"/>
      <c r="W1673" s="121"/>
      <c r="X1673" s="121"/>
      <c r="Y1673" s="121"/>
      <c r="Z1673" s="121"/>
      <c r="AA1673" s="121"/>
      <c r="AB1673" s="121"/>
      <c r="AC1673" s="122"/>
      <c r="AD1673" s="122"/>
      <c r="AE1673" s="122"/>
      <c r="AF1673" s="123"/>
      <c r="AG1673" s="123"/>
      <c r="AH1673" s="123"/>
      <c r="AI1673" s="120"/>
      <c r="AJ1673" s="120"/>
      <c r="AK1673" s="1093"/>
      <c r="AL1673" s="1093"/>
      <c r="AM1673" s="1093"/>
      <c r="AN1673" s="120"/>
      <c r="AO1673" s="118">
        <f t="shared" si="309"/>
        <v>0</v>
      </c>
      <c r="AP1673" s="120" t="s">
        <v>287</v>
      </c>
      <c r="AQ1673" s="120" t="s">
        <v>287</v>
      </c>
      <c r="AR1673" s="144">
        <f t="shared" si="307"/>
        <v>0</v>
      </c>
      <c r="AS1673" s="411">
        <v>8.3999999999999995E-3</v>
      </c>
      <c r="AT1673" s="115">
        <v>1682</v>
      </c>
    </row>
    <row r="1674" spans="1:46" ht="15" hidden="1" customHeight="1">
      <c r="A1674" s="115">
        <v>1671</v>
      </c>
      <c r="B1674" s="120"/>
      <c r="C1674" s="120"/>
      <c r="D1674" s="120"/>
      <c r="E1674" s="120"/>
      <c r="F1674" s="120"/>
      <c r="G1674" s="120"/>
      <c r="H1674" s="120"/>
      <c r="I1674" s="120"/>
      <c r="J1674" s="120"/>
      <c r="K1674" s="120"/>
      <c r="L1674" s="120">
        <f t="shared" si="308"/>
        <v>0.01</v>
      </c>
      <c r="M1674" s="163"/>
      <c r="N1674" s="141"/>
      <c r="O1674" s="163"/>
      <c r="P1674" s="163"/>
      <c r="Q1674" s="120"/>
      <c r="R1674" s="120"/>
      <c r="S1674" s="121"/>
      <c r="T1674" s="121"/>
      <c r="U1674" s="121"/>
      <c r="V1674" s="121"/>
      <c r="W1674" s="121"/>
      <c r="X1674" s="121"/>
      <c r="Y1674" s="121"/>
      <c r="Z1674" s="121"/>
      <c r="AA1674" s="121"/>
      <c r="AB1674" s="121"/>
      <c r="AC1674" s="122"/>
      <c r="AD1674" s="122"/>
      <c r="AE1674" s="122"/>
      <c r="AF1674" s="123"/>
      <c r="AG1674" s="123"/>
      <c r="AH1674" s="123"/>
      <c r="AI1674" s="120"/>
      <c r="AJ1674" s="120"/>
      <c r="AK1674" s="1093"/>
      <c r="AL1674" s="1093"/>
      <c r="AM1674" s="1093"/>
      <c r="AN1674" s="120"/>
      <c r="AO1674" s="118">
        <f t="shared" si="309"/>
        <v>0</v>
      </c>
      <c r="AP1674" s="120" t="s">
        <v>287</v>
      </c>
      <c r="AQ1674" s="120" t="s">
        <v>287</v>
      </c>
      <c r="AR1674" s="144">
        <f t="shared" si="307"/>
        <v>0</v>
      </c>
      <c r="AS1674" s="411">
        <v>8.3999999999999995E-3</v>
      </c>
      <c r="AT1674" s="115">
        <v>1683</v>
      </c>
    </row>
    <row r="1675" spans="1:46" ht="15" hidden="1" customHeight="1">
      <c r="A1675" s="115">
        <v>1672</v>
      </c>
      <c r="B1675" s="120"/>
      <c r="C1675" s="120"/>
      <c r="D1675" s="120"/>
      <c r="E1675" s="120"/>
      <c r="F1675" s="120"/>
      <c r="G1675" s="120"/>
      <c r="H1675" s="120"/>
      <c r="I1675" s="120"/>
      <c r="J1675" s="120"/>
      <c r="K1675" s="120"/>
      <c r="L1675" s="120">
        <f t="shared" si="308"/>
        <v>0.01</v>
      </c>
      <c r="M1675" s="163"/>
      <c r="N1675" s="141"/>
      <c r="O1675" s="163"/>
      <c r="P1675" s="163"/>
      <c r="Q1675" s="120"/>
      <c r="R1675" s="120"/>
      <c r="S1675" s="121"/>
      <c r="T1675" s="121"/>
      <c r="U1675" s="121"/>
      <c r="V1675" s="121"/>
      <c r="W1675" s="121"/>
      <c r="X1675" s="121"/>
      <c r="Y1675" s="121"/>
      <c r="Z1675" s="121"/>
      <c r="AA1675" s="121"/>
      <c r="AB1675" s="121"/>
      <c r="AC1675" s="122"/>
      <c r="AD1675" s="122"/>
      <c r="AE1675" s="122"/>
      <c r="AF1675" s="123"/>
      <c r="AG1675" s="123"/>
      <c r="AH1675" s="123"/>
      <c r="AI1675" s="120"/>
      <c r="AJ1675" s="120"/>
      <c r="AK1675" s="1093"/>
      <c r="AL1675" s="1093"/>
      <c r="AM1675" s="1093"/>
      <c r="AN1675" s="120"/>
      <c r="AO1675" s="118">
        <f t="shared" si="309"/>
        <v>0</v>
      </c>
      <c r="AP1675" s="120" t="s">
        <v>287</v>
      </c>
      <c r="AQ1675" s="120" t="s">
        <v>287</v>
      </c>
      <c r="AR1675" s="144">
        <f t="shared" si="307"/>
        <v>0</v>
      </c>
      <c r="AS1675" s="411">
        <v>8.3999999999999995E-3</v>
      </c>
      <c r="AT1675" s="115">
        <v>1684</v>
      </c>
    </row>
    <row r="1676" spans="1:46" ht="15" hidden="1" customHeight="1">
      <c r="A1676" s="115">
        <v>1673</v>
      </c>
      <c r="B1676" s="120"/>
      <c r="C1676" s="120"/>
      <c r="D1676" s="120"/>
      <c r="E1676" s="120"/>
      <c r="F1676" s="120"/>
      <c r="G1676" s="120"/>
      <c r="H1676" s="120"/>
      <c r="I1676" s="120"/>
      <c r="J1676" s="120"/>
      <c r="K1676" s="120"/>
      <c r="L1676" s="120">
        <f t="shared" si="308"/>
        <v>0.01</v>
      </c>
      <c r="M1676" s="163"/>
      <c r="N1676" s="141"/>
      <c r="O1676" s="163"/>
      <c r="P1676" s="163"/>
      <c r="Q1676" s="120"/>
      <c r="R1676" s="120"/>
      <c r="S1676" s="121"/>
      <c r="T1676" s="121"/>
      <c r="U1676" s="121"/>
      <c r="V1676" s="121"/>
      <c r="W1676" s="121"/>
      <c r="X1676" s="121"/>
      <c r="Y1676" s="121"/>
      <c r="Z1676" s="121"/>
      <c r="AA1676" s="121"/>
      <c r="AB1676" s="121"/>
      <c r="AC1676" s="122"/>
      <c r="AD1676" s="122"/>
      <c r="AE1676" s="122"/>
      <c r="AF1676" s="123"/>
      <c r="AG1676" s="123"/>
      <c r="AH1676" s="123"/>
      <c r="AI1676" s="120"/>
      <c r="AJ1676" s="120"/>
      <c r="AK1676" s="1093"/>
      <c r="AL1676" s="1093"/>
      <c r="AM1676" s="1093"/>
      <c r="AN1676" s="120"/>
      <c r="AO1676" s="118">
        <f t="shared" si="309"/>
        <v>0</v>
      </c>
      <c r="AP1676" s="120" t="s">
        <v>287</v>
      </c>
      <c r="AQ1676" s="120" t="s">
        <v>287</v>
      </c>
      <c r="AR1676" s="144">
        <f t="shared" si="307"/>
        <v>0</v>
      </c>
      <c r="AS1676" s="411">
        <v>8.3999999999999995E-3</v>
      </c>
      <c r="AT1676" s="115">
        <v>1685</v>
      </c>
    </row>
    <row r="1677" spans="1:46" ht="15" hidden="1" customHeight="1">
      <c r="A1677" s="115">
        <v>1674</v>
      </c>
      <c r="B1677" s="120"/>
      <c r="C1677" s="120"/>
      <c r="D1677" s="120"/>
      <c r="E1677" s="120"/>
      <c r="F1677" s="120"/>
      <c r="G1677" s="120"/>
      <c r="H1677" s="120"/>
      <c r="I1677" s="120"/>
      <c r="J1677" s="120"/>
      <c r="K1677" s="120"/>
      <c r="L1677" s="120">
        <f t="shared" si="308"/>
        <v>0.01</v>
      </c>
      <c r="M1677" s="163"/>
      <c r="N1677" s="141"/>
      <c r="O1677" s="163"/>
      <c r="P1677" s="163"/>
      <c r="Q1677" s="120"/>
      <c r="R1677" s="120"/>
      <c r="S1677" s="121"/>
      <c r="T1677" s="121"/>
      <c r="U1677" s="121"/>
      <c r="V1677" s="121"/>
      <c r="W1677" s="121"/>
      <c r="X1677" s="121"/>
      <c r="Y1677" s="121"/>
      <c r="Z1677" s="121"/>
      <c r="AA1677" s="121"/>
      <c r="AB1677" s="121"/>
      <c r="AC1677" s="122"/>
      <c r="AD1677" s="122"/>
      <c r="AE1677" s="122"/>
      <c r="AF1677" s="123"/>
      <c r="AG1677" s="123"/>
      <c r="AH1677" s="123"/>
      <c r="AI1677" s="120"/>
      <c r="AJ1677" s="120"/>
      <c r="AK1677" s="1093"/>
      <c r="AL1677" s="1093"/>
      <c r="AM1677" s="1093"/>
      <c r="AN1677" s="120"/>
      <c r="AO1677" s="118">
        <f t="shared" si="309"/>
        <v>0</v>
      </c>
      <c r="AP1677" s="120" t="s">
        <v>287</v>
      </c>
      <c r="AQ1677" s="120" t="s">
        <v>287</v>
      </c>
      <c r="AR1677" s="144">
        <f t="shared" si="307"/>
        <v>0</v>
      </c>
      <c r="AS1677" s="411">
        <v>8.3999999999999995E-3</v>
      </c>
      <c r="AT1677" s="115">
        <v>1686</v>
      </c>
    </row>
    <row r="1678" spans="1:46" ht="15" hidden="1" customHeight="1">
      <c r="A1678" s="115">
        <v>1675</v>
      </c>
      <c r="B1678" s="120"/>
      <c r="C1678" s="120"/>
      <c r="D1678" s="120"/>
      <c r="E1678" s="120"/>
      <c r="F1678" s="120"/>
      <c r="G1678" s="120"/>
      <c r="H1678" s="120"/>
      <c r="I1678" s="120"/>
      <c r="J1678" s="120"/>
      <c r="K1678" s="120"/>
      <c r="L1678" s="120">
        <f t="shared" si="308"/>
        <v>0.01</v>
      </c>
      <c r="M1678" s="163"/>
      <c r="N1678" s="141"/>
      <c r="O1678" s="163"/>
      <c r="P1678" s="163"/>
      <c r="Q1678" s="120"/>
      <c r="R1678" s="120"/>
      <c r="S1678" s="121"/>
      <c r="T1678" s="121"/>
      <c r="U1678" s="121"/>
      <c r="V1678" s="121"/>
      <c r="W1678" s="121"/>
      <c r="X1678" s="121"/>
      <c r="Y1678" s="121"/>
      <c r="Z1678" s="121"/>
      <c r="AA1678" s="121"/>
      <c r="AB1678" s="121"/>
      <c r="AC1678" s="122"/>
      <c r="AD1678" s="122"/>
      <c r="AE1678" s="122"/>
      <c r="AF1678" s="123"/>
      <c r="AG1678" s="123"/>
      <c r="AH1678" s="123"/>
      <c r="AI1678" s="120"/>
      <c r="AJ1678" s="120"/>
      <c r="AK1678" s="1093"/>
      <c r="AL1678" s="1093"/>
      <c r="AM1678" s="1093"/>
      <c r="AN1678" s="120"/>
      <c r="AO1678" s="118">
        <f t="shared" si="309"/>
        <v>0</v>
      </c>
      <c r="AP1678" s="120" t="s">
        <v>287</v>
      </c>
      <c r="AQ1678" s="120" t="s">
        <v>287</v>
      </c>
      <c r="AR1678" s="144">
        <f t="shared" si="307"/>
        <v>0</v>
      </c>
      <c r="AS1678" s="411">
        <v>8.3999999999999995E-3</v>
      </c>
      <c r="AT1678" s="115">
        <v>1687</v>
      </c>
    </row>
    <row r="1679" spans="1:46" ht="15" hidden="1" customHeight="1">
      <c r="A1679" s="115">
        <v>1676</v>
      </c>
      <c r="B1679" s="120"/>
      <c r="C1679" s="120"/>
      <c r="D1679" s="120"/>
      <c r="E1679" s="120"/>
      <c r="F1679" s="120"/>
      <c r="G1679" s="120"/>
      <c r="H1679" s="120"/>
      <c r="I1679" s="120"/>
      <c r="J1679" s="120"/>
      <c r="K1679" s="120"/>
      <c r="L1679" s="120">
        <f t="shared" si="308"/>
        <v>0.01</v>
      </c>
      <c r="M1679" s="163"/>
      <c r="N1679" s="141"/>
      <c r="O1679" s="163"/>
      <c r="P1679" s="163"/>
      <c r="Q1679" s="120"/>
      <c r="R1679" s="120"/>
      <c r="S1679" s="121"/>
      <c r="T1679" s="121"/>
      <c r="U1679" s="121"/>
      <c r="V1679" s="121"/>
      <c r="W1679" s="121"/>
      <c r="X1679" s="121"/>
      <c r="Y1679" s="121"/>
      <c r="Z1679" s="121"/>
      <c r="AA1679" s="121"/>
      <c r="AB1679" s="121"/>
      <c r="AC1679" s="122"/>
      <c r="AD1679" s="122"/>
      <c r="AE1679" s="122"/>
      <c r="AF1679" s="123"/>
      <c r="AG1679" s="123"/>
      <c r="AH1679" s="123"/>
      <c r="AI1679" s="120"/>
      <c r="AJ1679" s="120"/>
      <c r="AK1679" s="1093"/>
      <c r="AL1679" s="1093"/>
      <c r="AM1679" s="1093"/>
      <c r="AN1679" s="120"/>
      <c r="AO1679" s="118">
        <f t="shared" si="309"/>
        <v>0</v>
      </c>
      <c r="AP1679" s="120" t="s">
        <v>287</v>
      </c>
      <c r="AQ1679" s="120" t="s">
        <v>287</v>
      </c>
      <c r="AR1679" s="144">
        <f t="shared" si="307"/>
        <v>0</v>
      </c>
      <c r="AS1679" s="411">
        <v>8.3999999999999995E-3</v>
      </c>
      <c r="AT1679" s="115">
        <v>1688</v>
      </c>
    </row>
    <row r="1680" spans="1:46" ht="15" hidden="1" customHeight="1">
      <c r="A1680" s="115">
        <v>1677</v>
      </c>
      <c r="B1680" s="120"/>
      <c r="C1680" s="120"/>
      <c r="D1680" s="120"/>
      <c r="E1680" s="120"/>
      <c r="F1680" s="120"/>
      <c r="G1680" s="120"/>
      <c r="H1680" s="120"/>
      <c r="I1680" s="120"/>
      <c r="J1680" s="120"/>
      <c r="K1680" s="120"/>
      <c r="L1680" s="120">
        <f t="shared" si="308"/>
        <v>0.01</v>
      </c>
      <c r="M1680" s="163"/>
      <c r="N1680" s="141"/>
      <c r="O1680" s="163"/>
      <c r="P1680" s="163"/>
      <c r="Q1680" s="120"/>
      <c r="R1680" s="120"/>
      <c r="S1680" s="121"/>
      <c r="T1680" s="121"/>
      <c r="U1680" s="121"/>
      <c r="V1680" s="121"/>
      <c r="W1680" s="121"/>
      <c r="X1680" s="121"/>
      <c r="Y1680" s="121"/>
      <c r="Z1680" s="121"/>
      <c r="AA1680" s="121"/>
      <c r="AB1680" s="121"/>
      <c r="AC1680" s="122"/>
      <c r="AD1680" s="122"/>
      <c r="AE1680" s="122"/>
      <c r="AF1680" s="123"/>
      <c r="AG1680" s="123"/>
      <c r="AH1680" s="123"/>
      <c r="AI1680" s="120"/>
      <c r="AJ1680" s="120"/>
      <c r="AK1680" s="1093"/>
      <c r="AL1680" s="1093"/>
      <c r="AM1680" s="1093"/>
      <c r="AN1680" s="120"/>
      <c r="AO1680" s="118">
        <f t="shared" si="309"/>
        <v>0</v>
      </c>
      <c r="AP1680" s="120" t="s">
        <v>287</v>
      </c>
      <c r="AQ1680" s="120" t="s">
        <v>287</v>
      </c>
      <c r="AR1680" s="144">
        <f t="shared" si="307"/>
        <v>0</v>
      </c>
      <c r="AS1680" s="411">
        <v>8.3999999999999995E-3</v>
      </c>
      <c r="AT1680" s="115">
        <v>1689</v>
      </c>
    </row>
    <row r="1681" spans="1:46" ht="15" hidden="1" customHeight="1">
      <c r="A1681" s="115">
        <v>1678</v>
      </c>
      <c r="B1681" s="120"/>
      <c r="C1681" s="120"/>
      <c r="D1681" s="120"/>
      <c r="E1681" s="120"/>
      <c r="F1681" s="120"/>
      <c r="G1681" s="120"/>
      <c r="H1681" s="120"/>
      <c r="I1681" s="120"/>
      <c r="J1681" s="120"/>
      <c r="K1681" s="120"/>
      <c r="L1681" s="120">
        <f t="shared" si="308"/>
        <v>0.01</v>
      </c>
      <c r="M1681" s="163"/>
      <c r="N1681" s="141"/>
      <c r="O1681" s="163"/>
      <c r="P1681" s="163"/>
      <c r="Q1681" s="120"/>
      <c r="R1681" s="120"/>
      <c r="S1681" s="121"/>
      <c r="T1681" s="121"/>
      <c r="U1681" s="121"/>
      <c r="V1681" s="121"/>
      <c r="W1681" s="121"/>
      <c r="X1681" s="121"/>
      <c r="Y1681" s="121"/>
      <c r="Z1681" s="121"/>
      <c r="AA1681" s="121"/>
      <c r="AB1681" s="121"/>
      <c r="AC1681" s="122"/>
      <c r="AD1681" s="122"/>
      <c r="AE1681" s="122"/>
      <c r="AF1681" s="123"/>
      <c r="AG1681" s="123"/>
      <c r="AH1681" s="123"/>
      <c r="AI1681" s="120"/>
      <c r="AJ1681" s="120"/>
      <c r="AK1681" s="1093"/>
      <c r="AL1681" s="1093"/>
      <c r="AM1681" s="1093"/>
      <c r="AN1681" s="120"/>
      <c r="AO1681" s="118">
        <f t="shared" si="309"/>
        <v>0</v>
      </c>
      <c r="AP1681" s="120" t="s">
        <v>287</v>
      </c>
      <c r="AQ1681" s="120" t="s">
        <v>287</v>
      </c>
      <c r="AR1681" s="144">
        <f t="shared" si="307"/>
        <v>0</v>
      </c>
      <c r="AS1681" s="411">
        <v>8.3999999999999995E-3</v>
      </c>
      <c r="AT1681" s="115">
        <v>1690</v>
      </c>
    </row>
    <row r="1682" spans="1:46" ht="15" hidden="1" customHeight="1">
      <c r="A1682" s="115">
        <v>1679</v>
      </c>
      <c r="B1682" s="120"/>
      <c r="C1682" s="120"/>
      <c r="D1682" s="120"/>
      <c r="E1682" s="120"/>
      <c r="F1682" s="120"/>
      <c r="G1682" s="120"/>
      <c r="H1682" s="120"/>
      <c r="I1682" s="120"/>
      <c r="J1682" s="120"/>
      <c r="K1682" s="120"/>
      <c r="L1682" s="120">
        <f t="shared" si="308"/>
        <v>0.01</v>
      </c>
      <c r="M1682" s="163"/>
      <c r="N1682" s="141"/>
      <c r="O1682" s="163"/>
      <c r="P1682" s="163"/>
      <c r="Q1682" s="120"/>
      <c r="R1682" s="120"/>
      <c r="S1682" s="121"/>
      <c r="T1682" s="121"/>
      <c r="U1682" s="121"/>
      <c r="V1682" s="121"/>
      <c r="W1682" s="121"/>
      <c r="X1682" s="121"/>
      <c r="Y1682" s="121"/>
      <c r="Z1682" s="121"/>
      <c r="AA1682" s="121"/>
      <c r="AB1682" s="121"/>
      <c r="AC1682" s="122"/>
      <c r="AD1682" s="122"/>
      <c r="AE1682" s="122"/>
      <c r="AF1682" s="123"/>
      <c r="AG1682" s="123"/>
      <c r="AH1682" s="123"/>
      <c r="AI1682" s="120"/>
      <c r="AJ1682" s="120"/>
      <c r="AK1682" s="1093"/>
      <c r="AL1682" s="1093"/>
      <c r="AM1682" s="1093"/>
      <c r="AN1682" s="120"/>
      <c r="AO1682" s="118">
        <f t="shared" si="309"/>
        <v>0</v>
      </c>
      <c r="AP1682" s="120" t="s">
        <v>287</v>
      </c>
      <c r="AQ1682" s="120" t="s">
        <v>287</v>
      </c>
      <c r="AR1682" s="144">
        <f t="shared" si="307"/>
        <v>0</v>
      </c>
      <c r="AS1682" s="411">
        <v>8.3999999999999995E-3</v>
      </c>
      <c r="AT1682" s="115">
        <v>1691</v>
      </c>
    </row>
    <row r="1683" spans="1:46" ht="15" hidden="1" customHeight="1">
      <c r="A1683" s="115">
        <v>1680</v>
      </c>
      <c r="B1683" s="120"/>
      <c r="C1683" s="120"/>
      <c r="D1683" s="120"/>
      <c r="E1683" s="120"/>
      <c r="F1683" s="120"/>
      <c r="G1683" s="120"/>
      <c r="H1683" s="120"/>
      <c r="I1683" s="120"/>
      <c r="J1683" s="120"/>
      <c r="K1683" s="120"/>
      <c r="L1683" s="120">
        <f t="shared" si="308"/>
        <v>0.01</v>
      </c>
      <c r="M1683" s="163"/>
      <c r="N1683" s="141"/>
      <c r="O1683" s="163"/>
      <c r="P1683" s="163"/>
      <c r="Q1683" s="120"/>
      <c r="R1683" s="120"/>
      <c r="S1683" s="121"/>
      <c r="T1683" s="121"/>
      <c r="U1683" s="121"/>
      <c r="V1683" s="121"/>
      <c r="W1683" s="121"/>
      <c r="X1683" s="121"/>
      <c r="Y1683" s="121"/>
      <c r="Z1683" s="121"/>
      <c r="AA1683" s="121"/>
      <c r="AB1683" s="121"/>
      <c r="AC1683" s="122"/>
      <c r="AD1683" s="122"/>
      <c r="AE1683" s="122"/>
      <c r="AF1683" s="123"/>
      <c r="AG1683" s="123"/>
      <c r="AH1683" s="123"/>
      <c r="AI1683" s="120"/>
      <c r="AJ1683" s="120"/>
      <c r="AK1683" s="1093"/>
      <c r="AL1683" s="1093"/>
      <c r="AM1683" s="1093"/>
      <c r="AN1683" s="120"/>
      <c r="AO1683" s="118">
        <f t="shared" si="309"/>
        <v>0</v>
      </c>
      <c r="AP1683" s="120" t="s">
        <v>287</v>
      </c>
      <c r="AQ1683" s="120" t="s">
        <v>287</v>
      </c>
      <c r="AR1683" s="144">
        <f t="shared" si="307"/>
        <v>0</v>
      </c>
      <c r="AS1683" s="411">
        <v>8.3999999999999995E-3</v>
      </c>
      <c r="AT1683" s="115">
        <v>1692</v>
      </c>
    </row>
    <row r="1684" spans="1:46" ht="15" hidden="1" customHeight="1">
      <c r="A1684" s="115">
        <v>1681</v>
      </c>
      <c r="B1684" s="120"/>
      <c r="C1684" s="120"/>
      <c r="D1684" s="120"/>
      <c r="E1684" s="120"/>
      <c r="F1684" s="120"/>
      <c r="G1684" s="120"/>
      <c r="H1684" s="120"/>
      <c r="I1684" s="120"/>
      <c r="J1684" s="120"/>
      <c r="K1684" s="120"/>
      <c r="L1684" s="120">
        <f t="shared" si="308"/>
        <v>0.01</v>
      </c>
      <c r="M1684" s="163"/>
      <c r="N1684" s="141"/>
      <c r="O1684" s="163"/>
      <c r="P1684" s="163"/>
      <c r="Q1684" s="120"/>
      <c r="R1684" s="120"/>
      <c r="S1684" s="121"/>
      <c r="T1684" s="121"/>
      <c r="U1684" s="121"/>
      <c r="V1684" s="121"/>
      <c r="W1684" s="121"/>
      <c r="X1684" s="121"/>
      <c r="Y1684" s="121"/>
      <c r="Z1684" s="121"/>
      <c r="AA1684" s="121"/>
      <c r="AB1684" s="121"/>
      <c r="AC1684" s="122"/>
      <c r="AD1684" s="122"/>
      <c r="AE1684" s="122"/>
      <c r="AF1684" s="123"/>
      <c r="AG1684" s="123"/>
      <c r="AH1684" s="123"/>
      <c r="AI1684" s="120"/>
      <c r="AJ1684" s="120"/>
      <c r="AK1684" s="1093"/>
      <c r="AL1684" s="1093"/>
      <c r="AM1684" s="1093"/>
      <c r="AN1684" s="120"/>
      <c r="AO1684" s="118">
        <f t="shared" si="309"/>
        <v>0</v>
      </c>
      <c r="AP1684" s="120" t="s">
        <v>287</v>
      </c>
      <c r="AQ1684" s="120" t="s">
        <v>287</v>
      </c>
      <c r="AR1684" s="144">
        <f t="shared" si="307"/>
        <v>0</v>
      </c>
      <c r="AS1684" s="411">
        <v>8.3999999999999995E-3</v>
      </c>
      <c r="AT1684" s="115">
        <v>1693</v>
      </c>
    </row>
    <row r="1685" spans="1:46" ht="15" hidden="1" customHeight="1">
      <c r="A1685" s="115">
        <v>1682</v>
      </c>
      <c r="B1685" s="120"/>
      <c r="C1685" s="120"/>
      <c r="D1685" s="120"/>
      <c r="E1685" s="120"/>
      <c r="F1685" s="120"/>
      <c r="G1685" s="120"/>
      <c r="H1685" s="120"/>
      <c r="I1685" s="120"/>
      <c r="J1685" s="120"/>
      <c r="K1685" s="120"/>
      <c r="L1685" s="120">
        <f t="shared" si="308"/>
        <v>0.01</v>
      </c>
      <c r="M1685" s="163"/>
      <c r="N1685" s="141"/>
      <c r="O1685" s="163"/>
      <c r="P1685" s="163"/>
      <c r="Q1685" s="120"/>
      <c r="R1685" s="120"/>
      <c r="S1685" s="121"/>
      <c r="T1685" s="121"/>
      <c r="U1685" s="121"/>
      <c r="V1685" s="121"/>
      <c r="W1685" s="121"/>
      <c r="X1685" s="121"/>
      <c r="Y1685" s="121"/>
      <c r="Z1685" s="121"/>
      <c r="AA1685" s="121"/>
      <c r="AB1685" s="121"/>
      <c r="AC1685" s="122"/>
      <c r="AD1685" s="122"/>
      <c r="AE1685" s="122"/>
      <c r="AF1685" s="123"/>
      <c r="AG1685" s="123"/>
      <c r="AH1685" s="123"/>
      <c r="AI1685" s="120"/>
      <c r="AJ1685" s="120"/>
      <c r="AK1685" s="1093"/>
      <c r="AL1685" s="1093"/>
      <c r="AM1685" s="1093"/>
      <c r="AN1685" s="120"/>
      <c r="AO1685" s="118">
        <f t="shared" si="309"/>
        <v>0</v>
      </c>
      <c r="AP1685" s="120" t="s">
        <v>287</v>
      </c>
      <c r="AQ1685" s="120" t="s">
        <v>287</v>
      </c>
      <c r="AR1685" s="144">
        <f t="shared" si="307"/>
        <v>0</v>
      </c>
      <c r="AS1685" s="411">
        <v>8.3999999999999995E-3</v>
      </c>
      <c r="AT1685" s="115">
        <v>1694</v>
      </c>
    </row>
    <row r="1686" spans="1:46" ht="15" hidden="1" customHeight="1">
      <c r="A1686" s="115">
        <v>1683</v>
      </c>
      <c r="B1686" s="120"/>
      <c r="C1686" s="120"/>
      <c r="D1686" s="120"/>
      <c r="E1686" s="120"/>
      <c r="F1686" s="120"/>
      <c r="G1686" s="120"/>
      <c r="H1686" s="120"/>
      <c r="I1686" s="120"/>
      <c r="J1686" s="120"/>
      <c r="K1686" s="120"/>
      <c r="L1686" s="120">
        <f t="shared" si="308"/>
        <v>0.01</v>
      </c>
      <c r="M1686" s="163"/>
      <c r="N1686" s="141"/>
      <c r="O1686" s="163"/>
      <c r="P1686" s="163"/>
      <c r="Q1686" s="120"/>
      <c r="R1686" s="120"/>
      <c r="S1686" s="121"/>
      <c r="T1686" s="121"/>
      <c r="U1686" s="121"/>
      <c r="V1686" s="121"/>
      <c r="W1686" s="121"/>
      <c r="X1686" s="121"/>
      <c r="Y1686" s="121"/>
      <c r="Z1686" s="121"/>
      <c r="AA1686" s="121"/>
      <c r="AB1686" s="121"/>
      <c r="AC1686" s="122"/>
      <c r="AD1686" s="122"/>
      <c r="AE1686" s="122"/>
      <c r="AF1686" s="123"/>
      <c r="AG1686" s="123"/>
      <c r="AH1686" s="123"/>
      <c r="AI1686" s="120"/>
      <c r="AJ1686" s="120"/>
      <c r="AK1686" s="1093"/>
      <c r="AL1686" s="1093"/>
      <c r="AM1686" s="1093"/>
      <c r="AN1686" s="120"/>
      <c r="AO1686" s="118">
        <f t="shared" si="309"/>
        <v>0</v>
      </c>
      <c r="AP1686" s="120" t="s">
        <v>287</v>
      </c>
      <c r="AQ1686" s="120" t="s">
        <v>287</v>
      </c>
      <c r="AR1686" s="144">
        <f t="shared" si="307"/>
        <v>0</v>
      </c>
      <c r="AS1686" s="411">
        <v>8.3999999999999995E-3</v>
      </c>
      <c r="AT1686" s="115">
        <v>1695</v>
      </c>
    </row>
    <row r="1687" spans="1:46" ht="15" hidden="1" customHeight="1">
      <c r="A1687" s="115">
        <v>1684</v>
      </c>
      <c r="B1687" s="120"/>
      <c r="C1687" s="120"/>
      <c r="D1687" s="120"/>
      <c r="E1687" s="120"/>
      <c r="F1687" s="120"/>
      <c r="G1687" s="120"/>
      <c r="H1687" s="120"/>
      <c r="I1687" s="120"/>
      <c r="J1687" s="120"/>
      <c r="K1687" s="120"/>
      <c r="L1687" s="120">
        <f t="shared" si="308"/>
        <v>0.01</v>
      </c>
      <c r="M1687" s="163"/>
      <c r="N1687" s="141"/>
      <c r="O1687" s="163"/>
      <c r="P1687" s="163"/>
      <c r="Q1687" s="120"/>
      <c r="R1687" s="120"/>
      <c r="S1687" s="121"/>
      <c r="T1687" s="121"/>
      <c r="U1687" s="121"/>
      <c r="V1687" s="121"/>
      <c r="W1687" s="121"/>
      <c r="X1687" s="121"/>
      <c r="Y1687" s="121"/>
      <c r="Z1687" s="121"/>
      <c r="AA1687" s="121"/>
      <c r="AB1687" s="121"/>
      <c r="AC1687" s="122"/>
      <c r="AD1687" s="122"/>
      <c r="AE1687" s="122"/>
      <c r="AF1687" s="123"/>
      <c r="AG1687" s="123"/>
      <c r="AH1687" s="123"/>
      <c r="AI1687" s="120"/>
      <c r="AJ1687" s="120"/>
      <c r="AK1687" s="1093"/>
      <c r="AL1687" s="1093"/>
      <c r="AM1687" s="1093"/>
      <c r="AN1687" s="120"/>
      <c r="AO1687" s="118">
        <f t="shared" si="309"/>
        <v>0</v>
      </c>
      <c r="AP1687" s="120" t="s">
        <v>287</v>
      </c>
      <c r="AQ1687" s="120" t="s">
        <v>287</v>
      </c>
      <c r="AR1687" s="144">
        <f t="shared" si="307"/>
        <v>0</v>
      </c>
      <c r="AS1687" s="411">
        <v>8.3999999999999995E-3</v>
      </c>
      <c r="AT1687" s="115">
        <v>1696</v>
      </c>
    </row>
    <row r="1688" spans="1:46" ht="15" hidden="1" customHeight="1">
      <c r="A1688" s="115">
        <v>1685</v>
      </c>
      <c r="B1688" s="120"/>
      <c r="C1688" s="120"/>
      <c r="D1688" s="120"/>
      <c r="E1688" s="120"/>
      <c r="F1688" s="120"/>
      <c r="G1688" s="120"/>
      <c r="H1688" s="120"/>
      <c r="I1688" s="120"/>
      <c r="J1688" s="120"/>
      <c r="K1688" s="120"/>
      <c r="L1688" s="120">
        <f t="shared" si="308"/>
        <v>0.01</v>
      </c>
      <c r="M1688" s="163"/>
      <c r="N1688" s="141"/>
      <c r="O1688" s="163"/>
      <c r="P1688" s="163"/>
      <c r="Q1688" s="120"/>
      <c r="R1688" s="120"/>
      <c r="S1688" s="121"/>
      <c r="T1688" s="121"/>
      <c r="U1688" s="121"/>
      <c r="V1688" s="121"/>
      <c r="W1688" s="121"/>
      <c r="X1688" s="121"/>
      <c r="Y1688" s="121"/>
      <c r="Z1688" s="121"/>
      <c r="AA1688" s="121"/>
      <c r="AB1688" s="121"/>
      <c r="AC1688" s="122"/>
      <c r="AD1688" s="122"/>
      <c r="AE1688" s="122"/>
      <c r="AF1688" s="123"/>
      <c r="AG1688" s="123"/>
      <c r="AH1688" s="123"/>
      <c r="AI1688" s="120"/>
      <c r="AJ1688" s="120"/>
      <c r="AK1688" s="1093"/>
      <c r="AL1688" s="1093"/>
      <c r="AM1688" s="1093"/>
      <c r="AN1688" s="120"/>
      <c r="AO1688" s="118">
        <f t="shared" si="309"/>
        <v>0</v>
      </c>
      <c r="AP1688" s="120" t="s">
        <v>287</v>
      </c>
      <c r="AQ1688" s="120" t="s">
        <v>287</v>
      </c>
      <c r="AR1688" s="144">
        <f t="shared" si="307"/>
        <v>0</v>
      </c>
      <c r="AS1688" s="411">
        <v>8.3999999999999995E-3</v>
      </c>
      <c r="AT1688" s="115">
        <v>1697</v>
      </c>
    </row>
    <row r="1689" spans="1:46" ht="15" hidden="1" customHeight="1">
      <c r="A1689" s="115">
        <v>1686</v>
      </c>
      <c r="B1689" s="120"/>
      <c r="C1689" s="120"/>
      <c r="D1689" s="120"/>
      <c r="E1689" s="120"/>
      <c r="F1689" s="120"/>
      <c r="G1689" s="120"/>
      <c r="H1689" s="120"/>
      <c r="I1689" s="120"/>
      <c r="J1689" s="120"/>
      <c r="K1689" s="120"/>
      <c r="L1689" s="120">
        <f t="shared" si="308"/>
        <v>0.01</v>
      </c>
      <c r="M1689" s="163"/>
      <c r="N1689" s="141"/>
      <c r="O1689" s="163"/>
      <c r="P1689" s="163"/>
      <c r="Q1689" s="120"/>
      <c r="R1689" s="120"/>
      <c r="S1689" s="121"/>
      <c r="T1689" s="121"/>
      <c r="U1689" s="121"/>
      <c r="V1689" s="121"/>
      <c r="W1689" s="121"/>
      <c r="X1689" s="121"/>
      <c r="Y1689" s="121"/>
      <c r="Z1689" s="121"/>
      <c r="AA1689" s="121"/>
      <c r="AB1689" s="121"/>
      <c r="AC1689" s="122"/>
      <c r="AD1689" s="122"/>
      <c r="AE1689" s="122"/>
      <c r="AF1689" s="123"/>
      <c r="AG1689" s="123"/>
      <c r="AH1689" s="123"/>
      <c r="AI1689" s="120"/>
      <c r="AJ1689" s="120"/>
      <c r="AK1689" s="1093"/>
      <c r="AL1689" s="1093"/>
      <c r="AM1689" s="1093"/>
      <c r="AN1689" s="120"/>
      <c r="AO1689" s="118">
        <f t="shared" si="309"/>
        <v>0</v>
      </c>
      <c r="AP1689" s="120" t="s">
        <v>287</v>
      </c>
      <c r="AQ1689" s="120" t="s">
        <v>287</v>
      </c>
      <c r="AR1689" s="144">
        <f t="shared" si="307"/>
        <v>0</v>
      </c>
      <c r="AS1689" s="411">
        <v>8.3999999999999995E-3</v>
      </c>
      <c r="AT1689" s="115">
        <v>1698</v>
      </c>
    </row>
    <row r="1690" spans="1:46" ht="15" hidden="1" customHeight="1">
      <c r="A1690" s="115">
        <v>1687</v>
      </c>
      <c r="B1690" s="120"/>
      <c r="C1690" s="120"/>
      <c r="D1690" s="120"/>
      <c r="E1690" s="120"/>
      <c r="F1690" s="120"/>
      <c r="G1690" s="120"/>
      <c r="H1690" s="120"/>
      <c r="I1690" s="120"/>
      <c r="J1690" s="120"/>
      <c r="K1690" s="120"/>
      <c r="L1690" s="120">
        <f t="shared" si="308"/>
        <v>0.01</v>
      </c>
      <c r="M1690" s="163"/>
      <c r="N1690" s="141"/>
      <c r="O1690" s="163"/>
      <c r="P1690" s="163"/>
      <c r="Q1690" s="120"/>
      <c r="R1690" s="120"/>
      <c r="S1690" s="121"/>
      <c r="T1690" s="121"/>
      <c r="U1690" s="121"/>
      <c r="V1690" s="121"/>
      <c r="W1690" s="121"/>
      <c r="X1690" s="121"/>
      <c r="Y1690" s="121"/>
      <c r="Z1690" s="121"/>
      <c r="AA1690" s="121"/>
      <c r="AB1690" s="121"/>
      <c r="AC1690" s="122"/>
      <c r="AD1690" s="122"/>
      <c r="AE1690" s="122"/>
      <c r="AF1690" s="123"/>
      <c r="AG1690" s="123"/>
      <c r="AH1690" s="123"/>
      <c r="AI1690" s="120"/>
      <c r="AJ1690" s="120"/>
      <c r="AK1690" s="1093"/>
      <c r="AL1690" s="1093"/>
      <c r="AM1690" s="1093"/>
      <c r="AN1690" s="120"/>
      <c r="AO1690" s="118">
        <f t="shared" si="309"/>
        <v>0</v>
      </c>
      <c r="AP1690" s="120" t="s">
        <v>287</v>
      </c>
      <c r="AQ1690" s="120" t="s">
        <v>287</v>
      </c>
      <c r="AR1690" s="144">
        <f t="shared" si="307"/>
        <v>0</v>
      </c>
      <c r="AS1690" s="411">
        <v>8.3999999999999995E-3</v>
      </c>
      <c r="AT1690" s="115">
        <v>1699</v>
      </c>
    </row>
    <row r="1691" spans="1:46" ht="15" hidden="1" customHeight="1">
      <c r="A1691" s="115">
        <v>1688</v>
      </c>
      <c r="B1691" s="120"/>
      <c r="C1691" s="120"/>
      <c r="D1691" s="120"/>
      <c r="E1691" s="120"/>
      <c r="F1691" s="120"/>
      <c r="G1691" s="120"/>
      <c r="H1691" s="120"/>
      <c r="I1691" s="120"/>
      <c r="J1691" s="120"/>
      <c r="K1691" s="120"/>
      <c r="L1691" s="120">
        <f t="shared" si="308"/>
        <v>0.01</v>
      </c>
      <c r="M1691" s="163"/>
      <c r="N1691" s="141"/>
      <c r="O1691" s="163"/>
      <c r="P1691" s="163"/>
      <c r="Q1691" s="120"/>
      <c r="R1691" s="120"/>
      <c r="S1691" s="121"/>
      <c r="T1691" s="121"/>
      <c r="U1691" s="121"/>
      <c r="V1691" s="121"/>
      <c r="W1691" s="121"/>
      <c r="X1691" s="121"/>
      <c r="Y1691" s="121"/>
      <c r="Z1691" s="121"/>
      <c r="AA1691" s="121"/>
      <c r="AB1691" s="121"/>
      <c r="AC1691" s="122"/>
      <c r="AD1691" s="122"/>
      <c r="AE1691" s="122"/>
      <c r="AF1691" s="123"/>
      <c r="AG1691" s="123"/>
      <c r="AH1691" s="123"/>
      <c r="AI1691" s="120"/>
      <c r="AJ1691" s="120"/>
      <c r="AK1691" s="1093"/>
      <c r="AL1691" s="1093"/>
      <c r="AM1691" s="1093"/>
      <c r="AN1691" s="120"/>
      <c r="AO1691" s="118">
        <f t="shared" si="309"/>
        <v>0</v>
      </c>
      <c r="AP1691" s="120" t="s">
        <v>287</v>
      </c>
      <c r="AQ1691" s="120" t="s">
        <v>287</v>
      </c>
      <c r="AR1691" s="144">
        <f t="shared" si="307"/>
        <v>0</v>
      </c>
      <c r="AS1691" s="411">
        <v>8.3999999999999995E-3</v>
      </c>
      <c r="AT1691" s="115">
        <v>1700</v>
      </c>
    </row>
    <row r="1692" spans="1:46" ht="15" hidden="1" customHeight="1">
      <c r="A1692" s="115">
        <v>1689</v>
      </c>
      <c r="B1692" s="120"/>
      <c r="C1692" s="120"/>
      <c r="D1692" s="120"/>
      <c r="E1692" s="120"/>
      <c r="F1692" s="120"/>
      <c r="G1692" s="120"/>
      <c r="H1692" s="120"/>
      <c r="I1692" s="120"/>
      <c r="J1692" s="120"/>
      <c r="K1692" s="120"/>
      <c r="L1692" s="120">
        <f t="shared" si="308"/>
        <v>0.01</v>
      </c>
      <c r="M1692" s="163"/>
      <c r="N1692" s="141"/>
      <c r="O1692" s="163"/>
      <c r="P1692" s="163"/>
      <c r="Q1692" s="120"/>
      <c r="R1692" s="120"/>
      <c r="S1692" s="121"/>
      <c r="T1692" s="121"/>
      <c r="U1692" s="121"/>
      <c r="V1692" s="121"/>
      <c r="W1692" s="121"/>
      <c r="X1692" s="121"/>
      <c r="Y1692" s="121"/>
      <c r="Z1692" s="121"/>
      <c r="AA1692" s="121"/>
      <c r="AB1692" s="121"/>
      <c r="AC1692" s="122"/>
      <c r="AD1692" s="122"/>
      <c r="AE1692" s="122"/>
      <c r="AF1692" s="123"/>
      <c r="AG1692" s="123"/>
      <c r="AH1692" s="123"/>
      <c r="AI1692" s="120"/>
      <c r="AJ1692" s="120"/>
      <c r="AK1692" s="1093"/>
      <c r="AL1692" s="1093"/>
      <c r="AM1692" s="1093"/>
      <c r="AN1692" s="120"/>
      <c r="AO1692" s="118">
        <f t="shared" si="309"/>
        <v>0</v>
      </c>
      <c r="AP1692" s="120" t="s">
        <v>287</v>
      </c>
      <c r="AQ1692" s="120" t="s">
        <v>287</v>
      </c>
      <c r="AR1692" s="144">
        <f t="shared" si="307"/>
        <v>0</v>
      </c>
      <c r="AS1692" s="411">
        <v>8.3999999999999995E-3</v>
      </c>
      <c r="AT1692" s="115">
        <v>1701</v>
      </c>
    </row>
    <row r="1693" spans="1:46" ht="15" hidden="1" customHeight="1">
      <c r="A1693" s="115">
        <v>1690</v>
      </c>
      <c r="B1693" s="120"/>
      <c r="C1693" s="120"/>
      <c r="D1693" s="120"/>
      <c r="E1693" s="120"/>
      <c r="F1693" s="120"/>
      <c r="G1693" s="120"/>
      <c r="H1693" s="120"/>
      <c r="I1693" s="120"/>
      <c r="J1693" s="120"/>
      <c r="K1693" s="120"/>
      <c r="L1693" s="120">
        <f t="shared" si="308"/>
        <v>0.01</v>
      </c>
      <c r="M1693" s="163"/>
      <c r="N1693" s="141"/>
      <c r="O1693" s="163"/>
      <c r="P1693" s="163"/>
      <c r="Q1693" s="120"/>
      <c r="R1693" s="120"/>
      <c r="S1693" s="121"/>
      <c r="T1693" s="121"/>
      <c r="U1693" s="121"/>
      <c r="V1693" s="121"/>
      <c r="W1693" s="121"/>
      <c r="X1693" s="121"/>
      <c r="Y1693" s="121"/>
      <c r="Z1693" s="121"/>
      <c r="AA1693" s="121"/>
      <c r="AB1693" s="121"/>
      <c r="AC1693" s="122"/>
      <c r="AD1693" s="122"/>
      <c r="AE1693" s="122"/>
      <c r="AF1693" s="123"/>
      <c r="AG1693" s="123"/>
      <c r="AH1693" s="123"/>
      <c r="AI1693" s="120"/>
      <c r="AJ1693" s="120"/>
      <c r="AK1693" s="1093"/>
      <c r="AL1693" s="1093"/>
      <c r="AM1693" s="1093"/>
      <c r="AN1693" s="120"/>
      <c r="AO1693" s="118">
        <f t="shared" si="309"/>
        <v>0</v>
      </c>
      <c r="AP1693" s="120" t="s">
        <v>287</v>
      </c>
      <c r="AQ1693" s="120" t="s">
        <v>287</v>
      </c>
      <c r="AR1693" s="144">
        <f t="shared" si="307"/>
        <v>0</v>
      </c>
      <c r="AS1693" s="411">
        <v>8.3999999999999995E-3</v>
      </c>
      <c r="AT1693" s="115">
        <v>1702</v>
      </c>
    </row>
    <row r="1694" spans="1:46" ht="15" hidden="1" customHeight="1">
      <c r="A1694" s="115">
        <v>1691</v>
      </c>
      <c r="B1694" s="120"/>
      <c r="C1694" s="120"/>
      <c r="D1694" s="120"/>
      <c r="E1694" s="120"/>
      <c r="F1694" s="120"/>
      <c r="G1694" s="120"/>
      <c r="H1694" s="120"/>
      <c r="I1694" s="120"/>
      <c r="J1694" s="120"/>
      <c r="K1694" s="120"/>
      <c r="L1694" s="120">
        <f t="shared" si="308"/>
        <v>0.01</v>
      </c>
      <c r="M1694" s="163"/>
      <c r="N1694" s="141"/>
      <c r="O1694" s="163"/>
      <c r="P1694" s="163"/>
      <c r="Q1694" s="120"/>
      <c r="R1694" s="120"/>
      <c r="S1694" s="121"/>
      <c r="T1694" s="121"/>
      <c r="U1694" s="121"/>
      <c r="V1694" s="121"/>
      <c r="W1694" s="121"/>
      <c r="X1694" s="121"/>
      <c r="Y1694" s="121"/>
      <c r="Z1694" s="121"/>
      <c r="AA1694" s="121"/>
      <c r="AB1694" s="121"/>
      <c r="AC1694" s="122"/>
      <c r="AD1694" s="122"/>
      <c r="AE1694" s="122"/>
      <c r="AF1694" s="123"/>
      <c r="AG1694" s="123"/>
      <c r="AH1694" s="123"/>
      <c r="AI1694" s="120"/>
      <c r="AJ1694" s="120"/>
      <c r="AK1694" s="1093"/>
      <c r="AL1694" s="1093"/>
      <c r="AM1694" s="1093"/>
      <c r="AN1694" s="120"/>
      <c r="AO1694" s="118">
        <f t="shared" si="309"/>
        <v>0</v>
      </c>
      <c r="AP1694" s="120" t="s">
        <v>287</v>
      </c>
      <c r="AQ1694" s="120" t="s">
        <v>287</v>
      </c>
      <c r="AR1694" s="144">
        <f t="shared" si="307"/>
        <v>0</v>
      </c>
      <c r="AS1694" s="411">
        <v>8.3999999999999995E-3</v>
      </c>
      <c r="AT1694" s="115">
        <v>1703</v>
      </c>
    </row>
    <row r="1695" spans="1:46" ht="15" hidden="1" customHeight="1">
      <c r="A1695" s="115">
        <v>1692</v>
      </c>
      <c r="B1695" s="120"/>
      <c r="C1695" s="120"/>
      <c r="D1695" s="120"/>
      <c r="E1695" s="120"/>
      <c r="F1695" s="120"/>
      <c r="G1695" s="120"/>
      <c r="H1695" s="120"/>
      <c r="I1695" s="120"/>
      <c r="J1695" s="120"/>
      <c r="K1695" s="120"/>
      <c r="L1695" s="120">
        <f t="shared" si="308"/>
        <v>0.01</v>
      </c>
      <c r="M1695" s="163"/>
      <c r="N1695" s="141"/>
      <c r="O1695" s="163"/>
      <c r="P1695" s="163"/>
      <c r="Q1695" s="120"/>
      <c r="R1695" s="120"/>
      <c r="S1695" s="121"/>
      <c r="T1695" s="121"/>
      <c r="U1695" s="121"/>
      <c r="V1695" s="121"/>
      <c r="W1695" s="121"/>
      <c r="X1695" s="121"/>
      <c r="Y1695" s="121"/>
      <c r="Z1695" s="121"/>
      <c r="AA1695" s="121"/>
      <c r="AB1695" s="121"/>
      <c r="AC1695" s="122"/>
      <c r="AD1695" s="122"/>
      <c r="AE1695" s="122"/>
      <c r="AF1695" s="123"/>
      <c r="AG1695" s="123"/>
      <c r="AH1695" s="123"/>
      <c r="AI1695" s="120"/>
      <c r="AJ1695" s="120"/>
      <c r="AK1695" s="1093"/>
      <c r="AL1695" s="1093"/>
      <c r="AM1695" s="1093"/>
      <c r="AN1695" s="120"/>
      <c r="AO1695" s="118">
        <f t="shared" si="309"/>
        <v>0</v>
      </c>
      <c r="AP1695" s="120" t="s">
        <v>287</v>
      </c>
      <c r="AQ1695" s="120" t="s">
        <v>287</v>
      </c>
      <c r="AR1695" s="144">
        <f t="shared" si="307"/>
        <v>0</v>
      </c>
      <c r="AS1695" s="411">
        <v>8.3999999999999995E-3</v>
      </c>
      <c r="AT1695" s="115">
        <v>1704</v>
      </c>
    </row>
    <row r="1696" spans="1:46" ht="15" hidden="1" customHeight="1">
      <c r="A1696" s="115">
        <v>1693</v>
      </c>
      <c r="B1696" s="120"/>
      <c r="C1696" s="120"/>
      <c r="D1696" s="120"/>
      <c r="E1696" s="120"/>
      <c r="F1696" s="120"/>
      <c r="G1696" s="120"/>
      <c r="H1696" s="120"/>
      <c r="I1696" s="120"/>
      <c r="J1696" s="120"/>
      <c r="K1696" s="120"/>
      <c r="L1696" s="120">
        <f t="shared" si="308"/>
        <v>0.01</v>
      </c>
      <c r="M1696" s="163"/>
      <c r="N1696" s="141"/>
      <c r="O1696" s="163"/>
      <c r="P1696" s="163"/>
      <c r="Q1696" s="120"/>
      <c r="R1696" s="120"/>
      <c r="S1696" s="121"/>
      <c r="T1696" s="121"/>
      <c r="U1696" s="121"/>
      <c r="V1696" s="121"/>
      <c r="W1696" s="121"/>
      <c r="X1696" s="121"/>
      <c r="Y1696" s="121"/>
      <c r="Z1696" s="121"/>
      <c r="AA1696" s="121"/>
      <c r="AB1696" s="121"/>
      <c r="AC1696" s="122"/>
      <c r="AD1696" s="122"/>
      <c r="AE1696" s="122"/>
      <c r="AF1696" s="123"/>
      <c r="AG1696" s="123"/>
      <c r="AH1696" s="123"/>
      <c r="AI1696" s="120"/>
      <c r="AJ1696" s="120"/>
      <c r="AK1696" s="1093"/>
      <c r="AL1696" s="1093"/>
      <c r="AM1696" s="1093"/>
      <c r="AN1696" s="120"/>
      <c r="AO1696" s="118">
        <f t="shared" si="309"/>
        <v>0</v>
      </c>
      <c r="AP1696" s="120" t="s">
        <v>287</v>
      </c>
      <c r="AQ1696" s="120" t="s">
        <v>287</v>
      </c>
      <c r="AR1696" s="144">
        <f t="shared" si="307"/>
        <v>0</v>
      </c>
      <c r="AS1696" s="411">
        <v>8.3999999999999995E-3</v>
      </c>
      <c r="AT1696" s="115">
        <v>1705</v>
      </c>
    </row>
    <row r="1697" spans="1:46" ht="15" hidden="1" customHeight="1">
      <c r="A1697" s="115">
        <v>1694</v>
      </c>
      <c r="B1697" s="120"/>
      <c r="C1697" s="120"/>
      <c r="D1697" s="120"/>
      <c r="E1697" s="120"/>
      <c r="F1697" s="120"/>
      <c r="G1697" s="120"/>
      <c r="H1697" s="120"/>
      <c r="I1697" s="120"/>
      <c r="J1697" s="120"/>
      <c r="K1697" s="120"/>
      <c r="L1697" s="120">
        <f t="shared" si="308"/>
        <v>0.01</v>
      </c>
      <c r="M1697" s="163"/>
      <c r="N1697" s="141"/>
      <c r="O1697" s="163"/>
      <c r="P1697" s="163"/>
      <c r="Q1697" s="120"/>
      <c r="R1697" s="120"/>
      <c r="S1697" s="121"/>
      <c r="T1697" s="121"/>
      <c r="U1697" s="121"/>
      <c r="V1697" s="121"/>
      <c r="W1697" s="121"/>
      <c r="X1697" s="121"/>
      <c r="Y1697" s="121"/>
      <c r="Z1697" s="121"/>
      <c r="AA1697" s="121"/>
      <c r="AB1697" s="121"/>
      <c r="AC1697" s="122"/>
      <c r="AD1697" s="122"/>
      <c r="AE1697" s="122"/>
      <c r="AF1697" s="123"/>
      <c r="AG1697" s="123"/>
      <c r="AH1697" s="123"/>
      <c r="AI1697" s="120"/>
      <c r="AJ1697" s="120"/>
      <c r="AK1697" s="1093"/>
      <c r="AL1697" s="1093"/>
      <c r="AM1697" s="1093"/>
      <c r="AN1697" s="120"/>
      <c r="AO1697" s="118">
        <f t="shared" si="309"/>
        <v>0</v>
      </c>
      <c r="AP1697" s="120" t="s">
        <v>287</v>
      </c>
      <c r="AQ1697" s="120" t="s">
        <v>287</v>
      </c>
      <c r="AR1697" s="144">
        <f t="shared" si="307"/>
        <v>0</v>
      </c>
      <c r="AS1697" s="411">
        <v>8.3999999999999995E-3</v>
      </c>
      <c r="AT1697" s="115">
        <v>1706</v>
      </c>
    </row>
    <row r="1698" spans="1:46" ht="15" hidden="1" customHeight="1">
      <c r="A1698" s="115">
        <v>1695</v>
      </c>
      <c r="B1698" s="120"/>
      <c r="C1698" s="120"/>
      <c r="D1698" s="120"/>
      <c r="E1698" s="120"/>
      <c r="F1698" s="120"/>
      <c r="G1698" s="120"/>
      <c r="H1698" s="120"/>
      <c r="I1698" s="120"/>
      <c r="J1698" s="120"/>
      <c r="K1698" s="120"/>
      <c r="L1698" s="120">
        <f t="shared" si="308"/>
        <v>0.01</v>
      </c>
      <c r="M1698" s="163"/>
      <c r="N1698" s="141"/>
      <c r="O1698" s="163"/>
      <c r="P1698" s="163"/>
      <c r="Q1698" s="120"/>
      <c r="R1698" s="120"/>
      <c r="S1698" s="121"/>
      <c r="T1698" s="121"/>
      <c r="U1698" s="121"/>
      <c r="V1698" s="121"/>
      <c r="W1698" s="121"/>
      <c r="X1698" s="121"/>
      <c r="Y1698" s="121"/>
      <c r="Z1698" s="121"/>
      <c r="AA1698" s="121"/>
      <c r="AB1698" s="121"/>
      <c r="AC1698" s="122"/>
      <c r="AD1698" s="122"/>
      <c r="AE1698" s="122"/>
      <c r="AF1698" s="123"/>
      <c r="AG1698" s="123"/>
      <c r="AH1698" s="123"/>
      <c r="AI1698" s="120"/>
      <c r="AJ1698" s="120"/>
      <c r="AK1698" s="1093"/>
      <c r="AL1698" s="1093"/>
      <c r="AM1698" s="1093"/>
      <c r="AN1698" s="120"/>
      <c r="AO1698" s="118">
        <f t="shared" si="309"/>
        <v>0</v>
      </c>
      <c r="AP1698" s="120" t="s">
        <v>287</v>
      </c>
      <c r="AQ1698" s="120" t="s">
        <v>287</v>
      </c>
      <c r="AR1698" s="144">
        <f t="shared" si="307"/>
        <v>0</v>
      </c>
      <c r="AS1698" s="411">
        <v>8.3999999999999995E-3</v>
      </c>
      <c r="AT1698" s="115">
        <v>1707</v>
      </c>
    </row>
    <row r="1699" spans="1:46" ht="15" hidden="1" customHeight="1">
      <c r="A1699" s="115">
        <v>1696</v>
      </c>
      <c r="B1699" s="120"/>
      <c r="C1699" s="120"/>
      <c r="D1699" s="120"/>
      <c r="E1699" s="120"/>
      <c r="F1699" s="120"/>
      <c r="G1699" s="120"/>
      <c r="H1699" s="120"/>
      <c r="I1699" s="120"/>
      <c r="J1699" s="120"/>
      <c r="K1699" s="120"/>
      <c r="L1699" s="120">
        <f t="shared" si="308"/>
        <v>0.01</v>
      </c>
      <c r="M1699" s="163"/>
      <c r="N1699" s="141"/>
      <c r="O1699" s="163"/>
      <c r="P1699" s="163"/>
      <c r="Q1699" s="120"/>
      <c r="R1699" s="120"/>
      <c r="S1699" s="121"/>
      <c r="T1699" s="121"/>
      <c r="U1699" s="121"/>
      <c r="V1699" s="121"/>
      <c r="W1699" s="121"/>
      <c r="X1699" s="121"/>
      <c r="Y1699" s="121"/>
      <c r="Z1699" s="121"/>
      <c r="AA1699" s="121"/>
      <c r="AB1699" s="121"/>
      <c r="AC1699" s="122"/>
      <c r="AD1699" s="122"/>
      <c r="AE1699" s="122"/>
      <c r="AF1699" s="123"/>
      <c r="AG1699" s="123"/>
      <c r="AH1699" s="123"/>
      <c r="AI1699" s="120"/>
      <c r="AJ1699" s="120"/>
      <c r="AK1699" s="1093"/>
      <c r="AL1699" s="1093"/>
      <c r="AM1699" s="1093"/>
      <c r="AN1699" s="120"/>
      <c r="AO1699" s="118">
        <f t="shared" si="309"/>
        <v>0</v>
      </c>
      <c r="AP1699" s="120" t="s">
        <v>287</v>
      </c>
      <c r="AQ1699" s="120" t="s">
        <v>287</v>
      </c>
      <c r="AR1699" s="144">
        <f t="shared" si="307"/>
        <v>0</v>
      </c>
      <c r="AS1699" s="411">
        <v>8.3999999999999995E-3</v>
      </c>
      <c r="AT1699" s="115">
        <v>1708</v>
      </c>
    </row>
    <row r="1700" spans="1:46" ht="15" hidden="1" customHeight="1">
      <c r="A1700" s="115">
        <v>1697</v>
      </c>
      <c r="B1700" s="120"/>
      <c r="C1700" s="120"/>
      <c r="D1700" s="120"/>
      <c r="E1700" s="120"/>
      <c r="F1700" s="120"/>
      <c r="G1700" s="120"/>
      <c r="H1700" s="120"/>
      <c r="I1700" s="120"/>
      <c r="J1700" s="120"/>
      <c r="K1700" s="120"/>
      <c r="L1700" s="120">
        <f t="shared" si="308"/>
        <v>0.01</v>
      </c>
      <c r="M1700" s="163"/>
      <c r="N1700" s="141"/>
      <c r="O1700" s="163"/>
      <c r="P1700" s="163"/>
      <c r="Q1700" s="120"/>
      <c r="R1700" s="120"/>
      <c r="S1700" s="121"/>
      <c r="T1700" s="121"/>
      <c r="U1700" s="121"/>
      <c r="V1700" s="121"/>
      <c r="W1700" s="121"/>
      <c r="X1700" s="121"/>
      <c r="Y1700" s="121"/>
      <c r="Z1700" s="121"/>
      <c r="AA1700" s="121"/>
      <c r="AB1700" s="121"/>
      <c r="AC1700" s="122"/>
      <c r="AD1700" s="122"/>
      <c r="AE1700" s="122"/>
      <c r="AF1700" s="123"/>
      <c r="AG1700" s="123"/>
      <c r="AH1700" s="123"/>
      <c r="AI1700" s="120"/>
      <c r="AJ1700" s="120"/>
      <c r="AK1700" s="1093"/>
      <c r="AL1700" s="1093"/>
      <c r="AM1700" s="1093"/>
      <c r="AN1700" s="120"/>
      <c r="AO1700" s="118">
        <f t="shared" si="309"/>
        <v>0</v>
      </c>
      <c r="AP1700" s="120" t="s">
        <v>287</v>
      </c>
      <c r="AQ1700" s="120" t="s">
        <v>287</v>
      </c>
      <c r="AR1700" s="144">
        <f t="shared" si="307"/>
        <v>0</v>
      </c>
      <c r="AS1700" s="411">
        <v>8.3999999999999995E-3</v>
      </c>
      <c r="AT1700" s="115">
        <v>1709</v>
      </c>
    </row>
    <row r="1701" spans="1:46" ht="15" hidden="1" customHeight="1">
      <c r="A1701" s="115">
        <v>1698</v>
      </c>
      <c r="B1701" s="120"/>
      <c r="C1701" s="120"/>
      <c r="D1701" s="120"/>
      <c r="E1701" s="120"/>
      <c r="F1701" s="120"/>
      <c r="G1701" s="120"/>
      <c r="H1701" s="120"/>
      <c r="I1701" s="120"/>
      <c r="J1701" s="120"/>
      <c r="K1701" s="120"/>
      <c r="L1701" s="120">
        <f t="shared" si="308"/>
        <v>0.01</v>
      </c>
      <c r="M1701" s="163"/>
      <c r="N1701" s="141"/>
      <c r="O1701" s="163"/>
      <c r="P1701" s="163"/>
      <c r="Q1701" s="120"/>
      <c r="R1701" s="120"/>
      <c r="S1701" s="121"/>
      <c r="T1701" s="121"/>
      <c r="U1701" s="121"/>
      <c r="V1701" s="121"/>
      <c r="W1701" s="121"/>
      <c r="X1701" s="121"/>
      <c r="Y1701" s="121"/>
      <c r="Z1701" s="121"/>
      <c r="AA1701" s="121"/>
      <c r="AB1701" s="121"/>
      <c r="AC1701" s="122"/>
      <c r="AD1701" s="122"/>
      <c r="AE1701" s="122"/>
      <c r="AF1701" s="123"/>
      <c r="AG1701" s="123"/>
      <c r="AH1701" s="123"/>
      <c r="AI1701" s="120"/>
      <c r="AJ1701" s="120"/>
      <c r="AK1701" s="1093"/>
      <c r="AL1701" s="1093"/>
      <c r="AM1701" s="1093"/>
      <c r="AN1701" s="120"/>
      <c r="AO1701" s="118">
        <f t="shared" si="309"/>
        <v>0</v>
      </c>
      <c r="AP1701" s="120" t="s">
        <v>287</v>
      </c>
      <c r="AQ1701" s="120" t="s">
        <v>287</v>
      </c>
      <c r="AR1701" s="144">
        <f t="shared" si="307"/>
        <v>0</v>
      </c>
      <c r="AS1701" s="411">
        <v>8.3999999999999995E-3</v>
      </c>
      <c r="AT1701" s="115">
        <v>1710</v>
      </c>
    </row>
    <row r="1702" spans="1:46" ht="15" hidden="1" customHeight="1">
      <c r="A1702" s="115">
        <v>1699</v>
      </c>
      <c r="B1702" s="120"/>
      <c r="C1702" s="120"/>
      <c r="D1702" s="120"/>
      <c r="E1702" s="120"/>
      <c r="F1702" s="120"/>
      <c r="G1702" s="120"/>
      <c r="H1702" s="120"/>
      <c r="I1702" s="120"/>
      <c r="J1702" s="120"/>
      <c r="K1702" s="120"/>
      <c r="L1702" s="120">
        <f t="shared" si="308"/>
        <v>0.01</v>
      </c>
      <c r="M1702" s="163"/>
      <c r="N1702" s="141"/>
      <c r="O1702" s="163"/>
      <c r="P1702" s="163"/>
      <c r="Q1702" s="120"/>
      <c r="R1702" s="120"/>
      <c r="S1702" s="121"/>
      <c r="T1702" s="121"/>
      <c r="U1702" s="121"/>
      <c r="V1702" s="121"/>
      <c r="W1702" s="121"/>
      <c r="X1702" s="121"/>
      <c r="Y1702" s="121"/>
      <c r="Z1702" s="121"/>
      <c r="AA1702" s="121"/>
      <c r="AB1702" s="121"/>
      <c r="AC1702" s="122"/>
      <c r="AD1702" s="122"/>
      <c r="AE1702" s="122"/>
      <c r="AF1702" s="123"/>
      <c r="AG1702" s="123"/>
      <c r="AH1702" s="123"/>
      <c r="AI1702" s="120"/>
      <c r="AJ1702" s="120"/>
      <c r="AK1702" s="1093"/>
      <c r="AL1702" s="1093"/>
      <c r="AM1702" s="1093"/>
      <c r="AN1702" s="120"/>
      <c r="AO1702" s="118">
        <f t="shared" si="309"/>
        <v>0</v>
      </c>
      <c r="AP1702" s="120" t="s">
        <v>287</v>
      </c>
      <c r="AQ1702" s="120" t="s">
        <v>287</v>
      </c>
      <c r="AR1702" s="144">
        <f t="shared" si="307"/>
        <v>0</v>
      </c>
      <c r="AS1702" s="411">
        <v>8.3999999999999995E-3</v>
      </c>
      <c r="AT1702" s="115">
        <v>1711</v>
      </c>
    </row>
    <row r="1703" spans="1:46" ht="15" hidden="1" customHeight="1">
      <c r="A1703" s="115">
        <v>1700</v>
      </c>
      <c r="B1703" s="120"/>
      <c r="C1703" s="120"/>
      <c r="D1703" s="120"/>
      <c r="E1703" s="120"/>
      <c r="F1703" s="120"/>
      <c r="G1703" s="120"/>
      <c r="H1703" s="120"/>
      <c r="I1703" s="120"/>
      <c r="J1703" s="120"/>
      <c r="K1703" s="120"/>
      <c r="L1703" s="120">
        <f t="shared" si="308"/>
        <v>0.01</v>
      </c>
      <c r="M1703" s="163"/>
      <c r="N1703" s="141"/>
      <c r="O1703" s="163"/>
      <c r="P1703" s="163"/>
      <c r="Q1703" s="120"/>
      <c r="R1703" s="120"/>
      <c r="S1703" s="121"/>
      <c r="T1703" s="121"/>
      <c r="U1703" s="121"/>
      <c r="V1703" s="121"/>
      <c r="W1703" s="121"/>
      <c r="X1703" s="121"/>
      <c r="Y1703" s="121"/>
      <c r="Z1703" s="121"/>
      <c r="AA1703" s="121"/>
      <c r="AB1703" s="121"/>
      <c r="AC1703" s="122"/>
      <c r="AD1703" s="122"/>
      <c r="AE1703" s="122"/>
      <c r="AF1703" s="123"/>
      <c r="AG1703" s="123"/>
      <c r="AH1703" s="123"/>
      <c r="AI1703" s="120"/>
      <c r="AJ1703" s="120"/>
      <c r="AK1703" s="1093"/>
      <c r="AL1703" s="1093"/>
      <c r="AM1703" s="1093"/>
      <c r="AN1703" s="120"/>
      <c r="AO1703" s="118">
        <f t="shared" si="309"/>
        <v>0</v>
      </c>
      <c r="AP1703" s="120" t="s">
        <v>287</v>
      </c>
      <c r="AQ1703" s="120" t="s">
        <v>287</v>
      </c>
      <c r="AR1703" s="144">
        <f t="shared" si="307"/>
        <v>0</v>
      </c>
      <c r="AS1703" s="411">
        <v>8.3999999999999995E-3</v>
      </c>
      <c r="AT1703" s="115">
        <v>1712</v>
      </c>
    </row>
    <row r="1704" spans="1:46" ht="15" hidden="1" customHeight="1">
      <c r="A1704" s="115">
        <v>1701</v>
      </c>
      <c r="B1704" s="120"/>
      <c r="C1704" s="120"/>
      <c r="D1704" s="120"/>
      <c r="E1704" s="120"/>
      <c r="F1704" s="120"/>
      <c r="G1704" s="120"/>
      <c r="H1704" s="120"/>
      <c r="I1704" s="120"/>
      <c r="J1704" s="120"/>
      <c r="K1704" s="120"/>
      <c r="L1704" s="120">
        <f t="shared" si="308"/>
        <v>0.01</v>
      </c>
      <c r="M1704" s="163"/>
      <c r="N1704" s="141"/>
      <c r="O1704" s="163"/>
      <c r="P1704" s="163"/>
      <c r="Q1704" s="120"/>
      <c r="R1704" s="120"/>
      <c r="S1704" s="121"/>
      <c r="T1704" s="121"/>
      <c r="U1704" s="121"/>
      <c r="V1704" s="121"/>
      <c r="W1704" s="121"/>
      <c r="X1704" s="121"/>
      <c r="Y1704" s="121"/>
      <c r="Z1704" s="121"/>
      <c r="AA1704" s="121"/>
      <c r="AB1704" s="121"/>
      <c r="AC1704" s="122"/>
      <c r="AD1704" s="122"/>
      <c r="AE1704" s="122"/>
      <c r="AF1704" s="123"/>
      <c r="AG1704" s="123"/>
      <c r="AH1704" s="123"/>
      <c r="AI1704" s="120"/>
      <c r="AJ1704" s="120"/>
      <c r="AK1704" s="1093"/>
      <c r="AL1704" s="1093"/>
      <c r="AM1704" s="1093"/>
      <c r="AN1704" s="120"/>
      <c r="AO1704" s="118">
        <f t="shared" si="309"/>
        <v>0</v>
      </c>
      <c r="AP1704" s="120" t="s">
        <v>287</v>
      </c>
      <c r="AQ1704" s="120" t="s">
        <v>287</v>
      </c>
      <c r="AR1704" s="144">
        <f t="shared" si="307"/>
        <v>0</v>
      </c>
      <c r="AS1704" s="411">
        <v>8.3999999999999995E-3</v>
      </c>
      <c r="AT1704" s="115">
        <v>1713</v>
      </c>
    </row>
    <row r="1705" spans="1:46" ht="15" hidden="1" customHeight="1">
      <c r="A1705" s="115">
        <v>1702</v>
      </c>
      <c r="B1705" s="120"/>
      <c r="C1705" s="120"/>
      <c r="D1705" s="120"/>
      <c r="E1705" s="120"/>
      <c r="F1705" s="120"/>
      <c r="G1705" s="120"/>
      <c r="H1705" s="120"/>
      <c r="I1705" s="120"/>
      <c r="J1705" s="120"/>
      <c r="K1705" s="120"/>
      <c r="L1705" s="120">
        <f t="shared" si="308"/>
        <v>0.01</v>
      </c>
      <c r="M1705" s="163"/>
      <c r="N1705" s="141"/>
      <c r="O1705" s="163"/>
      <c r="P1705" s="163"/>
      <c r="Q1705" s="120"/>
      <c r="R1705" s="120"/>
      <c r="S1705" s="121"/>
      <c r="T1705" s="121"/>
      <c r="U1705" s="121"/>
      <c r="V1705" s="121"/>
      <c r="W1705" s="121"/>
      <c r="X1705" s="121"/>
      <c r="Y1705" s="121"/>
      <c r="Z1705" s="121"/>
      <c r="AA1705" s="121"/>
      <c r="AB1705" s="121"/>
      <c r="AC1705" s="122"/>
      <c r="AD1705" s="122"/>
      <c r="AE1705" s="122"/>
      <c r="AF1705" s="123"/>
      <c r="AG1705" s="123"/>
      <c r="AH1705" s="123"/>
      <c r="AI1705" s="120"/>
      <c r="AJ1705" s="120"/>
      <c r="AK1705" s="1093"/>
      <c r="AL1705" s="1093"/>
      <c r="AM1705" s="1093"/>
      <c r="AN1705" s="120"/>
      <c r="AO1705" s="118">
        <f t="shared" si="309"/>
        <v>0</v>
      </c>
      <c r="AP1705" s="120" t="s">
        <v>287</v>
      </c>
      <c r="AQ1705" s="120" t="s">
        <v>287</v>
      </c>
      <c r="AR1705" s="144">
        <f t="shared" si="307"/>
        <v>0</v>
      </c>
      <c r="AS1705" s="411">
        <v>8.3999999999999995E-3</v>
      </c>
      <c r="AT1705" s="115">
        <v>1714</v>
      </c>
    </row>
    <row r="1706" spans="1:46" ht="15" hidden="1" customHeight="1">
      <c r="A1706" s="115">
        <v>1703</v>
      </c>
      <c r="B1706" s="120"/>
      <c r="C1706" s="120"/>
      <c r="D1706" s="120"/>
      <c r="E1706" s="120"/>
      <c r="F1706" s="120"/>
      <c r="G1706" s="120"/>
      <c r="H1706" s="120"/>
      <c r="I1706" s="120"/>
      <c r="J1706" s="120"/>
      <c r="K1706" s="120"/>
      <c r="L1706" s="120">
        <f t="shared" si="308"/>
        <v>0.01</v>
      </c>
      <c r="M1706" s="163"/>
      <c r="N1706" s="141"/>
      <c r="O1706" s="163"/>
      <c r="P1706" s="163"/>
      <c r="Q1706" s="120"/>
      <c r="R1706" s="120"/>
      <c r="S1706" s="121"/>
      <c r="T1706" s="121"/>
      <c r="U1706" s="121"/>
      <c r="V1706" s="121"/>
      <c r="W1706" s="121"/>
      <c r="X1706" s="121"/>
      <c r="Y1706" s="121"/>
      <c r="Z1706" s="121"/>
      <c r="AA1706" s="121"/>
      <c r="AB1706" s="121"/>
      <c r="AC1706" s="122"/>
      <c r="AD1706" s="122"/>
      <c r="AE1706" s="122"/>
      <c r="AF1706" s="123"/>
      <c r="AG1706" s="123"/>
      <c r="AH1706" s="123"/>
      <c r="AI1706" s="120"/>
      <c r="AJ1706" s="120"/>
      <c r="AK1706" s="1093"/>
      <c r="AL1706" s="1093"/>
      <c r="AM1706" s="1093"/>
      <c r="AN1706" s="120"/>
      <c r="AO1706" s="118">
        <f t="shared" si="309"/>
        <v>0</v>
      </c>
      <c r="AP1706" s="120" t="s">
        <v>287</v>
      </c>
      <c r="AQ1706" s="120" t="s">
        <v>287</v>
      </c>
      <c r="AR1706" s="144">
        <f t="shared" si="307"/>
        <v>0</v>
      </c>
      <c r="AS1706" s="411">
        <v>8.3999999999999995E-3</v>
      </c>
      <c r="AT1706" s="115">
        <v>1715</v>
      </c>
    </row>
    <row r="1707" spans="1:46" ht="15" hidden="1" customHeight="1">
      <c r="A1707" s="115">
        <v>1704</v>
      </c>
      <c r="B1707" s="120"/>
      <c r="C1707" s="120"/>
      <c r="D1707" s="120"/>
      <c r="E1707" s="120"/>
      <c r="F1707" s="120"/>
      <c r="G1707" s="120"/>
      <c r="H1707" s="120"/>
      <c r="I1707" s="120"/>
      <c r="J1707" s="120"/>
      <c r="K1707" s="120"/>
      <c r="L1707" s="120">
        <f t="shared" si="308"/>
        <v>0.01</v>
      </c>
      <c r="M1707" s="163"/>
      <c r="N1707" s="141"/>
      <c r="O1707" s="163"/>
      <c r="P1707" s="163"/>
      <c r="Q1707" s="120"/>
      <c r="R1707" s="120"/>
      <c r="S1707" s="121"/>
      <c r="T1707" s="121"/>
      <c r="U1707" s="121"/>
      <c r="V1707" s="121"/>
      <c r="W1707" s="121"/>
      <c r="X1707" s="121"/>
      <c r="Y1707" s="121"/>
      <c r="Z1707" s="121"/>
      <c r="AA1707" s="121"/>
      <c r="AB1707" s="121"/>
      <c r="AC1707" s="122"/>
      <c r="AD1707" s="122"/>
      <c r="AE1707" s="122"/>
      <c r="AF1707" s="123"/>
      <c r="AG1707" s="123"/>
      <c r="AH1707" s="123"/>
      <c r="AI1707" s="120"/>
      <c r="AJ1707" s="120"/>
      <c r="AK1707" s="1093"/>
      <c r="AL1707" s="1093"/>
      <c r="AM1707" s="1093"/>
      <c r="AN1707" s="120"/>
      <c r="AO1707" s="118">
        <f t="shared" si="309"/>
        <v>0</v>
      </c>
      <c r="AP1707" s="120" t="s">
        <v>287</v>
      </c>
      <c r="AQ1707" s="120" t="s">
        <v>287</v>
      </c>
      <c r="AR1707" s="144">
        <f t="shared" si="307"/>
        <v>0</v>
      </c>
      <c r="AS1707" s="411">
        <v>8.3999999999999995E-3</v>
      </c>
      <c r="AT1707" s="115">
        <v>1716</v>
      </c>
    </row>
    <row r="1708" spans="1:46" ht="15" hidden="1" customHeight="1">
      <c r="A1708" s="115">
        <v>1705</v>
      </c>
      <c r="B1708" s="120"/>
      <c r="C1708" s="120"/>
      <c r="D1708" s="120"/>
      <c r="E1708" s="120"/>
      <c r="F1708" s="120"/>
      <c r="G1708" s="120"/>
      <c r="H1708" s="120"/>
      <c r="I1708" s="120"/>
      <c r="J1708" s="120"/>
      <c r="K1708" s="120"/>
      <c r="L1708" s="120">
        <f t="shared" si="308"/>
        <v>0.01</v>
      </c>
      <c r="M1708" s="163"/>
      <c r="N1708" s="141"/>
      <c r="O1708" s="163"/>
      <c r="P1708" s="163"/>
      <c r="Q1708" s="120"/>
      <c r="R1708" s="120"/>
      <c r="S1708" s="121"/>
      <c r="T1708" s="121"/>
      <c r="U1708" s="121"/>
      <c r="V1708" s="121"/>
      <c r="W1708" s="121"/>
      <c r="X1708" s="121"/>
      <c r="Y1708" s="121"/>
      <c r="Z1708" s="121"/>
      <c r="AA1708" s="121"/>
      <c r="AB1708" s="121"/>
      <c r="AC1708" s="122"/>
      <c r="AD1708" s="122"/>
      <c r="AE1708" s="122"/>
      <c r="AF1708" s="123"/>
      <c r="AG1708" s="123"/>
      <c r="AH1708" s="123"/>
      <c r="AI1708" s="120"/>
      <c r="AJ1708" s="120"/>
      <c r="AK1708" s="1093"/>
      <c r="AL1708" s="1093"/>
      <c r="AM1708" s="1093"/>
      <c r="AN1708" s="120"/>
      <c r="AO1708" s="118">
        <f t="shared" si="309"/>
        <v>0</v>
      </c>
      <c r="AP1708" s="120" t="s">
        <v>287</v>
      </c>
      <c r="AQ1708" s="120" t="s">
        <v>287</v>
      </c>
      <c r="AR1708" s="144">
        <f t="shared" si="307"/>
        <v>0</v>
      </c>
      <c r="AS1708" s="411">
        <v>8.3999999999999995E-3</v>
      </c>
      <c r="AT1708" s="115">
        <v>1717</v>
      </c>
    </row>
    <row r="1709" spans="1:46" ht="15" hidden="1" customHeight="1">
      <c r="A1709" s="115">
        <v>1706</v>
      </c>
      <c r="B1709" s="120"/>
      <c r="C1709" s="120"/>
      <c r="D1709" s="120"/>
      <c r="E1709" s="120"/>
      <c r="F1709" s="120"/>
      <c r="G1709" s="120"/>
      <c r="H1709" s="120"/>
      <c r="I1709" s="120"/>
      <c r="J1709" s="120"/>
      <c r="K1709" s="120"/>
      <c r="L1709" s="120">
        <f t="shared" si="308"/>
        <v>0.01</v>
      </c>
      <c r="M1709" s="163"/>
      <c r="N1709" s="141"/>
      <c r="O1709" s="163"/>
      <c r="P1709" s="163"/>
      <c r="Q1709" s="120"/>
      <c r="R1709" s="120"/>
      <c r="S1709" s="121"/>
      <c r="T1709" s="121"/>
      <c r="U1709" s="121"/>
      <c r="V1709" s="121"/>
      <c r="W1709" s="121"/>
      <c r="X1709" s="121"/>
      <c r="Y1709" s="121"/>
      <c r="Z1709" s="121"/>
      <c r="AA1709" s="121"/>
      <c r="AB1709" s="121"/>
      <c r="AC1709" s="122"/>
      <c r="AD1709" s="122"/>
      <c r="AE1709" s="122"/>
      <c r="AF1709" s="123"/>
      <c r="AG1709" s="123"/>
      <c r="AH1709" s="123"/>
      <c r="AI1709" s="120"/>
      <c r="AJ1709" s="120"/>
      <c r="AK1709" s="1093"/>
      <c r="AL1709" s="1093"/>
      <c r="AM1709" s="1093"/>
      <c r="AN1709" s="120"/>
      <c r="AO1709" s="118">
        <f t="shared" si="309"/>
        <v>0</v>
      </c>
      <c r="AP1709" s="120" t="s">
        <v>287</v>
      </c>
      <c r="AQ1709" s="120" t="s">
        <v>287</v>
      </c>
      <c r="AR1709" s="144">
        <f t="shared" si="307"/>
        <v>0</v>
      </c>
      <c r="AS1709" s="411">
        <v>8.3999999999999995E-3</v>
      </c>
      <c r="AT1709" s="115">
        <v>1718</v>
      </c>
    </row>
    <row r="1710" spans="1:46" ht="15" hidden="1" customHeight="1">
      <c r="A1710" s="115">
        <v>1707</v>
      </c>
      <c r="B1710" s="120"/>
      <c r="C1710" s="120"/>
      <c r="D1710" s="120"/>
      <c r="E1710" s="120"/>
      <c r="F1710" s="120"/>
      <c r="G1710" s="120"/>
      <c r="H1710" s="120"/>
      <c r="I1710" s="120"/>
      <c r="J1710" s="120"/>
      <c r="K1710" s="120"/>
      <c r="L1710" s="120">
        <f t="shared" si="308"/>
        <v>0.01</v>
      </c>
      <c r="M1710" s="163"/>
      <c r="N1710" s="141"/>
      <c r="O1710" s="163"/>
      <c r="P1710" s="163"/>
      <c r="Q1710" s="120"/>
      <c r="R1710" s="120"/>
      <c r="S1710" s="121"/>
      <c r="T1710" s="121"/>
      <c r="U1710" s="121"/>
      <c r="V1710" s="121"/>
      <c r="W1710" s="121"/>
      <c r="X1710" s="121"/>
      <c r="Y1710" s="121"/>
      <c r="Z1710" s="121"/>
      <c r="AA1710" s="121"/>
      <c r="AB1710" s="121"/>
      <c r="AC1710" s="122"/>
      <c r="AD1710" s="122"/>
      <c r="AE1710" s="122"/>
      <c r="AF1710" s="123"/>
      <c r="AG1710" s="123"/>
      <c r="AH1710" s="123"/>
      <c r="AI1710" s="120"/>
      <c r="AJ1710" s="120"/>
      <c r="AK1710" s="1093"/>
      <c r="AL1710" s="1093"/>
      <c r="AM1710" s="1093"/>
      <c r="AN1710" s="120"/>
      <c r="AO1710" s="118">
        <f t="shared" si="309"/>
        <v>0</v>
      </c>
      <c r="AP1710" s="120" t="s">
        <v>287</v>
      </c>
      <c r="AQ1710" s="120" t="s">
        <v>287</v>
      </c>
      <c r="AR1710" s="144">
        <f t="shared" si="307"/>
        <v>0</v>
      </c>
      <c r="AS1710" s="411">
        <v>8.3999999999999995E-3</v>
      </c>
      <c r="AT1710" s="115">
        <v>1719</v>
      </c>
    </row>
    <row r="1711" spans="1:46" ht="15" hidden="1" customHeight="1">
      <c r="A1711" s="115">
        <v>1708</v>
      </c>
      <c r="B1711" s="120"/>
      <c r="C1711" s="120"/>
      <c r="D1711" s="120"/>
      <c r="E1711" s="120"/>
      <c r="F1711" s="120"/>
      <c r="G1711" s="120"/>
      <c r="H1711" s="120"/>
      <c r="I1711" s="120"/>
      <c r="J1711" s="120"/>
      <c r="K1711" s="120"/>
      <c r="L1711" s="120">
        <f t="shared" si="308"/>
        <v>0.01</v>
      </c>
      <c r="M1711" s="163"/>
      <c r="N1711" s="141"/>
      <c r="O1711" s="163"/>
      <c r="P1711" s="163"/>
      <c r="Q1711" s="120"/>
      <c r="R1711" s="120"/>
      <c r="S1711" s="121"/>
      <c r="T1711" s="121"/>
      <c r="U1711" s="121"/>
      <c r="V1711" s="121"/>
      <c r="W1711" s="121"/>
      <c r="X1711" s="121"/>
      <c r="Y1711" s="121"/>
      <c r="Z1711" s="121"/>
      <c r="AA1711" s="121"/>
      <c r="AB1711" s="121"/>
      <c r="AC1711" s="122"/>
      <c r="AD1711" s="122"/>
      <c r="AE1711" s="122"/>
      <c r="AF1711" s="123"/>
      <c r="AG1711" s="123"/>
      <c r="AH1711" s="123"/>
      <c r="AI1711" s="120"/>
      <c r="AJ1711" s="120"/>
      <c r="AK1711" s="1093"/>
      <c r="AL1711" s="1093"/>
      <c r="AM1711" s="1093"/>
      <c r="AN1711" s="120"/>
      <c r="AO1711" s="118">
        <f t="shared" si="309"/>
        <v>0</v>
      </c>
      <c r="AP1711" s="120" t="s">
        <v>287</v>
      </c>
      <c r="AQ1711" s="120" t="s">
        <v>287</v>
      </c>
      <c r="AR1711" s="144">
        <f t="shared" si="307"/>
        <v>0</v>
      </c>
      <c r="AS1711" s="411">
        <v>8.3999999999999995E-3</v>
      </c>
      <c r="AT1711" s="115">
        <v>1720</v>
      </c>
    </row>
    <row r="1712" spans="1:46" ht="15" hidden="1" customHeight="1">
      <c r="A1712" s="115">
        <v>1709</v>
      </c>
      <c r="B1712" s="120"/>
      <c r="C1712" s="120"/>
      <c r="D1712" s="120"/>
      <c r="E1712" s="120"/>
      <c r="F1712" s="120"/>
      <c r="G1712" s="120"/>
      <c r="H1712" s="120"/>
      <c r="I1712" s="120"/>
      <c r="J1712" s="120"/>
      <c r="K1712" s="120"/>
      <c r="L1712" s="120">
        <f t="shared" si="308"/>
        <v>0.01</v>
      </c>
      <c r="M1712" s="163"/>
      <c r="N1712" s="141"/>
      <c r="O1712" s="163"/>
      <c r="P1712" s="163"/>
      <c r="Q1712" s="120"/>
      <c r="R1712" s="120"/>
      <c r="S1712" s="121"/>
      <c r="T1712" s="121"/>
      <c r="U1712" s="121"/>
      <c r="V1712" s="121"/>
      <c r="W1712" s="121"/>
      <c r="X1712" s="121"/>
      <c r="Y1712" s="121"/>
      <c r="Z1712" s="121"/>
      <c r="AA1712" s="121"/>
      <c r="AB1712" s="121"/>
      <c r="AC1712" s="122"/>
      <c r="AD1712" s="122"/>
      <c r="AE1712" s="122"/>
      <c r="AF1712" s="123"/>
      <c r="AG1712" s="123"/>
      <c r="AH1712" s="123"/>
      <c r="AI1712" s="120"/>
      <c r="AJ1712" s="120"/>
      <c r="AK1712" s="1093"/>
      <c r="AL1712" s="1093"/>
      <c r="AM1712" s="1093"/>
      <c r="AN1712" s="120"/>
      <c r="AO1712" s="118">
        <f t="shared" si="309"/>
        <v>0</v>
      </c>
      <c r="AP1712" s="120" t="s">
        <v>287</v>
      </c>
      <c r="AQ1712" s="120" t="s">
        <v>287</v>
      </c>
      <c r="AR1712" s="144">
        <f t="shared" si="307"/>
        <v>0</v>
      </c>
      <c r="AS1712" s="411">
        <v>8.3999999999999995E-3</v>
      </c>
      <c r="AT1712" s="115">
        <v>1721</v>
      </c>
    </row>
    <row r="1713" spans="1:46" ht="15" hidden="1" customHeight="1">
      <c r="A1713" s="115">
        <v>1710</v>
      </c>
      <c r="B1713" s="120"/>
      <c r="C1713" s="120"/>
      <c r="D1713" s="120"/>
      <c r="E1713" s="120"/>
      <c r="F1713" s="120"/>
      <c r="G1713" s="120"/>
      <c r="H1713" s="120"/>
      <c r="I1713" s="120"/>
      <c r="J1713" s="120"/>
      <c r="K1713" s="120"/>
      <c r="L1713" s="120">
        <f t="shared" si="308"/>
        <v>0.01</v>
      </c>
      <c r="M1713" s="163"/>
      <c r="N1713" s="141"/>
      <c r="O1713" s="163"/>
      <c r="P1713" s="163"/>
      <c r="Q1713" s="120"/>
      <c r="R1713" s="120"/>
      <c r="S1713" s="121"/>
      <c r="T1713" s="121"/>
      <c r="U1713" s="121"/>
      <c r="V1713" s="121"/>
      <c r="W1713" s="121"/>
      <c r="X1713" s="121"/>
      <c r="Y1713" s="121"/>
      <c r="Z1713" s="121"/>
      <c r="AA1713" s="121"/>
      <c r="AB1713" s="121"/>
      <c r="AC1713" s="122"/>
      <c r="AD1713" s="122"/>
      <c r="AE1713" s="122"/>
      <c r="AF1713" s="123"/>
      <c r="AG1713" s="123"/>
      <c r="AH1713" s="123"/>
      <c r="AI1713" s="120"/>
      <c r="AJ1713" s="120"/>
      <c r="AK1713" s="1093"/>
      <c r="AL1713" s="1093"/>
      <c r="AM1713" s="1093"/>
      <c r="AN1713" s="120"/>
      <c r="AO1713" s="118">
        <f t="shared" si="309"/>
        <v>0</v>
      </c>
      <c r="AP1713" s="120" t="s">
        <v>287</v>
      </c>
      <c r="AQ1713" s="120" t="s">
        <v>287</v>
      </c>
      <c r="AR1713" s="144">
        <f t="shared" si="307"/>
        <v>0</v>
      </c>
      <c r="AS1713" s="411">
        <v>8.3999999999999995E-3</v>
      </c>
      <c r="AT1713" s="115">
        <v>1722</v>
      </c>
    </row>
    <row r="1714" spans="1:46" ht="15" hidden="1" customHeight="1">
      <c r="A1714" s="115">
        <v>1711</v>
      </c>
      <c r="B1714" s="120"/>
      <c r="C1714" s="120"/>
      <c r="D1714" s="120"/>
      <c r="E1714" s="120"/>
      <c r="F1714" s="120"/>
      <c r="G1714" s="120"/>
      <c r="H1714" s="120"/>
      <c r="I1714" s="120"/>
      <c r="J1714" s="120"/>
      <c r="K1714" s="120"/>
      <c r="L1714" s="120">
        <f t="shared" si="308"/>
        <v>0.01</v>
      </c>
      <c r="M1714" s="163"/>
      <c r="N1714" s="141"/>
      <c r="O1714" s="163"/>
      <c r="P1714" s="163"/>
      <c r="Q1714" s="120"/>
      <c r="R1714" s="120"/>
      <c r="S1714" s="121"/>
      <c r="T1714" s="121"/>
      <c r="U1714" s="121"/>
      <c r="V1714" s="121"/>
      <c r="W1714" s="121"/>
      <c r="X1714" s="121"/>
      <c r="Y1714" s="121"/>
      <c r="Z1714" s="121"/>
      <c r="AA1714" s="121"/>
      <c r="AB1714" s="121"/>
      <c r="AC1714" s="122"/>
      <c r="AD1714" s="122"/>
      <c r="AE1714" s="122"/>
      <c r="AF1714" s="123"/>
      <c r="AG1714" s="123"/>
      <c r="AH1714" s="123"/>
      <c r="AI1714" s="120"/>
      <c r="AJ1714" s="120"/>
      <c r="AK1714" s="1093"/>
      <c r="AL1714" s="1093"/>
      <c r="AM1714" s="1093"/>
      <c r="AN1714" s="120"/>
      <c r="AO1714" s="118">
        <f t="shared" si="309"/>
        <v>0</v>
      </c>
      <c r="AP1714" s="120" t="s">
        <v>287</v>
      </c>
      <c r="AQ1714" s="120" t="s">
        <v>287</v>
      </c>
      <c r="AR1714" s="144">
        <f t="shared" si="307"/>
        <v>0</v>
      </c>
      <c r="AS1714" s="411">
        <v>8.3999999999999995E-3</v>
      </c>
      <c r="AT1714" s="115">
        <v>1723</v>
      </c>
    </row>
    <row r="1715" spans="1:46" ht="15" hidden="1" customHeight="1">
      <c r="A1715" s="115">
        <v>1712</v>
      </c>
      <c r="B1715" s="120"/>
      <c r="C1715" s="120"/>
      <c r="D1715" s="120"/>
      <c r="E1715" s="120"/>
      <c r="F1715" s="120"/>
      <c r="G1715" s="120"/>
      <c r="H1715" s="120"/>
      <c r="I1715" s="120"/>
      <c r="J1715" s="120"/>
      <c r="K1715" s="120"/>
      <c r="L1715" s="120">
        <f t="shared" si="308"/>
        <v>0.01</v>
      </c>
      <c r="M1715" s="163"/>
      <c r="N1715" s="141"/>
      <c r="O1715" s="163"/>
      <c r="P1715" s="163"/>
      <c r="Q1715" s="120"/>
      <c r="R1715" s="120"/>
      <c r="S1715" s="121"/>
      <c r="T1715" s="121"/>
      <c r="U1715" s="121"/>
      <c r="V1715" s="121"/>
      <c r="W1715" s="121"/>
      <c r="X1715" s="121"/>
      <c r="Y1715" s="121"/>
      <c r="Z1715" s="121"/>
      <c r="AA1715" s="121"/>
      <c r="AB1715" s="121"/>
      <c r="AC1715" s="122"/>
      <c r="AD1715" s="122"/>
      <c r="AE1715" s="122"/>
      <c r="AF1715" s="123"/>
      <c r="AG1715" s="123"/>
      <c r="AH1715" s="123"/>
      <c r="AI1715" s="120"/>
      <c r="AJ1715" s="120"/>
      <c r="AK1715" s="1093"/>
      <c r="AL1715" s="1093"/>
      <c r="AM1715" s="1093"/>
      <c r="AN1715" s="120"/>
      <c r="AO1715" s="118">
        <f t="shared" si="309"/>
        <v>0</v>
      </c>
      <c r="AP1715" s="120" t="s">
        <v>287</v>
      </c>
      <c r="AQ1715" s="120" t="s">
        <v>287</v>
      </c>
      <c r="AR1715" s="144">
        <f t="shared" si="307"/>
        <v>0</v>
      </c>
      <c r="AS1715" s="411">
        <v>8.3999999999999995E-3</v>
      </c>
      <c r="AT1715" s="115">
        <v>1724</v>
      </c>
    </row>
    <row r="1716" spans="1:46" ht="15" hidden="1" customHeight="1">
      <c r="A1716" s="115">
        <v>1713</v>
      </c>
      <c r="B1716" s="120"/>
      <c r="C1716" s="120"/>
      <c r="D1716" s="120"/>
      <c r="E1716" s="120"/>
      <c r="F1716" s="120"/>
      <c r="G1716" s="120"/>
      <c r="H1716" s="120"/>
      <c r="I1716" s="120"/>
      <c r="J1716" s="120"/>
      <c r="K1716" s="120"/>
      <c r="L1716" s="120">
        <f t="shared" si="308"/>
        <v>0.01</v>
      </c>
      <c r="M1716" s="163"/>
      <c r="N1716" s="141"/>
      <c r="O1716" s="163"/>
      <c r="P1716" s="163"/>
      <c r="Q1716" s="120"/>
      <c r="R1716" s="120"/>
      <c r="S1716" s="121"/>
      <c r="T1716" s="121"/>
      <c r="U1716" s="121"/>
      <c r="V1716" s="121"/>
      <c r="W1716" s="121"/>
      <c r="X1716" s="121"/>
      <c r="Y1716" s="121"/>
      <c r="Z1716" s="121"/>
      <c r="AA1716" s="121"/>
      <c r="AB1716" s="121"/>
      <c r="AC1716" s="122"/>
      <c r="AD1716" s="122"/>
      <c r="AE1716" s="122"/>
      <c r="AF1716" s="123"/>
      <c r="AG1716" s="123"/>
      <c r="AH1716" s="123"/>
      <c r="AI1716" s="120"/>
      <c r="AJ1716" s="120"/>
      <c r="AK1716" s="1093"/>
      <c r="AL1716" s="1093"/>
      <c r="AM1716" s="1093"/>
      <c r="AN1716" s="120"/>
      <c r="AO1716" s="118">
        <f t="shared" si="309"/>
        <v>0</v>
      </c>
      <c r="AP1716" s="120" t="s">
        <v>287</v>
      </c>
      <c r="AQ1716" s="120" t="s">
        <v>287</v>
      </c>
      <c r="AR1716" s="144">
        <f t="shared" si="307"/>
        <v>0</v>
      </c>
      <c r="AS1716" s="411">
        <v>8.3999999999999995E-3</v>
      </c>
      <c r="AT1716" s="115">
        <v>1725</v>
      </c>
    </row>
    <row r="1717" spans="1:46" ht="15" hidden="1" customHeight="1">
      <c r="A1717" s="115">
        <v>1714</v>
      </c>
      <c r="B1717" s="120"/>
      <c r="C1717" s="120"/>
      <c r="D1717" s="120"/>
      <c r="E1717" s="120"/>
      <c r="F1717" s="120"/>
      <c r="G1717" s="120"/>
      <c r="H1717" s="120"/>
      <c r="I1717" s="120"/>
      <c r="J1717" s="120"/>
      <c r="K1717" s="120"/>
      <c r="L1717" s="120">
        <f t="shared" si="308"/>
        <v>0.01</v>
      </c>
      <c r="M1717" s="163"/>
      <c r="N1717" s="141"/>
      <c r="O1717" s="163"/>
      <c r="P1717" s="163"/>
      <c r="Q1717" s="120"/>
      <c r="R1717" s="120"/>
      <c r="S1717" s="121"/>
      <c r="T1717" s="121"/>
      <c r="U1717" s="121"/>
      <c r="V1717" s="121"/>
      <c r="W1717" s="121"/>
      <c r="X1717" s="121"/>
      <c r="Y1717" s="121"/>
      <c r="Z1717" s="121"/>
      <c r="AA1717" s="121"/>
      <c r="AB1717" s="121"/>
      <c r="AC1717" s="122"/>
      <c r="AD1717" s="122"/>
      <c r="AE1717" s="122"/>
      <c r="AF1717" s="123"/>
      <c r="AG1717" s="123"/>
      <c r="AH1717" s="123"/>
      <c r="AI1717" s="120"/>
      <c r="AJ1717" s="120"/>
      <c r="AK1717" s="1093"/>
      <c r="AL1717" s="1093"/>
      <c r="AM1717" s="1093"/>
      <c r="AN1717" s="120"/>
      <c r="AO1717" s="118">
        <f t="shared" si="309"/>
        <v>0</v>
      </c>
      <c r="AP1717" s="120" t="s">
        <v>287</v>
      </c>
      <c r="AQ1717" s="120" t="s">
        <v>287</v>
      </c>
      <c r="AR1717" s="144">
        <f t="shared" ref="AR1717:AR1780" si="310">4*J1717</f>
        <v>0</v>
      </c>
      <c r="AS1717" s="411">
        <v>8.3999999999999995E-3</v>
      </c>
      <c r="AT1717" s="115">
        <v>1726</v>
      </c>
    </row>
    <row r="1718" spans="1:46" ht="15" hidden="1" customHeight="1">
      <c r="A1718" s="115">
        <v>1715</v>
      </c>
      <c r="B1718" s="120"/>
      <c r="C1718" s="120"/>
      <c r="D1718" s="120"/>
      <c r="E1718" s="120"/>
      <c r="F1718" s="120"/>
      <c r="G1718" s="120"/>
      <c r="H1718" s="120"/>
      <c r="I1718" s="120"/>
      <c r="J1718" s="120"/>
      <c r="K1718" s="120"/>
      <c r="L1718" s="120">
        <f t="shared" si="308"/>
        <v>0.01</v>
      </c>
      <c r="M1718" s="163"/>
      <c r="N1718" s="141"/>
      <c r="O1718" s="163"/>
      <c r="P1718" s="163"/>
      <c r="Q1718" s="120"/>
      <c r="R1718" s="120"/>
      <c r="S1718" s="121"/>
      <c r="T1718" s="121"/>
      <c r="U1718" s="121"/>
      <c r="V1718" s="121"/>
      <c r="W1718" s="121"/>
      <c r="X1718" s="121"/>
      <c r="Y1718" s="121"/>
      <c r="Z1718" s="121"/>
      <c r="AA1718" s="121"/>
      <c r="AB1718" s="121"/>
      <c r="AC1718" s="122"/>
      <c r="AD1718" s="122"/>
      <c r="AE1718" s="122"/>
      <c r="AF1718" s="123"/>
      <c r="AG1718" s="123"/>
      <c r="AH1718" s="123"/>
      <c r="AI1718" s="120"/>
      <c r="AJ1718" s="120"/>
      <c r="AK1718" s="1093"/>
      <c r="AL1718" s="1093"/>
      <c r="AM1718" s="1093"/>
      <c r="AN1718" s="120"/>
      <c r="AO1718" s="118">
        <f t="shared" si="309"/>
        <v>0</v>
      </c>
      <c r="AP1718" s="120" t="s">
        <v>287</v>
      </c>
      <c r="AQ1718" s="120" t="s">
        <v>287</v>
      </c>
      <c r="AR1718" s="144">
        <f t="shared" si="310"/>
        <v>0</v>
      </c>
      <c r="AS1718" s="411">
        <v>8.3999999999999995E-3</v>
      </c>
      <c r="AT1718" s="115">
        <v>1727</v>
      </c>
    </row>
    <row r="1719" spans="1:46" ht="15" hidden="1" customHeight="1">
      <c r="A1719" s="115">
        <v>1716</v>
      </c>
      <c r="B1719" s="120"/>
      <c r="C1719" s="120"/>
      <c r="D1719" s="120"/>
      <c r="E1719" s="120"/>
      <c r="F1719" s="120"/>
      <c r="G1719" s="120"/>
      <c r="H1719" s="120"/>
      <c r="I1719" s="120"/>
      <c r="J1719" s="120"/>
      <c r="K1719" s="120"/>
      <c r="L1719" s="120">
        <f t="shared" si="308"/>
        <v>0.01</v>
      </c>
      <c r="M1719" s="163"/>
      <c r="N1719" s="141"/>
      <c r="O1719" s="163"/>
      <c r="P1719" s="163"/>
      <c r="Q1719" s="120"/>
      <c r="R1719" s="120"/>
      <c r="S1719" s="121"/>
      <c r="T1719" s="121"/>
      <c r="U1719" s="121"/>
      <c r="V1719" s="121"/>
      <c r="W1719" s="121"/>
      <c r="X1719" s="121"/>
      <c r="Y1719" s="121"/>
      <c r="Z1719" s="121"/>
      <c r="AA1719" s="121"/>
      <c r="AB1719" s="121"/>
      <c r="AC1719" s="122"/>
      <c r="AD1719" s="122"/>
      <c r="AE1719" s="122"/>
      <c r="AF1719" s="123"/>
      <c r="AG1719" s="123"/>
      <c r="AH1719" s="123"/>
      <c r="AI1719" s="120"/>
      <c r="AJ1719" s="120"/>
      <c r="AK1719" s="1093"/>
      <c r="AL1719" s="1093"/>
      <c r="AM1719" s="1093"/>
      <c r="AN1719" s="120"/>
      <c r="AO1719" s="118">
        <f t="shared" si="309"/>
        <v>0</v>
      </c>
      <c r="AP1719" s="120" t="s">
        <v>287</v>
      </c>
      <c r="AQ1719" s="120" t="s">
        <v>287</v>
      </c>
      <c r="AR1719" s="144">
        <f t="shared" si="310"/>
        <v>0</v>
      </c>
      <c r="AS1719" s="411">
        <v>8.3999999999999995E-3</v>
      </c>
      <c r="AT1719" s="115">
        <v>1728</v>
      </c>
    </row>
    <row r="1720" spans="1:46" ht="15" hidden="1" customHeight="1">
      <c r="A1720" s="115">
        <v>1717</v>
      </c>
      <c r="B1720" s="120"/>
      <c r="C1720" s="120"/>
      <c r="D1720" s="120"/>
      <c r="E1720" s="120"/>
      <c r="F1720" s="120"/>
      <c r="G1720" s="120"/>
      <c r="H1720" s="120"/>
      <c r="I1720" s="120"/>
      <c r="J1720" s="120"/>
      <c r="K1720" s="120"/>
      <c r="L1720" s="120">
        <f t="shared" ref="L1720:L1783" si="311">IF(J1720&lt;0.03,0.01,0.03)</f>
        <v>0.01</v>
      </c>
      <c r="M1720" s="163"/>
      <c r="N1720" s="141"/>
      <c r="O1720" s="163"/>
      <c r="P1720" s="163"/>
      <c r="Q1720" s="120"/>
      <c r="R1720" s="120"/>
      <c r="S1720" s="121"/>
      <c r="T1720" s="121"/>
      <c r="U1720" s="121"/>
      <c r="V1720" s="121"/>
      <c r="W1720" s="121"/>
      <c r="X1720" s="121"/>
      <c r="Y1720" s="121"/>
      <c r="Z1720" s="121"/>
      <c r="AA1720" s="121"/>
      <c r="AB1720" s="121"/>
      <c r="AC1720" s="122"/>
      <c r="AD1720" s="122"/>
      <c r="AE1720" s="122"/>
      <c r="AF1720" s="123"/>
      <c r="AG1720" s="123"/>
      <c r="AH1720" s="123"/>
      <c r="AI1720" s="120"/>
      <c r="AJ1720" s="120"/>
      <c r="AK1720" s="1093"/>
      <c r="AL1720" s="1093"/>
      <c r="AM1720" s="1093"/>
      <c r="AN1720" s="120"/>
      <c r="AO1720" s="118">
        <f t="shared" ref="AO1720:AO1783" si="312">AR1720+J1720</f>
        <v>0</v>
      </c>
      <c r="AP1720" s="120" t="s">
        <v>287</v>
      </c>
      <c r="AQ1720" s="120" t="s">
        <v>287</v>
      </c>
      <c r="AR1720" s="144">
        <f t="shared" si="310"/>
        <v>0</v>
      </c>
      <c r="AS1720" s="411">
        <v>8.3999999999999995E-3</v>
      </c>
      <c r="AT1720" s="115">
        <v>1729</v>
      </c>
    </row>
    <row r="1721" spans="1:46" ht="15" hidden="1" customHeight="1">
      <c r="A1721" s="115">
        <v>1718</v>
      </c>
      <c r="B1721" s="120"/>
      <c r="C1721" s="120"/>
      <c r="D1721" s="120"/>
      <c r="E1721" s="120"/>
      <c r="F1721" s="120"/>
      <c r="G1721" s="120"/>
      <c r="H1721" s="120"/>
      <c r="I1721" s="120"/>
      <c r="J1721" s="120"/>
      <c r="K1721" s="120"/>
      <c r="L1721" s="120">
        <f t="shared" si="311"/>
        <v>0.01</v>
      </c>
      <c r="M1721" s="163"/>
      <c r="N1721" s="141"/>
      <c r="O1721" s="163"/>
      <c r="P1721" s="163"/>
      <c r="Q1721" s="120"/>
      <c r="R1721" s="120"/>
      <c r="S1721" s="121"/>
      <c r="T1721" s="121"/>
      <c r="U1721" s="121"/>
      <c r="V1721" s="121"/>
      <c r="W1721" s="121"/>
      <c r="X1721" s="121"/>
      <c r="Y1721" s="121"/>
      <c r="Z1721" s="121"/>
      <c r="AA1721" s="121"/>
      <c r="AB1721" s="121"/>
      <c r="AC1721" s="122"/>
      <c r="AD1721" s="122"/>
      <c r="AE1721" s="122"/>
      <c r="AF1721" s="123"/>
      <c r="AG1721" s="123"/>
      <c r="AH1721" s="123"/>
      <c r="AI1721" s="120"/>
      <c r="AJ1721" s="120"/>
      <c r="AK1721" s="1093"/>
      <c r="AL1721" s="1093"/>
      <c r="AM1721" s="1093"/>
      <c r="AN1721" s="120"/>
      <c r="AO1721" s="118">
        <f t="shared" si="312"/>
        <v>0</v>
      </c>
      <c r="AP1721" s="120" t="s">
        <v>287</v>
      </c>
      <c r="AQ1721" s="120" t="s">
        <v>287</v>
      </c>
      <c r="AR1721" s="144">
        <f t="shared" si="310"/>
        <v>0</v>
      </c>
      <c r="AS1721" s="411">
        <v>8.3999999999999995E-3</v>
      </c>
      <c r="AT1721" s="115">
        <v>1730</v>
      </c>
    </row>
    <row r="1722" spans="1:46" ht="15" hidden="1" customHeight="1">
      <c r="A1722" s="115">
        <v>1719</v>
      </c>
      <c r="B1722" s="120"/>
      <c r="C1722" s="120"/>
      <c r="D1722" s="120"/>
      <c r="E1722" s="120"/>
      <c r="F1722" s="120"/>
      <c r="G1722" s="120"/>
      <c r="H1722" s="120"/>
      <c r="I1722" s="120"/>
      <c r="J1722" s="120"/>
      <c r="K1722" s="120"/>
      <c r="L1722" s="120">
        <f t="shared" si="311"/>
        <v>0.01</v>
      </c>
      <c r="M1722" s="163"/>
      <c r="N1722" s="141"/>
      <c r="O1722" s="163"/>
      <c r="P1722" s="163"/>
      <c r="Q1722" s="120"/>
      <c r="R1722" s="120"/>
      <c r="S1722" s="121"/>
      <c r="T1722" s="121"/>
      <c r="U1722" s="121"/>
      <c r="V1722" s="121"/>
      <c r="W1722" s="121"/>
      <c r="X1722" s="121"/>
      <c r="Y1722" s="121"/>
      <c r="Z1722" s="121"/>
      <c r="AA1722" s="121"/>
      <c r="AB1722" s="121"/>
      <c r="AC1722" s="122"/>
      <c r="AD1722" s="122"/>
      <c r="AE1722" s="122"/>
      <c r="AF1722" s="123"/>
      <c r="AG1722" s="123"/>
      <c r="AH1722" s="123"/>
      <c r="AI1722" s="120"/>
      <c r="AJ1722" s="120"/>
      <c r="AK1722" s="1093"/>
      <c r="AL1722" s="1093"/>
      <c r="AM1722" s="1093"/>
      <c r="AN1722" s="120"/>
      <c r="AO1722" s="118">
        <f t="shared" si="312"/>
        <v>0</v>
      </c>
      <c r="AP1722" s="120" t="s">
        <v>287</v>
      </c>
      <c r="AQ1722" s="120" t="s">
        <v>287</v>
      </c>
      <c r="AR1722" s="144">
        <f t="shared" si="310"/>
        <v>0</v>
      </c>
      <c r="AS1722" s="411">
        <v>8.3999999999999995E-3</v>
      </c>
      <c r="AT1722" s="115">
        <v>1731</v>
      </c>
    </row>
    <row r="1723" spans="1:46" ht="15" hidden="1" customHeight="1">
      <c r="A1723" s="115">
        <v>1720</v>
      </c>
      <c r="B1723" s="120"/>
      <c r="C1723" s="120"/>
      <c r="D1723" s="120"/>
      <c r="E1723" s="120"/>
      <c r="F1723" s="120"/>
      <c r="G1723" s="120"/>
      <c r="H1723" s="120"/>
      <c r="I1723" s="120"/>
      <c r="J1723" s="120"/>
      <c r="K1723" s="120"/>
      <c r="L1723" s="120">
        <f t="shared" si="311"/>
        <v>0.01</v>
      </c>
      <c r="M1723" s="163"/>
      <c r="N1723" s="141"/>
      <c r="O1723" s="163"/>
      <c r="P1723" s="163"/>
      <c r="Q1723" s="120"/>
      <c r="R1723" s="120"/>
      <c r="S1723" s="121"/>
      <c r="T1723" s="121"/>
      <c r="U1723" s="121"/>
      <c r="V1723" s="121"/>
      <c r="W1723" s="121"/>
      <c r="X1723" s="121"/>
      <c r="Y1723" s="121"/>
      <c r="Z1723" s="121"/>
      <c r="AA1723" s="121"/>
      <c r="AB1723" s="121"/>
      <c r="AC1723" s="122"/>
      <c r="AD1723" s="122"/>
      <c r="AE1723" s="122"/>
      <c r="AF1723" s="123"/>
      <c r="AG1723" s="123"/>
      <c r="AH1723" s="123"/>
      <c r="AI1723" s="120"/>
      <c r="AJ1723" s="120"/>
      <c r="AK1723" s="1093"/>
      <c r="AL1723" s="1093"/>
      <c r="AM1723" s="1093"/>
      <c r="AN1723" s="120"/>
      <c r="AO1723" s="118">
        <f t="shared" si="312"/>
        <v>0</v>
      </c>
      <c r="AP1723" s="120" t="s">
        <v>287</v>
      </c>
      <c r="AQ1723" s="120" t="s">
        <v>287</v>
      </c>
      <c r="AR1723" s="144">
        <f t="shared" si="310"/>
        <v>0</v>
      </c>
      <c r="AS1723" s="411">
        <v>8.3999999999999995E-3</v>
      </c>
      <c r="AT1723" s="115">
        <v>1732</v>
      </c>
    </row>
    <row r="1724" spans="1:46" ht="15" hidden="1" customHeight="1">
      <c r="A1724" s="115">
        <v>1721</v>
      </c>
      <c r="B1724" s="120"/>
      <c r="C1724" s="120"/>
      <c r="D1724" s="120"/>
      <c r="E1724" s="120"/>
      <c r="F1724" s="120"/>
      <c r="G1724" s="120"/>
      <c r="H1724" s="120"/>
      <c r="I1724" s="120"/>
      <c r="J1724" s="120"/>
      <c r="K1724" s="120"/>
      <c r="L1724" s="120">
        <f t="shared" si="311"/>
        <v>0.01</v>
      </c>
      <c r="M1724" s="163"/>
      <c r="N1724" s="141"/>
      <c r="O1724" s="163"/>
      <c r="P1724" s="163"/>
      <c r="Q1724" s="120"/>
      <c r="R1724" s="120"/>
      <c r="S1724" s="121"/>
      <c r="T1724" s="121"/>
      <c r="U1724" s="121"/>
      <c r="V1724" s="121"/>
      <c r="W1724" s="121"/>
      <c r="X1724" s="121"/>
      <c r="Y1724" s="121"/>
      <c r="Z1724" s="121"/>
      <c r="AA1724" s="121"/>
      <c r="AB1724" s="121"/>
      <c r="AC1724" s="122"/>
      <c r="AD1724" s="122"/>
      <c r="AE1724" s="122"/>
      <c r="AF1724" s="123"/>
      <c r="AG1724" s="123"/>
      <c r="AH1724" s="123"/>
      <c r="AI1724" s="120"/>
      <c r="AJ1724" s="120"/>
      <c r="AK1724" s="1093"/>
      <c r="AL1724" s="1093"/>
      <c r="AM1724" s="1093"/>
      <c r="AN1724" s="120"/>
      <c r="AO1724" s="118">
        <f t="shared" si="312"/>
        <v>0</v>
      </c>
      <c r="AP1724" s="120" t="s">
        <v>287</v>
      </c>
      <c r="AQ1724" s="120" t="s">
        <v>287</v>
      </c>
      <c r="AR1724" s="144">
        <f t="shared" si="310"/>
        <v>0</v>
      </c>
      <c r="AS1724" s="411">
        <v>8.3999999999999995E-3</v>
      </c>
      <c r="AT1724" s="115">
        <v>1733</v>
      </c>
    </row>
    <row r="1725" spans="1:46" ht="15" hidden="1" customHeight="1">
      <c r="A1725" s="115">
        <v>1722</v>
      </c>
      <c r="B1725" s="120"/>
      <c r="C1725" s="120"/>
      <c r="D1725" s="120"/>
      <c r="E1725" s="120"/>
      <c r="F1725" s="120"/>
      <c r="G1725" s="120"/>
      <c r="H1725" s="120"/>
      <c r="I1725" s="120"/>
      <c r="J1725" s="120"/>
      <c r="K1725" s="120"/>
      <c r="L1725" s="120">
        <f t="shared" si="311"/>
        <v>0.01</v>
      </c>
      <c r="M1725" s="163"/>
      <c r="N1725" s="141"/>
      <c r="O1725" s="163"/>
      <c r="P1725" s="163"/>
      <c r="Q1725" s="120"/>
      <c r="R1725" s="120"/>
      <c r="S1725" s="121"/>
      <c r="T1725" s="121"/>
      <c r="U1725" s="121"/>
      <c r="V1725" s="121"/>
      <c r="W1725" s="121"/>
      <c r="X1725" s="121"/>
      <c r="Y1725" s="121"/>
      <c r="Z1725" s="121"/>
      <c r="AA1725" s="121"/>
      <c r="AB1725" s="121"/>
      <c r="AC1725" s="122"/>
      <c r="AD1725" s="122"/>
      <c r="AE1725" s="122"/>
      <c r="AF1725" s="123"/>
      <c r="AG1725" s="123"/>
      <c r="AH1725" s="123"/>
      <c r="AI1725" s="120"/>
      <c r="AJ1725" s="120"/>
      <c r="AK1725" s="1093"/>
      <c r="AL1725" s="1093"/>
      <c r="AM1725" s="1093"/>
      <c r="AN1725" s="120"/>
      <c r="AO1725" s="118">
        <f t="shared" si="312"/>
        <v>0</v>
      </c>
      <c r="AP1725" s="120" t="s">
        <v>287</v>
      </c>
      <c r="AQ1725" s="120" t="s">
        <v>287</v>
      </c>
      <c r="AR1725" s="144">
        <f t="shared" si="310"/>
        <v>0</v>
      </c>
      <c r="AS1725" s="411">
        <v>8.3999999999999995E-3</v>
      </c>
      <c r="AT1725" s="115">
        <v>1734</v>
      </c>
    </row>
    <row r="1726" spans="1:46" ht="15" hidden="1" customHeight="1">
      <c r="A1726" s="115">
        <v>1723</v>
      </c>
      <c r="B1726" s="120"/>
      <c r="C1726" s="120"/>
      <c r="D1726" s="120"/>
      <c r="E1726" s="120"/>
      <c r="F1726" s="120"/>
      <c r="G1726" s="120"/>
      <c r="H1726" s="120"/>
      <c r="I1726" s="120"/>
      <c r="J1726" s="120"/>
      <c r="K1726" s="120"/>
      <c r="L1726" s="120">
        <f t="shared" si="311"/>
        <v>0.01</v>
      </c>
      <c r="M1726" s="163"/>
      <c r="N1726" s="141"/>
      <c r="O1726" s="163"/>
      <c r="P1726" s="163"/>
      <c r="Q1726" s="120"/>
      <c r="R1726" s="120"/>
      <c r="S1726" s="121"/>
      <c r="T1726" s="121"/>
      <c r="U1726" s="121"/>
      <c r="V1726" s="121"/>
      <c r="W1726" s="121"/>
      <c r="X1726" s="121"/>
      <c r="Y1726" s="121"/>
      <c r="Z1726" s="121"/>
      <c r="AA1726" s="121"/>
      <c r="AB1726" s="121"/>
      <c r="AC1726" s="122"/>
      <c r="AD1726" s="122"/>
      <c r="AE1726" s="122"/>
      <c r="AF1726" s="123"/>
      <c r="AG1726" s="123"/>
      <c r="AH1726" s="123"/>
      <c r="AI1726" s="120"/>
      <c r="AJ1726" s="120"/>
      <c r="AK1726" s="1093"/>
      <c r="AL1726" s="1093"/>
      <c r="AM1726" s="1093"/>
      <c r="AN1726" s="120"/>
      <c r="AO1726" s="118">
        <f t="shared" si="312"/>
        <v>0</v>
      </c>
      <c r="AP1726" s="120" t="s">
        <v>287</v>
      </c>
      <c r="AQ1726" s="120" t="s">
        <v>287</v>
      </c>
      <c r="AR1726" s="144">
        <f t="shared" si="310"/>
        <v>0</v>
      </c>
      <c r="AS1726" s="411">
        <v>8.3999999999999995E-3</v>
      </c>
      <c r="AT1726" s="115">
        <v>1735</v>
      </c>
    </row>
    <row r="1727" spans="1:46" ht="15" hidden="1" customHeight="1">
      <c r="A1727" s="115">
        <v>1724</v>
      </c>
      <c r="B1727" s="120"/>
      <c r="C1727" s="120"/>
      <c r="D1727" s="120"/>
      <c r="E1727" s="120"/>
      <c r="F1727" s="120"/>
      <c r="G1727" s="120"/>
      <c r="H1727" s="120"/>
      <c r="I1727" s="120"/>
      <c r="J1727" s="120"/>
      <c r="K1727" s="120"/>
      <c r="L1727" s="120">
        <f t="shared" si="311"/>
        <v>0.01</v>
      </c>
      <c r="M1727" s="163"/>
      <c r="N1727" s="141"/>
      <c r="O1727" s="163"/>
      <c r="P1727" s="163"/>
      <c r="Q1727" s="120"/>
      <c r="R1727" s="120"/>
      <c r="S1727" s="121"/>
      <c r="T1727" s="121"/>
      <c r="U1727" s="121"/>
      <c r="V1727" s="121"/>
      <c r="W1727" s="121"/>
      <c r="X1727" s="121"/>
      <c r="Y1727" s="121"/>
      <c r="Z1727" s="121"/>
      <c r="AA1727" s="121"/>
      <c r="AB1727" s="121"/>
      <c r="AC1727" s="122"/>
      <c r="AD1727" s="122"/>
      <c r="AE1727" s="122"/>
      <c r="AF1727" s="123"/>
      <c r="AG1727" s="123"/>
      <c r="AH1727" s="123"/>
      <c r="AI1727" s="120"/>
      <c r="AJ1727" s="120"/>
      <c r="AK1727" s="1093"/>
      <c r="AL1727" s="1093"/>
      <c r="AM1727" s="1093"/>
      <c r="AN1727" s="120"/>
      <c r="AO1727" s="118">
        <f t="shared" si="312"/>
        <v>0</v>
      </c>
      <c r="AP1727" s="120" t="s">
        <v>287</v>
      </c>
      <c r="AQ1727" s="120" t="s">
        <v>287</v>
      </c>
      <c r="AR1727" s="144">
        <f t="shared" si="310"/>
        <v>0</v>
      </c>
      <c r="AS1727" s="411">
        <v>8.3999999999999995E-3</v>
      </c>
      <c r="AT1727" s="115">
        <v>1736</v>
      </c>
    </row>
    <row r="1728" spans="1:46" ht="15" hidden="1" customHeight="1">
      <c r="A1728" s="115">
        <v>1725</v>
      </c>
      <c r="B1728" s="120"/>
      <c r="C1728" s="120"/>
      <c r="D1728" s="120"/>
      <c r="E1728" s="120"/>
      <c r="F1728" s="120"/>
      <c r="G1728" s="120"/>
      <c r="H1728" s="120"/>
      <c r="I1728" s="120"/>
      <c r="J1728" s="120"/>
      <c r="K1728" s="120"/>
      <c r="L1728" s="120">
        <f t="shared" si="311"/>
        <v>0.01</v>
      </c>
      <c r="M1728" s="163"/>
      <c r="N1728" s="141"/>
      <c r="O1728" s="163"/>
      <c r="P1728" s="163"/>
      <c r="Q1728" s="120"/>
      <c r="R1728" s="120"/>
      <c r="S1728" s="121"/>
      <c r="T1728" s="121"/>
      <c r="U1728" s="121"/>
      <c r="V1728" s="121"/>
      <c r="W1728" s="121"/>
      <c r="X1728" s="121"/>
      <c r="Y1728" s="121"/>
      <c r="Z1728" s="121"/>
      <c r="AA1728" s="121"/>
      <c r="AB1728" s="121"/>
      <c r="AC1728" s="122"/>
      <c r="AD1728" s="122"/>
      <c r="AE1728" s="122"/>
      <c r="AF1728" s="123"/>
      <c r="AG1728" s="123"/>
      <c r="AH1728" s="123"/>
      <c r="AI1728" s="120"/>
      <c r="AJ1728" s="120"/>
      <c r="AK1728" s="1093"/>
      <c r="AL1728" s="1093"/>
      <c r="AM1728" s="1093"/>
      <c r="AN1728" s="120"/>
      <c r="AO1728" s="118">
        <f t="shared" si="312"/>
        <v>0</v>
      </c>
      <c r="AP1728" s="120" t="s">
        <v>287</v>
      </c>
      <c r="AQ1728" s="120" t="s">
        <v>287</v>
      </c>
      <c r="AR1728" s="144">
        <f t="shared" si="310"/>
        <v>0</v>
      </c>
      <c r="AS1728" s="411">
        <v>8.3999999999999995E-3</v>
      </c>
      <c r="AT1728" s="115">
        <v>1737</v>
      </c>
    </row>
    <row r="1729" spans="1:46" ht="15" hidden="1" customHeight="1">
      <c r="A1729" s="115">
        <v>1726</v>
      </c>
      <c r="B1729" s="120"/>
      <c r="C1729" s="120"/>
      <c r="D1729" s="120"/>
      <c r="E1729" s="120"/>
      <c r="F1729" s="120"/>
      <c r="G1729" s="120"/>
      <c r="H1729" s="120"/>
      <c r="I1729" s="120"/>
      <c r="J1729" s="120"/>
      <c r="K1729" s="120"/>
      <c r="L1729" s="120">
        <f t="shared" si="311"/>
        <v>0.01</v>
      </c>
      <c r="M1729" s="163"/>
      <c r="N1729" s="141"/>
      <c r="O1729" s="163"/>
      <c r="P1729" s="163"/>
      <c r="Q1729" s="120"/>
      <c r="R1729" s="120"/>
      <c r="S1729" s="121"/>
      <c r="T1729" s="121"/>
      <c r="U1729" s="121"/>
      <c r="V1729" s="121"/>
      <c r="W1729" s="121"/>
      <c r="X1729" s="121"/>
      <c r="Y1729" s="121"/>
      <c r="Z1729" s="121"/>
      <c r="AA1729" s="121"/>
      <c r="AB1729" s="121"/>
      <c r="AC1729" s="122"/>
      <c r="AD1729" s="122"/>
      <c r="AE1729" s="122"/>
      <c r="AF1729" s="123"/>
      <c r="AG1729" s="123"/>
      <c r="AH1729" s="123"/>
      <c r="AI1729" s="120"/>
      <c r="AJ1729" s="120"/>
      <c r="AK1729" s="1093"/>
      <c r="AL1729" s="1093"/>
      <c r="AM1729" s="1093"/>
      <c r="AN1729" s="120"/>
      <c r="AO1729" s="118">
        <f t="shared" si="312"/>
        <v>0</v>
      </c>
      <c r="AP1729" s="120" t="s">
        <v>287</v>
      </c>
      <c r="AQ1729" s="120" t="s">
        <v>287</v>
      </c>
      <c r="AR1729" s="144">
        <f t="shared" si="310"/>
        <v>0</v>
      </c>
      <c r="AS1729" s="411">
        <v>8.3999999999999995E-3</v>
      </c>
      <c r="AT1729" s="115">
        <v>1738</v>
      </c>
    </row>
    <row r="1730" spans="1:46" ht="15" hidden="1" customHeight="1">
      <c r="A1730" s="115">
        <v>1727</v>
      </c>
      <c r="B1730" s="120"/>
      <c r="C1730" s="120"/>
      <c r="D1730" s="120"/>
      <c r="E1730" s="120"/>
      <c r="F1730" s="120"/>
      <c r="G1730" s="120"/>
      <c r="H1730" s="120"/>
      <c r="I1730" s="120"/>
      <c r="J1730" s="120"/>
      <c r="K1730" s="120"/>
      <c r="L1730" s="120">
        <f t="shared" si="311"/>
        <v>0.01</v>
      </c>
      <c r="M1730" s="163"/>
      <c r="N1730" s="141"/>
      <c r="O1730" s="163"/>
      <c r="P1730" s="163"/>
      <c r="Q1730" s="120"/>
      <c r="R1730" s="120"/>
      <c r="S1730" s="121"/>
      <c r="T1730" s="121"/>
      <c r="U1730" s="121"/>
      <c r="V1730" s="121"/>
      <c r="W1730" s="121"/>
      <c r="X1730" s="121"/>
      <c r="Y1730" s="121"/>
      <c r="Z1730" s="121"/>
      <c r="AA1730" s="121"/>
      <c r="AB1730" s="121"/>
      <c r="AC1730" s="122"/>
      <c r="AD1730" s="122"/>
      <c r="AE1730" s="122"/>
      <c r="AF1730" s="123"/>
      <c r="AG1730" s="123"/>
      <c r="AH1730" s="123"/>
      <c r="AI1730" s="120"/>
      <c r="AJ1730" s="120"/>
      <c r="AK1730" s="1093"/>
      <c r="AL1730" s="1093"/>
      <c r="AM1730" s="1093"/>
      <c r="AN1730" s="120"/>
      <c r="AO1730" s="118">
        <f t="shared" si="312"/>
        <v>0</v>
      </c>
      <c r="AP1730" s="120" t="s">
        <v>287</v>
      </c>
      <c r="AQ1730" s="120" t="s">
        <v>287</v>
      </c>
      <c r="AR1730" s="144">
        <f t="shared" si="310"/>
        <v>0</v>
      </c>
      <c r="AS1730" s="411">
        <v>8.3999999999999995E-3</v>
      </c>
      <c r="AT1730" s="115">
        <v>1739</v>
      </c>
    </row>
    <row r="1731" spans="1:46" ht="15" hidden="1" customHeight="1">
      <c r="A1731" s="115">
        <v>1728</v>
      </c>
      <c r="B1731" s="120"/>
      <c r="C1731" s="120"/>
      <c r="D1731" s="120"/>
      <c r="E1731" s="120"/>
      <c r="F1731" s="120"/>
      <c r="G1731" s="120"/>
      <c r="H1731" s="120"/>
      <c r="I1731" s="120"/>
      <c r="J1731" s="120"/>
      <c r="K1731" s="120"/>
      <c r="L1731" s="120">
        <f t="shared" si="311"/>
        <v>0.01</v>
      </c>
      <c r="M1731" s="163"/>
      <c r="N1731" s="141"/>
      <c r="O1731" s="163"/>
      <c r="P1731" s="163"/>
      <c r="Q1731" s="120"/>
      <c r="R1731" s="120"/>
      <c r="S1731" s="121"/>
      <c r="T1731" s="121"/>
      <c r="U1731" s="121"/>
      <c r="V1731" s="121"/>
      <c r="W1731" s="121"/>
      <c r="X1731" s="121"/>
      <c r="Y1731" s="121"/>
      <c r="Z1731" s="121"/>
      <c r="AA1731" s="121"/>
      <c r="AB1731" s="121"/>
      <c r="AC1731" s="122"/>
      <c r="AD1731" s="122"/>
      <c r="AE1731" s="122"/>
      <c r="AF1731" s="123"/>
      <c r="AG1731" s="123"/>
      <c r="AH1731" s="123"/>
      <c r="AI1731" s="120"/>
      <c r="AJ1731" s="120"/>
      <c r="AK1731" s="1093"/>
      <c r="AL1731" s="1093"/>
      <c r="AM1731" s="1093"/>
      <c r="AN1731" s="120"/>
      <c r="AO1731" s="118">
        <f t="shared" si="312"/>
        <v>0</v>
      </c>
      <c r="AP1731" s="120" t="s">
        <v>287</v>
      </c>
      <c r="AQ1731" s="120" t="s">
        <v>287</v>
      </c>
      <c r="AR1731" s="144">
        <f t="shared" si="310"/>
        <v>0</v>
      </c>
      <c r="AS1731" s="411">
        <v>8.3999999999999995E-3</v>
      </c>
      <c r="AT1731" s="115">
        <v>1740</v>
      </c>
    </row>
    <row r="1732" spans="1:46" ht="15" hidden="1" customHeight="1">
      <c r="A1732" s="115">
        <v>1729</v>
      </c>
      <c r="B1732" s="120"/>
      <c r="C1732" s="120"/>
      <c r="D1732" s="120"/>
      <c r="E1732" s="120"/>
      <c r="F1732" s="120"/>
      <c r="G1732" s="120"/>
      <c r="H1732" s="120"/>
      <c r="I1732" s="120"/>
      <c r="J1732" s="120"/>
      <c r="K1732" s="120"/>
      <c r="L1732" s="120">
        <f t="shared" si="311"/>
        <v>0.01</v>
      </c>
      <c r="M1732" s="163"/>
      <c r="N1732" s="141"/>
      <c r="O1732" s="163"/>
      <c r="P1732" s="163"/>
      <c r="Q1732" s="120"/>
      <c r="R1732" s="120"/>
      <c r="S1732" s="121"/>
      <c r="T1732" s="121"/>
      <c r="U1732" s="121"/>
      <c r="V1732" s="121"/>
      <c r="W1732" s="121"/>
      <c r="X1732" s="121"/>
      <c r="Y1732" s="121"/>
      <c r="Z1732" s="121"/>
      <c r="AA1732" s="121"/>
      <c r="AB1732" s="121"/>
      <c r="AC1732" s="122"/>
      <c r="AD1732" s="122"/>
      <c r="AE1732" s="122"/>
      <c r="AF1732" s="123"/>
      <c r="AG1732" s="123"/>
      <c r="AH1732" s="123"/>
      <c r="AI1732" s="120"/>
      <c r="AJ1732" s="120"/>
      <c r="AK1732" s="1093"/>
      <c r="AL1732" s="1093"/>
      <c r="AM1732" s="1093"/>
      <c r="AN1732" s="120"/>
      <c r="AO1732" s="118">
        <f t="shared" si="312"/>
        <v>0</v>
      </c>
      <c r="AP1732" s="120" t="s">
        <v>287</v>
      </c>
      <c r="AQ1732" s="120" t="s">
        <v>287</v>
      </c>
      <c r="AR1732" s="144">
        <f t="shared" si="310"/>
        <v>0</v>
      </c>
      <c r="AS1732" s="411">
        <v>8.3999999999999995E-3</v>
      </c>
      <c r="AT1732" s="115">
        <v>1741</v>
      </c>
    </row>
    <row r="1733" spans="1:46" ht="15" hidden="1" customHeight="1">
      <c r="A1733" s="115">
        <v>1730</v>
      </c>
      <c r="B1733" s="120"/>
      <c r="C1733" s="120"/>
      <c r="D1733" s="120"/>
      <c r="E1733" s="120"/>
      <c r="F1733" s="120"/>
      <c r="G1733" s="120"/>
      <c r="H1733" s="120"/>
      <c r="I1733" s="120"/>
      <c r="J1733" s="120"/>
      <c r="K1733" s="120"/>
      <c r="L1733" s="120">
        <f t="shared" si="311"/>
        <v>0.01</v>
      </c>
      <c r="M1733" s="163"/>
      <c r="N1733" s="141"/>
      <c r="O1733" s="163"/>
      <c r="P1733" s="163"/>
      <c r="Q1733" s="120"/>
      <c r="R1733" s="120"/>
      <c r="S1733" s="121"/>
      <c r="T1733" s="121"/>
      <c r="U1733" s="121"/>
      <c r="V1733" s="121"/>
      <c r="W1733" s="121"/>
      <c r="X1733" s="121"/>
      <c r="Y1733" s="121"/>
      <c r="Z1733" s="121"/>
      <c r="AA1733" s="121"/>
      <c r="AB1733" s="121"/>
      <c r="AC1733" s="122"/>
      <c r="AD1733" s="122"/>
      <c r="AE1733" s="122"/>
      <c r="AF1733" s="123"/>
      <c r="AG1733" s="123"/>
      <c r="AH1733" s="123"/>
      <c r="AI1733" s="120"/>
      <c r="AJ1733" s="120"/>
      <c r="AK1733" s="1093"/>
      <c r="AL1733" s="1093"/>
      <c r="AM1733" s="1093"/>
      <c r="AN1733" s="120"/>
      <c r="AO1733" s="118">
        <f t="shared" si="312"/>
        <v>0</v>
      </c>
      <c r="AP1733" s="120" t="s">
        <v>287</v>
      </c>
      <c r="AQ1733" s="120" t="s">
        <v>287</v>
      </c>
      <c r="AR1733" s="144">
        <f t="shared" si="310"/>
        <v>0</v>
      </c>
      <c r="AS1733" s="411">
        <v>8.3999999999999995E-3</v>
      </c>
      <c r="AT1733" s="115">
        <v>1742</v>
      </c>
    </row>
    <row r="1734" spans="1:46" ht="15" hidden="1" customHeight="1">
      <c r="A1734" s="115">
        <v>1731</v>
      </c>
      <c r="B1734" s="120"/>
      <c r="C1734" s="120"/>
      <c r="D1734" s="120"/>
      <c r="E1734" s="120"/>
      <c r="F1734" s="120"/>
      <c r="G1734" s="120"/>
      <c r="H1734" s="120"/>
      <c r="I1734" s="120"/>
      <c r="J1734" s="120"/>
      <c r="K1734" s="120"/>
      <c r="L1734" s="120">
        <f t="shared" si="311"/>
        <v>0.01</v>
      </c>
      <c r="M1734" s="163"/>
      <c r="N1734" s="141"/>
      <c r="O1734" s="163"/>
      <c r="P1734" s="163"/>
      <c r="Q1734" s="120"/>
      <c r="R1734" s="120"/>
      <c r="S1734" s="121"/>
      <c r="T1734" s="121"/>
      <c r="U1734" s="121"/>
      <c r="V1734" s="121"/>
      <c r="W1734" s="121"/>
      <c r="X1734" s="121"/>
      <c r="Y1734" s="121"/>
      <c r="Z1734" s="121"/>
      <c r="AA1734" s="121"/>
      <c r="AB1734" s="121"/>
      <c r="AC1734" s="122"/>
      <c r="AD1734" s="122"/>
      <c r="AE1734" s="122"/>
      <c r="AF1734" s="123"/>
      <c r="AG1734" s="123"/>
      <c r="AH1734" s="123"/>
      <c r="AI1734" s="120"/>
      <c r="AJ1734" s="120"/>
      <c r="AK1734" s="1093"/>
      <c r="AL1734" s="1093"/>
      <c r="AM1734" s="1093"/>
      <c r="AN1734" s="120"/>
      <c r="AO1734" s="118">
        <f t="shared" si="312"/>
        <v>0</v>
      </c>
      <c r="AP1734" s="120" t="s">
        <v>287</v>
      </c>
      <c r="AQ1734" s="120" t="s">
        <v>287</v>
      </c>
      <c r="AR1734" s="144">
        <f t="shared" si="310"/>
        <v>0</v>
      </c>
      <c r="AS1734" s="411">
        <v>8.3999999999999995E-3</v>
      </c>
      <c r="AT1734" s="115">
        <v>1743</v>
      </c>
    </row>
    <row r="1735" spans="1:46" ht="15" hidden="1" customHeight="1">
      <c r="A1735" s="115">
        <v>1732</v>
      </c>
      <c r="B1735" s="120"/>
      <c r="C1735" s="120"/>
      <c r="D1735" s="120"/>
      <c r="E1735" s="120"/>
      <c r="F1735" s="120"/>
      <c r="G1735" s="120"/>
      <c r="H1735" s="120"/>
      <c r="I1735" s="120"/>
      <c r="J1735" s="120"/>
      <c r="K1735" s="120"/>
      <c r="L1735" s="120">
        <f t="shared" si="311"/>
        <v>0.01</v>
      </c>
      <c r="M1735" s="163"/>
      <c r="N1735" s="141"/>
      <c r="O1735" s="163"/>
      <c r="P1735" s="163"/>
      <c r="Q1735" s="120"/>
      <c r="R1735" s="120"/>
      <c r="S1735" s="121"/>
      <c r="T1735" s="121"/>
      <c r="U1735" s="121"/>
      <c r="V1735" s="121"/>
      <c r="W1735" s="121"/>
      <c r="X1735" s="121"/>
      <c r="Y1735" s="121"/>
      <c r="Z1735" s="121"/>
      <c r="AA1735" s="121"/>
      <c r="AB1735" s="121"/>
      <c r="AC1735" s="122"/>
      <c r="AD1735" s="122"/>
      <c r="AE1735" s="122"/>
      <c r="AF1735" s="123"/>
      <c r="AG1735" s="123"/>
      <c r="AH1735" s="123"/>
      <c r="AI1735" s="120"/>
      <c r="AJ1735" s="120"/>
      <c r="AK1735" s="1093"/>
      <c r="AL1735" s="1093"/>
      <c r="AM1735" s="1093"/>
      <c r="AN1735" s="120"/>
      <c r="AO1735" s="118">
        <f t="shared" si="312"/>
        <v>0</v>
      </c>
      <c r="AP1735" s="120" t="s">
        <v>287</v>
      </c>
      <c r="AQ1735" s="120" t="s">
        <v>287</v>
      </c>
      <c r="AR1735" s="144">
        <f t="shared" si="310"/>
        <v>0</v>
      </c>
      <c r="AS1735" s="411">
        <v>8.3999999999999995E-3</v>
      </c>
      <c r="AT1735" s="115">
        <v>1744</v>
      </c>
    </row>
    <row r="1736" spans="1:46" ht="15" hidden="1" customHeight="1">
      <c r="A1736" s="115">
        <v>1733</v>
      </c>
      <c r="B1736" s="120"/>
      <c r="C1736" s="120"/>
      <c r="D1736" s="120"/>
      <c r="E1736" s="120"/>
      <c r="F1736" s="120"/>
      <c r="G1736" s="120"/>
      <c r="H1736" s="120"/>
      <c r="I1736" s="120"/>
      <c r="J1736" s="120"/>
      <c r="K1736" s="120"/>
      <c r="L1736" s="120">
        <f t="shared" si="311"/>
        <v>0.01</v>
      </c>
      <c r="M1736" s="163"/>
      <c r="N1736" s="141"/>
      <c r="O1736" s="163"/>
      <c r="P1736" s="163"/>
      <c r="Q1736" s="120"/>
      <c r="R1736" s="120"/>
      <c r="S1736" s="121"/>
      <c r="T1736" s="121"/>
      <c r="U1736" s="121"/>
      <c r="V1736" s="121"/>
      <c r="W1736" s="121"/>
      <c r="X1736" s="121"/>
      <c r="Y1736" s="121"/>
      <c r="Z1736" s="121"/>
      <c r="AA1736" s="121"/>
      <c r="AB1736" s="121"/>
      <c r="AC1736" s="122"/>
      <c r="AD1736" s="122"/>
      <c r="AE1736" s="122"/>
      <c r="AF1736" s="123"/>
      <c r="AG1736" s="123"/>
      <c r="AH1736" s="123"/>
      <c r="AI1736" s="120"/>
      <c r="AJ1736" s="120"/>
      <c r="AK1736" s="1093"/>
      <c r="AL1736" s="1093"/>
      <c r="AM1736" s="1093"/>
      <c r="AN1736" s="120"/>
      <c r="AO1736" s="118">
        <f t="shared" si="312"/>
        <v>0</v>
      </c>
      <c r="AP1736" s="120" t="s">
        <v>287</v>
      </c>
      <c r="AQ1736" s="120" t="s">
        <v>287</v>
      </c>
      <c r="AR1736" s="144">
        <f t="shared" si="310"/>
        <v>0</v>
      </c>
      <c r="AS1736" s="411">
        <v>8.3999999999999995E-3</v>
      </c>
      <c r="AT1736" s="115">
        <v>1745</v>
      </c>
    </row>
    <row r="1737" spans="1:46" ht="15" hidden="1" customHeight="1">
      <c r="A1737" s="115">
        <v>1734</v>
      </c>
      <c r="B1737" s="120"/>
      <c r="C1737" s="120"/>
      <c r="D1737" s="120"/>
      <c r="E1737" s="120"/>
      <c r="F1737" s="120"/>
      <c r="G1737" s="120"/>
      <c r="H1737" s="120"/>
      <c r="I1737" s="120"/>
      <c r="J1737" s="120"/>
      <c r="K1737" s="120"/>
      <c r="L1737" s="120">
        <f t="shared" si="311"/>
        <v>0.01</v>
      </c>
      <c r="M1737" s="163"/>
      <c r="N1737" s="141"/>
      <c r="O1737" s="163"/>
      <c r="P1737" s="163"/>
      <c r="Q1737" s="120"/>
      <c r="R1737" s="120"/>
      <c r="S1737" s="121"/>
      <c r="T1737" s="121"/>
      <c r="U1737" s="121"/>
      <c r="V1737" s="121"/>
      <c r="W1737" s="121"/>
      <c r="X1737" s="121"/>
      <c r="Y1737" s="121"/>
      <c r="Z1737" s="121"/>
      <c r="AA1737" s="121"/>
      <c r="AB1737" s="121"/>
      <c r="AC1737" s="122"/>
      <c r="AD1737" s="122"/>
      <c r="AE1737" s="122"/>
      <c r="AF1737" s="123"/>
      <c r="AG1737" s="123"/>
      <c r="AH1737" s="123"/>
      <c r="AI1737" s="120"/>
      <c r="AJ1737" s="120"/>
      <c r="AK1737" s="1093"/>
      <c r="AL1737" s="1093"/>
      <c r="AM1737" s="1093"/>
      <c r="AN1737" s="120"/>
      <c r="AO1737" s="118">
        <f t="shared" si="312"/>
        <v>0</v>
      </c>
      <c r="AP1737" s="120" t="s">
        <v>287</v>
      </c>
      <c r="AQ1737" s="120" t="s">
        <v>287</v>
      </c>
      <c r="AR1737" s="144">
        <f t="shared" si="310"/>
        <v>0</v>
      </c>
      <c r="AS1737" s="411">
        <v>8.3999999999999995E-3</v>
      </c>
      <c r="AT1737" s="115">
        <v>1746</v>
      </c>
    </row>
    <row r="1738" spans="1:46" ht="15" hidden="1" customHeight="1">
      <c r="A1738" s="115">
        <v>1735</v>
      </c>
      <c r="B1738" s="120"/>
      <c r="C1738" s="120"/>
      <c r="D1738" s="120"/>
      <c r="E1738" s="120"/>
      <c r="F1738" s="120"/>
      <c r="G1738" s="120"/>
      <c r="H1738" s="120"/>
      <c r="I1738" s="120"/>
      <c r="J1738" s="120"/>
      <c r="K1738" s="120"/>
      <c r="L1738" s="120">
        <f t="shared" si="311"/>
        <v>0.01</v>
      </c>
      <c r="M1738" s="163"/>
      <c r="N1738" s="141"/>
      <c r="O1738" s="163"/>
      <c r="P1738" s="163"/>
      <c r="Q1738" s="120"/>
      <c r="R1738" s="120"/>
      <c r="S1738" s="121"/>
      <c r="T1738" s="121"/>
      <c r="U1738" s="121"/>
      <c r="V1738" s="121"/>
      <c r="W1738" s="121"/>
      <c r="X1738" s="121"/>
      <c r="Y1738" s="121"/>
      <c r="Z1738" s="121"/>
      <c r="AA1738" s="121"/>
      <c r="AB1738" s="121"/>
      <c r="AC1738" s="122"/>
      <c r="AD1738" s="122"/>
      <c r="AE1738" s="122"/>
      <c r="AF1738" s="123"/>
      <c r="AG1738" s="123"/>
      <c r="AH1738" s="123"/>
      <c r="AI1738" s="120"/>
      <c r="AJ1738" s="120"/>
      <c r="AK1738" s="1093"/>
      <c r="AL1738" s="1093"/>
      <c r="AM1738" s="1093"/>
      <c r="AN1738" s="120"/>
      <c r="AO1738" s="118">
        <f t="shared" si="312"/>
        <v>0</v>
      </c>
      <c r="AP1738" s="120" t="s">
        <v>287</v>
      </c>
      <c r="AQ1738" s="120" t="s">
        <v>287</v>
      </c>
      <c r="AR1738" s="144">
        <f t="shared" si="310"/>
        <v>0</v>
      </c>
      <c r="AS1738" s="411">
        <v>8.3999999999999995E-3</v>
      </c>
      <c r="AT1738" s="115">
        <v>1747</v>
      </c>
    </row>
    <row r="1739" spans="1:46" ht="15" hidden="1" customHeight="1">
      <c r="A1739" s="115">
        <v>1736</v>
      </c>
      <c r="B1739" s="120"/>
      <c r="C1739" s="120"/>
      <c r="D1739" s="120"/>
      <c r="E1739" s="120"/>
      <c r="F1739" s="120"/>
      <c r="G1739" s="120"/>
      <c r="H1739" s="120"/>
      <c r="I1739" s="120"/>
      <c r="J1739" s="120"/>
      <c r="K1739" s="120"/>
      <c r="L1739" s="120">
        <f t="shared" si="311"/>
        <v>0.01</v>
      </c>
      <c r="M1739" s="163"/>
      <c r="N1739" s="141"/>
      <c r="O1739" s="163"/>
      <c r="P1739" s="163"/>
      <c r="Q1739" s="120"/>
      <c r="R1739" s="120"/>
      <c r="S1739" s="121"/>
      <c r="T1739" s="121"/>
      <c r="U1739" s="121"/>
      <c r="V1739" s="121"/>
      <c r="W1739" s="121"/>
      <c r="X1739" s="121"/>
      <c r="Y1739" s="121"/>
      <c r="Z1739" s="121"/>
      <c r="AA1739" s="121"/>
      <c r="AB1739" s="121"/>
      <c r="AC1739" s="122"/>
      <c r="AD1739" s="122"/>
      <c r="AE1739" s="122"/>
      <c r="AF1739" s="123"/>
      <c r="AG1739" s="123"/>
      <c r="AH1739" s="123"/>
      <c r="AI1739" s="120"/>
      <c r="AJ1739" s="120"/>
      <c r="AK1739" s="1093"/>
      <c r="AL1739" s="1093"/>
      <c r="AM1739" s="1093"/>
      <c r="AN1739" s="120"/>
      <c r="AO1739" s="118">
        <f t="shared" si="312"/>
        <v>0</v>
      </c>
      <c r="AP1739" s="120" t="s">
        <v>287</v>
      </c>
      <c r="AQ1739" s="120" t="s">
        <v>287</v>
      </c>
      <c r="AR1739" s="144">
        <f t="shared" si="310"/>
        <v>0</v>
      </c>
      <c r="AS1739" s="411">
        <v>8.3999999999999995E-3</v>
      </c>
      <c r="AT1739" s="115">
        <v>1748</v>
      </c>
    </row>
    <row r="1740" spans="1:46" ht="15" hidden="1" customHeight="1">
      <c r="A1740" s="115">
        <v>1737</v>
      </c>
      <c r="B1740" s="120"/>
      <c r="C1740" s="120"/>
      <c r="D1740" s="120"/>
      <c r="E1740" s="120"/>
      <c r="F1740" s="120"/>
      <c r="G1740" s="120"/>
      <c r="H1740" s="120"/>
      <c r="I1740" s="120"/>
      <c r="J1740" s="120"/>
      <c r="K1740" s="120"/>
      <c r="L1740" s="120">
        <f t="shared" si="311"/>
        <v>0.01</v>
      </c>
      <c r="M1740" s="163"/>
      <c r="N1740" s="141"/>
      <c r="O1740" s="163"/>
      <c r="P1740" s="163"/>
      <c r="Q1740" s="120"/>
      <c r="R1740" s="120"/>
      <c r="S1740" s="121"/>
      <c r="T1740" s="121"/>
      <c r="U1740" s="121"/>
      <c r="V1740" s="121"/>
      <c r="W1740" s="121"/>
      <c r="X1740" s="121"/>
      <c r="Y1740" s="121"/>
      <c r="Z1740" s="121"/>
      <c r="AA1740" s="121"/>
      <c r="AB1740" s="121"/>
      <c r="AC1740" s="122"/>
      <c r="AD1740" s="122"/>
      <c r="AE1740" s="122"/>
      <c r="AF1740" s="123"/>
      <c r="AG1740" s="123"/>
      <c r="AH1740" s="123"/>
      <c r="AI1740" s="120"/>
      <c r="AJ1740" s="120"/>
      <c r="AK1740" s="1093"/>
      <c r="AL1740" s="1093"/>
      <c r="AM1740" s="1093"/>
      <c r="AN1740" s="120"/>
      <c r="AO1740" s="118">
        <f t="shared" si="312"/>
        <v>0</v>
      </c>
      <c r="AP1740" s="120" t="s">
        <v>287</v>
      </c>
      <c r="AQ1740" s="120" t="s">
        <v>287</v>
      </c>
      <c r="AR1740" s="144">
        <f t="shared" si="310"/>
        <v>0</v>
      </c>
      <c r="AS1740" s="411">
        <v>8.3999999999999995E-3</v>
      </c>
      <c r="AT1740" s="115">
        <v>1749</v>
      </c>
    </row>
    <row r="1741" spans="1:46" ht="15" hidden="1" customHeight="1">
      <c r="A1741" s="115">
        <v>1738</v>
      </c>
      <c r="B1741" s="120"/>
      <c r="C1741" s="120"/>
      <c r="D1741" s="120"/>
      <c r="E1741" s="120"/>
      <c r="F1741" s="120"/>
      <c r="G1741" s="120"/>
      <c r="H1741" s="120"/>
      <c r="I1741" s="120"/>
      <c r="J1741" s="120"/>
      <c r="K1741" s="120"/>
      <c r="L1741" s="120">
        <f t="shared" si="311"/>
        <v>0.01</v>
      </c>
      <c r="M1741" s="163"/>
      <c r="N1741" s="141"/>
      <c r="O1741" s="163"/>
      <c r="P1741" s="163"/>
      <c r="Q1741" s="120"/>
      <c r="R1741" s="120"/>
      <c r="S1741" s="121"/>
      <c r="T1741" s="121"/>
      <c r="U1741" s="121"/>
      <c r="V1741" s="121"/>
      <c r="W1741" s="121"/>
      <c r="X1741" s="121"/>
      <c r="Y1741" s="121"/>
      <c r="Z1741" s="121"/>
      <c r="AA1741" s="121"/>
      <c r="AB1741" s="121"/>
      <c r="AC1741" s="122"/>
      <c r="AD1741" s="122"/>
      <c r="AE1741" s="122"/>
      <c r="AF1741" s="123"/>
      <c r="AG1741" s="123"/>
      <c r="AH1741" s="123"/>
      <c r="AI1741" s="120"/>
      <c r="AJ1741" s="120"/>
      <c r="AK1741" s="1093"/>
      <c r="AL1741" s="1093"/>
      <c r="AM1741" s="1093"/>
      <c r="AN1741" s="120"/>
      <c r="AO1741" s="118">
        <f t="shared" si="312"/>
        <v>0</v>
      </c>
      <c r="AP1741" s="120" t="s">
        <v>287</v>
      </c>
      <c r="AQ1741" s="120" t="s">
        <v>287</v>
      </c>
      <c r="AR1741" s="144">
        <f t="shared" si="310"/>
        <v>0</v>
      </c>
      <c r="AS1741" s="411">
        <v>8.3999999999999995E-3</v>
      </c>
      <c r="AT1741" s="115">
        <v>1750</v>
      </c>
    </row>
    <row r="1742" spans="1:46" ht="15" hidden="1" customHeight="1">
      <c r="A1742" s="115">
        <v>1739</v>
      </c>
      <c r="B1742" s="120"/>
      <c r="C1742" s="120"/>
      <c r="D1742" s="120"/>
      <c r="E1742" s="120"/>
      <c r="F1742" s="120"/>
      <c r="G1742" s="120"/>
      <c r="H1742" s="120"/>
      <c r="I1742" s="120"/>
      <c r="J1742" s="120"/>
      <c r="K1742" s="120"/>
      <c r="L1742" s="120">
        <f t="shared" si="311"/>
        <v>0.01</v>
      </c>
      <c r="M1742" s="163"/>
      <c r="N1742" s="141"/>
      <c r="O1742" s="163"/>
      <c r="P1742" s="163"/>
      <c r="Q1742" s="120"/>
      <c r="R1742" s="120"/>
      <c r="S1742" s="121"/>
      <c r="T1742" s="121"/>
      <c r="U1742" s="121"/>
      <c r="V1742" s="121"/>
      <c r="W1742" s="121"/>
      <c r="X1742" s="121"/>
      <c r="Y1742" s="121"/>
      <c r="Z1742" s="121"/>
      <c r="AA1742" s="121"/>
      <c r="AB1742" s="121"/>
      <c r="AC1742" s="122"/>
      <c r="AD1742" s="122"/>
      <c r="AE1742" s="122"/>
      <c r="AF1742" s="123"/>
      <c r="AG1742" s="123"/>
      <c r="AH1742" s="123"/>
      <c r="AI1742" s="120"/>
      <c r="AJ1742" s="120"/>
      <c r="AK1742" s="1093"/>
      <c r="AL1742" s="1093"/>
      <c r="AM1742" s="1093"/>
      <c r="AN1742" s="120"/>
      <c r="AO1742" s="118">
        <f t="shared" si="312"/>
        <v>0</v>
      </c>
      <c r="AP1742" s="120" t="s">
        <v>287</v>
      </c>
      <c r="AQ1742" s="120" t="s">
        <v>287</v>
      </c>
      <c r="AR1742" s="144">
        <f t="shared" si="310"/>
        <v>0</v>
      </c>
      <c r="AS1742" s="411">
        <v>8.3999999999999995E-3</v>
      </c>
      <c r="AT1742" s="115">
        <v>1751</v>
      </c>
    </row>
    <row r="1743" spans="1:46" ht="15" hidden="1" customHeight="1">
      <c r="A1743" s="115">
        <v>1740</v>
      </c>
      <c r="B1743" s="120"/>
      <c r="C1743" s="120"/>
      <c r="D1743" s="120"/>
      <c r="E1743" s="120"/>
      <c r="F1743" s="120"/>
      <c r="G1743" s="120"/>
      <c r="H1743" s="120"/>
      <c r="I1743" s="120"/>
      <c r="J1743" s="120"/>
      <c r="K1743" s="120"/>
      <c r="L1743" s="120">
        <f t="shared" si="311"/>
        <v>0.01</v>
      </c>
      <c r="M1743" s="163"/>
      <c r="N1743" s="141"/>
      <c r="O1743" s="163"/>
      <c r="P1743" s="163"/>
      <c r="Q1743" s="120"/>
      <c r="R1743" s="120"/>
      <c r="S1743" s="121"/>
      <c r="T1743" s="121"/>
      <c r="U1743" s="121"/>
      <c r="V1743" s="121"/>
      <c r="W1743" s="121"/>
      <c r="X1743" s="121"/>
      <c r="Y1743" s="121"/>
      <c r="Z1743" s="121"/>
      <c r="AA1743" s="121"/>
      <c r="AB1743" s="121"/>
      <c r="AC1743" s="122"/>
      <c r="AD1743" s="122"/>
      <c r="AE1743" s="122"/>
      <c r="AF1743" s="123"/>
      <c r="AG1743" s="123"/>
      <c r="AH1743" s="123"/>
      <c r="AI1743" s="120"/>
      <c r="AJ1743" s="120"/>
      <c r="AK1743" s="1093"/>
      <c r="AL1743" s="1093"/>
      <c r="AM1743" s="1093"/>
      <c r="AN1743" s="120"/>
      <c r="AO1743" s="118">
        <f t="shared" si="312"/>
        <v>0</v>
      </c>
      <c r="AP1743" s="120" t="s">
        <v>287</v>
      </c>
      <c r="AQ1743" s="120" t="s">
        <v>287</v>
      </c>
      <c r="AR1743" s="144">
        <f t="shared" si="310"/>
        <v>0</v>
      </c>
      <c r="AS1743" s="411">
        <v>8.3999999999999995E-3</v>
      </c>
      <c r="AT1743" s="115">
        <v>1752</v>
      </c>
    </row>
    <row r="1744" spans="1:46" ht="15" hidden="1" customHeight="1">
      <c r="A1744" s="115">
        <v>1741</v>
      </c>
      <c r="B1744" s="120"/>
      <c r="C1744" s="120"/>
      <c r="D1744" s="120"/>
      <c r="E1744" s="120"/>
      <c r="F1744" s="120"/>
      <c r="G1744" s="120"/>
      <c r="H1744" s="120"/>
      <c r="I1744" s="120"/>
      <c r="J1744" s="120"/>
      <c r="K1744" s="120"/>
      <c r="L1744" s="120">
        <f t="shared" si="311"/>
        <v>0.01</v>
      </c>
      <c r="M1744" s="163"/>
      <c r="N1744" s="141"/>
      <c r="O1744" s="163"/>
      <c r="P1744" s="163"/>
      <c r="Q1744" s="120"/>
      <c r="R1744" s="120"/>
      <c r="S1744" s="121"/>
      <c r="T1744" s="121"/>
      <c r="U1744" s="121"/>
      <c r="V1744" s="121"/>
      <c r="W1744" s="121"/>
      <c r="X1744" s="121"/>
      <c r="Y1744" s="121"/>
      <c r="Z1744" s="121"/>
      <c r="AA1744" s="121"/>
      <c r="AB1744" s="121"/>
      <c r="AC1744" s="122"/>
      <c r="AD1744" s="122"/>
      <c r="AE1744" s="122"/>
      <c r="AF1744" s="123"/>
      <c r="AG1744" s="123"/>
      <c r="AH1744" s="123"/>
      <c r="AI1744" s="120"/>
      <c r="AJ1744" s="120"/>
      <c r="AK1744" s="1093"/>
      <c r="AL1744" s="1093"/>
      <c r="AM1744" s="1093"/>
      <c r="AN1744" s="120"/>
      <c r="AO1744" s="118">
        <f t="shared" si="312"/>
        <v>0</v>
      </c>
      <c r="AP1744" s="120" t="s">
        <v>287</v>
      </c>
      <c r="AQ1744" s="120" t="s">
        <v>287</v>
      </c>
      <c r="AR1744" s="144">
        <f t="shared" si="310"/>
        <v>0</v>
      </c>
      <c r="AS1744" s="411">
        <v>8.3999999999999995E-3</v>
      </c>
      <c r="AT1744" s="115">
        <v>1753</v>
      </c>
    </row>
    <row r="1745" spans="1:46" ht="15" hidden="1" customHeight="1">
      <c r="A1745" s="115">
        <v>1742</v>
      </c>
      <c r="B1745" s="120"/>
      <c r="C1745" s="120"/>
      <c r="D1745" s="120"/>
      <c r="E1745" s="120"/>
      <c r="F1745" s="120"/>
      <c r="G1745" s="120"/>
      <c r="H1745" s="120"/>
      <c r="I1745" s="120"/>
      <c r="J1745" s="120"/>
      <c r="K1745" s="120"/>
      <c r="L1745" s="120">
        <f t="shared" si="311"/>
        <v>0.01</v>
      </c>
      <c r="M1745" s="163"/>
      <c r="N1745" s="141"/>
      <c r="O1745" s="163"/>
      <c r="P1745" s="163"/>
      <c r="Q1745" s="120"/>
      <c r="R1745" s="120"/>
      <c r="S1745" s="121"/>
      <c r="T1745" s="121"/>
      <c r="U1745" s="121"/>
      <c r="V1745" s="121"/>
      <c r="W1745" s="121"/>
      <c r="X1745" s="121"/>
      <c r="Y1745" s="121"/>
      <c r="Z1745" s="121"/>
      <c r="AA1745" s="121"/>
      <c r="AB1745" s="121"/>
      <c r="AC1745" s="122"/>
      <c r="AD1745" s="122"/>
      <c r="AE1745" s="122"/>
      <c r="AF1745" s="123"/>
      <c r="AG1745" s="123"/>
      <c r="AH1745" s="123"/>
      <c r="AI1745" s="120"/>
      <c r="AJ1745" s="120"/>
      <c r="AK1745" s="1093"/>
      <c r="AL1745" s="1093"/>
      <c r="AM1745" s="1093"/>
      <c r="AN1745" s="120"/>
      <c r="AO1745" s="118">
        <f t="shared" si="312"/>
        <v>0</v>
      </c>
      <c r="AP1745" s="120" t="s">
        <v>287</v>
      </c>
      <c r="AQ1745" s="120" t="s">
        <v>287</v>
      </c>
      <c r="AR1745" s="144">
        <f t="shared" si="310"/>
        <v>0</v>
      </c>
      <c r="AS1745" s="411">
        <v>8.3999999999999995E-3</v>
      </c>
      <c r="AT1745" s="115">
        <v>1754</v>
      </c>
    </row>
    <row r="1746" spans="1:46" ht="15" hidden="1" customHeight="1">
      <c r="A1746" s="115">
        <v>1743</v>
      </c>
      <c r="B1746" s="120"/>
      <c r="C1746" s="120"/>
      <c r="D1746" s="120"/>
      <c r="E1746" s="120"/>
      <c r="F1746" s="120"/>
      <c r="G1746" s="120"/>
      <c r="H1746" s="120"/>
      <c r="I1746" s="120"/>
      <c r="J1746" s="120"/>
      <c r="K1746" s="120"/>
      <c r="L1746" s="120">
        <f t="shared" si="311"/>
        <v>0.01</v>
      </c>
      <c r="M1746" s="163"/>
      <c r="N1746" s="141"/>
      <c r="O1746" s="163"/>
      <c r="P1746" s="163"/>
      <c r="Q1746" s="120"/>
      <c r="R1746" s="120"/>
      <c r="S1746" s="121"/>
      <c r="T1746" s="121"/>
      <c r="U1746" s="121"/>
      <c r="V1746" s="121"/>
      <c r="W1746" s="121"/>
      <c r="X1746" s="121"/>
      <c r="Y1746" s="121"/>
      <c r="Z1746" s="121"/>
      <c r="AA1746" s="121"/>
      <c r="AB1746" s="121"/>
      <c r="AC1746" s="122"/>
      <c r="AD1746" s="122"/>
      <c r="AE1746" s="122"/>
      <c r="AF1746" s="123"/>
      <c r="AG1746" s="123"/>
      <c r="AH1746" s="123"/>
      <c r="AI1746" s="120"/>
      <c r="AJ1746" s="120"/>
      <c r="AK1746" s="1093"/>
      <c r="AL1746" s="1093"/>
      <c r="AM1746" s="1093"/>
      <c r="AN1746" s="120"/>
      <c r="AO1746" s="118">
        <f t="shared" si="312"/>
        <v>0</v>
      </c>
      <c r="AP1746" s="120" t="s">
        <v>287</v>
      </c>
      <c r="AQ1746" s="120" t="s">
        <v>287</v>
      </c>
      <c r="AR1746" s="144">
        <f t="shared" si="310"/>
        <v>0</v>
      </c>
      <c r="AS1746" s="411">
        <v>8.3999999999999995E-3</v>
      </c>
      <c r="AT1746" s="115">
        <v>1755</v>
      </c>
    </row>
    <row r="1747" spans="1:46" ht="15" hidden="1" customHeight="1">
      <c r="A1747" s="115">
        <v>1744</v>
      </c>
      <c r="B1747" s="120"/>
      <c r="C1747" s="120"/>
      <c r="D1747" s="120"/>
      <c r="E1747" s="120"/>
      <c r="F1747" s="120"/>
      <c r="G1747" s="120"/>
      <c r="H1747" s="120"/>
      <c r="I1747" s="120"/>
      <c r="J1747" s="120"/>
      <c r="K1747" s="120"/>
      <c r="L1747" s="120">
        <f t="shared" si="311"/>
        <v>0.01</v>
      </c>
      <c r="M1747" s="163"/>
      <c r="N1747" s="141"/>
      <c r="O1747" s="163"/>
      <c r="P1747" s="163"/>
      <c r="Q1747" s="120"/>
      <c r="R1747" s="120"/>
      <c r="S1747" s="121"/>
      <c r="T1747" s="121"/>
      <c r="U1747" s="121"/>
      <c r="V1747" s="121"/>
      <c r="W1747" s="121"/>
      <c r="X1747" s="121"/>
      <c r="Y1747" s="121"/>
      <c r="Z1747" s="121"/>
      <c r="AA1747" s="121"/>
      <c r="AB1747" s="121"/>
      <c r="AC1747" s="122"/>
      <c r="AD1747" s="122"/>
      <c r="AE1747" s="122"/>
      <c r="AF1747" s="123"/>
      <c r="AG1747" s="123"/>
      <c r="AH1747" s="123"/>
      <c r="AI1747" s="120"/>
      <c r="AJ1747" s="120"/>
      <c r="AK1747" s="1093"/>
      <c r="AL1747" s="1093"/>
      <c r="AM1747" s="1093"/>
      <c r="AN1747" s="120"/>
      <c r="AO1747" s="118">
        <f t="shared" si="312"/>
        <v>0</v>
      </c>
      <c r="AP1747" s="120" t="s">
        <v>287</v>
      </c>
      <c r="AQ1747" s="120" t="s">
        <v>287</v>
      </c>
      <c r="AR1747" s="144">
        <f t="shared" si="310"/>
        <v>0</v>
      </c>
      <c r="AS1747" s="411">
        <v>8.3999999999999995E-3</v>
      </c>
      <c r="AT1747" s="115">
        <v>1756</v>
      </c>
    </row>
    <row r="1748" spans="1:46" ht="15" hidden="1" customHeight="1">
      <c r="A1748" s="115">
        <v>1745</v>
      </c>
      <c r="B1748" s="120"/>
      <c r="C1748" s="120"/>
      <c r="D1748" s="120"/>
      <c r="E1748" s="120"/>
      <c r="F1748" s="120"/>
      <c r="G1748" s="120"/>
      <c r="H1748" s="120"/>
      <c r="I1748" s="120"/>
      <c r="J1748" s="120"/>
      <c r="K1748" s="120"/>
      <c r="L1748" s="120">
        <f t="shared" si="311"/>
        <v>0.01</v>
      </c>
      <c r="M1748" s="163"/>
      <c r="N1748" s="141"/>
      <c r="O1748" s="163"/>
      <c r="P1748" s="163"/>
      <c r="Q1748" s="120"/>
      <c r="R1748" s="120"/>
      <c r="S1748" s="121"/>
      <c r="T1748" s="121"/>
      <c r="U1748" s="121"/>
      <c r="V1748" s="121"/>
      <c r="W1748" s="121"/>
      <c r="X1748" s="121"/>
      <c r="Y1748" s="121"/>
      <c r="Z1748" s="121"/>
      <c r="AA1748" s="121"/>
      <c r="AB1748" s="121"/>
      <c r="AC1748" s="122"/>
      <c r="AD1748" s="122"/>
      <c r="AE1748" s="122"/>
      <c r="AF1748" s="123"/>
      <c r="AG1748" s="123"/>
      <c r="AH1748" s="123"/>
      <c r="AI1748" s="120"/>
      <c r="AJ1748" s="120"/>
      <c r="AK1748" s="1093"/>
      <c r="AL1748" s="1093"/>
      <c r="AM1748" s="1093"/>
      <c r="AN1748" s="120"/>
      <c r="AO1748" s="118">
        <f t="shared" si="312"/>
        <v>0</v>
      </c>
      <c r="AP1748" s="120" t="s">
        <v>287</v>
      </c>
      <c r="AQ1748" s="120" t="s">
        <v>287</v>
      </c>
      <c r="AR1748" s="144">
        <f t="shared" si="310"/>
        <v>0</v>
      </c>
      <c r="AS1748" s="411">
        <v>8.3999999999999995E-3</v>
      </c>
      <c r="AT1748" s="115">
        <v>1757</v>
      </c>
    </row>
    <row r="1749" spans="1:46" ht="15" hidden="1" customHeight="1">
      <c r="A1749" s="115">
        <v>1746</v>
      </c>
      <c r="B1749" s="120"/>
      <c r="C1749" s="120"/>
      <c r="D1749" s="120"/>
      <c r="E1749" s="120"/>
      <c r="F1749" s="120"/>
      <c r="G1749" s="120"/>
      <c r="H1749" s="120"/>
      <c r="I1749" s="120"/>
      <c r="J1749" s="120"/>
      <c r="K1749" s="120"/>
      <c r="L1749" s="120">
        <f t="shared" si="311"/>
        <v>0.01</v>
      </c>
      <c r="M1749" s="163"/>
      <c r="N1749" s="141"/>
      <c r="O1749" s="163"/>
      <c r="P1749" s="163"/>
      <c r="Q1749" s="120"/>
      <c r="R1749" s="120"/>
      <c r="S1749" s="121"/>
      <c r="T1749" s="121"/>
      <c r="U1749" s="121"/>
      <c r="V1749" s="121"/>
      <c r="W1749" s="121"/>
      <c r="X1749" s="121"/>
      <c r="Y1749" s="121"/>
      <c r="Z1749" s="121"/>
      <c r="AA1749" s="121"/>
      <c r="AB1749" s="121"/>
      <c r="AC1749" s="122"/>
      <c r="AD1749" s="122"/>
      <c r="AE1749" s="122"/>
      <c r="AF1749" s="123"/>
      <c r="AG1749" s="123"/>
      <c r="AH1749" s="123"/>
      <c r="AI1749" s="120"/>
      <c r="AJ1749" s="120"/>
      <c r="AK1749" s="1093"/>
      <c r="AL1749" s="1093"/>
      <c r="AM1749" s="1093"/>
      <c r="AN1749" s="120"/>
      <c r="AO1749" s="118">
        <f t="shared" si="312"/>
        <v>0</v>
      </c>
      <c r="AP1749" s="120" t="s">
        <v>287</v>
      </c>
      <c r="AQ1749" s="120" t="s">
        <v>287</v>
      </c>
      <c r="AR1749" s="144">
        <f t="shared" si="310"/>
        <v>0</v>
      </c>
      <c r="AS1749" s="411">
        <v>8.3999999999999995E-3</v>
      </c>
      <c r="AT1749" s="115">
        <v>1758</v>
      </c>
    </row>
    <row r="1750" spans="1:46" ht="15" hidden="1" customHeight="1">
      <c r="A1750" s="115">
        <v>1747</v>
      </c>
      <c r="B1750" s="120"/>
      <c r="C1750" s="120"/>
      <c r="D1750" s="120"/>
      <c r="E1750" s="120"/>
      <c r="F1750" s="120"/>
      <c r="G1750" s="120"/>
      <c r="H1750" s="120"/>
      <c r="I1750" s="120"/>
      <c r="J1750" s="120"/>
      <c r="K1750" s="120"/>
      <c r="L1750" s="120">
        <f t="shared" si="311"/>
        <v>0.01</v>
      </c>
      <c r="M1750" s="163"/>
      <c r="N1750" s="141"/>
      <c r="O1750" s="163"/>
      <c r="P1750" s="163"/>
      <c r="Q1750" s="120"/>
      <c r="R1750" s="120"/>
      <c r="S1750" s="121"/>
      <c r="T1750" s="121"/>
      <c r="U1750" s="121"/>
      <c r="V1750" s="121"/>
      <c r="W1750" s="121"/>
      <c r="X1750" s="121"/>
      <c r="Y1750" s="121"/>
      <c r="Z1750" s="121"/>
      <c r="AA1750" s="121"/>
      <c r="AB1750" s="121"/>
      <c r="AC1750" s="122"/>
      <c r="AD1750" s="122"/>
      <c r="AE1750" s="122"/>
      <c r="AF1750" s="123"/>
      <c r="AG1750" s="123"/>
      <c r="AH1750" s="123"/>
      <c r="AI1750" s="120"/>
      <c r="AJ1750" s="120"/>
      <c r="AK1750" s="1093"/>
      <c r="AL1750" s="1093"/>
      <c r="AM1750" s="1093"/>
      <c r="AN1750" s="120"/>
      <c r="AO1750" s="118">
        <f t="shared" si="312"/>
        <v>0</v>
      </c>
      <c r="AP1750" s="120" t="s">
        <v>287</v>
      </c>
      <c r="AQ1750" s="120" t="s">
        <v>287</v>
      </c>
      <c r="AR1750" s="144">
        <f t="shared" si="310"/>
        <v>0</v>
      </c>
      <c r="AS1750" s="411">
        <v>8.3999999999999995E-3</v>
      </c>
      <c r="AT1750" s="115">
        <v>1759</v>
      </c>
    </row>
    <row r="1751" spans="1:46" ht="15" hidden="1" customHeight="1">
      <c r="A1751" s="115">
        <v>1748</v>
      </c>
      <c r="B1751" s="120"/>
      <c r="C1751" s="120"/>
      <c r="D1751" s="120"/>
      <c r="E1751" s="120"/>
      <c r="F1751" s="120"/>
      <c r="G1751" s="120"/>
      <c r="H1751" s="120"/>
      <c r="I1751" s="120"/>
      <c r="J1751" s="120"/>
      <c r="K1751" s="120"/>
      <c r="L1751" s="120">
        <f t="shared" si="311"/>
        <v>0.01</v>
      </c>
      <c r="M1751" s="163"/>
      <c r="N1751" s="141"/>
      <c r="O1751" s="163"/>
      <c r="P1751" s="163"/>
      <c r="Q1751" s="120"/>
      <c r="R1751" s="120"/>
      <c r="S1751" s="121"/>
      <c r="T1751" s="121"/>
      <c r="U1751" s="121"/>
      <c r="V1751" s="121"/>
      <c r="W1751" s="121"/>
      <c r="X1751" s="121"/>
      <c r="Y1751" s="121"/>
      <c r="Z1751" s="121"/>
      <c r="AA1751" s="121"/>
      <c r="AB1751" s="121"/>
      <c r="AC1751" s="122"/>
      <c r="AD1751" s="122"/>
      <c r="AE1751" s="122"/>
      <c r="AF1751" s="123"/>
      <c r="AG1751" s="123"/>
      <c r="AH1751" s="123"/>
      <c r="AI1751" s="120"/>
      <c r="AJ1751" s="120"/>
      <c r="AK1751" s="1093"/>
      <c r="AL1751" s="1093"/>
      <c r="AM1751" s="1093"/>
      <c r="AN1751" s="120"/>
      <c r="AO1751" s="118">
        <f t="shared" si="312"/>
        <v>0</v>
      </c>
      <c r="AP1751" s="120" t="s">
        <v>287</v>
      </c>
      <c r="AQ1751" s="120" t="s">
        <v>287</v>
      </c>
      <c r="AR1751" s="144">
        <f t="shared" si="310"/>
        <v>0</v>
      </c>
      <c r="AS1751" s="411">
        <v>8.3999999999999995E-3</v>
      </c>
      <c r="AT1751" s="115">
        <v>1760</v>
      </c>
    </row>
    <row r="1752" spans="1:46" ht="15" hidden="1" customHeight="1">
      <c r="A1752" s="115">
        <v>1749</v>
      </c>
      <c r="B1752" s="120"/>
      <c r="C1752" s="120"/>
      <c r="D1752" s="120"/>
      <c r="E1752" s="120"/>
      <c r="F1752" s="120"/>
      <c r="G1752" s="120"/>
      <c r="H1752" s="120"/>
      <c r="I1752" s="120"/>
      <c r="J1752" s="120"/>
      <c r="K1752" s="120"/>
      <c r="L1752" s="120">
        <f t="shared" si="311"/>
        <v>0.01</v>
      </c>
      <c r="M1752" s="163"/>
      <c r="N1752" s="141"/>
      <c r="O1752" s="163"/>
      <c r="P1752" s="163"/>
      <c r="Q1752" s="120"/>
      <c r="R1752" s="120"/>
      <c r="S1752" s="121"/>
      <c r="T1752" s="121"/>
      <c r="U1752" s="121"/>
      <c r="V1752" s="121"/>
      <c r="W1752" s="121"/>
      <c r="X1752" s="121"/>
      <c r="Y1752" s="121"/>
      <c r="Z1752" s="121"/>
      <c r="AA1752" s="121"/>
      <c r="AB1752" s="121"/>
      <c r="AC1752" s="122"/>
      <c r="AD1752" s="122"/>
      <c r="AE1752" s="122"/>
      <c r="AF1752" s="123"/>
      <c r="AG1752" s="123"/>
      <c r="AH1752" s="123"/>
      <c r="AI1752" s="120"/>
      <c r="AJ1752" s="120"/>
      <c r="AK1752" s="1093"/>
      <c r="AL1752" s="1093"/>
      <c r="AM1752" s="1093"/>
      <c r="AN1752" s="120"/>
      <c r="AO1752" s="118">
        <f t="shared" si="312"/>
        <v>0</v>
      </c>
      <c r="AP1752" s="120" t="s">
        <v>287</v>
      </c>
      <c r="AQ1752" s="120" t="s">
        <v>287</v>
      </c>
      <c r="AR1752" s="144">
        <f t="shared" si="310"/>
        <v>0</v>
      </c>
      <c r="AS1752" s="411">
        <v>8.3999999999999995E-3</v>
      </c>
      <c r="AT1752" s="115">
        <v>1761</v>
      </c>
    </row>
    <row r="1753" spans="1:46" ht="15" hidden="1" customHeight="1">
      <c r="A1753" s="115">
        <v>1750</v>
      </c>
      <c r="B1753" s="120"/>
      <c r="C1753" s="120"/>
      <c r="D1753" s="120"/>
      <c r="E1753" s="120"/>
      <c r="F1753" s="120"/>
      <c r="G1753" s="120"/>
      <c r="H1753" s="120"/>
      <c r="I1753" s="120"/>
      <c r="J1753" s="120"/>
      <c r="K1753" s="120"/>
      <c r="L1753" s="120">
        <f t="shared" si="311"/>
        <v>0.01</v>
      </c>
      <c r="M1753" s="163"/>
      <c r="N1753" s="141"/>
      <c r="O1753" s="163"/>
      <c r="P1753" s="163"/>
      <c r="Q1753" s="120"/>
      <c r="R1753" s="120"/>
      <c r="S1753" s="121"/>
      <c r="T1753" s="121"/>
      <c r="U1753" s="121"/>
      <c r="V1753" s="121"/>
      <c r="W1753" s="121"/>
      <c r="X1753" s="121"/>
      <c r="Y1753" s="121"/>
      <c r="Z1753" s="121"/>
      <c r="AA1753" s="121"/>
      <c r="AB1753" s="121"/>
      <c r="AC1753" s="122"/>
      <c r="AD1753" s="122"/>
      <c r="AE1753" s="122"/>
      <c r="AF1753" s="123"/>
      <c r="AG1753" s="123"/>
      <c r="AH1753" s="123"/>
      <c r="AI1753" s="120"/>
      <c r="AJ1753" s="120"/>
      <c r="AK1753" s="1093"/>
      <c r="AL1753" s="1093"/>
      <c r="AM1753" s="1093"/>
      <c r="AN1753" s="120"/>
      <c r="AO1753" s="118">
        <f t="shared" si="312"/>
        <v>0</v>
      </c>
      <c r="AP1753" s="120" t="s">
        <v>287</v>
      </c>
      <c r="AQ1753" s="120" t="s">
        <v>287</v>
      </c>
      <c r="AR1753" s="144">
        <f t="shared" si="310"/>
        <v>0</v>
      </c>
      <c r="AS1753" s="411">
        <v>8.3999999999999995E-3</v>
      </c>
      <c r="AT1753" s="115">
        <v>1762</v>
      </c>
    </row>
    <row r="1754" spans="1:46" ht="15" hidden="1" customHeight="1">
      <c r="A1754" s="115">
        <v>1751</v>
      </c>
      <c r="B1754" s="120"/>
      <c r="C1754" s="120"/>
      <c r="D1754" s="120"/>
      <c r="E1754" s="120"/>
      <c r="F1754" s="120"/>
      <c r="G1754" s="120"/>
      <c r="H1754" s="120"/>
      <c r="I1754" s="120"/>
      <c r="J1754" s="120"/>
      <c r="K1754" s="120"/>
      <c r="L1754" s="120">
        <f t="shared" si="311"/>
        <v>0.01</v>
      </c>
      <c r="M1754" s="163"/>
      <c r="N1754" s="141"/>
      <c r="O1754" s="163"/>
      <c r="P1754" s="163"/>
      <c r="Q1754" s="120"/>
      <c r="R1754" s="120"/>
      <c r="S1754" s="121"/>
      <c r="T1754" s="121"/>
      <c r="U1754" s="121"/>
      <c r="V1754" s="121"/>
      <c r="W1754" s="121"/>
      <c r="X1754" s="121"/>
      <c r="Y1754" s="121"/>
      <c r="Z1754" s="121"/>
      <c r="AA1754" s="121"/>
      <c r="AB1754" s="121"/>
      <c r="AC1754" s="122"/>
      <c r="AD1754" s="122"/>
      <c r="AE1754" s="122"/>
      <c r="AF1754" s="123"/>
      <c r="AG1754" s="123"/>
      <c r="AH1754" s="123"/>
      <c r="AI1754" s="120"/>
      <c r="AJ1754" s="120"/>
      <c r="AK1754" s="1093"/>
      <c r="AL1754" s="1093"/>
      <c r="AM1754" s="1093"/>
      <c r="AN1754" s="120"/>
      <c r="AO1754" s="118">
        <f t="shared" si="312"/>
        <v>0</v>
      </c>
      <c r="AP1754" s="120" t="s">
        <v>287</v>
      </c>
      <c r="AQ1754" s="120" t="s">
        <v>287</v>
      </c>
      <c r="AR1754" s="144">
        <f t="shared" si="310"/>
        <v>0</v>
      </c>
      <c r="AS1754" s="411">
        <v>8.3999999999999995E-3</v>
      </c>
      <c r="AT1754" s="115">
        <v>1763</v>
      </c>
    </row>
    <row r="1755" spans="1:46" ht="15" hidden="1" customHeight="1">
      <c r="A1755" s="115">
        <v>1752</v>
      </c>
      <c r="B1755" s="120"/>
      <c r="C1755" s="120"/>
      <c r="D1755" s="120"/>
      <c r="E1755" s="120"/>
      <c r="F1755" s="120"/>
      <c r="G1755" s="120"/>
      <c r="H1755" s="120"/>
      <c r="I1755" s="120"/>
      <c r="J1755" s="120"/>
      <c r="K1755" s="120"/>
      <c r="L1755" s="120">
        <f t="shared" si="311"/>
        <v>0.01</v>
      </c>
      <c r="M1755" s="163"/>
      <c r="N1755" s="141"/>
      <c r="O1755" s="163"/>
      <c r="P1755" s="163"/>
      <c r="Q1755" s="120"/>
      <c r="R1755" s="120"/>
      <c r="S1755" s="121"/>
      <c r="T1755" s="121"/>
      <c r="U1755" s="121"/>
      <c r="V1755" s="121"/>
      <c r="W1755" s="121"/>
      <c r="X1755" s="121"/>
      <c r="Y1755" s="121"/>
      <c r="Z1755" s="121"/>
      <c r="AA1755" s="121"/>
      <c r="AB1755" s="121"/>
      <c r="AC1755" s="122"/>
      <c r="AD1755" s="122"/>
      <c r="AE1755" s="122"/>
      <c r="AF1755" s="123"/>
      <c r="AG1755" s="123"/>
      <c r="AH1755" s="123"/>
      <c r="AI1755" s="120"/>
      <c r="AJ1755" s="120"/>
      <c r="AK1755" s="1093"/>
      <c r="AL1755" s="1093"/>
      <c r="AM1755" s="1093"/>
      <c r="AN1755" s="120"/>
      <c r="AO1755" s="118">
        <f t="shared" si="312"/>
        <v>0</v>
      </c>
      <c r="AP1755" s="120" t="s">
        <v>287</v>
      </c>
      <c r="AQ1755" s="120" t="s">
        <v>287</v>
      </c>
      <c r="AR1755" s="144">
        <f t="shared" si="310"/>
        <v>0</v>
      </c>
      <c r="AS1755" s="411">
        <v>8.3999999999999995E-3</v>
      </c>
      <c r="AT1755" s="115">
        <v>1764</v>
      </c>
    </row>
    <row r="1756" spans="1:46" ht="15" hidden="1" customHeight="1">
      <c r="A1756" s="115">
        <v>1753</v>
      </c>
      <c r="B1756" s="120"/>
      <c r="C1756" s="120"/>
      <c r="D1756" s="120"/>
      <c r="E1756" s="120"/>
      <c r="F1756" s="120"/>
      <c r="G1756" s="120"/>
      <c r="H1756" s="120"/>
      <c r="I1756" s="120"/>
      <c r="J1756" s="120"/>
      <c r="K1756" s="120"/>
      <c r="L1756" s="120">
        <f t="shared" si="311"/>
        <v>0.01</v>
      </c>
      <c r="M1756" s="163"/>
      <c r="N1756" s="141"/>
      <c r="O1756" s="163"/>
      <c r="P1756" s="163"/>
      <c r="Q1756" s="120"/>
      <c r="R1756" s="120"/>
      <c r="S1756" s="121"/>
      <c r="T1756" s="121"/>
      <c r="U1756" s="121"/>
      <c r="V1756" s="121"/>
      <c r="W1756" s="121"/>
      <c r="X1756" s="121"/>
      <c r="Y1756" s="121"/>
      <c r="Z1756" s="121"/>
      <c r="AA1756" s="121"/>
      <c r="AB1756" s="121"/>
      <c r="AC1756" s="122"/>
      <c r="AD1756" s="122"/>
      <c r="AE1756" s="122"/>
      <c r="AF1756" s="123"/>
      <c r="AG1756" s="123"/>
      <c r="AH1756" s="123"/>
      <c r="AI1756" s="120"/>
      <c r="AJ1756" s="120"/>
      <c r="AK1756" s="1093"/>
      <c r="AL1756" s="1093"/>
      <c r="AM1756" s="1093"/>
      <c r="AN1756" s="120"/>
      <c r="AO1756" s="118">
        <f t="shared" si="312"/>
        <v>0</v>
      </c>
      <c r="AP1756" s="120" t="s">
        <v>287</v>
      </c>
      <c r="AQ1756" s="120" t="s">
        <v>287</v>
      </c>
      <c r="AR1756" s="144">
        <f t="shared" si="310"/>
        <v>0</v>
      </c>
      <c r="AS1756" s="411">
        <v>8.3999999999999995E-3</v>
      </c>
      <c r="AT1756" s="115">
        <v>1765</v>
      </c>
    </row>
    <row r="1757" spans="1:46" ht="15" hidden="1" customHeight="1">
      <c r="A1757" s="115">
        <v>1754</v>
      </c>
      <c r="B1757" s="120"/>
      <c r="C1757" s="120"/>
      <c r="D1757" s="120"/>
      <c r="E1757" s="120"/>
      <c r="F1757" s="120"/>
      <c r="G1757" s="120"/>
      <c r="H1757" s="120"/>
      <c r="I1757" s="120"/>
      <c r="J1757" s="120"/>
      <c r="K1757" s="120"/>
      <c r="L1757" s="120">
        <f t="shared" si="311"/>
        <v>0.01</v>
      </c>
      <c r="M1757" s="163"/>
      <c r="N1757" s="141"/>
      <c r="O1757" s="163"/>
      <c r="P1757" s="163"/>
      <c r="Q1757" s="120"/>
      <c r="R1757" s="120"/>
      <c r="S1757" s="121"/>
      <c r="T1757" s="121"/>
      <c r="U1757" s="121"/>
      <c r="V1757" s="121"/>
      <c r="W1757" s="121"/>
      <c r="X1757" s="121"/>
      <c r="Y1757" s="121"/>
      <c r="Z1757" s="121"/>
      <c r="AA1757" s="121"/>
      <c r="AB1757" s="121"/>
      <c r="AC1757" s="122"/>
      <c r="AD1757" s="122"/>
      <c r="AE1757" s="122"/>
      <c r="AF1757" s="123"/>
      <c r="AG1757" s="123"/>
      <c r="AH1757" s="123"/>
      <c r="AI1757" s="120"/>
      <c r="AJ1757" s="120"/>
      <c r="AK1757" s="1093"/>
      <c r="AL1757" s="1093"/>
      <c r="AM1757" s="1093"/>
      <c r="AN1757" s="120"/>
      <c r="AO1757" s="118">
        <f t="shared" si="312"/>
        <v>0</v>
      </c>
      <c r="AP1757" s="120" t="s">
        <v>287</v>
      </c>
      <c r="AQ1757" s="120" t="s">
        <v>287</v>
      </c>
      <c r="AR1757" s="144">
        <f t="shared" si="310"/>
        <v>0</v>
      </c>
      <c r="AS1757" s="411">
        <v>8.3999999999999995E-3</v>
      </c>
      <c r="AT1757" s="115">
        <v>1766</v>
      </c>
    </row>
    <row r="1758" spans="1:46" ht="15" hidden="1" customHeight="1">
      <c r="A1758" s="115">
        <v>1755</v>
      </c>
      <c r="B1758" s="120"/>
      <c r="C1758" s="120"/>
      <c r="D1758" s="120"/>
      <c r="E1758" s="120"/>
      <c r="F1758" s="120"/>
      <c r="G1758" s="120"/>
      <c r="H1758" s="120"/>
      <c r="I1758" s="120"/>
      <c r="J1758" s="120"/>
      <c r="K1758" s="120"/>
      <c r="L1758" s="120">
        <f t="shared" si="311"/>
        <v>0.01</v>
      </c>
      <c r="M1758" s="163"/>
      <c r="N1758" s="141"/>
      <c r="O1758" s="163"/>
      <c r="P1758" s="163"/>
      <c r="Q1758" s="120"/>
      <c r="R1758" s="120"/>
      <c r="S1758" s="121"/>
      <c r="T1758" s="121"/>
      <c r="U1758" s="121"/>
      <c r="V1758" s="121"/>
      <c r="W1758" s="121"/>
      <c r="X1758" s="121"/>
      <c r="Y1758" s="121"/>
      <c r="Z1758" s="121"/>
      <c r="AA1758" s="121"/>
      <c r="AB1758" s="121"/>
      <c r="AC1758" s="122"/>
      <c r="AD1758" s="122"/>
      <c r="AE1758" s="122"/>
      <c r="AF1758" s="123"/>
      <c r="AG1758" s="123"/>
      <c r="AH1758" s="123"/>
      <c r="AI1758" s="120"/>
      <c r="AJ1758" s="120"/>
      <c r="AK1758" s="1093"/>
      <c r="AL1758" s="1093"/>
      <c r="AM1758" s="1093"/>
      <c r="AN1758" s="120"/>
      <c r="AO1758" s="118">
        <f t="shared" si="312"/>
        <v>0</v>
      </c>
      <c r="AP1758" s="120" t="s">
        <v>287</v>
      </c>
      <c r="AQ1758" s="120" t="s">
        <v>287</v>
      </c>
      <c r="AR1758" s="144">
        <f t="shared" si="310"/>
        <v>0</v>
      </c>
      <c r="AS1758" s="411">
        <v>8.3999999999999995E-3</v>
      </c>
      <c r="AT1758" s="115">
        <v>1767</v>
      </c>
    </row>
    <row r="1759" spans="1:46" ht="15" hidden="1" customHeight="1">
      <c r="A1759" s="115">
        <v>1756</v>
      </c>
      <c r="B1759" s="120"/>
      <c r="C1759" s="120"/>
      <c r="D1759" s="120"/>
      <c r="E1759" s="120"/>
      <c r="F1759" s="120"/>
      <c r="G1759" s="120"/>
      <c r="H1759" s="120"/>
      <c r="I1759" s="120"/>
      <c r="J1759" s="120"/>
      <c r="K1759" s="120"/>
      <c r="L1759" s="120">
        <f t="shared" si="311"/>
        <v>0.01</v>
      </c>
      <c r="M1759" s="163"/>
      <c r="N1759" s="141"/>
      <c r="O1759" s="163"/>
      <c r="P1759" s="163"/>
      <c r="Q1759" s="120"/>
      <c r="R1759" s="120"/>
      <c r="S1759" s="121"/>
      <c r="T1759" s="121"/>
      <c r="U1759" s="121"/>
      <c r="V1759" s="121"/>
      <c r="W1759" s="121"/>
      <c r="X1759" s="121"/>
      <c r="Y1759" s="121"/>
      <c r="Z1759" s="121"/>
      <c r="AA1759" s="121"/>
      <c r="AB1759" s="121"/>
      <c r="AC1759" s="122"/>
      <c r="AD1759" s="122"/>
      <c r="AE1759" s="122"/>
      <c r="AF1759" s="123"/>
      <c r="AG1759" s="123"/>
      <c r="AH1759" s="123"/>
      <c r="AI1759" s="120"/>
      <c r="AJ1759" s="120"/>
      <c r="AK1759" s="1093"/>
      <c r="AL1759" s="1093"/>
      <c r="AM1759" s="1093"/>
      <c r="AN1759" s="120"/>
      <c r="AO1759" s="118">
        <f t="shared" si="312"/>
        <v>0</v>
      </c>
      <c r="AP1759" s="120" t="s">
        <v>287</v>
      </c>
      <c r="AQ1759" s="120" t="s">
        <v>287</v>
      </c>
      <c r="AR1759" s="144">
        <f t="shared" si="310"/>
        <v>0</v>
      </c>
      <c r="AS1759" s="411">
        <v>8.3999999999999995E-3</v>
      </c>
      <c r="AT1759" s="115">
        <v>1768</v>
      </c>
    </row>
    <row r="1760" spans="1:46" ht="15" hidden="1" customHeight="1">
      <c r="A1760" s="115">
        <v>1757</v>
      </c>
      <c r="B1760" s="120"/>
      <c r="C1760" s="120"/>
      <c r="D1760" s="120"/>
      <c r="E1760" s="120"/>
      <c r="F1760" s="120"/>
      <c r="G1760" s="120"/>
      <c r="H1760" s="120"/>
      <c r="I1760" s="120"/>
      <c r="J1760" s="120"/>
      <c r="K1760" s="120"/>
      <c r="L1760" s="120">
        <f t="shared" si="311"/>
        <v>0.01</v>
      </c>
      <c r="M1760" s="163"/>
      <c r="N1760" s="141"/>
      <c r="O1760" s="163"/>
      <c r="P1760" s="163"/>
      <c r="Q1760" s="120"/>
      <c r="R1760" s="120"/>
      <c r="S1760" s="121"/>
      <c r="T1760" s="121"/>
      <c r="U1760" s="121"/>
      <c r="V1760" s="121"/>
      <c r="W1760" s="121"/>
      <c r="X1760" s="121"/>
      <c r="Y1760" s="121"/>
      <c r="Z1760" s="121"/>
      <c r="AA1760" s="121"/>
      <c r="AB1760" s="121"/>
      <c r="AC1760" s="122"/>
      <c r="AD1760" s="122"/>
      <c r="AE1760" s="122"/>
      <c r="AF1760" s="123"/>
      <c r="AG1760" s="123"/>
      <c r="AH1760" s="123"/>
      <c r="AI1760" s="120"/>
      <c r="AJ1760" s="120"/>
      <c r="AK1760" s="1093"/>
      <c r="AL1760" s="1093"/>
      <c r="AM1760" s="1093"/>
      <c r="AN1760" s="120"/>
      <c r="AO1760" s="118">
        <f t="shared" si="312"/>
        <v>0</v>
      </c>
      <c r="AP1760" s="120" t="s">
        <v>287</v>
      </c>
      <c r="AQ1760" s="120" t="s">
        <v>287</v>
      </c>
      <c r="AR1760" s="144">
        <f t="shared" si="310"/>
        <v>0</v>
      </c>
      <c r="AS1760" s="411">
        <v>8.3999999999999995E-3</v>
      </c>
      <c r="AT1760" s="115">
        <v>1769</v>
      </c>
    </row>
    <row r="1761" spans="1:46" ht="15" hidden="1" customHeight="1">
      <c r="A1761" s="115">
        <v>1758</v>
      </c>
      <c r="B1761" s="120"/>
      <c r="C1761" s="120"/>
      <c r="D1761" s="120"/>
      <c r="E1761" s="120"/>
      <c r="F1761" s="120"/>
      <c r="G1761" s="120"/>
      <c r="H1761" s="120"/>
      <c r="I1761" s="120"/>
      <c r="J1761" s="120"/>
      <c r="K1761" s="120"/>
      <c r="L1761" s="120">
        <f t="shared" si="311"/>
        <v>0.01</v>
      </c>
      <c r="M1761" s="163"/>
      <c r="N1761" s="141"/>
      <c r="O1761" s="163"/>
      <c r="P1761" s="163"/>
      <c r="Q1761" s="120"/>
      <c r="R1761" s="120"/>
      <c r="S1761" s="121"/>
      <c r="T1761" s="121"/>
      <c r="U1761" s="121"/>
      <c r="V1761" s="121"/>
      <c r="W1761" s="121"/>
      <c r="X1761" s="121"/>
      <c r="Y1761" s="121"/>
      <c r="Z1761" s="121"/>
      <c r="AA1761" s="121"/>
      <c r="AB1761" s="121"/>
      <c r="AC1761" s="122"/>
      <c r="AD1761" s="122"/>
      <c r="AE1761" s="122"/>
      <c r="AF1761" s="123"/>
      <c r="AG1761" s="123"/>
      <c r="AH1761" s="123"/>
      <c r="AI1761" s="120"/>
      <c r="AJ1761" s="120"/>
      <c r="AK1761" s="1093"/>
      <c r="AL1761" s="1093"/>
      <c r="AM1761" s="1093"/>
      <c r="AN1761" s="120"/>
      <c r="AO1761" s="118">
        <f t="shared" si="312"/>
        <v>0</v>
      </c>
      <c r="AP1761" s="120" t="s">
        <v>287</v>
      </c>
      <c r="AQ1761" s="120" t="s">
        <v>287</v>
      </c>
      <c r="AR1761" s="144">
        <f t="shared" si="310"/>
        <v>0</v>
      </c>
      <c r="AS1761" s="411">
        <v>8.3999999999999995E-3</v>
      </c>
      <c r="AT1761" s="115">
        <v>1770</v>
      </c>
    </row>
    <row r="1762" spans="1:46" ht="15" hidden="1" customHeight="1">
      <c r="A1762" s="115">
        <v>1759</v>
      </c>
      <c r="B1762" s="120"/>
      <c r="C1762" s="120"/>
      <c r="D1762" s="120"/>
      <c r="E1762" s="120"/>
      <c r="F1762" s="120"/>
      <c r="G1762" s="120"/>
      <c r="H1762" s="120"/>
      <c r="I1762" s="120"/>
      <c r="J1762" s="120"/>
      <c r="K1762" s="120"/>
      <c r="L1762" s="120">
        <f t="shared" si="311"/>
        <v>0.01</v>
      </c>
      <c r="M1762" s="163"/>
      <c r="N1762" s="141"/>
      <c r="O1762" s="163"/>
      <c r="P1762" s="163"/>
      <c r="Q1762" s="120"/>
      <c r="R1762" s="120"/>
      <c r="S1762" s="121"/>
      <c r="T1762" s="121"/>
      <c r="U1762" s="121"/>
      <c r="V1762" s="121"/>
      <c r="W1762" s="121"/>
      <c r="X1762" s="121"/>
      <c r="Y1762" s="121"/>
      <c r="Z1762" s="121"/>
      <c r="AA1762" s="121"/>
      <c r="AB1762" s="121"/>
      <c r="AC1762" s="122"/>
      <c r="AD1762" s="122"/>
      <c r="AE1762" s="122"/>
      <c r="AF1762" s="123"/>
      <c r="AG1762" s="123"/>
      <c r="AH1762" s="123"/>
      <c r="AI1762" s="120"/>
      <c r="AJ1762" s="120"/>
      <c r="AK1762" s="1093"/>
      <c r="AL1762" s="1093"/>
      <c r="AM1762" s="1093"/>
      <c r="AN1762" s="120"/>
      <c r="AO1762" s="118">
        <f t="shared" si="312"/>
        <v>0</v>
      </c>
      <c r="AP1762" s="120" t="s">
        <v>287</v>
      </c>
      <c r="AQ1762" s="120" t="s">
        <v>287</v>
      </c>
      <c r="AR1762" s="144">
        <f t="shared" si="310"/>
        <v>0</v>
      </c>
      <c r="AS1762" s="411">
        <v>8.3999999999999995E-3</v>
      </c>
      <c r="AT1762" s="115">
        <v>1771</v>
      </c>
    </row>
    <row r="1763" spans="1:46" ht="15" hidden="1" customHeight="1">
      <c r="A1763" s="115">
        <v>1760</v>
      </c>
      <c r="B1763" s="120"/>
      <c r="C1763" s="120"/>
      <c r="D1763" s="120"/>
      <c r="E1763" s="120"/>
      <c r="F1763" s="120"/>
      <c r="G1763" s="120"/>
      <c r="H1763" s="120"/>
      <c r="I1763" s="120"/>
      <c r="J1763" s="120"/>
      <c r="K1763" s="120"/>
      <c r="L1763" s="120">
        <f t="shared" si="311"/>
        <v>0.01</v>
      </c>
      <c r="M1763" s="163"/>
      <c r="N1763" s="141"/>
      <c r="O1763" s="163"/>
      <c r="P1763" s="163"/>
      <c r="Q1763" s="120"/>
      <c r="R1763" s="120"/>
      <c r="S1763" s="121"/>
      <c r="T1763" s="121"/>
      <c r="U1763" s="121"/>
      <c r="V1763" s="121"/>
      <c r="W1763" s="121"/>
      <c r="X1763" s="121"/>
      <c r="Y1763" s="121"/>
      <c r="Z1763" s="121"/>
      <c r="AA1763" s="121"/>
      <c r="AB1763" s="121"/>
      <c r="AC1763" s="122"/>
      <c r="AD1763" s="122"/>
      <c r="AE1763" s="122"/>
      <c r="AF1763" s="123"/>
      <c r="AG1763" s="123"/>
      <c r="AH1763" s="123"/>
      <c r="AI1763" s="120"/>
      <c r="AJ1763" s="120"/>
      <c r="AK1763" s="1093"/>
      <c r="AL1763" s="1093"/>
      <c r="AM1763" s="1093"/>
      <c r="AN1763" s="120"/>
      <c r="AO1763" s="118">
        <f t="shared" si="312"/>
        <v>0</v>
      </c>
      <c r="AP1763" s="120" t="s">
        <v>287</v>
      </c>
      <c r="AQ1763" s="120" t="s">
        <v>287</v>
      </c>
      <c r="AR1763" s="144">
        <f t="shared" si="310"/>
        <v>0</v>
      </c>
      <c r="AS1763" s="411">
        <v>8.3999999999999995E-3</v>
      </c>
      <c r="AT1763" s="115">
        <v>1772</v>
      </c>
    </row>
    <row r="1764" spans="1:46" ht="15" hidden="1" customHeight="1">
      <c r="A1764" s="115">
        <v>1761</v>
      </c>
      <c r="B1764" s="120"/>
      <c r="C1764" s="120"/>
      <c r="D1764" s="120"/>
      <c r="E1764" s="120"/>
      <c r="F1764" s="120"/>
      <c r="G1764" s="120"/>
      <c r="H1764" s="120"/>
      <c r="I1764" s="120"/>
      <c r="J1764" s="120"/>
      <c r="K1764" s="120"/>
      <c r="L1764" s="120">
        <f t="shared" si="311"/>
        <v>0.01</v>
      </c>
      <c r="M1764" s="163"/>
      <c r="N1764" s="141"/>
      <c r="O1764" s="163"/>
      <c r="P1764" s="163"/>
      <c r="Q1764" s="120"/>
      <c r="R1764" s="120"/>
      <c r="S1764" s="121"/>
      <c r="T1764" s="121"/>
      <c r="U1764" s="121"/>
      <c r="V1764" s="121"/>
      <c r="W1764" s="121"/>
      <c r="X1764" s="121"/>
      <c r="Y1764" s="121"/>
      <c r="Z1764" s="121"/>
      <c r="AA1764" s="121"/>
      <c r="AB1764" s="121"/>
      <c r="AC1764" s="122"/>
      <c r="AD1764" s="122"/>
      <c r="AE1764" s="122"/>
      <c r="AF1764" s="123"/>
      <c r="AG1764" s="123"/>
      <c r="AH1764" s="123"/>
      <c r="AI1764" s="120"/>
      <c r="AJ1764" s="120"/>
      <c r="AK1764" s="1093"/>
      <c r="AL1764" s="1093"/>
      <c r="AM1764" s="1093"/>
      <c r="AN1764" s="120"/>
      <c r="AO1764" s="118">
        <f t="shared" si="312"/>
        <v>0</v>
      </c>
      <c r="AP1764" s="120" t="s">
        <v>287</v>
      </c>
      <c r="AQ1764" s="120" t="s">
        <v>287</v>
      </c>
      <c r="AR1764" s="144">
        <f t="shared" si="310"/>
        <v>0</v>
      </c>
      <c r="AS1764" s="411">
        <v>8.3999999999999995E-3</v>
      </c>
      <c r="AT1764" s="115">
        <v>1773</v>
      </c>
    </row>
    <row r="1765" spans="1:46" ht="15" hidden="1" customHeight="1">
      <c r="A1765" s="115">
        <v>1762</v>
      </c>
      <c r="B1765" s="120"/>
      <c r="C1765" s="120"/>
      <c r="D1765" s="120"/>
      <c r="E1765" s="120"/>
      <c r="F1765" s="120"/>
      <c r="G1765" s="120"/>
      <c r="H1765" s="120"/>
      <c r="I1765" s="120"/>
      <c r="J1765" s="120"/>
      <c r="K1765" s="120"/>
      <c r="L1765" s="120">
        <f t="shared" si="311"/>
        <v>0.01</v>
      </c>
      <c r="M1765" s="163"/>
      <c r="N1765" s="141"/>
      <c r="O1765" s="163"/>
      <c r="P1765" s="163"/>
      <c r="Q1765" s="120"/>
      <c r="R1765" s="120"/>
      <c r="S1765" s="121"/>
      <c r="T1765" s="121"/>
      <c r="U1765" s="121"/>
      <c r="V1765" s="121"/>
      <c r="W1765" s="121"/>
      <c r="X1765" s="121"/>
      <c r="Y1765" s="121"/>
      <c r="Z1765" s="121"/>
      <c r="AA1765" s="121"/>
      <c r="AB1765" s="121"/>
      <c r="AC1765" s="122"/>
      <c r="AD1765" s="122"/>
      <c r="AE1765" s="122"/>
      <c r="AF1765" s="123"/>
      <c r="AG1765" s="123"/>
      <c r="AH1765" s="123"/>
      <c r="AI1765" s="120"/>
      <c r="AJ1765" s="120"/>
      <c r="AK1765" s="1093"/>
      <c r="AL1765" s="1093"/>
      <c r="AM1765" s="1093"/>
      <c r="AN1765" s="120"/>
      <c r="AO1765" s="118">
        <f t="shared" si="312"/>
        <v>0</v>
      </c>
      <c r="AP1765" s="120" t="s">
        <v>287</v>
      </c>
      <c r="AQ1765" s="120" t="s">
        <v>287</v>
      </c>
      <c r="AR1765" s="144">
        <f t="shared" si="310"/>
        <v>0</v>
      </c>
      <c r="AS1765" s="411">
        <v>8.3999999999999995E-3</v>
      </c>
      <c r="AT1765" s="115">
        <v>1774</v>
      </c>
    </row>
    <row r="1766" spans="1:46" ht="15" hidden="1" customHeight="1">
      <c r="A1766" s="115">
        <v>1763</v>
      </c>
      <c r="B1766" s="120"/>
      <c r="C1766" s="120"/>
      <c r="D1766" s="120"/>
      <c r="E1766" s="120"/>
      <c r="F1766" s="120"/>
      <c r="G1766" s="120"/>
      <c r="H1766" s="120"/>
      <c r="I1766" s="120"/>
      <c r="J1766" s="120"/>
      <c r="K1766" s="120"/>
      <c r="L1766" s="120">
        <f t="shared" si="311"/>
        <v>0.01</v>
      </c>
      <c r="M1766" s="163"/>
      <c r="N1766" s="141"/>
      <c r="O1766" s="163"/>
      <c r="P1766" s="163"/>
      <c r="Q1766" s="120"/>
      <c r="R1766" s="120"/>
      <c r="S1766" s="121"/>
      <c r="T1766" s="121"/>
      <c r="U1766" s="121"/>
      <c r="V1766" s="121"/>
      <c r="W1766" s="121"/>
      <c r="X1766" s="121"/>
      <c r="Y1766" s="121"/>
      <c r="Z1766" s="121"/>
      <c r="AA1766" s="121"/>
      <c r="AB1766" s="121"/>
      <c r="AC1766" s="122"/>
      <c r="AD1766" s="122"/>
      <c r="AE1766" s="122"/>
      <c r="AF1766" s="123"/>
      <c r="AG1766" s="123"/>
      <c r="AH1766" s="123"/>
      <c r="AI1766" s="120"/>
      <c r="AJ1766" s="120"/>
      <c r="AK1766" s="1093"/>
      <c r="AL1766" s="1093"/>
      <c r="AM1766" s="1093"/>
      <c r="AN1766" s="120"/>
      <c r="AO1766" s="118">
        <f t="shared" si="312"/>
        <v>0</v>
      </c>
      <c r="AP1766" s="120" t="s">
        <v>287</v>
      </c>
      <c r="AQ1766" s="120" t="s">
        <v>287</v>
      </c>
      <c r="AR1766" s="144">
        <f t="shared" si="310"/>
        <v>0</v>
      </c>
      <c r="AS1766" s="411">
        <v>8.3999999999999995E-3</v>
      </c>
      <c r="AT1766" s="115">
        <v>1775</v>
      </c>
    </row>
    <row r="1767" spans="1:46" ht="15" hidden="1" customHeight="1">
      <c r="A1767" s="115">
        <v>1764</v>
      </c>
      <c r="B1767" s="120"/>
      <c r="C1767" s="120"/>
      <c r="D1767" s="120"/>
      <c r="E1767" s="120"/>
      <c r="F1767" s="120"/>
      <c r="G1767" s="120"/>
      <c r="H1767" s="120"/>
      <c r="I1767" s="120"/>
      <c r="J1767" s="120"/>
      <c r="K1767" s="120"/>
      <c r="L1767" s="120">
        <f t="shared" si="311"/>
        <v>0.01</v>
      </c>
      <c r="M1767" s="163"/>
      <c r="N1767" s="141"/>
      <c r="O1767" s="163"/>
      <c r="P1767" s="163"/>
      <c r="Q1767" s="120"/>
      <c r="R1767" s="120"/>
      <c r="S1767" s="121"/>
      <c r="T1767" s="121"/>
      <c r="U1767" s="121"/>
      <c r="V1767" s="121"/>
      <c r="W1767" s="121"/>
      <c r="X1767" s="121"/>
      <c r="Y1767" s="121"/>
      <c r="Z1767" s="121"/>
      <c r="AA1767" s="121"/>
      <c r="AB1767" s="121"/>
      <c r="AC1767" s="122"/>
      <c r="AD1767" s="122"/>
      <c r="AE1767" s="122"/>
      <c r="AF1767" s="123"/>
      <c r="AG1767" s="123"/>
      <c r="AH1767" s="123"/>
      <c r="AI1767" s="120"/>
      <c r="AJ1767" s="120"/>
      <c r="AK1767" s="1093"/>
      <c r="AL1767" s="1093"/>
      <c r="AM1767" s="1093"/>
      <c r="AN1767" s="120"/>
      <c r="AO1767" s="118">
        <f t="shared" si="312"/>
        <v>0</v>
      </c>
      <c r="AP1767" s="120" t="s">
        <v>287</v>
      </c>
      <c r="AQ1767" s="120" t="s">
        <v>287</v>
      </c>
      <c r="AR1767" s="144">
        <f t="shared" si="310"/>
        <v>0</v>
      </c>
      <c r="AS1767" s="411">
        <v>8.3999999999999995E-3</v>
      </c>
      <c r="AT1767" s="115">
        <v>1776</v>
      </c>
    </row>
    <row r="1768" spans="1:46" ht="15" hidden="1" customHeight="1">
      <c r="A1768" s="115">
        <v>1765</v>
      </c>
      <c r="B1768" s="120"/>
      <c r="C1768" s="120"/>
      <c r="D1768" s="120"/>
      <c r="E1768" s="120"/>
      <c r="F1768" s="120"/>
      <c r="G1768" s="120"/>
      <c r="H1768" s="120"/>
      <c r="I1768" s="120"/>
      <c r="J1768" s="120"/>
      <c r="K1768" s="120"/>
      <c r="L1768" s="120">
        <f t="shared" si="311"/>
        <v>0.01</v>
      </c>
      <c r="M1768" s="163"/>
      <c r="N1768" s="141"/>
      <c r="O1768" s="163"/>
      <c r="P1768" s="163"/>
      <c r="Q1768" s="120"/>
      <c r="R1768" s="120"/>
      <c r="S1768" s="121"/>
      <c r="T1768" s="121"/>
      <c r="U1768" s="121"/>
      <c r="V1768" s="121"/>
      <c r="W1768" s="121"/>
      <c r="X1768" s="121"/>
      <c r="Y1768" s="121"/>
      <c r="Z1768" s="121"/>
      <c r="AA1768" s="121"/>
      <c r="AB1768" s="121"/>
      <c r="AC1768" s="122"/>
      <c r="AD1768" s="122"/>
      <c r="AE1768" s="122"/>
      <c r="AF1768" s="123"/>
      <c r="AG1768" s="123"/>
      <c r="AH1768" s="123"/>
      <c r="AI1768" s="120"/>
      <c r="AJ1768" s="120"/>
      <c r="AK1768" s="1093"/>
      <c r="AL1768" s="1093"/>
      <c r="AM1768" s="1093"/>
      <c r="AN1768" s="120"/>
      <c r="AO1768" s="118">
        <f t="shared" si="312"/>
        <v>0</v>
      </c>
      <c r="AP1768" s="120" t="s">
        <v>287</v>
      </c>
      <c r="AQ1768" s="120" t="s">
        <v>287</v>
      </c>
      <c r="AR1768" s="144">
        <f t="shared" si="310"/>
        <v>0</v>
      </c>
      <c r="AS1768" s="411">
        <v>8.3999999999999995E-3</v>
      </c>
      <c r="AT1768" s="115">
        <v>1777</v>
      </c>
    </row>
    <row r="1769" spans="1:46" ht="15" hidden="1" customHeight="1">
      <c r="A1769" s="115">
        <v>1766</v>
      </c>
      <c r="B1769" s="120"/>
      <c r="C1769" s="120"/>
      <c r="D1769" s="120"/>
      <c r="E1769" s="120"/>
      <c r="F1769" s="120"/>
      <c r="G1769" s="120"/>
      <c r="H1769" s="120"/>
      <c r="I1769" s="120"/>
      <c r="J1769" s="120"/>
      <c r="K1769" s="120"/>
      <c r="L1769" s="120">
        <f t="shared" si="311"/>
        <v>0.01</v>
      </c>
      <c r="M1769" s="163"/>
      <c r="N1769" s="141"/>
      <c r="O1769" s="163"/>
      <c r="P1769" s="163"/>
      <c r="Q1769" s="120"/>
      <c r="R1769" s="120"/>
      <c r="S1769" s="121"/>
      <c r="T1769" s="121"/>
      <c r="U1769" s="121"/>
      <c r="V1769" s="121"/>
      <c r="W1769" s="121"/>
      <c r="X1769" s="121"/>
      <c r="Y1769" s="121"/>
      <c r="Z1769" s="121"/>
      <c r="AA1769" s="121"/>
      <c r="AB1769" s="121"/>
      <c r="AC1769" s="122"/>
      <c r="AD1769" s="122"/>
      <c r="AE1769" s="122"/>
      <c r="AF1769" s="123"/>
      <c r="AG1769" s="123"/>
      <c r="AH1769" s="123"/>
      <c r="AI1769" s="120"/>
      <c r="AJ1769" s="120"/>
      <c r="AK1769" s="1093"/>
      <c r="AL1769" s="1093"/>
      <c r="AM1769" s="1093"/>
      <c r="AN1769" s="120"/>
      <c r="AO1769" s="118">
        <f t="shared" si="312"/>
        <v>0</v>
      </c>
      <c r="AP1769" s="120" t="s">
        <v>287</v>
      </c>
      <c r="AQ1769" s="120" t="s">
        <v>287</v>
      </c>
      <c r="AR1769" s="144">
        <f t="shared" si="310"/>
        <v>0</v>
      </c>
      <c r="AS1769" s="411">
        <v>8.3999999999999995E-3</v>
      </c>
      <c r="AT1769" s="115">
        <v>1778</v>
      </c>
    </row>
    <row r="1770" spans="1:46" ht="15" hidden="1" customHeight="1">
      <c r="A1770" s="115">
        <v>1767</v>
      </c>
      <c r="B1770" s="120"/>
      <c r="C1770" s="120"/>
      <c r="D1770" s="120"/>
      <c r="E1770" s="120"/>
      <c r="F1770" s="120"/>
      <c r="G1770" s="120"/>
      <c r="H1770" s="120"/>
      <c r="I1770" s="120"/>
      <c r="J1770" s="120"/>
      <c r="K1770" s="120"/>
      <c r="L1770" s="120">
        <f t="shared" si="311"/>
        <v>0.01</v>
      </c>
      <c r="M1770" s="163"/>
      <c r="N1770" s="141"/>
      <c r="O1770" s="163"/>
      <c r="P1770" s="163"/>
      <c r="Q1770" s="120"/>
      <c r="R1770" s="120"/>
      <c r="S1770" s="121"/>
      <c r="T1770" s="121"/>
      <c r="U1770" s="121"/>
      <c r="V1770" s="121"/>
      <c r="W1770" s="121"/>
      <c r="X1770" s="121"/>
      <c r="Y1770" s="121"/>
      <c r="Z1770" s="121"/>
      <c r="AA1770" s="121"/>
      <c r="AB1770" s="121"/>
      <c r="AC1770" s="122"/>
      <c r="AD1770" s="122"/>
      <c r="AE1770" s="122"/>
      <c r="AF1770" s="123"/>
      <c r="AG1770" s="123"/>
      <c r="AH1770" s="123"/>
      <c r="AI1770" s="120"/>
      <c r="AJ1770" s="120"/>
      <c r="AK1770" s="1093"/>
      <c r="AL1770" s="1093"/>
      <c r="AM1770" s="1093"/>
      <c r="AN1770" s="120"/>
      <c r="AO1770" s="118">
        <f t="shared" si="312"/>
        <v>0</v>
      </c>
      <c r="AP1770" s="120" t="s">
        <v>287</v>
      </c>
      <c r="AQ1770" s="120" t="s">
        <v>287</v>
      </c>
      <c r="AR1770" s="144">
        <f t="shared" si="310"/>
        <v>0</v>
      </c>
      <c r="AS1770" s="411">
        <v>8.3999999999999995E-3</v>
      </c>
      <c r="AT1770" s="115">
        <v>1779</v>
      </c>
    </row>
    <row r="1771" spans="1:46" ht="15" hidden="1" customHeight="1">
      <c r="A1771" s="115">
        <v>1768</v>
      </c>
      <c r="B1771" s="120"/>
      <c r="C1771" s="120"/>
      <c r="D1771" s="120"/>
      <c r="E1771" s="120"/>
      <c r="F1771" s="120"/>
      <c r="G1771" s="120"/>
      <c r="H1771" s="120"/>
      <c r="I1771" s="120"/>
      <c r="J1771" s="120"/>
      <c r="K1771" s="120"/>
      <c r="L1771" s="120">
        <f t="shared" si="311"/>
        <v>0.01</v>
      </c>
      <c r="M1771" s="163"/>
      <c r="N1771" s="141"/>
      <c r="O1771" s="163"/>
      <c r="P1771" s="163"/>
      <c r="Q1771" s="120"/>
      <c r="R1771" s="120"/>
      <c r="S1771" s="121"/>
      <c r="T1771" s="121"/>
      <c r="U1771" s="121"/>
      <c r="V1771" s="121"/>
      <c r="W1771" s="121"/>
      <c r="X1771" s="121"/>
      <c r="Y1771" s="121"/>
      <c r="Z1771" s="121"/>
      <c r="AA1771" s="121"/>
      <c r="AB1771" s="121"/>
      <c r="AC1771" s="122"/>
      <c r="AD1771" s="122"/>
      <c r="AE1771" s="122"/>
      <c r="AF1771" s="123"/>
      <c r="AG1771" s="123"/>
      <c r="AH1771" s="123"/>
      <c r="AI1771" s="120"/>
      <c r="AJ1771" s="120"/>
      <c r="AK1771" s="1093"/>
      <c r="AL1771" s="1093"/>
      <c r="AM1771" s="1093"/>
      <c r="AN1771" s="120"/>
      <c r="AO1771" s="118">
        <f t="shared" si="312"/>
        <v>0</v>
      </c>
      <c r="AP1771" s="120" t="s">
        <v>287</v>
      </c>
      <c r="AQ1771" s="120" t="s">
        <v>287</v>
      </c>
      <c r="AR1771" s="144">
        <f t="shared" si="310"/>
        <v>0</v>
      </c>
      <c r="AS1771" s="411">
        <v>8.3999999999999995E-3</v>
      </c>
      <c r="AT1771" s="115">
        <v>1780</v>
      </c>
    </row>
    <row r="1772" spans="1:46" ht="15" hidden="1" customHeight="1">
      <c r="A1772" s="115">
        <v>1769</v>
      </c>
      <c r="B1772" s="120"/>
      <c r="C1772" s="120"/>
      <c r="D1772" s="120"/>
      <c r="E1772" s="120"/>
      <c r="F1772" s="120"/>
      <c r="G1772" s="120"/>
      <c r="H1772" s="120"/>
      <c r="I1772" s="120"/>
      <c r="J1772" s="120"/>
      <c r="K1772" s="120"/>
      <c r="L1772" s="120">
        <f t="shared" si="311"/>
        <v>0.01</v>
      </c>
      <c r="M1772" s="163"/>
      <c r="N1772" s="141"/>
      <c r="O1772" s="163"/>
      <c r="P1772" s="163"/>
      <c r="Q1772" s="120"/>
      <c r="R1772" s="120"/>
      <c r="S1772" s="121"/>
      <c r="T1772" s="121"/>
      <c r="U1772" s="121"/>
      <c r="V1772" s="121"/>
      <c r="W1772" s="121"/>
      <c r="X1772" s="121"/>
      <c r="Y1772" s="121"/>
      <c r="Z1772" s="121"/>
      <c r="AA1772" s="121"/>
      <c r="AB1772" s="121"/>
      <c r="AC1772" s="122"/>
      <c r="AD1772" s="122"/>
      <c r="AE1772" s="122"/>
      <c r="AF1772" s="123"/>
      <c r="AG1772" s="123"/>
      <c r="AH1772" s="123"/>
      <c r="AI1772" s="120"/>
      <c r="AJ1772" s="120"/>
      <c r="AK1772" s="1093"/>
      <c r="AL1772" s="1093"/>
      <c r="AM1772" s="1093"/>
      <c r="AN1772" s="120"/>
      <c r="AO1772" s="118">
        <f t="shared" si="312"/>
        <v>0</v>
      </c>
      <c r="AP1772" s="120" t="s">
        <v>287</v>
      </c>
      <c r="AQ1772" s="120" t="s">
        <v>287</v>
      </c>
      <c r="AR1772" s="144">
        <f t="shared" si="310"/>
        <v>0</v>
      </c>
      <c r="AS1772" s="411">
        <v>8.3999999999999995E-3</v>
      </c>
      <c r="AT1772" s="115">
        <v>1781</v>
      </c>
    </row>
    <row r="1773" spans="1:46" ht="15" hidden="1" customHeight="1">
      <c r="A1773" s="115">
        <v>1770</v>
      </c>
      <c r="B1773" s="120"/>
      <c r="C1773" s="120"/>
      <c r="D1773" s="120"/>
      <c r="E1773" s="120"/>
      <c r="F1773" s="120"/>
      <c r="G1773" s="120"/>
      <c r="H1773" s="120"/>
      <c r="I1773" s="120"/>
      <c r="J1773" s="120"/>
      <c r="K1773" s="120"/>
      <c r="L1773" s="120">
        <f t="shared" si="311"/>
        <v>0.01</v>
      </c>
      <c r="M1773" s="163"/>
      <c r="N1773" s="141"/>
      <c r="O1773" s="163"/>
      <c r="P1773" s="163"/>
      <c r="Q1773" s="120"/>
      <c r="R1773" s="120"/>
      <c r="S1773" s="121"/>
      <c r="T1773" s="121"/>
      <c r="U1773" s="121"/>
      <c r="V1773" s="121"/>
      <c r="W1773" s="121"/>
      <c r="X1773" s="121"/>
      <c r="Y1773" s="121"/>
      <c r="Z1773" s="121"/>
      <c r="AA1773" s="121"/>
      <c r="AB1773" s="121"/>
      <c r="AC1773" s="122"/>
      <c r="AD1773" s="122"/>
      <c r="AE1773" s="122"/>
      <c r="AF1773" s="123"/>
      <c r="AG1773" s="123"/>
      <c r="AH1773" s="123"/>
      <c r="AI1773" s="120"/>
      <c r="AJ1773" s="120"/>
      <c r="AK1773" s="1093"/>
      <c r="AL1773" s="1093"/>
      <c r="AM1773" s="1093"/>
      <c r="AN1773" s="120"/>
      <c r="AO1773" s="118">
        <f t="shared" si="312"/>
        <v>0</v>
      </c>
      <c r="AP1773" s="120" t="s">
        <v>287</v>
      </c>
      <c r="AQ1773" s="120" t="s">
        <v>287</v>
      </c>
      <c r="AR1773" s="144">
        <f t="shared" si="310"/>
        <v>0</v>
      </c>
      <c r="AS1773" s="411">
        <v>8.3999999999999995E-3</v>
      </c>
      <c r="AT1773" s="115">
        <v>1782</v>
      </c>
    </row>
    <row r="1774" spans="1:46" ht="15" hidden="1" customHeight="1">
      <c r="A1774" s="115">
        <v>1771</v>
      </c>
      <c r="B1774" s="120"/>
      <c r="C1774" s="120"/>
      <c r="D1774" s="120"/>
      <c r="E1774" s="120"/>
      <c r="F1774" s="120"/>
      <c r="G1774" s="120"/>
      <c r="H1774" s="120"/>
      <c r="I1774" s="120"/>
      <c r="J1774" s="120"/>
      <c r="K1774" s="120"/>
      <c r="L1774" s="120">
        <f t="shared" si="311"/>
        <v>0.01</v>
      </c>
      <c r="M1774" s="163"/>
      <c r="N1774" s="141"/>
      <c r="O1774" s="163"/>
      <c r="P1774" s="163"/>
      <c r="Q1774" s="120"/>
      <c r="R1774" s="120"/>
      <c r="S1774" s="121"/>
      <c r="T1774" s="121"/>
      <c r="U1774" s="121"/>
      <c r="V1774" s="121"/>
      <c r="W1774" s="121"/>
      <c r="X1774" s="121"/>
      <c r="Y1774" s="121"/>
      <c r="Z1774" s="121"/>
      <c r="AA1774" s="121"/>
      <c r="AB1774" s="121"/>
      <c r="AC1774" s="122"/>
      <c r="AD1774" s="122"/>
      <c r="AE1774" s="122"/>
      <c r="AF1774" s="123"/>
      <c r="AG1774" s="123"/>
      <c r="AH1774" s="123"/>
      <c r="AI1774" s="120"/>
      <c r="AJ1774" s="120"/>
      <c r="AK1774" s="1093"/>
      <c r="AL1774" s="1093"/>
      <c r="AM1774" s="1093"/>
      <c r="AN1774" s="120"/>
      <c r="AO1774" s="118">
        <f t="shared" si="312"/>
        <v>0</v>
      </c>
      <c r="AP1774" s="120" t="s">
        <v>287</v>
      </c>
      <c r="AQ1774" s="120" t="s">
        <v>287</v>
      </c>
      <c r="AR1774" s="144">
        <f t="shared" si="310"/>
        <v>0</v>
      </c>
      <c r="AS1774" s="411">
        <v>8.3999999999999995E-3</v>
      </c>
      <c r="AT1774" s="115">
        <v>1783</v>
      </c>
    </row>
    <row r="1775" spans="1:46" ht="15" hidden="1" customHeight="1">
      <c r="A1775" s="115">
        <v>1772</v>
      </c>
      <c r="B1775" s="120"/>
      <c r="C1775" s="120"/>
      <c r="D1775" s="120"/>
      <c r="E1775" s="120"/>
      <c r="F1775" s="120"/>
      <c r="G1775" s="120"/>
      <c r="H1775" s="120"/>
      <c r="I1775" s="120"/>
      <c r="J1775" s="120"/>
      <c r="K1775" s="120"/>
      <c r="L1775" s="120">
        <f t="shared" si="311"/>
        <v>0.01</v>
      </c>
      <c r="M1775" s="163"/>
      <c r="N1775" s="141"/>
      <c r="O1775" s="163"/>
      <c r="P1775" s="163"/>
      <c r="Q1775" s="120"/>
      <c r="R1775" s="120"/>
      <c r="S1775" s="121"/>
      <c r="T1775" s="121"/>
      <c r="U1775" s="121"/>
      <c r="V1775" s="121"/>
      <c r="W1775" s="121"/>
      <c r="X1775" s="121"/>
      <c r="Y1775" s="121"/>
      <c r="Z1775" s="121"/>
      <c r="AA1775" s="121"/>
      <c r="AB1775" s="121"/>
      <c r="AC1775" s="122"/>
      <c r="AD1775" s="122"/>
      <c r="AE1775" s="122"/>
      <c r="AF1775" s="123"/>
      <c r="AG1775" s="123"/>
      <c r="AH1775" s="123"/>
      <c r="AI1775" s="120"/>
      <c r="AJ1775" s="120"/>
      <c r="AK1775" s="1093"/>
      <c r="AL1775" s="1093"/>
      <c r="AM1775" s="1093"/>
      <c r="AN1775" s="120"/>
      <c r="AO1775" s="118">
        <f t="shared" si="312"/>
        <v>0</v>
      </c>
      <c r="AP1775" s="120" t="s">
        <v>287</v>
      </c>
      <c r="AQ1775" s="120" t="s">
        <v>287</v>
      </c>
      <c r="AR1775" s="144">
        <f t="shared" si="310"/>
        <v>0</v>
      </c>
      <c r="AS1775" s="411">
        <v>8.3999999999999995E-3</v>
      </c>
      <c r="AT1775" s="115">
        <v>1784</v>
      </c>
    </row>
    <row r="1776" spans="1:46" ht="15" hidden="1" customHeight="1">
      <c r="A1776" s="115">
        <v>1773</v>
      </c>
      <c r="B1776" s="120"/>
      <c r="C1776" s="120"/>
      <c r="D1776" s="120"/>
      <c r="E1776" s="120"/>
      <c r="F1776" s="120"/>
      <c r="G1776" s="120"/>
      <c r="H1776" s="120"/>
      <c r="I1776" s="120"/>
      <c r="J1776" s="120"/>
      <c r="K1776" s="120"/>
      <c r="L1776" s="120">
        <f t="shared" si="311"/>
        <v>0.01</v>
      </c>
      <c r="M1776" s="163"/>
      <c r="N1776" s="141"/>
      <c r="O1776" s="163"/>
      <c r="P1776" s="163"/>
      <c r="Q1776" s="120"/>
      <c r="R1776" s="120"/>
      <c r="S1776" s="121"/>
      <c r="T1776" s="121"/>
      <c r="U1776" s="121"/>
      <c r="V1776" s="121"/>
      <c r="W1776" s="121"/>
      <c r="X1776" s="121"/>
      <c r="Y1776" s="121"/>
      <c r="Z1776" s="121"/>
      <c r="AA1776" s="121"/>
      <c r="AB1776" s="121"/>
      <c r="AC1776" s="122"/>
      <c r="AD1776" s="122"/>
      <c r="AE1776" s="122"/>
      <c r="AF1776" s="123"/>
      <c r="AG1776" s="123"/>
      <c r="AH1776" s="123"/>
      <c r="AI1776" s="120"/>
      <c r="AJ1776" s="120"/>
      <c r="AK1776" s="1093"/>
      <c r="AL1776" s="1093"/>
      <c r="AM1776" s="1093"/>
      <c r="AN1776" s="120"/>
      <c r="AO1776" s="118">
        <f t="shared" si="312"/>
        <v>0</v>
      </c>
      <c r="AP1776" s="120" t="s">
        <v>287</v>
      </c>
      <c r="AQ1776" s="120" t="s">
        <v>287</v>
      </c>
      <c r="AR1776" s="144">
        <f t="shared" si="310"/>
        <v>0</v>
      </c>
      <c r="AS1776" s="411">
        <v>8.3999999999999995E-3</v>
      </c>
      <c r="AT1776" s="115">
        <v>1785</v>
      </c>
    </row>
    <row r="1777" spans="1:46" ht="15" hidden="1" customHeight="1">
      <c r="A1777" s="115">
        <v>1774</v>
      </c>
      <c r="B1777" s="120"/>
      <c r="C1777" s="120"/>
      <c r="D1777" s="120"/>
      <c r="E1777" s="120"/>
      <c r="F1777" s="120"/>
      <c r="G1777" s="120"/>
      <c r="H1777" s="120"/>
      <c r="I1777" s="120"/>
      <c r="J1777" s="120"/>
      <c r="K1777" s="120"/>
      <c r="L1777" s="120">
        <f t="shared" si="311"/>
        <v>0.01</v>
      </c>
      <c r="M1777" s="163"/>
      <c r="N1777" s="141"/>
      <c r="O1777" s="163"/>
      <c r="P1777" s="163"/>
      <c r="Q1777" s="120"/>
      <c r="R1777" s="120"/>
      <c r="S1777" s="121"/>
      <c r="T1777" s="121"/>
      <c r="U1777" s="121"/>
      <c r="V1777" s="121"/>
      <c r="W1777" s="121"/>
      <c r="X1777" s="121"/>
      <c r="Y1777" s="121"/>
      <c r="Z1777" s="121"/>
      <c r="AA1777" s="121"/>
      <c r="AB1777" s="121"/>
      <c r="AC1777" s="122"/>
      <c r="AD1777" s="122"/>
      <c r="AE1777" s="122"/>
      <c r="AF1777" s="123"/>
      <c r="AG1777" s="123"/>
      <c r="AH1777" s="123"/>
      <c r="AI1777" s="120"/>
      <c r="AJ1777" s="120"/>
      <c r="AK1777" s="1093"/>
      <c r="AL1777" s="1093"/>
      <c r="AM1777" s="1093"/>
      <c r="AN1777" s="120"/>
      <c r="AO1777" s="118">
        <f t="shared" si="312"/>
        <v>0</v>
      </c>
      <c r="AP1777" s="120" t="s">
        <v>287</v>
      </c>
      <c r="AQ1777" s="120" t="s">
        <v>287</v>
      </c>
      <c r="AR1777" s="144">
        <f t="shared" si="310"/>
        <v>0</v>
      </c>
      <c r="AS1777" s="411">
        <v>8.3999999999999995E-3</v>
      </c>
      <c r="AT1777" s="115">
        <v>1786</v>
      </c>
    </row>
    <row r="1778" spans="1:46" ht="15" hidden="1" customHeight="1">
      <c r="A1778" s="115">
        <v>1775</v>
      </c>
      <c r="B1778" s="120"/>
      <c r="C1778" s="120"/>
      <c r="D1778" s="120"/>
      <c r="E1778" s="120"/>
      <c r="F1778" s="120"/>
      <c r="G1778" s="120"/>
      <c r="H1778" s="120"/>
      <c r="I1778" s="120"/>
      <c r="J1778" s="120"/>
      <c r="K1778" s="120"/>
      <c r="L1778" s="120">
        <f t="shared" si="311"/>
        <v>0.01</v>
      </c>
      <c r="M1778" s="163"/>
      <c r="N1778" s="141"/>
      <c r="O1778" s="163"/>
      <c r="P1778" s="163"/>
      <c r="Q1778" s="120"/>
      <c r="R1778" s="120"/>
      <c r="S1778" s="121"/>
      <c r="T1778" s="121"/>
      <c r="U1778" s="121"/>
      <c r="V1778" s="121"/>
      <c r="W1778" s="121"/>
      <c r="X1778" s="121"/>
      <c r="Y1778" s="121"/>
      <c r="Z1778" s="121"/>
      <c r="AA1778" s="121"/>
      <c r="AB1778" s="121"/>
      <c r="AC1778" s="122"/>
      <c r="AD1778" s="122"/>
      <c r="AE1778" s="122"/>
      <c r="AF1778" s="123"/>
      <c r="AG1778" s="123"/>
      <c r="AH1778" s="123"/>
      <c r="AI1778" s="120"/>
      <c r="AJ1778" s="120"/>
      <c r="AK1778" s="1093"/>
      <c r="AL1778" s="1093"/>
      <c r="AM1778" s="1093"/>
      <c r="AN1778" s="120"/>
      <c r="AO1778" s="118">
        <f t="shared" si="312"/>
        <v>0</v>
      </c>
      <c r="AP1778" s="120" t="s">
        <v>287</v>
      </c>
      <c r="AQ1778" s="120" t="s">
        <v>287</v>
      </c>
      <c r="AR1778" s="144">
        <f t="shared" si="310"/>
        <v>0</v>
      </c>
      <c r="AS1778" s="411">
        <v>8.3999999999999995E-3</v>
      </c>
      <c r="AT1778" s="115">
        <v>1787</v>
      </c>
    </row>
    <row r="1779" spans="1:46" ht="15" hidden="1" customHeight="1">
      <c r="A1779" s="115">
        <v>1776</v>
      </c>
      <c r="B1779" s="120"/>
      <c r="C1779" s="120"/>
      <c r="D1779" s="120"/>
      <c r="E1779" s="120"/>
      <c r="F1779" s="120"/>
      <c r="G1779" s="120"/>
      <c r="H1779" s="120"/>
      <c r="I1779" s="120"/>
      <c r="J1779" s="120"/>
      <c r="K1779" s="120"/>
      <c r="L1779" s="120">
        <f t="shared" si="311"/>
        <v>0.01</v>
      </c>
      <c r="M1779" s="163"/>
      <c r="N1779" s="141"/>
      <c r="O1779" s="163"/>
      <c r="P1779" s="163"/>
      <c r="Q1779" s="120"/>
      <c r="R1779" s="120"/>
      <c r="S1779" s="121"/>
      <c r="T1779" s="121"/>
      <c r="U1779" s="121"/>
      <c r="V1779" s="121"/>
      <c r="W1779" s="121"/>
      <c r="X1779" s="121"/>
      <c r="Y1779" s="121"/>
      <c r="Z1779" s="121"/>
      <c r="AA1779" s="121"/>
      <c r="AB1779" s="121"/>
      <c r="AC1779" s="122"/>
      <c r="AD1779" s="122"/>
      <c r="AE1779" s="122"/>
      <c r="AF1779" s="123"/>
      <c r="AG1779" s="123"/>
      <c r="AH1779" s="123"/>
      <c r="AI1779" s="120"/>
      <c r="AJ1779" s="120"/>
      <c r="AK1779" s="1093"/>
      <c r="AL1779" s="1093"/>
      <c r="AM1779" s="1093"/>
      <c r="AN1779" s="120"/>
      <c r="AO1779" s="118">
        <f t="shared" si="312"/>
        <v>0</v>
      </c>
      <c r="AP1779" s="120" t="s">
        <v>287</v>
      </c>
      <c r="AQ1779" s="120" t="s">
        <v>287</v>
      </c>
      <c r="AR1779" s="144">
        <f t="shared" si="310"/>
        <v>0</v>
      </c>
      <c r="AS1779" s="411">
        <v>8.3999999999999995E-3</v>
      </c>
      <c r="AT1779" s="115">
        <v>1788</v>
      </c>
    </row>
    <row r="1780" spans="1:46" ht="15" hidden="1" customHeight="1">
      <c r="A1780" s="115">
        <v>1777</v>
      </c>
      <c r="B1780" s="120"/>
      <c r="C1780" s="120"/>
      <c r="D1780" s="120"/>
      <c r="E1780" s="120"/>
      <c r="F1780" s="120"/>
      <c r="G1780" s="120"/>
      <c r="H1780" s="120"/>
      <c r="I1780" s="120"/>
      <c r="J1780" s="120"/>
      <c r="K1780" s="120"/>
      <c r="L1780" s="120">
        <f t="shared" si="311"/>
        <v>0.01</v>
      </c>
      <c r="M1780" s="163"/>
      <c r="N1780" s="141"/>
      <c r="O1780" s="163"/>
      <c r="P1780" s="163"/>
      <c r="Q1780" s="120"/>
      <c r="R1780" s="120"/>
      <c r="S1780" s="121"/>
      <c r="T1780" s="121"/>
      <c r="U1780" s="121"/>
      <c r="V1780" s="121"/>
      <c r="W1780" s="121"/>
      <c r="X1780" s="121"/>
      <c r="Y1780" s="121"/>
      <c r="Z1780" s="121"/>
      <c r="AA1780" s="121"/>
      <c r="AB1780" s="121"/>
      <c r="AC1780" s="122"/>
      <c r="AD1780" s="122"/>
      <c r="AE1780" s="122"/>
      <c r="AF1780" s="123"/>
      <c r="AG1780" s="123"/>
      <c r="AH1780" s="123"/>
      <c r="AI1780" s="120"/>
      <c r="AJ1780" s="120"/>
      <c r="AK1780" s="1093"/>
      <c r="AL1780" s="1093"/>
      <c r="AM1780" s="1093"/>
      <c r="AN1780" s="120"/>
      <c r="AO1780" s="118">
        <f t="shared" si="312"/>
        <v>0</v>
      </c>
      <c r="AP1780" s="120" t="s">
        <v>287</v>
      </c>
      <c r="AQ1780" s="120" t="s">
        <v>287</v>
      </c>
      <c r="AR1780" s="144">
        <f t="shared" si="310"/>
        <v>0</v>
      </c>
      <c r="AS1780" s="411">
        <v>8.3999999999999995E-3</v>
      </c>
      <c r="AT1780" s="115">
        <v>1789</v>
      </c>
    </row>
    <row r="1781" spans="1:46" ht="15" hidden="1" customHeight="1">
      <c r="A1781" s="115">
        <v>1778</v>
      </c>
      <c r="B1781" s="120"/>
      <c r="C1781" s="120"/>
      <c r="D1781" s="120"/>
      <c r="E1781" s="120"/>
      <c r="F1781" s="120"/>
      <c r="G1781" s="120"/>
      <c r="H1781" s="120"/>
      <c r="I1781" s="120"/>
      <c r="J1781" s="120"/>
      <c r="K1781" s="120"/>
      <c r="L1781" s="120">
        <f t="shared" si="311"/>
        <v>0.01</v>
      </c>
      <c r="M1781" s="163"/>
      <c r="N1781" s="141"/>
      <c r="O1781" s="163"/>
      <c r="P1781" s="163"/>
      <c r="Q1781" s="120"/>
      <c r="R1781" s="120"/>
      <c r="S1781" s="121"/>
      <c r="T1781" s="121"/>
      <c r="U1781" s="121"/>
      <c r="V1781" s="121"/>
      <c r="W1781" s="121"/>
      <c r="X1781" s="121"/>
      <c r="Y1781" s="121"/>
      <c r="Z1781" s="121"/>
      <c r="AA1781" s="121"/>
      <c r="AB1781" s="121"/>
      <c r="AC1781" s="122"/>
      <c r="AD1781" s="122"/>
      <c r="AE1781" s="122"/>
      <c r="AF1781" s="123"/>
      <c r="AG1781" s="123"/>
      <c r="AH1781" s="123"/>
      <c r="AI1781" s="120"/>
      <c r="AJ1781" s="120"/>
      <c r="AK1781" s="1093"/>
      <c r="AL1781" s="1093"/>
      <c r="AM1781" s="1093"/>
      <c r="AN1781" s="120"/>
      <c r="AO1781" s="118">
        <f t="shared" si="312"/>
        <v>0</v>
      </c>
      <c r="AP1781" s="120" t="s">
        <v>287</v>
      </c>
      <c r="AQ1781" s="120" t="s">
        <v>287</v>
      </c>
      <c r="AR1781" s="144">
        <f t="shared" ref="AR1781:AR1844" si="313">4*J1781</f>
        <v>0</v>
      </c>
      <c r="AS1781" s="411">
        <v>8.3999999999999995E-3</v>
      </c>
      <c r="AT1781" s="115">
        <v>1790</v>
      </c>
    </row>
    <row r="1782" spans="1:46" ht="15" hidden="1" customHeight="1">
      <c r="A1782" s="115">
        <v>1779</v>
      </c>
      <c r="B1782" s="120"/>
      <c r="C1782" s="120"/>
      <c r="D1782" s="120"/>
      <c r="E1782" s="120"/>
      <c r="F1782" s="120"/>
      <c r="G1782" s="120"/>
      <c r="H1782" s="120"/>
      <c r="I1782" s="120"/>
      <c r="J1782" s="120"/>
      <c r="K1782" s="120"/>
      <c r="L1782" s="120">
        <f t="shared" si="311"/>
        <v>0.01</v>
      </c>
      <c r="M1782" s="163"/>
      <c r="N1782" s="141"/>
      <c r="O1782" s="163"/>
      <c r="P1782" s="163"/>
      <c r="Q1782" s="120"/>
      <c r="R1782" s="120"/>
      <c r="S1782" s="121"/>
      <c r="T1782" s="121"/>
      <c r="U1782" s="121"/>
      <c r="V1782" s="121"/>
      <c r="W1782" s="121"/>
      <c r="X1782" s="121"/>
      <c r="Y1782" s="121"/>
      <c r="Z1782" s="121"/>
      <c r="AA1782" s="121"/>
      <c r="AB1782" s="121"/>
      <c r="AC1782" s="122"/>
      <c r="AD1782" s="122"/>
      <c r="AE1782" s="122"/>
      <c r="AF1782" s="123"/>
      <c r="AG1782" s="123"/>
      <c r="AH1782" s="123"/>
      <c r="AI1782" s="120"/>
      <c r="AJ1782" s="120"/>
      <c r="AK1782" s="1093"/>
      <c r="AL1782" s="1093"/>
      <c r="AM1782" s="1093"/>
      <c r="AN1782" s="120"/>
      <c r="AO1782" s="118">
        <f t="shared" si="312"/>
        <v>0</v>
      </c>
      <c r="AP1782" s="120" t="s">
        <v>287</v>
      </c>
      <c r="AQ1782" s="120" t="s">
        <v>287</v>
      </c>
      <c r="AR1782" s="144">
        <f t="shared" si="313"/>
        <v>0</v>
      </c>
      <c r="AS1782" s="411">
        <v>8.3999999999999995E-3</v>
      </c>
      <c r="AT1782" s="115">
        <v>1791</v>
      </c>
    </row>
    <row r="1783" spans="1:46" ht="15" hidden="1" customHeight="1">
      <c r="A1783" s="115">
        <v>1780</v>
      </c>
      <c r="B1783" s="120"/>
      <c r="C1783" s="120"/>
      <c r="D1783" s="120"/>
      <c r="E1783" s="120"/>
      <c r="F1783" s="120"/>
      <c r="G1783" s="120"/>
      <c r="H1783" s="120"/>
      <c r="I1783" s="120"/>
      <c r="J1783" s="120"/>
      <c r="K1783" s="120"/>
      <c r="L1783" s="120">
        <f t="shared" si="311"/>
        <v>0.01</v>
      </c>
      <c r="M1783" s="163"/>
      <c r="N1783" s="141"/>
      <c r="O1783" s="163"/>
      <c r="P1783" s="163"/>
      <c r="Q1783" s="120"/>
      <c r="R1783" s="120"/>
      <c r="S1783" s="121"/>
      <c r="T1783" s="121"/>
      <c r="U1783" s="121"/>
      <c r="V1783" s="121"/>
      <c r="W1783" s="121"/>
      <c r="X1783" s="121"/>
      <c r="Y1783" s="121"/>
      <c r="Z1783" s="121"/>
      <c r="AA1783" s="121"/>
      <c r="AB1783" s="121"/>
      <c r="AC1783" s="122"/>
      <c r="AD1783" s="122"/>
      <c r="AE1783" s="122"/>
      <c r="AF1783" s="123"/>
      <c r="AG1783" s="123"/>
      <c r="AH1783" s="123"/>
      <c r="AI1783" s="120"/>
      <c r="AJ1783" s="120"/>
      <c r="AK1783" s="1093"/>
      <c r="AL1783" s="1093"/>
      <c r="AM1783" s="1093"/>
      <c r="AN1783" s="120"/>
      <c r="AO1783" s="118">
        <f t="shared" si="312"/>
        <v>0</v>
      </c>
      <c r="AP1783" s="120" t="s">
        <v>287</v>
      </c>
      <c r="AQ1783" s="120" t="s">
        <v>287</v>
      </c>
      <c r="AR1783" s="144">
        <f t="shared" si="313"/>
        <v>0</v>
      </c>
      <c r="AS1783" s="411">
        <v>8.3999999999999995E-3</v>
      </c>
      <c r="AT1783" s="115">
        <v>1792</v>
      </c>
    </row>
    <row r="1784" spans="1:46" ht="15" hidden="1" customHeight="1">
      <c r="A1784" s="115">
        <v>1781</v>
      </c>
      <c r="B1784" s="120"/>
      <c r="C1784" s="120"/>
      <c r="D1784" s="120"/>
      <c r="E1784" s="120"/>
      <c r="F1784" s="120"/>
      <c r="G1784" s="120"/>
      <c r="H1784" s="120"/>
      <c r="I1784" s="120"/>
      <c r="J1784" s="120"/>
      <c r="K1784" s="120"/>
      <c r="L1784" s="120">
        <f t="shared" ref="L1784:L1847" si="314">IF(J1784&lt;0.03,0.01,0.03)</f>
        <v>0.01</v>
      </c>
      <c r="M1784" s="163"/>
      <c r="N1784" s="141"/>
      <c r="O1784" s="163"/>
      <c r="P1784" s="163"/>
      <c r="Q1784" s="120"/>
      <c r="R1784" s="120"/>
      <c r="S1784" s="121"/>
      <c r="T1784" s="121"/>
      <c r="U1784" s="121"/>
      <c r="V1784" s="121"/>
      <c r="W1784" s="121"/>
      <c r="X1784" s="121"/>
      <c r="Y1784" s="121"/>
      <c r="Z1784" s="121"/>
      <c r="AA1784" s="121"/>
      <c r="AB1784" s="121"/>
      <c r="AC1784" s="122"/>
      <c r="AD1784" s="122"/>
      <c r="AE1784" s="122"/>
      <c r="AF1784" s="123"/>
      <c r="AG1784" s="123"/>
      <c r="AH1784" s="123"/>
      <c r="AI1784" s="120"/>
      <c r="AJ1784" s="120"/>
      <c r="AK1784" s="1093"/>
      <c r="AL1784" s="1093"/>
      <c r="AM1784" s="1093"/>
      <c r="AN1784" s="120"/>
      <c r="AO1784" s="118">
        <f t="shared" ref="AO1784:AO1847" si="315">AR1784+J1784</f>
        <v>0</v>
      </c>
      <c r="AP1784" s="120" t="s">
        <v>287</v>
      </c>
      <c r="AQ1784" s="120" t="s">
        <v>287</v>
      </c>
      <c r="AR1784" s="144">
        <f t="shared" si="313"/>
        <v>0</v>
      </c>
      <c r="AS1784" s="411">
        <v>8.3999999999999995E-3</v>
      </c>
      <c r="AT1784" s="115">
        <v>1793</v>
      </c>
    </row>
    <row r="1785" spans="1:46" ht="15" hidden="1" customHeight="1">
      <c r="A1785" s="115">
        <v>1782</v>
      </c>
      <c r="B1785" s="120"/>
      <c r="C1785" s="120"/>
      <c r="D1785" s="120"/>
      <c r="E1785" s="120"/>
      <c r="F1785" s="120"/>
      <c r="G1785" s="120"/>
      <c r="H1785" s="120"/>
      <c r="I1785" s="120"/>
      <c r="J1785" s="120"/>
      <c r="K1785" s="120"/>
      <c r="L1785" s="120">
        <f t="shared" si="314"/>
        <v>0.01</v>
      </c>
      <c r="M1785" s="163"/>
      <c r="N1785" s="141"/>
      <c r="O1785" s="163"/>
      <c r="P1785" s="163"/>
      <c r="Q1785" s="120"/>
      <c r="R1785" s="120"/>
      <c r="S1785" s="121"/>
      <c r="T1785" s="121"/>
      <c r="U1785" s="121"/>
      <c r="V1785" s="121"/>
      <c r="W1785" s="121"/>
      <c r="X1785" s="121"/>
      <c r="Y1785" s="121"/>
      <c r="Z1785" s="121"/>
      <c r="AA1785" s="121"/>
      <c r="AB1785" s="121"/>
      <c r="AC1785" s="122"/>
      <c r="AD1785" s="122"/>
      <c r="AE1785" s="122"/>
      <c r="AF1785" s="123"/>
      <c r="AG1785" s="123"/>
      <c r="AH1785" s="123"/>
      <c r="AI1785" s="120"/>
      <c r="AJ1785" s="120"/>
      <c r="AK1785" s="1093"/>
      <c r="AL1785" s="1093"/>
      <c r="AM1785" s="1093"/>
      <c r="AN1785" s="120"/>
      <c r="AO1785" s="118">
        <f t="shared" si="315"/>
        <v>0</v>
      </c>
      <c r="AP1785" s="120" t="s">
        <v>287</v>
      </c>
      <c r="AQ1785" s="120" t="s">
        <v>287</v>
      </c>
      <c r="AR1785" s="144">
        <f t="shared" si="313"/>
        <v>0</v>
      </c>
      <c r="AS1785" s="411">
        <v>8.3999999999999995E-3</v>
      </c>
      <c r="AT1785" s="115">
        <v>1794</v>
      </c>
    </row>
    <row r="1786" spans="1:46" ht="15" hidden="1" customHeight="1">
      <c r="A1786" s="115">
        <v>1783</v>
      </c>
      <c r="B1786" s="120"/>
      <c r="C1786" s="120"/>
      <c r="D1786" s="120"/>
      <c r="E1786" s="120"/>
      <c r="F1786" s="120"/>
      <c r="G1786" s="120"/>
      <c r="H1786" s="120"/>
      <c r="I1786" s="120"/>
      <c r="J1786" s="120"/>
      <c r="K1786" s="120"/>
      <c r="L1786" s="120">
        <f t="shared" si="314"/>
        <v>0.01</v>
      </c>
      <c r="M1786" s="163"/>
      <c r="N1786" s="141"/>
      <c r="O1786" s="163"/>
      <c r="P1786" s="163"/>
      <c r="Q1786" s="120"/>
      <c r="R1786" s="120"/>
      <c r="S1786" s="121"/>
      <c r="T1786" s="121"/>
      <c r="U1786" s="121"/>
      <c r="V1786" s="121"/>
      <c r="W1786" s="121"/>
      <c r="X1786" s="121"/>
      <c r="Y1786" s="121"/>
      <c r="Z1786" s="121"/>
      <c r="AA1786" s="121"/>
      <c r="AB1786" s="121"/>
      <c r="AC1786" s="122"/>
      <c r="AD1786" s="122"/>
      <c r="AE1786" s="122"/>
      <c r="AF1786" s="123"/>
      <c r="AG1786" s="123"/>
      <c r="AH1786" s="123"/>
      <c r="AI1786" s="120"/>
      <c r="AJ1786" s="120"/>
      <c r="AK1786" s="1093"/>
      <c r="AL1786" s="1093"/>
      <c r="AM1786" s="1093"/>
      <c r="AN1786" s="120"/>
      <c r="AO1786" s="118">
        <f t="shared" si="315"/>
        <v>0</v>
      </c>
      <c r="AP1786" s="120" t="s">
        <v>287</v>
      </c>
      <c r="AQ1786" s="120" t="s">
        <v>287</v>
      </c>
      <c r="AR1786" s="144">
        <f t="shared" si="313"/>
        <v>0</v>
      </c>
      <c r="AS1786" s="411">
        <v>8.3999999999999995E-3</v>
      </c>
      <c r="AT1786" s="115">
        <v>1795</v>
      </c>
    </row>
    <row r="1787" spans="1:46" ht="15" hidden="1" customHeight="1">
      <c r="A1787" s="115">
        <v>1784</v>
      </c>
      <c r="B1787" s="120"/>
      <c r="C1787" s="120"/>
      <c r="D1787" s="120"/>
      <c r="E1787" s="120"/>
      <c r="F1787" s="120"/>
      <c r="G1787" s="120"/>
      <c r="H1787" s="120"/>
      <c r="I1787" s="120"/>
      <c r="J1787" s="120"/>
      <c r="K1787" s="120"/>
      <c r="L1787" s="120">
        <f t="shared" si="314"/>
        <v>0.01</v>
      </c>
      <c r="M1787" s="163"/>
      <c r="N1787" s="141"/>
      <c r="O1787" s="163"/>
      <c r="P1787" s="163"/>
      <c r="Q1787" s="120"/>
      <c r="R1787" s="120"/>
      <c r="S1787" s="121"/>
      <c r="T1787" s="121"/>
      <c r="U1787" s="121"/>
      <c r="V1787" s="121"/>
      <c r="W1787" s="121"/>
      <c r="X1787" s="121"/>
      <c r="Y1787" s="121"/>
      <c r="Z1787" s="121"/>
      <c r="AA1787" s="121"/>
      <c r="AB1787" s="121"/>
      <c r="AC1787" s="122"/>
      <c r="AD1787" s="122"/>
      <c r="AE1787" s="122"/>
      <c r="AF1787" s="123"/>
      <c r="AG1787" s="123"/>
      <c r="AH1787" s="123"/>
      <c r="AI1787" s="120"/>
      <c r="AJ1787" s="120"/>
      <c r="AK1787" s="1093"/>
      <c r="AL1787" s="1093"/>
      <c r="AM1787" s="1093"/>
      <c r="AN1787" s="120"/>
      <c r="AO1787" s="118">
        <f t="shared" si="315"/>
        <v>0</v>
      </c>
      <c r="AP1787" s="120" t="s">
        <v>287</v>
      </c>
      <c r="AQ1787" s="120" t="s">
        <v>287</v>
      </c>
      <c r="AR1787" s="144">
        <f t="shared" si="313"/>
        <v>0</v>
      </c>
      <c r="AS1787" s="411">
        <v>8.3999999999999995E-3</v>
      </c>
      <c r="AT1787" s="115">
        <v>1796</v>
      </c>
    </row>
    <row r="1788" spans="1:46" ht="15" hidden="1" customHeight="1">
      <c r="A1788" s="115">
        <v>1785</v>
      </c>
      <c r="B1788" s="120"/>
      <c r="C1788" s="120"/>
      <c r="D1788" s="120"/>
      <c r="E1788" s="120"/>
      <c r="F1788" s="120"/>
      <c r="G1788" s="120"/>
      <c r="H1788" s="120"/>
      <c r="I1788" s="120"/>
      <c r="J1788" s="120"/>
      <c r="K1788" s="120"/>
      <c r="L1788" s="120">
        <f t="shared" si="314"/>
        <v>0.01</v>
      </c>
      <c r="M1788" s="163"/>
      <c r="N1788" s="141"/>
      <c r="O1788" s="163"/>
      <c r="P1788" s="163"/>
      <c r="Q1788" s="120"/>
      <c r="R1788" s="120"/>
      <c r="S1788" s="121"/>
      <c r="T1788" s="121"/>
      <c r="U1788" s="121"/>
      <c r="V1788" s="121"/>
      <c r="W1788" s="121"/>
      <c r="X1788" s="121"/>
      <c r="Y1788" s="121"/>
      <c r="Z1788" s="121"/>
      <c r="AA1788" s="121"/>
      <c r="AB1788" s="121"/>
      <c r="AC1788" s="122"/>
      <c r="AD1788" s="122"/>
      <c r="AE1788" s="122"/>
      <c r="AF1788" s="123"/>
      <c r="AG1788" s="123"/>
      <c r="AH1788" s="123"/>
      <c r="AI1788" s="120"/>
      <c r="AJ1788" s="120"/>
      <c r="AK1788" s="1093"/>
      <c r="AL1788" s="1093"/>
      <c r="AM1788" s="1093"/>
      <c r="AN1788" s="120"/>
      <c r="AO1788" s="118">
        <f t="shared" si="315"/>
        <v>0</v>
      </c>
      <c r="AP1788" s="120" t="s">
        <v>287</v>
      </c>
      <c r="AQ1788" s="120" t="s">
        <v>287</v>
      </c>
      <c r="AR1788" s="144">
        <f t="shared" si="313"/>
        <v>0</v>
      </c>
      <c r="AS1788" s="411">
        <v>8.3999999999999995E-3</v>
      </c>
      <c r="AT1788" s="115">
        <v>1797</v>
      </c>
    </row>
    <row r="1789" spans="1:46" ht="15" hidden="1" customHeight="1">
      <c r="A1789" s="115">
        <v>1786</v>
      </c>
      <c r="B1789" s="120"/>
      <c r="C1789" s="120"/>
      <c r="D1789" s="120"/>
      <c r="E1789" s="120"/>
      <c r="F1789" s="120"/>
      <c r="G1789" s="120"/>
      <c r="H1789" s="120"/>
      <c r="I1789" s="120"/>
      <c r="J1789" s="120"/>
      <c r="K1789" s="120"/>
      <c r="L1789" s="120">
        <f t="shared" si="314"/>
        <v>0.01</v>
      </c>
      <c r="M1789" s="163"/>
      <c r="N1789" s="141"/>
      <c r="O1789" s="163"/>
      <c r="P1789" s="163"/>
      <c r="Q1789" s="120"/>
      <c r="R1789" s="120"/>
      <c r="S1789" s="121"/>
      <c r="T1789" s="121"/>
      <c r="U1789" s="121"/>
      <c r="V1789" s="121"/>
      <c r="W1789" s="121"/>
      <c r="X1789" s="121"/>
      <c r="Y1789" s="121"/>
      <c r="Z1789" s="121"/>
      <c r="AA1789" s="121"/>
      <c r="AB1789" s="121"/>
      <c r="AC1789" s="122"/>
      <c r="AD1789" s="122"/>
      <c r="AE1789" s="122"/>
      <c r="AF1789" s="123"/>
      <c r="AG1789" s="123"/>
      <c r="AH1789" s="123"/>
      <c r="AI1789" s="120"/>
      <c r="AJ1789" s="120"/>
      <c r="AK1789" s="1093"/>
      <c r="AL1789" s="1093"/>
      <c r="AM1789" s="1093"/>
      <c r="AN1789" s="120"/>
      <c r="AO1789" s="118">
        <f t="shared" si="315"/>
        <v>0</v>
      </c>
      <c r="AP1789" s="120" t="s">
        <v>287</v>
      </c>
      <c r="AQ1789" s="120" t="s">
        <v>287</v>
      </c>
      <c r="AR1789" s="144">
        <f t="shared" si="313"/>
        <v>0</v>
      </c>
      <c r="AS1789" s="411">
        <v>8.3999999999999995E-3</v>
      </c>
      <c r="AT1789" s="115">
        <v>1798</v>
      </c>
    </row>
    <row r="1790" spans="1:46" ht="15" hidden="1" customHeight="1">
      <c r="A1790" s="115">
        <v>1787</v>
      </c>
      <c r="B1790" s="120"/>
      <c r="C1790" s="120"/>
      <c r="D1790" s="120"/>
      <c r="E1790" s="120"/>
      <c r="F1790" s="120"/>
      <c r="G1790" s="120"/>
      <c r="H1790" s="120"/>
      <c r="I1790" s="120"/>
      <c r="J1790" s="120"/>
      <c r="K1790" s="120"/>
      <c r="L1790" s="120">
        <f t="shared" si="314"/>
        <v>0.01</v>
      </c>
      <c r="M1790" s="163"/>
      <c r="N1790" s="141"/>
      <c r="O1790" s="163"/>
      <c r="P1790" s="163"/>
      <c r="Q1790" s="120"/>
      <c r="R1790" s="120"/>
      <c r="S1790" s="121"/>
      <c r="T1790" s="121"/>
      <c r="U1790" s="121"/>
      <c r="V1790" s="121"/>
      <c r="W1790" s="121"/>
      <c r="X1790" s="121"/>
      <c r="Y1790" s="121"/>
      <c r="Z1790" s="121"/>
      <c r="AA1790" s="121"/>
      <c r="AB1790" s="121"/>
      <c r="AC1790" s="122"/>
      <c r="AD1790" s="122"/>
      <c r="AE1790" s="122"/>
      <c r="AF1790" s="123"/>
      <c r="AG1790" s="123"/>
      <c r="AH1790" s="123"/>
      <c r="AI1790" s="120"/>
      <c r="AJ1790" s="120"/>
      <c r="AK1790" s="1093"/>
      <c r="AL1790" s="1093"/>
      <c r="AM1790" s="1093"/>
      <c r="AN1790" s="120"/>
      <c r="AO1790" s="118">
        <f t="shared" si="315"/>
        <v>0</v>
      </c>
      <c r="AP1790" s="120" t="s">
        <v>287</v>
      </c>
      <c r="AQ1790" s="120" t="s">
        <v>287</v>
      </c>
      <c r="AR1790" s="144">
        <f t="shared" si="313"/>
        <v>0</v>
      </c>
      <c r="AS1790" s="411">
        <v>8.3999999999999995E-3</v>
      </c>
      <c r="AT1790" s="115">
        <v>1799</v>
      </c>
    </row>
    <row r="1791" spans="1:46" ht="15" hidden="1" customHeight="1">
      <c r="A1791" s="115">
        <v>1788</v>
      </c>
      <c r="B1791" s="120"/>
      <c r="C1791" s="120"/>
      <c r="D1791" s="120"/>
      <c r="E1791" s="120"/>
      <c r="F1791" s="120"/>
      <c r="G1791" s="120"/>
      <c r="H1791" s="120"/>
      <c r="I1791" s="120"/>
      <c r="J1791" s="120"/>
      <c r="K1791" s="120"/>
      <c r="L1791" s="120">
        <f t="shared" si="314"/>
        <v>0.01</v>
      </c>
      <c r="M1791" s="163"/>
      <c r="N1791" s="141"/>
      <c r="O1791" s="163"/>
      <c r="P1791" s="163"/>
      <c r="Q1791" s="120"/>
      <c r="R1791" s="120"/>
      <c r="S1791" s="121"/>
      <c r="T1791" s="121"/>
      <c r="U1791" s="121"/>
      <c r="V1791" s="121"/>
      <c r="W1791" s="121"/>
      <c r="X1791" s="121"/>
      <c r="Y1791" s="121"/>
      <c r="Z1791" s="121"/>
      <c r="AA1791" s="121"/>
      <c r="AB1791" s="121"/>
      <c r="AC1791" s="122"/>
      <c r="AD1791" s="122"/>
      <c r="AE1791" s="122"/>
      <c r="AF1791" s="123"/>
      <c r="AG1791" s="123"/>
      <c r="AH1791" s="123"/>
      <c r="AI1791" s="120"/>
      <c r="AJ1791" s="120"/>
      <c r="AK1791" s="1093"/>
      <c r="AL1791" s="1093"/>
      <c r="AM1791" s="1093"/>
      <c r="AN1791" s="120"/>
      <c r="AO1791" s="118">
        <f t="shared" si="315"/>
        <v>0</v>
      </c>
      <c r="AP1791" s="120" t="s">
        <v>287</v>
      </c>
      <c r="AQ1791" s="120" t="s">
        <v>287</v>
      </c>
      <c r="AR1791" s="144">
        <f t="shared" si="313"/>
        <v>0</v>
      </c>
      <c r="AS1791" s="411">
        <v>8.3999999999999995E-3</v>
      </c>
      <c r="AT1791" s="115">
        <v>1800</v>
      </c>
    </row>
    <row r="1792" spans="1:46" ht="15" hidden="1" customHeight="1">
      <c r="A1792" s="115">
        <v>1789</v>
      </c>
      <c r="B1792" s="120"/>
      <c r="C1792" s="120"/>
      <c r="D1792" s="120"/>
      <c r="E1792" s="120"/>
      <c r="F1792" s="120"/>
      <c r="G1792" s="120"/>
      <c r="H1792" s="120"/>
      <c r="I1792" s="120"/>
      <c r="J1792" s="120"/>
      <c r="K1792" s="120"/>
      <c r="L1792" s="120">
        <f t="shared" si="314"/>
        <v>0.01</v>
      </c>
      <c r="M1792" s="163"/>
      <c r="N1792" s="141"/>
      <c r="O1792" s="163"/>
      <c r="P1792" s="163"/>
      <c r="Q1792" s="120"/>
      <c r="R1792" s="120"/>
      <c r="S1792" s="121"/>
      <c r="T1792" s="121"/>
      <c r="U1792" s="121"/>
      <c r="V1792" s="121"/>
      <c r="W1792" s="121"/>
      <c r="X1792" s="121"/>
      <c r="Y1792" s="121"/>
      <c r="Z1792" s="121"/>
      <c r="AA1792" s="121"/>
      <c r="AB1792" s="121"/>
      <c r="AC1792" s="122"/>
      <c r="AD1792" s="122"/>
      <c r="AE1792" s="122"/>
      <c r="AF1792" s="123"/>
      <c r="AG1792" s="123"/>
      <c r="AH1792" s="123"/>
      <c r="AI1792" s="120"/>
      <c r="AJ1792" s="120"/>
      <c r="AK1792" s="1093"/>
      <c r="AL1792" s="1093"/>
      <c r="AM1792" s="1093"/>
      <c r="AN1792" s="120"/>
      <c r="AO1792" s="118">
        <f t="shared" si="315"/>
        <v>0</v>
      </c>
      <c r="AP1792" s="120" t="s">
        <v>287</v>
      </c>
      <c r="AQ1792" s="120" t="s">
        <v>287</v>
      </c>
      <c r="AR1792" s="144">
        <f t="shared" si="313"/>
        <v>0</v>
      </c>
      <c r="AS1792" s="411">
        <v>8.3999999999999995E-3</v>
      </c>
      <c r="AT1792" s="115">
        <v>1801</v>
      </c>
    </row>
    <row r="1793" spans="1:46" ht="15" hidden="1" customHeight="1">
      <c r="A1793" s="115">
        <v>1790</v>
      </c>
      <c r="B1793" s="120"/>
      <c r="C1793" s="120"/>
      <c r="D1793" s="120"/>
      <c r="E1793" s="120"/>
      <c r="F1793" s="120"/>
      <c r="G1793" s="120"/>
      <c r="H1793" s="120"/>
      <c r="I1793" s="120"/>
      <c r="J1793" s="120"/>
      <c r="K1793" s="120"/>
      <c r="L1793" s="120">
        <f t="shared" si="314"/>
        <v>0.01</v>
      </c>
      <c r="M1793" s="163"/>
      <c r="N1793" s="141"/>
      <c r="O1793" s="163"/>
      <c r="P1793" s="163"/>
      <c r="Q1793" s="120"/>
      <c r="R1793" s="120"/>
      <c r="S1793" s="121"/>
      <c r="T1793" s="121"/>
      <c r="U1793" s="121"/>
      <c r="V1793" s="121"/>
      <c r="W1793" s="121"/>
      <c r="X1793" s="121"/>
      <c r="Y1793" s="121"/>
      <c r="Z1793" s="121"/>
      <c r="AA1793" s="121"/>
      <c r="AB1793" s="121"/>
      <c r="AC1793" s="122"/>
      <c r="AD1793" s="122"/>
      <c r="AE1793" s="122"/>
      <c r="AF1793" s="123"/>
      <c r="AG1793" s="123"/>
      <c r="AH1793" s="123"/>
      <c r="AI1793" s="120"/>
      <c r="AJ1793" s="120"/>
      <c r="AK1793" s="1093"/>
      <c r="AL1793" s="1093"/>
      <c r="AM1793" s="1093"/>
      <c r="AN1793" s="120"/>
      <c r="AO1793" s="118">
        <f t="shared" si="315"/>
        <v>0</v>
      </c>
      <c r="AP1793" s="120" t="s">
        <v>287</v>
      </c>
      <c r="AQ1793" s="120" t="s">
        <v>287</v>
      </c>
      <c r="AR1793" s="144">
        <f t="shared" si="313"/>
        <v>0</v>
      </c>
      <c r="AS1793" s="411">
        <v>8.3999999999999995E-3</v>
      </c>
      <c r="AT1793" s="115">
        <v>1802</v>
      </c>
    </row>
    <row r="1794" spans="1:46" ht="15" hidden="1" customHeight="1">
      <c r="A1794" s="115">
        <v>1791</v>
      </c>
      <c r="B1794" s="120"/>
      <c r="C1794" s="120"/>
      <c r="D1794" s="120"/>
      <c r="E1794" s="120"/>
      <c r="F1794" s="120"/>
      <c r="G1794" s="120"/>
      <c r="H1794" s="120"/>
      <c r="I1794" s="120"/>
      <c r="J1794" s="120"/>
      <c r="K1794" s="120"/>
      <c r="L1794" s="120">
        <f t="shared" si="314"/>
        <v>0.01</v>
      </c>
      <c r="M1794" s="163"/>
      <c r="N1794" s="141"/>
      <c r="O1794" s="163"/>
      <c r="P1794" s="163"/>
      <c r="Q1794" s="120"/>
      <c r="R1794" s="120"/>
      <c r="S1794" s="121"/>
      <c r="T1794" s="121"/>
      <c r="U1794" s="121"/>
      <c r="V1794" s="121"/>
      <c r="W1794" s="121"/>
      <c r="X1794" s="121"/>
      <c r="Y1794" s="121"/>
      <c r="Z1794" s="121"/>
      <c r="AA1794" s="121"/>
      <c r="AB1794" s="121"/>
      <c r="AC1794" s="122"/>
      <c r="AD1794" s="122"/>
      <c r="AE1794" s="122"/>
      <c r="AF1794" s="123"/>
      <c r="AG1794" s="123"/>
      <c r="AH1794" s="123"/>
      <c r="AI1794" s="120"/>
      <c r="AJ1794" s="120"/>
      <c r="AK1794" s="1093"/>
      <c r="AL1794" s="1093"/>
      <c r="AM1794" s="1093"/>
      <c r="AN1794" s="120"/>
      <c r="AO1794" s="118">
        <f t="shared" si="315"/>
        <v>0</v>
      </c>
      <c r="AP1794" s="120" t="s">
        <v>287</v>
      </c>
      <c r="AQ1794" s="120" t="s">
        <v>287</v>
      </c>
      <c r="AR1794" s="144">
        <f t="shared" si="313"/>
        <v>0</v>
      </c>
      <c r="AS1794" s="411">
        <v>8.3999999999999995E-3</v>
      </c>
      <c r="AT1794" s="115">
        <v>1803</v>
      </c>
    </row>
    <row r="1795" spans="1:46" ht="15" hidden="1" customHeight="1">
      <c r="A1795" s="115">
        <v>1792</v>
      </c>
      <c r="B1795" s="120"/>
      <c r="C1795" s="120"/>
      <c r="D1795" s="120"/>
      <c r="E1795" s="120"/>
      <c r="F1795" s="120"/>
      <c r="G1795" s="120"/>
      <c r="H1795" s="120"/>
      <c r="I1795" s="120"/>
      <c r="J1795" s="120"/>
      <c r="K1795" s="120"/>
      <c r="L1795" s="120">
        <f t="shared" si="314"/>
        <v>0.01</v>
      </c>
      <c r="M1795" s="163"/>
      <c r="N1795" s="141"/>
      <c r="O1795" s="163"/>
      <c r="P1795" s="163"/>
      <c r="Q1795" s="120"/>
      <c r="R1795" s="120"/>
      <c r="S1795" s="121"/>
      <c r="T1795" s="121"/>
      <c r="U1795" s="121"/>
      <c r="V1795" s="121"/>
      <c r="W1795" s="121"/>
      <c r="X1795" s="121"/>
      <c r="Y1795" s="121"/>
      <c r="Z1795" s="121"/>
      <c r="AA1795" s="121"/>
      <c r="AB1795" s="121"/>
      <c r="AC1795" s="122"/>
      <c r="AD1795" s="122"/>
      <c r="AE1795" s="122"/>
      <c r="AF1795" s="123"/>
      <c r="AG1795" s="123"/>
      <c r="AH1795" s="123"/>
      <c r="AI1795" s="120"/>
      <c r="AJ1795" s="120"/>
      <c r="AK1795" s="1093"/>
      <c r="AL1795" s="1093"/>
      <c r="AM1795" s="1093"/>
      <c r="AN1795" s="120"/>
      <c r="AO1795" s="118">
        <f t="shared" si="315"/>
        <v>0</v>
      </c>
      <c r="AP1795" s="120" t="s">
        <v>287</v>
      </c>
      <c r="AQ1795" s="120" t="s">
        <v>287</v>
      </c>
      <c r="AR1795" s="144">
        <f t="shared" si="313"/>
        <v>0</v>
      </c>
      <c r="AS1795" s="411">
        <v>8.3999999999999995E-3</v>
      </c>
      <c r="AT1795" s="115">
        <v>1804</v>
      </c>
    </row>
    <row r="1796" spans="1:46" ht="15" hidden="1" customHeight="1">
      <c r="A1796" s="115">
        <v>1793</v>
      </c>
      <c r="B1796" s="120"/>
      <c r="C1796" s="120"/>
      <c r="D1796" s="120"/>
      <c r="E1796" s="120"/>
      <c r="F1796" s="120"/>
      <c r="G1796" s="120"/>
      <c r="H1796" s="120"/>
      <c r="I1796" s="120"/>
      <c r="J1796" s="120"/>
      <c r="K1796" s="120"/>
      <c r="L1796" s="120">
        <f t="shared" si="314"/>
        <v>0.01</v>
      </c>
      <c r="M1796" s="163"/>
      <c r="N1796" s="141"/>
      <c r="O1796" s="163"/>
      <c r="P1796" s="163"/>
      <c r="Q1796" s="120"/>
      <c r="R1796" s="120"/>
      <c r="S1796" s="121"/>
      <c r="T1796" s="121"/>
      <c r="U1796" s="121"/>
      <c r="V1796" s="121"/>
      <c r="W1796" s="121"/>
      <c r="X1796" s="121"/>
      <c r="Y1796" s="121"/>
      <c r="Z1796" s="121"/>
      <c r="AA1796" s="121"/>
      <c r="AB1796" s="121"/>
      <c r="AC1796" s="122"/>
      <c r="AD1796" s="122"/>
      <c r="AE1796" s="122"/>
      <c r="AF1796" s="123"/>
      <c r="AG1796" s="123"/>
      <c r="AH1796" s="123"/>
      <c r="AI1796" s="120"/>
      <c r="AJ1796" s="120"/>
      <c r="AK1796" s="1093"/>
      <c r="AL1796" s="1093"/>
      <c r="AM1796" s="1093"/>
      <c r="AN1796" s="120"/>
      <c r="AO1796" s="118">
        <f t="shared" si="315"/>
        <v>0</v>
      </c>
      <c r="AP1796" s="120" t="s">
        <v>287</v>
      </c>
      <c r="AQ1796" s="120" t="s">
        <v>287</v>
      </c>
      <c r="AR1796" s="144">
        <f t="shared" si="313"/>
        <v>0</v>
      </c>
      <c r="AS1796" s="411">
        <v>8.3999999999999995E-3</v>
      </c>
      <c r="AT1796" s="115">
        <v>1805</v>
      </c>
    </row>
    <row r="1797" spans="1:46" ht="15" hidden="1" customHeight="1">
      <c r="A1797" s="115">
        <v>1794</v>
      </c>
      <c r="B1797" s="120"/>
      <c r="C1797" s="120"/>
      <c r="D1797" s="120"/>
      <c r="E1797" s="120"/>
      <c r="F1797" s="120"/>
      <c r="G1797" s="120"/>
      <c r="H1797" s="120"/>
      <c r="I1797" s="120"/>
      <c r="J1797" s="120"/>
      <c r="K1797" s="120"/>
      <c r="L1797" s="120">
        <f t="shared" si="314"/>
        <v>0.01</v>
      </c>
      <c r="M1797" s="163"/>
      <c r="N1797" s="141"/>
      <c r="O1797" s="163"/>
      <c r="P1797" s="163"/>
      <c r="Q1797" s="120"/>
      <c r="R1797" s="120"/>
      <c r="S1797" s="121"/>
      <c r="T1797" s="121"/>
      <c r="U1797" s="121"/>
      <c r="V1797" s="121"/>
      <c r="W1797" s="121"/>
      <c r="X1797" s="121"/>
      <c r="Y1797" s="121"/>
      <c r="Z1797" s="121"/>
      <c r="AA1797" s="121"/>
      <c r="AB1797" s="121"/>
      <c r="AC1797" s="122"/>
      <c r="AD1797" s="122"/>
      <c r="AE1797" s="122"/>
      <c r="AF1797" s="123"/>
      <c r="AG1797" s="123"/>
      <c r="AH1797" s="123"/>
      <c r="AI1797" s="120"/>
      <c r="AJ1797" s="120"/>
      <c r="AK1797" s="1093"/>
      <c r="AL1797" s="1093"/>
      <c r="AM1797" s="1093"/>
      <c r="AN1797" s="120"/>
      <c r="AO1797" s="118">
        <f t="shared" si="315"/>
        <v>0</v>
      </c>
      <c r="AP1797" s="120" t="s">
        <v>287</v>
      </c>
      <c r="AQ1797" s="120" t="s">
        <v>287</v>
      </c>
      <c r="AR1797" s="144">
        <f t="shared" si="313"/>
        <v>0</v>
      </c>
      <c r="AS1797" s="411">
        <v>8.3999999999999995E-3</v>
      </c>
      <c r="AT1797" s="115">
        <v>1806</v>
      </c>
    </row>
    <row r="1798" spans="1:46" ht="15" hidden="1" customHeight="1">
      <c r="A1798" s="115">
        <v>1795</v>
      </c>
      <c r="B1798" s="120"/>
      <c r="C1798" s="120"/>
      <c r="D1798" s="120"/>
      <c r="E1798" s="120"/>
      <c r="F1798" s="120"/>
      <c r="G1798" s="120"/>
      <c r="H1798" s="120"/>
      <c r="I1798" s="120"/>
      <c r="J1798" s="120"/>
      <c r="K1798" s="120"/>
      <c r="L1798" s="120">
        <f t="shared" si="314"/>
        <v>0.01</v>
      </c>
      <c r="M1798" s="163"/>
      <c r="N1798" s="141"/>
      <c r="O1798" s="163"/>
      <c r="P1798" s="163"/>
      <c r="Q1798" s="120"/>
      <c r="R1798" s="120"/>
      <c r="S1798" s="121"/>
      <c r="T1798" s="121"/>
      <c r="U1798" s="121"/>
      <c r="V1798" s="121"/>
      <c r="W1798" s="121"/>
      <c r="X1798" s="121"/>
      <c r="Y1798" s="121"/>
      <c r="Z1798" s="121"/>
      <c r="AA1798" s="121"/>
      <c r="AB1798" s="121"/>
      <c r="AC1798" s="122"/>
      <c r="AD1798" s="122"/>
      <c r="AE1798" s="122"/>
      <c r="AF1798" s="123"/>
      <c r="AG1798" s="123"/>
      <c r="AH1798" s="123"/>
      <c r="AI1798" s="120"/>
      <c r="AJ1798" s="120"/>
      <c r="AK1798" s="1093"/>
      <c r="AL1798" s="1093"/>
      <c r="AM1798" s="1093"/>
      <c r="AN1798" s="120"/>
      <c r="AO1798" s="118">
        <f t="shared" si="315"/>
        <v>0</v>
      </c>
      <c r="AP1798" s="120" t="s">
        <v>287</v>
      </c>
      <c r="AQ1798" s="120" t="s">
        <v>287</v>
      </c>
      <c r="AR1798" s="144">
        <f t="shared" si="313"/>
        <v>0</v>
      </c>
      <c r="AS1798" s="411">
        <v>8.3999999999999995E-3</v>
      </c>
      <c r="AT1798" s="115">
        <v>1807</v>
      </c>
    </row>
    <row r="1799" spans="1:46" ht="15" hidden="1" customHeight="1">
      <c r="A1799" s="115">
        <v>1796</v>
      </c>
      <c r="B1799" s="120"/>
      <c r="C1799" s="120"/>
      <c r="D1799" s="120"/>
      <c r="E1799" s="120"/>
      <c r="F1799" s="120"/>
      <c r="G1799" s="120"/>
      <c r="H1799" s="120"/>
      <c r="I1799" s="120"/>
      <c r="J1799" s="120"/>
      <c r="K1799" s="120"/>
      <c r="L1799" s="120">
        <f t="shared" si="314"/>
        <v>0.01</v>
      </c>
      <c r="M1799" s="163"/>
      <c r="N1799" s="141"/>
      <c r="O1799" s="163"/>
      <c r="P1799" s="163"/>
      <c r="Q1799" s="120"/>
      <c r="R1799" s="120"/>
      <c r="S1799" s="121"/>
      <c r="T1799" s="121"/>
      <c r="U1799" s="121"/>
      <c r="V1799" s="121"/>
      <c r="W1799" s="121"/>
      <c r="X1799" s="121"/>
      <c r="Y1799" s="121"/>
      <c r="Z1799" s="121"/>
      <c r="AA1799" s="121"/>
      <c r="AB1799" s="121"/>
      <c r="AC1799" s="122"/>
      <c r="AD1799" s="122"/>
      <c r="AE1799" s="122"/>
      <c r="AF1799" s="123"/>
      <c r="AG1799" s="123"/>
      <c r="AH1799" s="123"/>
      <c r="AI1799" s="120"/>
      <c r="AJ1799" s="120"/>
      <c r="AK1799" s="1093"/>
      <c r="AL1799" s="1093"/>
      <c r="AM1799" s="1093"/>
      <c r="AN1799" s="120"/>
      <c r="AO1799" s="118">
        <f t="shared" si="315"/>
        <v>0</v>
      </c>
      <c r="AP1799" s="120" t="s">
        <v>287</v>
      </c>
      <c r="AQ1799" s="120" t="s">
        <v>287</v>
      </c>
      <c r="AR1799" s="144">
        <f t="shared" si="313"/>
        <v>0</v>
      </c>
      <c r="AS1799" s="411">
        <v>8.3999999999999995E-3</v>
      </c>
      <c r="AT1799" s="115">
        <v>1808</v>
      </c>
    </row>
    <row r="1800" spans="1:46" ht="15" hidden="1" customHeight="1">
      <c r="A1800" s="115">
        <v>1797</v>
      </c>
      <c r="B1800" s="120"/>
      <c r="C1800" s="120"/>
      <c r="D1800" s="120"/>
      <c r="E1800" s="120"/>
      <c r="F1800" s="120"/>
      <c r="G1800" s="120"/>
      <c r="H1800" s="120"/>
      <c r="I1800" s="120"/>
      <c r="J1800" s="120"/>
      <c r="K1800" s="120"/>
      <c r="L1800" s="120">
        <f t="shared" si="314"/>
        <v>0.01</v>
      </c>
      <c r="M1800" s="163"/>
      <c r="N1800" s="141"/>
      <c r="O1800" s="163"/>
      <c r="P1800" s="163"/>
      <c r="Q1800" s="120"/>
      <c r="R1800" s="120"/>
      <c r="S1800" s="121"/>
      <c r="T1800" s="121"/>
      <c r="U1800" s="121"/>
      <c r="V1800" s="121"/>
      <c r="W1800" s="121"/>
      <c r="X1800" s="121"/>
      <c r="Y1800" s="121"/>
      <c r="Z1800" s="121"/>
      <c r="AA1800" s="121"/>
      <c r="AB1800" s="121"/>
      <c r="AC1800" s="122"/>
      <c r="AD1800" s="122"/>
      <c r="AE1800" s="122"/>
      <c r="AF1800" s="123"/>
      <c r="AG1800" s="123"/>
      <c r="AH1800" s="123"/>
      <c r="AI1800" s="120"/>
      <c r="AJ1800" s="120"/>
      <c r="AK1800" s="1093"/>
      <c r="AL1800" s="1093"/>
      <c r="AM1800" s="1093"/>
      <c r="AN1800" s="120"/>
      <c r="AO1800" s="118">
        <f t="shared" si="315"/>
        <v>0</v>
      </c>
      <c r="AP1800" s="120" t="s">
        <v>287</v>
      </c>
      <c r="AQ1800" s="120" t="s">
        <v>287</v>
      </c>
      <c r="AR1800" s="144">
        <f t="shared" si="313"/>
        <v>0</v>
      </c>
      <c r="AS1800" s="411">
        <v>8.3999999999999995E-3</v>
      </c>
      <c r="AT1800" s="115">
        <v>1809</v>
      </c>
    </row>
    <row r="1801" spans="1:46" ht="15" hidden="1" customHeight="1">
      <c r="A1801" s="115">
        <v>1798</v>
      </c>
      <c r="B1801" s="120"/>
      <c r="C1801" s="120"/>
      <c r="D1801" s="120"/>
      <c r="E1801" s="120"/>
      <c r="F1801" s="120"/>
      <c r="G1801" s="120"/>
      <c r="H1801" s="120"/>
      <c r="I1801" s="120"/>
      <c r="J1801" s="120"/>
      <c r="K1801" s="120"/>
      <c r="L1801" s="120">
        <f t="shared" si="314"/>
        <v>0.01</v>
      </c>
      <c r="M1801" s="163"/>
      <c r="N1801" s="141"/>
      <c r="O1801" s="163"/>
      <c r="P1801" s="163"/>
      <c r="Q1801" s="120"/>
      <c r="R1801" s="120"/>
      <c r="S1801" s="121"/>
      <c r="T1801" s="121"/>
      <c r="U1801" s="121"/>
      <c r="V1801" s="121"/>
      <c r="W1801" s="121"/>
      <c r="X1801" s="121"/>
      <c r="Y1801" s="121"/>
      <c r="Z1801" s="121"/>
      <c r="AA1801" s="121"/>
      <c r="AB1801" s="121"/>
      <c r="AC1801" s="122"/>
      <c r="AD1801" s="122"/>
      <c r="AE1801" s="122"/>
      <c r="AF1801" s="123"/>
      <c r="AG1801" s="123"/>
      <c r="AH1801" s="123"/>
      <c r="AI1801" s="120"/>
      <c r="AJ1801" s="120"/>
      <c r="AK1801" s="1093"/>
      <c r="AL1801" s="1093"/>
      <c r="AM1801" s="1093"/>
      <c r="AN1801" s="120"/>
      <c r="AO1801" s="118">
        <f t="shared" si="315"/>
        <v>0</v>
      </c>
      <c r="AP1801" s="120" t="s">
        <v>287</v>
      </c>
      <c r="AQ1801" s="120" t="s">
        <v>287</v>
      </c>
      <c r="AR1801" s="144">
        <f t="shared" si="313"/>
        <v>0</v>
      </c>
      <c r="AS1801" s="411">
        <v>8.3999999999999995E-3</v>
      </c>
      <c r="AT1801" s="115">
        <v>1810</v>
      </c>
    </row>
    <row r="1802" spans="1:46" ht="15" hidden="1" customHeight="1">
      <c r="A1802" s="115">
        <v>1799</v>
      </c>
      <c r="B1802" s="120"/>
      <c r="C1802" s="120"/>
      <c r="D1802" s="120"/>
      <c r="E1802" s="120"/>
      <c r="F1802" s="120"/>
      <c r="G1802" s="120"/>
      <c r="H1802" s="120"/>
      <c r="I1802" s="120"/>
      <c r="J1802" s="120"/>
      <c r="K1802" s="120"/>
      <c r="L1802" s="120">
        <f t="shared" si="314"/>
        <v>0.01</v>
      </c>
      <c r="M1802" s="163"/>
      <c r="N1802" s="141"/>
      <c r="O1802" s="163"/>
      <c r="P1802" s="163"/>
      <c r="Q1802" s="120"/>
      <c r="R1802" s="120"/>
      <c r="S1802" s="121"/>
      <c r="T1802" s="121"/>
      <c r="U1802" s="121"/>
      <c r="V1802" s="121"/>
      <c r="W1802" s="121"/>
      <c r="X1802" s="121"/>
      <c r="Y1802" s="121"/>
      <c r="Z1802" s="121"/>
      <c r="AA1802" s="121"/>
      <c r="AB1802" s="121"/>
      <c r="AC1802" s="122"/>
      <c r="AD1802" s="122"/>
      <c r="AE1802" s="122"/>
      <c r="AF1802" s="123"/>
      <c r="AG1802" s="123"/>
      <c r="AH1802" s="123"/>
      <c r="AI1802" s="120"/>
      <c r="AJ1802" s="120"/>
      <c r="AK1802" s="1093"/>
      <c r="AL1802" s="1093"/>
      <c r="AM1802" s="1093"/>
      <c r="AN1802" s="120"/>
      <c r="AO1802" s="118">
        <f t="shared" si="315"/>
        <v>0</v>
      </c>
      <c r="AP1802" s="120" t="s">
        <v>287</v>
      </c>
      <c r="AQ1802" s="120" t="s">
        <v>287</v>
      </c>
      <c r="AR1802" s="144">
        <f t="shared" si="313"/>
        <v>0</v>
      </c>
      <c r="AS1802" s="411">
        <v>8.3999999999999995E-3</v>
      </c>
      <c r="AT1802" s="115">
        <v>1811</v>
      </c>
    </row>
    <row r="1803" spans="1:46" ht="15" hidden="1" customHeight="1">
      <c r="A1803" s="115">
        <v>1800</v>
      </c>
      <c r="B1803" s="120"/>
      <c r="C1803" s="120"/>
      <c r="D1803" s="120"/>
      <c r="E1803" s="120"/>
      <c r="F1803" s="120"/>
      <c r="G1803" s="120"/>
      <c r="H1803" s="120"/>
      <c r="I1803" s="120"/>
      <c r="J1803" s="120"/>
      <c r="K1803" s="120"/>
      <c r="L1803" s="120">
        <f t="shared" si="314"/>
        <v>0.01</v>
      </c>
      <c r="M1803" s="163"/>
      <c r="N1803" s="141"/>
      <c r="O1803" s="163"/>
      <c r="P1803" s="163"/>
      <c r="Q1803" s="120"/>
      <c r="R1803" s="120"/>
      <c r="S1803" s="121"/>
      <c r="T1803" s="121"/>
      <c r="U1803" s="121"/>
      <c r="V1803" s="121"/>
      <c r="W1803" s="121"/>
      <c r="X1803" s="121"/>
      <c r="Y1803" s="121"/>
      <c r="Z1803" s="121"/>
      <c r="AA1803" s="121"/>
      <c r="AB1803" s="121"/>
      <c r="AC1803" s="122"/>
      <c r="AD1803" s="122"/>
      <c r="AE1803" s="122"/>
      <c r="AF1803" s="123"/>
      <c r="AG1803" s="123"/>
      <c r="AH1803" s="123"/>
      <c r="AI1803" s="120"/>
      <c r="AJ1803" s="120"/>
      <c r="AK1803" s="1093"/>
      <c r="AL1803" s="1093"/>
      <c r="AM1803" s="1093"/>
      <c r="AN1803" s="120"/>
      <c r="AO1803" s="118">
        <f t="shared" si="315"/>
        <v>0</v>
      </c>
      <c r="AP1803" s="120" t="s">
        <v>287</v>
      </c>
      <c r="AQ1803" s="120" t="s">
        <v>287</v>
      </c>
      <c r="AR1803" s="144">
        <f t="shared" si="313"/>
        <v>0</v>
      </c>
      <c r="AS1803" s="411">
        <v>8.3999999999999995E-3</v>
      </c>
      <c r="AT1803" s="115">
        <v>1812</v>
      </c>
    </row>
    <row r="1804" spans="1:46" ht="15" hidden="1" customHeight="1">
      <c r="A1804" s="115">
        <v>1801</v>
      </c>
      <c r="B1804" s="120"/>
      <c r="C1804" s="120"/>
      <c r="D1804" s="120"/>
      <c r="E1804" s="120"/>
      <c r="F1804" s="120"/>
      <c r="G1804" s="120"/>
      <c r="H1804" s="120"/>
      <c r="I1804" s="120"/>
      <c r="J1804" s="120"/>
      <c r="K1804" s="120"/>
      <c r="L1804" s="120">
        <f t="shared" si="314"/>
        <v>0.01</v>
      </c>
      <c r="M1804" s="163"/>
      <c r="N1804" s="141"/>
      <c r="O1804" s="163"/>
      <c r="P1804" s="163"/>
      <c r="Q1804" s="120"/>
      <c r="R1804" s="120"/>
      <c r="S1804" s="121"/>
      <c r="T1804" s="121"/>
      <c r="U1804" s="121"/>
      <c r="V1804" s="121"/>
      <c r="W1804" s="121"/>
      <c r="X1804" s="121"/>
      <c r="Y1804" s="121"/>
      <c r="Z1804" s="121"/>
      <c r="AA1804" s="121"/>
      <c r="AB1804" s="121"/>
      <c r="AC1804" s="122"/>
      <c r="AD1804" s="122"/>
      <c r="AE1804" s="122"/>
      <c r="AF1804" s="123"/>
      <c r="AG1804" s="123"/>
      <c r="AH1804" s="123"/>
      <c r="AI1804" s="120"/>
      <c r="AJ1804" s="120"/>
      <c r="AK1804" s="1093"/>
      <c r="AL1804" s="1093"/>
      <c r="AM1804" s="1093"/>
      <c r="AN1804" s="120"/>
      <c r="AO1804" s="118">
        <f t="shared" si="315"/>
        <v>0</v>
      </c>
      <c r="AP1804" s="120" t="s">
        <v>287</v>
      </c>
      <c r="AQ1804" s="120" t="s">
        <v>287</v>
      </c>
      <c r="AR1804" s="144">
        <f t="shared" si="313"/>
        <v>0</v>
      </c>
      <c r="AS1804" s="411">
        <v>8.3999999999999995E-3</v>
      </c>
      <c r="AT1804" s="115">
        <v>1813</v>
      </c>
    </row>
    <row r="1805" spans="1:46" ht="15" hidden="1" customHeight="1">
      <c r="A1805" s="115">
        <v>1802</v>
      </c>
      <c r="B1805" s="120"/>
      <c r="C1805" s="120"/>
      <c r="D1805" s="120"/>
      <c r="E1805" s="120"/>
      <c r="F1805" s="120"/>
      <c r="G1805" s="120"/>
      <c r="H1805" s="120"/>
      <c r="I1805" s="120"/>
      <c r="J1805" s="120"/>
      <c r="K1805" s="120"/>
      <c r="L1805" s="120">
        <f t="shared" si="314"/>
        <v>0.01</v>
      </c>
      <c r="M1805" s="163"/>
      <c r="N1805" s="141"/>
      <c r="O1805" s="163"/>
      <c r="P1805" s="163"/>
      <c r="Q1805" s="120"/>
      <c r="R1805" s="120"/>
      <c r="S1805" s="121"/>
      <c r="T1805" s="121"/>
      <c r="U1805" s="121"/>
      <c r="V1805" s="121"/>
      <c r="W1805" s="121"/>
      <c r="X1805" s="121"/>
      <c r="Y1805" s="121"/>
      <c r="Z1805" s="121"/>
      <c r="AA1805" s="121"/>
      <c r="AB1805" s="121"/>
      <c r="AC1805" s="122"/>
      <c r="AD1805" s="122"/>
      <c r="AE1805" s="122"/>
      <c r="AF1805" s="123"/>
      <c r="AG1805" s="123"/>
      <c r="AH1805" s="123"/>
      <c r="AI1805" s="120"/>
      <c r="AJ1805" s="120"/>
      <c r="AK1805" s="1093"/>
      <c r="AL1805" s="1093"/>
      <c r="AM1805" s="1093"/>
      <c r="AN1805" s="120"/>
      <c r="AO1805" s="118">
        <f t="shared" si="315"/>
        <v>0</v>
      </c>
      <c r="AP1805" s="120" t="s">
        <v>287</v>
      </c>
      <c r="AQ1805" s="120" t="s">
        <v>287</v>
      </c>
      <c r="AR1805" s="144">
        <f t="shared" si="313"/>
        <v>0</v>
      </c>
      <c r="AS1805" s="411">
        <v>8.3999999999999995E-3</v>
      </c>
      <c r="AT1805" s="115">
        <v>1814</v>
      </c>
    </row>
    <row r="1806" spans="1:46" ht="15" hidden="1" customHeight="1">
      <c r="A1806" s="115">
        <v>1803</v>
      </c>
      <c r="B1806" s="120"/>
      <c r="C1806" s="120"/>
      <c r="D1806" s="120"/>
      <c r="E1806" s="120"/>
      <c r="F1806" s="120"/>
      <c r="G1806" s="120"/>
      <c r="H1806" s="120"/>
      <c r="I1806" s="120"/>
      <c r="J1806" s="120"/>
      <c r="K1806" s="120"/>
      <c r="L1806" s="120">
        <f t="shared" si="314"/>
        <v>0.01</v>
      </c>
      <c r="M1806" s="163"/>
      <c r="N1806" s="141"/>
      <c r="O1806" s="163"/>
      <c r="P1806" s="163"/>
      <c r="Q1806" s="120"/>
      <c r="R1806" s="120"/>
      <c r="S1806" s="121"/>
      <c r="T1806" s="121"/>
      <c r="U1806" s="121"/>
      <c r="V1806" s="121"/>
      <c r="W1806" s="121"/>
      <c r="X1806" s="121"/>
      <c r="Y1806" s="121"/>
      <c r="Z1806" s="121"/>
      <c r="AA1806" s="121"/>
      <c r="AB1806" s="121"/>
      <c r="AC1806" s="122"/>
      <c r="AD1806" s="122"/>
      <c r="AE1806" s="122"/>
      <c r="AF1806" s="123"/>
      <c r="AG1806" s="123"/>
      <c r="AH1806" s="123"/>
      <c r="AI1806" s="120"/>
      <c r="AJ1806" s="120"/>
      <c r="AK1806" s="1093"/>
      <c r="AL1806" s="1093"/>
      <c r="AM1806" s="1093"/>
      <c r="AN1806" s="120"/>
      <c r="AO1806" s="118">
        <f t="shared" si="315"/>
        <v>0</v>
      </c>
      <c r="AP1806" s="120" t="s">
        <v>287</v>
      </c>
      <c r="AQ1806" s="120" t="s">
        <v>287</v>
      </c>
      <c r="AR1806" s="144">
        <f t="shared" si="313"/>
        <v>0</v>
      </c>
      <c r="AS1806" s="411">
        <v>8.3999999999999995E-3</v>
      </c>
      <c r="AT1806" s="115">
        <v>1815</v>
      </c>
    </row>
    <row r="1807" spans="1:46" ht="15" hidden="1" customHeight="1">
      <c r="A1807" s="115">
        <v>1804</v>
      </c>
      <c r="B1807" s="120"/>
      <c r="C1807" s="120"/>
      <c r="D1807" s="120"/>
      <c r="E1807" s="120"/>
      <c r="F1807" s="120"/>
      <c r="G1807" s="120"/>
      <c r="H1807" s="120"/>
      <c r="I1807" s="120"/>
      <c r="J1807" s="120"/>
      <c r="K1807" s="120"/>
      <c r="L1807" s="120">
        <f t="shared" si="314"/>
        <v>0.01</v>
      </c>
      <c r="M1807" s="163"/>
      <c r="N1807" s="141"/>
      <c r="O1807" s="163"/>
      <c r="P1807" s="163"/>
      <c r="Q1807" s="120"/>
      <c r="R1807" s="120"/>
      <c r="S1807" s="121"/>
      <c r="T1807" s="121"/>
      <c r="U1807" s="121"/>
      <c r="V1807" s="121"/>
      <c r="W1807" s="121"/>
      <c r="X1807" s="121"/>
      <c r="Y1807" s="121"/>
      <c r="Z1807" s="121"/>
      <c r="AA1807" s="121"/>
      <c r="AB1807" s="121"/>
      <c r="AC1807" s="122"/>
      <c r="AD1807" s="122"/>
      <c r="AE1807" s="122"/>
      <c r="AF1807" s="123"/>
      <c r="AG1807" s="123"/>
      <c r="AH1807" s="123"/>
      <c r="AI1807" s="120"/>
      <c r="AJ1807" s="120"/>
      <c r="AK1807" s="1093"/>
      <c r="AL1807" s="1093"/>
      <c r="AM1807" s="1093"/>
      <c r="AN1807" s="120"/>
      <c r="AO1807" s="118">
        <f t="shared" si="315"/>
        <v>0</v>
      </c>
      <c r="AP1807" s="120" t="s">
        <v>287</v>
      </c>
      <c r="AQ1807" s="120" t="s">
        <v>287</v>
      </c>
      <c r="AR1807" s="144">
        <f t="shared" si="313"/>
        <v>0</v>
      </c>
      <c r="AS1807" s="411">
        <v>8.3999999999999995E-3</v>
      </c>
      <c r="AT1807" s="115">
        <v>1816</v>
      </c>
    </row>
    <row r="1808" spans="1:46" ht="15" hidden="1" customHeight="1">
      <c r="A1808" s="115">
        <v>1805</v>
      </c>
      <c r="B1808" s="120"/>
      <c r="C1808" s="120"/>
      <c r="D1808" s="120"/>
      <c r="E1808" s="120"/>
      <c r="F1808" s="120"/>
      <c r="G1808" s="120"/>
      <c r="H1808" s="120"/>
      <c r="I1808" s="120"/>
      <c r="J1808" s="120"/>
      <c r="K1808" s="120"/>
      <c r="L1808" s="120">
        <f t="shared" si="314"/>
        <v>0.01</v>
      </c>
      <c r="M1808" s="163"/>
      <c r="N1808" s="141"/>
      <c r="O1808" s="163"/>
      <c r="P1808" s="163"/>
      <c r="Q1808" s="120"/>
      <c r="R1808" s="120"/>
      <c r="S1808" s="121"/>
      <c r="T1808" s="121"/>
      <c r="U1808" s="121"/>
      <c r="V1808" s="121"/>
      <c r="W1808" s="121"/>
      <c r="X1808" s="121"/>
      <c r="Y1808" s="121"/>
      <c r="Z1808" s="121"/>
      <c r="AA1808" s="121"/>
      <c r="AB1808" s="121"/>
      <c r="AC1808" s="122"/>
      <c r="AD1808" s="122"/>
      <c r="AE1808" s="122"/>
      <c r="AF1808" s="123"/>
      <c r="AG1808" s="123"/>
      <c r="AH1808" s="123"/>
      <c r="AI1808" s="120"/>
      <c r="AJ1808" s="120"/>
      <c r="AK1808" s="1093"/>
      <c r="AL1808" s="1093"/>
      <c r="AM1808" s="1093"/>
      <c r="AN1808" s="120"/>
      <c r="AO1808" s="118">
        <f t="shared" si="315"/>
        <v>0</v>
      </c>
      <c r="AP1808" s="120" t="s">
        <v>287</v>
      </c>
      <c r="AQ1808" s="120" t="s">
        <v>287</v>
      </c>
      <c r="AR1808" s="144">
        <f t="shared" si="313"/>
        <v>0</v>
      </c>
      <c r="AS1808" s="411">
        <v>8.3999999999999995E-3</v>
      </c>
      <c r="AT1808" s="115">
        <v>1817</v>
      </c>
    </row>
    <row r="1809" spans="1:46" ht="15" hidden="1" customHeight="1">
      <c r="A1809" s="115">
        <v>1806</v>
      </c>
      <c r="B1809" s="120"/>
      <c r="C1809" s="120"/>
      <c r="D1809" s="120"/>
      <c r="E1809" s="120"/>
      <c r="F1809" s="120"/>
      <c r="G1809" s="120"/>
      <c r="H1809" s="120"/>
      <c r="I1809" s="120"/>
      <c r="J1809" s="120"/>
      <c r="K1809" s="120"/>
      <c r="L1809" s="120">
        <f t="shared" si="314"/>
        <v>0.01</v>
      </c>
      <c r="M1809" s="163"/>
      <c r="N1809" s="141"/>
      <c r="O1809" s="163"/>
      <c r="P1809" s="163"/>
      <c r="Q1809" s="120"/>
      <c r="R1809" s="120"/>
      <c r="S1809" s="121"/>
      <c r="T1809" s="121"/>
      <c r="U1809" s="121"/>
      <c r="V1809" s="121"/>
      <c r="W1809" s="121"/>
      <c r="X1809" s="121"/>
      <c r="Y1809" s="121"/>
      <c r="Z1809" s="121"/>
      <c r="AA1809" s="121"/>
      <c r="AB1809" s="121"/>
      <c r="AC1809" s="122"/>
      <c r="AD1809" s="122"/>
      <c r="AE1809" s="122"/>
      <c r="AF1809" s="123"/>
      <c r="AG1809" s="123"/>
      <c r="AH1809" s="123"/>
      <c r="AI1809" s="120"/>
      <c r="AJ1809" s="120"/>
      <c r="AK1809" s="1093"/>
      <c r="AL1809" s="1093"/>
      <c r="AM1809" s="1093"/>
      <c r="AN1809" s="120"/>
      <c r="AO1809" s="118">
        <f t="shared" si="315"/>
        <v>0</v>
      </c>
      <c r="AP1809" s="120" t="s">
        <v>287</v>
      </c>
      <c r="AQ1809" s="120" t="s">
        <v>287</v>
      </c>
      <c r="AR1809" s="144">
        <f t="shared" si="313"/>
        <v>0</v>
      </c>
      <c r="AS1809" s="411">
        <v>8.3999999999999995E-3</v>
      </c>
      <c r="AT1809" s="115">
        <v>1818</v>
      </c>
    </row>
    <row r="1810" spans="1:46" ht="15" hidden="1" customHeight="1">
      <c r="A1810" s="115">
        <v>1807</v>
      </c>
      <c r="B1810" s="120"/>
      <c r="C1810" s="120"/>
      <c r="D1810" s="120"/>
      <c r="E1810" s="120"/>
      <c r="F1810" s="120"/>
      <c r="G1810" s="120"/>
      <c r="H1810" s="120"/>
      <c r="I1810" s="120"/>
      <c r="J1810" s="120"/>
      <c r="K1810" s="120"/>
      <c r="L1810" s="120">
        <f t="shared" si="314"/>
        <v>0.01</v>
      </c>
      <c r="M1810" s="163"/>
      <c r="N1810" s="141"/>
      <c r="O1810" s="163"/>
      <c r="P1810" s="163"/>
      <c r="Q1810" s="120"/>
      <c r="R1810" s="120"/>
      <c r="S1810" s="121"/>
      <c r="T1810" s="121"/>
      <c r="U1810" s="121"/>
      <c r="V1810" s="121"/>
      <c r="W1810" s="121"/>
      <c r="X1810" s="121"/>
      <c r="Y1810" s="121"/>
      <c r="Z1810" s="121"/>
      <c r="AA1810" s="121"/>
      <c r="AB1810" s="121"/>
      <c r="AC1810" s="122"/>
      <c r="AD1810" s="122"/>
      <c r="AE1810" s="122"/>
      <c r="AF1810" s="123"/>
      <c r="AG1810" s="123"/>
      <c r="AH1810" s="123"/>
      <c r="AI1810" s="120"/>
      <c r="AJ1810" s="120"/>
      <c r="AK1810" s="1093"/>
      <c r="AL1810" s="1093"/>
      <c r="AM1810" s="1093"/>
      <c r="AN1810" s="120"/>
      <c r="AO1810" s="118">
        <f t="shared" si="315"/>
        <v>0</v>
      </c>
      <c r="AP1810" s="120" t="s">
        <v>287</v>
      </c>
      <c r="AQ1810" s="120" t="s">
        <v>287</v>
      </c>
      <c r="AR1810" s="144">
        <f t="shared" si="313"/>
        <v>0</v>
      </c>
      <c r="AS1810" s="411">
        <v>8.3999999999999995E-3</v>
      </c>
      <c r="AT1810" s="115">
        <v>1819</v>
      </c>
    </row>
    <row r="1811" spans="1:46" ht="15" hidden="1" customHeight="1">
      <c r="A1811" s="115">
        <v>1808</v>
      </c>
      <c r="B1811" s="120"/>
      <c r="C1811" s="120"/>
      <c r="D1811" s="120"/>
      <c r="E1811" s="120"/>
      <c r="F1811" s="120"/>
      <c r="G1811" s="120"/>
      <c r="H1811" s="120"/>
      <c r="I1811" s="120"/>
      <c r="J1811" s="120"/>
      <c r="K1811" s="120"/>
      <c r="L1811" s="120">
        <f t="shared" si="314"/>
        <v>0.01</v>
      </c>
      <c r="M1811" s="163"/>
      <c r="N1811" s="141"/>
      <c r="O1811" s="163"/>
      <c r="P1811" s="163"/>
      <c r="Q1811" s="120"/>
      <c r="R1811" s="120"/>
      <c r="S1811" s="121"/>
      <c r="T1811" s="121"/>
      <c r="U1811" s="121"/>
      <c r="V1811" s="121"/>
      <c r="W1811" s="121"/>
      <c r="X1811" s="121"/>
      <c r="Y1811" s="121"/>
      <c r="Z1811" s="121"/>
      <c r="AA1811" s="121"/>
      <c r="AB1811" s="121"/>
      <c r="AC1811" s="122"/>
      <c r="AD1811" s="122"/>
      <c r="AE1811" s="122"/>
      <c r="AF1811" s="123"/>
      <c r="AG1811" s="123"/>
      <c r="AH1811" s="123"/>
      <c r="AI1811" s="120"/>
      <c r="AJ1811" s="120"/>
      <c r="AK1811" s="1093"/>
      <c r="AL1811" s="1093"/>
      <c r="AM1811" s="1093"/>
      <c r="AN1811" s="120"/>
      <c r="AO1811" s="118">
        <f t="shared" si="315"/>
        <v>0</v>
      </c>
      <c r="AP1811" s="120" t="s">
        <v>287</v>
      </c>
      <c r="AQ1811" s="120" t="s">
        <v>287</v>
      </c>
      <c r="AR1811" s="144">
        <f t="shared" si="313"/>
        <v>0</v>
      </c>
      <c r="AS1811" s="411">
        <v>8.3999999999999995E-3</v>
      </c>
      <c r="AT1811" s="115">
        <v>1820</v>
      </c>
    </row>
    <row r="1812" spans="1:46" ht="15" hidden="1" customHeight="1">
      <c r="A1812" s="115">
        <v>1809</v>
      </c>
      <c r="B1812" s="120"/>
      <c r="C1812" s="120"/>
      <c r="D1812" s="120"/>
      <c r="E1812" s="120"/>
      <c r="F1812" s="120"/>
      <c r="G1812" s="120"/>
      <c r="H1812" s="120"/>
      <c r="I1812" s="120"/>
      <c r="J1812" s="120"/>
      <c r="K1812" s="120"/>
      <c r="L1812" s="120">
        <f t="shared" si="314"/>
        <v>0.01</v>
      </c>
      <c r="M1812" s="163"/>
      <c r="N1812" s="141"/>
      <c r="O1812" s="163"/>
      <c r="P1812" s="163"/>
      <c r="Q1812" s="120"/>
      <c r="R1812" s="120"/>
      <c r="S1812" s="121"/>
      <c r="T1812" s="121"/>
      <c r="U1812" s="121"/>
      <c r="V1812" s="121"/>
      <c r="W1812" s="121"/>
      <c r="X1812" s="121"/>
      <c r="Y1812" s="121"/>
      <c r="Z1812" s="121"/>
      <c r="AA1812" s="121"/>
      <c r="AB1812" s="121"/>
      <c r="AC1812" s="122"/>
      <c r="AD1812" s="122"/>
      <c r="AE1812" s="122"/>
      <c r="AF1812" s="123"/>
      <c r="AG1812" s="123"/>
      <c r="AH1812" s="123"/>
      <c r="AI1812" s="120"/>
      <c r="AJ1812" s="120"/>
      <c r="AK1812" s="1093"/>
      <c r="AL1812" s="1093"/>
      <c r="AM1812" s="1093"/>
      <c r="AN1812" s="120"/>
      <c r="AO1812" s="118">
        <f t="shared" si="315"/>
        <v>0</v>
      </c>
      <c r="AP1812" s="120" t="s">
        <v>287</v>
      </c>
      <c r="AQ1812" s="120" t="s">
        <v>287</v>
      </c>
      <c r="AR1812" s="144">
        <f t="shared" si="313"/>
        <v>0</v>
      </c>
      <c r="AS1812" s="411">
        <v>8.3999999999999995E-3</v>
      </c>
      <c r="AT1812" s="115">
        <v>1821</v>
      </c>
    </row>
    <row r="1813" spans="1:46" ht="15" hidden="1" customHeight="1">
      <c r="A1813" s="115">
        <v>1810</v>
      </c>
      <c r="B1813" s="120"/>
      <c r="C1813" s="120"/>
      <c r="D1813" s="120"/>
      <c r="E1813" s="120"/>
      <c r="F1813" s="120"/>
      <c r="G1813" s="120"/>
      <c r="H1813" s="120"/>
      <c r="I1813" s="120"/>
      <c r="J1813" s="120"/>
      <c r="K1813" s="120"/>
      <c r="L1813" s="120">
        <f t="shared" si="314"/>
        <v>0.01</v>
      </c>
      <c r="M1813" s="163"/>
      <c r="N1813" s="141"/>
      <c r="O1813" s="163"/>
      <c r="P1813" s="163"/>
      <c r="Q1813" s="120"/>
      <c r="R1813" s="120"/>
      <c r="S1813" s="121"/>
      <c r="T1813" s="121"/>
      <c r="U1813" s="121"/>
      <c r="V1813" s="121"/>
      <c r="W1813" s="121"/>
      <c r="X1813" s="121"/>
      <c r="Y1813" s="121"/>
      <c r="Z1813" s="121"/>
      <c r="AA1813" s="121"/>
      <c r="AB1813" s="121"/>
      <c r="AC1813" s="122"/>
      <c r="AD1813" s="122"/>
      <c r="AE1813" s="122"/>
      <c r="AF1813" s="123"/>
      <c r="AG1813" s="123"/>
      <c r="AH1813" s="123"/>
      <c r="AI1813" s="120"/>
      <c r="AJ1813" s="120"/>
      <c r="AK1813" s="1093"/>
      <c r="AL1813" s="1093"/>
      <c r="AM1813" s="1093"/>
      <c r="AN1813" s="120"/>
      <c r="AO1813" s="118">
        <f t="shared" si="315"/>
        <v>0</v>
      </c>
      <c r="AP1813" s="120" t="s">
        <v>287</v>
      </c>
      <c r="AQ1813" s="120" t="s">
        <v>287</v>
      </c>
      <c r="AR1813" s="144">
        <f t="shared" si="313"/>
        <v>0</v>
      </c>
      <c r="AS1813" s="411">
        <v>8.3999999999999995E-3</v>
      </c>
      <c r="AT1813" s="115">
        <v>1822</v>
      </c>
    </row>
    <row r="1814" spans="1:46" ht="15" hidden="1" customHeight="1">
      <c r="A1814" s="115">
        <v>1811</v>
      </c>
      <c r="B1814" s="120"/>
      <c r="C1814" s="120"/>
      <c r="D1814" s="120"/>
      <c r="E1814" s="120"/>
      <c r="F1814" s="120"/>
      <c r="G1814" s="120"/>
      <c r="H1814" s="120"/>
      <c r="I1814" s="120"/>
      <c r="J1814" s="120"/>
      <c r="K1814" s="120"/>
      <c r="L1814" s="120">
        <f t="shared" si="314"/>
        <v>0.01</v>
      </c>
      <c r="M1814" s="163"/>
      <c r="N1814" s="141"/>
      <c r="O1814" s="163"/>
      <c r="P1814" s="163"/>
      <c r="Q1814" s="120"/>
      <c r="R1814" s="120"/>
      <c r="S1814" s="121"/>
      <c r="T1814" s="121"/>
      <c r="U1814" s="121"/>
      <c r="V1814" s="121"/>
      <c r="W1814" s="121"/>
      <c r="X1814" s="121"/>
      <c r="Y1814" s="121"/>
      <c r="Z1814" s="121"/>
      <c r="AA1814" s="121"/>
      <c r="AB1814" s="121"/>
      <c r="AC1814" s="122"/>
      <c r="AD1814" s="122"/>
      <c r="AE1814" s="122"/>
      <c r="AF1814" s="123"/>
      <c r="AG1814" s="123"/>
      <c r="AH1814" s="123"/>
      <c r="AI1814" s="120"/>
      <c r="AJ1814" s="120"/>
      <c r="AK1814" s="1093"/>
      <c r="AL1814" s="1093"/>
      <c r="AM1814" s="1093"/>
      <c r="AN1814" s="120"/>
      <c r="AO1814" s="118">
        <f t="shared" si="315"/>
        <v>0</v>
      </c>
      <c r="AP1814" s="120" t="s">
        <v>287</v>
      </c>
      <c r="AQ1814" s="120" t="s">
        <v>287</v>
      </c>
      <c r="AR1814" s="144">
        <f t="shared" si="313"/>
        <v>0</v>
      </c>
      <c r="AS1814" s="411">
        <v>8.3999999999999995E-3</v>
      </c>
      <c r="AT1814" s="115">
        <v>1823</v>
      </c>
    </row>
    <row r="1815" spans="1:46" ht="15" hidden="1" customHeight="1">
      <c r="A1815" s="115">
        <v>1812</v>
      </c>
      <c r="B1815" s="120"/>
      <c r="C1815" s="120"/>
      <c r="D1815" s="120"/>
      <c r="E1815" s="120"/>
      <c r="F1815" s="120"/>
      <c r="G1815" s="120"/>
      <c r="H1815" s="120"/>
      <c r="I1815" s="120"/>
      <c r="J1815" s="120"/>
      <c r="K1815" s="120"/>
      <c r="L1815" s="120">
        <f t="shared" si="314"/>
        <v>0.01</v>
      </c>
      <c r="M1815" s="163"/>
      <c r="N1815" s="141"/>
      <c r="O1815" s="163"/>
      <c r="P1815" s="163"/>
      <c r="Q1815" s="120"/>
      <c r="R1815" s="120"/>
      <c r="S1815" s="121"/>
      <c r="T1815" s="121"/>
      <c r="U1815" s="121"/>
      <c r="V1815" s="121"/>
      <c r="W1815" s="121"/>
      <c r="X1815" s="121"/>
      <c r="Y1815" s="121"/>
      <c r="Z1815" s="121"/>
      <c r="AA1815" s="121"/>
      <c r="AB1815" s="121"/>
      <c r="AC1815" s="122"/>
      <c r="AD1815" s="122"/>
      <c r="AE1815" s="122"/>
      <c r="AF1815" s="123"/>
      <c r="AG1815" s="123"/>
      <c r="AH1815" s="123"/>
      <c r="AI1815" s="120"/>
      <c r="AJ1815" s="120"/>
      <c r="AK1815" s="1093"/>
      <c r="AL1815" s="1093"/>
      <c r="AM1815" s="1093"/>
      <c r="AN1815" s="120"/>
      <c r="AO1815" s="118">
        <f t="shared" si="315"/>
        <v>0</v>
      </c>
      <c r="AP1815" s="120" t="s">
        <v>287</v>
      </c>
      <c r="AQ1815" s="120" t="s">
        <v>287</v>
      </c>
      <c r="AR1815" s="144">
        <f t="shared" si="313"/>
        <v>0</v>
      </c>
      <c r="AS1815" s="411">
        <v>8.3999999999999995E-3</v>
      </c>
      <c r="AT1815" s="115">
        <v>1824</v>
      </c>
    </row>
    <row r="1816" spans="1:46" ht="15" hidden="1" customHeight="1">
      <c r="A1816" s="115">
        <v>1813</v>
      </c>
      <c r="B1816" s="120"/>
      <c r="C1816" s="120"/>
      <c r="D1816" s="120"/>
      <c r="E1816" s="120"/>
      <c r="F1816" s="120"/>
      <c r="G1816" s="120"/>
      <c r="H1816" s="120"/>
      <c r="I1816" s="120"/>
      <c r="J1816" s="120"/>
      <c r="K1816" s="120"/>
      <c r="L1816" s="120">
        <f t="shared" si="314"/>
        <v>0.01</v>
      </c>
      <c r="M1816" s="163"/>
      <c r="N1816" s="141"/>
      <c r="O1816" s="163"/>
      <c r="P1816" s="163"/>
      <c r="Q1816" s="120"/>
      <c r="R1816" s="120"/>
      <c r="S1816" s="121"/>
      <c r="T1816" s="121"/>
      <c r="U1816" s="121"/>
      <c r="V1816" s="121"/>
      <c r="W1816" s="121"/>
      <c r="X1816" s="121"/>
      <c r="Y1816" s="121"/>
      <c r="Z1816" s="121"/>
      <c r="AA1816" s="121"/>
      <c r="AB1816" s="121"/>
      <c r="AC1816" s="122"/>
      <c r="AD1816" s="122"/>
      <c r="AE1816" s="122"/>
      <c r="AF1816" s="123"/>
      <c r="AG1816" s="123"/>
      <c r="AH1816" s="123"/>
      <c r="AI1816" s="120"/>
      <c r="AJ1816" s="120"/>
      <c r="AK1816" s="1093"/>
      <c r="AL1816" s="1093"/>
      <c r="AM1816" s="1093"/>
      <c r="AN1816" s="120"/>
      <c r="AO1816" s="118">
        <f t="shared" si="315"/>
        <v>0</v>
      </c>
      <c r="AP1816" s="120" t="s">
        <v>287</v>
      </c>
      <c r="AQ1816" s="120" t="s">
        <v>287</v>
      </c>
      <c r="AR1816" s="144">
        <f t="shared" si="313"/>
        <v>0</v>
      </c>
      <c r="AS1816" s="411">
        <v>8.3999999999999995E-3</v>
      </c>
      <c r="AT1816" s="115">
        <v>1825</v>
      </c>
    </row>
    <row r="1817" spans="1:46" ht="15" hidden="1" customHeight="1">
      <c r="A1817" s="115">
        <v>1814</v>
      </c>
      <c r="B1817" s="120"/>
      <c r="C1817" s="120"/>
      <c r="D1817" s="120"/>
      <c r="E1817" s="120"/>
      <c r="F1817" s="120"/>
      <c r="G1817" s="120"/>
      <c r="H1817" s="120"/>
      <c r="I1817" s="120"/>
      <c r="J1817" s="120"/>
      <c r="K1817" s="120"/>
      <c r="L1817" s="120">
        <f t="shared" si="314"/>
        <v>0.01</v>
      </c>
      <c r="M1817" s="163"/>
      <c r="N1817" s="141"/>
      <c r="O1817" s="163"/>
      <c r="P1817" s="163"/>
      <c r="Q1817" s="120"/>
      <c r="R1817" s="120"/>
      <c r="S1817" s="121"/>
      <c r="T1817" s="121"/>
      <c r="U1817" s="121"/>
      <c r="V1817" s="121"/>
      <c r="W1817" s="121"/>
      <c r="X1817" s="121"/>
      <c r="Y1817" s="121"/>
      <c r="Z1817" s="121"/>
      <c r="AA1817" s="121"/>
      <c r="AB1817" s="121"/>
      <c r="AC1817" s="122"/>
      <c r="AD1817" s="122"/>
      <c r="AE1817" s="122"/>
      <c r="AF1817" s="123"/>
      <c r="AG1817" s="123"/>
      <c r="AH1817" s="123"/>
      <c r="AI1817" s="120"/>
      <c r="AJ1817" s="120"/>
      <c r="AK1817" s="1093"/>
      <c r="AL1817" s="1093"/>
      <c r="AM1817" s="1093"/>
      <c r="AN1817" s="120"/>
      <c r="AO1817" s="118">
        <f t="shared" si="315"/>
        <v>0</v>
      </c>
      <c r="AP1817" s="120" t="s">
        <v>287</v>
      </c>
      <c r="AQ1817" s="120" t="s">
        <v>287</v>
      </c>
      <c r="AR1817" s="144">
        <f t="shared" si="313"/>
        <v>0</v>
      </c>
      <c r="AS1817" s="411">
        <v>8.3999999999999995E-3</v>
      </c>
      <c r="AT1817" s="115">
        <v>1826</v>
      </c>
    </row>
    <row r="1818" spans="1:46" ht="15" hidden="1" customHeight="1">
      <c r="A1818" s="115">
        <v>1815</v>
      </c>
      <c r="B1818" s="120"/>
      <c r="C1818" s="120"/>
      <c r="D1818" s="120"/>
      <c r="E1818" s="120"/>
      <c r="F1818" s="120"/>
      <c r="G1818" s="120"/>
      <c r="H1818" s="120"/>
      <c r="I1818" s="120"/>
      <c r="J1818" s="120"/>
      <c r="K1818" s="120"/>
      <c r="L1818" s="120">
        <f t="shared" si="314"/>
        <v>0.01</v>
      </c>
      <c r="M1818" s="163"/>
      <c r="N1818" s="141"/>
      <c r="O1818" s="163"/>
      <c r="P1818" s="163"/>
      <c r="Q1818" s="120"/>
      <c r="R1818" s="120"/>
      <c r="S1818" s="121"/>
      <c r="T1818" s="121"/>
      <c r="U1818" s="121"/>
      <c r="V1818" s="121"/>
      <c r="W1818" s="121"/>
      <c r="X1818" s="121"/>
      <c r="Y1818" s="121"/>
      <c r="Z1818" s="121"/>
      <c r="AA1818" s="121"/>
      <c r="AB1818" s="121"/>
      <c r="AC1818" s="122"/>
      <c r="AD1818" s="122"/>
      <c r="AE1818" s="122"/>
      <c r="AF1818" s="123"/>
      <c r="AG1818" s="123"/>
      <c r="AH1818" s="123"/>
      <c r="AI1818" s="120"/>
      <c r="AJ1818" s="120"/>
      <c r="AK1818" s="1093"/>
      <c r="AL1818" s="1093"/>
      <c r="AM1818" s="1093"/>
      <c r="AN1818" s="120"/>
      <c r="AO1818" s="118">
        <f t="shared" si="315"/>
        <v>0</v>
      </c>
      <c r="AP1818" s="120" t="s">
        <v>287</v>
      </c>
      <c r="AQ1818" s="120" t="s">
        <v>287</v>
      </c>
      <c r="AR1818" s="144">
        <f t="shared" si="313"/>
        <v>0</v>
      </c>
      <c r="AS1818" s="411">
        <v>8.3999999999999995E-3</v>
      </c>
      <c r="AT1818" s="115">
        <v>1827</v>
      </c>
    </row>
    <row r="1819" spans="1:46" ht="15" hidden="1" customHeight="1">
      <c r="A1819" s="115">
        <v>1816</v>
      </c>
      <c r="B1819" s="120"/>
      <c r="C1819" s="120"/>
      <c r="D1819" s="120"/>
      <c r="E1819" s="120"/>
      <c r="F1819" s="120"/>
      <c r="G1819" s="120"/>
      <c r="H1819" s="120"/>
      <c r="I1819" s="120"/>
      <c r="J1819" s="120"/>
      <c r="K1819" s="120"/>
      <c r="L1819" s="120">
        <f t="shared" si="314"/>
        <v>0.01</v>
      </c>
      <c r="M1819" s="163"/>
      <c r="N1819" s="141"/>
      <c r="O1819" s="163"/>
      <c r="P1819" s="163"/>
      <c r="Q1819" s="120"/>
      <c r="R1819" s="120"/>
      <c r="S1819" s="121"/>
      <c r="T1819" s="121"/>
      <c r="U1819" s="121"/>
      <c r="V1819" s="121"/>
      <c r="W1819" s="121"/>
      <c r="X1819" s="121"/>
      <c r="Y1819" s="121"/>
      <c r="Z1819" s="121"/>
      <c r="AA1819" s="121"/>
      <c r="AB1819" s="121"/>
      <c r="AC1819" s="122"/>
      <c r="AD1819" s="122"/>
      <c r="AE1819" s="122"/>
      <c r="AF1819" s="123"/>
      <c r="AG1819" s="123"/>
      <c r="AH1819" s="123"/>
      <c r="AI1819" s="120"/>
      <c r="AJ1819" s="120"/>
      <c r="AK1819" s="1093"/>
      <c r="AL1819" s="1093"/>
      <c r="AM1819" s="1093"/>
      <c r="AN1819" s="120"/>
      <c r="AO1819" s="118">
        <f t="shared" si="315"/>
        <v>0</v>
      </c>
      <c r="AP1819" s="120" t="s">
        <v>287</v>
      </c>
      <c r="AQ1819" s="120" t="s">
        <v>287</v>
      </c>
      <c r="AR1819" s="144">
        <f t="shared" si="313"/>
        <v>0</v>
      </c>
      <c r="AS1819" s="411">
        <v>8.3999999999999995E-3</v>
      </c>
      <c r="AT1819" s="115">
        <v>1828</v>
      </c>
    </row>
    <row r="1820" spans="1:46" ht="15" hidden="1" customHeight="1">
      <c r="A1820" s="115">
        <v>1817</v>
      </c>
      <c r="B1820" s="120"/>
      <c r="C1820" s="120"/>
      <c r="D1820" s="120"/>
      <c r="E1820" s="120"/>
      <c r="F1820" s="120"/>
      <c r="G1820" s="120"/>
      <c r="H1820" s="120"/>
      <c r="I1820" s="120"/>
      <c r="J1820" s="120"/>
      <c r="K1820" s="120"/>
      <c r="L1820" s="120">
        <f t="shared" si="314"/>
        <v>0.01</v>
      </c>
      <c r="M1820" s="163"/>
      <c r="N1820" s="141"/>
      <c r="O1820" s="163"/>
      <c r="P1820" s="163"/>
      <c r="Q1820" s="120"/>
      <c r="R1820" s="120"/>
      <c r="S1820" s="121"/>
      <c r="T1820" s="121"/>
      <c r="U1820" s="121"/>
      <c r="V1820" s="121"/>
      <c r="W1820" s="121"/>
      <c r="X1820" s="121"/>
      <c r="Y1820" s="121"/>
      <c r="Z1820" s="121"/>
      <c r="AA1820" s="121"/>
      <c r="AB1820" s="121"/>
      <c r="AC1820" s="122"/>
      <c r="AD1820" s="122"/>
      <c r="AE1820" s="122"/>
      <c r="AF1820" s="123"/>
      <c r="AG1820" s="123"/>
      <c r="AH1820" s="123"/>
      <c r="AI1820" s="120"/>
      <c r="AJ1820" s="120"/>
      <c r="AK1820" s="1093"/>
      <c r="AL1820" s="1093"/>
      <c r="AM1820" s="1093"/>
      <c r="AN1820" s="120"/>
      <c r="AO1820" s="118">
        <f t="shared" si="315"/>
        <v>0</v>
      </c>
      <c r="AP1820" s="120" t="s">
        <v>287</v>
      </c>
      <c r="AQ1820" s="120" t="s">
        <v>287</v>
      </c>
      <c r="AR1820" s="144">
        <f t="shared" si="313"/>
        <v>0</v>
      </c>
      <c r="AS1820" s="411">
        <v>8.3999999999999995E-3</v>
      </c>
      <c r="AT1820" s="115">
        <v>1829</v>
      </c>
    </row>
    <row r="1821" spans="1:46" ht="15" hidden="1" customHeight="1">
      <c r="A1821" s="115">
        <v>1818</v>
      </c>
      <c r="B1821" s="120"/>
      <c r="C1821" s="120"/>
      <c r="D1821" s="120"/>
      <c r="E1821" s="120"/>
      <c r="F1821" s="120"/>
      <c r="G1821" s="120"/>
      <c r="H1821" s="120"/>
      <c r="I1821" s="120"/>
      <c r="J1821" s="120"/>
      <c r="K1821" s="120"/>
      <c r="L1821" s="120">
        <f t="shared" si="314"/>
        <v>0.01</v>
      </c>
      <c r="M1821" s="163"/>
      <c r="N1821" s="141"/>
      <c r="O1821" s="163"/>
      <c r="P1821" s="163"/>
      <c r="Q1821" s="120"/>
      <c r="R1821" s="120"/>
      <c r="S1821" s="121"/>
      <c r="T1821" s="121"/>
      <c r="U1821" s="121"/>
      <c r="V1821" s="121"/>
      <c r="W1821" s="121"/>
      <c r="X1821" s="121"/>
      <c r="Y1821" s="121"/>
      <c r="Z1821" s="121"/>
      <c r="AA1821" s="121"/>
      <c r="AB1821" s="121"/>
      <c r="AC1821" s="122"/>
      <c r="AD1821" s="122"/>
      <c r="AE1821" s="122"/>
      <c r="AF1821" s="123"/>
      <c r="AG1821" s="123"/>
      <c r="AH1821" s="123"/>
      <c r="AI1821" s="120"/>
      <c r="AJ1821" s="120"/>
      <c r="AK1821" s="1093"/>
      <c r="AL1821" s="1093"/>
      <c r="AM1821" s="1093"/>
      <c r="AN1821" s="120"/>
      <c r="AO1821" s="118">
        <f t="shared" si="315"/>
        <v>0</v>
      </c>
      <c r="AP1821" s="120" t="s">
        <v>287</v>
      </c>
      <c r="AQ1821" s="120" t="s">
        <v>287</v>
      </c>
      <c r="AR1821" s="144">
        <f t="shared" si="313"/>
        <v>0</v>
      </c>
      <c r="AS1821" s="411">
        <v>8.3999999999999995E-3</v>
      </c>
      <c r="AT1821" s="115">
        <v>1830</v>
      </c>
    </row>
    <row r="1822" spans="1:46" ht="15" hidden="1" customHeight="1">
      <c r="A1822" s="115">
        <v>1819</v>
      </c>
      <c r="B1822" s="120"/>
      <c r="C1822" s="120"/>
      <c r="D1822" s="120"/>
      <c r="E1822" s="120"/>
      <c r="F1822" s="120"/>
      <c r="G1822" s="120"/>
      <c r="H1822" s="120"/>
      <c r="I1822" s="120"/>
      <c r="J1822" s="120"/>
      <c r="K1822" s="120"/>
      <c r="L1822" s="120">
        <f t="shared" si="314"/>
        <v>0.01</v>
      </c>
      <c r="M1822" s="163"/>
      <c r="N1822" s="141"/>
      <c r="O1822" s="163"/>
      <c r="P1822" s="163"/>
      <c r="Q1822" s="120"/>
      <c r="R1822" s="120"/>
      <c r="S1822" s="121"/>
      <c r="T1822" s="121"/>
      <c r="U1822" s="121"/>
      <c r="V1822" s="121"/>
      <c r="W1822" s="121"/>
      <c r="X1822" s="121"/>
      <c r="Y1822" s="121"/>
      <c r="Z1822" s="121"/>
      <c r="AA1822" s="121"/>
      <c r="AB1822" s="121"/>
      <c r="AC1822" s="122"/>
      <c r="AD1822" s="122"/>
      <c r="AE1822" s="122"/>
      <c r="AF1822" s="123"/>
      <c r="AG1822" s="123"/>
      <c r="AH1822" s="123"/>
      <c r="AI1822" s="120"/>
      <c r="AJ1822" s="120"/>
      <c r="AK1822" s="1093"/>
      <c r="AL1822" s="1093"/>
      <c r="AM1822" s="1093"/>
      <c r="AN1822" s="120"/>
      <c r="AO1822" s="118">
        <f t="shared" si="315"/>
        <v>0</v>
      </c>
      <c r="AP1822" s="120" t="s">
        <v>287</v>
      </c>
      <c r="AQ1822" s="120" t="s">
        <v>287</v>
      </c>
      <c r="AR1822" s="144">
        <f t="shared" si="313"/>
        <v>0</v>
      </c>
      <c r="AS1822" s="411">
        <v>8.3999999999999995E-3</v>
      </c>
      <c r="AT1822" s="115">
        <v>1831</v>
      </c>
    </row>
    <row r="1823" spans="1:46" ht="15" hidden="1" customHeight="1">
      <c r="A1823" s="115">
        <v>1820</v>
      </c>
      <c r="B1823" s="120"/>
      <c r="C1823" s="120"/>
      <c r="D1823" s="120"/>
      <c r="E1823" s="120"/>
      <c r="F1823" s="120"/>
      <c r="G1823" s="120"/>
      <c r="H1823" s="120"/>
      <c r="I1823" s="120"/>
      <c r="J1823" s="120"/>
      <c r="K1823" s="120"/>
      <c r="L1823" s="120">
        <f t="shared" si="314"/>
        <v>0.01</v>
      </c>
      <c r="M1823" s="163"/>
      <c r="N1823" s="141"/>
      <c r="O1823" s="163"/>
      <c r="P1823" s="163"/>
      <c r="Q1823" s="120"/>
      <c r="R1823" s="120"/>
      <c r="S1823" s="121"/>
      <c r="T1823" s="121"/>
      <c r="U1823" s="121"/>
      <c r="V1823" s="121"/>
      <c r="W1823" s="121"/>
      <c r="X1823" s="121"/>
      <c r="Y1823" s="121"/>
      <c r="Z1823" s="121"/>
      <c r="AA1823" s="121"/>
      <c r="AB1823" s="121"/>
      <c r="AC1823" s="122"/>
      <c r="AD1823" s="122"/>
      <c r="AE1823" s="122"/>
      <c r="AF1823" s="123"/>
      <c r="AG1823" s="123"/>
      <c r="AH1823" s="123"/>
      <c r="AI1823" s="120"/>
      <c r="AJ1823" s="120"/>
      <c r="AK1823" s="1093"/>
      <c r="AL1823" s="1093"/>
      <c r="AM1823" s="1093"/>
      <c r="AN1823" s="120"/>
      <c r="AO1823" s="118">
        <f t="shared" si="315"/>
        <v>0</v>
      </c>
      <c r="AP1823" s="120" t="s">
        <v>287</v>
      </c>
      <c r="AQ1823" s="120" t="s">
        <v>287</v>
      </c>
      <c r="AR1823" s="144">
        <f t="shared" si="313"/>
        <v>0</v>
      </c>
      <c r="AS1823" s="411">
        <v>8.3999999999999995E-3</v>
      </c>
      <c r="AT1823" s="115">
        <v>1832</v>
      </c>
    </row>
    <row r="1824" spans="1:46" ht="15" hidden="1" customHeight="1">
      <c r="A1824" s="115">
        <v>1821</v>
      </c>
      <c r="B1824" s="120"/>
      <c r="C1824" s="120"/>
      <c r="D1824" s="120"/>
      <c r="E1824" s="120"/>
      <c r="F1824" s="120"/>
      <c r="G1824" s="120"/>
      <c r="H1824" s="120"/>
      <c r="I1824" s="120"/>
      <c r="J1824" s="120"/>
      <c r="K1824" s="120"/>
      <c r="L1824" s="120">
        <f t="shared" si="314"/>
        <v>0.01</v>
      </c>
      <c r="M1824" s="163"/>
      <c r="N1824" s="141"/>
      <c r="O1824" s="163"/>
      <c r="P1824" s="163"/>
      <c r="Q1824" s="120"/>
      <c r="R1824" s="120"/>
      <c r="S1824" s="121"/>
      <c r="T1824" s="121"/>
      <c r="U1824" s="121"/>
      <c r="V1824" s="121"/>
      <c r="W1824" s="121"/>
      <c r="X1824" s="121"/>
      <c r="Y1824" s="121"/>
      <c r="Z1824" s="121"/>
      <c r="AA1824" s="121"/>
      <c r="AB1824" s="121"/>
      <c r="AC1824" s="122"/>
      <c r="AD1824" s="122"/>
      <c r="AE1824" s="122"/>
      <c r="AF1824" s="123"/>
      <c r="AG1824" s="123"/>
      <c r="AH1824" s="123"/>
      <c r="AI1824" s="120"/>
      <c r="AJ1824" s="120"/>
      <c r="AK1824" s="1093"/>
      <c r="AL1824" s="1093"/>
      <c r="AM1824" s="1093"/>
      <c r="AN1824" s="120"/>
      <c r="AO1824" s="118">
        <f t="shared" si="315"/>
        <v>0</v>
      </c>
      <c r="AP1824" s="120" t="s">
        <v>287</v>
      </c>
      <c r="AQ1824" s="120" t="s">
        <v>287</v>
      </c>
      <c r="AR1824" s="144">
        <f t="shared" si="313"/>
        <v>0</v>
      </c>
      <c r="AS1824" s="411">
        <v>8.3999999999999995E-3</v>
      </c>
      <c r="AT1824" s="115">
        <v>1833</v>
      </c>
    </row>
    <row r="1825" spans="1:46" ht="15" hidden="1" customHeight="1">
      <c r="A1825" s="115">
        <v>1822</v>
      </c>
      <c r="B1825" s="120"/>
      <c r="C1825" s="120"/>
      <c r="D1825" s="120"/>
      <c r="E1825" s="120"/>
      <c r="F1825" s="120"/>
      <c r="G1825" s="120"/>
      <c r="H1825" s="120"/>
      <c r="I1825" s="120"/>
      <c r="J1825" s="120"/>
      <c r="K1825" s="120"/>
      <c r="L1825" s="120">
        <f t="shared" si="314"/>
        <v>0.01</v>
      </c>
      <c r="M1825" s="163"/>
      <c r="N1825" s="141"/>
      <c r="O1825" s="163"/>
      <c r="P1825" s="163"/>
      <c r="Q1825" s="120"/>
      <c r="R1825" s="120"/>
      <c r="S1825" s="121"/>
      <c r="T1825" s="121"/>
      <c r="U1825" s="121"/>
      <c r="V1825" s="121"/>
      <c r="W1825" s="121"/>
      <c r="X1825" s="121"/>
      <c r="Y1825" s="121"/>
      <c r="Z1825" s="121"/>
      <c r="AA1825" s="121"/>
      <c r="AB1825" s="121"/>
      <c r="AC1825" s="122"/>
      <c r="AD1825" s="122"/>
      <c r="AE1825" s="122"/>
      <c r="AF1825" s="123"/>
      <c r="AG1825" s="123"/>
      <c r="AH1825" s="123"/>
      <c r="AI1825" s="120"/>
      <c r="AJ1825" s="120"/>
      <c r="AK1825" s="1093"/>
      <c r="AL1825" s="1093"/>
      <c r="AM1825" s="1093"/>
      <c r="AN1825" s="120"/>
      <c r="AO1825" s="118">
        <f t="shared" si="315"/>
        <v>0</v>
      </c>
      <c r="AP1825" s="120" t="s">
        <v>287</v>
      </c>
      <c r="AQ1825" s="120" t="s">
        <v>287</v>
      </c>
      <c r="AR1825" s="144">
        <f t="shared" si="313"/>
        <v>0</v>
      </c>
      <c r="AS1825" s="411">
        <v>8.3999999999999995E-3</v>
      </c>
      <c r="AT1825" s="115">
        <v>1834</v>
      </c>
    </row>
    <row r="1826" spans="1:46" ht="15" hidden="1" customHeight="1">
      <c r="A1826" s="115">
        <v>1823</v>
      </c>
      <c r="B1826" s="120"/>
      <c r="C1826" s="120"/>
      <c r="D1826" s="120"/>
      <c r="E1826" s="120"/>
      <c r="F1826" s="120"/>
      <c r="G1826" s="120"/>
      <c r="H1826" s="120"/>
      <c r="I1826" s="120"/>
      <c r="J1826" s="120"/>
      <c r="K1826" s="120"/>
      <c r="L1826" s="120">
        <f t="shared" si="314"/>
        <v>0.01</v>
      </c>
      <c r="M1826" s="163"/>
      <c r="N1826" s="141"/>
      <c r="O1826" s="163"/>
      <c r="P1826" s="163"/>
      <c r="Q1826" s="120"/>
      <c r="R1826" s="120"/>
      <c r="S1826" s="121"/>
      <c r="T1826" s="121"/>
      <c r="U1826" s="121"/>
      <c r="V1826" s="121"/>
      <c r="W1826" s="121"/>
      <c r="X1826" s="121"/>
      <c r="Y1826" s="121"/>
      <c r="Z1826" s="121"/>
      <c r="AA1826" s="121"/>
      <c r="AB1826" s="121"/>
      <c r="AC1826" s="122"/>
      <c r="AD1826" s="122"/>
      <c r="AE1826" s="122"/>
      <c r="AF1826" s="123"/>
      <c r="AG1826" s="123"/>
      <c r="AH1826" s="123"/>
      <c r="AI1826" s="120"/>
      <c r="AJ1826" s="120"/>
      <c r="AK1826" s="1093"/>
      <c r="AL1826" s="1093"/>
      <c r="AM1826" s="1093"/>
      <c r="AN1826" s="120"/>
      <c r="AO1826" s="118">
        <f t="shared" si="315"/>
        <v>0</v>
      </c>
      <c r="AP1826" s="120" t="s">
        <v>287</v>
      </c>
      <c r="AQ1826" s="120" t="s">
        <v>287</v>
      </c>
      <c r="AR1826" s="144">
        <f t="shared" si="313"/>
        <v>0</v>
      </c>
      <c r="AS1826" s="411">
        <v>8.3999999999999995E-3</v>
      </c>
      <c r="AT1826" s="115">
        <v>1835</v>
      </c>
    </row>
    <row r="1827" spans="1:46" ht="15" hidden="1" customHeight="1">
      <c r="A1827" s="115">
        <v>1824</v>
      </c>
      <c r="B1827" s="120"/>
      <c r="C1827" s="120"/>
      <c r="D1827" s="120"/>
      <c r="E1827" s="120"/>
      <c r="F1827" s="120"/>
      <c r="G1827" s="120"/>
      <c r="H1827" s="120"/>
      <c r="I1827" s="120"/>
      <c r="J1827" s="120"/>
      <c r="K1827" s="120"/>
      <c r="L1827" s="120">
        <f t="shared" si="314"/>
        <v>0.01</v>
      </c>
      <c r="M1827" s="163"/>
      <c r="N1827" s="141"/>
      <c r="O1827" s="163"/>
      <c r="P1827" s="163"/>
      <c r="Q1827" s="120"/>
      <c r="R1827" s="120"/>
      <c r="S1827" s="121"/>
      <c r="T1827" s="121"/>
      <c r="U1827" s="121"/>
      <c r="V1827" s="121"/>
      <c r="W1827" s="121"/>
      <c r="X1827" s="121"/>
      <c r="Y1827" s="121"/>
      <c r="Z1827" s="121"/>
      <c r="AA1827" s="121"/>
      <c r="AB1827" s="121"/>
      <c r="AC1827" s="122"/>
      <c r="AD1827" s="122"/>
      <c r="AE1827" s="122"/>
      <c r="AF1827" s="123"/>
      <c r="AG1827" s="123"/>
      <c r="AH1827" s="123"/>
      <c r="AI1827" s="120"/>
      <c r="AJ1827" s="120"/>
      <c r="AK1827" s="1093"/>
      <c r="AL1827" s="1093"/>
      <c r="AM1827" s="1093"/>
      <c r="AN1827" s="120"/>
      <c r="AO1827" s="118">
        <f t="shared" si="315"/>
        <v>0</v>
      </c>
      <c r="AP1827" s="120" t="s">
        <v>287</v>
      </c>
      <c r="AQ1827" s="120" t="s">
        <v>287</v>
      </c>
      <c r="AR1827" s="144">
        <f t="shared" si="313"/>
        <v>0</v>
      </c>
      <c r="AS1827" s="411">
        <v>8.3999999999999995E-3</v>
      </c>
      <c r="AT1827" s="115">
        <v>1836</v>
      </c>
    </row>
    <row r="1828" spans="1:46" ht="15" hidden="1" customHeight="1">
      <c r="A1828" s="115">
        <v>1825</v>
      </c>
      <c r="B1828" s="120"/>
      <c r="C1828" s="120"/>
      <c r="D1828" s="120"/>
      <c r="E1828" s="120"/>
      <c r="F1828" s="120"/>
      <c r="G1828" s="120"/>
      <c r="H1828" s="120"/>
      <c r="I1828" s="120"/>
      <c r="J1828" s="120"/>
      <c r="K1828" s="120"/>
      <c r="L1828" s="120">
        <f t="shared" si="314"/>
        <v>0.01</v>
      </c>
      <c r="M1828" s="163"/>
      <c r="N1828" s="141"/>
      <c r="O1828" s="163"/>
      <c r="P1828" s="163"/>
      <c r="Q1828" s="120"/>
      <c r="R1828" s="120"/>
      <c r="S1828" s="121"/>
      <c r="T1828" s="121"/>
      <c r="U1828" s="121"/>
      <c r="V1828" s="121"/>
      <c r="W1828" s="121"/>
      <c r="X1828" s="121"/>
      <c r="Y1828" s="121"/>
      <c r="Z1828" s="121"/>
      <c r="AA1828" s="121"/>
      <c r="AB1828" s="121"/>
      <c r="AC1828" s="122"/>
      <c r="AD1828" s="122"/>
      <c r="AE1828" s="122"/>
      <c r="AF1828" s="123"/>
      <c r="AG1828" s="123"/>
      <c r="AH1828" s="123"/>
      <c r="AI1828" s="120"/>
      <c r="AJ1828" s="120"/>
      <c r="AK1828" s="1093"/>
      <c r="AL1828" s="1093"/>
      <c r="AM1828" s="1093"/>
      <c r="AN1828" s="120"/>
      <c r="AO1828" s="118">
        <f t="shared" si="315"/>
        <v>0</v>
      </c>
      <c r="AP1828" s="120" t="s">
        <v>287</v>
      </c>
      <c r="AQ1828" s="120" t="s">
        <v>287</v>
      </c>
      <c r="AR1828" s="144">
        <f t="shared" si="313"/>
        <v>0</v>
      </c>
      <c r="AS1828" s="411">
        <v>8.3999999999999995E-3</v>
      </c>
      <c r="AT1828" s="115">
        <v>1837</v>
      </c>
    </row>
    <row r="1829" spans="1:46" ht="15" hidden="1" customHeight="1">
      <c r="A1829" s="115">
        <v>1826</v>
      </c>
      <c r="B1829" s="120"/>
      <c r="C1829" s="120"/>
      <c r="D1829" s="120"/>
      <c r="E1829" s="120"/>
      <c r="F1829" s="120"/>
      <c r="G1829" s="120"/>
      <c r="H1829" s="120"/>
      <c r="I1829" s="120"/>
      <c r="J1829" s="120"/>
      <c r="K1829" s="120"/>
      <c r="L1829" s="120">
        <f t="shared" si="314"/>
        <v>0.01</v>
      </c>
      <c r="M1829" s="163"/>
      <c r="N1829" s="141"/>
      <c r="O1829" s="163"/>
      <c r="P1829" s="163"/>
      <c r="Q1829" s="120"/>
      <c r="R1829" s="120"/>
      <c r="S1829" s="121"/>
      <c r="T1829" s="121"/>
      <c r="U1829" s="121"/>
      <c r="V1829" s="121"/>
      <c r="W1829" s="121"/>
      <c r="X1829" s="121"/>
      <c r="Y1829" s="121"/>
      <c r="Z1829" s="121"/>
      <c r="AA1829" s="121"/>
      <c r="AB1829" s="121"/>
      <c r="AC1829" s="122"/>
      <c r="AD1829" s="122"/>
      <c r="AE1829" s="122"/>
      <c r="AF1829" s="123"/>
      <c r="AG1829" s="123"/>
      <c r="AH1829" s="123"/>
      <c r="AI1829" s="120"/>
      <c r="AJ1829" s="120"/>
      <c r="AK1829" s="1093"/>
      <c r="AL1829" s="1093"/>
      <c r="AM1829" s="1093"/>
      <c r="AN1829" s="120"/>
      <c r="AO1829" s="118">
        <f t="shared" si="315"/>
        <v>0</v>
      </c>
      <c r="AP1829" s="120" t="s">
        <v>287</v>
      </c>
      <c r="AQ1829" s="120" t="s">
        <v>287</v>
      </c>
      <c r="AR1829" s="144">
        <f t="shared" si="313"/>
        <v>0</v>
      </c>
      <c r="AS1829" s="411">
        <v>8.3999999999999995E-3</v>
      </c>
      <c r="AT1829" s="115">
        <v>1838</v>
      </c>
    </row>
    <row r="1830" spans="1:46" ht="15" hidden="1" customHeight="1">
      <c r="A1830" s="115">
        <v>1827</v>
      </c>
      <c r="B1830" s="120"/>
      <c r="C1830" s="120"/>
      <c r="D1830" s="120"/>
      <c r="E1830" s="120"/>
      <c r="F1830" s="120"/>
      <c r="G1830" s="120"/>
      <c r="H1830" s="120"/>
      <c r="I1830" s="120"/>
      <c r="J1830" s="120"/>
      <c r="K1830" s="120"/>
      <c r="L1830" s="120">
        <f t="shared" si="314"/>
        <v>0.01</v>
      </c>
      <c r="M1830" s="163"/>
      <c r="N1830" s="141"/>
      <c r="O1830" s="163"/>
      <c r="P1830" s="163"/>
      <c r="Q1830" s="120"/>
      <c r="R1830" s="120"/>
      <c r="S1830" s="121"/>
      <c r="T1830" s="121"/>
      <c r="U1830" s="121"/>
      <c r="V1830" s="121"/>
      <c r="W1830" s="121"/>
      <c r="X1830" s="121"/>
      <c r="Y1830" s="121"/>
      <c r="Z1830" s="121"/>
      <c r="AA1830" s="121"/>
      <c r="AB1830" s="121"/>
      <c r="AC1830" s="122"/>
      <c r="AD1830" s="122"/>
      <c r="AE1830" s="122"/>
      <c r="AF1830" s="123"/>
      <c r="AG1830" s="123"/>
      <c r="AH1830" s="123"/>
      <c r="AI1830" s="120"/>
      <c r="AJ1830" s="120"/>
      <c r="AK1830" s="1093"/>
      <c r="AL1830" s="1093"/>
      <c r="AM1830" s="1093"/>
      <c r="AN1830" s="120"/>
      <c r="AO1830" s="118">
        <f t="shared" si="315"/>
        <v>0</v>
      </c>
      <c r="AP1830" s="120" t="s">
        <v>287</v>
      </c>
      <c r="AQ1830" s="120" t="s">
        <v>287</v>
      </c>
      <c r="AR1830" s="144">
        <f t="shared" si="313"/>
        <v>0</v>
      </c>
      <c r="AS1830" s="411">
        <v>8.3999999999999995E-3</v>
      </c>
      <c r="AT1830" s="115">
        <v>1839</v>
      </c>
    </row>
    <row r="1831" spans="1:46" ht="15" hidden="1" customHeight="1">
      <c r="A1831" s="115">
        <v>1828</v>
      </c>
      <c r="B1831" s="120"/>
      <c r="C1831" s="120"/>
      <c r="D1831" s="120"/>
      <c r="E1831" s="120"/>
      <c r="F1831" s="120"/>
      <c r="G1831" s="120"/>
      <c r="H1831" s="120"/>
      <c r="I1831" s="120"/>
      <c r="J1831" s="120"/>
      <c r="K1831" s="120"/>
      <c r="L1831" s="120">
        <f t="shared" si="314"/>
        <v>0.01</v>
      </c>
      <c r="M1831" s="163"/>
      <c r="N1831" s="141"/>
      <c r="O1831" s="163"/>
      <c r="P1831" s="163"/>
      <c r="Q1831" s="120"/>
      <c r="R1831" s="120"/>
      <c r="S1831" s="121"/>
      <c r="T1831" s="121"/>
      <c r="U1831" s="121"/>
      <c r="V1831" s="121"/>
      <c r="W1831" s="121"/>
      <c r="X1831" s="121"/>
      <c r="Y1831" s="121"/>
      <c r="Z1831" s="121"/>
      <c r="AA1831" s="121"/>
      <c r="AB1831" s="121"/>
      <c r="AC1831" s="122"/>
      <c r="AD1831" s="122"/>
      <c r="AE1831" s="122"/>
      <c r="AF1831" s="123"/>
      <c r="AG1831" s="123"/>
      <c r="AH1831" s="123"/>
      <c r="AI1831" s="120"/>
      <c r="AJ1831" s="120"/>
      <c r="AK1831" s="1093"/>
      <c r="AL1831" s="1093"/>
      <c r="AM1831" s="1093"/>
      <c r="AN1831" s="120"/>
      <c r="AO1831" s="118">
        <f t="shared" si="315"/>
        <v>0</v>
      </c>
      <c r="AP1831" s="120" t="s">
        <v>287</v>
      </c>
      <c r="AQ1831" s="120" t="s">
        <v>287</v>
      </c>
      <c r="AR1831" s="144">
        <f t="shared" si="313"/>
        <v>0</v>
      </c>
      <c r="AS1831" s="411">
        <v>8.3999999999999995E-3</v>
      </c>
      <c r="AT1831" s="115">
        <v>1840</v>
      </c>
    </row>
    <row r="1832" spans="1:46" ht="15" hidden="1" customHeight="1">
      <c r="A1832" s="115">
        <v>1829</v>
      </c>
      <c r="B1832" s="120"/>
      <c r="C1832" s="120"/>
      <c r="D1832" s="120"/>
      <c r="E1832" s="120"/>
      <c r="F1832" s="120"/>
      <c r="G1832" s="120"/>
      <c r="H1832" s="120"/>
      <c r="I1832" s="120"/>
      <c r="J1832" s="120"/>
      <c r="K1832" s="120"/>
      <c r="L1832" s="120">
        <f t="shared" si="314"/>
        <v>0.01</v>
      </c>
      <c r="M1832" s="163"/>
      <c r="N1832" s="141"/>
      <c r="O1832" s="163"/>
      <c r="P1832" s="163"/>
      <c r="Q1832" s="120"/>
      <c r="R1832" s="120"/>
      <c r="S1832" s="121"/>
      <c r="T1832" s="121"/>
      <c r="U1832" s="121"/>
      <c r="V1832" s="121"/>
      <c r="W1832" s="121"/>
      <c r="X1832" s="121"/>
      <c r="Y1832" s="121"/>
      <c r="Z1832" s="121"/>
      <c r="AA1832" s="121"/>
      <c r="AB1832" s="121"/>
      <c r="AC1832" s="122"/>
      <c r="AD1832" s="122"/>
      <c r="AE1832" s="122"/>
      <c r="AF1832" s="123"/>
      <c r="AG1832" s="123"/>
      <c r="AH1832" s="123"/>
      <c r="AI1832" s="120"/>
      <c r="AJ1832" s="120"/>
      <c r="AK1832" s="1093"/>
      <c r="AL1832" s="1093"/>
      <c r="AM1832" s="1093"/>
      <c r="AN1832" s="120"/>
      <c r="AO1832" s="118">
        <f t="shared" si="315"/>
        <v>0</v>
      </c>
      <c r="AP1832" s="120" t="s">
        <v>287</v>
      </c>
      <c r="AQ1832" s="120" t="s">
        <v>287</v>
      </c>
      <c r="AR1832" s="144">
        <f t="shared" si="313"/>
        <v>0</v>
      </c>
      <c r="AS1832" s="411">
        <v>8.3999999999999995E-3</v>
      </c>
      <c r="AT1832" s="115">
        <v>1841</v>
      </c>
    </row>
    <row r="1833" spans="1:46" ht="15" hidden="1" customHeight="1">
      <c r="A1833" s="115">
        <v>1830</v>
      </c>
      <c r="B1833" s="120"/>
      <c r="C1833" s="120"/>
      <c r="D1833" s="120"/>
      <c r="E1833" s="120"/>
      <c r="F1833" s="120"/>
      <c r="G1833" s="120"/>
      <c r="H1833" s="120"/>
      <c r="I1833" s="120"/>
      <c r="J1833" s="120"/>
      <c r="K1833" s="120"/>
      <c r="L1833" s="120">
        <f t="shared" si="314"/>
        <v>0.01</v>
      </c>
      <c r="M1833" s="163"/>
      <c r="N1833" s="141"/>
      <c r="O1833" s="163"/>
      <c r="P1833" s="163"/>
      <c r="Q1833" s="120"/>
      <c r="R1833" s="120"/>
      <c r="S1833" s="121"/>
      <c r="T1833" s="121"/>
      <c r="U1833" s="121"/>
      <c r="V1833" s="121"/>
      <c r="W1833" s="121"/>
      <c r="X1833" s="121"/>
      <c r="Y1833" s="121"/>
      <c r="Z1833" s="121"/>
      <c r="AA1833" s="121"/>
      <c r="AB1833" s="121"/>
      <c r="AC1833" s="122"/>
      <c r="AD1833" s="122"/>
      <c r="AE1833" s="122"/>
      <c r="AF1833" s="123"/>
      <c r="AG1833" s="123"/>
      <c r="AH1833" s="123"/>
      <c r="AI1833" s="120"/>
      <c r="AJ1833" s="120"/>
      <c r="AK1833" s="1093"/>
      <c r="AL1833" s="1093"/>
      <c r="AM1833" s="1093"/>
      <c r="AN1833" s="120"/>
      <c r="AO1833" s="118">
        <f t="shared" si="315"/>
        <v>0</v>
      </c>
      <c r="AP1833" s="120" t="s">
        <v>287</v>
      </c>
      <c r="AQ1833" s="120" t="s">
        <v>287</v>
      </c>
      <c r="AR1833" s="144">
        <f t="shared" si="313"/>
        <v>0</v>
      </c>
      <c r="AS1833" s="411">
        <v>8.3999999999999995E-3</v>
      </c>
      <c r="AT1833" s="115">
        <v>1842</v>
      </c>
    </row>
    <row r="1834" spans="1:46" ht="15" hidden="1" customHeight="1">
      <c r="A1834" s="115">
        <v>1831</v>
      </c>
      <c r="B1834" s="120"/>
      <c r="C1834" s="120"/>
      <c r="D1834" s="120"/>
      <c r="E1834" s="120"/>
      <c r="F1834" s="120"/>
      <c r="G1834" s="120"/>
      <c r="H1834" s="120"/>
      <c r="I1834" s="120"/>
      <c r="J1834" s="120"/>
      <c r="K1834" s="120"/>
      <c r="L1834" s="120">
        <f t="shared" si="314"/>
        <v>0.01</v>
      </c>
      <c r="M1834" s="163"/>
      <c r="N1834" s="141"/>
      <c r="O1834" s="163"/>
      <c r="P1834" s="163"/>
      <c r="Q1834" s="120"/>
      <c r="R1834" s="120"/>
      <c r="S1834" s="121"/>
      <c r="T1834" s="121"/>
      <c r="U1834" s="121"/>
      <c r="V1834" s="121"/>
      <c r="W1834" s="121"/>
      <c r="X1834" s="121"/>
      <c r="Y1834" s="121"/>
      <c r="Z1834" s="121"/>
      <c r="AA1834" s="121"/>
      <c r="AB1834" s="121"/>
      <c r="AC1834" s="122"/>
      <c r="AD1834" s="122"/>
      <c r="AE1834" s="122"/>
      <c r="AF1834" s="123"/>
      <c r="AG1834" s="123"/>
      <c r="AH1834" s="123"/>
      <c r="AI1834" s="120"/>
      <c r="AJ1834" s="120"/>
      <c r="AK1834" s="1093"/>
      <c r="AL1834" s="1093"/>
      <c r="AM1834" s="1093"/>
      <c r="AN1834" s="120"/>
      <c r="AO1834" s="118">
        <f t="shared" si="315"/>
        <v>0</v>
      </c>
      <c r="AP1834" s="120" t="s">
        <v>287</v>
      </c>
      <c r="AQ1834" s="120" t="s">
        <v>287</v>
      </c>
      <c r="AR1834" s="144">
        <f t="shared" si="313"/>
        <v>0</v>
      </c>
      <c r="AS1834" s="411">
        <v>8.3999999999999995E-3</v>
      </c>
      <c r="AT1834" s="115">
        <v>1843</v>
      </c>
    </row>
    <row r="1835" spans="1:46" ht="15" hidden="1" customHeight="1">
      <c r="A1835" s="115">
        <v>1832</v>
      </c>
      <c r="B1835" s="120"/>
      <c r="C1835" s="120"/>
      <c r="D1835" s="120"/>
      <c r="E1835" s="120"/>
      <c r="F1835" s="120"/>
      <c r="G1835" s="120"/>
      <c r="H1835" s="120"/>
      <c r="I1835" s="120"/>
      <c r="J1835" s="120"/>
      <c r="K1835" s="120"/>
      <c r="L1835" s="120">
        <f t="shared" si="314"/>
        <v>0.01</v>
      </c>
      <c r="M1835" s="163"/>
      <c r="N1835" s="141"/>
      <c r="O1835" s="163"/>
      <c r="P1835" s="163"/>
      <c r="Q1835" s="120"/>
      <c r="R1835" s="120"/>
      <c r="S1835" s="121"/>
      <c r="T1835" s="121"/>
      <c r="U1835" s="121"/>
      <c r="V1835" s="121"/>
      <c r="W1835" s="121"/>
      <c r="X1835" s="121"/>
      <c r="Y1835" s="121"/>
      <c r="Z1835" s="121"/>
      <c r="AA1835" s="121"/>
      <c r="AB1835" s="121"/>
      <c r="AC1835" s="122"/>
      <c r="AD1835" s="122"/>
      <c r="AE1835" s="122"/>
      <c r="AF1835" s="123"/>
      <c r="AG1835" s="123"/>
      <c r="AH1835" s="123"/>
      <c r="AI1835" s="120"/>
      <c r="AJ1835" s="120"/>
      <c r="AK1835" s="1093"/>
      <c r="AL1835" s="1093"/>
      <c r="AM1835" s="1093"/>
      <c r="AN1835" s="120"/>
      <c r="AO1835" s="118">
        <f t="shared" si="315"/>
        <v>0</v>
      </c>
      <c r="AP1835" s="120" t="s">
        <v>287</v>
      </c>
      <c r="AQ1835" s="120" t="s">
        <v>287</v>
      </c>
      <c r="AR1835" s="144">
        <f t="shared" si="313"/>
        <v>0</v>
      </c>
      <c r="AS1835" s="411">
        <v>8.3999999999999995E-3</v>
      </c>
      <c r="AT1835" s="115">
        <v>1844</v>
      </c>
    </row>
    <row r="1836" spans="1:46" ht="15" hidden="1" customHeight="1">
      <c r="A1836" s="115">
        <v>1833</v>
      </c>
      <c r="B1836" s="120"/>
      <c r="C1836" s="120"/>
      <c r="D1836" s="120"/>
      <c r="E1836" s="120"/>
      <c r="F1836" s="120"/>
      <c r="G1836" s="120"/>
      <c r="H1836" s="120"/>
      <c r="I1836" s="120"/>
      <c r="J1836" s="120"/>
      <c r="K1836" s="120"/>
      <c r="L1836" s="120">
        <f t="shared" si="314"/>
        <v>0.01</v>
      </c>
      <c r="M1836" s="163"/>
      <c r="N1836" s="141"/>
      <c r="O1836" s="163"/>
      <c r="P1836" s="163"/>
      <c r="Q1836" s="120"/>
      <c r="R1836" s="120"/>
      <c r="S1836" s="121"/>
      <c r="T1836" s="121"/>
      <c r="U1836" s="121"/>
      <c r="V1836" s="121"/>
      <c r="W1836" s="121"/>
      <c r="X1836" s="121"/>
      <c r="Y1836" s="121"/>
      <c r="Z1836" s="121"/>
      <c r="AA1836" s="121"/>
      <c r="AB1836" s="121"/>
      <c r="AC1836" s="122"/>
      <c r="AD1836" s="122"/>
      <c r="AE1836" s="122"/>
      <c r="AF1836" s="123"/>
      <c r="AG1836" s="123"/>
      <c r="AH1836" s="123"/>
      <c r="AI1836" s="120"/>
      <c r="AJ1836" s="120"/>
      <c r="AK1836" s="1093"/>
      <c r="AL1836" s="1093"/>
      <c r="AM1836" s="1093"/>
      <c r="AN1836" s="120"/>
      <c r="AO1836" s="118">
        <f t="shared" si="315"/>
        <v>0</v>
      </c>
      <c r="AP1836" s="120" t="s">
        <v>287</v>
      </c>
      <c r="AQ1836" s="120" t="s">
        <v>287</v>
      </c>
      <c r="AR1836" s="144">
        <f t="shared" si="313"/>
        <v>0</v>
      </c>
      <c r="AS1836" s="411">
        <v>8.3999999999999995E-3</v>
      </c>
      <c r="AT1836" s="115">
        <v>1845</v>
      </c>
    </row>
    <row r="1837" spans="1:46" ht="15" hidden="1" customHeight="1">
      <c r="A1837" s="115">
        <v>1834</v>
      </c>
      <c r="B1837" s="120"/>
      <c r="C1837" s="120"/>
      <c r="D1837" s="120"/>
      <c r="E1837" s="120"/>
      <c r="F1837" s="120"/>
      <c r="G1837" s="120"/>
      <c r="H1837" s="120"/>
      <c r="I1837" s="120"/>
      <c r="J1837" s="120"/>
      <c r="K1837" s="120"/>
      <c r="L1837" s="120">
        <f t="shared" si="314"/>
        <v>0.01</v>
      </c>
      <c r="M1837" s="163"/>
      <c r="N1837" s="141"/>
      <c r="O1837" s="163"/>
      <c r="P1837" s="163"/>
      <c r="Q1837" s="120"/>
      <c r="R1837" s="120"/>
      <c r="S1837" s="121"/>
      <c r="T1837" s="121"/>
      <c r="U1837" s="121"/>
      <c r="V1837" s="121"/>
      <c r="W1837" s="121"/>
      <c r="X1837" s="121"/>
      <c r="Y1837" s="121"/>
      <c r="Z1837" s="121"/>
      <c r="AA1837" s="121"/>
      <c r="AB1837" s="121"/>
      <c r="AC1837" s="122"/>
      <c r="AD1837" s="122"/>
      <c r="AE1837" s="122"/>
      <c r="AF1837" s="123"/>
      <c r="AG1837" s="123"/>
      <c r="AH1837" s="123"/>
      <c r="AI1837" s="120"/>
      <c r="AJ1837" s="120"/>
      <c r="AK1837" s="1093"/>
      <c r="AL1837" s="1093"/>
      <c r="AM1837" s="1093"/>
      <c r="AN1837" s="120"/>
      <c r="AO1837" s="118">
        <f t="shared" si="315"/>
        <v>0</v>
      </c>
      <c r="AP1837" s="120" t="s">
        <v>287</v>
      </c>
      <c r="AQ1837" s="120" t="s">
        <v>287</v>
      </c>
      <c r="AR1837" s="144">
        <f t="shared" si="313"/>
        <v>0</v>
      </c>
      <c r="AS1837" s="411">
        <v>8.3999999999999995E-3</v>
      </c>
      <c r="AT1837" s="115">
        <v>1846</v>
      </c>
    </row>
    <row r="1838" spans="1:46" ht="15" hidden="1" customHeight="1">
      <c r="A1838" s="115">
        <v>1835</v>
      </c>
      <c r="B1838" s="120"/>
      <c r="C1838" s="120"/>
      <c r="D1838" s="120"/>
      <c r="E1838" s="120"/>
      <c r="F1838" s="120"/>
      <c r="G1838" s="120"/>
      <c r="H1838" s="120"/>
      <c r="I1838" s="120"/>
      <c r="J1838" s="120"/>
      <c r="K1838" s="120"/>
      <c r="L1838" s="120">
        <f t="shared" si="314"/>
        <v>0.01</v>
      </c>
      <c r="M1838" s="163"/>
      <c r="N1838" s="141"/>
      <c r="O1838" s="163"/>
      <c r="P1838" s="163"/>
      <c r="Q1838" s="120"/>
      <c r="R1838" s="120"/>
      <c r="S1838" s="121"/>
      <c r="T1838" s="121"/>
      <c r="U1838" s="121"/>
      <c r="V1838" s="121"/>
      <c r="W1838" s="121"/>
      <c r="X1838" s="121"/>
      <c r="Y1838" s="121"/>
      <c r="Z1838" s="121"/>
      <c r="AA1838" s="121"/>
      <c r="AB1838" s="121"/>
      <c r="AC1838" s="122"/>
      <c r="AD1838" s="122"/>
      <c r="AE1838" s="122"/>
      <c r="AF1838" s="123"/>
      <c r="AG1838" s="123"/>
      <c r="AH1838" s="123"/>
      <c r="AI1838" s="120"/>
      <c r="AJ1838" s="120"/>
      <c r="AK1838" s="1093"/>
      <c r="AL1838" s="1093"/>
      <c r="AM1838" s="1093"/>
      <c r="AN1838" s="120"/>
      <c r="AO1838" s="118">
        <f t="shared" si="315"/>
        <v>0</v>
      </c>
      <c r="AP1838" s="120" t="s">
        <v>287</v>
      </c>
      <c r="AQ1838" s="120" t="s">
        <v>287</v>
      </c>
      <c r="AR1838" s="144">
        <f t="shared" si="313"/>
        <v>0</v>
      </c>
      <c r="AS1838" s="411">
        <v>8.3999999999999995E-3</v>
      </c>
      <c r="AT1838" s="115">
        <v>1847</v>
      </c>
    </row>
    <row r="1839" spans="1:46" ht="15" hidden="1" customHeight="1">
      <c r="A1839" s="115">
        <v>1836</v>
      </c>
      <c r="B1839" s="120"/>
      <c r="C1839" s="120"/>
      <c r="D1839" s="120"/>
      <c r="E1839" s="120"/>
      <c r="F1839" s="120"/>
      <c r="G1839" s="120"/>
      <c r="H1839" s="120"/>
      <c r="I1839" s="120"/>
      <c r="J1839" s="120"/>
      <c r="K1839" s="120"/>
      <c r="L1839" s="120">
        <f t="shared" si="314"/>
        <v>0.01</v>
      </c>
      <c r="M1839" s="163"/>
      <c r="N1839" s="141"/>
      <c r="O1839" s="163"/>
      <c r="P1839" s="163"/>
      <c r="Q1839" s="120"/>
      <c r="R1839" s="120"/>
      <c r="S1839" s="121"/>
      <c r="T1839" s="121"/>
      <c r="U1839" s="121"/>
      <c r="V1839" s="121"/>
      <c r="W1839" s="121"/>
      <c r="X1839" s="121"/>
      <c r="Y1839" s="121"/>
      <c r="Z1839" s="121"/>
      <c r="AA1839" s="121"/>
      <c r="AB1839" s="121"/>
      <c r="AC1839" s="122"/>
      <c r="AD1839" s="122"/>
      <c r="AE1839" s="122"/>
      <c r="AF1839" s="123"/>
      <c r="AG1839" s="123"/>
      <c r="AH1839" s="123"/>
      <c r="AI1839" s="120"/>
      <c r="AJ1839" s="120"/>
      <c r="AK1839" s="1093"/>
      <c r="AL1839" s="1093"/>
      <c r="AM1839" s="1093"/>
      <c r="AN1839" s="120"/>
      <c r="AO1839" s="118">
        <f t="shared" si="315"/>
        <v>0</v>
      </c>
      <c r="AP1839" s="120" t="s">
        <v>287</v>
      </c>
      <c r="AQ1839" s="120" t="s">
        <v>287</v>
      </c>
      <c r="AR1839" s="144">
        <f t="shared" si="313"/>
        <v>0</v>
      </c>
      <c r="AS1839" s="411">
        <v>8.3999999999999995E-3</v>
      </c>
      <c r="AT1839" s="115">
        <v>1848</v>
      </c>
    </row>
    <row r="1840" spans="1:46" ht="15" hidden="1" customHeight="1">
      <c r="A1840" s="115">
        <v>1837</v>
      </c>
      <c r="B1840" s="120"/>
      <c r="C1840" s="120"/>
      <c r="D1840" s="120"/>
      <c r="E1840" s="120"/>
      <c r="F1840" s="120"/>
      <c r="G1840" s="120"/>
      <c r="H1840" s="120"/>
      <c r="I1840" s="120"/>
      <c r="J1840" s="120"/>
      <c r="K1840" s="120"/>
      <c r="L1840" s="120">
        <f t="shared" si="314"/>
        <v>0.01</v>
      </c>
      <c r="M1840" s="163"/>
      <c r="N1840" s="141"/>
      <c r="O1840" s="163"/>
      <c r="P1840" s="163"/>
      <c r="Q1840" s="120"/>
      <c r="R1840" s="120"/>
      <c r="S1840" s="121"/>
      <c r="T1840" s="121"/>
      <c r="U1840" s="121"/>
      <c r="V1840" s="121"/>
      <c r="W1840" s="121"/>
      <c r="X1840" s="121"/>
      <c r="Y1840" s="121"/>
      <c r="Z1840" s="121"/>
      <c r="AA1840" s="121"/>
      <c r="AB1840" s="121"/>
      <c r="AC1840" s="122"/>
      <c r="AD1840" s="122"/>
      <c r="AE1840" s="122"/>
      <c r="AF1840" s="123"/>
      <c r="AG1840" s="123"/>
      <c r="AH1840" s="123"/>
      <c r="AI1840" s="120"/>
      <c r="AJ1840" s="120"/>
      <c r="AK1840" s="1093"/>
      <c r="AL1840" s="1093"/>
      <c r="AM1840" s="1093"/>
      <c r="AN1840" s="120"/>
      <c r="AO1840" s="118">
        <f t="shared" si="315"/>
        <v>0</v>
      </c>
      <c r="AP1840" s="120" t="s">
        <v>287</v>
      </c>
      <c r="AQ1840" s="120" t="s">
        <v>287</v>
      </c>
      <c r="AR1840" s="144">
        <f t="shared" si="313"/>
        <v>0</v>
      </c>
      <c r="AS1840" s="411">
        <v>8.3999999999999995E-3</v>
      </c>
      <c r="AT1840" s="115">
        <v>1849</v>
      </c>
    </row>
    <row r="1841" spans="1:46" ht="15" hidden="1" customHeight="1">
      <c r="A1841" s="115">
        <v>1838</v>
      </c>
      <c r="B1841" s="120"/>
      <c r="C1841" s="120"/>
      <c r="D1841" s="120"/>
      <c r="E1841" s="120"/>
      <c r="F1841" s="120"/>
      <c r="G1841" s="120"/>
      <c r="H1841" s="120"/>
      <c r="I1841" s="120"/>
      <c r="J1841" s="120"/>
      <c r="K1841" s="120"/>
      <c r="L1841" s="120">
        <f t="shared" si="314"/>
        <v>0.01</v>
      </c>
      <c r="M1841" s="163"/>
      <c r="N1841" s="141"/>
      <c r="O1841" s="163"/>
      <c r="P1841" s="163"/>
      <c r="Q1841" s="120"/>
      <c r="R1841" s="120"/>
      <c r="S1841" s="121"/>
      <c r="T1841" s="121"/>
      <c r="U1841" s="121"/>
      <c r="V1841" s="121"/>
      <c r="W1841" s="121"/>
      <c r="X1841" s="121"/>
      <c r="Y1841" s="121"/>
      <c r="Z1841" s="121"/>
      <c r="AA1841" s="121"/>
      <c r="AB1841" s="121"/>
      <c r="AC1841" s="122"/>
      <c r="AD1841" s="122"/>
      <c r="AE1841" s="122"/>
      <c r="AF1841" s="123"/>
      <c r="AG1841" s="123"/>
      <c r="AH1841" s="123"/>
      <c r="AI1841" s="120"/>
      <c r="AJ1841" s="120"/>
      <c r="AK1841" s="1093"/>
      <c r="AL1841" s="1093"/>
      <c r="AM1841" s="1093"/>
      <c r="AN1841" s="120"/>
      <c r="AO1841" s="118">
        <f t="shared" si="315"/>
        <v>0</v>
      </c>
      <c r="AP1841" s="120" t="s">
        <v>287</v>
      </c>
      <c r="AQ1841" s="120" t="s">
        <v>287</v>
      </c>
      <c r="AR1841" s="144">
        <f t="shared" si="313"/>
        <v>0</v>
      </c>
      <c r="AS1841" s="411">
        <v>8.3999999999999995E-3</v>
      </c>
      <c r="AT1841" s="115">
        <v>1850</v>
      </c>
    </row>
    <row r="1842" spans="1:46" ht="15" hidden="1" customHeight="1">
      <c r="A1842" s="115">
        <v>1839</v>
      </c>
      <c r="B1842" s="120"/>
      <c r="C1842" s="120"/>
      <c r="D1842" s="120"/>
      <c r="E1842" s="120"/>
      <c r="F1842" s="120"/>
      <c r="G1842" s="120"/>
      <c r="H1842" s="120"/>
      <c r="I1842" s="120"/>
      <c r="J1842" s="120"/>
      <c r="K1842" s="120"/>
      <c r="L1842" s="120">
        <f t="shared" si="314"/>
        <v>0.01</v>
      </c>
      <c r="M1842" s="163"/>
      <c r="N1842" s="141"/>
      <c r="O1842" s="163"/>
      <c r="P1842" s="163"/>
      <c r="Q1842" s="120"/>
      <c r="R1842" s="120"/>
      <c r="S1842" s="121"/>
      <c r="T1842" s="121"/>
      <c r="U1842" s="121"/>
      <c r="V1842" s="121"/>
      <c r="W1842" s="121"/>
      <c r="X1842" s="121"/>
      <c r="Y1842" s="121"/>
      <c r="Z1842" s="121"/>
      <c r="AA1842" s="121"/>
      <c r="AB1842" s="121"/>
      <c r="AC1842" s="122"/>
      <c r="AD1842" s="122"/>
      <c r="AE1842" s="122"/>
      <c r="AF1842" s="123"/>
      <c r="AG1842" s="123"/>
      <c r="AH1842" s="123"/>
      <c r="AI1842" s="120"/>
      <c r="AJ1842" s="120"/>
      <c r="AK1842" s="1093"/>
      <c r="AL1842" s="1093"/>
      <c r="AM1842" s="1093"/>
      <c r="AN1842" s="120"/>
      <c r="AO1842" s="118">
        <f t="shared" si="315"/>
        <v>0</v>
      </c>
      <c r="AP1842" s="120" t="s">
        <v>287</v>
      </c>
      <c r="AQ1842" s="120" t="s">
        <v>287</v>
      </c>
      <c r="AR1842" s="144">
        <f t="shared" si="313"/>
        <v>0</v>
      </c>
      <c r="AS1842" s="411">
        <v>8.3999999999999995E-3</v>
      </c>
      <c r="AT1842" s="115">
        <v>1851</v>
      </c>
    </row>
    <row r="1843" spans="1:46" ht="15" hidden="1" customHeight="1">
      <c r="A1843" s="115">
        <v>1840</v>
      </c>
      <c r="B1843" s="120"/>
      <c r="C1843" s="120"/>
      <c r="D1843" s="120"/>
      <c r="E1843" s="120"/>
      <c r="F1843" s="120"/>
      <c r="G1843" s="120"/>
      <c r="H1843" s="120"/>
      <c r="I1843" s="120"/>
      <c r="J1843" s="120"/>
      <c r="K1843" s="120"/>
      <c r="L1843" s="120">
        <f t="shared" si="314"/>
        <v>0.01</v>
      </c>
      <c r="M1843" s="163"/>
      <c r="N1843" s="141"/>
      <c r="O1843" s="163"/>
      <c r="P1843" s="163"/>
      <c r="Q1843" s="120"/>
      <c r="R1843" s="120"/>
      <c r="S1843" s="121"/>
      <c r="T1843" s="121"/>
      <c r="U1843" s="121"/>
      <c r="V1843" s="121"/>
      <c r="W1843" s="121"/>
      <c r="X1843" s="121"/>
      <c r="Y1843" s="121"/>
      <c r="Z1843" s="121"/>
      <c r="AA1843" s="121"/>
      <c r="AB1843" s="121"/>
      <c r="AC1843" s="122"/>
      <c r="AD1843" s="122"/>
      <c r="AE1843" s="122"/>
      <c r="AF1843" s="123"/>
      <c r="AG1843" s="123"/>
      <c r="AH1843" s="123"/>
      <c r="AI1843" s="120"/>
      <c r="AJ1843" s="120"/>
      <c r="AK1843" s="1093"/>
      <c r="AL1843" s="1093"/>
      <c r="AM1843" s="1093"/>
      <c r="AN1843" s="120"/>
      <c r="AO1843" s="118">
        <f t="shared" si="315"/>
        <v>0</v>
      </c>
      <c r="AP1843" s="120" t="s">
        <v>287</v>
      </c>
      <c r="AQ1843" s="120" t="s">
        <v>287</v>
      </c>
      <c r="AR1843" s="144">
        <f t="shared" si="313"/>
        <v>0</v>
      </c>
      <c r="AS1843" s="411">
        <v>8.3999999999999995E-3</v>
      </c>
      <c r="AT1843" s="115">
        <v>1852</v>
      </c>
    </row>
    <row r="1844" spans="1:46" ht="15" hidden="1" customHeight="1">
      <c r="A1844" s="115">
        <v>1841</v>
      </c>
      <c r="B1844" s="120"/>
      <c r="C1844" s="120"/>
      <c r="D1844" s="120"/>
      <c r="E1844" s="120"/>
      <c r="F1844" s="120"/>
      <c r="G1844" s="120"/>
      <c r="H1844" s="120"/>
      <c r="I1844" s="120"/>
      <c r="J1844" s="120"/>
      <c r="K1844" s="120"/>
      <c r="L1844" s="120">
        <f t="shared" si="314"/>
        <v>0.01</v>
      </c>
      <c r="M1844" s="163"/>
      <c r="N1844" s="141"/>
      <c r="O1844" s="163"/>
      <c r="P1844" s="163"/>
      <c r="Q1844" s="120"/>
      <c r="R1844" s="120"/>
      <c r="S1844" s="121"/>
      <c r="T1844" s="121"/>
      <c r="U1844" s="121"/>
      <c r="V1844" s="121"/>
      <c r="W1844" s="121"/>
      <c r="X1844" s="121"/>
      <c r="Y1844" s="121"/>
      <c r="Z1844" s="121"/>
      <c r="AA1844" s="121"/>
      <c r="AB1844" s="121"/>
      <c r="AC1844" s="122"/>
      <c r="AD1844" s="122"/>
      <c r="AE1844" s="122"/>
      <c r="AF1844" s="123"/>
      <c r="AG1844" s="123"/>
      <c r="AH1844" s="123"/>
      <c r="AI1844" s="120"/>
      <c r="AJ1844" s="120"/>
      <c r="AK1844" s="1093"/>
      <c r="AL1844" s="1093"/>
      <c r="AM1844" s="1093"/>
      <c r="AN1844" s="120"/>
      <c r="AO1844" s="118">
        <f t="shared" si="315"/>
        <v>0</v>
      </c>
      <c r="AP1844" s="120" t="s">
        <v>287</v>
      </c>
      <c r="AQ1844" s="120" t="s">
        <v>287</v>
      </c>
      <c r="AR1844" s="144">
        <f t="shared" si="313"/>
        <v>0</v>
      </c>
      <c r="AS1844" s="411">
        <v>8.3999999999999995E-3</v>
      </c>
      <c r="AT1844" s="115">
        <v>1853</v>
      </c>
    </row>
    <row r="1845" spans="1:46" ht="15" hidden="1" customHeight="1">
      <c r="A1845" s="115">
        <v>1842</v>
      </c>
      <c r="B1845" s="120"/>
      <c r="C1845" s="120"/>
      <c r="D1845" s="120"/>
      <c r="E1845" s="120"/>
      <c r="F1845" s="120"/>
      <c r="G1845" s="120"/>
      <c r="H1845" s="120"/>
      <c r="I1845" s="120"/>
      <c r="J1845" s="120"/>
      <c r="K1845" s="120"/>
      <c r="L1845" s="120">
        <f t="shared" si="314"/>
        <v>0.01</v>
      </c>
      <c r="M1845" s="163"/>
      <c r="N1845" s="141"/>
      <c r="O1845" s="163"/>
      <c r="P1845" s="163"/>
      <c r="Q1845" s="120"/>
      <c r="R1845" s="120"/>
      <c r="S1845" s="121"/>
      <c r="T1845" s="121"/>
      <c r="U1845" s="121"/>
      <c r="V1845" s="121"/>
      <c r="W1845" s="121"/>
      <c r="X1845" s="121"/>
      <c r="Y1845" s="121"/>
      <c r="Z1845" s="121"/>
      <c r="AA1845" s="121"/>
      <c r="AB1845" s="121"/>
      <c r="AC1845" s="122"/>
      <c r="AD1845" s="122"/>
      <c r="AE1845" s="122"/>
      <c r="AF1845" s="123"/>
      <c r="AG1845" s="123"/>
      <c r="AH1845" s="123"/>
      <c r="AI1845" s="120"/>
      <c r="AJ1845" s="120"/>
      <c r="AK1845" s="1093"/>
      <c r="AL1845" s="1093"/>
      <c r="AM1845" s="1093"/>
      <c r="AN1845" s="120"/>
      <c r="AO1845" s="118">
        <f t="shared" si="315"/>
        <v>0</v>
      </c>
      <c r="AP1845" s="120" t="s">
        <v>287</v>
      </c>
      <c r="AQ1845" s="120" t="s">
        <v>287</v>
      </c>
      <c r="AR1845" s="144">
        <f t="shared" ref="AR1845:AR1908" si="316">4*J1845</f>
        <v>0</v>
      </c>
      <c r="AS1845" s="411">
        <v>8.3999999999999995E-3</v>
      </c>
      <c r="AT1845" s="115">
        <v>1854</v>
      </c>
    </row>
    <row r="1846" spans="1:46" ht="15" hidden="1" customHeight="1">
      <c r="A1846" s="115">
        <v>1843</v>
      </c>
      <c r="B1846" s="120"/>
      <c r="C1846" s="120"/>
      <c r="D1846" s="120"/>
      <c r="E1846" s="120"/>
      <c r="F1846" s="120"/>
      <c r="G1846" s="120"/>
      <c r="H1846" s="120"/>
      <c r="I1846" s="120"/>
      <c r="J1846" s="120"/>
      <c r="K1846" s="120"/>
      <c r="L1846" s="120">
        <f t="shared" si="314"/>
        <v>0.01</v>
      </c>
      <c r="M1846" s="163"/>
      <c r="N1846" s="141"/>
      <c r="O1846" s="163"/>
      <c r="P1846" s="163"/>
      <c r="Q1846" s="120"/>
      <c r="R1846" s="120"/>
      <c r="S1846" s="121"/>
      <c r="T1846" s="121"/>
      <c r="U1846" s="121"/>
      <c r="V1846" s="121"/>
      <c r="W1846" s="121"/>
      <c r="X1846" s="121"/>
      <c r="Y1846" s="121"/>
      <c r="Z1846" s="121"/>
      <c r="AA1846" s="121"/>
      <c r="AB1846" s="121"/>
      <c r="AC1846" s="122"/>
      <c r="AD1846" s="122"/>
      <c r="AE1846" s="122"/>
      <c r="AF1846" s="123"/>
      <c r="AG1846" s="123"/>
      <c r="AH1846" s="123"/>
      <c r="AI1846" s="120"/>
      <c r="AJ1846" s="120"/>
      <c r="AK1846" s="1093"/>
      <c r="AL1846" s="1093"/>
      <c r="AM1846" s="1093"/>
      <c r="AN1846" s="120"/>
      <c r="AO1846" s="118">
        <f t="shared" si="315"/>
        <v>0</v>
      </c>
      <c r="AP1846" s="120" t="s">
        <v>287</v>
      </c>
      <c r="AQ1846" s="120" t="s">
        <v>287</v>
      </c>
      <c r="AR1846" s="144">
        <f t="shared" si="316"/>
        <v>0</v>
      </c>
      <c r="AS1846" s="411">
        <v>8.3999999999999995E-3</v>
      </c>
      <c r="AT1846" s="115">
        <v>1855</v>
      </c>
    </row>
    <row r="1847" spans="1:46" ht="15" hidden="1" customHeight="1">
      <c r="A1847" s="115">
        <v>1844</v>
      </c>
      <c r="B1847" s="120"/>
      <c r="C1847" s="120"/>
      <c r="D1847" s="120"/>
      <c r="E1847" s="120"/>
      <c r="F1847" s="120"/>
      <c r="G1847" s="120"/>
      <c r="H1847" s="120"/>
      <c r="I1847" s="120"/>
      <c r="J1847" s="120"/>
      <c r="K1847" s="120"/>
      <c r="L1847" s="120">
        <f t="shared" si="314"/>
        <v>0.01</v>
      </c>
      <c r="M1847" s="163"/>
      <c r="N1847" s="141"/>
      <c r="O1847" s="163"/>
      <c r="P1847" s="163"/>
      <c r="Q1847" s="120"/>
      <c r="R1847" s="120"/>
      <c r="S1847" s="121"/>
      <c r="T1847" s="121"/>
      <c r="U1847" s="121"/>
      <c r="V1847" s="121"/>
      <c r="W1847" s="121"/>
      <c r="X1847" s="121"/>
      <c r="Y1847" s="121"/>
      <c r="Z1847" s="121"/>
      <c r="AA1847" s="121"/>
      <c r="AB1847" s="121"/>
      <c r="AC1847" s="122"/>
      <c r="AD1847" s="122"/>
      <c r="AE1847" s="122"/>
      <c r="AF1847" s="123"/>
      <c r="AG1847" s="123"/>
      <c r="AH1847" s="123"/>
      <c r="AI1847" s="120"/>
      <c r="AJ1847" s="120"/>
      <c r="AK1847" s="1093"/>
      <c r="AL1847" s="1093"/>
      <c r="AM1847" s="1093"/>
      <c r="AN1847" s="120"/>
      <c r="AO1847" s="118">
        <f t="shared" si="315"/>
        <v>0</v>
      </c>
      <c r="AP1847" s="120" t="s">
        <v>287</v>
      </c>
      <c r="AQ1847" s="120" t="s">
        <v>287</v>
      </c>
      <c r="AR1847" s="144">
        <f t="shared" si="316"/>
        <v>0</v>
      </c>
      <c r="AS1847" s="411">
        <v>8.3999999999999995E-3</v>
      </c>
      <c r="AT1847" s="115">
        <v>1856</v>
      </c>
    </row>
    <row r="1848" spans="1:46" ht="15" hidden="1" customHeight="1">
      <c r="A1848" s="115">
        <v>1845</v>
      </c>
      <c r="B1848" s="120"/>
      <c r="C1848" s="120"/>
      <c r="D1848" s="120"/>
      <c r="E1848" s="120"/>
      <c r="F1848" s="120"/>
      <c r="G1848" s="120"/>
      <c r="H1848" s="120"/>
      <c r="I1848" s="120"/>
      <c r="J1848" s="120"/>
      <c r="K1848" s="120"/>
      <c r="L1848" s="120">
        <f t="shared" ref="L1848:L1911" si="317">IF(J1848&lt;0.03,0.01,0.03)</f>
        <v>0.01</v>
      </c>
      <c r="M1848" s="163"/>
      <c r="N1848" s="141"/>
      <c r="O1848" s="163"/>
      <c r="P1848" s="163"/>
      <c r="Q1848" s="120"/>
      <c r="R1848" s="120"/>
      <c r="S1848" s="121"/>
      <c r="T1848" s="121"/>
      <c r="U1848" s="121"/>
      <c r="V1848" s="121"/>
      <c r="W1848" s="121"/>
      <c r="X1848" s="121"/>
      <c r="Y1848" s="121"/>
      <c r="Z1848" s="121"/>
      <c r="AA1848" s="121"/>
      <c r="AB1848" s="121"/>
      <c r="AC1848" s="122"/>
      <c r="AD1848" s="122"/>
      <c r="AE1848" s="122"/>
      <c r="AF1848" s="123"/>
      <c r="AG1848" s="123"/>
      <c r="AH1848" s="123"/>
      <c r="AI1848" s="120"/>
      <c r="AJ1848" s="120"/>
      <c r="AK1848" s="1093"/>
      <c r="AL1848" s="1093"/>
      <c r="AM1848" s="1093"/>
      <c r="AN1848" s="120"/>
      <c r="AO1848" s="118">
        <f t="shared" ref="AO1848:AO1911" si="318">AR1848+J1848</f>
        <v>0</v>
      </c>
      <c r="AP1848" s="120" t="s">
        <v>287</v>
      </c>
      <c r="AQ1848" s="120" t="s">
        <v>287</v>
      </c>
      <c r="AR1848" s="144">
        <f t="shared" si="316"/>
        <v>0</v>
      </c>
      <c r="AS1848" s="411">
        <v>8.3999999999999995E-3</v>
      </c>
      <c r="AT1848" s="115">
        <v>1857</v>
      </c>
    </row>
    <row r="1849" spans="1:46" ht="15" hidden="1" customHeight="1">
      <c r="A1849" s="115">
        <v>1846</v>
      </c>
      <c r="B1849" s="120"/>
      <c r="C1849" s="120"/>
      <c r="D1849" s="120"/>
      <c r="E1849" s="120"/>
      <c r="F1849" s="120"/>
      <c r="G1849" s="120"/>
      <c r="H1849" s="120"/>
      <c r="I1849" s="120"/>
      <c r="J1849" s="120"/>
      <c r="K1849" s="120"/>
      <c r="L1849" s="120">
        <f t="shared" si="317"/>
        <v>0.01</v>
      </c>
      <c r="M1849" s="163"/>
      <c r="N1849" s="141"/>
      <c r="O1849" s="163"/>
      <c r="P1849" s="163"/>
      <c r="Q1849" s="120"/>
      <c r="R1849" s="120"/>
      <c r="S1849" s="121"/>
      <c r="T1849" s="121"/>
      <c r="U1849" s="121"/>
      <c r="V1849" s="121"/>
      <c r="W1849" s="121"/>
      <c r="X1849" s="121"/>
      <c r="Y1849" s="121"/>
      <c r="Z1849" s="121"/>
      <c r="AA1849" s="121"/>
      <c r="AB1849" s="121"/>
      <c r="AC1849" s="122"/>
      <c r="AD1849" s="122"/>
      <c r="AE1849" s="122"/>
      <c r="AF1849" s="123"/>
      <c r="AG1849" s="123"/>
      <c r="AH1849" s="123"/>
      <c r="AI1849" s="120"/>
      <c r="AJ1849" s="120"/>
      <c r="AK1849" s="1093"/>
      <c r="AL1849" s="1093"/>
      <c r="AM1849" s="1093"/>
      <c r="AN1849" s="120"/>
      <c r="AO1849" s="118">
        <f t="shared" si="318"/>
        <v>0</v>
      </c>
      <c r="AP1849" s="120" t="s">
        <v>287</v>
      </c>
      <c r="AQ1849" s="120" t="s">
        <v>287</v>
      </c>
      <c r="AR1849" s="144">
        <f t="shared" si="316"/>
        <v>0</v>
      </c>
      <c r="AS1849" s="411">
        <v>8.3999999999999995E-3</v>
      </c>
      <c r="AT1849" s="115">
        <v>1858</v>
      </c>
    </row>
    <row r="1850" spans="1:46" ht="15" hidden="1" customHeight="1">
      <c r="A1850" s="115">
        <v>1847</v>
      </c>
      <c r="B1850" s="120"/>
      <c r="C1850" s="120"/>
      <c r="D1850" s="120"/>
      <c r="E1850" s="120"/>
      <c r="F1850" s="120"/>
      <c r="G1850" s="120"/>
      <c r="H1850" s="120"/>
      <c r="I1850" s="120"/>
      <c r="J1850" s="120"/>
      <c r="K1850" s="120"/>
      <c r="L1850" s="120">
        <f t="shared" si="317"/>
        <v>0.01</v>
      </c>
      <c r="M1850" s="163"/>
      <c r="N1850" s="141"/>
      <c r="O1850" s="163"/>
      <c r="P1850" s="163"/>
      <c r="Q1850" s="120"/>
      <c r="R1850" s="120"/>
      <c r="S1850" s="121"/>
      <c r="T1850" s="121"/>
      <c r="U1850" s="121"/>
      <c r="V1850" s="121"/>
      <c r="W1850" s="121"/>
      <c r="X1850" s="121"/>
      <c r="Y1850" s="121"/>
      <c r="Z1850" s="121"/>
      <c r="AA1850" s="121"/>
      <c r="AB1850" s="121"/>
      <c r="AC1850" s="122"/>
      <c r="AD1850" s="122"/>
      <c r="AE1850" s="122"/>
      <c r="AF1850" s="123"/>
      <c r="AG1850" s="123"/>
      <c r="AH1850" s="123"/>
      <c r="AI1850" s="120"/>
      <c r="AJ1850" s="120"/>
      <c r="AK1850" s="1093"/>
      <c r="AL1850" s="1093"/>
      <c r="AM1850" s="1093"/>
      <c r="AN1850" s="120"/>
      <c r="AO1850" s="118">
        <f t="shared" si="318"/>
        <v>0</v>
      </c>
      <c r="AP1850" s="120" t="s">
        <v>287</v>
      </c>
      <c r="AQ1850" s="120" t="s">
        <v>287</v>
      </c>
      <c r="AR1850" s="144">
        <f t="shared" si="316"/>
        <v>0</v>
      </c>
      <c r="AS1850" s="411">
        <v>8.3999999999999995E-3</v>
      </c>
      <c r="AT1850" s="115">
        <v>1859</v>
      </c>
    </row>
    <row r="1851" spans="1:46" ht="15" hidden="1" customHeight="1">
      <c r="A1851" s="115">
        <v>1848</v>
      </c>
      <c r="B1851" s="120"/>
      <c r="C1851" s="120"/>
      <c r="D1851" s="120"/>
      <c r="E1851" s="120"/>
      <c r="F1851" s="120"/>
      <c r="G1851" s="120"/>
      <c r="H1851" s="120"/>
      <c r="I1851" s="120"/>
      <c r="J1851" s="120"/>
      <c r="K1851" s="120"/>
      <c r="L1851" s="120">
        <f t="shared" si="317"/>
        <v>0.01</v>
      </c>
      <c r="M1851" s="163"/>
      <c r="N1851" s="141"/>
      <c r="O1851" s="163"/>
      <c r="P1851" s="163"/>
      <c r="Q1851" s="120"/>
      <c r="R1851" s="120"/>
      <c r="S1851" s="121"/>
      <c r="T1851" s="121"/>
      <c r="U1851" s="121"/>
      <c r="V1851" s="121"/>
      <c r="W1851" s="121"/>
      <c r="X1851" s="121"/>
      <c r="Y1851" s="121"/>
      <c r="Z1851" s="121"/>
      <c r="AA1851" s="121"/>
      <c r="AB1851" s="121"/>
      <c r="AC1851" s="122"/>
      <c r="AD1851" s="122"/>
      <c r="AE1851" s="122"/>
      <c r="AF1851" s="123"/>
      <c r="AG1851" s="123"/>
      <c r="AH1851" s="123"/>
      <c r="AI1851" s="120"/>
      <c r="AJ1851" s="120"/>
      <c r="AK1851" s="1093"/>
      <c r="AL1851" s="1093"/>
      <c r="AM1851" s="1093"/>
      <c r="AN1851" s="120"/>
      <c r="AO1851" s="118">
        <f t="shared" si="318"/>
        <v>0</v>
      </c>
      <c r="AP1851" s="120" t="s">
        <v>287</v>
      </c>
      <c r="AQ1851" s="120" t="s">
        <v>287</v>
      </c>
      <c r="AR1851" s="144">
        <f t="shared" si="316"/>
        <v>0</v>
      </c>
      <c r="AS1851" s="411">
        <v>8.3999999999999995E-3</v>
      </c>
      <c r="AT1851" s="115">
        <v>1860</v>
      </c>
    </row>
    <row r="1852" spans="1:46" ht="15" hidden="1" customHeight="1">
      <c r="A1852" s="115">
        <v>1849</v>
      </c>
      <c r="B1852" s="120"/>
      <c r="C1852" s="120"/>
      <c r="D1852" s="120"/>
      <c r="E1852" s="120"/>
      <c r="F1852" s="120"/>
      <c r="G1852" s="120"/>
      <c r="H1852" s="120"/>
      <c r="I1852" s="120"/>
      <c r="J1852" s="120"/>
      <c r="K1852" s="120"/>
      <c r="L1852" s="120">
        <f t="shared" si="317"/>
        <v>0.01</v>
      </c>
      <c r="M1852" s="163"/>
      <c r="N1852" s="141"/>
      <c r="O1852" s="163"/>
      <c r="P1852" s="163"/>
      <c r="Q1852" s="120"/>
      <c r="R1852" s="120"/>
      <c r="S1852" s="121"/>
      <c r="T1852" s="121"/>
      <c r="U1852" s="121"/>
      <c r="V1852" s="121"/>
      <c r="W1852" s="121"/>
      <c r="X1852" s="121"/>
      <c r="Y1852" s="121"/>
      <c r="Z1852" s="121"/>
      <c r="AA1852" s="121"/>
      <c r="AB1852" s="121"/>
      <c r="AC1852" s="122"/>
      <c r="AD1852" s="122"/>
      <c r="AE1852" s="122"/>
      <c r="AF1852" s="123"/>
      <c r="AG1852" s="123"/>
      <c r="AH1852" s="123"/>
      <c r="AI1852" s="120"/>
      <c r="AJ1852" s="120"/>
      <c r="AK1852" s="1093"/>
      <c r="AL1852" s="1093"/>
      <c r="AM1852" s="1093"/>
      <c r="AN1852" s="120"/>
      <c r="AO1852" s="118">
        <f t="shared" si="318"/>
        <v>0</v>
      </c>
      <c r="AP1852" s="120" t="s">
        <v>287</v>
      </c>
      <c r="AQ1852" s="120" t="s">
        <v>287</v>
      </c>
      <c r="AR1852" s="144">
        <f t="shared" si="316"/>
        <v>0</v>
      </c>
      <c r="AS1852" s="411">
        <v>8.3999999999999995E-3</v>
      </c>
      <c r="AT1852" s="115">
        <v>1861</v>
      </c>
    </row>
    <row r="1853" spans="1:46" ht="15" hidden="1" customHeight="1">
      <c r="A1853" s="115">
        <v>1850</v>
      </c>
      <c r="B1853" s="120"/>
      <c r="C1853" s="120"/>
      <c r="D1853" s="120"/>
      <c r="E1853" s="120"/>
      <c r="F1853" s="120"/>
      <c r="G1853" s="120"/>
      <c r="H1853" s="120"/>
      <c r="I1853" s="120"/>
      <c r="J1853" s="120"/>
      <c r="K1853" s="120"/>
      <c r="L1853" s="120">
        <f t="shared" si="317"/>
        <v>0.01</v>
      </c>
      <c r="M1853" s="163"/>
      <c r="N1853" s="141"/>
      <c r="O1853" s="163"/>
      <c r="P1853" s="163"/>
      <c r="Q1853" s="120"/>
      <c r="R1853" s="120"/>
      <c r="S1853" s="121"/>
      <c r="T1853" s="121"/>
      <c r="U1853" s="121"/>
      <c r="V1853" s="121"/>
      <c r="W1853" s="121"/>
      <c r="X1853" s="121"/>
      <c r="Y1853" s="121"/>
      <c r="Z1853" s="121"/>
      <c r="AA1853" s="121"/>
      <c r="AB1853" s="121"/>
      <c r="AC1853" s="122"/>
      <c r="AD1853" s="122"/>
      <c r="AE1853" s="122"/>
      <c r="AF1853" s="123"/>
      <c r="AG1853" s="123"/>
      <c r="AH1853" s="123"/>
      <c r="AI1853" s="120"/>
      <c r="AJ1853" s="120"/>
      <c r="AK1853" s="1093"/>
      <c r="AL1853" s="1093"/>
      <c r="AM1853" s="1093"/>
      <c r="AN1853" s="120"/>
      <c r="AO1853" s="118">
        <f t="shared" si="318"/>
        <v>0</v>
      </c>
      <c r="AP1853" s="120" t="s">
        <v>287</v>
      </c>
      <c r="AQ1853" s="120" t="s">
        <v>287</v>
      </c>
      <c r="AR1853" s="144">
        <f t="shared" si="316"/>
        <v>0</v>
      </c>
      <c r="AS1853" s="411">
        <v>8.3999999999999995E-3</v>
      </c>
      <c r="AT1853" s="115">
        <v>1862</v>
      </c>
    </row>
    <row r="1854" spans="1:46" ht="15" hidden="1" customHeight="1">
      <c r="A1854" s="115">
        <v>1851</v>
      </c>
      <c r="B1854" s="120"/>
      <c r="C1854" s="120"/>
      <c r="D1854" s="120"/>
      <c r="E1854" s="120"/>
      <c r="F1854" s="120"/>
      <c r="G1854" s="120"/>
      <c r="H1854" s="120"/>
      <c r="I1854" s="120"/>
      <c r="J1854" s="120"/>
      <c r="K1854" s="120"/>
      <c r="L1854" s="120">
        <f t="shared" si="317"/>
        <v>0.01</v>
      </c>
      <c r="M1854" s="163"/>
      <c r="N1854" s="141"/>
      <c r="O1854" s="163"/>
      <c r="P1854" s="163"/>
      <c r="Q1854" s="120"/>
      <c r="R1854" s="120"/>
      <c r="S1854" s="121"/>
      <c r="T1854" s="121"/>
      <c r="U1854" s="121"/>
      <c r="V1854" s="121"/>
      <c r="W1854" s="121"/>
      <c r="X1854" s="121"/>
      <c r="Y1854" s="121"/>
      <c r="Z1854" s="121"/>
      <c r="AA1854" s="121"/>
      <c r="AB1854" s="121"/>
      <c r="AC1854" s="122"/>
      <c r="AD1854" s="122"/>
      <c r="AE1854" s="122"/>
      <c r="AF1854" s="123"/>
      <c r="AG1854" s="123"/>
      <c r="AH1854" s="123"/>
      <c r="AI1854" s="120"/>
      <c r="AJ1854" s="120"/>
      <c r="AK1854" s="1093"/>
      <c r="AL1854" s="1093"/>
      <c r="AM1854" s="1093"/>
      <c r="AN1854" s="120"/>
      <c r="AO1854" s="118">
        <f t="shared" si="318"/>
        <v>0</v>
      </c>
      <c r="AP1854" s="120" t="s">
        <v>287</v>
      </c>
      <c r="AQ1854" s="120" t="s">
        <v>287</v>
      </c>
      <c r="AR1854" s="144">
        <f t="shared" si="316"/>
        <v>0</v>
      </c>
      <c r="AS1854" s="411">
        <v>8.3999999999999995E-3</v>
      </c>
      <c r="AT1854" s="115">
        <v>1863</v>
      </c>
    </row>
    <row r="1855" spans="1:46" ht="15" hidden="1" customHeight="1">
      <c r="A1855" s="115">
        <v>1852</v>
      </c>
      <c r="B1855" s="120"/>
      <c r="C1855" s="120"/>
      <c r="D1855" s="120"/>
      <c r="E1855" s="120"/>
      <c r="F1855" s="120"/>
      <c r="G1855" s="120"/>
      <c r="H1855" s="120"/>
      <c r="I1855" s="120"/>
      <c r="J1855" s="120"/>
      <c r="K1855" s="120"/>
      <c r="L1855" s="120">
        <f t="shared" si="317"/>
        <v>0.01</v>
      </c>
      <c r="M1855" s="163"/>
      <c r="N1855" s="141"/>
      <c r="O1855" s="163"/>
      <c r="P1855" s="163"/>
      <c r="Q1855" s="120"/>
      <c r="R1855" s="120"/>
      <c r="S1855" s="121"/>
      <c r="T1855" s="121"/>
      <c r="U1855" s="121"/>
      <c r="V1855" s="121"/>
      <c r="W1855" s="121"/>
      <c r="X1855" s="121"/>
      <c r="Y1855" s="121"/>
      <c r="Z1855" s="121"/>
      <c r="AA1855" s="121"/>
      <c r="AB1855" s="121"/>
      <c r="AC1855" s="122"/>
      <c r="AD1855" s="122"/>
      <c r="AE1855" s="122"/>
      <c r="AF1855" s="123"/>
      <c r="AG1855" s="123"/>
      <c r="AH1855" s="123"/>
      <c r="AI1855" s="120"/>
      <c r="AJ1855" s="120"/>
      <c r="AK1855" s="1093"/>
      <c r="AL1855" s="1093"/>
      <c r="AM1855" s="1093"/>
      <c r="AN1855" s="120"/>
      <c r="AO1855" s="118">
        <f t="shared" si="318"/>
        <v>0</v>
      </c>
      <c r="AP1855" s="120" t="s">
        <v>287</v>
      </c>
      <c r="AQ1855" s="120" t="s">
        <v>287</v>
      </c>
      <c r="AR1855" s="144">
        <f t="shared" si="316"/>
        <v>0</v>
      </c>
      <c r="AS1855" s="411">
        <v>8.3999999999999995E-3</v>
      </c>
      <c r="AT1855" s="115">
        <v>1864</v>
      </c>
    </row>
    <row r="1856" spans="1:46" ht="15" hidden="1" customHeight="1">
      <c r="A1856" s="115">
        <v>1853</v>
      </c>
      <c r="B1856" s="120"/>
      <c r="C1856" s="120"/>
      <c r="D1856" s="120"/>
      <c r="E1856" s="120"/>
      <c r="F1856" s="120"/>
      <c r="G1856" s="120"/>
      <c r="H1856" s="120"/>
      <c r="I1856" s="120"/>
      <c r="J1856" s="120"/>
      <c r="K1856" s="120"/>
      <c r="L1856" s="120">
        <f t="shared" si="317"/>
        <v>0.01</v>
      </c>
      <c r="M1856" s="163"/>
      <c r="N1856" s="141"/>
      <c r="O1856" s="163"/>
      <c r="P1856" s="163"/>
      <c r="Q1856" s="120"/>
      <c r="R1856" s="120"/>
      <c r="S1856" s="121"/>
      <c r="T1856" s="121"/>
      <c r="U1856" s="121"/>
      <c r="V1856" s="121"/>
      <c r="W1856" s="121"/>
      <c r="X1856" s="121"/>
      <c r="Y1856" s="121"/>
      <c r="Z1856" s="121"/>
      <c r="AA1856" s="121"/>
      <c r="AB1856" s="121"/>
      <c r="AC1856" s="122"/>
      <c r="AD1856" s="122"/>
      <c r="AE1856" s="122"/>
      <c r="AF1856" s="123"/>
      <c r="AG1856" s="123"/>
      <c r="AH1856" s="123"/>
      <c r="AI1856" s="120"/>
      <c r="AJ1856" s="120"/>
      <c r="AK1856" s="1093"/>
      <c r="AL1856" s="1093"/>
      <c r="AM1856" s="1093"/>
      <c r="AN1856" s="120"/>
      <c r="AO1856" s="118">
        <f t="shared" si="318"/>
        <v>0</v>
      </c>
      <c r="AP1856" s="120" t="s">
        <v>287</v>
      </c>
      <c r="AQ1856" s="120" t="s">
        <v>287</v>
      </c>
      <c r="AR1856" s="144">
        <f t="shared" si="316"/>
        <v>0</v>
      </c>
      <c r="AS1856" s="411">
        <v>8.3999999999999995E-3</v>
      </c>
      <c r="AT1856" s="115">
        <v>1865</v>
      </c>
    </row>
    <row r="1857" spans="1:46" ht="15" hidden="1" customHeight="1">
      <c r="A1857" s="115">
        <v>1854</v>
      </c>
      <c r="B1857" s="120"/>
      <c r="C1857" s="120"/>
      <c r="D1857" s="120"/>
      <c r="E1857" s="120"/>
      <c r="F1857" s="120"/>
      <c r="G1857" s="120"/>
      <c r="H1857" s="120"/>
      <c r="I1857" s="120"/>
      <c r="J1857" s="120"/>
      <c r="K1857" s="120"/>
      <c r="L1857" s="120">
        <f t="shared" si="317"/>
        <v>0.01</v>
      </c>
      <c r="M1857" s="163"/>
      <c r="N1857" s="141"/>
      <c r="O1857" s="163"/>
      <c r="P1857" s="163"/>
      <c r="Q1857" s="120"/>
      <c r="R1857" s="120"/>
      <c r="S1857" s="121"/>
      <c r="T1857" s="121"/>
      <c r="U1857" s="121"/>
      <c r="V1857" s="121"/>
      <c r="W1857" s="121"/>
      <c r="X1857" s="121"/>
      <c r="Y1857" s="121"/>
      <c r="Z1857" s="121"/>
      <c r="AA1857" s="121"/>
      <c r="AB1857" s="121"/>
      <c r="AC1857" s="122"/>
      <c r="AD1857" s="122"/>
      <c r="AE1857" s="122"/>
      <c r="AF1857" s="123"/>
      <c r="AG1857" s="123"/>
      <c r="AH1857" s="123"/>
      <c r="AI1857" s="120"/>
      <c r="AJ1857" s="120"/>
      <c r="AK1857" s="1093"/>
      <c r="AL1857" s="1093"/>
      <c r="AM1857" s="1093"/>
      <c r="AN1857" s="120"/>
      <c r="AO1857" s="118">
        <f t="shared" si="318"/>
        <v>0</v>
      </c>
      <c r="AP1857" s="120" t="s">
        <v>287</v>
      </c>
      <c r="AQ1857" s="120" t="s">
        <v>287</v>
      </c>
      <c r="AR1857" s="144">
        <f t="shared" si="316"/>
        <v>0</v>
      </c>
      <c r="AS1857" s="411">
        <v>8.3999999999999995E-3</v>
      </c>
      <c r="AT1857" s="115">
        <v>1866</v>
      </c>
    </row>
    <row r="1858" spans="1:46" ht="15" hidden="1" customHeight="1">
      <c r="A1858" s="115">
        <v>1855</v>
      </c>
      <c r="B1858" s="120"/>
      <c r="C1858" s="120"/>
      <c r="D1858" s="120"/>
      <c r="E1858" s="120"/>
      <c r="F1858" s="120"/>
      <c r="G1858" s="120"/>
      <c r="H1858" s="120"/>
      <c r="I1858" s="120"/>
      <c r="J1858" s="120"/>
      <c r="K1858" s="120"/>
      <c r="L1858" s="120">
        <f t="shared" si="317"/>
        <v>0.01</v>
      </c>
      <c r="M1858" s="163"/>
      <c r="N1858" s="141"/>
      <c r="O1858" s="163"/>
      <c r="P1858" s="163"/>
      <c r="Q1858" s="120"/>
      <c r="R1858" s="120"/>
      <c r="S1858" s="121"/>
      <c r="T1858" s="121"/>
      <c r="U1858" s="121"/>
      <c r="V1858" s="121"/>
      <c r="W1858" s="121"/>
      <c r="X1858" s="121"/>
      <c r="Y1858" s="121"/>
      <c r="Z1858" s="121"/>
      <c r="AA1858" s="121"/>
      <c r="AB1858" s="121"/>
      <c r="AC1858" s="122"/>
      <c r="AD1858" s="122"/>
      <c r="AE1858" s="122"/>
      <c r="AF1858" s="123"/>
      <c r="AG1858" s="123"/>
      <c r="AH1858" s="123"/>
      <c r="AI1858" s="120"/>
      <c r="AJ1858" s="120"/>
      <c r="AK1858" s="1093"/>
      <c r="AL1858" s="1093"/>
      <c r="AM1858" s="1093"/>
      <c r="AN1858" s="120"/>
      <c r="AO1858" s="118">
        <f t="shared" si="318"/>
        <v>0</v>
      </c>
      <c r="AP1858" s="120" t="s">
        <v>287</v>
      </c>
      <c r="AQ1858" s="120" t="s">
        <v>287</v>
      </c>
      <c r="AR1858" s="144">
        <f t="shared" si="316"/>
        <v>0</v>
      </c>
      <c r="AS1858" s="411">
        <v>8.3999999999999995E-3</v>
      </c>
      <c r="AT1858" s="115">
        <v>1867</v>
      </c>
    </row>
    <row r="1859" spans="1:46" ht="15" hidden="1" customHeight="1">
      <c r="A1859" s="115">
        <v>1856</v>
      </c>
      <c r="B1859" s="120"/>
      <c r="C1859" s="120"/>
      <c r="D1859" s="120"/>
      <c r="E1859" s="120"/>
      <c r="F1859" s="120"/>
      <c r="G1859" s="120"/>
      <c r="H1859" s="120"/>
      <c r="I1859" s="120"/>
      <c r="J1859" s="120"/>
      <c r="K1859" s="120"/>
      <c r="L1859" s="120">
        <f t="shared" si="317"/>
        <v>0.01</v>
      </c>
      <c r="M1859" s="163"/>
      <c r="N1859" s="141"/>
      <c r="O1859" s="163"/>
      <c r="P1859" s="163"/>
      <c r="Q1859" s="120"/>
      <c r="R1859" s="120"/>
      <c r="S1859" s="121"/>
      <c r="T1859" s="121"/>
      <c r="U1859" s="121"/>
      <c r="V1859" s="121"/>
      <c r="W1859" s="121"/>
      <c r="X1859" s="121"/>
      <c r="Y1859" s="121"/>
      <c r="Z1859" s="121"/>
      <c r="AA1859" s="121"/>
      <c r="AB1859" s="121"/>
      <c r="AC1859" s="122"/>
      <c r="AD1859" s="122"/>
      <c r="AE1859" s="122"/>
      <c r="AF1859" s="123"/>
      <c r="AG1859" s="123"/>
      <c r="AH1859" s="123"/>
      <c r="AI1859" s="120"/>
      <c r="AJ1859" s="120"/>
      <c r="AK1859" s="1093"/>
      <c r="AL1859" s="1093"/>
      <c r="AM1859" s="1093"/>
      <c r="AN1859" s="120"/>
      <c r="AO1859" s="118">
        <f t="shared" si="318"/>
        <v>0</v>
      </c>
      <c r="AP1859" s="120" t="s">
        <v>287</v>
      </c>
      <c r="AQ1859" s="120" t="s">
        <v>287</v>
      </c>
      <c r="AR1859" s="144">
        <f t="shared" si="316"/>
        <v>0</v>
      </c>
      <c r="AS1859" s="411">
        <v>8.3999999999999995E-3</v>
      </c>
      <c r="AT1859" s="115">
        <v>1868</v>
      </c>
    </row>
    <row r="1860" spans="1:46" ht="15" hidden="1" customHeight="1">
      <c r="A1860" s="115">
        <v>1857</v>
      </c>
      <c r="B1860" s="120"/>
      <c r="C1860" s="120"/>
      <c r="D1860" s="120"/>
      <c r="E1860" s="120"/>
      <c r="F1860" s="120"/>
      <c r="G1860" s="120"/>
      <c r="H1860" s="120"/>
      <c r="I1860" s="120"/>
      <c r="J1860" s="120"/>
      <c r="K1860" s="120"/>
      <c r="L1860" s="120">
        <f t="shared" si="317"/>
        <v>0.01</v>
      </c>
      <c r="M1860" s="163"/>
      <c r="N1860" s="141"/>
      <c r="O1860" s="163"/>
      <c r="P1860" s="163"/>
      <c r="Q1860" s="120"/>
      <c r="R1860" s="120"/>
      <c r="S1860" s="121"/>
      <c r="T1860" s="121"/>
      <c r="U1860" s="121"/>
      <c r="V1860" s="121"/>
      <c r="W1860" s="121"/>
      <c r="X1860" s="121"/>
      <c r="Y1860" s="121"/>
      <c r="Z1860" s="121"/>
      <c r="AA1860" s="121"/>
      <c r="AB1860" s="121"/>
      <c r="AC1860" s="122"/>
      <c r="AD1860" s="122"/>
      <c r="AE1860" s="122"/>
      <c r="AF1860" s="123"/>
      <c r="AG1860" s="123"/>
      <c r="AH1860" s="123"/>
      <c r="AI1860" s="120"/>
      <c r="AJ1860" s="120"/>
      <c r="AK1860" s="1093"/>
      <c r="AL1860" s="1093"/>
      <c r="AM1860" s="1093"/>
      <c r="AN1860" s="120"/>
      <c r="AO1860" s="118">
        <f t="shared" si="318"/>
        <v>0</v>
      </c>
      <c r="AP1860" s="120" t="s">
        <v>287</v>
      </c>
      <c r="AQ1860" s="120" t="s">
        <v>287</v>
      </c>
      <c r="AR1860" s="144">
        <f t="shared" si="316"/>
        <v>0</v>
      </c>
      <c r="AS1860" s="411">
        <v>8.3999999999999995E-3</v>
      </c>
      <c r="AT1860" s="115">
        <v>1869</v>
      </c>
    </row>
    <row r="1861" spans="1:46" ht="15" hidden="1" customHeight="1">
      <c r="A1861" s="115">
        <v>1858</v>
      </c>
      <c r="B1861" s="120"/>
      <c r="C1861" s="120"/>
      <c r="D1861" s="120"/>
      <c r="E1861" s="120"/>
      <c r="F1861" s="120"/>
      <c r="G1861" s="120"/>
      <c r="H1861" s="120"/>
      <c r="I1861" s="120"/>
      <c r="J1861" s="120"/>
      <c r="K1861" s="120"/>
      <c r="L1861" s="120">
        <f t="shared" si="317"/>
        <v>0.01</v>
      </c>
      <c r="M1861" s="163"/>
      <c r="N1861" s="141"/>
      <c r="O1861" s="163"/>
      <c r="P1861" s="163"/>
      <c r="Q1861" s="120"/>
      <c r="R1861" s="120"/>
      <c r="S1861" s="121"/>
      <c r="T1861" s="121"/>
      <c r="U1861" s="121"/>
      <c r="V1861" s="121"/>
      <c r="W1861" s="121"/>
      <c r="X1861" s="121"/>
      <c r="Y1861" s="121"/>
      <c r="Z1861" s="121"/>
      <c r="AA1861" s="121"/>
      <c r="AB1861" s="121"/>
      <c r="AC1861" s="122"/>
      <c r="AD1861" s="122"/>
      <c r="AE1861" s="122"/>
      <c r="AF1861" s="123"/>
      <c r="AG1861" s="123"/>
      <c r="AH1861" s="123"/>
      <c r="AI1861" s="120"/>
      <c r="AJ1861" s="120"/>
      <c r="AK1861" s="1093"/>
      <c r="AL1861" s="1093"/>
      <c r="AM1861" s="1093"/>
      <c r="AN1861" s="120"/>
      <c r="AO1861" s="118">
        <f t="shared" si="318"/>
        <v>0</v>
      </c>
      <c r="AP1861" s="120" t="s">
        <v>287</v>
      </c>
      <c r="AQ1861" s="120" t="s">
        <v>287</v>
      </c>
      <c r="AR1861" s="144">
        <f t="shared" si="316"/>
        <v>0</v>
      </c>
      <c r="AS1861" s="411">
        <v>8.3999999999999995E-3</v>
      </c>
      <c r="AT1861" s="115">
        <v>1870</v>
      </c>
    </row>
    <row r="1862" spans="1:46" ht="15" hidden="1" customHeight="1">
      <c r="A1862" s="115">
        <v>1859</v>
      </c>
      <c r="B1862" s="120"/>
      <c r="C1862" s="120"/>
      <c r="D1862" s="120"/>
      <c r="E1862" s="120"/>
      <c r="F1862" s="120"/>
      <c r="G1862" s="120"/>
      <c r="H1862" s="120"/>
      <c r="I1862" s="120"/>
      <c r="J1862" s="120"/>
      <c r="K1862" s="120"/>
      <c r="L1862" s="120">
        <f t="shared" si="317"/>
        <v>0.01</v>
      </c>
      <c r="M1862" s="163"/>
      <c r="N1862" s="141"/>
      <c r="O1862" s="163"/>
      <c r="P1862" s="163"/>
      <c r="Q1862" s="120"/>
      <c r="R1862" s="120"/>
      <c r="S1862" s="121"/>
      <c r="T1862" s="121"/>
      <c r="U1862" s="121"/>
      <c r="V1862" s="121"/>
      <c r="W1862" s="121"/>
      <c r="X1862" s="121"/>
      <c r="Y1862" s="121"/>
      <c r="Z1862" s="121"/>
      <c r="AA1862" s="121"/>
      <c r="AB1862" s="121"/>
      <c r="AC1862" s="122"/>
      <c r="AD1862" s="122"/>
      <c r="AE1862" s="122"/>
      <c r="AF1862" s="123"/>
      <c r="AG1862" s="123"/>
      <c r="AH1862" s="123"/>
      <c r="AI1862" s="120"/>
      <c r="AJ1862" s="120"/>
      <c r="AK1862" s="1093"/>
      <c r="AL1862" s="1093"/>
      <c r="AM1862" s="1093"/>
      <c r="AN1862" s="120"/>
      <c r="AO1862" s="118">
        <f t="shared" si="318"/>
        <v>0</v>
      </c>
      <c r="AP1862" s="120" t="s">
        <v>287</v>
      </c>
      <c r="AQ1862" s="120" t="s">
        <v>287</v>
      </c>
      <c r="AR1862" s="144">
        <f t="shared" si="316"/>
        <v>0</v>
      </c>
      <c r="AS1862" s="411">
        <v>8.3999999999999995E-3</v>
      </c>
      <c r="AT1862" s="115">
        <v>1871</v>
      </c>
    </row>
    <row r="1863" spans="1:46" ht="15" hidden="1" customHeight="1">
      <c r="A1863" s="115">
        <v>1860</v>
      </c>
      <c r="B1863" s="120"/>
      <c r="C1863" s="120"/>
      <c r="D1863" s="120"/>
      <c r="E1863" s="120"/>
      <c r="F1863" s="120"/>
      <c r="G1863" s="120"/>
      <c r="H1863" s="120"/>
      <c r="I1863" s="120"/>
      <c r="J1863" s="120"/>
      <c r="K1863" s="120"/>
      <c r="L1863" s="120">
        <f t="shared" si="317"/>
        <v>0.01</v>
      </c>
      <c r="M1863" s="163"/>
      <c r="N1863" s="141"/>
      <c r="O1863" s="163"/>
      <c r="P1863" s="163"/>
      <c r="Q1863" s="120"/>
      <c r="R1863" s="120"/>
      <c r="S1863" s="121"/>
      <c r="T1863" s="121"/>
      <c r="U1863" s="121"/>
      <c r="V1863" s="121"/>
      <c r="W1863" s="121"/>
      <c r="X1863" s="121"/>
      <c r="Y1863" s="121"/>
      <c r="Z1863" s="121"/>
      <c r="AA1863" s="121"/>
      <c r="AB1863" s="121"/>
      <c r="AC1863" s="122"/>
      <c r="AD1863" s="122"/>
      <c r="AE1863" s="122"/>
      <c r="AF1863" s="123"/>
      <c r="AG1863" s="123"/>
      <c r="AH1863" s="123"/>
      <c r="AI1863" s="120"/>
      <c r="AJ1863" s="120"/>
      <c r="AK1863" s="1093"/>
      <c r="AL1863" s="1093"/>
      <c r="AM1863" s="1093"/>
      <c r="AN1863" s="120"/>
      <c r="AO1863" s="118">
        <f t="shared" si="318"/>
        <v>0</v>
      </c>
      <c r="AP1863" s="120" t="s">
        <v>287</v>
      </c>
      <c r="AQ1863" s="120" t="s">
        <v>287</v>
      </c>
      <c r="AR1863" s="144">
        <f t="shared" si="316"/>
        <v>0</v>
      </c>
      <c r="AS1863" s="411">
        <v>8.3999999999999995E-3</v>
      </c>
      <c r="AT1863" s="115">
        <v>1872</v>
      </c>
    </row>
    <row r="1864" spans="1:46" ht="15" hidden="1" customHeight="1">
      <c r="A1864" s="115">
        <v>1861</v>
      </c>
      <c r="B1864" s="120"/>
      <c r="C1864" s="120"/>
      <c r="D1864" s="120"/>
      <c r="E1864" s="120"/>
      <c r="F1864" s="120"/>
      <c r="G1864" s="120"/>
      <c r="H1864" s="120"/>
      <c r="I1864" s="120"/>
      <c r="J1864" s="120"/>
      <c r="K1864" s="120"/>
      <c r="L1864" s="120">
        <f t="shared" si="317"/>
        <v>0.01</v>
      </c>
      <c r="M1864" s="163"/>
      <c r="N1864" s="141"/>
      <c r="O1864" s="163"/>
      <c r="P1864" s="163"/>
      <c r="Q1864" s="120"/>
      <c r="R1864" s="120"/>
      <c r="S1864" s="121"/>
      <c r="T1864" s="121"/>
      <c r="U1864" s="121"/>
      <c r="V1864" s="121"/>
      <c r="W1864" s="121"/>
      <c r="X1864" s="121"/>
      <c r="Y1864" s="121"/>
      <c r="Z1864" s="121"/>
      <c r="AA1864" s="121"/>
      <c r="AB1864" s="121"/>
      <c r="AC1864" s="122"/>
      <c r="AD1864" s="122"/>
      <c r="AE1864" s="122"/>
      <c r="AF1864" s="123"/>
      <c r="AG1864" s="123"/>
      <c r="AH1864" s="123"/>
      <c r="AI1864" s="120"/>
      <c r="AJ1864" s="120"/>
      <c r="AK1864" s="1093"/>
      <c r="AL1864" s="1093"/>
      <c r="AM1864" s="1093"/>
      <c r="AN1864" s="120"/>
      <c r="AO1864" s="118">
        <f t="shared" si="318"/>
        <v>0</v>
      </c>
      <c r="AP1864" s="120" t="s">
        <v>287</v>
      </c>
      <c r="AQ1864" s="120" t="s">
        <v>287</v>
      </c>
      <c r="AR1864" s="144">
        <f t="shared" si="316"/>
        <v>0</v>
      </c>
      <c r="AS1864" s="411">
        <v>8.3999999999999995E-3</v>
      </c>
      <c r="AT1864" s="115">
        <v>1873</v>
      </c>
    </row>
    <row r="1865" spans="1:46" ht="15" hidden="1" customHeight="1">
      <c r="A1865" s="115">
        <v>1862</v>
      </c>
      <c r="B1865" s="120"/>
      <c r="C1865" s="120"/>
      <c r="D1865" s="120"/>
      <c r="E1865" s="120"/>
      <c r="F1865" s="120"/>
      <c r="G1865" s="120"/>
      <c r="H1865" s="120"/>
      <c r="I1865" s="120"/>
      <c r="J1865" s="120"/>
      <c r="K1865" s="120"/>
      <c r="L1865" s="120">
        <f t="shared" si="317"/>
        <v>0.01</v>
      </c>
      <c r="M1865" s="163"/>
      <c r="N1865" s="141"/>
      <c r="O1865" s="163"/>
      <c r="P1865" s="163"/>
      <c r="Q1865" s="120"/>
      <c r="R1865" s="120"/>
      <c r="S1865" s="121"/>
      <c r="T1865" s="121"/>
      <c r="U1865" s="121"/>
      <c r="V1865" s="121"/>
      <c r="W1865" s="121"/>
      <c r="X1865" s="121"/>
      <c r="Y1865" s="121"/>
      <c r="Z1865" s="121"/>
      <c r="AA1865" s="121"/>
      <c r="AB1865" s="121"/>
      <c r="AC1865" s="122"/>
      <c r="AD1865" s="122"/>
      <c r="AE1865" s="122"/>
      <c r="AF1865" s="123"/>
      <c r="AG1865" s="123"/>
      <c r="AH1865" s="123"/>
      <c r="AI1865" s="120"/>
      <c r="AJ1865" s="120"/>
      <c r="AK1865" s="1093"/>
      <c r="AL1865" s="1093"/>
      <c r="AM1865" s="1093"/>
      <c r="AN1865" s="120"/>
      <c r="AO1865" s="118">
        <f t="shared" si="318"/>
        <v>0</v>
      </c>
      <c r="AP1865" s="120" t="s">
        <v>287</v>
      </c>
      <c r="AQ1865" s="120" t="s">
        <v>287</v>
      </c>
      <c r="AR1865" s="144">
        <f t="shared" si="316"/>
        <v>0</v>
      </c>
      <c r="AS1865" s="411">
        <v>8.3999999999999995E-3</v>
      </c>
      <c r="AT1865" s="115">
        <v>1874</v>
      </c>
    </row>
    <row r="1866" spans="1:46" ht="15" hidden="1" customHeight="1">
      <c r="A1866" s="115">
        <v>1863</v>
      </c>
      <c r="B1866" s="120"/>
      <c r="C1866" s="120"/>
      <c r="D1866" s="120"/>
      <c r="E1866" s="120"/>
      <c r="F1866" s="120"/>
      <c r="G1866" s="120"/>
      <c r="H1866" s="120"/>
      <c r="I1866" s="120"/>
      <c r="J1866" s="120"/>
      <c r="K1866" s="120"/>
      <c r="L1866" s="120">
        <f t="shared" si="317"/>
        <v>0.01</v>
      </c>
      <c r="M1866" s="163"/>
      <c r="N1866" s="141"/>
      <c r="O1866" s="163"/>
      <c r="P1866" s="163"/>
      <c r="Q1866" s="120"/>
      <c r="R1866" s="120"/>
      <c r="S1866" s="121"/>
      <c r="T1866" s="121"/>
      <c r="U1866" s="121"/>
      <c r="V1866" s="121"/>
      <c r="W1866" s="121"/>
      <c r="X1866" s="121"/>
      <c r="Y1866" s="121"/>
      <c r="Z1866" s="121"/>
      <c r="AA1866" s="121"/>
      <c r="AB1866" s="121"/>
      <c r="AC1866" s="122"/>
      <c r="AD1866" s="122"/>
      <c r="AE1866" s="122"/>
      <c r="AF1866" s="123"/>
      <c r="AG1866" s="123"/>
      <c r="AH1866" s="123"/>
      <c r="AI1866" s="120"/>
      <c r="AJ1866" s="120"/>
      <c r="AK1866" s="1093"/>
      <c r="AL1866" s="1093"/>
      <c r="AM1866" s="1093"/>
      <c r="AN1866" s="120"/>
      <c r="AO1866" s="118">
        <f t="shared" si="318"/>
        <v>0</v>
      </c>
      <c r="AP1866" s="120" t="s">
        <v>287</v>
      </c>
      <c r="AQ1866" s="120" t="s">
        <v>287</v>
      </c>
      <c r="AR1866" s="144">
        <f t="shared" si="316"/>
        <v>0</v>
      </c>
      <c r="AS1866" s="411">
        <v>8.3999999999999995E-3</v>
      </c>
      <c r="AT1866" s="115">
        <v>1875</v>
      </c>
    </row>
    <row r="1867" spans="1:46" ht="15" hidden="1" customHeight="1">
      <c r="A1867" s="115">
        <v>1864</v>
      </c>
      <c r="B1867" s="120"/>
      <c r="C1867" s="120"/>
      <c r="D1867" s="120"/>
      <c r="E1867" s="120"/>
      <c r="F1867" s="120"/>
      <c r="G1867" s="120"/>
      <c r="H1867" s="120"/>
      <c r="I1867" s="120"/>
      <c r="J1867" s="120"/>
      <c r="K1867" s="120"/>
      <c r="L1867" s="120">
        <f t="shared" si="317"/>
        <v>0.01</v>
      </c>
      <c r="M1867" s="163"/>
      <c r="N1867" s="141"/>
      <c r="O1867" s="163"/>
      <c r="P1867" s="163"/>
      <c r="Q1867" s="120"/>
      <c r="R1867" s="120"/>
      <c r="S1867" s="121"/>
      <c r="T1867" s="121"/>
      <c r="U1867" s="121"/>
      <c r="V1867" s="121"/>
      <c r="W1867" s="121"/>
      <c r="X1867" s="121"/>
      <c r="Y1867" s="121"/>
      <c r="Z1867" s="121"/>
      <c r="AA1867" s="121"/>
      <c r="AB1867" s="121"/>
      <c r="AC1867" s="122"/>
      <c r="AD1867" s="122"/>
      <c r="AE1867" s="122"/>
      <c r="AF1867" s="123"/>
      <c r="AG1867" s="123"/>
      <c r="AH1867" s="123"/>
      <c r="AI1867" s="120"/>
      <c r="AJ1867" s="120"/>
      <c r="AK1867" s="1093"/>
      <c r="AL1867" s="1093"/>
      <c r="AM1867" s="1093"/>
      <c r="AN1867" s="120"/>
      <c r="AO1867" s="118">
        <f t="shared" si="318"/>
        <v>0</v>
      </c>
      <c r="AP1867" s="120" t="s">
        <v>287</v>
      </c>
      <c r="AQ1867" s="120" t="s">
        <v>287</v>
      </c>
      <c r="AR1867" s="144">
        <f t="shared" si="316"/>
        <v>0</v>
      </c>
      <c r="AS1867" s="411">
        <v>8.3999999999999995E-3</v>
      </c>
      <c r="AT1867" s="115">
        <v>1876</v>
      </c>
    </row>
    <row r="1868" spans="1:46" ht="15" hidden="1" customHeight="1">
      <c r="A1868" s="115">
        <v>1865</v>
      </c>
      <c r="B1868" s="120"/>
      <c r="C1868" s="120"/>
      <c r="D1868" s="120"/>
      <c r="E1868" s="120"/>
      <c r="F1868" s="120"/>
      <c r="G1868" s="120"/>
      <c r="H1868" s="120"/>
      <c r="I1868" s="120"/>
      <c r="J1868" s="120"/>
      <c r="K1868" s="120"/>
      <c r="L1868" s="120">
        <f t="shared" si="317"/>
        <v>0.01</v>
      </c>
      <c r="M1868" s="163"/>
      <c r="N1868" s="141"/>
      <c r="O1868" s="163"/>
      <c r="P1868" s="163"/>
      <c r="Q1868" s="120"/>
      <c r="R1868" s="120"/>
      <c r="S1868" s="121"/>
      <c r="T1868" s="121"/>
      <c r="U1868" s="121"/>
      <c r="V1868" s="121"/>
      <c r="W1868" s="121"/>
      <c r="X1868" s="121"/>
      <c r="Y1868" s="121"/>
      <c r="Z1868" s="121"/>
      <c r="AA1868" s="121"/>
      <c r="AB1868" s="121"/>
      <c r="AC1868" s="122"/>
      <c r="AD1868" s="122"/>
      <c r="AE1868" s="122"/>
      <c r="AF1868" s="123"/>
      <c r="AG1868" s="123"/>
      <c r="AH1868" s="123"/>
      <c r="AI1868" s="120"/>
      <c r="AJ1868" s="120"/>
      <c r="AK1868" s="1093"/>
      <c r="AL1868" s="1093"/>
      <c r="AM1868" s="1093"/>
      <c r="AN1868" s="120"/>
      <c r="AO1868" s="118">
        <f t="shared" si="318"/>
        <v>0</v>
      </c>
      <c r="AP1868" s="120" t="s">
        <v>287</v>
      </c>
      <c r="AQ1868" s="120" t="s">
        <v>287</v>
      </c>
      <c r="AR1868" s="144">
        <f t="shared" si="316"/>
        <v>0</v>
      </c>
      <c r="AS1868" s="411">
        <v>8.3999999999999995E-3</v>
      </c>
      <c r="AT1868" s="115">
        <v>1877</v>
      </c>
    </row>
    <row r="1869" spans="1:46" ht="15" hidden="1" customHeight="1">
      <c r="A1869" s="115">
        <v>1866</v>
      </c>
      <c r="B1869" s="120"/>
      <c r="C1869" s="120"/>
      <c r="D1869" s="120"/>
      <c r="E1869" s="120"/>
      <c r="F1869" s="120"/>
      <c r="G1869" s="120"/>
      <c r="H1869" s="120"/>
      <c r="I1869" s="120"/>
      <c r="J1869" s="120"/>
      <c r="K1869" s="120"/>
      <c r="L1869" s="120">
        <f t="shared" si="317"/>
        <v>0.01</v>
      </c>
      <c r="M1869" s="163"/>
      <c r="N1869" s="141"/>
      <c r="O1869" s="163"/>
      <c r="P1869" s="163"/>
      <c r="Q1869" s="120"/>
      <c r="R1869" s="120"/>
      <c r="S1869" s="121"/>
      <c r="T1869" s="121"/>
      <c r="U1869" s="121"/>
      <c r="V1869" s="121"/>
      <c r="W1869" s="121"/>
      <c r="X1869" s="121"/>
      <c r="Y1869" s="121"/>
      <c r="Z1869" s="121"/>
      <c r="AA1869" s="121"/>
      <c r="AB1869" s="121"/>
      <c r="AC1869" s="122"/>
      <c r="AD1869" s="122"/>
      <c r="AE1869" s="122"/>
      <c r="AF1869" s="123"/>
      <c r="AG1869" s="123"/>
      <c r="AH1869" s="123"/>
      <c r="AI1869" s="120"/>
      <c r="AJ1869" s="120"/>
      <c r="AK1869" s="1093"/>
      <c r="AL1869" s="1093"/>
      <c r="AM1869" s="1093"/>
      <c r="AN1869" s="120"/>
      <c r="AO1869" s="118">
        <f t="shared" si="318"/>
        <v>0</v>
      </c>
      <c r="AP1869" s="120" t="s">
        <v>287</v>
      </c>
      <c r="AQ1869" s="120" t="s">
        <v>287</v>
      </c>
      <c r="AR1869" s="144">
        <f t="shared" si="316"/>
        <v>0</v>
      </c>
      <c r="AS1869" s="411">
        <v>8.3999999999999995E-3</v>
      </c>
      <c r="AT1869" s="115">
        <v>1878</v>
      </c>
    </row>
    <row r="1870" spans="1:46" ht="15" hidden="1" customHeight="1">
      <c r="A1870" s="115">
        <v>1867</v>
      </c>
      <c r="B1870" s="120"/>
      <c r="C1870" s="120"/>
      <c r="D1870" s="120"/>
      <c r="E1870" s="120"/>
      <c r="F1870" s="120"/>
      <c r="G1870" s="120"/>
      <c r="H1870" s="120"/>
      <c r="I1870" s="120"/>
      <c r="J1870" s="120"/>
      <c r="K1870" s="120"/>
      <c r="L1870" s="120">
        <f t="shared" si="317"/>
        <v>0.01</v>
      </c>
      <c r="M1870" s="163"/>
      <c r="N1870" s="141"/>
      <c r="O1870" s="163"/>
      <c r="P1870" s="163"/>
      <c r="Q1870" s="120"/>
      <c r="R1870" s="120"/>
      <c r="S1870" s="121"/>
      <c r="T1870" s="121"/>
      <c r="U1870" s="121"/>
      <c r="V1870" s="121"/>
      <c r="W1870" s="121"/>
      <c r="X1870" s="121"/>
      <c r="Y1870" s="121"/>
      <c r="Z1870" s="121"/>
      <c r="AA1870" s="121"/>
      <c r="AB1870" s="121"/>
      <c r="AC1870" s="122"/>
      <c r="AD1870" s="122"/>
      <c r="AE1870" s="122"/>
      <c r="AF1870" s="123"/>
      <c r="AG1870" s="123"/>
      <c r="AH1870" s="123"/>
      <c r="AI1870" s="120"/>
      <c r="AJ1870" s="120"/>
      <c r="AK1870" s="1093"/>
      <c r="AL1870" s="1093"/>
      <c r="AM1870" s="1093"/>
      <c r="AN1870" s="120"/>
      <c r="AO1870" s="118">
        <f t="shared" si="318"/>
        <v>0</v>
      </c>
      <c r="AP1870" s="120" t="s">
        <v>287</v>
      </c>
      <c r="AQ1870" s="120" t="s">
        <v>287</v>
      </c>
      <c r="AR1870" s="144">
        <f t="shared" si="316"/>
        <v>0</v>
      </c>
      <c r="AS1870" s="411">
        <v>8.3999999999999995E-3</v>
      </c>
      <c r="AT1870" s="115">
        <v>1879</v>
      </c>
    </row>
    <row r="1871" spans="1:46" ht="15" hidden="1" customHeight="1">
      <c r="A1871" s="115">
        <v>1868</v>
      </c>
      <c r="B1871" s="120"/>
      <c r="C1871" s="120"/>
      <c r="D1871" s="120"/>
      <c r="E1871" s="120"/>
      <c r="F1871" s="120"/>
      <c r="G1871" s="120"/>
      <c r="H1871" s="120"/>
      <c r="I1871" s="120"/>
      <c r="J1871" s="120"/>
      <c r="K1871" s="120"/>
      <c r="L1871" s="120">
        <f t="shared" si="317"/>
        <v>0.01</v>
      </c>
      <c r="M1871" s="163"/>
      <c r="N1871" s="141"/>
      <c r="O1871" s="163"/>
      <c r="P1871" s="163"/>
      <c r="Q1871" s="120"/>
      <c r="R1871" s="120"/>
      <c r="S1871" s="121"/>
      <c r="T1871" s="121"/>
      <c r="U1871" s="121"/>
      <c r="V1871" s="121"/>
      <c r="W1871" s="121"/>
      <c r="X1871" s="121"/>
      <c r="Y1871" s="121"/>
      <c r="Z1871" s="121"/>
      <c r="AA1871" s="121"/>
      <c r="AB1871" s="121"/>
      <c r="AC1871" s="122"/>
      <c r="AD1871" s="122"/>
      <c r="AE1871" s="122"/>
      <c r="AF1871" s="123"/>
      <c r="AG1871" s="123"/>
      <c r="AH1871" s="123"/>
      <c r="AI1871" s="120"/>
      <c r="AJ1871" s="120"/>
      <c r="AK1871" s="1093"/>
      <c r="AL1871" s="1093"/>
      <c r="AM1871" s="1093"/>
      <c r="AN1871" s="120"/>
      <c r="AO1871" s="118">
        <f t="shared" si="318"/>
        <v>0</v>
      </c>
      <c r="AP1871" s="120" t="s">
        <v>287</v>
      </c>
      <c r="AQ1871" s="120" t="s">
        <v>287</v>
      </c>
      <c r="AR1871" s="144">
        <f t="shared" si="316"/>
        <v>0</v>
      </c>
      <c r="AS1871" s="411">
        <v>8.3999999999999995E-3</v>
      </c>
      <c r="AT1871" s="115">
        <v>1880</v>
      </c>
    </row>
    <row r="1872" spans="1:46" ht="15" hidden="1" customHeight="1">
      <c r="A1872" s="115">
        <v>1869</v>
      </c>
      <c r="B1872" s="120"/>
      <c r="C1872" s="120"/>
      <c r="D1872" s="120"/>
      <c r="E1872" s="120"/>
      <c r="F1872" s="120"/>
      <c r="G1872" s="120"/>
      <c r="H1872" s="120"/>
      <c r="I1872" s="120"/>
      <c r="J1872" s="120"/>
      <c r="K1872" s="120"/>
      <c r="L1872" s="120">
        <f t="shared" si="317"/>
        <v>0.01</v>
      </c>
      <c r="M1872" s="163"/>
      <c r="N1872" s="141"/>
      <c r="O1872" s="163"/>
      <c r="P1872" s="163"/>
      <c r="Q1872" s="120"/>
      <c r="R1872" s="120"/>
      <c r="S1872" s="121"/>
      <c r="T1872" s="121"/>
      <c r="U1872" s="121"/>
      <c r="V1872" s="121"/>
      <c r="W1872" s="121"/>
      <c r="X1872" s="121"/>
      <c r="Y1872" s="121"/>
      <c r="Z1872" s="121"/>
      <c r="AA1872" s="121"/>
      <c r="AB1872" s="121"/>
      <c r="AC1872" s="122"/>
      <c r="AD1872" s="122"/>
      <c r="AE1872" s="122"/>
      <c r="AF1872" s="123"/>
      <c r="AG1872" s="123"/>
      <c r="AH1872" s="123"/>
      <c r="AI1872" s="120"/>
      <c r="AJ1872" s="120"/>
      <c r="AK1872" s="1093"/>
      <c r="AL1872" s="1093"/>
      <c r="AM1872" s="1093"/>
      <c r="AN1872" s="120"/>
      <c r="AO1872" s="118">
        <f t="shared" si="318"/>
        <v>0</v>
      </c>
      <c r="AP1872" s="120" t="s">
        <v>287</v>
      </c>
      <c r="AQ1872" s="120" t="s">
        <v>287</v>
      </c>
      <c r="AR1872" s="144">
        <f t="shared" si="316"/>
        <v>0</v>
      </c>
      <c r="AS1872" s="411">
        <v>8.3999999999999995E-3</v>
      </c>
      <c r="AT1872" s="115">
        <v>1881</v>
      </c>
    </row>
    <row r="1873" spans="1:46" ht="15" hidden="1" customHeight="1">
      <c r="A1873" s="115">
        <v>1870</v>
      </c>
      <c r="B1873" s="120"/>
      <c r="C1873" s="120"/>
      <c r="D1873" s="120"/>
      <c r="E1873" s="120"/>
      <c r="F1873" s="120"/>
      <c r="G1873" s="120"/>
      <c r="H1873" s="120"/>
      <c r="I1873" s="120"/>
      <c r="J1873" s="120"/>
      <c r="K1873" s="120"/>
      <c r="L1873" s="120">
        <f t="shared" si="317"/>
        <v>0.01</v>
      </c>
      <c r="M1873" s="163"/>
      <c r="N1873" s="141"/>
      <c r="O1873" s="163"/>
      <c r="P1873" s="163"/>
      <c r="Q1873" s="120"/>
      <c r="R1873" s="120"/>
      <c r="S1873" s="121"/>
      <c r="T1873" s="121"/>
      <c r="U1873" s="121"/>
      <c r="V1873" s="121"/>
      <c r="W1873" s="121"/>
      <c r="X1873" s="121"/>
      <c r="Y1873" s="121"/>
      <c r="Z1873" s="121"/>
      <c r="AA1873" s="121"/>
      <c r="AB1873" s="121"/>
      <c r="AC1873" s="122"/>
      <c r="AD1873" s="122"/>
      <c r="AE1873" s="122"/>
      <c r="AF1873" s="123"/>
      <c r="AG1873" s="123"/>
      <c r="AH1873" s="123"/>
      <c r="AI1873" s="120"/>
      <c r="AJ1873" s="120"/>
      <c r="AK1873" s="1093"/>
      <c r="AL1873" s="1093"/>
      <c r="AM1873" s="1093"/>
      <c r="AN1873" s="120"/>
      <c r="AO1873" s="118">
        <f t="shared" si="318"/>
        <v>0</v>
      </c>
      <c r="AP1873" s="120" t="s">
        <v>287</v>
      </c>
      <c r="AQ1873" s="120" t="s">
        <v>287</v>
      </c>
      <c r="AR1873" s="144">
        <f t="shared" si="316"/>
        <v>0</v>
      </c>
      <c r="AS1873" s="411">
        <v>8.3999999999999995E-3</v>
      </c>
      <c r="AT1873" s="115">
        <v>1882</v>
      </c>
    </row>
    <row r="1874" spans="1:46" ht="15" hidden="1" customHeight="1">
      <c r="A1874" s="115">
        <v>1871</v>
      </c>
      <c r="B1874" s="120"/>
      <c r="C1874" s="120"/>
      <c r="D1874" s="120"/>
      <c r="E1874" s="120"/>
      <c r="F1874" s="120"/>
      <c r="G1874" s="120"/>
      <c r="H1874" s="120"/>
      <c r="I1874" s="120"/>
      <c r="J1874" s="120"/>
      <c r="K1874" s="120"/>
      <c r="L1874" s="120">
        <f t="shared" si="317"/>
        <v>0.01</v>
      </c>
      <c r="M1874" s="163"/>
      <c r="N1874" s="141"/>
      <c r="O1874" s="163"/>
      <c r="P1874" s="163"/>
      <c r="Q1874" s="120"/>
      <c r="R1874" s="120"/>
      <c r="S1874" s="121"/>
      <c r="T1874" s="121"/>
      <c r="U1874" s="121"/>
      <c r="V1874" s="121"/>
      <c r="W1874" s="121"/>
      <c r="X1874" s="121"/>
      <c r="Y1874" s="121"/>
      <c r="Z1874" s="121"/>
      <c r="AA1874" s="121"/>
      <c r="AB1874" s="121"/>
      <c r="AC1874" s="122"/>
      <c r="AD1874" s="122"/>
      <c r="AE1874" s="122"/>
      <c r="AF1874" s="123"/>
      <c r="AG1874" s="123"/>
      <c r="AH1874" s="123"/>
      <c r="AI1874" s="120"/>
      <c r="AJ1874" s="120"/>
      <c r="AK1874" s="1093"/>
      <c r="AL1874" s="1093"/>
      <c r="AM1874" s="1093"/>
      <c r="AN1874" s="120"/>
      <c r="AO1874" s="118">
        <f t="shared" si="318"/>
        <v>0</v>
      </c>
      <c r="AP1874" s="120" t="s">
        <v>287</v>
      </c>
      <c r="AQ1874" s="120" t="s">
        <v>287</v>
      </c>
      <c r="AR1874" s="144">
        <f t="shared" si="316"/>
        <v>0</v>
      </c>
      <c r="AS1874" s="411">
        <v>8.3999999999999995E-3</v>
      </c>
      <c r="AT1874" s="115">
        <v>1883</v>
      </c>
    </row>
    <row r="1875" spans="1:46" ht="15" hidden="1" customHeight="1">
      <c r="A1875" s="115">
        <v>1872</v>
      </c>
      <c r="B1875" s="120"/>
      <c r="C1875" s="120"/>
      <c r="D1875" s="120"/>
      <c r="E1875" s="120"/>
      <c r="F1875" s="120"/>
      <c r="G1875" s="120"/>
      <c r="H1875" s="120"/>
      <c r="I1875" s="120"/>
      <c r="J1875" s="120"/>
      <c r="K1875" s="120"/>
      <c r="L1875" s="120">
        <f t="shared" si="317"/>
        <v>0.01</v>
      </c>
      <c r="M1875" s="163"/>
      <c r="N1875" s="141"/>
      <c r="O1875" s="163"/>
      <c r="P1875" s="163"/>
      <c r="Q1875" s="120"/>
      <c r="R1875" s="120"/>
      <c r="S1875" s="121"/>
      <c r="T1875" s="121"/>
      <c r="U1875" s="121"/>
      <c r="V1875" s="121"/>
      <c r="W1875" s="121"/>
      <c r="X1875" s="121"/>
      <c r="Y1875" s="121"/>
      <c r="Z1875" s="121"/>
      <c r="AA1875" s="121"/>
      <c r="AB1875" s="121"/>
      <c r="AC1875" s="122"/>
      <c r="AD1875" s="122"/>
      <c r="AE1875" s="122"/>
      <c r="AF1875" s="123"/>
      <c r="AG1875" s="123"/>
      <c r="AH1875" s="123"/>
      <c r="AI1875" s="120"/>
      <c r="AJ1875" s="120"/>
      <c r="AK1875" s="1093"/>
      <c r="AL1875" s="1093"/>
      <c r="AM1875" s="1093"/>
      <c r="AN1875" s="120"/>
      <c r="AO1875" s="118">
        <f t="shared" si="318"/>
        <v>0</v>
      </c>
      <c r="AP1875" s="120" t="s">
        <v>287</v>
      </c>
      <c r="AQ1875" s="120" t="s">
        <v>287</v>
      </c>
      <c r="AR1875" s="144">
        <f t="shared" si="316"/>
        <v>0</v>
      </c>
      <c r="AS1875" s="411">
        <v>8.3999999999999995E-3</v>
      </c>
      <c r="AT1875" s="115">
        <v>1884</v>
      </c>
    </row>
    <row r="1876" spans="1:46" ht="15" hidden="1" customHeight="1">
      <c r="A1876" s="115">
        <v>1873</v>
      </c>
      <c r="B1876" s="120"/>
      <c r="C1876" s="120"/>
      <c r="D1876" s="120"/>
      <c r="E1876" s="120"/>
      <c r="F1876" s="120"/>
      <c r="G1876" s="120"/>
      <c r="H1876" s="120"/>
      <c r="I1876" s="120"/>
      <c r="J1876" s="120"/>
      <c r="K1876" s="120"/>
      <c r="L1876" s="120">
        <f t="shared" si="317"/>
        <v>0.01</v>
      </c>
      <c r="M1876" s="163"/>
      <c r="N1876" s="141"/>
      <c r="O1876" s="163"/>
      <c r="P1876" s="163"/>
      <c r="Q1876" s="120"/>
      <c r="R1876" s="120"/>
      <c r="S1876" s="121"/>
      <c r="T1876" s="121"/>
      <c r="U1876" s="121"/>
      <c r="V1876" s="121"/>
      <c r="W1876" s="121"/>
      <c r="X1876" s="121"/>
      <c r="Y1876" s="121"/>
      <c r="Z1876" s="121"/>
      <c r="AA1876" s="121"/>
      <c r="AB1876" s="121"/>
      <c r="AC1876" s="122"/>
      <c r="AD1876" s="122"/>
      <c r="AE1876" s="122"/>
      <c r="AF1876" s="123"/>
      <c r="AG1876" s="123"/>
      <c r="AH1876" s="123"/>
      <c r="AI1876" s="120"/>
      <c r="AJ1876" s="120"/>
      <c r="AK1876" s="1093"/>
      <c r="AL1876" s="1093"/>
      <c r="AM1876" s="1093"/>
      <c r="AN1876" s="120"/>
      <c r="AO1876" s="118">
        <f t="shared" si="318"/>
        <v>0</v>
      </c>
      <c r="AP1876" s="120" t="s">
        <v>287</v>
      </c>
      <c r="AQ1876" s="120" t="s">
        <v>287</v>
      </c>
      <c r="AR1876" s="144">
        <f t="shared" si="316"/>
        <v>0</v>
      </c>
      <c r="AS1876" s="411">
        <v>8.3999999999999995E-3</v>
      </c>
      <c r="AT1876" s="115">
        <v>1885</v>
      </c>
    </row>
    <row r="1877" spans="1:46" ht="15" hidden="1" customHeight="1">
      <c r="A1877" s="115">
        <v>1874</v>
      </c>
      <c r="B1877" s="120"/>
      <c r="C1877" s="120"/>
      <c r="D1877" s="120"/>
      <c r="E1877" s="120"/>
      <c r="F1877" s="120"/>
      <c r="G1877" s="120"/>
      <c r="H1877" s="120"/>
      <c r="I1877" s="120"/>
      <c r="J1877" s="120"/>
      <c r="K1877" s="120"/>
      <c r="L1877" s="120">
        <f t="shared" si="317"/>
        <v>0.01</v>
      </c>
      <c r="M1877" s="163"/>
      <c r="N1877" s="141"/>
      <c r="O1877" s="163"/>
      <c r="P1877" s="163"/>
      <c r="Q1877" s="120"/>
      <c r="R1877" s="120"/>
      <c r="S1877" s="121"/>
      <c r="T1877" s="121"/>
      <c r="U1877" s="121"/>
      <c r="V1877" s="121"/>
      <c r="W1877" s="121"/>
      <c r="X1877" s="121"/>
      <c r="Y1877" s="121"/>
      <c r="Z1877" s="121"/>
      <c r="AA1877" s="121"/>
      <c r="AB1877" s="121"/>
      <c r="AC1877" s="122"/>
      <c r="AD1877" s="122"/>
      <c r="AE1877" s="122"/>
      <c r="AF1877" s="123"/>
      <c r="AG1877" s="123"/>
      <c r="AH1877" s="123"/>
      <c r="AI1877" s="120"/>
      <c r="AJ1877" s="120"/>
      <c r="AK1877" s="1093"/>
      <c r="AL1877" s="1093"/>
      <c r="AM1877" s="1093"/>
      <c r="AN1877" s="120"/>
      <c r="AO1877" s="118">
        <f t="shared" si="318"/>
        <v>0</v>
      </c>
      <c r="AP1877" s="120" t="s">
        <v>287</v>
      </c>
      <c r="AQ1877" s="120" t="s">
        <v>287</v>
      </c>
      <c r="AR1877" s="144">
        <f t="shared" si="316"/>
        <v>0</v>
      </c>
      <c r="AS1877" s="411">
        <v>8.3999999999999995E-3</v>
      </c>
      <c r="AT1877" s="115">
        <v>1886</v>
      </c>
    </row>
    <row r="1878" spans="1:46" ht="15" hidden="1" customHeight="1">
      <c r="A1878" s="115">
        <v>1875</v>
      </c>
      <c r="B1878" s="120"/>
      <c r="C1878" s="120"/>
      <c r="D1878" s="120"/>
      <c r="E1878" s="120"/>
      <c r="F1878" s="120"/>
      <c r="G1878" s="120"/>
      <c r="H1878" s="120"/>
      <c r="I1878" s="120"/>
      <c r="J1878" s="120"/>
      <c r="K1878" s="120"/>
      <c r="L1878" s="120">
        <f t="shared" si="317"/>
        <v>0.01</v>
      </c>
      <c r="M1878" s="163"/>
      <c r="N1878" s="141"/>
      <c r="O1878" s="163"/>
      <c r="P1878" s="163"/>
      <c r="Q1878" s="120"/>
      <c r="R1878" s="120"/>
      <c r="S1878" s="121"/>
      <c r="T1878" s="121"/>
      <c r="U1878" s="121"/>
      <c r="V1878" s="121"/>
      <c r="W1878" s="121"/>
      <c r="X1878" s="121"/>
      <c r="Y1878" s="121"/>
      <c r="Z1878" s="121"/>
      <c r="AA1878" s="121"/>
      <c r="AB1878" s="121"/>
      <c r="AC1878" s="122"/>
      <c r="AD1878" s="122"/>
      <c r="AE1878" s="122"/>
      <c r="AF1878" s="123"/>
      <c r="AG1878" s="123"/>
      <c r="AH1878" s="123"/>
      <c r="AI1878" s="120"/>
      <c r="AJ1878" s="120"/>
      <c r="AK1878" s="1093"/>
      <c r="AL1878" s="1093"/>
      <c r="AM1878" s="1093"/>
      <c r="AN1878" s="120"/>
      <c r="AO1878" s="118">
        <f t="shared" si="318"/>
        <v>0</v>
      </c>
      <c r="AP1878" s="120" t="s">
        <v>287</v>
      </c>
      <c r="AQ1878" s="120" t="s">
        <v>287</v>
      </c>
      <c r="AR1878" s="144">
        <f t="shared" si="316"/>
        <v>0</v>
      </c>
      <c r="AS1878" s="411">
        <v>8.3999999999999995E-3</v>
      </c>
      <c r="AT1878" s="115">
        <v>1887</v>
      </c>
    </row>
    <row r="1879" spans="1:46" ht="15" hidden="1" customHeight="1">
      <c r="A1879" s="115">
        <v>1876</v>
      </c>
      <c r="B1879" s="120"/>
      <c r="C1879" s="120"/>
      <c r="D1879" s="120"/>
      <c r="E1879" s="120"/>
      <c r="F1879" s="120"/>
      <c r="G1879" s="120"/>
      <c r="H1879" s="120"/>
      <c r="I1879" s="120"/>
      <c r="J1879" s="120"/>
      <c r="K1879" s="120"/>
      <c r="L1879" s="120">
        <f t="shared" si="317"/>
        <v>0.01</v>
      </c>
      <c r="M1879" s="163"/>
      <c r="N1879" s="141"/>
      <c r="O1879" s="163"/>
      <c r="P1879" s="163"/>
      <c r="Q1879" s="120"/>
      <c r="R1879" s="120"/>
      <c r="S1879" s="121"/>
      <c r="T1879" s="121"/>
      <c r="U1879" s="121"/>
      <c r="V1879" s="121"/>
      <c r="W1879" s="121"/>
      <c r="X1879" s="121"/>
      <c r="Y1879" s="121"/>
      <c r="Z1879" s="121"/>
      <c r="AA1879" s="121"/>
      <c r="AB1879" s="121"/>
      <c r="AC1879" s="122"/>
      <c r="AD1879" s="122"/>
      <c r="AE1879" s="122"/>
      <c r="AF1879" s="123"/>
      <c r="AG1879" s="123"/>
      <c r="AH1879" s="123"/>
      <c r="AI1879" s="120"/>
      <c r="AJ1879" s="120"/>
      <c r="AK1879" s="1093"/>
      <c r="AL1879" s="1093"/>
      <c r="AM1879" s="1093"/>
      <c r="AN1879" s="120"/>
      <c r="AO1879" s="118">
        <f t="shared" si="318"/>
        <v>0</v>
      </c>
      <c r="AP1879" s="120" t="s">
        <v>287</v>
      </c>
      <c r="AQ1879" s="120" t="s">
        <v>287</v>
      </c>
      <c r="AR1879" s="144">
        <f t="shared" si="316"/>
        <v>0</v>
      </c>
      <c r="AS1879" s="411">
        <v>8.3999999999999995E-3</v>
      </c>
      <c r="AT1879" s="115">
        <v>1888</v>
      </c>
    </row>
    <row r="1880" spans="1:46" ht="15" hidden="1" customHeight="1">
      <c r="A1880" s="115">
        <v>1877</v>
      </c>
      <c r="B1880" s="120"/>
      <c r="C1880" s="120"/>
      <c r="D1880" s="120"/>
      <c r="E1880" s="120"/>
      <c r="F1880" s="120"/>
      <c r="G1880" s="120"/>
      <c r="H1880" s="120"/>
      <c r="I1880" s="120"/>
      <c r="J1880" s="120"/>
      <c r="K1880" s="120"/>
      <c r="L1880" s="120">
        <f t="shared" si="317"/>
        <v>0.01</v>
      </c>
      <c r="M1880" s="163"/>
      <c r="N1880" s="141"/>
      <c r="O1880" s="163"/>
      <c r="P1880" s="163"/>
      <c r="Q1880" s="120"/>
      <c r="R1880" s="120"/>
      <c r="S1880" s="121"/>
      <c r="T1880" s="121"/>
      <c r="U1880" s="121"/>
      <c r="V1880" s="121"/>
      <c r="W1880" s="121"/>
      <c r="X1880" s="121"/>
      <c r="Y1880" s="121"/>
      <c r="Z1880" s="121"/>
      <c r="AA1880" s="121"/>
      <c r="AB1880" s="121"/>
      <c r="AC1880" s="122"/>
      <c r="AD1880" s="122"/>
      <c r="AE1880" s="122"/>
      <c r="AF1880" s="123"/>
      <c r="AG1880" s="123"/>
      <c r="AH1880" s="123"/>
      <c r="AI1880" s="120"/>
      <c r="AJ1880" s="120"/>
      <c r="AK1880" s="1093"/>
      <c r="AL1880" s="1093"/>
      <c r="AM1880" s="1093"/>
      <c r="AN1880" s="120"/>
      <c r="AO1880" s="118">
        <f t="shared" si="318"/>
        <v>0</v>
      </c>
      <c r="AP1880" s="120" t="s">
        <v>287</v>
      </c>
      <c r="AQ1880" s="120" t="s">
        <v>287</v>
      </c>
      <c r="AR1880" s="144">
        <f t="shared" si="316"/>
        <v>0</v>
      </c>
      <c r="AS1880" s="411">
        <v>8.3999999999999995E-3</v>
      </c>
      <c r="AT1880" s="115">
        <v>1889</v>
      </c>
    </row>
    <row r="1881" spans="1:46" ht="15" hidden="1" customHeight="1">
      <c r="A1881" s="115">
        <v>1878</v>
      </c>
      <c r="B1881" s="120"/>
      <c r="C1881" s="120"/>
      <c r="D1881" s="120"/>
      <c r="E1881" s="120"/>
      <c r="F1881" s="120"/>
      <c r="G1881" s="120"/>
      <c r="H1881" s="120"/>
      <c r="I1881" s="120"/>
      <c r="J1881" s="120"/>
      <c r="K1881" s="120"/>
      <c r="L1881" s="120">
        <f t="shared" si="317"/>
        <v>0.01</v>
      </c>
      <c r="M1881" s="163"/>
      <c r="N1881" s="141"/>
      <c r="O1881" s="163"/>
      <c r="P1881" s="163"/>
      <c r="Q1881" s="120"/>
      <c r="R1881" s="120"/>
      <c r="S1881" s="121"/>
      <c r="T1881" s="121"/>
      <c r="U1881" s="121"/>
      <c r="V1881" s="121"/>
      <c r="W1881" s="121"/>
      <c r="X1881" s="121"/>
      <c r="Y1881" s="121"/>
      <c r="Z1881" s="121"/>
      <c r="AA1881" s="121"/>
      <c r="AB1881" s="121"/>
      <c r="AC1881" s="122"/>
      <c r="AD1881" s="122"/>
      <c r="AE1881" s="122"/>
      <c r="AF1881" s="123"/>
      <c r="AG1881" s="123"/>
      <c r="AH1881" s="123"/>
      <c r="AI1881" s="120"/>
      <c r="AJ1881" s="120"/>
      <c r="AK1881" s="1093"/>
      <c r="AL1881" s="1093"/>
      <c r="AM1881" s="1093"/>
      <c r="AN1881" s="120"/>
      <c r="AO1881" s="118">
        <f t="shared" si="318"/>
        <v>0</v>
      </c>
      <c r="AP1881" s="120" t="s">
        <v>287</v>
      </c>
      <c r="AQ1881" s="120" t="s">
        <v>287</v>
      </c>
      <c r="AR1881" s="144">
        <f t="shared" si="316"/>
        <v>0</v>
      </c>
      <c r="AS1881" s="411">
        <v>8.3999999999999995E-3</v>
      </c>
      <c r="AT1881" s="115">
        <v>1890</v>
      </c>
    </row>
    <row r="1882" spans="1:46" ht="15" hidden="1" customHeight="1">
      <c r="A1882" s="115">
        <v>1879</v>
      </c>
      <c r="B1882" s="120"/>
      <c r="C1882" s="120"/>
      <c r="D1882" s="120"/>
      <c r="E1882" s="120"/>
      <c r="F1882" s="120"/>
      <c r="G1882" s="120"/>
      <c r="H1882" s="120"/>
      <c r="I1882" s="120"/>
      <c r="J1882" s="120"/>
      <c r="K1882" s="120"/>
      <c r="L1882" s="120">
        <f t="shared" si="317"/>
        <v>0.01</v>
      </c>
      <c r="M1882" s="163"/>
      <c r="N1882" s="141"/>
      <c r="O1882" s="163"/>
      <c r="P1882" s="163"/>
      <c r="Q1882" s="120"/>
      <c r="R1882" s="120"/>
      <c r="S1882" s="121"/>
      <c r="T1882" s="121"/>
      <c r="U1882" s="121"/>
      <c r="V1882" s="121"/>
      <c r="W1882" s="121"/>
      <c r="X1882" s="121"/>
      <c r="Y1882" s="121"/>
      <c r="Z1882" s="121"/>
      <c r="AA1882" s="121"/>
      <c r="AB1882" s="121"/>
      <c r="AC1882" s="122"/>
      <c r="AD1882" s="122"/>
      <c r="AE1882" s="122"/>
      <c r="AF1882" s="123"/>
      <c r="AG1882" s="123"/>
      <c r="AH1882" s="123"/>
      <c r="AI1882" s="120"/>
      <c r="AJ1882" s="120"/>
      <c r="AK1882" s="1093"/>
      <c r="AL1882" s="1093"/>
      <c r="AM1882" s="1093"/>
      <c r="AN1882" s="120"/>
      <c r="AO1882" s="118">
        <f t="shared" si="318"/>
        <v>0</v>
      </c>
      <c r="AP1882" s="120" t="s">
        <v>287</v>
      </c>
      <c r="AQ1882" s="120" t="s">
        <v>287</v>
      </c>
      <c r="AR1882" s="144">
        <f t="shared" si="316"/>
        <v>0</v>
      </c>
      <c r="AS1882" s="411">
        <v>8.3999999999999995E-3</v>
      </c>
      <c r="AT1882" s="115">
        <v>1891</v>
      </c>
    </row>
    <row r="1883" spans="1:46" ht="15" hidden="1" customHeight="1">
      <c r="A1883" s="115">
        <v>1880</v>
      </c>
      <c r="B1883" s="120"/>
      <c r="C1883" s="120"/>
      <c r="D1883" s="120"/>
      <c r="E1883" s="120"/>
      <c r="F1883" s="120"/>
      <c r="G1883" s="120"/>
      <c r="H1883" s="120"/>
      <c r="I1883" s="120"/>
      <c r="J1883" s="120"/>
      <c r="K1883" s="120"/>
      <c r="L1883" s="120">
        <f t="shared" si="317"/>
        <v>0.01</v>
      </c>
      <c r="M1883" s="163"/>
      <c r="N1883" s="141"/>
      <c r="O1883" s="163"/>
      <c r="P1883" s="163"/>
      <c r="Q1883" s="120"/>
      <c r="R1883" s="120"/>
      <c r="S1883" s="121"/>
      <c r="T1883" s="121"/>
      <c r="U1883" s="121"/>
      <c r="V1883" s="121"/>
      <c r="W1883" s="121"/>
      <c r="X1883" s="121"/>
      <c r="Y1883" s="121"/>
      <c r="Z1883" s="121"/>
      <c r="AA1883" s="121"/>
      <c r="AB1883" s="121"/>
      <c r="AC1883" s="122"/>
      <c r="AD1883" s="122"/>
      <c r="AE1883" s="122"/>
      <c r="AF1883" s="123"/>
      <c r="AG1883" s="123"/>
      <c r="AH1883" s="123"/>
      <c r="AI1883" s="120"/>
      <c r="AJ1883" s="120"/>
      <c r="AK1883" s="1093"/>
      <c r="AL1883" s="1093"/>
      <c r="AM1883" s="1093"/>
      <c r="AN1883" s="120"/>
      <c r="AO1883" s="118">
        <f t="shared" si="318"/>
        <v>0</v>
      </c>
      <c r="AP1883" s="120" t="s">
        <v>287</v>
      </c>
      <c r="AQ1883" s="120" t="s">
        <v>287</v>
      </c>
      <c r="AR1883" s="144">
        <f t="shared" si="316"/>
        <v>0</v>
      </c>
      <c r="AS1883" s="411">
        <v>8.3999999999999995E-3</v>
      </c>
      <c r="AT1883" s="115">
        <v>1892</v>
      </c>
    </row>
    <row r="1884" spans="1:46" ht="15" hidden="1" customHeight="1">
      <c r="A1884" s="115">
        <v>1881</v>
      </c>
      <c r="B1884" s="120"/>
      <c r="C1884" s="120"/>
      <c r="D1884" s="120"/>
      <c r="E1884" s="120"/>
      <c r="F1884" s="120"/>
      <c r="G1884" s="120"/>
      <c r="H1884" s="120"/>
      <c r="I1884" s="120"/>
      <c r="J1884" s="120"/>
      <c r="K1884" s="120"/>
      <c r="L1884" s="120">
        <f t="shared" si="317"/>
        <v>0.01</v>
      </c>
      <c r="M1884" s="163"/>
      <c r="N1884" s="141"/>
      <c r="O1884" s="163"/>
      <c r="P1884" s="163"/>
      <c r="Q1884" s="120"/>
      <c r="R1884" s="120"/>
      <c r="S1884" s="121"/>
      <c r="T1884" s="121"/>
      <c r="U1884" s="121"/>
      <c r="V1884" s="121"/>
      <c r="W1884" s="121"/>
      <c r="X1884" s="121"/>
      <c r="Y1884" s="121"/>
      <c r="Z1884" s="121"/>
      <c r="AA1884" s="121"/>
      <c r="AB1884" s="121"/>
      <c r="AC1884" s="122"/>
      <c r="AD1884" s="122"/>
      <c r="AE1884" s="122"/>
      <c r="AF1884" s="123"/>
      <c r="AG1884" s="123"/>
      <c r="AH1884" s="123"/>
      <c r="AI1884" s="120"/>
      <c r="AJ1884" s="120"/>
      <c r="AK1884" s="1093"/>
      <c r="AL1884" s="1093"/>
      <c r="AM1884" s="1093"/>
      <c r="AN1884" s="120"/>
      <c r="AO1884" s="118">
        <f t="shared" si="318"/>
        <v>0</v>
      </c>
      <c r="AP1884" s="120" t="s">
        <v>287</v>
      </c>
      <c r="AQ1884" s="120" t="s">
        <v>287</v>
      </c>
      <c r="AR1884" s="144">
        <f t="shared" si="316"/>
        <v>0</v>
      </c>
      <c r="AS1884" s="411">
        <v>8.3999999999999995E-3</v>
      </c>
      <c r="AT1884" s="115">
        <v>1893</v>
      </c>
    </row>
    <row r="1885" spans="1:46" ht="15" hidden="1" customHeight="1">
      <c r="A1885" s="115">
        <v>1882</v>
      </c>
      <c r="B1885" s="120"/>
      <c r="C1885" s="120"/>
      <c r="D1885" s="120"/>
      <c r="E1885" s="120"/>
      <c r="F1885" s="120"/>
      <c r="G1885" s="120"/>
      <c r="H1885" s="120"/>
      <c r="I1885" s="120"/>
      <c r="J1885" s="120"/>
      <c r="K1885" s="120"/>
      <c r="L1885" s="120">
        <f t="shared" si="317"/>
        <v>0.01</v>
      </c>
      <c r="M1885" s="163"/>
      <c r="N1885" s="141"/>
      <c r="O1885" s="163"/>
      <c r="P1885" s="163"/>
      <c r="Q1885" s="120"/>
      <c r="R1885" s="120"/>
      <c r="S1885" s="121"/>
      <c r="T1885" s="121"/>
      <c r="U1885" s="121"/>
      <c r="V1885" s="121"/>
      <c r="W1885" s="121"/>
      <c r="X1885" s="121"/>
      <c r="Y1885" s="121"/>
      <c r="Z1885" s="121"/>
      <c r="AA1885" s="121"/>
      <c r="AB1885" s="121"/>
      <c r="AC1885" s="122"/>
      <c r="AD1885" s="122"/>
      <c r="AE1885" s="122"/>
      <c r="AF1885" s="123"/>
      <c r="AG1885" s="123"/>
      <c r="AH1885" s="123"/>
      <c r="AI1885" s="120"/>
      <c r="AJ1885" s="120"/>
      <c r="AK1885" s="1093"/>
      <c r="AL1885" s="1093"/>
      <c r="AM1885" s="1093"/>
      <c r="AN1885" s="120"/>
      <c r="AO1885" s="118">
        <f t="shared" si="318"/>
        <v>0</v>
      </c>
      <c r="AP1885" s="120" t="s">
        <v>287</v>
      </c>
      <c r="AQ1885" s="120" t="s">
        <v>287</v>
      </c>
      <c r="AR1885" s="144">
        <f t="shared" si="316"/>
        <v>0</v>
      </c>
      <c r="AS1885" s="411">
        <v>8.3999999999999995E-3</v>
      </c>
      <c r="AT1885" s="115">
        <v>1894</v>
      </c>
    </row>
    <row r="1886" spans="1:46" ht="15" hidden="1" customHeight="1">
      <c r="A1886" s="115">
        <v>1883</v>
      </c>
      <c r="B1886" s="120"/>
      <c r="C1886" s="120"/>
      <c r="D1886" s="120"/>
      <c r="E1886" s="120"/>
      <c r="F1886" s="120"/>
      <c r="G1886" s="120"/>
      <c r="H1886" s="120"/>
      <c r="I1886" s="120"/>
      <c r="J1886" s="120"/>
      <c r="K1886" s="120"/>
      <c r="L1886" s="120">
        <f t="shared" si="317"/>
        <v>0.01</v>
      </c>
      <c r="M1886" s="163"/>
      <c r="N1886" s="141"/>
      <c r="O1886" s="163"/>
      <c r="P1886" s="163"/>
      <c r="Q1886" s="120"/>
      <c r="R1886" s="120"/>
      <c r="S1886" s="121"/>
      <c r="T1886" s="121"/>
      <c r="U1886" s="121"/>
      <c r="V1886" s="121"/>
      <c r="W1886" s="121"/>
      <c r="X1886" s="121"/>
      <c r="Y1886" s="121"/>
      <c r="Z1886" s="121"/>
      <c r="AA1886" s="121"/>
      <c r="AB1886" s="121"/>
      <c r="AC1886" s="122"/>
      <c r="AD1886" s="122"/>
      <c r="AE1886" s="122"/>
      <c r="AF1886" s="123"/>
      <c r="AG1886" s="123"/>
      <c r="AH1886" s="123"/>
      <c r="AI1886" s="120"/>
      <c r="AJ1886" s="120"/>
      <c r="AK1886" s="1093"/>
      <c r="AL1886" s="1093"/>
      <c r="AM1886" s="1093"/>
      <c r="AN1886" s="120"/>
      <c r="AO1886" s="118">
        <f t="shared" si="318"/>
        <v>0</v>
      </c>
      <c r="AP1886" s="120" t="s">
        <v>287</v>
      </c>
      <c r="AQ1886" s="120" t="s">
        <v>287</v>
      </c>
      <c r="AR1886" s="144">
        <f t="shared" si="316"/>
        <v>0</v>
      </c>
      <c r="AS1886" s="411">
        <v>8.3999999999999995E-3</v>
      </c>
      <c r="AT1886" s="115">
        <v>1895</v>
      </c>
    </row>
    <row r="1887" spans="1:46" ht="15" hidden="1" customHeight="1">
      <c r="A1887" s="115">
        <v>1884</v>
      </c>
      <c r="B1887" s="120"/>
      <c r="C1887" s="120"/>
      <c r="D1887" s="120"/>
      <c r="E1887" s="120"/>
      <c r="F1887" s="120"/>
      <c r="G1887" s="120"/>
      <c r="H1887" s="120"/>
      <c r="I1887" s="120"/>
      <c r="J1887" s="120"/>
      <c r="K1887" s="120"/>
      <c r="L1887" s="120">
        <f t="shared" si="317"/>
        <v>0.01</v>
      </c>
      <c r="M1887" s="163"/>
      <c r="N1887" s="141"/>
      <c r="O1887" s="163"/>
      <c r="P1887" s="163"/>
      <c r="Q1887" s="120"/>
      <c r="R1887" s="120"/>
      <c r="S1887" s="121"/>
      <c r="T1887" s="121"/>
      <c r="U1887" s="121"/>
      <c r="V1887" s="121"/>
      <c r="W1887" s="121"/>
      <c r="X1887" s="121"/>
      <c r="Y1887" s="121"/>
      <c r="Z1887" s="121"/>
      <c r="AA1887" s="121"/>
      <c r="AB1887" s="121"/>
      <c r="AC1887" s="122"/>
      <c r="AD1887" s="122"/>
      <c r="AE1887" s="122"/>
      <c r="AF1887" s="123"/>
      <c r="AG1887" s="123"/>
      <c r="AH1887" s="123"/>
      <c r="AI1887" s="120"/>
      <c r="AJ1887" s="120"/>
      <c r="AK1887" s="1093"/>
      <c r="AL1887" s="1093"/>
      <c r="AM1887" s="1093"/>
      <c r="AN1887" s="120"/>
      <c r="AO1887" s="118">
        <f t="shared" si="318"/>
        <v>0</v>
      </c>
      <c r="AP1887" s="120" t="s">
        <v>287</v>
      </c>
      <c r="AQ1887" s="120" t="s">
        <v>287</v>
      </c>
      <c r="AR1887" s="144">
        <f t="shared" si="316"/>
        <v>0</v>
      </c>
      <c r="AS1887" s="411">
        <v>8.3999999999999995E-3</v>
      </c>
      <c r="AT1887" s="115">
        <v>1896</v>
      </c>
    </row>
    <row r="1888" spans="1:46" ht="15" hidden="1" customHeight="1">
      <c r="A1888" s="115">
        <v>1885</v>
      </c>
      <c r="B1888" s="120"/>
      <c r="C1888" s="120"/>
      <c r="D1888" s="120"/>
      <c r="E1888" s="120"/>
      <c r="F1888" s="120"/>
      <c r="G1888" s="120"/>
      <c r="H1888" s="120"/>
      <c r="I1888" s="120"/>
      <c r="J1888" s="120"/>
      <c r="K1888" s="120"/>
      <c r="L1888" s="120">
        <f t="shared" si="317"/>
        <v>0.01</v>
      </c>
      <c r="M1888" s="163"/>
      <c r="N1888" s="141"/>
      <c r="O1888" s="163"/>
      <c r="P1888" s="163"/>
      <c r="Q1888" s="120"/>
      <c r="R1888" s="120"/>
      <c r="S1888" s="121"/>
      <c r="T1888" s="121"/>
      <c r="U1888" s="121"/>
      <c r="V1888" s="121"/>
      <c r="W1888" s="121"/>
      <c r="X1888" s="121"/>
      <c r="Y1888" s="121"/>
      <c r="Z1888" s="121"/>
      <c r="AA1888" s="121"/>
      <c r="AB1888" s="121"/>
      <c r="AC1888" s="122"/>
      <c r="AD1888" s="122"/>
      <c r="AE1888" s="122"/>
      <c r="AF1888" s="123"/>
      <c r="AG1888" s="123"/>
      <c r="AH1888" s="123"/>
      <c r="AI1888" s="120"/>
      <c r="AJ1888" s="120"/>
      <c r="AK1888" s="1093"/>
      <c r="AL1888" s="1093"/>
      <c r="AM1888" s="1093"/>
      <c r="AN1888" s="120"/>
      <c r="AO1888" s="118">
        <f t="shared" si="318"/>
        <v>0</v>
      </c>
      <c r="AP1888" s="120" t="s">
        <v>287</v>
      </c>
      <c r="AQ1888" s="120" t="s">
        <v>287</v>
      </c>
      <c r="AR1888" s="144">
        <f t="shared" si="316"/>
        <v>0</v>
      </c>
      <c r="AS1888" s="411">
        <v>8.3999999999999995E-3</v>
      </c>
      <c r="AT1888" s="115">
        <v>1897</v>
      </c>
    </row>
    <row r="1889" spans="1:46" ht="15" hidden="1" customHeight="1">
      <c r="A1889" s="115">
        <v>1886</v>
      </c>
      <c r="B1889" s="120"/>
      <c r="C1889" s="120"/>
      <c r="D1889" s="120"/>
      <c r="E1889" s="120"/>
      <c r="F1889" s="120"/>
      <c r="G1889" s="120"/>
      <c r="H1889" s="120"/>
      <c r="I1889" s="120"/>
      <c r="J1889" s="120"/>
      <c r="K1889" s="120"/>
      <c r="L1889" s="120">
        <f t="shared" si="317"/>
        <v>0.01</v>
      </c>
      <c r="M1889" s="163"/>
      <c r="N1889" s="141"/>
      <c r="O1889" s="163"/>
      <c r="P1889" s="163"/>
      <c r="Q1889" s="120"/>
      <c r="R1889" s="120"/>
      <c r="S1889" s="121"/>
      <c r="T1889" s="121"/>
      <c r="U1889" s="121"/>
      <c r="V1889" s="121"/>
      <c r="W1889" s="121"/>
      <c r="X1889" s="121"/>
      <c r="Y1889" s="121"/>
      <c r="Z1889" s="121"/>
      <c r="AA1889" s="121"/>
      <c r="AB1889" s="121"/>
      <c r="AC1889" s="122"/>
      <c r="AD1889" s="122"/>
      <c r="AE1889" s="122"/>
      <c r="AF1889" s="123"/>
      <c r="AG1889" s="123"/>
      <c r="AH1889" s="123"/>
      <c r="AI1889" s="120"/>
      <c r="AJ1889" s="120"/>
      <c r="AK1889" s="1093"/>
      <c r="AL1889" s="1093"/>
      <c r="AM1889" s="1093"/>
      <c r="AN1889" s="120"/>
      <c r="AO1889" s="118">
        <f t="shared" si="318"/>
        <v>0</v>
      </c>
      <c r="AP1889" s="120" t="s">
        <v>287</v>
      </c>
      <c r="AQ1889" s="120" t="s">
        <v>287</v>
      </c>
      <c r="AR1889" s="144">
        <f t="shared" si="316"/>
        <v>0</v>
      </c>
      <c r="AS1889" s="411">
        <v>8.3999999999999995E-3</v>
      </c>
      <c r="AT1889" s="115">
        <v>1898</v>
      </c>
    </row>
    <row r="1890" spans="1:46" ht="15" hidden="1" customHeight="1">
      <c r="A1890" s="115">
        <v>1887</v>
      </c>
      <c r="B1890" s="120"/>
      <c r="C1890" s="120"/>
      <c r="D1890" s="120"/>
      <c r="E1890" s="120"/>
      <c r="F1890" s="120"/>
      <c r="G1890" s="120"/>
      <c r="H1890" s="120"/>
      <c r="I1890" s="120"/>
      <c r="J1890" s="120"/>
      <c r="K1890" s="120"/>
      <c r="L1890" s="120">
        <f t="shared" si="317"/>
        <v>0.01</v>
      </c>
      <c r="M1890" s="163"/>
      <c r="N1890" s="141"/>
      <c r="O1890" s="163"/>
      <c r="P1890" s="163"/>
      <c r="Q1890" s="120"/>
      <c r="R1890" s="120"/>
      <c r="S1890" s="121"/>
      <c r="T1890" s="121"/>
      <c r="U1890" s="121"/>
      <c r="V1890" s="121"/>
      <c r="W1890" s="121"/>
      <c r="X1890" s="121"/>
      <c r="Y1890" s="121"/>
      <c r="Z1890" s="121"/>
      <c r="AA1890" s="121"/>
      <c r="AB1890" s="121"/>
      <c r="AC1890" s="122"/>
      <c r="AD1890" s="122"/>
      <c r="AE1890" s="122"/>
      <c r="AF1890" s="123"/>
      <c r="AG1890" s="123"/>
      <c r="AH1890" s="123"/>
      <c r="AI1890" s="120"/>
      <c r="AJ1890" s="120"/>
      <c r="AK1890" s="1093"/>
      <c r="AL1890" s="1093"/>
      <c r="AM1890" s="1093"/>
      <c r="AN1890" s="120"/>
      <c r="AO1890" s="118">
        <f t="shared" si="318"/>
        <v>0</v>
      </c>
      <c r="AP1890" s="120" t="s">
        <v>287</v>
      </c>
      <c r="AQ1890" s="120" t="s">
        <v>287</v>
      </c>
      <c r="AR1890" s="144">
        <f t="shared" si="316"/>
        <v>0</v>
      </c>
      <c r="AS1890" s="411">
        <v>8.3999999999999995E-3</v>
      </c>
      <c r="AT1890" s="115">
        <v>1899</v>
      </c>
    </row>
    <row r="1891" spans="1:46" ht="15" hidden="1" customHeight="1">
      <c r="A1891" s="115">
        <v>1888</v>
      </c>
      <c r="B1891" s="120"/>
      <c r="C1891" s="120"/>
      <c r="D1891" s="120"/>
      <c r="E1891" s="120"/>
      <c r="F1891" s="120"/>
      <c r="G1891" s="120"/>
      <c r="H1891" s="120"/>
      <c r="I1891" s="120"/>
      <c r="J1891" s="120"/>
      <c r="K1891" s="120"/>
      <c r="L1891" s="120">
        <f t="shared" si="317"/>
        <v>0.01</v>
      </c>
      <c r="M1891" s="163"/>
      <c r="N1891" s="141"/>
      <c r="O1891" s="163"/>
      <c r="P1891" s="163"/>
      <c r="Q1891" s="120"/>
      <c r="R1891" s="120"/>
      <c r="S1891" s="121"/>
      <c r="T1891" s="121"/>
      <c r="U1891" s="121"/>
      <c r="V1891" s="121"/>
      <c r="W1891" s="121"/>
      <c r="X1891" s="121"/>
      <c r="Y1891" s="121"/>
      <c r="Z1891" s="121"/>
      <c r="AA1891" s="121"/>
      <c r="AB1891" s="121"/>
      <c r="AC1891" s="122"/>
      <c r="AD1891" s="122"/>
      <c r="AE1891" s="122"/>
      <c r="AF1891" s="123"/>
      <c r="AG1891" s="123"/>
      <c r="AH1891" s="123"/>
      <c r="AI1891" s="120"/>
      <c r="AJ1891" s="120"/>
      <c r="AK1891" s="1093"/>
      <c r="AL1891" s="1093"/>
      <c r="AM1891" s="1093"/>
      <c r="AN1891" s="120"/>
      <c r="AO1891" s="118">
        <f t="shared" si="318"/>
        <v>0</v>
      </c>
      <c r="AP1891" s="120" t="s">
        <v>287</v>
      </c>
      <c r="AQ1891" s="120" t="s">
        <v>287</v>
      </c>
      <c r="AR1891" s="144">
        <f t="shared" si="316"/>
        <v>0</v>
      </c>
      <c r="AS1891" s="411">
        <v>8.3999999999999995E-3</v>
      </c>
      <c r="AT1891" s="115">
        <v>1900</v>
      </c>
    </row>
    <row r="1892" spans="1:46" ht="15" hidden="1" customHeight="1">
      <c r="A1892" s="115">
        <v>1889</v>
      </c>
      <c r="B1892" s="120"/>
      <c r="C1892" s="120"/>
      <c r="D1892" s="120"/>
      <c r="E1892" s="120"/>
      <c r="F1892" s="120"/>
      <c r="G1892" s="120"/>
      <c r="H1892" s="120"/>
      <c r="I1892" s="120"/>
      <c r="J1892" s="120"/>
      <c r="K1892" s="120"/>
      <c r="L1892" s="120">
        <f t="shared" si="317"/>
        <v>0.01</v>
      </c>
      <c r="M1892" s="163"/>
      <c r="N1892" s="141"/>
      <c r="O1892" s="163"/>
      <c r="P1892" s="163"/>
      <c r="Q1892" s="120"/>
      <c r="R1892" s="120"/>
      <c r="S1892" s="121"/>
      <c r="T1892" s="121"/>
      <c r="U1892" s="121"/>
      <c r="V1892" s="121"/>
      <c r="W1892" s="121"/>
      <c r="X1892" s="121"/>
      <c r="Y1892" s="121"/>
      <c r="Z1892" s="121"/>
      <c r="AA1892" s="121"/>
      <c r="AB1892" s="121"/>
      <c r="AC1892" s="122"/>
      <c r="AD1892" s="122"/>
      <c r="AE1892" s="122"/>
      <c r="AF1892" s="123"/>
      <c r="AG1892" s="123"/>
      <c r="AH1892" s="123"/>
      <c r="AI1892" s="120"/>
      <c r="AJ1892" s="120"/>
      <c r="AK1892" s="1093"/>
      <c r="AL1892" s="1093"/>
      <c r="AM1892" s="1093"/>
      <c r="AN1892" s="120"/>
      <c r="AO1892" s="118">
        <f t="shared" si="318"/>
        <v>0</v>
      </c>
      <c r="AP1892" s="120" t="s">
        <v>287</v>
      </c>
      <c r="AQ1892" s="120" t="s">
        <v>287</v>
      </c>
      <c r="AR1892" s="144">
        <f t="shared" si="316"/>
        <v>0</v>
      </c>
      <c r="AS1892" s="411">
        <v>8.3999999999999995E-3</v>
      </c>
      <c r="AT1892" s="115">
        <v>1901</v>
      </c>
    </row>
    <row r="1893" spans="1:46" ht="15" hidden="1" customHeight="1">
      <c r="A1893" s="115">
        <v>1890</v>
      </c>
      <c r="B1893" s="120"/>
      <c r="C1893" s="120"/>
      <c r="D1893" s="120"/>
      <c r="E1893" s="120"/>
      <c r="F1893" s="120"/>
      <c r="G1893" s="120"/>
      <c r="H1893" s="120"/>
      <c r="I1893" s="120"/>
      <c r="J1893" s="120"/>
      <c r="K1893" s="120"/>
      <c r="L1893" s="120">
        <f t="shared" si="317"/>
        <v>0.01</v>
      </c>
      <c r="M1893" s="163"/>
      <c r="N1893" s="141"/>
      <c r="O1893" s="163"/>
      <c r="P1893" s="163"/>
      <c r="Q1893" s="120"/>
      <c r="R1893" s="120"/>
      <c r="S1893" s="121"/>
      <c r="T1893" s="121"/>
      <c r="U1893" s="121"/>
      <c r="V1893" s="121"/>
      <c r="W1893" s="121"/>
      <c r="X1893" s="121"/>
      <c r="Y1893" s="121"/>
      <c r="Z1893" s="121"/>
      <c r="AA1893" s="121"/>
      <c r="AB1893" s="121"/>
      <c r="AC1893" s="122"/>
      <c r="AD1893" s="122"/>
      <c r="AE1893" s="122"/>
      <c r="AF1893" s="123"/>
      <c r="AG1893" s="123"/>
      <c r="AH1893" s="123"/>
      <c r="AI1893" s="120"/>
      <c r="AJ1893" s="120"/>
      <c r="AK1893" s="1093"/>
      <c r="AL1893" s="1093"/>
      <c r="AM1893" s="1093"/>
      <c r="AN1893" s="120"/>
      <c r="AO1893" s="118">
        <f t="shared" si="318"/>
        <v>0</v>
      </c>
      <c r="AP1893" s="120" t="s">
        <v>287</v>
      </c>
      <c r="AQ1893" s="120" t="s">
        <v>287</v>
      </c>
      <c r="AR1893" s="144">
        <f t="shared" si="316"/>
        <v>0</v>
      </c>
      <c r="AS1893" s="411">
        <v>8.3999999999999995E-3</v>
      </c>
      <c r="AT1893" s="115">
        <v>1902</v>
      </c>
    </row>
    <row r="1894" spans="1:46" ht="15" hidden="1" customHeight="1">
      <c r="A1894" s="115">
        <v>1891</v>
      </c>
      <c r="B1894" s="120"/>
      <c r="C1894" s="120"/>
      <c r="D1894" s="120"/>
      <c r="E1894" s="120"/>
      <c r="F1894" s="120"/>
      <c r="G1894" s="120"/>
      <c r="H1894" s="120"/>
      <c r="I1894" s="120"/>
      <c r="J1894" s="120"/>
      <c r="K1894" s="120"/>
      <c r="L1894" s="120">
        <f t="shared" si="317"/>
        <v>0.01</v>
      </c>
      <c r="M1894" s="163"/>
      <c r="N1894" s="141"/>
      <c r="O1894" s="163"/>
      <c r="P1894" s="163"/>
      <c r="Q1894" s="120"/>
      <c r="R1894" s="120"/>
      <c r="S1894" s="121"/>
      <c r="T1894" s="121"/>
      <c r="U1894" s="121"/>
      <c r="V1894" s="121"/>
      <c r="W1894" s="121"/>
      <c r="X1894" s="121"/>
      <c r="Y1894" s="121"/>
      <c r="Z1894" s="121"/>
      <c r="AA1894" s="121"/>
      <c r="AB1894" s="121"/>
      <c r="AC1894" s="122"/>
      <c r="AD1894" s="122"/>
      <c r="AE1894" s="122"/>
      <c r="AF1894" s="123"/>
      <c r="AG1894" s="123"/>
      <c r="AH1894" s="123"/>
      <c r="AI1894" s="120"/>
      <c r="AJ1894" s="120"/>
      <c r="AK1894" s="1093"/>
      <c r="AL1894" s="1093"/>
      <c r="AM1894" s="1093"/>
      <c r="AN1894" s="120"/>
      <c r="AO1894" s="118">
        <f t="shared" si="318"/>
        <v>0</v>
      </c>
      <c r="AP1894" s="120" t="s">
        <v>287</v>
      </c>
      <c r="AQ1894" s="120" t="s">
        <v>287</v>
      </c>
      <c r="AR1894" s="144">
        <f t="shared" si="316"/>
        <v>0</v>
      </c>
      <c r="AS1894" s="411">
        <v>8.3999999999999995E-3</v>
      </c>
      <c r="AT1894" s="115">
        <v>1903</v>
      </c>
    </row>
    <row r="1895" spans="1:46" ht="15" hidden="1" customHeight="1">
      <c r="A1895" s="115">
        <v>1892</v>
      </c>
      <c r="B1895" s="120"/>
      <c r="C1895" s="120"/>
      <c r="D1895" s="120"/>
      <c r="E1895" s="120"/>
      <c r="F1895" s="120"/>
      <c r="G1895" s="120"/>
      <c r="H1895" s="120"/>
      <c r="I1895" s="120"/>
      <c r="J1895" s="120"/>
      <c r="K1895" s="120"/>
      <c r="L1895" s="120">
        <f t="shared" si="317"/>
        <v>0.01</v>
      </c>
      <c r="M1895" s="163"/>
      <c r="N1895" s="141"/>
      <c r="O1895" s="163"/>
      <c r="P1895" s="163"/>
      <c r="Q1895" s="120"/>
      <c r="R1895" s="120"/>
      <c r="S1895" s="121"/>
      <c r="T1895" s="121"/>
      <c r="U1895" s="121"/>
      <c r="V1895" s="121"/>
      <c r="W1895" s="121"/>
      <c r="X1895" s="121"/>
      <c r="Y1895" s="121"/>
      <c r="Z1895" s="121"/>
      <c r="AA1895" s="121"/>
      <c r="AB1895" s="121"/>
      <c r="AC1895" s="122"/>
      <c r="AD1895" s="122"/>
      <c r="AE1895" s="122"/>
      <c r="AF1895" s="123"/>
      <c r="AG1895" s="123"/>
      <c r="AH1895" s="123"/>
      <c r="AI1895" s="120"/>
      <c r="AJ1895" s="120"/>
      <c r="AK1895" s="1093"/>
      <c r="AL1895" s="1093"/>
      <c r="AM1895" s="1093"/>
      <c r="AN1895" s="120"/>
      <c r="AO1895" s="118">
        <f t="shared" si="318"/>
        <v>0</v>
      </c>
      <c r="AP1895" s="120" t="s">
        <v>287</v>
      </c>
      <c r="AQ1895" s="120" t="s">
        <v>287</v>
      </c>
      <c r="AR1895" s="144">
        <f t="shared" si="316"/>
        <v>0</v>
      </c>
      <c r="AS1895" s="411">
        <v>8.3999999999999995E-3</v>
      </c>
      <c r="AT1895" s="115">
        <v>1904</v>
      </c>
    </row>
    <row r="1896" spans="1:46" ht="15" hidden="1" customHeight="1">
      <c r="A1896" s="115">
        <v>1893</v>
      </c>
      <c r="B1896" s="120"/>
      <c r="C1896" s="120"/>
      <c r="D1896" s="120"/>
      <c r="E1896" s="120"/>
      <c r="F1896" s="120"/>
      <c r="G1896" s="120"/>
      <c r="H1896" s="120"/>
      <c r="I1896" s="120"/>
      <c r="J1896" s="120"/>
      <c r="K1896" s="120"/>
      <c r="L1896" s="120">
        <f t="shared" si="317"/>
        <v>0.01</v>
      </c>
      <c r="M1896" s="163"/>
      <c r="N1896" s="141"/>
      <c r="O1896" s="163"/>
      <c r="P1896" s="163"/>
      <c r="Q1896" s="120"/>
      <c r="R1896" s="120"/>
      <c r="S1896" s="121"/>
      <c r="T1896" s="121"/>
      <c r="U1896" s="121"/>
      <c r="V1896" s="121"/>
      <c r="W1896" s="121"/>
      <c r="X1896" s="121"/>
      <c r="Y1896" s="121"/>
      <c r="Z1896" s="121"/>
      <c r="AA1896" s="121"/>
      <c r="AB1896" s="121"/>
      <c r="AC1896" s="122"/>
      <c r="AD1896" s="122"/>
      <c r="AE1896" s="122"/>
      <c r="AF1896" s="123"/>
      <c r="AG1896" s="123"/>
      <c r="AH1896" s="123"/>
      <c r="AI1896" s="120"/>
      <c r="AJ1896" s="120"/>
      <c r="AK1896" s="1093"/>
      <c r="AL1896" s="1093"/>
      <c r="AM1896" s="1093"/>
      <c r="AN1896" s="120"/>
      <c r="AO1896" s="118">
        <f t="shared" si="318"/>
        <v>0</v>
      </c>
      <c r="AP1896" s="120" t="s">
        <v>287</v>
      </c>
      <c r="AQ1896" s="120" t="s">
        <v>287</v>
      </c>
      <c r="AR1896" s="144">
        <f t="shared" si="316"/>
        <v>0</v>
      </c>
      <c r="AS1896" s="411">
        <v>8.3999999999999995E-3</v>
      </c>
      <c r="AT1896" s="115">
        <v>1905</v>
      </c>
    </row>
    <row r="1897" spans="1:46" ht="15" hidden="1" customHeight="1">
      <c r="A1897" s="115">
        <v>1894</v>
      </c>
      <c r="B1897" s="120"/>
      <c r="C1897" s="120"/>
      <c r="D1897" s="120"/>
      <c r="E1897" s="120"/>
      <c r="F1897" s="120"/>
      <c r="G1897" s="120"/>
      <c r="H1897" s="120"/>
      <c r="I1897" s="120"/>
      <c r="J1897" s="120"/>
      <c r="K1897" s="120"/>
      <c r="L1897" s="120">
        <f t="shared" si="317"/>
        <v>0.01</v>
      </c>
      <c r="M1897" s="163"/>
      <c r="N1897" s="141"/>
      <c r="O1897" s="163"/>
      <c r="P1897" s="163"/>
      <c r="Q1897" s="120"/>
      <c r="R1897" s="120"/>
      <c r="S1897" s="121"/>
      <c r="T1897" s="121"/>
      <c r="U1897" s="121"/>
      <c r="V1897" s="121"/>
      <c r="W1897" s="121"/>
      <c r="X1897" s="121"/>
      <c r="Y1897" s="121"/>
      <c r="Z1897" s="121"/>
      <c r="AA1897" s="121"/>
      <c r="AB1897" s="121"/>
      <c r="AC1897" s="122"/>
      <c r="AD1897" s="122"/>
      <c r="AE1897" s="122"/>
      <c r="AF1897" s="123"/>
      <c r="AG1897" s="123"/>
      <c r="AH1897" s="123"/>
      <c r="AI1897" s="120"/>
      <c r="AJ1897" s="120"/>
      <c r="AK1897" s="1093"/>
      <c r="AL1897" s="1093"/>
      <c r="AM1897" s="1093"/>
      <c r="AN1897" s="120"/>
      <c r="AO1897" s="118">
        <f t="shared" si="318"/>
        <v>0</v>
      </c>
      <c r="AP1897" s="120" t="s">
        <v>287</v>
      </c>
      <c r="AQ1897" s="120" t="s">
        <v>287</v>
      </c>
      <c r="AR1897" s="144">
        <f t="shared" si="316"/>
        <v>0</v>
      </c>
      <c r="AS1897" s="411">
        <v>8.3999999999999995E-3</v>
      </c>
      <c r="AT1897" s="115">
        <v>1906</v>
      </c>
    </row>
    <row r="1898" spans="1:46" ht="15" hidden="1" customHeight="1">
      <c r="A1898" s="115">
        <v>1895</v>
      </c>
      <c r="B1898" s="120"/>
      <c r="C1898" s="120"/>
      <c r="D1898" s="120"/>
      <c r="E1898" s="120"/>
      <c r="F1898" s="120"/>
      <c r="G1898" s="120"/>
      <c r="H1898" s="120"/>
      <c r="I1898" s="120"/>
      <c r="J1898" s="120"/>
      <c r="K1898" s="120"/>
      <c r="L1898" s="120">
        <f t="shared" si="317"/>
        <v>0.01</v>
      </c>
      <c r="M1898" s="163"/>
      <c r="N1898" s="141"/>
      <c r="O1898" s="163"/>
      <c r="P1898" s="163"/>
      <c r="Q1898" s="120"/>
      <c r="R1898" s="120"/>
      <c r="S1898" s="121"/>
      <c r="T1898" s="121"/>
      <c r="U1898" s="121"/>
      <c r="V1898" s="121"/>
      <c r="W1898" s="121"/>
      <c r="X1898" s="121"/>
      <c r="Y1898" s="121"/>
      <c r="Z1898" s="121"/>
      <c r="AA1898" s="121"/>
      <c r="AB1898" s="121"/>
      <c r="AC1898" s="122"/>
      <c r="AD1898" s="122"/>
      <c r="AE1898" s="122"/>
      <c r="AF1898" s="123"/>
      <c r="AG1898" s="123"/>
      <c r="AH1898" s="123"/>
      <c r="AI1898" s="120"/>
      <c r="AJ1898" s="120"/>
      <c r="AK1898" s="1093"/>
      <c r="AL1898" s="1093"/>
      <c r="AM1898" s="1093"/>
      <c r="AN1898" s="120"/>
      <c r="AO1898" s="118">
        <f t="shared" si="318"/>
        <v>0</v>
      </c>
      <c r="AP1898" s="120" t="s">
        <v>287</v>
      </c>
      <c r="AQ1898" s="120" t="s">
        <v>287</v>
      </c>
      <c r="AR1898" s="144">
        <f t="shared" si="316"/>
        <v>0</v>
      </c>
      <c r="AS1898" s="411">
        <v>8.3999999999999995E-3</v>
      </c>
      <c r="AT1898" s="115">
        <v>1907</v>
      </c>
    </row>
    <row r="1899" spans="1:46" ht="15" hidden="1" customHeight="1">
      <c r="A1899" s="115">
        <v>1896</v>
      </c>
      <c r="B1899" s="120"/>
      <c r="C1899" s="120"/>
      <c r="D1899" s="120"/>
      <c r="E1899" s="120"/>
      <c r="F1899" s="120"/>
      <c r="G1899" s="120"/>
      <c r="H1899" s="120"/>
      <c r="I1899" s="120"/>
      <c r="J1899" s="120"/>
      <c r="K1899" s="120"/>
      <c r="L1899" s="120">
        <f t="shared" si="317"/>
        <v>0.01</v>
      </c>
      <c r="M1899" s="163"/>
      <c r="N1899" s="141"/>
      <c r="O1899" s="163"/>
      <c r="P1899" s="163"/>
      <c r="Q1899" s="120"/>
      <c r="R1899" s="120"/>
      <c r="S1899" s="121"/>
      <c r="T1899" s="121"/>
      <c r="U1899" s="121"/>
      <c r="V1899" s="121"/>
      <c r="W1899" s="121"/>
      <c r="X1899" s="121"/>
      <c r="Y1899" s="121"/>
      <c r="Z1899" s="121"/>
      <c r="AA1899" s="121"/>
      <c r="AB1899" s="121"/>
      <c r="AC1899" s="122"/>
      <c r="AD1899" s="122"/>
      <c r="AE1899" s="122"/>
      <c r="AF1899" s="123"/>
      <c r="AG1899" s="123"/>
      <c r="AH1899" s="123"/>
      <c r="AI1899" s="120"/>
      <c r="AJ1899" s="120"/>
      <c r="AK1899" s="1093"/>
      <c r="AL1899" s="1093"/>
      <c r="AM1899" s="1093"/>
      <c r="AN1899" s="120"/>
      <c r="AO1899" s="118">
        <f t="shared" si="318"/>
        <v>0</v>
      </c>
      <c r="AP1899" s="120" t="s">
        <v>287</v>
      </c>
      <c r="AQ1899" s="120" t="s">
        <v>287</v>
      </c>
      <c r="AR1899" s="144">
        <f t="shared" si="316"/>
        <v>0</v>
      </c>
      <c r="AS1899" s="411">
        <v>8.3999999999999995E-3</v>
      </c>
      <c r="AT1899" s="115">
        <v>1908</v>
      </c>
    </row>
    <row r="1900" spans="1:46" ht="15" hidden="1" customHeight="1">
      <c r="A1900" s="115">
        <v>1897</v>
      </c>
      <c r="B1900" s="120"/>
      <c r="C1900" s="120"/>
      <c r="D1900" s="120"/>
      <c r="E1900" s="120"/>
      <c r="F1900" s="120"/>
      <c r="G1900" s="120"/>
      <c r="H1900" s="120"/>
      <c r="I1900" s="120"/>
      <c r="J1900" s="120"/>
      <c r="K1900" s="120"/>
      <c r="L1900" s="120">
        <f t="shared" si="317"/>
        <v>0.01</v>
      </c>
      <c r="M1900" s="163"/>
      <c r="N1900" s="141"/>
      <c r="O1900" s="163"/>
      <c r="P1900" s="163"/>
      <c r="Q1900" s="120"/>
      <c r="R1900" s="120"/>
      <c r="S1900" s="121"/>
      <c r="T1900" s="121"/>
      <c r="U1900" s="121"/>
      <c r="V1900" s="121"/>
      <c r="W1900" s="121"/>
      <c r="X1900" s="121"/>
      <c r="Y1900" s="121"/>
      <c r="Z1900" s="121"/>
      <c r="AA1900" s="121"/>
      <c r="AB1900" s="121"/>
      <c r="AC1900" s="122"/>
      <c r="AD1900" s="122"/>
      <c r="AE1900" s="122"/>
      <c r="AF1900" s="123"/>
      <c r="AG1900" s="123"/>
      <c r="AH1900" s="123"/>
      <c r="AI1900" s="120"/>
      <c r="AJ1900" s="120"/>
      <c r="AK1900" s="1093"/>
      <c r="AL1900" s="1093"/>
      <c r="AM1900" s="1093"/>
      <c r="AN1900" s="120"/>
      <c r="AO1900" s="118">
        <f t="shared" si="318"/>
        <v>0</v>
      </c>
      <c r="AP1900" s="120" t="s">
        <v>287</v>
      </c>
      <c r="AQ1900" s="120" t="s">
        <v>287</v>
      </c>
      <c r="AR1900" s="144">
        <f t="shared" si="316"/>
        <v>0</v>
      </c>
      <c r="AS1900" s="411">
        <v>8.3999999999999995E-3</v>
      </c>
      <c r="AT1900" s="115">
        <v>1909</v>
      </c>
    </row>
    <row r="1901" spans="1:46" ht="15" hidden="1" customHeight="1">
      <c r="A1901" s="115">
        <v>1898</v>
      </c>
      <c r="B1901" s="120"/>
      <c r="C1901" s="120"/>
      <c r="D1901" s="120"/>
      <c r="E1901" s="120"/>
      <c r="F1901" s="120"/>
      <c r="G1901" s="120"/>
      <c r="H1901" s="120"/>
      <c r="I1901" s="120"/>
      <c r="J1901" s="120"/>
      <c r="K1901" s="120"/>
      <c r="L1901" s="120">
        <f t="shared" si="317"/>
        <v>0.01</v>
      </c>
      <c r="M1901" s="163"/>
      <c r="N1901" s="141"/>
      <c r="O1901" s="163"/>
      <c r="P1901" s="163"/>
      <c r="Q1901" s="120"/>
      <c r="R1901" s="120"/>
      <c r="S1901" s="121"/>
      <c r="T1901" s="121"/>
      <c r="U1901" s="121"/>
      <c r="V1901" s="121"/>
      <c r="W1901" s="121"/>
      <c r="X1901" s="121"/>
      <c r="Y1901" s="121"/>
      <c r="Z1901" s="121"/>
      <c r="AA1901" s="121"/>
      <c r="AB1901" s="121"/>
      <c r="AC1901" s="122"/>
      <c r="AD1901" s="122"/>
      <c r="AE1901" s="122"/>
      <c r="AF1901" s="123"/>
      <c r="AG1901" s="123"/>
      <c r="AH1901" s="123"/>
      <c r="AI1901" s="120"/>
      <c r="AJ1901" s="120"/>
      <c r="AK1901" s="1093"/>
      <c r="AL1901" s="1093"/>
      <c r="AM1901" s="1093"/>
      <c r="AN1901" s="120"/>
      <c r="AO1901" s="118">
        <f t="shared" si="318"/>
        <v>0</v>
      </c>
      <c r="AP1901" s="120" t="s">
        <v>287</v>
      </c>
      <c r="AQ1901" s="120" t="s">
        <v>287</v>
      </c>
      <c r="AR1901" s="144">
        <f t="shared" si="316"/>
        <v>0</v>
      </c>
      <c r="AS1901" s="411">
        <v>8.3999999999999995E-3</v>
      </c>
      <c r="AT1901" s="115">
        <v>1910</v>
      </c>
    </row>
    <row r="1902" spans="1:46" ht="15" hidden="1" customHeight="1">
      <c r="A1902" s="115">
        <v>1899</v>
      </c>
      <c r="B1902" s="120"/>
      <c r="C1902" s="120"/>
      <c r="D1902" s="120"/>
      <c r="E1902" s="120"/>
      <c r="F1902" s="120"/>
      <c r="G1902" s="120"/>
      <c r="H1902" s="120"/>
      <c r="I1902" s="120"/>
      <c r="J1902" s="120"/>
      <c r="K1902" s="120"/>
      <c r="L1902" s="120">
        <f t="shared" si="317"/>
        <v>0.01</v>
      </c>
      <c r="M1902" s="163"/>
      <c r="N1902" s="141"/>
      <c r="O1902" s="163"/>
      <c r="P1902" s="163"/>
      <c r="Q1902" s="120"/>
      <c r="R1902" s="120"/>
      <c r="S1902" s="121"/>
      <c r="T1902" s="121"/>
      <c r="U1902" s="121"/>
      <c r="V1902" s="121"/>
      <c r="W1902" s="121"/>
      <c r="X1902" s="121"/>
      <c r="Y1902" s="121"/>
      <c r="Z1902" s="121"/>
      <c r="AA1902" s="121"/>
      <c r="AB1902" s="121"/>
      <c r="AC1902" s="122"/>
      <c r="AD1902" s="122"/>
      <c r="AE1902" s="122"/>
      <c r="AF1902" s="123"/>
      <c r="AG1902" s="123"/>
      <c r="AH1902" s="123"/>
      <c r="AI1902" s="120"/>
      <c r="AJ1902" s="120"/>
      <c r="AK1902" s="1093"/>
      <c r="AL1902" s="1093"/>
      <c r="AM1902" s="1093"/>
      <c r="AN1902" s="120"/>
      <c r="AO1902" s="118">
        <f t="shared" si="318"/>
        <v>0</v>
      </c>
      <c r="AP1902" s="120" t="s">
        <v>287</v>
      </c>
      <c r="AQ1902" s="120" t="s">
        <v>287</v>
      </c>
      <c r="AR1902" s="144">
        <f t="shared" si="316"/>
        <v>0</v>
      </c>
      <c r="AS1902" s="411">
        <v>8.3999999999999995E-3</v>
      </c>
      <c r="AT1902" s="115">
        <v>1911</v>
      </c>
    </row>
    <row r="1903" spans="1:46" ht="15" hidden="1" customHeight="1">
      <c r="A1903" s="115">
        <v>1900</v>
      </c>
      <c r="B1903" s="120"/>
      <c r="C1903" s="120"/>
      <c r="D1903" s="120"/>
      <c r="E1903" s="120"/>
      <c r="F1903" s="120"/>
      <c r="G1903" s="120"/>
      <c r="H1903" s="120"/>
      <c r="I1903" s="120"/>
      <c r="J1903" s="120"/>
      <c r="K1903" s="120"/>
      <c r="L1903" s="120">
        <f t="shared" si="317"/>
        <v>0.01</v>
      </c>
      <c r="M1903" s="163"/>
      <c r="N1903" s="141"/>
      <c r="O1903" s="163"/>
      <c r="P1903" s="163"/>
      <c r="Q1903" s="120"/>
      <c r="R1903" s="120"/>
      <c r="S1903" s="121"/>
      <c r="T1903" s="121"/>
      <c r="U1903" s="121"/>
      <c r="V1903" s="121"/>
      <c r="W1903" s="121"/>
      <c r="X1903" s="121"/>
      <c r="Y1903" s="121"/>
      <c r="Z1903" s="121"/>
      <c r="AA1903" s="121"/>
      <c r="AB1903" s="121"/>
      <c r="AC1903" s="122"/>
      <c r="AD1903" s="122"/>
      <c r="AE1903" s="122"/>
      <c r="AF1903" s="123"/>
      <c r="AG1903" s="123"/>
      <c r="AH1903" s="123"/>
      <c r="AI1903" s="120"/>
      <c r="AJ1903" s="120"/>
      <c r="AK1903" s="1093"/>
      <c r="AL1903" s="1093"/>
      <c r="AM1903" s="1093"/>
      <c r="AN1903" s="120"/>
      <c r="AO1903" s="118">
        <f t="shared" si="318"/>
        <v>0</v>
      </c>
      <c r="AP1903" s="120" t="s">
        <v>287</v>
      </c>
      <c r="AQ1903" s="120" t="s">
        <v>287</v>
      </c>
      <c r="AR1903" s="144">
        <f t="shared" si="316"/>
        <v>0</v>
      </c>
      <c r="AS1903" s="411">
        <v>8.3999999999999995E-3</v>
      </c>
      <c r="AT1903" s="115">
        <v>1912</v>
      </c>
    </row>
    <row r="1904" spans="1:46" ht="15" hidden="1" customHeight="1">
      <c r="A1904" s="115">
        <v>1901</v>
      </c>
      <c r="B1904" s="120"/>
      <c r="C1904" s="120"/>
      <c r="D1904" s="120"/>
      <c r="E1904" s="120"/>
      <c r="F1904" s="120"/>
      <c r="G1904" s="120"/>
      <c r="H1904" s="120"/>
      <c r="I1904" s="120"/>
      <c r="J1904" s="120"/>
      <c r="K1904" s="120"/>
      <c r="L1904" s="120">
        <f t="shared" si="317"/>
        <v>0.01</v>
      </c>
      <c r="M1904" s="163"/>
      <c r="N1904" s="141"/>
      <c r="O1904" s="163"/>
      <c r="P1904" s="163"/>
      <c r="Q1904" s="120"/>
      <c r="R1904" s="120"/>
      <c r="S1904" s="121"/>
      <c r="T1904" s="121"/>
      <c r="U1904" s="121"/>
      <c r="V1904" s="121"/>
      <c r="W1904" s="121"/>
      <c r="X1904" s="121"/>
      <c r="Y1904" s="121"/>
      <c r="Z1904" s="121"/>
      <c r="AA1904" s="121"/>
      <c r="AB1904" s="121"/>
      <c r="AC1904" s="122"/>
      <c r="AD1904" s="122"/>
      <c r="AE1904" s="122"/>
      <c r="AF1904" s="123"/>
      <c r="AG1904" s="123"/>
      <c r="AH1904" s="123"/>
      <c r="AI1904" s="120"/>
      <c r="AJ1904" s="120"/>
      <c r="AK1904" s="1093"/>
      <c r="AL1904" s="1093"/>
      <c r="AM1904" s="1093"/>
      <c r="AN1904" s="120"/>
      <c r="AO1904" s="118">
        <f t="shared" si="318"/>
        <v>0</v>
      </c>
      <c r="AP1904" s="120" t="s">
        <v>287</v>
      </c>
      <c r="AQ1904" s="120" t="s">
        <v>287</v>
      </c>
      <c r="AR1904" s="144">
        <f t="shared" si="316"/>
        <v>0</v>
      </c>
      <c r="AS1904" s="411">
        <v>8.3999999999999995E-3</v>
      </c>
      <c r="AT1904" s="115">
        <v>1913</v>
      </c>
    </row>
    <row r="1905" spans="1:46" ht="15" hidden="1" customHeight="1">
      <c r="A1905" s="115">
        <v>1902</v>
      </c>
      <c r="B1905" s="120"/>
      <c r="C1905" s="120"/>
      <c r="D1905" s="120"/>
      <c r="E1905" s="120"/>
      <c r="F1905" s="120"/>
      <c r="G1905" s="120"/>
      <c r="H1905" s="120"/>
      <c r="I1905" s="120"/>
      <c r="J1905" s="120"/>
      <c r="K1905" s="120"/>
      <c r="L1905" s="120">
        <f t="shared" si="317"/>
        <v>0.01</v>
      </c>
      <c r="M1905" s="163"/>
      <c r="N1905" s="141"/>
      <c r="O1905" s="163"/>
      <c r="P1905" s="163"/>
      <c r="Q1905" s="120"/>
      <c r="R1905" s="120"/>
      <c r="S1905" s="121"/>
      <c r="T1905" s="121"/>
      <c r="U1905" s="121"/>
      <c r="V1905" s="121"/>
      <c r="W1905" s="121"/>
      <c r="X1905" s="121"/>
      <c r="Y1905" s="121"/>
      <c r="Z1905" s="121"/>
      <c r="AA1905" s="121"/>
      <c r="AB1905" s="121"/>
      <c r="AC1905" s="122"/>
      <c r="AD1905" s="122"/>
      <c r="AE1905" s="122"/>
      <c r="AF1905" s="123"/>
      <c r="AG1905" s="123"/>
      <c r="AH1905" s="123"/>
      <c r="AI1905" s="120"/>
      <c r="AJ1905" s="120"/>
      <c r="AK1905" s="1093"/>
      <c r="AL1905" s="1093"/>
      <c r="AM1905" s="1093"/>
      <c r="AN1905" s="120"/>
      <c r="AO1905" s="118">
        <f t="shared" si="318"/>
        <v>0</v>
      </c>
      <c r="AP1905" s="120" t="s">
        <v>287</v>
      </c>
      <c r="AQ1905" s="120" t="s">
        <v>287</v>
      </c>
      <c r="AR1905" s="144">
        <f t="shared" si="316"/>
        <v>0</v>
      </c>
      <c r="AS1905" s="411">
        <v>8.3999999999999995E-3</v>
      </c>
      <c r="AT1905" s="115">
        <v>1914</v>
      </c>
    </row>
    <row r="1906" spans="1:46" ht="15" hidden="1" customHeight="1">
      <c r="A1906" s="115">
        <v>1903</v>
      </c>
      <c r="B1906" s="120"/>
      <c r="C1906" s="120"/>
      <c r="D1906" s="120"/>
      <c r="E1906" s="120"/>
      <c r="F1906" s="120"/>
      <c r="G1906" s="120"/>
      <c r="H1906" s="120"/>
      <c r="I1906" s="120"/>
      <c r="J1906" s="120"/>
      <c r="K1906" s="120"/>
      <c r="L1906" s="120">
        <f t="shared" si="317"/>
        <v>0.01</v>
      </c>
      <c r="M1906" s="163"/>
      <c r="N1906" s="141"/>
      <c r="O1906" s="163"/>
      <c r="P1906" s="163"/>
      <c r="Q1906" s="120"/>
      <c r="R1906" s="120"/>
      <c r="S1906" s="121"/>
      <c r="T1906" s="121"/>
      <c r="U1906" s="121"/>
      <c r="V1906" s="121"/>
      <c r="W1906" s="121"/>
      <c r="X1906" s="121"/>
      <c r="Y1906" s="121"/>
      <c r="Z1906" s="121"/>
      <c r="AA1906" s="121"/>
      <c r="AB1906" s="121"/>
      <c r="AC1906" s="122"/>
      <c r="AD1906" s="122"/>
      <c r="AE1906" s="122"/>
      <c r="AF1906" s="123"/>
      <c r="AG1906" s="123"/>
      <c r="AH1906" s="123"/>
      <c r="AI1906" s="120"/>
      <c r="AJ1906" s="120"/>
      <c r="AK1906" s="1093"/>
      <c r="AL1906" s="1093"/>
      <c r="AM1906" s="1093"/>
      <c r="AN1906" s="120"/>
      <c r="AO1906" s="118">
        <f t="shared" si="318"/>
        <v>0</v>
      </c>
      <c r="AP1906" s="120" t="s">
        <v>287</v>
      </c>
      <c r="AQ1906" s="120" t="s">
        <v>287</v>
      </c>
      <c r="AR1906" s="144">
        <f t="shared" si="316"/>
        <v>0</v>
      </c>
      <c r="AS1906" s="411">
        <v>8.3999999999999995E-3</v>
      </c>
      <c r="AT1906" s="115">
        <v>1915</v>
      </c>
    </row>
    <row r="1907" spans="1:46" ht="15" hidden="1" customHeight="1">
      <c r="A1907" s="115">
        <v>1904</v>
      </c>
      <c r="B1907" s="120"/>
      <c r="C1907" s="120"/>
      <c r="D1907" s="120"/>
      <c r="E1907" s="120"/>
      <c r="F1907" s="120"/>
      <c r="G1907" s="120"/>
      <c r="H1907" s="120"/>
      <c r="I1907" s="120"/>
      <c r="J1907" s="120"/>
      <c r="K1907" s="120"/>
      <c r="L1907" s="120">
        <f t="shared" si="317"/>
        <v>0.01</v>
      </c>
      <c r="M1907" s="163"/>
      <c r="N1907" s="141"/>
      <c r="O1907" s="163"/>
      <c r="P1907" s="163"/>
      <c r="Q1907" s="120"/>
      <c r="R1907" s="120"/>
      <c r="S1907" s="121"/>
      <c r="T1907" s="121"/>
      <c r="U1907" s="121"/>
      <c r="V1907" s="121"/>
      <c r="W1907" s="121"/>
      <c r="X1907" s="121"/>
      <c r="Y1907" s="121"/>
      <c r="Z1907" s="121"/>
      <c r="AA1907" s="121"/>
      <c r="AB1907" s="121"/>
      <c r="AC1907" s="122"/>
      <c r="AD1907" s="122"/>
      <c r="AE1907" s="122"/>
      <c r="AF1907" s="123"/>
      <c r="AG1907" s="123"/>
      <c r="AH1907" s="123"/>
      <c r="AI1907" s="120"/>
      <c r="AJ1907" s="120"/>
      <c r="AK1907" s="1093"/>
      <c r="AL1907" s="1093"/>
      <c r="AM1907" s="1093"/>
      <c r="AN1907" s="120"/>
      <c r="AO1907" s="118">
        <f t="shared" si="318"/>
        <v>0</v>
      </c>
      <c r="AP1907" s="120" t="s">
        <v>287</v>
      </c>
      <c r="AQ1907" s="120" t="s">
        <v>287</v>
      </c>
      <c r="AR1907" s="144">
        <f t="shared" si="316"/>
        <v>0</v>
      </c>
      <c r="AS1907" s="411">
        <v>8.3999999999999995E-3</v>
      </c>
      <c r="AT1907" s="115">
        <v>1916</v>
      </c>
    </row>
    <row r="1908" spans="1:46" ht="15" hidden="1" customHeight="1">
      <c r="A1908" s="115">
        <v>1905</v>
      </c>
      <c r="B1908" s="120"/>
      <c r="C1908" s="120"/>
      <c r="D1908" s="120"/>
      <c r="E1908" s="120"/>
      <c r="F1908" s="120"/>
      <c r="G1908" s="120"/>
      <c r="H1908" s="120"/>
      <c r="I1908" s="120"/>
      <c r="J1908" s="120"/>
      <c r="K1908" s="120"/>
      <c r="L1908" s="120">
        <f t="shared" si="317"/>
        <v>0.01</v>
      </c>
      <c r="M1908" s="163"/>
      <c r="N1908" s="141"/>
      <c r="O1908" s="163"/>
      <c r="P1908" s="163"/>
      <c r="Q1908" s="120"/>
      <c r="R1908" s="120"/>
      <c r="S1908" s="121"/>
      <c r="T1908" s="121"/>
      <c r="U1908" s="121"/>
      <c r="V1908" s="121"/>
      <c r="W1908" s="121"/>
      <c r="X1908" s="121"/>
      <c r="Y1908" s="121"/>
      <c r="Z1908" s="121"/>
      <c r="AA1908" s="121"/>
      <c r="AB1908" s="121"/>
      <c r="AC1908" s="122"/>
      <c r="AD1908" s="122"/>
      <c r="AE1908" s="122"/>
      <c r="AF1908" s="123"/>
      <c r="AG1908" s="123"/>
      <c r="AH1908" s="123"/>
      <c r="AI1908" s="120"/>
      <c r="AJ1908" s="120"/>
      <c r="AK1908" s="1093"/>
      <c r="AL1908" s="1093"/>
      <c r="AM1908" s="1093"/>
      <c r="AN1908" s="120"/>
      <c r="AO1908" s="118">
        <f t="shared" si="318"/>
        <v>0</v>
      </c>
      <c r="AP1908" s="120" t="s">
        <v>287</v>
      </c>
      <c r="AQ1908" s="120" t="s">
        <v>287</v>
      </c>
      <c r="AR1908" s="144">
        <f t="shared" si="316"/>
        <v>0</v>
      </c>
      <c r="AS1908" s="411">
        <v>8.3999999999999995E-3</v>
      </c>
      <c r="AT1908" s="115">
        <v>1917</v>
      </c>
    </row>
    <row r="1909" spans="1:46" ht="15" hidden="1" customHeight="1">
      <c r="A1909" s="115">
        <v>1906</v>
      </c>
      <c r="B1909" s="120"/>
      <c r="C1909" s="120"/>
      <c r="D1909" s="120"/>
      <c r="E1909" s="120"/>
      <c r="F1909" s="120"/>
      <c r="G1909" s="120"/>
      <c r="H1909" s="120"/>
      <c r="I1909" s="120"/>
      <c r="J1909" s="120"/>
      <c r="K1909" s="120"/>
      <c r="L1909" s="120">
        <f t="shared" si="317"/>
        <v>0.01</v>
      </c>
      <c r="M1909" s="163"/>
      <c r="N1909" s="141"/>
      <c r="O1909" s="163"/>
      <c r="P1909" s="163"/>
      <c r="Q1909" s="120"/>
      <c r="R1909" s="120"/>
      <c r="S1909" s="121"/>
      <c r="T1909" s="121"/>
      <c r="U1909" s="121"/>
      <c r="V1909" s="121"/>
      <c r="W1909" s="121"/>
      <c r="X1909" s="121"/>
      <c r="Y1909" s="121"/>
      <c r="Z1909" s="121"/>
      <c r="AA1909" s="121"/>
      <c r="AB1909" s="121"/>
      <c r="AC1909" s="122"/>
      <c r="AD1909" s="122"/>
      <c r="AE1909" s="122"/>
      <c r="AF1909" s="123"/>
      <c r="AG1909" s="123"/>
      <c r="AH1909" s="123"/>
      <c r="AI1909" s="120"/>
      <c r="AJ1909" s="120"/>
      <c r="AK1909" s="1093"/>
      <c r="AL1909" s="1093"/>
      <c r="AM1909" s="1093"/>
      <c r="AN1909" s="120"/>
      <c r="AO1909" s="118">
        <f t="shared" si="318"/>
        <v>0</v>
      </c>
      <c r="AP1909" s="120" t="s">
        <v>287</v>
      </c>
      <c r="AQ1909" s="120" t="s">
        <v>287</v>
      </c>
      <c r="AR1909" s="144">
        <f t="shared" ref="AR1909:AR1972" si="319">4*J1909</f>
        <v>0</v>
      </c>
      <c r="AS1909" s="411">
        <v>8.3999999999999995E-3</v>
      </c>
      <c r="AT1909" s="115">
        <v>1918</v>
      </c>
    </row>
    <row r="1910" spans="1:46" ht="15" hidden="1" customHeight="1">
      <c r="A1910" s="115">
        <v>1907</v>
      </c>
      <c r="B1910" s="120"/>
      <c r="C1910" s="120"/>
      <c r="D1910" s="120"/>
      <c r="E1910" s="120"/>
      <c r="F1910" s="120"/>
      <c r="G1910" s="120"/>
      <c r="H1910" s="120"/>
      <c r="I1910" s="120"/>
      <c r="J1910" s="120"/>
      <c r="K1910" s="120"/>
      <c r="L1910" s="120">
        <f t="shared" si="317"/>
        <v>0.01</v>
      </c>
      <c r="M1910" s="163"/>
      <c r="N1910" s="141"/>
      <c r="O1910" s="163"/>
      <c r="P1910" s="163"/>
      <c r="Q1910" s="120"/>
      <c r="R1910" s="120"/>
      <c r="S1910" s="121"/>
      <c r="T1910" s="121"/>
      <c r="U1910" s="121"/>
      <c r="V1910" s="121"/>
      <c r="W1910" s="121"/>
      <c r="X1910" s="121"/>
      <c r="Y1910" s="121"/>
      <c r="Z1910" s="121"/>
      <c r="AA1910" s="121"/>
      <c r="AB1910" s="121"/>
      <c r="AC1910" s="122"/>
      <c r="AD1910" s="122"/>
      <c r="AE1910" s="122"/>
      <c r="AF1910" s="123"/>
      <c r="AG1910" s="123"/>
      <c r="AH1910" s="123"/>
      <c r="AI1910" s="120"/>
      <c r="AJ1910" s="120"/>
      <c r="AK1910" s="1093"/>
      <c r="AL1910" s="1093"/>
      <c r="AM1910" s="1093"/>
      <c r="AN1910" s="120"/>
      <c r="AO1910" s="118">
        <f t="shared" si="318"/>
        <v>0</v>
      </c>
      <c r="AP1910" s="120" t="s">
        <v>287</v>
      </c>
      <c r="AQ1910" s="120" t="s">
        <v>287</v>
      </c>
      <c r="AR1910" s="144">
        <f t="shared" si="319"/>
        <v>0</v>
      </c>
      <c r="AS1910" s="411">
        <v>8.3999999999999995E-3</v>
      </c>
      <c r="AT1910" s="115">
        <v>1919</v>
      </c>
    </row>
    <row r="1911" spans="1:46" ht="15" hidden="1" customHeight="1">
      <c r="A1911" s="115">
        <v>1908</v>
      </c>
      <c r="B1911" s="120"/>
      <c r="C1911" s="120"/>
      <c r="D1911" s="120"/>
      <c r="E1911" s="120"/>
      <c r="F1911" s="120"/>
      <c r="G1911" s="120"/>
      <c r="H1911" s="120"/>
      <c r="I1911" s="120"/>
      <c r="J1911" s="120"/>
      <c r="K1911" s="120"/>
      <c r="L1911" s="120">
        <f t="shared" si="317"/>
        <v>0.01</v>
      </c>
      <c r="M1911" s="163"/>
      <c r="N1911" s="141"/>
      <c r="O1911" s="163"/>
      <c r="P1911" s="163"/>
      <c r="Q1911" s="120"/>
      <c r="R1911" s="120"/>
      <c r="S1911" s="121"/>
      <c r="T1911" s="121"/>
      <c r="U1911" s="121"/>
      <c r="V1911" s="121"/>
      <c r="W1911" s="121"/>
      <c r="X1911" s="121"/>
      <c r="Y1911" s="121"/>
      <c r="Z1911" s="121"/>
      <c r="AA1911" s="121"/>
      <c r="AB1911" s="121"/>
      <c r="AC1911" s="122"/>
      <c r="AD1911" s="122"/>
      <c r="AE1911" s="122"/>
      <c r="AF1911" s="123"/>
      <c r="AG1911" s="123"/>
      <c r="AH1911" s="123"/>
      <c r="AI1911" s="120"/>
      <c r="AJ1911" s="120"/>
      <c r="AK1911" s="1093"/>
      <c r="AL1911" s="1093"/>
      <c r="AM1911" s="1093"/>
      <c r="AN1911" s="120"/>
      <c r="AO1911" s="118">
        <f t="shared" si="318"/>
        <v>0</v>
      </c>
      <c r="AP1911" s="120" t="s">
        <v>287</v>
      </c>
      <c r="AQ1911" s="120" t="s">
        <v>287</v>
      </c>
      <c r="AR1911" s="144">
        <f t="shared" si="319"/>
        <v>0</v>
      </c>
      <c r="AS1911" s="411">
        <v>8.3999999999999995E-3</v>
      </c>
      <c r="AT1911" s="115">
        <v>1920</v>
      </c>
    </row>
    <row r="1912" spans="1:46" ht="15" hidden="1" customHeight="1">
      <c r="A1912" s="115">
        <v>1909</v>
      </c>
      <c r="B1912" s="120"/>
      <c r="C1912" s="120"/>
      <c r="D1912" s="120"/>
      <c r="E1912" s="120"/>
      <c r="F1912" s="120"/>
      <c r="G1912" s="120"/>
      <c r="H1912" s="120"/>
      <c r="I1912" s="120"/>
      <c r="J1912" s="120"/>
      <c r="K1912" s="120"/>
      <c r="L1912" s="120">
        <f t="shared" ref="L1912:L1975" si="320">IF(J1912&lt;0.03,0.01,0.03)</f>
        <v>0.01</v>
      </c>
      <c r="M1912" s="163"/>
      <c r="N1912" s="141"/>
      <c r="O1912" s="163"/>
      <c r="P1912" s="163"/>
      <c r="Q1912" s="120"/>
      <c r="R1912" s="120"/>
      <c r="S1912" s="121"/>
      <c r="T1912" s="121"/>
      <c r="U1912" s="121"/>
      <c r="V1912" s="121"/>
      <c r="W1912" s="121"/>
      <c r="X1912" s="121"/>
      <c r="Y1912" s="121"/>
      <c r="Z1912" s="121"/>
      <c r="AA1912" s="121"/>
      <c r="AB1912" s="121"/>
      <c r="AC1912" s="122"/>
      <c r="AD1912" s="122"/>
      <c r="AE1912" s="122"/>
      <c r="AF1912" s="123"/>
      <c r="AG1912" s="123"/>
      <c r="AH1912" s="123"/>
      <c r="AI1912" s="120"/>
      <c r="AJ1912" s="120"/>
      <c r="AK1912" s="1093"/>
      <c r="AL1912" s="1093"/>
      <c r="AM1912" s="1093"/>
      <c r="AN1912" s="120"/>
      <c r="AO1912" s="118">
        <f t="shared" ref="AO1912:AO1975" si="321">AR1912+J1912</f>
        <v>0</v>
      </c>
      <c r="AP1912" s="120" t="s">
        <v>287</v>
      </c>
      <c r="AQ1912" s="120" t="s">
        <v>287</v>
      </c>
      <c r="AR1912" s="144">
        <f t="shared" si="319"/>
        <v>0</v>
      </c>
      <c r="AS1912" s="411">
        <v>8.3999999999999995E-3</v>
      </c>
      <c r="AT1912" s="115">
        <v>1921</v>
      </c>
    </row>
    <row r="1913" spans="1:46" ht="15" hidden="1" customHeight="1">
      <c r="A1913" s="115">
        <v>1910</v>
      </c>
      <c r="B1913" s="120"/>
      <c r="C1913" s="120"/>
      <c r="D1913" s="120"/>
      <c r="E1913" s="120"/>
      <c r="F1913" s="120"/>
      <c r="G1913" s="120"/>
      <c r="H1913" s="120"/>
      <c r="I1913" s="120"/>
      <c r="J1913" s="120"/>
      <c r="K1913" s="120"/>
      <c r="L1913" s="120">
        <f t="shared" si="320"/>
        <v>0.01</v>
      </c>
      <c r="M1913" s="163"/>
      <c r="N1913" s="141"/>
      <c r="O1913" s="163"/>
      <c r="P1913" s="163"/>
      <c r="Q1913" s="120"/>
      <c r="R1913" s="120"/>
      <c r="S1913" s="121"/>
      <c r="T1913" s="121"/>
      <c r="U1913" s="121"/>
      <c r="V1913" s="121"/>
      <c r="W1913" s="121"/>
      <c r="X1913" s="121"/>
      <c r="Y1913" s="121"/>
      <c r="Z1913" s="121"/>
      <c r="AA1913" s="121"/>
      <c r="AB1913" s="121"/>
      <c r="AC1913" s="122"/>
      <c r="AD1913" s="122"/>
      <c r="AE1913" s="122"/>
      <c r="AF1913" s="123"/>
      <c r="AG1913" s="123"/>
      <c r="AH1913" s="123"/>
      <c r="AI1913" s="120"/>
      <c r="AJ1913" s="120"/>
      <c r="AK1913" s="1093"/>
      <c r="AL1913" s="1093"/>
      <c r="AM1913" s="1093"/>
      <c r="AN1913" s="120"/>
      <c r="AO1913" s="118">
        <f t="shared" si="321"/>
        <v>0</v>
      </c>
      <c r="AP1913" s="120" t="s">
        <v>287</v>
      </c>
      <c r="AQ1913" s="120" t="s">
        <v>287</v>
      </c>
      <c r="AR1913" s="144">
        <f t="shared" si="319"/>
        <v>0</v>
      </c>
      <c r="AS1913" s="411">
        <v>8.3999999999999995E-3</v>
      </c>
      <c r="AT1913" s="115">
        <v>1922</v>
      </c>
    </row>
    <row r="1914" spans="1:46" ht="15" hidden="1" customHeight="1">
      <c r="A1914" s="115">
        <v>1911</v>
      </c>
      <c r="B1914" s="120"/>
      <c r="C1914" s="120"/>
      <c r="D1914" s="120"/>
      <c r="E1914" s="120"/>
      <c r="F1914" s="120"/>
      <c r="G1914" s="120"/>
      <c r="H1914" s="120"/>
      <c r="I1914" s="120"/>
      <c r="J1914" s="120"/>
      <c r="K1914" s="120"/>
      <c r="L1914" s="120">
        <f t="shared" si="320"/>
        <v>0.01</v>
      </c>
      <c r="M1914" s="163"/>
      <c r="N1914" s="141"/>
      <c r="O1914" s="163"/>
      <c r="P1914" s="163"/>
      <c r="Q1914" s="120"/>
      <c r="R1914" s="120"/>
      <c r="S1914" s="121"/>
      <c r="T1914" s="121"/>
      <c r="U1914" s="121"/>
      <c r="V1914" s="121"/>
      <c r="W1914" s="121"/>
      <c r="X1914" s="121"/>
      <c r="Y1914" s="121"/>
      <c r="Z1914" s="121"/>
      <c r="AA1914" s="121"/>
      <c r="AB1914" s="121"/>
      <c r="AC1914" s="122"/>
      <c r="AD1914" s="122"/>
      <c r="AE1914" s="122"/>
      <c r="AF1914" s="123"/>
      <c r="AG1914" s="123"/>
      <c r="AH1914" s="123"/>
      <c r="AI1914" s="120"/>
      <c r="AJ1914" s="120"/>
      <c r="AK1914" s="1093"/>
      <c r="AL1914" s="1093"/>
      <c r="AM1914" s="1093"/>
      <c r="AN1914" s="120"/>
      <c r="AO1914" s="118">
        <f t="shared" si="321"/>
        <v>0</v>
      </c>
      <c r="AP1914" s="120" t="s">
        <v>287</v>
      </c>
      <c r="AQ1914" s="120" t="s">
        <v>287</v>
      </c>
      <c r="AR1914" s="144">
        <f t="shared" si="319"/>
        <v>0</v>
      </c>
      <c r="AS1914" s="411">
        <v>8.3999999999999995E-3</v>
      </c>
      <c r="AT1914" s="115">
        <v>1923</v>
      </c>
    </row>
    <row r="1915" spans="1:46" ht="15" hidden="1" customHeight="1">
      <c r="A1915" s="115">
        <v>1912</v>
      </c>
      <c r="B1915" s="120"/>
      <c r="C1915" s="120"/>
      <c r="D1915" s="120"/>
      <c r="E1915" s="120"/>
      <c r="F1915" s="120"/>
      <c r="G1915" s="120"/>
      <c r="H1915" s="120"/>
      <c r="I1915" s="120"/>
      <c r="J1915" s="120"/>
      <c r="K1915" s="120"/>
      <c r="L1915" s="120">
        <f t="shared" si="320"/>
        <v>0.01</v>
      </c>
      <c r="M1915" s="163"/>
      <c r="N1915" s="141"/>
      <c r="O1915" s="163"/>
      <c r="P1915" s="163"/>
      <c r="Q1915" s="120"/>
      <c r="R1915" s="120"/>
      <c r="S1915" s="121"/>
      <c r="T1915" s="121"/>
      <c r="U1915" s="121"/>
      <c r="V1915" s="121"/>
      <c r="W1915" s="121"/>
      <c r="X1915" s="121"/>
      <c r="Y1915" s="121"/>
      <c r="Z1915" s="121"/>
      <c r="AA1915" s="121"/>
      <c r="AB1915" s="121"/>
      <c r="AC1915" s="122"/>
      <c r="AD1915" s="122"/>
      <c r="AE1915" s="122"/>
      <c r="AF1915" s="123"/>
      <c r="AG1915" s="123"/>
      <c r="AH1915" s="123"/>
      <c r="AI1915" s="120"/>
      <c r="AJ1915" s="120"/>
      <c r="AK1915" s="1093"/>
      <c r="AL1915" s="1093"/>
      <c r="AM1915" s="1093"/>
      <c r="AN1915" s="120"/>
      <c r="AO1915" s="118">
        <f t="shared" si="321"/>
        <v>0</v>
      </c>
      <c r="AP1915" s="120" t="s">
        <v>287</v>
      </c>
      <c r="AQ1915" s="120" t="s">
        <v>287</v>
      </c>
      <c r="AR1915" s="144">
        <f t="shared" si="319"/>
        <v>0</v>
      </c>
      <c r="AS1915" s="411">
        <v>8.3999999999999995E-3</v>
      </c>
      <c r="AT1915" s="115">
        <v>1924</v>
      </c>
    </row>
    <row r="1916" spans="1:46" ht="15" hidden="1" customHeight="1">
      <c r="A1916" s="115">
        <v>1913</v>
      </c>
      <c r="B1916" s="120"/>
      <c r="C1916" s="120"/>
      <c r="D1916" s="120"/>
      <c r="E1916" s="120"/>
      <c r="F1916" s="120"/>
      <c r="G1916" s="120"/>
      <c r="H1916" s="120"/>
      <c r="I1916" s="120"/>
      <c r="J1916" s="120"/>
      <c r="K1916" s="120"/>
      <c r="L1916" s="120">
        <f t="shared" si="320"/>
        <v>0.01</v>
      </c>
      <c r="M1916" s="163"/>
      <c r="N1916" s="141"/>
      <c r="O1916" s="163"/>
      <c r="P1916" s="163"/>
      <c r="Q1916" s="120"/>
      <c r="R1916" s="120"/>
      <c r="S1916" s="121"/>
      <c r="T1916" s="121"/>
      <c r="U1916" s="121"/>
      <c r="V1916" s="121"/>
      <c r="W1916" s="121"/>
      <c r="X1916" s="121"/>
      <c r="Y1916" s="121"/>
      <c r="Z1916" s="121"/>
      <c r="AA1916" s="121"/>
      <c r="AB1916" s="121"/>
      <c r="AC1916" s="122"/>
      <c r="AD1916" s="122"/>
      <c r="AE1916" s="122"/>
      <c r="AF1916" s="123"/>
      <c r="AG1916" s="123"/>
      <c r="AH1916" s="123"/>
      <c r="AI1916" s="120"/>
      <c r="AJ1916" s="120"/>
      <c r="AK1916" s="1093"/>
      <c r="AL1916" s="1093"/>
      <c r="AM1916" s="1093"/>
      <c r="AN1916" s="120"/>
      <c r="AO1916" s="118">
        <f t="shared" si="321"/>
        <v>0</v>
      </c>
      <c r="AP1916" s="120" t="s">
        <v>287</v>
      </c>
      <c r="AQ1916" s="120" t="s">
        <v>287</v>
      </c>
      <c r="AR1916" s="144">
        <f t="shared" si="319"/>
        <v>0</v>
      </c>
      <c r="AS1916" s="411">
        <v>8.3999999999999995E-3</v>
      </c>
      <c r="AT1916" s="115">
        <v>1925</v>
      </c>
    </row>
    <row r="1917" spans="1:46" ht="15" hidden="1" customHeight="1">
      <c r="A1917" s="115">
        <v>1914</v>
      </c>
      <c r="B1917" s="120"/>
      <c r="C1917" s="120"/>
      <c r="D1917" s="120"/>
      <c r="E1917" s="120"/>
      <c r="F1917" s="120"/>
      <c r="G1917" s="120"/>
      <c r="H1917" s="120"/>
      <c r="I1917" s="120"/>
      <c r="J1917" s="120"/>
      <c r="K1917" s="120"/>
      <c r="L1917" s="120">
        <f t="shared" si="320"/>
        <v>0.01</v>
      </c>
      <c r="M1917" s="163"/>
      <c r="N1917" s="141"/>
      <c r="O1917" s="163"/>
      <c r="P1917" s="163"/>
      <c r="Q1917" s="120"/>
      <c r="R1917" s="120"/>
      <c r="S1917" s="121"/>
      <c r="T1917" s="121"/>
      <c r="U1917" s="121"/>
      <c r="V1917" s="121"/>
      <c r="W1917" s="121"/>
      <c r="X1917" s="121"/>
      <c r="Y1917" s="121"/>
      <c r="Z1917" s="121"/>
      <c r="AA1917" s="121"/>
      <c r="AB1917" s="121"/>
      <c r="AC1917" s="122"/>
      <c r="AD1917" s="122"/>
      <c r="AE1917" s="122"/>
      <c r="AF1917" s="123"/>
      <c r="AG1917" s="123"/>
      <c r="AH1917" s="123"/>
      <c r="AI1917" s="120"/>
      <c r="AJ1917" s="120"/>
      <c r="AK1917" s="1093"/>
      <c r="AL1917" s="1093"/>
      <c r="AM1917" s="1093"/>
      <c r="AN1917" s="120"/>
      <c r="AO1917" s="118">
        <f t="shared" si="321"/>
        <v>0</v>
      </c>
      <c r="AP1917" s="120" t="s">
        <v>287</v>
      </c>
      <c r="AQ1917" s="120" t="s">
        <v>287</v>
      </c>
      <c r="AR1917" s="144">
        <f t="shared" si="319"/>
        <v>0</v>
      </c>
      <c r="AS1917" s="411">
        <v>8.3999999999999995E-3</v>
      </c>
      <c r="AT1917" s="115">
        <v>1926</v>
      </c>
    </row>
    <row r="1918" spans="1:46" ht="15" hidden="1" customHeight="1">
      <c r="A1918" s="115">
        <v>1915</v>
      </c>
      <c r="B1918" s="120"/>
      <c r="C1918" s="120"/>
      <c r="D1918" s="120"/>
      <c r="E1918" s="120"/>
      <c r="F1918" s="120"/>
      <c r="G1918" s="120"/>
      <c r="H1918" s="120"/>
      <c r="I1918" s="120"/>
      <c r="J1918" s="120"/>
      <c r="K1918" s="120"/>
      <c r="L1918" s="120">
        <f t="shared" si="320"/>
        <v>0.01</v>
      </c>
      <c r="M1918" s="163"/>
      <c r="N1918" s="141"/>
      <c r="O1918" s="163"/>
      <c r="P1918" s="163"/>
      <c r="Q1918" s="120"/>
      <c r="R1918" s="120"/>
      <c r="S1918" s="121"/>
      <c r="T1918" s="121"/>
      <c r="U1918" s="121"/>
      <c r="V1918" s="121"/>
      <c r="W1918" s="121"/>
      <c r="X1918" s="121"/>
      <c r="Y1918" s="121"/>
      <c r="Z1918" s="121"/>
      <c r="AA1918" s="121"/>
      <c r="AB1918" s="121"/>
      <c r="AC1918" s="122"/>
      <c r="AD1918" s="122"/>
      <c r="AE1918" s="122"/>
      <c r="AF1918" s="123"/>
      <c r="AG1918" s="123"/>
      <c r="AH1918" s="123"/>
      <c r="AI1918" s="120"/>
      <c r="AJ1918" s="120"/>
      <c r="AK1918" s="1093"/>
      <c r="AL1918" s="1093"/>
      <c r="AM1918" s="1093"/>
      <c r="AN1918" s="120"/>
      <c r="AO1918" s="118">
        <f t="shared" si="321"/>
        <v>0</v>
      </c>
      <c r="AP1918" s="120" t="s">
        <v>287</v>
      </c>
      <c r="AQ1918" s="120" t="s">
        <v>287</v>
      </c>
      <c r="AR1918" s="144">
        <f t="shared" si="319"/>
        <v>0</v>
      </c>
      <c r="AS1918" s="411">
        <v>8.3999999999999995E-3</v>
      </c>
      <c r="AT1918" s="115">
        <v>1927</v>
      </c>
    </row>
    <row r="1919" spans="1:46" ht="15" hidden="1" customHeight="1">
      <c r="A1919" s="115">
        <v>1916</v>
      </c>
      <c r="B1919" s="120"/>
      <c r="C1919" s="120"/>
      <c r="D1919" s="120"/>
      <c r="E1919" s="120"/>
      <c r="F1919" s="120"/>
      <c r="G1919" s="120"/>
      <c r="H1919" s="120"/>
      <c r="I1919" s="120"/>
      <c r="J1919" s="120"/>
      <c r="K1919" s="120"/>
      <c r="L1919" s="120">
        <f t="shared" si="320"/>
        <v>0.01</v>
      </c>
      <c r="M1919" s="163"/>
      <c r="N1919" s="141"/>
      <c r="O1919" s="163"/>
      <c r="P1919" s="163"/>
      <c r="Q1919" s="120"/>
      <c r="R1919" s="120"/>
      <c r="S1919" s="121"/>
      <c r="T1919" s="121"/>
      <c r="U1919" s="121"/>
      <c r="V1919" s="121"/>
      <c r="W1919" s="121"/>
      <c r="X1919" s="121"/>
      <c r="Y1919" s="121"/>
      <c r="Z1919" s="121"/>
      <c r="AA1919" s="121"/>
      <c r="AB1919" s="121"/>
      <c r="AC1919" s="122"/>
      <c r="AD1919" s="122"/>
      <c r="AE1919" s="122"/>
      <c r="AF1919" s="123"/>
      <c r="AG1919" s="123"/>
      <c r="AH1919" s="123"/>
      <c r="AI1919" s="120"/>
      <c r="AJ1919" s="120"/>
      <c r="AK1919" s="1093"/>
      <c r="AL1919" s="1093"/>
      <c r="AM1919" s="1093"/>
      <c r="AN1919" s="120"/>
      <c r="AO1919" s="118">
        <f t="shared" si="321"/>
        <v>0</v>
      </c>
      <c r="AP1919" s="120" t="s">
        <v>287</v>
      </c>
      <c r="AQ1919" s="120" t="s">
        <v>287</v>
      </c>
      <c r="AR1919" s="144">
        <f t="shared" si="319"/>
        <v>0</v>
      </c>
      <c r="AS1919" s="411">
        <v>8.3999999999999995E-3</v>
      </c>
      <c r="AT1919" s="115">
        <v>1928</v>
      </c>
    </row>
    <row r="1920" spans="1:46" ht="15" hidden="1" customHeight="1">
      <c r="A1920" s="115">
        <v>1917</v>
      </c>
      <c r="B1920" s="120"/>
      <c r="C1920" s="120"/>
      <c r="D1920" s="120"/>
      <c r="E1920" s="120"/>
      <c r="F1920" s="120"/>
      <c r="G1920" s="120"/>
      <c r="H1920" s="120"/>
      <c r="I1920" s="120"/>
      <c r="J1920" s="120"/>
      <c r="K1920" s="120"/>
      <c r="L1920" s="120">
        <f t="shared" si="320"/>
        <v>0.01</v>
      </c>
      <c r="M1920" s="163"/>
      <c r="N1920" s="141"/>
      <c r="O1920" s="163"/>
      <c r="P1920" s="163"/>
      <c r="Q1920" s="120"/>
      <c r="R1920" s="120"/>
      <c r="S1920" s="121"/>
      <c r="T1920" s="121"/>
      <c r="U1920" s="121"/>
      <c r="V1920" s="121"/>
      <c r="W1920" s="121"/>
      <c r="X1920" s="121"/>
      <c r="Y1920" s="121"/>
      <c r="Z1920" s="121"/>
      <c r="AA1920" s="121"/>
      <c r="AB1920" s="121"/>
      <c r="AC1920" s="122"/>
      <c r="AD1920" s="122"/>
      <c r="AE1920" s="122"/>
      <c r="AF1920" s="123"/>
      <c r="AG1920" s="123"/>
      <c r="AH1920" s="123"/>
      <c r="AI1920" s="120"/>
      <c r="AJ1920" s="120"/>
      <c r="AK1920" s="1093"/>
      <c r="AL1920" s="1093"/>
      <c r="AM1920" s="1093"/>
      <c r="AN1920" s="120"/>
      <c r="AO1920" s="118">
        <f t="shared" si="321"/>
        <v>0</v>
      </c>
      <c r="AP1920" s="120" t="s">
        <v>287</v>
      </c>
      <c r="AQ1920" s="120" t="s">
        <v>287</v>
      </c>
      <c r="AR1920" s="144">
        <f t="shared" si="319"/>
        <v>0</v>
      </c>
      <c r="AS1920" s="411">
        <v>8.3999999999999995E-3</v>
      </c>
      <c r="AT1920" s="115">
        <v>1929</v>
      </c>
    </row>
    <row r="1921" spans="1:46" ht="15" hidden="1" customHeight="1">
      <c r="A1921" s="115">
        <v>1918</v>
      </c>
      <c r="B1921" s="120"/>
      <c r="C1921" s="120"/>
      <c r="D1921" s="120"/>
      <c r="E1921" s="120"/>
      <c r="F1921" s="120"/>
      <c r="G1921" s="120"/>
      <c r="H1921" s="120"/>
      <c r="I1921" s="120"/>
      <c r="J1921" s="120"/>
      <c r="K1921" s="120"/>
      <c r="L1921" s="120">
        <f t="shared" si="320"/>
        <v>0.01</v>
      </c>
      <c r="M1921" s="163"/>
      <c r="N1921" s="141"/>
      <c r="O1921" s="163"/>
      <c r="P1921" s="163"/>
      <c r="Q1921" s="120"/>
      <c r="R1921" s="120"/>
      <c r="S1921" s="121"/>
      <c r="T1921" s="121"/>
      <c r="U1921" s="121"/>
      <c r="V1921" s="121"/>
      <c r="W1921" s="121"/>
      <c r="X1921" s="121"/>
      <c r="Y1921" s="121"/>
      <c r="Z1921" s="121"/>
      <c r="AA1921" s="121"/>
      <c r="AB1921" s="121"/>
      <c r="AC1921" s="122"/>
      <c r="AD1921" s="122"/>
      <c r="AE1921" s="122"/>
      <c r="AF1921" s="123"/>
      <c r="AG1921" s="123"/>
      <c r="AH1921" s="123"/>
      <c r="AI1921" s="120"/>
      <c r="AJ1921" s="120"/>
      <c r="AK1921" s="1093"/>
      <c r="AL1921" s="1093"/>
      <c r="AM1921" s="1093"/>
      <c r="AN1921" s="120"/>
      <c r="AO1921" s="118">
        <f t="shared" si="321"/>
        <v>0</v>
      </c>
      <c r="AP1921" s="120" t="s">
        <v>287</v>
      </c>
      <c r="AQ1921" s="120" t="s">
        <v>287</v>
      </c>
      <c r="AR1921" s="144">
        <f t="shared" si="319"/>
        <v>0</v>
      </c>
      <c r="AS1921" s="411">
        <v>8.3999999999999995E-3</v>
      </c>
      <c r="AT1921" s="115">
        <v>1930</v>
      </c>
    </row>
    <row r="1922" spans="1:46" ht="15" hidden="1" customHeight="1">
      <c r="A1922" s="115">
        <v>1919</v>
      </c>
      <c r="B1922" s="120"/>
      <c r="C1922" s="120"/>
      <c r="D1922" s="120"/>
      <c r="E1922" s="120"/>
      <c r="F1922" s="120"/>
      <c r="G1922" s="120"/>
      <c r="H1922" s="120"/>
      <c r="I1922" s="120"/>
      <c r="J1922" s="120"/>
      <c r="K1922" s="120"/>
      <c r="L1922" s="120">
        <f t="shared" si="320"/>
        <v>0.01</v>
      </c>
      <c r="M1922" s="163"/>
      <c r="N1922" s="141"/>
      <c r="O1922" s="163"/>
      <c r="P1922" s="163"/>
      <c r="Q1922" s="120"/>
      <c r="R1922" s="120"/>
      <c r="S1922" s="121"/>
      <c r="T1922" s="121"/>
      <c r="U1922" s="121"/>
      <c r="V1922" s="121"/>
      <c r="W1922" s="121"/>
      <c r="X1922" s="121"/>
      <c r="Y1922" s="121"/>
      <c r="Z1922" s="121"/>
      <c r="AA1922" s="121"/>
      <c r="AB1922" s="121"/>
      <c r="AC1922" s="122"/>
      <c r="AD1922" s="122"/>
      <c r="AE1922" s="122"/>
      <c r="AF1922" s="123"/>
      <c r="AG1922" s="123"/>
      <c r="AH1922" s="123"/>
      <c r="AI1922" s="120"/>
      <c r="AJ1922" s="120"/>
      <c r="AK1922" s="1093"/>
      <c r="AL1922" s="1093"/>
      <c r="AM1922" s="1093"/>
      <c r="AN1922" s="120"/>
      <c r="AO1922" s="118">
        <f t="shared" si="321"/>
        <v>0</v>
      </c>
      <c r="AP1922" s="120" t="s">
        <v>287</v>
      </c>
      <c r="AQ1922" s="120" t="s">
        <v>287</v>
      </c>
      <c r="AR1922" s="144">
        <f t="shared" si="319"/>
        <v>0</v>
      </c>
      <c r="AS1922" s="411">
        <v>8.3999999999999995E-3</v>
      </c>
      <c r="AT1922" s="115">
        <v>1931</v>
      </c>
    </row>
    <row r="1923" spans="1:46" ht="15" hidden="1" customHeight="1">
      <c r="A1923" s="115">
        <v>1920</v>
      </c>
      <c r="B1923" s="120"/>
      <c r="C1923" s="120"/>
      <c r="D1923" s="120"/>
      <c r="E1923" s="120"/>
      <c r="F1923" s="120"/>
      <c r="G1923" s="120"/>
      <c r="H1923" s="120"/>
      <c r="I1923" s="120"/>
      <c r="J1923" s="120"/>
      <c r="K1923" s="120"/>
      <c r="L1923" s="120">
        <f t="shared" si="320"/>
        <v>0.01</v>
      </c>
      <c r="M1923" s="163"/>
      <c r="N1923" s="141"/>
      <c r="O1923" s="163"/>
      <c r="P1923" s="163"/>
      <c r="Q1923" s="120"/>
      <c r="R1923" s="120"/>
      <c r="S1923" s="121"/>
      <c r="T1923" s="121"/>
      <c r="U1923" s="121"/>
      <c r="V1923" s="121"/>
      <c r="W1923" s="121"/>
      <c r="X1923" s="121"/>
      <c r="Y1923" s="121"/>
      <c r="Z1923" s="121"/>
      <c r="AA1923" s="121"/>
      <c r="AB1923" s="121"/>
      <c r="AC1923" s="122"/>
      <c r="AD1923" s="122"/>
      <c r="AE1923" s="122"/>
      <c r="AF1923" s="123"/>
      <c r="AG1923" s="123"/>
      <c r="AH1923" s="123"/>
      <c r="AI1923" s="120"/>
      <c r="AJ1923" s="120"/>
      <c r="AK1923" s="1093"/>
      <c r="AL1923" s="1093"/>
      <c r="AM1923" s="1093"/>
      <c r="AN1923" s="120"/>
      <c r="AO1923" s="118">
        <f t="shared" si="321"/>
        <v>0</v>
      </c>
      <c r="AP1923" s="120" t="s">
        <v>287</v>
      </c>
      <c r="AQ1923" s="120" t="s">
        <v>287</v>
      </c>
      <c r="AR1923" s="144">
        <f t="shared" si="319"/>
        <v>0</v>
      </c>
      <c r="AS1923" s="411">
        <v>8.3999999999999995E-3</v>
      </c>
      <c r="AT1923" s="115">
        <v>1932</v>
      </c>
    </row>
    <row r="1924" spans="1:46" ht="15" hidden="1" customHeight="1">
      <c r="A1924" s="115">
        <v>1921</v>
      </c>
      <c r="B1924" s="120"/>
      <c r="C1924" s="120"/>
      <c r="D1924" s="120"/>
      <c r="E1924" s="120"/>
      <c r="F1924" s="120"/>
      <c r="G1924" s="120"/>
      <c r="H1924" s="120"/>
      <c r="I1924" s="120"/>
      <c r="J1924" s="120"/>
      <c r="K1924" s="120"/>
      <c r="L1924" s="120">
        <f t="shared" si="320"/>
        <v>0.01</v>
      </c>
      <c r="M1924" s="163"/>
      <c r="N1924" s="141"/>
      <c r="O1924" s="163"/>
      <c r="P1924" s="163"/>
      <c r="Q1924" s="120"/>
      <c r="R1924" s="120"/>
      <c r="S1924" s="121"/>
      <c r="T1924" s="121"/>
      <c r="U1924" s="121"/>
      <c r="V1924" s="121"/>
      <c r="W1924" s="121"/>
      <c r="X1924" s="121"/>
      <c r="Y1924" s="121"/>
      <c r="Z1924" s="121"/>
      <c r="AA1924" s="121"/>
      <c r="AB1924" s="121"/>
      <c r="AC1924" s="122"/>
      <c r="AD1924" s="122"/>
      <c r="AE1924" s="122"/>
      <c r="AF1924" s="123"/>
      <c r="AG1924" s="123"/>
      <c r="AH1924" s="123"/>
      <c r="AI1924" s="120"/>
      <c r="AJ1924" s="120"/>
      <c r="AK1924" s="1093"/>
      <c r="AL1924" s="1093"/>
      <c r="AM1924" s="1093"/>
      <c r="AN1924" s="120"/>
      <c r="AO1924" s="118">
        <f t="shared" si="321"/>
        <v>0</v>
      </c>
      <c r="AP1924" s="120" t="s">
        <v>287</v>
      </c>
      <c r="AQ1924" s="120" t="s">
        <v>287</v>
      </c>
      <c r="AR1924" s="144">
        <f t="shared" si="319"/>
        <v>0</v>
      </c>
      <c r="AS1924" s="411">
        <v>8.3999999999999995E-3</v>
      </c>
      <c r="AT1924" s="115">
        <v>1933</v>
      </c>
    </row>
    <row r="1925" spans="1:46" ht="15" hidden="1" customHeight="1">
      <c r="A1925" s="115">
        <v>1922</v>
      </c>
      <c r="B1925" s="120"/>
      <c r="C1925" s="120"/>
      <c r="D1925" s="120"/>
      <c r="E1925" s="120"/>
      <c r="F1925" s="120"/>
      <c r="G1925" s="120"/>
      <c r="H1925" s="120"/>
      <c r="I1925" s="120"/>
      <c r="J1925" s="120"/>
      <c r="K1925" s="120"/>
      <c r="L1925" s="120">
        <f t="shared" si="320"/>
        <v>0.01</v>
      </c>
      <c r="M1925" s="163"/>
      <c r="N1925" s="141"/>
      <c r="O1925" s="163"/>
      <c r="P1925" s="163"/>
      <c r="Q1925" s="120"/>
      <c r="R1925" s="120"/>
      <c r="S1925" s="121"/>
      <c r="T1925" s="121"/>
      <c r="U1925" s="121"/>
      <c r="V1925" s="121"/>
      <c r="W1925" s="121"/>
      <c r="X1925" s="121"/>
      <c r="Y1925" s="121"/>
      <c r="Z1925" s="121"/>
      <c r="AA1925" s="121"/>
      <c r="AB1925" s="121"/>
      <c r="AC1925" s="122"/>
      <c r="AD1925" s="122"/>
      <c r="AE1925" s="122"/>
      <c r="AF1925" s="123"/>
      <c r="AG1925" s="123"/>
      <c r="AH1925" s="123"/>
      <c r="AI1925" s="120"/>
      <c r="AJ1925" s="120"/>
      <c r="AK1925" s="1093"/>
      <c r="AL1925" s="1093"/>
      <c r="AM1925" s="1093"/>
      <c r="AN1925" s="120"/>
      <c r="AO1925" s="118">
        <f t="shared" si="321"/>
        <v>0</v>
      </c>
      <c r="AP1925" s="120" t="s">
        <v>287</v>
      </c>
      <c r="AQ1925" s="120" t="s">
        <v>287</v>
      </c>
      <c r="AR1925" s="144">
        <f t="shared" si="319"/>
        <v>0</v>
      </c>
      <c r="AS1925" s="411">
        <v>8.3999999999999995E-3</v>
      </c>
      <c r="AT1925" s="115">
        <v>1934</v>
      </c>
    </row>
    <row r="1926" spans="1:46" ht="15" hidden="1" customHeight="1">
      <c r="A1926" s="115">
        <v>1923</v>
      </c>
      <c r="B1926" s="120"/>
      <c r="C1926" s="120"/>
      <c r="D1926" s="120"/>
      <c r="E1926" s="120"/>
      <c r="F1926" s="120"/>
      <c r="G1926" s="120"/>
      <c r="H1926" s="120"/>
      <c r="I1926" s="120"/>
      <c r="J1926" s="120"/>
      <c r="K1926" s="120"/>
      <c r="L1926" s="120">
        <f t="shared" si="320"/>
        <v>0.01</v>
      </c>
      <c r="M1926" s="163"/>
      <c r="N1926" s="141"/>
      <c r="O1926" s="163"/>
      <c r="P1926" s="163"/>
      <c r="Q1926" s="120"/>
      <c r="R1926" s="120"/>
      <c r="S1926" s="121"/>
      <c r="T1926" s="121"/>
      <c r="U1926" s="121"/>
      <c r="V1926" s="121"/>
      <c r="W1926" s="121"/>
      <c r="X1926" s="121"/>
      <c r="Y1926" s="121"/>
      <c r="Z1926" s="121"/>
      <c r="AA1926" s="121"/>
      <c r="AB1926" s="121"/>
      <c r="AC1926" s="122"/>
      <c r="AD1926" s="122"/>
      <c r="AE1926" s="122"/>
      <c r="AF1926" s="123"/>
      <c r="AG1926" s="123"/>
      <c r="AH1926" s="123"/>
      <c r="AI1926" s="120"/>
      <c r="AJ1926" s="120"/>
      <c r="AK1926" s="1093"/>
      <c r="AL1926" s="1093"/>
      <c r="AM1926" s="1093"/>
      <c r="AN1926" s="120"/>
      <c r="AO1926" s="118">
        <f t="shared" si="321"/>
        <v>0</v>
      </c>
      <c r="AP1926" s="120" t="s">
        <v>287</v>
      </c>
      <c r="AQ1926" s="120" t="s">
        <v>287</v>
      </c>
      <c r="AR1926" s="144">
        <f t="shared" si="319"/>
        <v>0</v>
      </c>
      <c r="AS1926" s="411">
        <v>8.3999999999999995E-3</v>
      </c>
      <c r="AT1926" s="115">
        <v>1935</v>
      </c>
    </row>
    <row r="1927" spans="1:46" ht="15" hidden="1" customHeight="1">
      <c r="A1927" s="115">
        <v>1924</v>
      </c>
      <c r="B1927" s="120"/>
      <c r="C1927" s="120"/>
      <c r="D1927" s="120"/>
      <c r="E1927" s="120"/>
      <c r="F1927" s="120"/>
      <c r="G1927" s="120"/>
      <c r="H1927" s="120"/>
      <c r="I1927" s="120"/>
      <c r="J1927" s="120"/>
      <c r="K1927" s="120"/>
      <c r="L1927" s="120">
        <f t="shared" si="320"/>
        <v>0.01</v>
      </c>
      <c r="M1927" s="163"/>
      <c r="N1927" s="141"/>
      <c r="O1927" s="163"/>
      <c r="P1927" s="163"/>
      <c r="Q1927" s="120"/>
      <c r="R1927" s="120"/>
      <c r="S1927" s="121"/>
      <c r="T1927" s="121"/>
      <c r="U1927" s="121"/>
      <c r="V1927" s="121"/>
      <c r="W1927" s="121"/>
      <c r="X1927" s="121"/>
      <c r="Y1927" s="121"/>
      <c r="Z1927" s="121"/>
      <c r="AA1927" s="121"/>
      <c r="AB1927" s="121"/>
      <c r="AC1927" s="122"/>
      <c r="AD1927" s="122"/>
      <c r="AE1927" s="122"/>
      <c r="AF1927" s="123"/>
      <c r="AG1927" s="123"/>
      <c r="AH1927" s="123"/>
      <c r="AI1927" s="120"/>
      <c r="AJ1927" s="120"/>
      <c r="AK1927" s="1093"/>
      <c r="AL1927" s="1093"/>
      <c r="AM1927" s="1093"/>
      <c r="AN1927" s="120"/>
      <c r="AO1927" s="118">
        <f t="shared" si="321"/>
        <v>0</v>
      </c>
      <c r="AP1927" s="120" t="s">
        <v>287</v>
      </c>
      <c r="AQ1927" s="120" t="s">
        <v>287</v>
      </c>
      <c r="AR1927" s="144">
        <f t="shared" si="319"/>
        <v>0</v>
      </c>
      <c r="AS1927" s="411">
        <v>8.3999999999999995E-3</v>
      </c>
      <c r="AT1927" s="115">
        <v>1936</v>
      </c>
    </row>
    <row r="1928" spans="1:46" ht="15" hidden="1" customHeight="1">
      <c r="A1928" s="115">
        <v>1925</v>
      </c>
      <c r="B1928" s="120"/>
      <c r="C1928" s="120"/>
      <c r="D1928" s="120"/>
      <c r="E1928" s="120"/>
      <c r="F1928" s="120"/>
      <c r="G1928" s="120"/>
      <c r="H1928" s="120"/>
      <c r="I1928" s="120"/>
      <c r="J1928" s="120"/>
      <c r="K1928" s="120"/>
      <c r="L1928" s="120">
        <f t="shared" si="320"/>
        <v>0.01</v>
      </c>
      <c r="M1928" s="163"/>
      <c r="N1928" s="141"/>
      <c r="O1928" s="163"/>
      <c r="P1928" s="163"/>
      <c r="Q1928" s="120"/>
      <c r="R1928" s="120"/>
      <c r="S1928" s="121"/>
      <c r="T1928" s="121"/>
      <c r="U1928" s="121"/>
      <c r="V1928" s="121"/>
      <c r="W1928" s="121"/>
      <c r="X1928" s="121"/>
      <c r="Y1928" s="121"/>
      <c r="Z1928" s="121"/>
      <c r="AA1928" s="121"/>
      <c r="AB1928" s="121"/>
      <c r="AC1928" s="122"/>
      <c r="AD1928" s="122"/>
      <c r="AE1928" s="122"/>
      <c r="AF1928" s="123"/>
      <c r="AG1928" s="123"/>
      <c r="AH1928" s="123"/>
      <c r="AI1928" s="120"/>
      <c r="AJ1928" s="120"/>
      <c r="AK1928" s="1093"/>
      <c r="AL1928" s="1093"/>
      <c r="AM1928" s="1093"/>
      <c r="AN1928" s="120"/>
      <c r="AO1928" s="118">
        <f t="shared" si="321"/>
        <v>0</v>
      </c>
      <c r="AP1928" s="120" t="s">
        <v>287</v>
      </c>
      <c r="AQ1928" s="120" t="s">
        <v>287</v>
      </c>
      <c r="AR1928" s="144">
        <f t="shared" si="319"/>
        <v>0</v>
      </c>
      <c r="AS1928" s="411">
        <v>8.3999999999999995E-3</v>
      </c>
      <c r="AT1928" s="115">
        <v>1937</v>
      </c>
    </row>
    <row r="1929" spans="1:46" ht="15" hidden="1" customHeight="1">
      <c r="A1929" s="115">
        <v>1926</v>
      </c>
      <c r="B1929" s="120"/>
      <c r="C1929" s="120"/>
      <c r="D1929" s="120"/>
      <c r="E1929" s="120"/>
      <c r="F1929" s="120"/>
      <c r="G1929" s="120"/>
      <c r="H1929" s="120"/>
      <c r="I1929" s="120"/>
      <c r="J1929" s="120"/>
      <c r="K1929" s="120"/>
      <c r="L1929" s="120">
        <f t="shared" si="320"/>
        <v>0.01</v>
      </c>
      <c r="M1929" s="163"/>
      <c r="N1929" s="141"/>
      <c r="O1929" s="163"/>
      <c r="P1929" s="163"/>
      <c r="Q1929" s="120"/>
      <c r="R1929" s="120"/>
      <c r="S1929" s="121"/>
      <c r="T1929" s="121"/>
      <c r="U1929" s="121"/>
      <c r="V1929" s="121"/>
      <c r="W1929" s="121"/>
      <c r="X1929" s="121"/>
      <c r="Y1929" s="121"/>
      <c r="Z1929" s="121"/>
      <c r="AA1929" s="121"/>
      <c r="AB1929" s="121"/>
      <c r="AC1929" s="122"/>
      <c r="AD1929" s="122"/>
      <c r="AE1929" s="122"/>
      <c r="AF1929" s="123"/>
      <c r="AG1929" s="123"/>
      <c r="AH1929" s="123"/>
      <c r="AI1929" s="120"/>
      <c r="AJ1929" s="120"/>
      <c r="AK1929" s="1093"/>
      <c r="AL1929" s="1093"/>
      <c r="AM1929" s="1093"/>
      <c r="AN1929" s="120"/>
      <c r="AO1929" s="118">
        <f t="shared" si="321"/>
        <v>0</v>
      </c>
      <c r="AP1929" s="120" t="s">
        <v>287</v>
      </c>
      <c r="AQ1929" s="120" t="s">
        <v>287</v>
      </c>
      <c r="AR1929" s="144">
        <f t="shared" si="319"/>
        <v>0</v>
      </c>
      <c r="AS1929" s="411">
        <v>8.3999999999999995E-3</v>
      </c>
      <c r="AT1929" s="115">
        <v>1938</v>
      </c>
    </row>
    <row r="1930" spans="1:46" ht="15" hidden="1" customHeight="1">
      <c r="A1930" s="115">
        <v>1927</v>
      </c>
      <c r="B1930" s="120"/>
      <c r="C1930" s="120"/>
      <c r="D1930" s="120"/>
      <c r="E1930" s="120"/>
      <c r="F1930" s="120"/>
      <c r="G1930" s="120"/>
      <c r="H1930" s="120"/>
      <c r="I1930" s="120"/>
      <c r="J1930" s="120"/>
      <c r="K1930" s="120"/>
      <c r="L1930" s="120">
        <f t="shared" si="320"/>
        <v>0.01</v>
      </c>
      <c r="M1930" s="163"/>
      <c r="N1930" s="141"/>
      <c r="O1930" s="163"/>
      <c r="P1930" s="163"/>
      <c r="Q1930" s="120"/>
      <c r="R1930" s="120"/>
      <c r="S1930" s="121"/>
      <c r="T1930" s="121"/>
      <c r="U1930" s="121"/>
      <c r="V1930" s="121"/>
      <c r="W1930" s="121"/>
      <c r="X1930" s="121"/>
      <c r="Y1930" s="121"/>
      <c r="Z1930" s="121"/>
      <c r="AA1930" s="121"/>
      <c r="AB1930" s="121"/>
      <c r="AC1930" s="122"/>
      <c r="AD1930" s="122"/>
      <c r="AE1930" s="122"/>
      <c r="AF1930" s="123"/>
      <c r="AG1930" s="123"/>
      <c r="AH1930" s="123"/>
      <c r="AI1930" s="120"/>
      <c r="AJ1930" s="120"/>
      <c r="AK1930" s="1093"/>
      <c r="AL1930" s="1093"/>
      <c r="AM1930" s="1093"/>
      <c r="AN1930" s="120"/>
      <c r="AO1930" s="118">
        <f t="shared" si="321"/>
        <v>0</v>
      </c>
      <c r="AP1930" s="120" t="s">
        <v>287</v>
      </c>
      <c r="AQ1930" s="120" t="s">
        <v>287</v>
      </c>
      <c r="AR1930" s="144">
        <f t="shared" si="319"/>
        <v>0</v>
      </c>
      <c r="AS1930" s="411">
        <v>8.3999999999999995E-3</v>
      </c>
      <c r="AT1930" s="115">
        <v>1939</v>
      </c>
    </row>
    <row r="1931" spans="1:46" ht="15" hidden="1" customHeight="1">
      <c r="A1931" s="115">
        <v>1928</v>
      </c>
      <c r="B1931" s="120"/>
      <c r="C1931" s="120"/>
      <c r="D1931" s="120"/>
      <c r="E1931" s="120"/>
      <c r="F1931" s="120"/>
      <c r="G1931" s="120"/>
      <c r="H1931" s="120"/>
      <c r="I1931" s="120"/>
      <c r="J1931" s="120"/>
      <c r="K1931" s="120"/>
      <c r="L1931" s="120">
        <f t="shared" si="320"/>
        <v>0.01</v>
      </c>
      <c r="M1931" s="163"/>
      <c r="N1931" s="141"/>
      <c r="O1931" s="163"/>
      <c r="P1931" s="163"/>
      <c r="Q1931" s="120"/>
      <c r="R1931" s="120"/>
      <c r="S1931" s="121"/>
      <c r="T1931" s="121"/>
      <c r="U1931" s="121"/>
      <c r="V1931" s="121"/>
      <c r="W1931" s="121"/>
      <c r="X1931" s="121"/>
      <c r="Y1931" s="121"/>
      <c r="Z1931" s="121"/>
      <c r="AA1931" s="121"/>
      <c r="AB1931" s="121"/>
      <c r="AC1931" s="122"/>
      <c r="AD1931" s="122"/>
      <c r="AE1931" s="122"/>
      <c r="AF1931" s="123"/>
      <c r="AG1931" s="123"/>
      <c r="AH1931" s="123"/>
      <c r="AI1931" s="120"/>
      <c r="AJ1931" s="120"/>
      <c r="AK1931" s="1093"/>
      <c r="AL1931" s="1093"/>
      <c r="AM1931" s="1093"/>
      <c r="AN1931" s="120"/>
      <c r="AO1931" s="118">
        <f t="shared" si="321"/>
        <v>0</v>
      </c>
      <c r="AP1931" s="120" t="s">
        <v>287</v>
      </c>
      <c r="AQ1931" s="120" t="s">
        <v>287</v>
      </c>
      <c r="AR1931" s="144">
        <f t="shared" si="319"/>
        <v>0</v>
      </c>
      <c r="AS1931" s="411">
        <v>8.3999999999999995E-3</v>
      </c>
      <c r="AT1931" s="115">
        <v>1940</v>
      </c>
    </row>
    <row r="1932" spans="1:46" ht="15" hidden="1" customHeight="1">
      <c r="A1932" s="115">
        <v>1929</v>
      </c>
      <c r="B1932" s="120"/>
      <c r="C1932" s="120"/>
      <c r="D1932" s="120"/>
      <c r="E1932" s="120"/>
      <c r="F1932" s="120"/>
      <c r="G1932" s="120"/>
      <c r="H1932" s="120"/>
      <c r="I1932" s="120"/>
      <c r="J1932" s="120"/>
      <c r="K1932" s="120"/>
      <c r="L1932" s="120">
        <f t="shared" si="320"/>
        <v>0.01</v>
      </c>
      <c r="M1932" s="163"/>
      <c r="N1932" s="141"/>
      <c r="O1932" s="163"/>
      <c r="P1932" s="163"/>
      <c r="Q1932" s="120"/>
      <c r="R1932" s="120"/>
      <c r="S1932" s="121"/>
      <c r="T1932" s="121"/>
      <c r="U1932" s="121"/>
      <c r="V1932" s="121"/>
      <c r="W1932" s="121"/>
      <c r="X1932" s="121"/>
      <c r="Y1932" s="121"/>
      <c r="Z1932" s="121"/>
      <c r="AA1932" s="121"/>
      <c r="AB1932" s="121"/>
      <c r="AC1932" s="122"/>
      <c r="AD1932" s="122"/>
      <c r="AE1932" s="122"/>
      <c r="AF1932" s="123"/>
      <c r="AG1932" s="123"/>
      <c r="AH1932" s="123"/>
      <c r="AI1932" s="120"/>
      <c r="AJ1932" s="120"/>
      <c r="AK1932" s="1093"/>
      <c r="AL1932" s="1093"/>
      <c r="AM1932" s="1093"/>
      <c r="AN1932" s="120"/>
      <c r="AO1932" s="118">
        <f t="shared" si="321"/>
        <v>0</v>
      </c>
      <c r="AP1932" s="120" t="s">
        <v>287</v>
      </c>
      <c r="AQ1932" s="120" t="s">
        <v>287</v>
      </c>
      <c r="AR1932" s="144">
        <f t="shared" si="319"/>
        <v>0</v>
      </c>
      <c r="AS1932" s="411">
        <v>8.3999999999999995E-3</v>
      </c>
      <c r="AT1932" s="115">
        <v>1941</v>
      </c>
    </row>
    <row r="1933" spans="1:46" ht="15" hidden="1" customHeight="1">
      <c r="A1933" s="115">
        <v>1930</v>
      </c>
      <c r="B1933" s="120"/>
      <c r="C1933" s="120"/>
      <c r="D1933" s="120"/>
      <c r="E1933" s="120"/>
      <c r="F1933" s="120"/>
      <c r="G1933" s="120"/>
      <c r="H1933" s="120"/>
      <c r="I1933" s="120"/>
      <c r="J1933" s="120"/>
      <c r="K1933" s="120"/>
      <c r="L1933" s="120">
        <f t="shared" si="320"/>
        <v>0.01</v>
      </c>
      <c r="M1933" s="163"/>
      <c r="N1933" s="141"/>
      <c r="O1933" s="163"/>
      <c r="P1933" s="163"/>
      <c r="Q1933" s="120"/>
      <c r="R1933" s="120"/>
      <c r="S1933" s="121"/>
      <c r="T1933" s="121"/>
      <c r="U1933" s="121"/>
      <c r="V1933" s="121"/>
      <c r="W1933" s="121"/>
      <c r="X1933" s="121"/>
      <c r="Y1933" s="121"/>
      <c r="Z1933" s="121"/>
      <c r="AA1933" s="121"/>
      <c r="AB1933" s="121"/>
      <c r="AC1933" s="122"/>
      <c r="AD1933" s="122"/>
      <c r="AE1933" s="122"/>
      <c r="AF1933" s="123"/>
      <c r="AG1933" s="123"/>
      <c r="AH1933" s="123"/>
      <c r="AI1933" s="120"/>
      <c r="AJ1933" s="120"/>
      <c r="AK1933" s="1093"/>
      <c r="AL1933" s="1093"/>
      <c r="AM1933" s="1093"/>
      <c r="AN1933" s="120"/>
      <c r="AO1933" s="118">
        <f t="shared" si="321"/>
        <v>0</v>
      </c>
      <c r="AP1933" s="120" t="s">
        <v>287</v>
      </c>
      <c r="AQ1933" s="120" t="s">
        <v>287</v>
      </c>
      <c r="AR1933" s="144">
        <f t="shared" si="319"/>
        <v>0</v>
      </c>
      <c r="AS1933" s="411">
        <v>8.3999999999999995E-3</v>
      </c>
      <c r="AT1933" s="115">
        <v>1942</v>
      </c>
    </row>
    <row r="1934" spans="1:46" ht="15" hidden="1" customHeight="1">
      <c r="A1934" s="115">
        <v>1931</v>
      </c>
      <c r="B1934" s="120"/>
      <c r="C1934" s="120"/>
      <c r="D1934" s="120"/>
      <c r="E1934" s="120"/>
      <c r="F1934" s="120"/>
      <c r="G1934" s="120"/>
      <c r="H1934" s="120"/>
      <c r="I1934" s="120"/>
      <c r="J1934" s="120"/>
      <c r="K1934" s="120"/>
      <c r="L1934" s="120">
        <f t="shared" si="320"/>
        <v>0.01</v>
      </c>
      <c r="M1934" s="163"/>
      <c r="N1934" s="141"/>
      <c r="O1934" s="163"/>
      <c r="P1934" s="163"/>
      <c r="Q1934" s="120"/>
      <c r="R1934" s="120"/>
      <c r="S1934" s="121"/>
      <c r="T1934" s="121"/>
      <c r="U1934" s="121"/>
      <c r="V1934" s="121"/>
      <c r="W1934" s="121"/>
      <c r="X1934" s="121"/>
      <c r="Y1934" s="121"/>
      <c r="Z1934" s="121"/>
      <c r="AA1934" s="121"/>
      <c r="AB1934" s="121"/>
      <c r="AC1934" s="122"/>
      <c r="AD1934" s="122"/>
      <c r="AE1934" s="122"/>
      <c r="AF1934" s="123"/>
      <c r="AG1934" s="123"/>
      <c r="AH1934" s="123"/>
      <c r="AI1934" s="120"/>
      <c r="AJ1934" s="120"/>
      <c r="AK1934" s="1093"/>
      <c r="AL1934" s="1093"/>
      <c r="AM1934" s="1093"/>
      <c r="AN1934" s="120"/>
      <c r="AO1934" s="118">
        <f t="shared" si="321"/>
        <v>0</v>
      </c>
      <c r="AP1934" s="120" t="s">
        <v>287</v>
      </c>
      <c r="AQ1934" s="120" t="s">
        <v>287</v>
      </c>
      <c r="AR1934" s="144">
        <f t="shared" si="319"/>
        <v>0</v>
      </c>
      <c r="AS1934" s="411">
        <v>8.3999999999999995E-3</v>
      </c>
      <c r="AT1934" s="115">
        <v>1943</v>
      </c>
    </row>
    <row r="1935" spans="1:46" ht="15" hidden="1" customHeight="1">
      <c r="A1935" s="115">
        <v>1932</v>
      </c>
      <c r="B1935" s="120"/>
      <c r="C1935" s="120"/>
      <c r="D1935" s="120"/>
      <c r="E1935" s="120"/>
      <c r="F1935" s="120"/>
      <c r="G1935" s="120"/>
      <c r="H1935" s="120"/>
      <c r="I1935" s="120"/>
      <c r="J1935" s="120"/>
      <c r="K1935" s="120"/>
      <c r="L1935" s="120">
        <f t="shared" si="320"/>
        <v>0.01</v>
      </c>
      <c r="M1935" s="163"/>
      <c r="N1935" s="141"/>
      <c r="O1935" s="163"/>
      <c r="P1935" s="163"/>
      <c r="Q1935" s="120"/>
      <c r="R1935" s="120"/>
      <c r="S1935" s="121"/>
      <c r="T1935" s="121"/>
      <c r="U1935" s="121"/>
      <c r="V1935" s="121"/>
      <c r="W1935" s="121"/>
      <c r="X1935" s="121"/>
      <c r="Y1935" s="121"/>
      <c r="Z1935" s="121"/>
      <c r="AA1935" s="121"/>
      <c r="AB1935" s="121"/>
      <c r="AC1935" s="122"/>
      <c r="AD1935" s="122"/>
      <c r="AE1935" s="122"/>
      <c r="AF1935" s="123"/>
      <c r="AG1935" s="123"/>
      <c r="AH1935" s="123"/>
      <c r="AI1935" s="120"/>
      <c r="AJ1935" s="120"/>
      <c r="AK1935" s="1093"/>
      <c r="AL1935" s="1093"/>
      <c r="AM1935" s="1093"/>
      <c r="AN1935" s="120"/>
      <c r="AO1935" s="118">
        <f t="shared" si="321"/>
        <v>0</v>
      </c>
      <c r="AP1935" s="120" t="s">
        <v>287</v>
      </c>
      <c r="AQ1935" s="120" t="s">
        <v>287</v>
      </c>
      <c r="AR1935" s="144">
        <f t="shared" si="319"/>
        <v>0</v>
      </c>
      <c r="AS1935" s="411">
        <v>8.3999999999999995E-3</v>
      </c>
      <c r="AT1935" s="115">
        <v>1944</v>
      </c>
    </row>
    <row r="1936" spans="1:46" ht="15" hidden="1" customHeight="1">
      <c r="A1936" s="115">
        <v>1933</v>
      </c>
      <c r="B1936" s="120"/>
      <c r="C1936" s="120"/>
      <c r="D1936" s="120"/>
      <c r="E1936" s="120"/>
      <c r="F1936" s="120"/>
      <c r="G1936" s="120"/>
      <c r="H1936" s="120"/>
      <c r="I1936" s="120"/>
      <c r="J1936" s="120"/>
      <c r="K1936" s="120"/>
      <c r="L1936" s="120">
        <f t="shared" si="320"/>
        <v>0.01</v>
      </c>
      <c r="M1936" s="163"/>
      <c r="N1936" s="141"/>
      <c r="O1936" s="163"/>
      <c r="P1936" s="163"/>
      <c r="Q1936" s="120"/>
      <c r="R1936" s="120"/>
      <c r="S1936" s="121"/>
      <c r="T1936" s="121"/>
      <c r="U1936" s="121"/>
      <c r="V1936" s="121"/>
      <c r="W1936" s="121"/>
      <c r="X1936" s="121"/>
      <c r="Y1936" s="121"/>
      <c r="Z1936" s="121"/>
      <c r="AA1936" s="121"/>
      <c r="AB1936" s="121"/>
      <c r="AC1936" s="122"/>
      <c r="AD1936" s="122"/>
      <c r="AE1936" s="122"/>
      <c r="AF1936" s="123"/>
      <c r="AG1936" s="123"/>
      <c r="AH1936" s="123"/>
      <c r="AI1936" s="120"/>
      <c r="AJ1936" s="120"/>
      <c r="AK1936" s="1093"/>
      <c r="AL1936" s="1093"/>
      <c r="AM1936" s="1093"/>
      <c r="AN1936" s="120"/>
      <c r="AO1936" s="118">
        <f t="shared" si="321"/>
        <v>0</v>
      </c>
      <c r="AP1936" s="120" t="s">
        <v>287</v>
      </c>
      <c r="AQ1936" s="120" t="s">
        <v>287</v>
      </c>
      <c r="AR1936" s="144">
        <f t="shared" si="319"/>
        <v>0</v>
      </c>
      <c r="AS1936" s="411">
        <v>8.3999999999999995E-3</v>
      </c>
      <c r="AT1936" s="115">
        <v>1945</v>
      </c>
    </row>
    <row r="1937" spans="1:46" ht="15" hidden="1" customHeight="1">
      <c r="A1937" s="115">
        <v>1934</v>
      </c>
      <c r="B1937" s="120"/>
      <c r="C1937" s="120"/>
      <c r="D1937" s="120"/>
      <c r="E1937" s="120"/>
      <c r="F1937" s="120"/>
      <c r="G1937" s="120"/>
      <c r="H1937" s="120"/>
      <c r="I1937" s="120"/>
      <c r="J1937" s="120"/>
      <c r="K1937" s="120"/>
      <c r="L1937" s="120">
        <f t="shared" si="320"/>
        <v>0.01</v>
      </c>
      <c r="M1937" s="163"/>
      <c r="N1937" s="141"/>
      <c r="O1937" s="163"/>
      <c r="P1937" s="163"/>
      <c r="Q1937" s="120"/>
      <c r="R1937" s="120"/>
      <c r="S1937" s="121"/>
      <c r="T1937" s="121"/>
      <c r="U1937" s="121"/>
      <c r="V1937" s="121"/>
      <c r="W1937" s="121"/>
      <c r="X1937" s="121"/>
      <c r="Y1937" s="121"/>
      <c r="Z1937" s="121"/>
      <c r="AA1937" s="121"/>
      <c r="AB1937" s="121"/>
      <c r="AC1937" s="122"/>
      <c r="AD1937" s="122"/>
      <c r="AE1937" s="122"/>
      <c r="AF1937" s="123"/>
      <c r="AG1937" s="123"/>
      <c r="AH1937" s="123"/>
      <c r="AI1937" s="120"/>
      <c r="AJ1937" s="120"/>
      <c r="AK1937" s="1093"/>
      <c r="AL1937" s="1093"/>
      <c r="AM1937" s="1093"/>
      <c r="AN1937" s="120"/>
      <c r="AO1937" s="118">
        <f t="shared" si="321"/>
        <v>0</v>
      </c>
      <c r="AP1937" s="120" t="s">
        <v>287</v>
      </c>
      <c r="AQ1937" s="120" t="s">
        <v>287</v>
      </c>
      <c r="AR1937" s="144">
        <f t="shared" si="319"/>
        <v>0</v>
      </c>
      <c r="AS1937" s="411">
        <v>8.3999999999999995E-3</v>
      </c>
      <c r="AT1937" s="115">
        <v>1946</v>
      </c>
    </row>
    <row r="1938" spans="1:46" ht="15" hidden="1" customHeight="1">
      <c r="A1938" s="115">
        <v>1935</v>
      </c>
      <c r="B1938" s="120"/>
      <c r="C1938" s="120"/>
      <c r="D1938" s="120"/>
      <c r="E1938" s="120"/>
      <c r="F1938" s="120"/>
      <c r="G1938" s="120"/>
      <c r="H1938" s="120"/>
      <c r="I1938" s="120"/>
      <c r="J1938" s="120"/>
      <c r="K1938" s="120"/>
      <c r="L1938" s="120">
        <f t="shared" si="320"/>
        <v>0.01</v>
      </c>
      <c r="M1938" s="163"/>
      <c r="N1938" s="141"/>
      <c r="O1938" s="163"/>
      <c r="P1938" s="163"/>
      <c r="Q1938" s="120"/>
      <c r="R1938" s="120"/>
      <c r="S1938" s="121"/>
      <c r="T1938" s="121"/>
      <c r="U1938" s="121"/>
      <c r="V1938" s="121"/>
      <c r="W1938" s="121"/>
      <c r="X1938" s="121"/>
      <c r="Y1938" s="121"/>
      <c r="Z1938" s="121"/>
      <c r="AA1938" s="121"/>
      <c r="AB1938" s="121"/>
      <c r="AC1938" s="122"/>
      <c r="AD1938" s="122"/>
      <c r="AE1938" s="122"/>
      <c r="AF1938" s="123"/>
      <c r="AG1938" s="123"/>
      <c r="AH1938" s="123"/>
      <c r="AI1938" s="120"/>
      <c r="AJ1938" s="120"/>
      <c r="AK1938" s="1093"/>
      <c r="AL1938" s="1093"/>
      <c r="AM1938" s="1093"/>
      <c r="AN1938" s="120"/>
      <c r="AO1938" s="118">
        <f t="shared" si="321"/>
        <v>0</v>
      </c>
      <c r="AP1938" s="120" t="s">
        <v>287</v>
      </c>
      <c r="AQ1938" s="120" t="s">
        <v>287</v>
      </c>
      <c r="AR1938" s="144">
        <f t="shared" si="319"/>
        <v>0</v>
      </c>
      <c r="AS1938" s="411">
        <v>8.3999999999999995E-3</v>
      </c>
      <c r="AT1938" s="115">
        <v>1947</v>
      </c>
    </row>
    <row r="1939" spans="1:46" ht="15" hidden="1" customHeight="1">
      <c r="A1939" s="115">
        <v>1936</v>
      </c>
      <c r="B1939" s="120"/>
      <c r="C1939" s="120"/>
      <c r="D1939" s="120"/>
      <c r="E1939" s="120"/>
      <c r="F1939" s="120"/>
      <c r="G1939" s="120"/>
      <c r="H1939" s="120"/>
      <c r="I1939" s="120"/>
      <c r="J1939" s="120"/>
      <c r="K1939" s="120"/>
      <c r="L1939" s="120">
        <f t="shared" si="320"/>
        <v>0.01</v>
      </c>
      <c r="M1939" s="163"/>
      <c r="N1939" s="141"/>
      <c r="O1939" s="163"/>
      <c r="P1939" s="163"/>
      <c r="Q1939" s="120"/>
      <c r="R1939" s="120"/>
      <c r="S1939" s="121"/>
      <c r="T1939" s="121"/>
      <c r="U1939" s="121"/>
      <c r="V1939" s="121"/>
      <c r="W1939" s="121"/>
      <c r="X1939" s="121"/>
      <c r="Y1939" s="121"/>
      <c r="Z1939" s="121"/>
      <c r="AA1939" s="121"/>
      <c r="AB1939" s="121"/>
      <c r="AC1939" s="122"/>
      <c r="AD1939" s="122"/>
      <c r="AE1939" s="122"/>
      <c r="AF1939" s="123"/>
      <c r="AG1939" s="123"/>
      <c r="AH1939" s="123"/>
      <c r="AI1939" s="120"/>
      <c r="AJ1939" s="120"/>
      <c r="AK1939" s="1093"/>
      <c r="AL1939" s="1093"/>
      <c r="AM1939" s="1093"/>
      <c r="AN1939" s="120"/>
      <c r="AO1939" s="118">
        <f t="shared" si="321"/>
        <v>0</v>
      </c>
      <c r="AP1939" s="120" t="s">
        <v>287</v>
      </c>
      <c r="AQ1939" s="120" t="s">
        <v>287</v>
      </c>
      <c r="AR1939" s="144">
        <f t="shared" si="319"/>
        <v>0</v>
      </c>
      <c r="AS1939" s="411">
        <v>8.3999999999999995E-3</v>
      </c>
      <c r="AT1939" s="115">
        <v>1948</v>
      </c>
    </row>
    <row r="1940" spans="1:46" ht="15" hidden="1" customHeight="1">
      <c r="A1940" s="115">
        <v>1937</v>
      </c>
      <c r="B1940" s="120"/>
      <c r="C1940" s="120"/>
      <c r="D1940" s="120"/>
      <c r="E1940" s="120"/>
      <c r="F1940" s="120"/>
      <c r="G1940" s="120"/>
      <c r="H1940" s="120"/>
      <c r="I1940" s="120"/>
      <c r="J1940" s="120"/>
      <c r="K1940" s="120"/>
      <c r="L1940" s="120">
        <f t="shared" si="320"/>
        <v>0.01</v>
      </c>
      <c r="M1940" s="163"/>
      <c r="N1940" s="141"/>
      <c r="O1940" s="163"/>
      <c r="P1940" s="163"/>
      <c r="Q1940" s="120"/>
      <c r="R1940" s="120"/>
      <c r="S1940" s="121"/>
      <c r="T1940" s="121"/>
      <c r="U1940" s="121"/>
      <c r="V1940" s="121"/>
      <c r="W1940" s="121"/>
      <c r="X1940" s="121"/>
      <c r="Y1940" s="121"/>
      <c r="Z1940" s="121"/>
      <c r="AA1940" s="121"/>
      <c r="AB1940" s="121"/>
      <c r="AC1940" s="122"/>
      <c r="AD1940" s="122"/>
      <c r="AE1940" s="122"/>
      <c r="AF1940" s="123"/>
      <c r="AG1940" s="123"/>
      <c r="AH1940" s="123"/>
      <c r="AI1940" s="120"/>
      <c r="AJ1940" s="120"/>
      <c r="AK1940" s="1093"/>
      <c r="AL1940" s="1093"/>
      <c r="AM1940" s="1093"/>
      <c r="AN1940" s="120"/>
      <c r="AO1940" s="118">
        <f t="shared" si="321"/>
        <v>0</v>
      </c>
      <c r="AP1940" s="120" t="s">
        <v>287</v>
      </c>
      <c r="AQ1940" s="120" t="s">
        <v>287</v>
      </c>
      <c r="AR1940" s="144">
        <f t="shared" si="319"/>
        <v>0</v>
      </c>
      <c r="AS1940" s="411">
        <v>8.3999999999999995E-3</v>
      </c>
      <c r="AT1940" s="115">
        <v>1949</v>
      </c>
    </row>
    <row r="1941" spans="1:46" ht="15" hidden="1" customHeight="1">
      <c r="A1941" s="115">
        <v>1938</v>
      </c>
      <c r="B1941" s="120"/>
      <c r="C1941" s="120"/>
      <c r="D1941" s="120"/>
      <c r="E1941" s="120"/>
      <c r="F1941" s="120"/>
      <c r="G1941" s="120"/>
      <c r="H1941" s="120"/>
      <c r="I1941" s="120"/>
      <c r="J1941" s="120"/>
      <c r="K1941" s="120"/>
      <c r="L1941" s="120">
        <f t="shared" si="320"/>
        <v>0.01</v>
      </c>
      <c r="M1941" s="163"/>
      <c r="N1941" s="141"/>
      <c r="O1941" s="163"/>
      <c r="P1941" s="163"/>
      <c r="Q1941" s="120"/>
      <c r="R1941" s="120"/>
      <c r="S1941" s="121"/>
      <c r="T1941" s="121"/>
      <c r="U1941" s="121"/>
      <c r="V1941" s="121"/>
      <c r="W1941" s="121"/>
      <c r="X1941" s="121"/>
      <c r="Y1941" s="121"/>
      <c r="Z1941" s="121"/>
      <c r="AA1941" s="121"/>
      <c r="AB1941" s="121"/>
      <c r="AC1941" s="122"/>
      <c r="AD1941" s="122"/>
      <c r="AE1941" s="122"/>
      <c r="AF1941" s="123"/>
      <c r="AG1941" s="123"/>
      <c r="AH1941" s="123"/>
      <c r="AI1941" s="120"/>
      <c r="AJ1941" s="120"/>
      <c r="AK1941" s="1093"/>
      <c r="AL1941" s="1093"/>
      <c r="AM1941" s="1093"/>
      <c r="AN1941" s="120"/>
      <c r="AO1941" s="118">
        <f t="shared" si="321"/>
        <v>0</v>
      </c>
      <c r="AP1941" s="120" t="s">
        <v>287</v>
      </c>
      <c r="AQ1941" s="120" t="s">
        <v>287</v>
      </c>
      <c r="AR1941" s="144">
        <f t="shared" si="319"/>
        <v>0</v>
      </c>
      <c r="AS1941" s="411">
        <v>8.3999999999999995E-3</v>
      </c>
      <c r="AT1941" s="115">
        <v>1950</v>
      </c>
    </row>
    <row r="1942" spans="1:46" ht="15" hidden="1" customHeight="1">
      <c r="A1942" s="115">
        <v>1939</v>
      </c>
      <c r="B1942" s="120"/>
      <c r="C1942" s="120"/>
      <c r="D1942" s="120"/>
      <c r="E1942" s="120"/>
      <c r="F1942" s="120"/>
      <c r="G1942" s="120"/>
      <c r="H1942" s="120"/>
      <c r="I1942" s="120"/>
      <c r="J1942" s="120"/>
      <c r="K1942" s="120"/>
      <c r="L1942" s="120">
        <f t="shared" si="320"/>
        <v>0.01</v>
      </c>
      <c r="M1942" s="163"/>
      <c r="N1942" s="141"/>
      <c r="O1942" s="163"/>
      <c r="P1942" s="163"/>
      <c r="Q1942" s="120"/>
      <c r="R1942" s="120"/>
      <c r="S1942" s="121"/>
      <c r="T1942" s="121"/>
      <c r="U1942" s="121"/>
      <c r="V1942" s="121"/>
      <c r="W1942" s="121"/>
      <c r="X1942" s="121"/>
      <c r="Y1942" s="121"/>
      <c r="Z1942" s="121"/>
      <c r="AA1942" s="121"/>
      <c r="AB1942" s="121"/>
      <c r="AC1942" s="122"/>
      <c r="AD1942" s="122"/>
      <c r="AE1942" s="122"/>
      <c r="AF1942" s="123"/>
      <c r="AG1942" s="123"/>
      <c r="AH1942" s="123"/>
      <c r="AI1942" s="120"/>
      <c r="AJ1942" s="120"/>
      <c r="AK1942" s="1093"/>
      <c r="AL1942" s="1093"/>
      <c r="AM1942" s="1093"/>
      <c r="AN1942" s="120"/>
      <c r="AO1942" s="118">
        <f t="shared" si="321"/>
        <v>0</v>
      </c>
      <c r="AP1942" s="120" t="s">
        <v>287</v>
      </c>
      <c r="AQ1942" s="120" t="s">
        <v>287</v>
      </c>
      <c r="AR1942" s="144">
        <f t="shared" si="319"/>
        <v>0</v>
      </c>
      <c r="AS1942" s="411">
        <v>8.3999999999999995E-3</v>
      </c>
      <c r="AT1942" s="115">
        <v>1951</v>
      </c>
    </row>
    <row r="1943" spans="1:46" ht="15" hidden="1" customHeight="1">
      <c r="A1943" s="115">
        <v>1940</v>
      </c>
      <c r="B1943" s="120"/>
      <c r="C1943" s="120"/>
      <c r="D1943" s="120"/>
      <c r="E1943" s="120"/>
      <c r="F1943" s="120"/>
      <c r="G1943" s="120"/>
      <c r="H1943" s="120"/>
      <c r="I1943" s="120"/>
      <c r="J1943" s="120"/>
      <c r="K1943" s="120"/>
      <c r="L1943" s="120">
        <f t="shared" si="320"/>
        <v>0.01</v>
      </c>
      <c r="M1943" s="163"/>
      <c r="N1943" s="141"/>
      <c r="O1943" s="163"/>
      <c r="P1943" s="163"/>
      <c r="Q1943" s="120"/>
      <c r="R1943" s="120"/>
      <c r="S1943" s="121"/>
      <c r="T1943" s="121"/>
      <c r="U1943" s="121"/>
      <c r="V1943" s="121"/>
      <c r="W1943" s="121"/>
      <c r="X1943" s="121"/>
      <c r="Y1943" s="121"/>
      <c r="Z1943" s="121"/>
      <c r="AA1943" s="121"/>
      <c r="AB1943" s="121"/>
      <c r="AC1943" s="122"/>
      <c r="AD1943" s="122"/>
      <c r="AE1943" s="122"/>
      <c r="AF1943" s="123"/>
      <c r="AG1943" s="123"/>
      <c r="AH1943" s="123"/>
      <c r="AI1943" s="120"/>
      <c r="AJ1943" s="120"/>
      <c r="AK1943" s="1093"/>
      <c r="AL1943" s="1093"/>
      <c r="AM1943" s="1093"/>
      <c r="AN1943" s="120"/>
      <c r="AO1943" s="118">
        <f t="shared" si="321"/>
        <v>0</v>
      </c>
      <c r="AP1943" s="120" t="s">
        <v>287</v>
      </c>
      <c r="AQ1943" s="120" t="s">
        <v>287</v>
      </c>
      <c r="AR1943" s="144">
        <f t="shared" si="319"/>
        <v>0</v>
      </c>
      <c r="AS1943" s="411">
        <v>8.3999999999999995E-3</v>
      </c>
      <c r="AT1943" s="115">
        <v>1952</v>
      </c>
    </row>
    <row r="1944" spans="1:46" ht="15" hidden="1" customHeight="1">
      <c r="A1944" s="115">
        <v>1941</v>
      </c>
      <c r="B1944" s="120"/>
      <c r="C1944" s="120"/>
      <c r="D1944" s="120"/>
      <c r="E1944" s="120"/>
      <c r="F1944" s="120"/>
      <c r="G1944" s="120"/>
      <c r="H1944" s="120"/>
      <c r="I1944" s="120"/>
      <c r="J1944" s="120"/>
      <c r="K1944" s="120"/>
      <c r="L1944" s="120">
        <f t="shared" si="320"/>
        <v>0.01</v>
      </c>
      <c r="M1944" s="163"/>
      <c r="N1944" s="141"/>
      <c r="O1944" s="163"/>
      <c r="P1944" s="163"/>
      <c r="Q1944" s="120"/>
      <c r="R1944" s="120"/>
      <c r="S1944" s="121"/>
      <c r="T1944" s="121"/>
      <c r="U1944" s="121"/>
      <c r="V1944" s="121"/>
      <c r="W1944" s="121"/>
      <c r="X1944" s="121"/>
      <c r="Y1944" s="121"/>
      <c r="Z1944" s="121"/>
      <c r="AA1944" s="121"/>
      <c r="AB1944" s="121"/>
      <c r="AC1944" s="122"/>
      <c r="AD1944" s="122"/>
      <c r="AE1944" s="122"/>
      <c r="AF1944" s="123"/>
      <c r="AG1944" s="123"/>
      <c r="AH1944" s="123"/>
      <c r="AI1944" s="120"/>
      <c r="AJ1944" s="120"/>
      <c r="AK1944" s="1093"/>
      <c r="AL1944" s="1093"/>
      <c r="AM1944" s="1093"/>
      <c r="AN1944" s="120"/>
      <c r="AO1944" s="118">
        <f t="shared" si="321"/>
        <v>0</v>
      </c>
      <c r="AP1944" s="120" t="s">
        <v>287</v>
      </c>
      <c r="AQ1944" s="120" t="s">
        <v>287</v>
      </c>
      <c r="AR1944" s="144">
        <f t="shared" si="319"/>
        <v>0</v>
      </c>
      <c r="AS1944" s="411">
        <v>8.3999999999999995E-3</v>
      </c>
      <c r="AT1944" s="115">
        <v>1953</v>
      </c>
    </row>
    <row r="1945" spans="1:46" ht="15" hidden="1" customHeight="1">
      <c r="A1945" s="115">
        <v>1942</v>
      </c>
      <c r="B1945" s="120"/>
      <c r="C1945" s="120"/>
      <c r="D1945" s="120"/>
      <c r="E1945" s="120"/>
      <c r="F1945" s="120"/>
      <c r="G1945" s="120"/>
      <c r="H1945" s="120"/>
      <c r="I1945" s="120"/>
      <c r="J1945" s="120"/>
      <c r="K1945" s="120"/>
      <c r="L1945" s="120">
        <f t="shared" si="320"/>
        <v>0.01</v>
      </c>
      <c r="M1945" s="163"/>
      <c r="N1945" s="141"/>
      <c r="O1945" s="163"/>
      <c r="P1945" s="163"/>
      <c r="Q1945" s="120"/>
      <c r="R1945" s="120"/>
      <c r="S1945" s="121"/>
      <c r="T1945" s="121"/>
      <c r="U1945" s="121"/>
      <c r="V1945" s="121"/>
      <c r="W1945" s="121"/>
      <c r="X1945" s="121"/>
      <c r="Y1945" s="121"/>
      <c r="Z1945" s="121"/>
      <c r="AA1945" s="121"/>
      <c r="AB1945" s="121"/>
      <c r="AC1945" s="122"/>
      <c r="AD1945" s="122"/>
      <c r="AE1945" s="122"/>
      <c r="AF1945" s="123"/>
      <c r="AG1945" s="123"/>
      <c r="AH1945" s="123"/>
      <c r="AI1945" s="120"/>
      <c r="AJ1945" s="120"/>
      <c r="AK1945" s="1093"/>
      <c r="AL1945" s="1093"/>
      <c r="AM1945" s="1093"/>
      <c r="AN1945" s="120"/>
      <c r="AO1945" s="118">
        <f t="shared" si="321"/>
        <v>0</v>
      </c>
      <c r="AP1945" s="120" t="s">
        <v>287</v>
      </c>
      <c r="AQ1945" s="120" t="s">
        <v>287</v>
      </c>
      <c r="AR1945" s="144">
        <f t="shared" si="319"/>
        <v>0</v>
      </c>
      <c r="AS1945" s="411">
        <v>8.3999999999999995E-3</v>
      </c>
      <c r="AT1945" s="115">
        <v>1954</v>
      </c>
    </row>
    <row r="1946" spans="1:46" ht="15" hidden="1" customHeight="1">
      <c r="A1946" s="115">
        <v>1943</v>
      </c>
      <c r="B1946" s="120"/>
      <c r="C1946" s="120"/>
      <c r="D1946" s="120"/>
      <c r="E1946" s="120"/>
      <c r="F1946" s="120"/>
      <c r="G1946" s="120"/>
      <c r="H1946" s="120"/>
      <c r="I1946" s="120"/>
      <c r="J1946" s="120"/>
      <c r="K1946" s="120"/>
      <c r="L1946" s="120">
        <f t="shared" si="320"/>
        <v>0.01</v>
      </c>
      <c r="M1946" s="163"/>
      <c r="N1946" s="141"/>
      <c r="O1946" s="163"/>
      <c r="P1946" s="163"/>
      <c r="Q1946" s="120"/>
      <c r="R1946" s="120"/>
      <c r="S1946" s="121"/>
      <c r="T1946" s="121"/>
      <c r="U1946" s="121"/>
      <c r="V1946" s="121"/>
      <c r="W1946" s="121"/>
      <c r="X1946" s="121"/>
      <c r="Y1946" s="121"/>
      <c r="Z1946" s="121"/>
      <c r="AA1946" s="121"/>
      <c r="AB1946" s="121"/>
      <c r="AC1946" s="122"/>
      <c r="AD1946" s="122"/>
      <c r="AE1946" s="122"/>
      <c r="AF1946" s="123"/>
      <c r="AG1946" s="123"/>
      <c r="AH1946" s="123"/>
      <c r="AI1946" s="120"/>
      <c r="AJ1946" s="120"/>
      <c r="AK1946" s="1093"/>
      <c r="AL1946" s="1093"/>
      <c r="AM1946" s="1093"/>
      <c r="AN1946" s="120"/>
      <c r="AO1946" s="118">
        <f t="shared" si="321"/>
        <v>0</v>
      </c>
      <c r="AP1946" s="120" t="s">
        <v>287</v>
      </c>
      <c r="AQ1946" s="120" t="s">
        <v>287</v>
      </c>
      <c r="AR1946" s="144">
        <f t="shared" si="319"/>
        <v>0</v>
      </c>
      <c r="AS1946" s="411">
        <v>8.3999999999999995E-3</v>
      </c>
      <c r="AT1946" s="115">
        <v>1955</v>
      </c>
    </row>
    <row r="1947" spans="1:46" ht="15" hidden="1" customHeight="1">
      <c r="A1947" s="115">
        <v>1944</v>
      </c>
      <c r="B1947" s="120"/>
      <c r="C1947" s="120"/>
      <c r="D1947" s="120"/>
      <c r="E1947" s="120"/>
      <c r="F1947" s="120"/>
      <c r="G1947" s="120"/>
      <c r="H1947" s="120"/>
      <c r="I1947" s="120"/>
      <c r="J1947" s="120"/>
      <c r="K1947" s="120"/>
      <c r="L1947" s="120">
        <f t="shared" si="320"/>
        <v>0.01</v>
      </c>
      <c r="M1947" s="163"/>
      <c r="N1947" s="141"/>
      <c r="O1947" s="163"/>
      <c r="P1947" s="163"/>
      <c r="Q1947" s="120"/>
      <c r="R1947" s="120"/>
      <c r="S1947" s="121"/>
      <c r="T1947" s="121"/>
      <c r="U1947" s="121"/>
      <c r="V1947" s="121"/>
      <c r="W1947" s="121"/>
      <c r="X1947" s="121"/>
      <c r="Y1947" s="121"/>
      <c r="Z1947" s="121"/>
      <c r="AA1947" s="121"/>
      <c r="AB1947" s="121"/>
      <c r="AC1947" s="122"/>
      <c r="AD1947" s="122"/>
      <c r="AE1947" s="122"/>
      <c r="AF1947" s="123"/>
      <c r="AG1947" s="123"/>
      <c r="AH1947" s="123"/>
      <c r="AI1947" s="120"/>
      <c r="AJ1947" s="120"/>
      <c r="AK1947" s="1093"/>
      <c r="AL1947" s="1093"/>
      <c r="AM1947" s="1093"/>
      <c r="AN1947" s="120"/>
      <c r="AO1947" s="118">
        <f t="shared" si="321"/>
        <v>0</v>
      </c>
      <c r="AP1947" s="120" t="s">
        <v>287</v>
      </c>
      <c r="AQ1947" s="120" t="s">
        <v>287</v>
      </c>
      <c r="AR1947" s="144">
        <f t="shared" si="319"/>
        <v>0</v>
      </c>
      <c r="AS1947" s="411">
        <v>8.3999999999999995E-3</v>
      </c>
      <c r="AT1947" s="115">
        <v>1956</v>
      </c>
    </row>
    <row r="1948" spans="1:46" ht="15" hidden="1" customHeight="1">
      <c r="A1948" s="115">
        <v>1945</v>
      </c>
      <c r="B1948" s="120"/>
      <c r="C1948" s="120"/>
      <c r="D1948" s="120"/>
      <c r="E1948" s="120"/>
      <c r="F1948" s="120"/>
      <c r="G1948" s="120"/>
      <c r="H1948" s="120"/>
      <c r="I1948" s="120"/>
      <c r="J1948" s="120"/>
      <c r="K1948" s="120"/>
      <c r="L1948" s="120">
        <f t="shared" si="320"/>
        <v>0.01</v>
      </c>
      <c r="M1948" s="163"/>
      <c r="N1948" s="141"/>
      <c r="O1948" s="163"/>
      <c r="P1948" s="163"/>
      <c r="Q1948" s="120"/>
      <c r="R1948" s="120"/>
      <c r="S1948" s="121"/>
      <c r="T1948" s="121"/>
      <c r="U1948" s="121"/>
      <c r="V1948" s="121"/>
      <c r="W1948" s="121"/>
      <c r="X1948" s="121"/>
      <c r="Y1948" s="121"/>
      <c r="Z1948" s="121"/>
      <c r="AA1948" s="121"/>
      <c r="AB1948" s="121"/>
      <c r="AC1948" s="122"/>
      <c r="AD1948" s="122"/>
      <c r="AE1948" s="122"/>
      <c r="AF1948" s="123"/>
      <c r="AG1948" s="123"/>
      <c r="AH1948" s="123"/>
      <c r="AI1948" s="120"/>
      <c r="AJ1948" s="120"/>
      <c r="AK1948" s="1093"/>
      <c r="AL1948" s="1093"/>
      <c r="AM1948" s="1093"/>
      <c r="AN1948" s="120"/>
      <c r="AO1948" s="118">
        <f t="shared" si="321"/>
        <v>0</v>
      </c>
      <c r="AP1948" s="120" t="s">
        <v>287</v>
      </c>
      <c r="AQ1948" s="120" t="s">
        <v>287</v>
      </c>
      <c r="AR1948" s="144">
        <f t="shared" si="319"/>
        <v>0</v>
      </c>
      <c r="AS1948" s="411">
        <v>8.3999999999999995E-3</v>
      </c>
      <c r="AT1948" s="115">
        <v>1957</v>
      </c>
    </row>
    <row r="1949" spans="1:46" ht="15" hidden="1" customHeight="1">
      <c r="A1949" s="115">
        <v>1946</v>
      </c>
      <c r="B1949" s="120"/>
      <c r="C1949" s="120"/>
      <c r="D1949" s="120"/>
      <c r="E1949" s="120"/>
      <c r="F1949" s="120"/>
      <c r="G1949" s="120"/>
      <c r="H1949" s="120"/>
      <c r="I1949" s="120"/>
      <c r="J1949" s="120"/>
      <c r="K1949" s="120"/>
      <c r="L1949" s="120">
        <f t="shared" si="320"/>
        <v>0.01</v>
      </c>
      <c r="M1949" s="163"/>
      <c r="N1949" s="141"/>
      <c r="O1949" s="163"/>
      <c r="P1949" s="163"/>
      <c r="Q1949" s="120"/>
      <c r="R1949" s="120"/>
      <c r="S1949" s="121"/>
      <c r="T1949" s="121"/>
      <c r="U1949" s="121"/>
      <c r="V1949" s="121"/>
      <c r="W1949" s="121"/>
      <c r="X1949" s="121"/>
      <c r="Y1949" s="121"/>
      <c r="Z1949" s="121"/>
      <c r="AA1949" s="121"/>
      <c r="AB1949" s="121"/>
      <c r="AC1949" s="122"/>
      <c r="AD1949" s="122"/>
      <c r="AE1949" s="122"/>
      <c r="AF1949" s="123"/>
      <c r="AG1949" s="123"/>
      <c r="AH1949" s="123"/>
      <c r="AI1949" s="120"/>
      <c r="AJ1949" s="120"/>
      <c r="AK1949" s="1093"/>
      <c r="AL1949" s="1093"/>
      <c r="AM1949" s="1093"/>
      <c r="AN1949" s="120"/>
      <c r="AO1949" s="118">
        <f t="shared" si="321"/>
        <v>0</v>
      </c>
      <c r="AP1949" s="120" t="s">
        <v>287</v>
      </c>
      <c r="AQ1949" s="120" t="s">
        <v>287</v>
      </c>
      <c r="AR1949" s="144">
        <f t="shared" si="319"/>
        <v>0</v>
      </c>
      <c r="AS1949" s="411">
        <v>8.3999999999999995E-3</v>
      </c>
      <c r="AT1949" s="115">
        <v>1958</v>
      </c>
    </row>
    <row r="1950" spans="1:46" ht="15" hidden="1" customHeight="1">
      <c r="A1950" s="115">
        <v>1947</v>
      </c>
      <c r="B1950" s="120"/>
      <c r="C1950" s="120"/>
      <c r="D1950" s="120"/>
      <c r="E1950" s="120"/>
      <c r="F1950" s="120"/>
      <c r="G1950" s="120"/>
      <c r="H1950" s="120"/>
      <c r="I1950" s="120"/>
      <c r="J1950" s="120"/>
      <c r="K1950" s="120"/>
      <c r="L1950" s="120">
        <f t="shared" si="320"/>
        <v>0.01</v>
      </c>
      <c r="M1950" s="163"/>
      <c r="N1950" s="141"/>
      <c r="O1950" s="163"/>
      <c r="P1950" s="163"/>
      <c r="Q1950" s="120"/>
      <c r="R1950" s="120"/>
      <c r="S1950" s="121"/>
      <c r="T1950" s="121"/>
      <c r="U1950" s="121"/>
      <c r="V1950" s="121"/>
      <c r="W1950" s="121"/>
      <c r="X1950" s="121"/>
      <c r="Y1950" s="121"/>
      <c r="Z1950" s="121"/>
      <c r="AA1950" s="121"/>
      <c r="AB1950" s="121"/>
      <c r="AC1950" s="122"/>
      <c r="AD1950" s="122"/>
      <c r="AE1950" s="122"/>
      <c r="AF1950" s="123"/>
      <c r="AG1950" s="123"/>
      <c r="AH1950" s="123"/>
      <c r="AI1950" s="120"/>
      <c r="AJ1950" s="120"/>
      <c r="AK1950" s="1093"/>
      <c r="AL1950" s="1093"/>
      <c r="AM1950" s="1093"/>
      <c r="AN1950" s="120"/>
      <c r="AO1950" s="118">
        <f t="shared" si="321"/>
        <v>0</v>
      </c>
      <c r="AP1950" s="120" t="s">
        <v>287</v>
      </c>
      <c r="AQ1950" s="120" t="s">
        <v>287</v>
      </c>
      <c r="AR1950" s="144">
        <f t="shared" si="319"/>
        <v>0</v>
      </c>
      <c r="AS1950" s="411">
        <v>8.3999999999999995E-3</v>
      </c>
      <c r="AT1950" s="115">
        <v>1959</v>
      </c>
    </row>
    <row r="1951" spans="1:46" ht="15" hidden="1" customHeight="1">
      <c r="A1951" s="115">
        <v>1948</v>
      </c>
      <c r="B1951" s="120"/>
      <c r="C1951" s="120"/>
      <c r="D1951" s="120"/>
      <c r="E1951" s="120"/>
      <c r="F1951" s="120"/>
      <c r="G1951" s="120"/>
      <c r="H1951" s="120"/>
      <c r="I1951" s="120"/>
      <c r="J1951" s="120"/>
      <c r="K1951" s="120"/>
      <c r="L1951" s="120">
        <f t="shared" si="320"/>
        <v>0.01</v>
      </c>
      <c r="M1951" s="163"/>
      <c r="N1951" s="141"/>
      <c r="O1951" s="163"/>
      <c r="P1951" s="163"/>
      <c r="Q1951" s="120"/>
      <c r="R1951" s="120"/>
      <c r="S1951" s="121"/>
      <c r="T1951" s="121"/>
      <c r="U1951" s="121"/>
      <c r="V1951" s="121"/>
      <c r="W1951" s="121"/>
      <c r="X1951" s="121"/>
      <c r="Y1951" s="121"/>
      <c r="Z1951" s="121"/>
      <c r="AA1951" s="121"/>
      <c r="AB1951" s="121"/>
      <c r="AC1951" s="122"/>
      <c r="AD1951" s="122"/>
      <c r="AE1951" s="122"/>
      <c r="AF1951" s="123"/>
      <c r="AG1951" s="123"/>
      <c r="AH1951" s="123"/>
      <c r="AI1951" s="120"/>
      <c r="AJ1951" s="120"/>
      <c r="AK1951" s="1093"/>
      <c r="AL1951" s="1093"/>
      <c r="AM1951" s="1093"/>
      <c r="AN1951" s="120"/>
      <c r="AO1951" s="118">
        <f t="shared" si="321"/>
        <v>0</v>
      </c>
      <c r="AP1951" s="120" t="s">
        <v>287</v>
      </c>
      <c r="AQ1951" s="120" t="s">
        <v>287</v>
      </c>
      <c r="AR1951" s="144">
        <f t="shared" si="319"/>
        <v>0</v>
      </c>
      <c r="AS1951" s="411">
        <v>8.3999999999999995E-3</v>
      </c>
      <c r="AT1951" s="115">
        <v>1960</v>
      </c>
    </row>
    <row r="1952" spans="1:46" ht="15" hidden="1" customHeight="1">
      <c r="A1952" s="115">
        <v>1949</v>
      </c>
      <c r="B1952" s="120"/>
      <c r="C1952" s="120"/>
      <c r="D1952" s="120"/>
      <c r="E1952" s="120"/>
      <c r="F1952" s="120"/>
      <c r="G1952" s="120"/>
      <c r="H1952" s="120"/>
      <c r="I1952" s="120"/>
      <c r="J1952" s="120"/>
      <c r="K1952" s="120"/>
      <c r="L1952" s="120">
        <f t="shared" si="320"/>
        <v>0.01</v>
      </c>
      <c r="M1952" s="163"/>
      <c r="N1952" s="141"/>
      <c r="O1952" s="163"/>
      <c r="P1952" s="163"/>
      <c r="Q1952" s="120"/>
      <c r="R1952" s="120"/>
      <c r="S1952" s="121"/>
      <c r="T1952" s="121"/>
      <c r="U1952" s="121"/>
      <c r="V1952" s="121"/>
      <c r="W1952" s="121"/>
      <c r="X1952" s="121"/>
      <c r="Y1952" s="121"/>
      <c r="Z1952" s="121"/>
      <c r="AA1952" s="121"/>
      <c r="AB1952" s="121"/>
      <c r="AC1952" s="122"/>
      <c r="AD1952" s="122"/>
      <c r="AE1952" s="122"/>
      <c r="AF1952" s="123"/>
      <c r="AG1952" s="123"/>
      <c r="AH1952" s="123"/>
      <c r="AI1952" s="120"/>
      <c r="AJ1952" s="120"/>
      <c r="AK1952" s="1093"/>
      <c r="AL1952" s="1093"/>
      <c r="AM1952" s="1093"/>
      <c r="AN1952" s="120"/>
      <c r="AO1952" s="118">
        <f t="shared" si="321"/>
        <v>0</v>
      </c>
      <c r="AP1952" s="120" t="s">
        <v>287</v>
      </c>
      <c r="AQ1952" s="120" t="s">
        <v>287</v>
      </c>
      <c r="AR1952" s="144">
        <f t="shared" si="319"/>
        <v>0</v>
      </c>
      <c r="AS1952" s="411">
        <v>8.3999999999999995E-3</v>
      </c>
      <c r="AT1952" s="115">
        <v>1961</v>
      </c>
    </row>
    <row r="1953" spans="1:46" ht="15" hidden="1" customHeight="1">
      <c r="A1953" s="115">
        <v>1950</v>
      </c>
      <c r="B1953" s="120"/>
      <c r="C1953" s="120"/>
      <c r="D1953" s="120"/>
      <c r="E1953" s="120"/>
      <c r="F1953" s="120"/>
      <c r="G1953" s="120"/>
      <c r="H1953" s="120"/>
      <c r="I1953" s="120"/>
      <c r="J1953" s="120"/>
      <c r="K1953" s="120"/>
      <c r="L1953" s="120">
        <f t="shared" si="320"/>
        <v>0.01</v>
      </c>
      <c r="M1953" s="163"/>
      <c r="N1953" s="141"/>
      <c r="O1953" s="163"/>
      <c r="P1953" s="163"/>
      <c r="Q1953" s="120"/>
      <c r="R1953" s="120"/>
      <c r="S1953" s="121"/>
      <c r="T1953" s="121"/>
      <c r="U1953" s="121"/>
      <c r="V1953" s="121"/>
      <c r="W1953" s="121"/>
      <c r="X1953" s="121"/>
      <c r="Y1953" s="121"/>
      <c r="Z1953" s="121"/>
      <c r="AA1953" s="121"/>
      <c r="AB1953" s="121"/>
      <c r="AC1953" s="122"/>
      <c r="AD1953" s="122"/>
      <c r="AE1953" s="122"/>
      <c r="AF1953" s="123"/>
      <c r="AG1953" s="123"/>
      <c r="AH1953" s="123"/>
      <c r="AI1953" s="120"/>
      <c r="AJ1953" s="120"/>
      <c r="AK1953" s="1093"/>
      <c r="AL1953" s="1093"/>
      <c r="AM1953" s="1093"/>
      <c r="AN1953" s="120"/>
      <c r="AO1953" s="118">
        <f t="shared" si="321"/>
        <v>0</v>
      </c>
      <c r="AP1953" s="120" t="s">
        <v>287</v>
      </c>
      <c r="AQ1953" s="120" t="s">
        <v>287</v>
      </c>
      <c r="AR1953" s="144">
        <f t="shared" si="319"/>
        <v>0</v>
      </c>
      <c r="AS1953" s="411">
        <v>8.3999999999999995E-3</v>
      </c>
      <c r="AT1953" s="115">
        <v>1962</v>
      </c>
    </row>
    <row r="1954" spans="1:46" ht="15" hidden="1" customHeight="1">
      <c r="A1954" s="115">
        <v>1951</v>
      </c>
      <c r="B1954" s="120"/>
      <c r="C1954" s="120"/>
      <c r="D1954" s="120"/>
      <c r="E1954" s="120"/>
      <c r="F1954" s="120"/>
      <c r="G1954" s="120"/>
      <c r="H1954" s="120"/>
      <c r="I1954" s="120"/>
      <c r="J1954" s="120"/>
      <c r="K1954" s="120"/>
      <c r="L1954" s="120">
        <f t="shared" si="320"/>
        <v>0.01</v>
      </c>
      <c r="M1954" s="163"/>
      <c r="N1954" s="141"/>
      <c r="O1954" s="163"/>
      <c r="P1954" s="163"/>
      <c r="Q1954" s="120"/>
      <c r="R1954" s="120"/>
      <c r="S1954" s="121"/>
      <c r="T1954" s="121"/>
      <c r="U1954" s="121"/>
      <c r="V1954" s="121"/>
      <c r="W1954" s="121"/>
      <c r="X1954" s="121"/>
      <c r="Y1954" s="121"/>
      <c r="Z1954" s="121"/>
      <c r="AA1954" s="121"/>
      <c r="AB1954" s="121"/>
      <c r="AC1954" s="122"/>
      <c r="AD1954" s="122"/>
      <c r="AE1954" s="122"/>
      <c r="AF1954" s="123"/>
      <c r="AG1954" s="123"/>
      <c r="AH1954" s="123"/>
      <c r="AI1954" s="120"/>
      <c r="AJ1954" s="120"/>
      <c r="AK1954" s="1093"/>
      <c r="AL1954" s="1093"/>
      <c r="AM1954" s="1093"/>
      <c r="AN1954" s="120"/>
      <c r="AO1954" s="118">
        <f t="shared" si="321"/>
        <v>0</v>
      </c>
      <c r="AP1954" s="120" t="s">
        <v>287</v>
      </c>
      <c r="AQ1954" s="120" t="s">
        <v>287</v>
      </c>
      <c r="AR1954" s="144">
        <f t="shared" si="319"/>
        <v>0</v>
      </c>
      <c r="AS1954" s="411">
        <v>8.3999999999999995E-3</v>
      </c>
      <c r="AT1954" s="115">
        <v>1963</v>
      </c>
    </row>
    <row r="1955" spans="1:46" ht="15" hidden="1" customHeight="1">
      <c r="A1955" s="115">
        <v>1952</v>
      </c>
      <c r="B1955" s="120"/>
      <c r="C1955" s="120"/>
      <c r="D1955" s="120"/>
      <c r="E1955" s="120"/>
      <c r="F1955" s="120"/>
      <c r="G1955" s="120"/>
      <c r="H1955" s="120"/>
      <c r="I1955" s="120"/>
      <c r="J1955" s="120"/>
      <c r="K1955" s="120"/>
      <c r="L1955" s="120">
        <f t="shared" si="320"/>
        <v>0.01</v>
      </c>
      <c r="M1955" s="163"/>
      <c r="N1955" s="141"/>
      <c r="O1955" s="163"/>
      <c r="P1955" s="163"/>
      <c r="Q1955" s="120"/>
      <c r="R1955" s="120"/>
      <c r="S1955" s="121"/>
      <c r="T1955" s="121"/>
      <c r="U1955" s="121"/>
      <c r="V1955" s="121"/>
      <c r="W1955" s="121"/>
      <c r="X1955" s="121"/>
      <c r="Y1955" s="121"/>
      <c r="Z1955" s="121"/>
      <c r="AA1955" s="121"/>
      <c r="AB1955" s="121"/>
      <c r="AC1955" s="122"/>
      <c r="AD1955" s="122"/>
      <c r="AE1955" s="122"/>
      <c r="AF1955" s="123"/>
      <c r="AG1955" s="123"/>
      <c r="AH1955" s="123"/>
      <c r="AI1955" s="120"/>
      <c r="AJ1955" s="120"/>
      <c r="AK1955" s="1093"/>
      <c r="AL1955" s="1093"/>
      <c r="AM1955" s="1093"/>
      <c r="AN1955" s="120"/>
      <c r="AO1955" s="118">
        <f t="shared" si="321"/>
        <v>0</v>
      </c>
      <c r="AP1955" s="120" t="s">
        <v>287</v>
      </c>
      <c r="AQ1955" s="120" t="s">
        <v>287</v>
      </c>
      <c r="AR1955" s="144">
        <f t="shared" si="319"/>
        <v>0</v>
      </c>
      <c r="AS1955" s="411">
        <v>8.3999999999999995E-3</v>
      </c>
      <c r="AT1955" s="115">
        <v>1964</v>
      </c>
    </row>
    <row r="1956" spans="1:46" ht="15" hidden="1" customHeight="1">
      <c r="A1956" s="115">
        <v>1953</v>
      </c>
      <c r="B1956" s="120"/>
      <c r="C1956" s="120"/>
      <c r="D1956" s="120"/>
      <c r="E1956" s="120"/>
      <c r="F1956" s="120"/>
      <c r="G1956" s="120"/>
      <c r="H1956" s="120"/>
      <c r="I1956" s="120"/>
      <c r="J1956" s="120"/>
      <c r="K1956" s="120"/>
      <c r="L1956" s="120">
        <f t="shared" si="320"/>
        <v>0.01</v>
      </c>
      <c r="M1956" s="163"/>
      <c r="N1956" s="141"/>
      <c r="O1956" s="163"/>
      <c r="P1956" s="163"/>
      <c r="Q1956" s="120"/>
      <c r="R1956" s="120"/>
      <c r="S1956" s="121"/>
      <c r="T1956" s="121"/>
      <c r="U1956" s="121"/>
      <c r="V1956" s="121"/>
      <c r="W1956" s="121"/>
      <c r="X1956" s="121"/>
      <c r="Y1956" s="121"/>
      <c r="Z1956" s="121"/>
      <c r="AA1956" s="121"/>
      <c r="AB1956" s="121"/>
      <c r="AC1956" s="122"/>
      <c r="AD1956" s="122"/>
      <c r="AE1956" s="122"/>
      <c r="AF1956" s="123"/>
      <c r="AG1956" s="123"/>
      <c r="AH1956" s="123"/>
      <c r="AI1956" s="120"/>
      <c r="AJ1956" s="120"/>
      <c r="AK1956" s="1093"/>
      <c r="AL1956" s="1093"/>
      <c r="AM1956" s="1093"/>
      <c r="AN1956" s="120"/>
      <c r="AO1956" s="118">
        <f t="shared" si="321"/>
        <v>0</v>
      </c>
      <c r="AP1956" s="120" t="s">
        <v>287</v>
      </c>
      <c r="AQ1956" s="120" t="s">
        <v>287</v>
      </c>
      <c r="AR1956" s="144">
        <f t="shared" si="319"/>
        <v>0</v>
      </c>
      <c r="AS1956" s="411">
        <v>8.3999999999999995E-3</v>
      </c>
      <c r="AT1956" s="115">
        <v>1965</v>
      </c>
    </row>
    <row r="1957" spans="1:46" ht="15" hidden="1" customHeight="1">
      <c r="A1957" s="115">
        <v>1954</v>
      </c>
      <c r="B1957" s="120"/>
      <c r="C1957" s="120"/>
      <c r="D1957" s="120"/>
      <c r="E1957" s="120"/>
      <c r="F1957" s="120"/>
      <c r="G1957" s="120"/>
      <c r="H1957" s="120"/>
      <c r="I1957" s="120"/>
      <c r="J1957" s="120"/>
      <c r="K1957" s="120"/>
      <c r="L1957" s="120">
        <f t="shared" si="320"/>
        <v>0.01</v>
      </c>
      <c r="M1957" s="163"/>
      <c r="N1957" s="141"/>
      <c r="O1957" s="163"/>
      <c r="P1957" s="163"/>
      <c r="Q1957" s="120"/>
      <c r="R1957" s="120"/>
      <c r="S1957" s="121"/>
      <c r="T1957" s="121"/>
      <c r="U1957" s="121"/>
      <c r="V1957" s="121"/>
      <c r="W1957" s="121"/>
      <c r="X1957" s="121"/>
      <c r="Y1957" s="121"/>
      <c r="Z1957" s="121"/>
      <c r="AA1957" s="121"/>
      <c r="AB1957" s="121"/>
      <c r="AC1957" s="122"/>
      <c r="AD1957" s="122"/>
      <c r="AE1957" s="122"/>
      <c r="AF1957" s="123"/>
      <c r="AG1957" s="123"/>
      <c r="AH1957" s="123"/>
      <c r="AI1957" s="120"/>
      <c r="AJ1957" s="120"/>
      <c r="AK1957" s="1093"/>
      <c r="AL1957" s="1093"/>
      <c r="AM1957" s="1093"/>
      <c r="AN1957" s="120"/>
      <c r="AO1957" s="118">
        <f t="shared" si="321"/>
        <v>0</v>
      </c>
      <c r="AP1957" s="120" t="s">
        <v>287</v>
      </c>
      <c r="AQ1957" s="120" t="s">
        <v>287</v>
      </c>
      <c r="AR1957" s="144">
        <f t="shared" si="319"/>
        <v>0</v>
      </c>
      <c r="AS1957" s="411">
        <v>8.3999999999999995E-3</v>
      </c>
      <c r="AT1957" s="115">
        <v>1966</v>
      </c>
    </row>
    <row r="1958" spans="1:46" ht="15" hidden="1" customHeight="1">
      <c r="A1958" s="115">
        <v>1955</v>
      </c>
      <c r="B1958" s="120"/>
      <c r="C1958" s="120"/>
      <c r="D1958" s="120"/>
      <c r="E1958" s="120"/>
      <c r="F1958" s="120"/>
      <c r="G1958" s="120"/>
      <c r="H1958" s="120"/>
      <c r="I1958" s="120"/>
      <c r="J1958" s="120"/>
      <c r="K1958" s="120"/>
      <c r="L1958" s="120">
        <f t="shared" si="320"/>
        <v>0.01</v>
      </c>
      <c r="M1958" s="163"/>
      <c r="N1958" s="141"/>
      <c r="O1958" s="163"/>
      <c r="P1958" s="163"/>
      <c r="Q1958" s="120"/>
      <c r="R1958" s="120"/>
      <c r="S1958" s="121"/>
      <c r="T1958" s="121"/>
      <c r="U1958" s="121"/>
      <c r="V1958" s="121"/>
      <c r="W1958" s="121"/>
      <c r="X1958" s="121"/>
      <c r="Y1958" s="121"/>
      <c r="Z1958" s="121"/>
      <c r="AA1958" s="121"/>
      <c r="AB1958" s="121"/>
      <c r="AC1958" s="122"/>
      <c r="AD1958" s="122"/>
      <c r="AE1958" s="122"/>
      <c r="AF1958" s="123"/>
      <c r="AG1958" s="123"/>
      <c r="AH1958" s="123"/>
      <c r="AI1958" s="120"/>
      <c r="AJ1958" s="120"/>
      <c r="AK1958" s="1093"/>
      <c r="AL1958" s="1093"/>
      <c r="AM1958" s="1093"/>
      <c r="AN1958" s="120"/>
      <c r="AO1958" s="118">
        <f t="shared" si="321"/>
        <v>0</v>
      </c>
      <c r="AP1958" s="120" t="s">
        <v>287</v>
      </c>
      <c r="AQ1958" s="120" t="s">
        <v>287</v>
      </c>
      <c r="AR1958" s="144">
        <f t="shared" si="319"/>
        <v>0</v>
      </c>
      <c r="AS1958" s="411">
        <v>8.3999999999999995E-3</v>
      </c>
      <c r="AT1958" s="115">
        <v>1967</v>
      </c>
    </row>
    <row r="1959" spans="1:46" ht="15" hidden="1" customHeight="1">
      <c r="A1959" s="115">
        <v>1956</v>
      </c>
      <c r="B1959" s="120"/>
      <c r="C1959" s="120"/>
      <c r="D1959" s="120"/>
      <c r="E1959" s="120"/>
      <c r="F1959" s="120"/>
      <c r="G1959" s="120"/>
      <c r="H1959" s="120"/>
      <c r="I1959" s="120"/>
      <c r="J1959" s="120"/>
      <c r="K1959" s="120"/>
      <c r="L1959" s="120">
        <f t="shared" si="320"/>
        <v>0.01</v>
      </c>
      <c r="M1959" s="163"/>
      <c r="N1959" s="141"/>
      <c r="O1959" s="163"/>
      <c r="P1959" s="163"/>
      <c r="Q1959" s="120"/>
      <c r="R1959" s="120"/>
      <c r="S1959" s="121"/>
      <c r="T1959" s="121"/>
      <c r="U1959" s="121"/>
      <c r="V1959" s="121"/>
      <c r="W1959" s="121"/>
      <c r="X1959" s="121"/>
      <c r="Y1959" s="121"/>
      <c r="Z1959" s="121"/>
      <c r="AA1959" s="121"/>
      <c r="AB1959" s="121"/>
      <c r="AC1959" s="122"/>
      <c r="AD1959" s="122"/>
      <c r="AE1959" s="122"/>
      <c r="AF1959" s="123"/>
      <c r="AG1959" s="123"/>
      <c r="AH1959" s="123"/>
      <c r="AI1959" s="120"/>
      <c r="AJ1959" s="120"/>
      <c r="AK1959" s="1093"/>
      <c r="AL1959" s="1093"/>
      <c r="AM1959" s="1093"/>
      <c r="AN1959" s="120"/>
      <c r="AO1959" s="118">
        <f t="shared" si="321"/>
        <v>0</v>
      </c>
      <c r="AP1959" s="120" t="s">
        <v>287</v>
      </c>
      <c r="AQ1959" s="120" t="s">
        <v>287</v>
      </c>
      <c r="AR1959" s="144">
        <f t="shared" si="319"/>
        <v>0</v>
      </c>
      <c r="AS1959" s="411">
        <v>8.3999999999999995E-3</v>
      </c>
      <c r="AT1959" s="115">
        <v>1968</v>
      </c>
    </row>
    <row r="1960" spans="1:46" ht="15" hidden="1" customHeight="1">
      <c r="A1960" s="115">
        <v>1957</v>
      </c>
      <c r="B1960" s="120"/>
      <c r="C1960" s="120"/>
      <c r="D1960" s="120"/>
      <c r="E1960" s="120"/>
      <c r="F1960" s="120"/>
      <c r="G1960" s="120"/>
      <c r="H1960" s="120"/>
      <c r="I1960" s="120"/>
      <c r="J1960" s="120"/>
      <c r="K1960" s="120"/>
      <c r="L1960" s="120">
        <f t="shared" si="320"/>
        <v>0.01</v>
      </c>
      <c r="M1960" s="163"/>
      <c r="N1960" s="141"/>
      <c r="O1960" s="163"/>
      <c r="P1960" s="163"/>
      <c r="Q1960" s="120"/>
      <c r="R1960" s="120"/>
      <c r="S1960" s="121"/>
      <c r="T1960" s="121"/>
      <c r="U1960" s="121"/>
      <c r="V1960" s="121"/>
      <c r="W1960" s="121"/>
      <c r="X1960" s="121"/>
      <c r="Y1960" s="121"/>
      <c r="Z1960" s="121"/>
      <c r="AA1960" s="121"/>
      <c r="AB1960" s="121"/>
      <c r="AC1960" s="122"/>
      <c r="AD1960" s="122"/>
      <c r="AE1960" s="122"/>
      <c r="AF1960" s="123"/>
      <c r="AG1960" s="123"/>
      <c r="AH1960" s="123"/>
      <c r="AI1960" s="120"/>
      <c r="AJ1960" s="120"/>
      <c r="AK1960" s="1093"/>
      <c r="AL1960" s="1093"/>
      <c r="AM1960" s="1093"/>
      <c r="AN1960" s="120"/>
      <c r="AO1960" s="118">
        <f t="shared" si="321"/>
        <v>0</v>
      </c>
      <c r="AP1960" s="120" t="s">
        <v>287</v>
      </c>
      <c r="AQ1960" s="120" t="s">
        <v>287</v>
      </c>
      <c r="AR1960" s="144">
        <f t="shared" si="319"/>
        <v>0</v>
      </c>
      <c r="AS1960" s="411">
        <v>8.3999999999999995E-3</v>
      </c>
      <c r="AT1960" s="115">
        <v>1969</v>
      </c>
    </row>
    <row r="1961" spans="1:46" ht="15" hidden="1" customHeight="1">
      <c r="A1961" s="115">
        <v>1958</v>
      </c>
      <c r="B1961" s="120"/>
      <c r="C1961" s="120"/>
      <c r="D1961" s="120"/>
      <c r="E1961" s="120"/>
      <c r="F1961" s="120"/>
      <c r="G1961" s="120"/>
      <c r="H1961" s="120"/>
      <c r="I1961" s="120"/>
      <c r="J1961" s="120"/>
      <c r="K1961" s="120"/>
      <c r="L1961" s="120">
        <f t="shared" si="320"/>
        <v>0.01</v>
      </c>
      <c r="M1961" s="163"/>
      <c r="N1961" s="141"/>
      <c r="O1961" s="163"/>
      <c r="P1961" s="163"/>
      <c r="Q1961" s="120"/>
      <c r="R1961" s="120"/>
      <c r="S1961" s="121"/>
      <c r="T1961" s="121"/>
      <c r="U1961" s="121"/>
      <c r="V1961" s="121"/>
      <c r="W1961" s="121"/>
      <c r="X1961" s="121"/>
      <c r="Y1961" s="121"/>
      <c r="Z1961" s="121"/>
      <c r="AA1961" s="121"/>
      <c r="AB1961" s="121"/>
      <c r="AC1961" s="122"/>
      <c r="AD1961" s="122"/>
      <c r="AE1961" s="122"/>
      <c r="AF1961" s="123"/>
      <c r="AG1961" s="123"/>
      <c r="AH1961" s="123"/>
      <c r="AI1961" s="120"/>
      <c r="AJ1961" s="120"/>
      <c r="AK1961" s="1093"/>
      <c r="AL1961" s="1093"/>
      <c r="AM1961" s="1093"/>
      <c r="AN1961" s="120"/>
      <c r="AO1961" s="118">
        <f t="shared" si="321"/>
        <v>0</v>
      </c>
      <c r="AP1961" s="120" t="s">
        <v>287</v>
      </c>
      <c r="AQ1961" s="120" t="s">
        <v>287</v>
      </c>
      <c r="AR1961" s="144">
        <f t="shared" si="319"/>
        <v>0</v>
      </c>
      <c r="AS1961" s="411">
        <v>8.3999999999999995E-3</v>
      </c>
      <c r="AT1961" s="115">
        <v>1970</v>
      </c>
    </row>
    <row r="1962" spans="1:46" ht="15" hidden="1" customHeight="1">
      <c r="A1962" s="115">
        <v>1959</v>
      </c>
      <c r="B1962" s="120"/>
      <c r="C1962" s="120"/>
      <c r="D1962" s="120"/>
      <c r="E1962" s="120"/>
      <c r="F1962" s="120"/>
      <c r="G1962" s="120"/>
      <c r="H1962" s="120"/>
      <c r="I1962" s="120"/>
      <c r="J1962" s="120"/>
      <c r="K1962" s="120"/>
      <c r="L1962" s="120">
        <f t="shared" si="320"/>
        <v>0.01</v>
      </c>
      <c r="M1962" s="163"/>
      <c r="N1962" s="141"/>
      <c r="O1962" s="163"/>
      <c r="P1962" s="163"/>
      <c r="Q1962" s="120"/>
      <c r="R1962" s="120"/>
      <c r="S1962" s="121"/>
      <c r="T1962" s="121"/>
      <c r="U1962" s="121"/>
      <c r="V1962" s="121"/>
      <c r="W1962" s="121"/>
      <c r="X1962" s="121"/>
      <c r="Y1962" s="121"/>
      <c r="Z1962" s="121"/>
      <c r="AA1962" s="121"/>
      <c r="AB1962" s="121"/>
      <c r="AC1962" s="122"/>
      <c r="AD1962" s="122"/>
      <c r="AE1962" s="122"/>
      <c r="AF1962" s="123"/>
      <c r="AG1962" s="123"/>
      <c r="AH1962" s="123"/>
      <c r="AI1962" s="120"/>
      <c r="AJ1962" s="120"/>
      <c r="AK1962" s="1093"/>
      <c r="AL1962" s="1093"/>
      <c r="AM1962" s="1093"/>
      <c r="AN1962" s="120"/>
      <c r="AO1962" s="118">
        <f t="shared" si="321"/>
        <v>0</v>
      </c>
      <c r="AP1962" s="120" t="s">
        <v>287</v>
      </c>
      <c r="AQ1962" s="120" t="s">
        <v>287</v>
      </c>
      <c r="AR1962" s="144">
        <f t="shared" si="319"/>
        <v>0</v>
      </c>
      <c r="AS1962" s="411">
        <v>8.3999999999999995E-3</v>
      </c>
      <c r="AT1962" s="115">
        <v>1971</v>
      </c>
    </row>
    <row r="1963" spans="1:46" ht="15" hidden="1" customHeight="1">
      <c r="A1963" s="115">
        <v>1960</v>
      </c>
      <c r="B1963" s="120"/>
      <c r="C1963" s="120"/>
      <c r="D1963" s="120"/>
      <c r="E1963" s="120"/>
      <c r="F1963" s="120"/>
      <c r="G1963" s="120"/>
      <c r="H1963" s="120"/>
      <c r="I1963" s="120"/>
      <c r="J1963" s="120"/>
      <c r="K1963" s="120"/>
      <c r="L1963" s="120">
        <f t="shared" si="320"/>
        <v>0.01</v>
      </c>
      <c r="M1963" s="163"/>
      <c r="N1963" s="141"/>
      <c r="O1963" s="163"/>
      <c r="P1963" s="163"/>
      <c r="Q1963" s="120"/>
      <c r="R1963" s="120"/>
      <c r="S1963" s="121"/>
      <c r="T1963" s="121"/>
      <c r="U1963" s="121"/>
      <c r="V1963" s="121"/>
      <c r="W1963" s="121"/>
      <c r="X1963" s="121"/>
      <c r="Y1963" s="121"/>
      <c r="Z1963" s="121"/>
      <c r="AA1963" s="121"/>
      <c r="AB1963" s="121"/>
      <c r="AC1963" s="122"/>
      <c r="AD1963" s="122"/>
      <c r="AE1963" s="122"/>
      <c r="AF1963" s="123"/>
      <c r="AG1963" s="123"/>
      <c r="AH1963" s="123"/>
      <c r="AI1963" s="120"/>
      <c r="AJ1963" s="120"/>
      <c r="AK1963" s="1093"/>
      <c r="AL1963" s="1093"/>
      <c r="AM1963" s="1093"/>
      <c r="AN1963" s="120"/>
      <c r="AO1963" s="118">
        <f t="shared" si="321"/>
        <v>0</v>
      </c>
      <c r="AP1963" s="120" t="s">
        <v>287</v>
      </c>
      <c r="AQ1963" s="120" t="s">
        <v>287</v>
      </c>
      <c r="AR1963" s="144">
        <f t="shared" si="319"/>
        <v>0</v>
      </c>
      <c r="AS1963" s="411">
        <v>8.3999999999999995E-3</v>
      </c>
      <c r="AT1963" s="115">
        <v>1972</v>
      </c>
    </row>
    <row r="1964" spans="1:46" ht="15" hidden="1" customHeight="1">
      <c r="A1964" s="115">
        <v>1961</v>
      </c>
      <c r="B1964" s="120"/>
      <c r="C1964" s="120"/>
      <c r="D1964" s="120"/>
      <c r="E1964" s="120"/>
      <c r="F1964" s="120"/>
      <c r="G1964" s="120"/>
      <c r="H1964" s="120"/>
      <c r="I1964" s="120"/>
      <c r="J1964" s="120"/>
      <c r="K1964" s="120"/>
      <c r="L1964" s="120">
        <f t="shared" si="320"/>
        <v>0.01</v>
      </c>
      <c r="M1964" s="163"/>
      <c r="N1964" s="141"/>
      <c r="O1964" s="163"/>
      <c r="P1964" s="163"/>
      <c r="Q1964" s="120"/>
      <c r="R1964" s="120"/>
      <c r="S1964" s="121"/>
      <c r="T1964" s="121"/>
      <c r="U1964" s="121"/>
      <c r="V1964" s="121"/>
      <c r="W1964" s="121"/>
      <c r="X1964" s="121"/>
      <c r="Y1964" s="121"/>
      <c r="Z1964" s="121"/>
      <c r="AA1964" s="121"/>
      <c r="AB1964" s="121"/>
      <c r="AC1964" s="122"/>
      <c r="AD1964" s="122"/>
      <c r="AE1964" s="122"/>
      <c r="AF1964" s="123"/>
      <c r="AG1964" s="123"/>
      <c r="AH1964" s="123"/>
      <c r="AI1964" s="120"/>
      <c r="AJ1964" s="120"/>
      <c r="AK1964" s="1093"/>
      <c r="AL1964" s="1093"/>
      <c r="AM1964" s="1093"/>
      <c r="AN1964" s="120"/>
      <c r="AO1964" s="118">
        <f t="shared" si="321"/>
        <v>0</v>
      </c>
      <c r="AP1964" s="120" t="s">
        <v>287</v>
      </c>
      <c r="AQ1964" s="120" t="s">
        <v>287</v>
      </c>
      <c r="AR1964" s="144">
        <f t="shared" si="319"/>
        <v>0</v>
      </c>
      <c r="AS1964" s="411">
        <v>8.3999999999999995E-3</v>
      </c>
      <c r="AT1964" s="115">
        <v>1973</v>
      </c>
    </row>
    <row r="1965" spans="1:46" ht="15" hidden="1" customHeight="1">
      <c r="A1965" s="115">
        <v>1962</v>
      </c>
      <c r="B1965" s="120"/>
      <c r="C1965" s="120"/>
      <c r="D1965" s="120"/>
      <c r="E1965" s="120"/>
      <c r="F1965" s="120"/>
      <c r="G1965" s="120"/>
      <c r="H1965" s="120"/>
      <c r="I1965" s="120"/>
      <c r="J1965" s="120"/>
      <c r="K1965" s="120"/>
      <c r="L1965" s="120">
        <f t="shared" si="320"/>
        <v>0.01</v>
      </c>
      <c r="M1965" s="163"/>
      <c r="N1965" s="141"/>
      <c r="O1965" s="163"/>
      <c r="P1965" s="163"/>
      <c r="Q1965" s="120"/>
      <c r="R1965" s="120"/>
      <c r="S1965" s="121"/>
      <c r="T1965" s="121"/>
      <c r="U1965" s="121"/>
      <c r="V1965" s="121"/>
      <c r="W1965" s="121"/>
      <c r="X1965" s="121"/>
      <c r="Y1965" s="121"/>
      <c r="Z1965" s="121"/>
      <c r="AA1965" s="121"/>
      <c r="AB1965" s="121"/>
      <c r="AC1965" s="122"/>
      <c r="AD1965" s="122"/>
      <c r="AE1965" s="122"/>
      <c r="AF1965" s="123"/>
      <c r="AG1965" s="123"/>
      <c r="AH1965" s="123"/>
      <c r="AI1965" s="120"/>
      <c r="AJ1965" s="120"/>
      <c r="AK1965" s="1093"/>
      <c r="AL1965" s="1093"/>
      <c r="AM1965" s="1093"/>
      <c r="AN1965" s="120"/>
      <c r="AO1965" s="118">
        <f t="shared" si="321"/>
        <v>0</v>
      </c>
      <c r="AP1965" s="120" t="s">
        <v>287</v>
      </c>
      <c r="AQ1965" s="120" t="s">
        <v>287</v>
      </c>
      <c r="AR1965" s="144">
        <f t="shared" si="319"/>
        <v>0</v>
      </c>
      <c r="AS1965" s="411">
        <v>8.3999999999999995E-3</v>
      </c>
      <c r="AT1965" s="115">
        <v>1974</v>
      </c>
    </row>
    <row r="1966" spans="1:46" ht="15" hidden="1" customHeight="1">
      <c r="A1966" s="115">
        <v>1963</v>
      </c>
      <c r="B1966" s="120"/>
      <c r="C1966" s="120"/>
      <c r="D1966" s="120"/>
      <c r="E1966" s="120"/>
      <c r="F1966" s="120"/>
      <c r="G1966" s="120"/>
      <c r="H1966" s="120"/>
      <c r="I1966" s="120"/>
      <c r="J1966" s="120"/>
      <c r="K1966" s="120"/>
      <c r="L1966" s="120">
        <f t="shared" si="320"/>
        <v>0.01</v>
      </c>
      <c r="M1966" s="163"/>
      <c r="N1966" s="141"/>
      <c r="O1966" s="163"/>
      <c r="P1966" s="163"/>
      <c r="Q1966" s="120"/>
      <c r="R1966" s="120"/>
      <c r="S1966" s="121"/>
      <c r="T1966" s="121"/>
      <c r="U1966" s="121"/>
      <c r="V1966" s="121"/>
      <c r="W1966" s="121"/>
      <c r="X1966" s="121"/>
      <c r="Y1966" s="121"/>
      <c r="Z1966" s="121"/>
      <c r="AA1966" s="121"/>
      <c r="AB1966" s="121"/>
      <c r="AC1966" s="122"/>
      <c r="AD1966" s="122"/>
      <c r="AE1966" s="122"/>
      <c r="AF1966" s="123"/>
      <c r="AG1966" s="123"/>
      <c r="AH1966" s="123"/>
      <c r="AI1966" s="120"/>
      <c r="AJ1966" s="120"/>
      <c r="AK1966" s="1093"/>
      <c r="AL1966" s="1093"/>
      <c r="AM1966" s="1093"/>
      <c r="AN1966" s="120"/>
      <c r="AO1966" s="118">
        <f t="shared" si="321"/>
        <v>0</v>
      </c>
      <c r="AP1966" s="120" t="s">
        <v>287</v>
      </c>
      <c r="AQ1966" s="120" t="s">
        <v>287</v>
      </c>
      <c r="AR1966" s="144">
        <f t="shared" si="319"/>
        <v>0</v>
      </c>
      <c r="AS1966" s="411">
        <v>8.3999999999999995E-3</v>
      </c>
      <c r="AT1966" s="115">
        <v>1975</v>
      </c>
    </row>
    <row r="1967" spans="1:46" ht="15" hidden="1" customHeight="1">
      <c r="A1967" s="115">
        <v>1964</v>
      </c>
      <c r="B1967" s="120"/>
      <c r="C1967" s="120"/>
      <c r="D1967" s="120"/>
      <c r="E1967" s="120"/>
      <c r="F1967" s="120"/>
      <c r="G1967" s="120"/>
      <c r="H1967" s="120"/>
      <c r="I1967" s="120"/>
      <c r="J1967" s="120"/>
      <c r="K1967" s="120"/>
      <c r="L1967" s="120">
        <f t="shared" si="320"/>
        <v>0.01</v>
      </c>
      <c r="M1967" s="163"/>
      <c r="N1967" s="141"/>
      <c r="O1967" s="163"/>
      <c r="P1967" s="163"/>
      <c r="Q1967" s="120"/>
      <c r="R1967" s="120"/>
      <c r="S1967" s="121"/>
      <c r="T1967" s="121"/>
      <c r="U1967" s="121"/>
      <c r="V1967" s="121"/>
      <c r="W1967" s="121"/>
      <c r="X1967" s="121"/>
      <c r="Y1967" s="121"/>
      <c r="Z1967" s="121"/>
      <c r="AA1967" s="121"/>
      <c r="AB1967" s="121"/>
      <c r="AC1967" s="122"/>
      <c r="AD1967" s="122"/>
      <c r="AE1967" s="122"/>
      <c r="AF1967" s="123"/>
      <c r="AG1967" s="123"/>
      <c r="AH1967" s="123"/>
      <c r="AI1967" s="120"/>
      <c r="AJ1967" s="120"/>
      <c r="AK1967" s="1093"/>
      <c r="AL1967" s="1093"/>
      <c r="AM1967" s="1093"/>
      <c r="AN1967" s="120"/>
      <c r="AO1967" s="118">
        <f t="shared" si="321"/>
        <v>0</v>
      </c>
      <c r="AP1967" s="120" t="s">
        <v>287</v>
      </c>
      <c r="AQ1967" s="120" t="s">
        <v>287</v>
      </c>
      <c r="AR1967" s="144">
        <f t="shared" si="319"/>
        <v>0</v>
      </c>
      <c r="AS1967" s="411">
        <v>8.3999999999999995E-3</v>
      </c>
      <c r="AT1967" s="115">
        <v>1976</v>
      </c>
    </row>
    <row r="1968" spans="1:46" ht="15" hidden="1" customHeight="1">
      <c r="A1968" s="115">
        <v>1965</v>
      </c>
      <c r="B1968" s="120"/>
      <c r="C1968" s="120"/>
      <c r="D1968" s="120"/>
      <c r="E1968" s="120"/>
      <c r="F1968" s="120"/>
      <c r="G1968" s="120"/>
      <c r="H1968" s="120"/>
      <c r="I1968" s="120"/>
      <c r="J1968" s="120"/>
      <c r="K1968" s="120"/>
      <c r="L1968" s="120">
        <f t="shared" si="320"/>
        <v>0.01</v>
      </c>
      <c r="M1968" s="163"/>
      <c r="N1968" s="141"/>
      <c r="O1968" s="163"/>
      <c r="P1968" s="163"/>
      <c r="Q1968" s="120"/>
      <c r="R1968" s="120"/>
      <c r="S1968" s="121"/>
      <c r="T1968" s="121"/>
      <c r="U1968" s="121"/>
      <c r="V1968" s="121"/>
      <c r="W1968" s="121"/>
      <c r="X1968" s="121"/>
      <c r="Y1968" s="121"/>
      <c r="Z1968" s="121"/>
      <c r="AA1968" s="121"/>
      <c r="AB1968" s="121"/>
      <c r="AC1968" s="122"/>
      <c r="AD1968" s="122"/>
      <c r="AE1968" s="122"/>
      <c r="AF1968" s="123"/>
      <c r="AG1968" s="123"/>
      <c r="AH1968" s="123"/>
      <c r="AI1968" s="120"/>
      <c r="AJ1968" s="120"/>
      <c r="AK1968" s="1093"/>
      <c r="AL1968" s="1093"/>
      <c r="AM1968" s="1093"/>
      <c r="AN1968" s="120"/>
      <c r="AO1968" s="118">
        <f t="shared" si="321"/>
        <v>0</v>
      </c>
      <c r="AP1968" s="120" t="s">
        <v>287</v>
      </c>
      <c r="AQ1968" s="120" t="s">
        <v>287</v>
      </c>
      <c r="AR1968" s="144">
        <f t="shared" si="319"/>
        <v>0</v>
      </c>
      <c r="AS1968" s="411">
        <v>8.3999999999999995E-3</v>
      </c>
      <c r="AT1968" s="115">
        <v>1977</v>
      </c>
    </row>
    <row r="1969" spans="1:46" ht="15" hidden="1" customHeight="1">
      <c r="A1969" s="115">
        <v>1966</v>
      </c>
      <c r="B1969" s="120"/>
      <c r="C1969" s="120"/>
      <c r="D1969" s="120"/>
      <c r="E1969" s="120"/>
      <c r="F1969" s="120"/>
      <c r="G1969" s="120"/>
      <c r="H1969" s="120"/>
      <c r="I1969" s="120"/>
      <c r="J1969" s="120"/>
      <c r="K1969" s="120"/>
      <c r="L1969" s="120">
        <f t="shared" si="320"/>
        <v>0.01</v>
      </c>
      <c r="M1969" s="163"/>
      <c r="N1969" s="141"/>
      <c r="O1969" s="163"/>
      <c r="P1969" s="163"/>
      <c r="Q1969" s="120"/>
      <c r="R1969" s="120"/>
      <c r="S1969" s="121"/>
      <c r="T1969" s="121"/>
      <c r="U1969" s="121"/>
      <c r="V1969" s="121"/>
      <c r="W1969" s="121"/>
      <c r="X1969" s="121"/>
      <c r="Y1969" s="121"/>
      <c r="Z1969" s="121"/>
      <c r="AA1969" s="121"/>
      <c r="AB1969" s="121"/>
      <c r="AC1969" s="122"/>
      <c r="AD1969" s="122"/>
      <c r="AE1969" s="122"/>
      <c r="AF1969" s="123"/>
      <c r="AG1969" s="123"/>
      <c r="AH1969" s="123"/>
      <c r="AI1969" s="120"/>
      <c r="AJ1969" s="120"/>
      <c r="AK1969" s="1093"/>
      <c r="AL1969" s="1093"/>
      <c r="AM1969" s="1093"/>
      <c r="AN1969" s="120"/>
      <c r="AO1969" s="118">
        <f t="shared" si="321"/>
        <v>0</v>
      </c>
      <c r="AP1969" s="120" t="s">
        <v>287</v>
      </c>
      <c r="AQ1969" s="120" t="s">
        <v>287</v>
      </c>
      <c r="AR1969" s="144">
        <f t="shared" si="319"/>
        <v>0</v>
      </c>
      <c r="AS1969" s="411">
        <v>8.3999999999999995E-3</v>
      </c>
      <c r="AT1969" s="115">
        <v>1978</v>
      </c>
    </row>
    <row r="1970" spans="1:46" ht="15" hidden="1" customHeight="1">
      <c r="A1970" s="115">
        <v>1967</v>
      </c>
      <c r="B1970" s="120"/>
      <c r="C1970" s="120"/>
      <c r="D1970" s="120"/>
      <c r="E1970" s="120"/>
      <c r="F1970" s="120"/>
      <c r="G1970" s="120"/>
      <c r="H1970" s="120"/>
      <c r="I1970" s="120"/>
      <c r="J1970" s="120"/>
      <c r="K1970" s="120"/>
      <c r="L1970" s="120">
        <f t="shared" si="320"/>
        <v>0.01</v>
      </c>
      <c r="M1970" s="163"/>
      <c r="N1970" s="141"/>
      <c r="O1970" s="163"/>
      <c r="P1970" s="163"/>
      <c r="Q1970" s="120"/>
      <c r="R1970" s="120"/>
      <c r="S1970" s="121"/>
      <c r="T1970" s="121"/>
      <c r="U1970" s="121"/>
      <c r="V1970" s="121"/>
      <c r="W1970" s="121"/>
      <c r="X1970" s="121"/>
      <c r="Y1970" s="121"/>
      <c r="Z1970" s="121"/>
      <c r="AA1970" s="121"/>
      <c r="AB1970" s="121"/>
      <c r="AC1970" s="122"/>
      <c r="AD1970" s="122"/>
      <c r="AE1970" s="122"/>
      <c r="AF1970" s="123"/>
      <c r="AG1970" s="123"/>
      <c r="AH1970" s="123"/>
      <c r="AI1970" s="120"/>
      <c r="AJ1970" s="120"/>
      <c r="AK1970" s="1093"/>
      <c r="AL1970" s="1093"/>
      <c r="AM1970" s="1093"/>
      <c r="AN1970" s="120"/>
      <c r="AO1970" s="118">
        <f t="shared" si="321"/>
        <v>0</v>
      </c>
      <c r="AP1970" s="120" t="s">
        <v>287</v>
      </c>
      <c r="AQ1970" s="120" t="s">
        <v>287</v>
      </c>
      <c r="AR1970" s="144">
        <f t="shared" si="319"/>
        <v>0</v>
      </c>
      <c r="AS1970" s="411">
        <v>8.3999999999999995E-3</v>
      </c>
      <c r="AT1970" s="115">
        <v>1979</v>
      </c>
    </row>
    <row r="1971" spans="1:46" ht="15" hidden="1" customHeight="1">
      <c r="A1971" s="115">
        <v>1968</v>
      </c>
      <c r="B1971" s="120"/>
      <c r="C1971" s="120"/>
      <c r="D1971" s="120"/>
      <c r="E1971" s="120"/>
      <c r="F1971" s="120"/>
      <c r="G1971" s="120"/>
      <c r="H1971" s="120"/>
      <c r="I1971" s="120"/>
      <c r="J1971" s="120"/>
      <c r="K1971" s="120"/>
      <c r="L1971" s="120">
        <f t="shared" si="320"/>
        <v>0.01</v>
      </c>
      <c r="M1971" s="163"/>
      <c r="N1971" s="141"/>
      <c r="O1971" s="163"/>
      <c r="P1971" s="163"/>
      <c r="Q1971" s="120"/>
      <c r="R1971" s="120"/>
      <c r="S1971" s="121"/>
      <c r="T1971" s="121"/>
      <c r="U1971" s="121"/>
      <c r="V1971" s="121"/>
      <c r="W1971" s="121"/>
      <c r="X1971" s="121"/>
      <c r="Y1971" s="121"/>
      <c r="Z1971" s="121"/>
      <c r="AA1971" s="121"/>
      <c r="AB1971" s="121"/>
      <c r="AC1971" s="122"/>
      <c r="AD1971" s="122"/>
      <c r="AE1971" s="122"/>
      <c r="AF1971" s="123"/>
      <c r="AG1971" s="123"/>
      <c r="AH1971" s="123"/>
      <c r="AI1971" s="120"/>
      <c r="AJ1971" s="120"/>
      <c r="AK1971" s="1093"/>
      <c r="AL1971" s="1093"/>
      <c r="AM1971" s="1093"/>
      <c r="AN1971" s="120"/>
      <c r="AO1971" s="118">
        <f t="shared" si="321"/>
        <v>0</v>
      </c>
      <c r="AP1971" s="120" t="s">
        <v>287</v>
      </c>
      <c r="AQ1971" s="120" t="s">
        <v>287</v>
      </c>
      <c r="AR1971" s="144">
        <f t="shared" si="319"/>
        <v>0</v>
      </c>
      <c r="AS1971" s="411">
        <v>8.3999999999999995E-3</v>
      </c>
      <c r="AT1971" s="115">
        <v>1980</v>
      </c>
    </row>
    <row r="1972" spans="1:46" ht="15" hidden="1" customHeight="1">
      <c r="A1972" s="115">
        <v>1969</v>
      </c>
      <c r="B1972" s="120"/>
      <c r="C1972" s="120"/>
      <c r="D1972" s="120"/>
      <c r="E1972" s="120"/>
      <c r="F1972" s="120"/>
      <c r="G1972" s="120"/>
      <c r="H1972" s="120"/>
      <c r="I1972" s="120"/>
      <c r="J1972" s="120"/>
      <c r="K1972" s="120"/>
      <c r="L1972" s="120">
        <f t="shared" si="320"/>
        <v>0.01</v>
      </c>
      <c r="M1972" s="163"/>
      <c r="N1972" s="141"/>
      <c r="O1972" s="163"/>
      <c r="P1972" s="163"/>
      <c r="Q1972" s="120"/>
      <c r="R1972" s="120"/>
      <c r="S1972" s="121"/>
      <c r="T1972" s="121"/>
      <c r="U1972" s="121"/>
      <c r="V1972" s="121"/>
      <c r="W1972" s="121"/>
      <c r="X1972" s="121"/>
      <c r="Y1972" s="121"/>
      <c r="Z1972" s="121"/>
      <c r="AA1972" s="121"/>
      <c r="AB1972" s="121"/>
      <c r="AC1972" s="122"/>
      <c r="AD1972" s="122"/>
      <c r="AE1972" s="122"/>
      <c r="AF1972" s="123"/>
      <c r="AG1972" s="123"/>
      <c r="AH1972" s="123"/>
      <c r="AI1972" s="120"/>
      <c r="AJ1972" s="120"/>
      <c r="AK1972" s="1093"/>
      <c r="AL1972" s="1093"/>
      <c r="AM1972" s="1093"/>
      <c r="AN1972" s="120"/>
      <c r="AO1972" s="118">
        <f t="shared" si="321"/>
        <v>0</v>
      </c>
      <c r="AP1972" s="120" t="s">
        <v>287</v>
      </c>
      <c r="AQ1972" s="120" t="s">
        <v>287</v>
      </c>
      <c r="AR1972" s="144">
        <f t="shared" si="319"/>
        <v>0</v>
      </c>
      <c r="AS1972" s="411">
        <v>8.3999999999999995E-3</v>
      </c>
      <c r="AT1972" s="115">
        <v>1981</v>
      </c>
    </row>
    <row r="1973" spans="1:46" ht="15" hidden="1" customHeight="1">
      <c r="A1973" s="115">
        <v>1970</v>
      </c>
      <c r="B1973" s="120"/>
      <c r="C1973" s="120"/>
      <c r="D1973" s="120"/>
      <c r="E1973" s="120"/>
      <c r="F1973" s="120"/>
      <c r="G1973" s="120"/>
      <c r="H1973" s="120"/>
      <c r="I1973" s="120"/>
      <c r="J1973" s="120"/>
      <c r="K1973" s="120"/>
      <c r="L1973" s="120">
        <f t="shared" si="320"/>
        <v>0.01</v>
      </c>
      <c r="M1973" s="163"/>
      <c r="N1973" s="141"/>
      <c r="O1973" s="163"/>
      <c r="P1973" s="163"/>
      <c r="Q1973" s="120"/>
      <c r="R1973" s="120"/>
      <c r="S1973" s="121"/>
      <c r="T1973" s="121"/>
      <c r="U1973" s="121"/>
      <c r="V1973" s="121"/>
      <c r="W1973" s="121"/>
      <c r="X1973" s="121"/>
      <c r="Y1973" s="121"/>
      <c r="Z1973" s="121"/>
      <c r="AA1973" s="121"/>
      <c r="AB1973" s="121"/>
      <c r="AC1973" s="122"/>
      <c r="AD1973" s="122"/>
      <c r="AE1973" s="122"/>
      <c r="AF1973" s="123"/>
      <c r="AG1973" s="123"/>
      <c r="AH1973" s="123"/>
      <c r="AI1973" s="120"/>
      <c r="AJ1973" s="120"/>
      <c r="AK1973" s="1093"/>
      <c r="AL1973" s="1093"/>
      <c r="AM1973" s="1093"/>
      <c r="AN1973" s="120"/>
      <c r="AO1973" s="118">
        <f t="shared" si="321"/>
        <v>0</v>
      </c>
      <c r="AP1973" s="120" t="s">
        <v>287</v>
      </c>
      <c r="AQ1973" s="120" t="s">
        <v>287</v>
      </c>
      <c r="AR1973" s="144">
        <f t="shared" ref="AR1973:AR1985" si="322">4*J1973</f>
        <v>0</v>
      </c>
      <c r="AS1973" s="411">
        <v>8.3999999999999995E-3</v>
      </c>
      <c r="AT1973" s="115">
        <v>1982</v>
      </c>
    </row>
    <row r="1974" spans="1:46" ht="15" hidden="1" customHeight="1">
      <c r="A1974" s="115">
        <v>1971</v>
      </c>
      <c r="B1974" s="120"/>
      <c r="C1974" s="120"/>
      <c r="D1974" s="120"/>
      <c r="E1974" s="120"/>
      <c r="F1974" s="120"/>
      <c r="G1974" s="120"/>
      <c r="H1974" s="120"/>
      <c r="I1974" s="120"/>
      <c r="J1974" s="120"/>
      <c r="K1974" s="120"/>
      <c r="L1974" s="120">
        <f t="shared" si="320"/>
        <v>0.01</v>
      </c>
      <c r="M1974" s="163"/>
      <c r="N1974" s="141"/>
      <c r="O1974" s="163"/>
      <c r="P1974" s="163"/>
      <c r="Q1974" s="120"/>
      <c r="R1974" s="120"/>
      <c r="S1974" s="121"/>
      <c r="T1974" s="121"/>
      <c r="U1974" s="121"/>
      <c r="V1974" s="121"/>
      <c r="W1974" s="121"/>
      <c r="X1974" s="121"/>
      <c r="Y1974" s="121"/>
      <c r="Z1974" s="121"/>
      <c r="AA1974" s="121"/>
      <c r="AB1974" s="121"/>
      <c r="AC1974" s="122"/>
      <c r="AD1974" s="122"/>
      <c r="AE1974" s="122"/>
      <c r="AF1974" s="123"/>
      <c r="AG1974" s="123"/>
      <c r="AH1974" s="123"/>
      <c r="AI1974" s="120"/>
      <c r="AJ1974" s="120"/>
      <c r="AK1974" s="1093"/>
      <c r="AL1974" s="1093"/>
      <c r="AM1974" s="1093"/>
      <c r="AN1974" s="120"/>
      <c r="AO1974" s="118">
        <f t="shared" si="321"/>
        <v>0</v>
      </c>
      <c r="AP1974" s="120" t="s">
        <v>287</v>
      </c>
      <c r="AQ1974" s="120" t="s">
        <v>287</v>
      </c>
      <c r="AR1974" s="144">
        <f t="shared" si="322"/>
        <v>0</v>
      </c>
      <c r="AS1974" s="411">
        <v>8.3999999999999995E-3</v>
      </c>
      <c r="AT1974" s="115">
        <v>1983</v>
      </c>
    </row>
    <row r="1975" spans="1:46" ht="15" hidden="1" customHeight="1">
      <c r="A1975" s="115">
        <v>1972</v>
      </c>
      <c r="B1975" s="120"/>
      <c r="C1975" s="120"/>
      <c r="D1975" s="120"/>
      <c r="E1975" s="120"/>
      <c r="F1975" s="120"/>
      <c r="G1975" s="120"/>
      <c r="H1975" s="120"/>
      <c r="I1975" s="120"/>
      <c r="J1975" s="120"/>
      <c r="K1975" s="120"/>
      <c r="L1975" s="120">
        <f t="shared" si="320"/>
        <v>0.01</v>
      </c>
      <c r="M1975" s="163"/>
      <c r="N1975" s="141"/>
      <c r="O1975" s="163"/>
      <c r="P1975" s="163"/>
      <c r="Q1975" s="120"/>
      <c r="R1975" s="120"/>
      <c r="S1975" s="121"/>
      <c r="T1975" s="121"/>
      <c r="U1975" s="121"/>
      <c r="V1975" s="121"/>
      <c r="W1975" s="121"/>
      <c r="X1975" s="121"/>
      <c r="Y1975" s="121"/>
      <c r="Z1975" s="121"/>
      <c r="AA1975" s="121"/>
      <c r="AB1975" s="121"/>
      <c r="AC1975" s="122"/>
      <c r="AD1975" s="122"/>
      <c r="AE1975" s="122"/>
      <c r="AF1975" s="123"/>
      <c r="AG1975" s="123"/>
      <c r="AH1975" s="123"/>
      <c r="AI1975" s="120"/>
      <c r="AJ1975" s="120"/>
      <c r="AK1975" s="1093"/>
      <c r="AL1975" s="1093"/>
      <c r="AM1975" s="1093"/>
      <c r="AN1975" s="120"/>
      <c r="AO1975" s="118">
        <f t="shared" si="321"/>
        <v>0</v>
      </c>
      <c r="AP1975" s="120" t="s">
        <v>287</v>
      </c>
      <c r="AQ1975" s="120" t="s">
        <v>287</v>
      </c>
      <c r="AR1975" s="144">
        <f t="shared" si="322"/>
        <v>0</v>
      </c>
      <c r="AS1975" s="411">
        <v>8.3999999999999995E-3</v>
      </c>
      <c r="AT1975" s="115">
        <v>1984</v>
      </c>
    </row>
    <row r="1976" spans="1:46" ht="15" hidden="1" customHeight="1">
      <c r="A1976" s="115">
        <v>1973</v>
      </c>
      <c r="B1976" s="120"/>
      <c r="C1976" s="120"/>
      <c r="D1976" s="120"/>
      <c r="E1976" s="120"/>
      <c r="F1976" s="120"/>
      <c r="G1976" s="120"/>
      <c r="H1976" s="120"/>
      <c r="I1976" s="120"/>
      <c r="J1976" s="120"/>
      <c r="K1976" s="120"/>
      <c r="L1976" s="120">
        <f t="shared" ref="L1976:L1985" si="323">IF(J1976&lt;0.03,0.01,0.03)</f>
        <v>0.01</v>
      </c>
      <c r="M1976" s="163"/>
      <c r="N1976" s="141"/>
      <c r="O1976" s="163"/>
      <c r="P1976" s="163"/>
      <c r="Q1976" s="120"/>
      <c r="R1976" s="120"/>
      <c r="S1976" s="121"/>
      <c r="T1976" s="121"/>
      <c r="U1976" s="121"/>
      <c r="V1976" s="121"/>
      <c r="W1976" s="121"/>
      <c r="X1976" s="121"/>
      <c r="Y1976" s="121"/>
      <c r="Z1976" s="121"/>
      <c r="AA1976" s="121"/>
      <c r="AB1976" s="121"/>
      <c r="AC1976" s="122"/>
      <c r="AD1976" s="122"/>
      <c r="AE1976" s="122"/>
      <c r="AF1976" s="123"/>
      <c r="AG1976" s="123"/>
      <c r="AH1976" s="123"/>
      <c r="AI1976" s="120"/>
      <c r="AJ1976" s="120"/>
      <c r="AK1976" s="1093"/>
      <c r="AL1976" s="1093"/>
      <c r="AM1976" s="1093"/>
      <c r="AN1976" s="120"/>
      <c r="AO1976" s="118">
        <f t="shared" ref="AO1976:AO1985" si="324">AR1976+J1976</f>
        <v>0</v>
      </c>
      <c r="AP1976" s="120" t="s">
        <v>287</v>
      </c>
      <c r="AQ1976" s="120" t="s">
        <v>287</v>
      </c>
      <c r="AR1976" s="144">
        <f t="shared" si="322"/>
        <v>0</v>
      </c>
      <c r="AS1976" s="411">
        <v>8.3999999999999995E-3</v>
      </c>
      <c r="AT1976" s="115">
        <v>1985</v>
      </c>
    </row>
    <row r="1977" spans="1:46" ht="15" hidden="1" customHeight="1">
      <c r="A1977" s="115">
        <v>1974</v>
      </c>
      <c r="B1977" s="120"/>
      <c r="C1977" s="120"/>
      <c r="D1977" s="120"/>
      <c r="E1977" s="120"/>
      <c r="F1977" s="120"/>
      <c r="G1977" s="120"/>
      <c r="H1977" s="120"/>
      <c r="I1977" s="120"/>
      <c r="J1977" s="120"/>
      <c r="K1977" s="120"/>
      <c r="L1977" s="120">
        <f t="shared" si="323"/>
        <v>0.01</v>
      </c>
      <c r="M1977" s="163"/>
      <c r="N1977" s="141"/>
      <c r="O1977" s="163"/>
      <c r="P1977" s="163"/>
      <c r="Q1977" s="120"/>
      <c r="R1977" s="120"/>
      <c r="S1977" s="121"/>
      <c r="T1977" s="121"/>
      <c r="U1977" s="121"/>
      <c r="V1977" s="121"/>
      <c r="W1977" s="121"/>
      <c r="X1977" s="121"/>
      <c r="Y1977" s="121"/>
      <c r="Z1977" s="121"/>
      <c r="AA1977" s="121"/>
      <c r="AB1977" s="121"/>
      <c r="AC1977" s="122"/>
      <c r="AD1977" s="122"/>
      <c r="AE1977" s="122"/>
      <c r="AF1977" s="123"/>
      <c r="AG1977" s="123"/>
      <c r="AH1977" s="123"/>
      <c r="AI1977" s="120"/>
      <c r="AJ1977" s="120"/>
      <c r="AK1977" s="1093"/>
      <c r="AL1977" s="1093"/>
      <c r="AM1977" s="1093"/>
      <c r="AN1977" s="120"/>
      <c r="AO1977" s="118">
        <f t="shared" si="324"/>
        <v>0</v>
      </c>
      <c r="AP1977" s="120" t="s">
        <v>287</v>
      </c>
      <c r="AQ1977" s="120" t="s">
        <v>287</v>
      </c>
      <c r="AR1977" s="144">
        <f t="shared" si="322"/>
        <v>0</v>
      </c>
      <c r="AS1977" s="411">
        <v>8.3999999999999995E-3</v>
      </c>
      <c r="AT1977" s="115">
        <v>1986</v>
      </c>
    </row>
    <row r="1978" spans="1:46" ht="15" hidden="1" customHeight="1">
      <c r="A1978" s="115">
        <v>1975</v>
      </c>
      <c r="B1978" s="120"/>
      <c r="C1978" s="120"/>
      <c r="D1978" s="120"/>
      <c r="E1978" s="120"/>
      <c r="F1978" s="120"/>
      <c r="G1978" s="120"/>
      <c r="H1978" s="120"/>
      <c r="I1978" s="120"/>
      <c r="J1978" s="120"/>
      <c r="K1978" s="120"/>
      <c r="L1978" s="120">
        <f t="shared" si="323"/>
        <v>0.01</v>
      </c>
      <c r="M1978" s="163"/>
      <c r="N1978" s="141"/>
      <c r="O1978" s="163"/>
      <c r="P1978" s="163"/>
      <c r="Q1978" s="120"/>
      <c r="R1978" s="120"/>
      <c r="S1978" s="121"/>
      <c r="T1978" s="121"/>
      <c r="U1978" s="121"/>
      <c r="V1978" s="121"/>
      <c r="W1978" s="121"/>
      <c r="X1978" s="121"/>
      <c r="Y1978" s="121"/>
      <c r="Z1978" s="121"/>
      <c r="AA1978" s="121"/>
      <c r="AB1978" s="121"/>
      <c r="AC1978" s="122"/>
      <c r="AD1978" s="122"/>
      <c r="AE1978" s="122"/>
      <c r="AF1978" s="123"/>
      <c r="AG1978" s="123"/>
      <c r="AH1978" s="123"/>
      <c r="AI1978" s="120"/>
      <c r="AJ1978" s="120"/>
      <c r="AK1978" s="1093"/>
      <c r="AL1978" s="1093"/>
      <c r="AM1978" s="1093"/>
      <c r="AN1978" s="120"/>
      <c r="AO1978" s="118">
        <f t="shared" si="324"/>
        <v>0</v>
      </c>
      <c r="AP1978" s="120" t="s">
        <v>287</v>
      </c>
      <c r="AQ1978" s="120" t="s">
        <v>287</v>
      </c>
      <c r="AR1978" s="144">
        <f t="shared" si="322"/>
        <v>0</v>
      </c>
      <c r="AS1978" s="411">
        <v>8.3999999999999995E-3</v>
      </c>
      <c r="AT1978" s="115">
        <v>1987</v>
      </c>
    </row>
    <row r="1979" spans="1:46" ht="15" hidden="1" customHeight="1">
      <c r="A1979" s="115">
        <v>1976</v>
      </c>
      <c r="B1979" s="120"/>
      <c r="C1979" s="120"/>
      <c r="D1979" s="120"/>
      <c r="E1979" s="120"/>
      <c r="F1979" s="120"/>
      <c r="G1979" s="120"/>
      <c r="H1979" s="120"/>
      <c r="I1979" s="120"/>
      <c r="J1979" s="120"/>
      <c r="K1979" s="120"/>
      <c r="L1979" s="120">
        <f t="shared" si="323"/>
        <v>0.01</v>
      </c>
      <c r="M1979" s="163"/>
      <c r="N1979" s="141"/>
      <c r="O1979" s="163"/>
      <c r="P1979" s="163"/>
      <c r="Q1979" s="120"/>
      <c r="R1979" s="120"/>
      <c r="S1979" s="121"/>
      <c r="T1979" s="121"/>
      <c r="U1979" s="121"/>
      <c r="V1979" s="121"/>
      <c r="W1979" s="121"/>
      <c r="X1979" s="121"/>
      <c r="Y1979" s="121"/>
      <c r="Z1979" s="121"/>
      <c r="AA1979" s="121"/>
      <c r="AB1979" s="121"/>
      <c r="AC1979" s="122"/>
      <c r="AD1979" s="122"/>
      <c r="AE1979" s="122"/>
      <c r="AF1979" s="123"/>
      <c r="AG1979" s="123"/>
      <c r="AH1979" s="123"/>
      <c r="AI1979" s="120"/>
      <c r="AJ1979" s="120"/>
      <c r="AK1979" s="1093"/>
      <c r="AL1979" s="1093"/>
      <c r="AM1979" s="1093"/>
      <c r="AN1979" s="120"/>
      <c r="AO1979" s="118">
        <f t="shared" si="324"/>
        <v>0</v>
      </c>
      <c r="AP1979" s="120" t="s">
        <v>287</v>
      </c>
      <c r="AQ1979" s="120" t="s">
        <v>287</v>
      </c>
      <c r="AR1979" s="144">
        <f t="shared" si="322"/>
        <v>0</v>
      </c>
      <c r="AS1979" s="411">
        <v>8.3999999999999995E-3</v>
      </c>
      <c r="AT1979" s="115">
        <v>1988</v>
      </c>
    </row>
    <row r="1980" spans="1:46" ht="15" hidden="1" customHeight="1">
      <c r="A1980" s="115">
        <v>1989</v>
      </c>
      <c r="B1980" s="120"/>
      <c r="C1980" s="120"/>
      <c r="D1980" s="120"/>
      <c r="E1980" s="120"/>
      <c r="F1980" s="120"/>
      <c r="G1980" s="120"/>
      <c r="H1980" s="120"/>
      <c r="I1980" s="120"/>
      <c r="J1980" s="120"/>
      <c r="K1980" s="120"/>
      <c r="L1980" s="120">
        <f t="shared" si="323"/>
        <v>0.01</v>
      </c>
      <c r="M1980" s="163"/>
      <c r="N1980" s="141"/>
      <c r="O1980" s="163"/>
      <c r="P1980" s="163"/>
      <c r="Q1980" s="120"/>
      <c r="R1980" s="120"/>
      <c r="S1980" s="121"/>
      <c r="T1980" s="121"/>
      <c r="U1980" s="121"/>
      <c r="V1980" s="121"/>
      <c r="W1980" s="121"/>
      <c r="X1980" s="121"/>
      <c r="Y1980" s="121"/>
      <c r="Z1980" s="121"/>
      <c r="AA1980" s="121"/>
      <c r="AB1980" s="121"/>
      <c r="AC1980" s="122"/>
      <c r="AD1980" s="122"/>
      <c r="AE1980" s="122"/>
      <c r="AF1980" s="123"/>
      <c r="AG1980" s="123"/>
      <c r="AH1980" s="123"/>
      <c r="AI1980" s="120"/>
      <c r="AJ1980" s="120"/>
      <c r="AK1980" s="1093"/>
      <c r="AL1980" s="1093"/>
      <c r="AM1980" s="1093"/>
      <c r="AN1980" s="120"/>
      <c r="AO1980" s="118">
        <f t="shared" si="324"/>
        <v>0</v>
      </c>
      <c r="AP1980" s="120" t="s">
        <v>287</v>
      </c>
      <c r="AQ1980" s="120" t="s">
        <v>287</v>
      </c>
      <c r="AR1980" s="144">
        <f t="shared" si="322"/>
        <v>0</v>
      </c>
      <c r="AS1980" s="411">
        <v>8.3999999999999995E-3</v>
      </c>
      <c r="AT1980" s="115">
        <v>1989</v>
      </c>
    </row>
    <row r="1981" spans="1:46" ht="15" hidden="1" customHeight="1">
      <c r="A1981" s="115">
        <v>1990</v>
      </c>
      <c r="B1981" s="120"/>
      <c r="C1981" s="120"/>
      <c r="D1981" s="120"/>
      <c r="E1981" s="120"/>
      <c r="F1981" s="120"/>
      <c r="G1981" s="120"/>
      <c r="H1981" s="120"/>
      <c r="I1981" s="120"/>
      <c r="J1981" s="120"/>
      <c r="K1981" s="120"/>
      <c r="L1981" s="120">
        <f t="shared" si="323"/>
        <v>0.01</v>
      </c>
      <c r="M1981" s="163"/>
      <c r="N1981" s="141"/>
      <c r="O1981" s="163"/>
      <c r="P1981" s="163"/>
      <c r="Q1981" s="120"/>
      <c r="R1981" s="120"/>
      <c r="S1981" s="121"/>
      <c r="T1981" s="121"/>
      <c r="U1981" s="121"/>
      <c r="V1981" s="121"/>
      <c r="W1981" s="121"/>
      <c r="X1981" s="121"/>
      <c r="Y1981" s="121"/>
      <c r="Z1981" s="121"/>
      <c r="AA1981" s="121"/>
      <c r="AB1981" s="121"/>
      <c r="AC1981" s="122"/>
      <c r="AD1981" s="122"/>
      <c r="AE1981" s="122"/>
      <c r="AF1981" s="123"/>
      <c r="AG1981" s="123"/>
      <c r="AH1981" s="123"/>
      <c r="AI1981" s="120"/>
      <c r="AJ1981" s="120"/>
      <c r="AK1981" s="1093"/>
      <c r="AL1981" s="1093"/>
      <c r="AM1981" s="1093"/>
      <c r="AN1981" s="120"/>
      <c r="AO1981" s="118">
        <f t="shared" si="324"/>
        <v>0</v>
      </c>
      <c r="AP1981" s="120" t="s">
        <v>287</v>
      </c>
      <c r="AQ1981" s="120" t="s">
        <v>287</v>
      </c>
      <c r="AR1981" s="144">
        <f t="shared" si="322"/>
        <v>0</v>
      </c>
      <c r="AS1981" s="411">
        <v>8.3999999999999995E-3</v>
      </c>
      <c r="AT1981" s="115">
        <v>1990</v>
      </c>
    </row>
    <row r="1982" spans="1:46" ht="15" hidden="1" customHeight="1">
      <c r="A1982" s="115">
        <v>1991</v>
      </c>
      <c r="B1982" s="120"/>
      <c r="C1982" s="120"/>
      <c r="D1982" s="120"/>
      <c r="E1982" s="120"/>
      <c r="F1982" s="120"/>
      <c r="G1982" s="120"/>
      <c r="H1982" s="120"/>
      <c r="I1982" s="120"/>
      <c r="J1982" s="120"/>
      <c r="K1982" s="120"/>
      <c r="L1982" s="120">
        <f t="shared" si="323"/>
        <v>0.01</v>
      </c>
      <c r="M1982" s="163"/>
      <c r="N1982" s="141"/>
      <c r="O1982" s="163"/>
      <c r="P1982" s="163"/>
      <c r="Q1982" s="120"/>
      <c r="R1982" s="120"/>
      <c r="S1982" s="121"/>
      <c r="T1982" s="121"/>
      <c r="U1982" s="121"/>
      <c r="V1982" s="121"/>
      <c r="W1982" s="121"/>
      <c r="X1982" s="121"/>
      <c r="Y1982" s="121"/>
      <c r="Z1982" s="121"/>
      <c r="AA1982" s="121"/>
      <c r="AB1982" s="121"/>
      <c r="AC1982" s="122"/>
      <c r="AD1982" s="122"/>
      <c r="AE1982" s="122"/>
      <c r="AF1982" s="123"/>
      <c r="AG1982" s="123"/>
      <c r="AH1982" s="123"/>
      <c r="AI1982" s="120"/>
      <c r="AJ1982" s="120"/>
      <c r="AK1982" s="1093"/>
      <c r="AL1982" s="1093"/>
      <c r="AM1982" s="1093"/>
      <c r="AN1982" s="120"/>
      <c r="AO1982" s="118">
        <f t="shared" si="324"/>
        <v>0</v>
      </c>
      <c r="AP1982" s="120" t="s">
        <v>287</v>
      </c>
      <c r="AQ1982" s="120" t="s">
        <v>287</v>
      </c>
      <c r="AR1982" s="144">
        <f t="shared" si="322"/>
        <v>0</v>
      </c>
      <c r="AS1982" s="411">
        <v>8.3999999999999995E-3</v>
      </c>
      <c r="AT1982" s="115">
        <v>1991</v>
      </c>
    </row>
    <row r="1983" spans="1:46" ht="15" hidden="1" customHeight="1">
      <c r="A1983" s="115">
        <v>1992</v>
      </c>
      <c r="B1983" s="120"/>
      <c r="C1983" s="120"/>
      <c r="D1983" s="120"/>
      <c r="E1983" s="120"/>
      <c r="F1983" s="120"/>
      <c r="G1983" s="120"/>
      <c r="H1983" s="120"/>
      <c r="I1983" s="120"/>
      <c r="J1983" s="120"/>
      <c r="K1983" s="120"/>
      <c r="L1983" s="120">
        <f t="shared" si="323"/>
        <v>0.01</v>
      </c>
      <c r="M1983" s="163"/>
      <c r="N1983" s="141"/>
      <c r="O1983" s="163"/>
      <c r="P1983" s="163"/>
      <c r="Q1983" s="120"/>
      <c r="R1983" s="120"/>
      <c r="S1983" s="121"/>
      <c r="T1983" s="121"/>
      <c r="U1983" s="121"/>
      <c r="V1983" s="121"/>
      <c r="W1983" s="121"/>
      <c r="X1983" s="121"/>
      <c r="Y1983" s="121"/>
      <c r="Z1983" s="121"/>
      <c r="AA1983" s="121"/>
      <c r="AB1983" s="121"/>
      <c r="AC1983" s="122"/>
      <c r="AD1983" s="122"/>
      <c r="AE1983" s="122"/>
      <c r="AF1983" s="123"/>
      <c r="AG1983" s="123"/>
      <c r="AH1983" s="123"/>
      <c r="AI1983" s="120"/>
      <c r="AJ1983" s="120"/>
      <c r="AK1983" s="1093"/>
      <c r="AL1983" s="1093"/>
      <c r="AM1983" s="1093"/>
      <c r="AN1983" s="120"/>
      <c r="AO1983" s="118">
        <f t="shared" si="324"/>
        <v>0</v>
      </c>
      <c r="AP1983" s="120" t="s">
        <v>287</v>
      </c>
      <c r="AQ1983" s="120" t="s">
        <v>287</v>
      </c>
      <c r="AR1983" s="144">
        <f t="shared" si="322"/>
        <v>0</v>
      </c>
      <c r="AS1983" s="411">
        <v>8.3999999999999995E-3</v>
      </c>
      <c r="AT1983" s="115">
        <v>1992</v>
      </c>
    </row>
    <row r="1984" spans="1:46" ht="15" hidden="1" customHeight="1">
      <c r="A1984" s="115">
        <v>1993</v>
      </c>
      <c r="B1984" s="120"/>
      <c r="C1984" s="120"/>
      <c r="D1984" s="120"/>
      <c r="E1984" s="120"/>
      <c r="F1984" s="120"/>
      <c r="G1984" s="120"/>
      <c r="H1984" s="120"/>
      <c r="I1984" s="120"/>
      <c r="J1984" s="120"/>
      <c r="K1984" s="120"/>
      <c r="L1984" s="120">
        <f t="shared" si="323"/>
        <v>0.01</v>
      </c>
      <c r="M1984" s="163"/>
      <c r="N1984" s="141"/>
      <c r="O1984" s="163"/>
      <c r="P1984" s="163"/>
      <c r="Q1984" s="120"/>
      <c r="R1984" s="120"/>
      <c r="S1984" s="121"/>
      <c r="T1984" s="121"/>
      <c r="U1984" s="121"/>
      <c r="V1984" s="121"/>
      <c r="W1984" s="121"/>
      <c r="X1984" s="121"/>
      <c r="Y1984" s="121"/>
      <c r="Z1984" s="121"/>
      <c r="AA1984" s="121"/>
      <c r="AB1984" s="121"/>
      <c r="AC1984" s="122"/>
      <c r="AD1984" s="122"/>
      <c r="AE1984" s="122"/>
      <c r="AF1984" s="123"/>
      <c r="AG1984" s="123"/>
      <c r="AH1984" s="123"/>
      <c r="AI1984" s="120"/>
      <c r="AJ1984" s="120"/>
      <c r="AK1984" s="1093"/>
      <c r="AL1984" s="1093"/>
      <c r="AM1984" s="1093"/>
      <c r="AN1984" s="120"/>
      <c r="AO1984" s="118">
        <f t="shared" si="324"/>
        <v>0</v>
      </c>
      <c r="AP1984" s="120" t="s">
        <v>287</v>
      </c>
      <c r="AQ1984" s="120" t="s">
        <v>287</v>
      </c>
      <c r="AR1984" s="144">
        <f t="shared" si="322"/>
        <v>0</v>
      </c>
      <c r="AS1984" s="411">
        <v>8.3999999999999995E-3</v>
      </c>
      <c r="AT1984" s="115">
        <v>1993</v>
      </c>
    </row>
    <row r="1985" spans="1:46" ht="15" hidden="1" customHeight="1">
      <c r="A1985" s="115">
        <v>1994</v>
      </c>
      <c r="B1985" s="143"/>
      <c r="C1985" s="143"/>
      <c r="D1985" s="143"/>
      <c r="E1985" s="143"/>
      <c r="F1985" s="143"/>
      <c r="G1985" s="143"/>
      <c r="H1985" s="143"/>
      <c r="I1985" s="143"/>
      <c r="J1985" s="143"/>
      <c r="K1985" s="143"/>
      <c r="L1985" s="143">
        <f t="shared" si="323"/>
        <v>0.01</v>
      </c>
      <c r="M1985" s="165"/>
      <c r="N1985" s="167"/>
      <c r="O1985" s="165"/>
      <c r="P1985" s="165"/>
      <c r="Q1985" s="143"/>
      <c r="R1985" s="143"/>
      <c r="S1985" s="159"/>
      <c r="T1985" s="159"/>
      <c r="U1985" s="159"/>
      <c r="V1985" s="159"/>
      <c r="W1985" s="159"/>
      <c r="X1985" s="159"/>
      <c r="Y1985" s="159"/>
      <c r="Z1985" s="159"/>
      <c r="AA1985" s="159"/>
      <c r="AB1985" s="159"/>
      <c r="AC1985" s="160"/>
      <c r="AD1985" s="160"/>
      <c r="AE1985" s="160"/>
      <c r="AF1985" s="161"/>
      <c r="AG1985" s="161"/>
      <c r="AH1985" s="161"/>
      <c r="AI1985" s="1107"/>
      <c r="AJ1985" s="1107"/>
      <c r="AK1985" s="1093"/>
      <c r="AL1985" s="1093"/>
      <c r="AM1985" s="1093"/>
      <c r="AN1985" s="143"/>
      <c r="AO1985" s="118">
        <f t="shared" si="324"/>
        <v>0</v>
      </c>
      <c r="AP1985" s="143" t="s">
        <v>287</v>
      </c>
      <c r="AQ1985" s="143" t="s">
        <v>287</v>
      </c>
      <c r="AR1985" s="148">
        <f t="shared" si="322"/>
        <v>0</v>
      </c>
      <c r="AS1985" s="411">
        <v>8.3999999999999995E-3</v>
      </c>
      <c r="AT1985" s="115">
        <v>1994</v>
      </c>
    </row>
    <row r="1986" spans="1:46">
      <c r="A1986" s="168"/>
      <c r="N1986" s="168"/>
    </row>
    <row r="1987" spans="1:46">
      <c r="N1987" s="168"/>
    </row>
    <row r="1988" spans="1:46">
      <c r="N1988" s="168"/>
    </row>
    <row r="1989" spans="1:46">
      <c r="N1989" s="168"/>
    </row>
    <row r="1990" spans="1:46">
      <c r="N1990" s="168"/>
    </row>
    <row r="1991" spans="1:46">
      <c r="N1991" s="168"/>
    </row>
    <row r="1992" spans="1:46">
      <c r="N1992" s="168"/>
    </row>
    <row r="1993" spans="1:46">
      <c r="N1993" s="168"/>
    </row>
    <row r="1994" spans="1:46">
      <c r="N1994" s="168"/>
    </row>
    <row r="1995" spans="1:46">
      <c r="N1995" s="168"/>
    </row>
    <row r="1996" spans="1:46">
      <c r="N1996" s="168"/>
    </row>
    <row r="1997" spans="1:46">
      <c r="N1997" s="168"/>
    </row>
    <row r="1998" spans="1:46">
      <c r="N1998" s="168"/>
    </row>
    <row r="1999" spans="1:46">
      <c r="N1999" s="168"/>
    </row>
    <row r="2000" spans="1:46">
      <c r="N2000" s="168"/>
    </row>
    <row r="2001" spans="14:14">
      <c r="N2001" s="168"/>
    </row>
    <row r="2002" spans="14:14">
      <c r="N2002" s="168"/>
    </row>
    <row r="2003" spans="14:14">
      <c r="N2003" s="168"/>
    </row>
    <row r="2004" spans="14:14">
      <c r="N2004" s="168"/>
    </row>
    <row r="2005" spans="14:14">
      <c r="N2005" s="168"/>
    </row>
    <row r="2006" spans="14:14">
      <c r="N2006" s="168"/>
    </row>
    <row r="2007" spans="14:14">
      <c r="N2007" s="168"/>
    </row>
    <row r="2008" spans="14:14">
      <c r="N2008" s="168"/>
    </row>
    <row r="2009" spans="14:14">
      <c r="N2009" s="168"/>
    </row>
    <row r="2010" spans="14:14">
      <c r="N2010" s="168"/>
    </row>
    <row r="2011" spans="14:14">
      <c r="N2011" s="168"/>
    </row>
    <row r="2012" spans="14:14">
      <c r="N2012" s="168"/>
    </row>
    <row r="2013" spans="14:14">
      <c r="N2013" s="168"/>
    </row>
    <row r="2014" spans="14:14">
      <c r="N2014" s="168"/>
    </row>
    <row r="2015" spans="14:14">
      <c r="N2015" s="168"/>
    </row>
    <row r="2016" spans="14:14">
      <c r="N2016" s="168"/>
    </row>
    <row r="2017" spans="14:14">
      <c r="N2017" s="168"/>
    </row>
    <row r="2018" spans="14:14">
      <c r="N2018" s="168"/>
    </row>
    <row r="2019" spans="14:14">
      <c r="N2019" s="168"/>
    </row>
    <row r="2020" spans="14:14">
      <c r="N2020" s="168"/>
    </row>
    <row r="2021" spans="14:14">
      <c r="N2021" s="168"/>
    </row>
    <row r="2022" spans="14:14">
      <c r="N2022" s="168"/>
    </row>
    <row r="2023" spans="14:14">
      <c r="N2023" s="168"/>
    </row>
    <row r="2024" spans="14:14">
      <c r="N2024" s="168"/>
    </row>
    <row r="2025" spans="14:14">
      <c r="N2025" s="168"/>
    </row>
    <row r="2026" spans="14:14">
      <c r="N2026" s="168"/>
    </row>
    <row r="2027" spans="14:14">
      <c r="N2027" s="168"/>
    </row>
    <row r="2028" spans="14:14">
      <c r="N2028" s="168"/>
    </row>
    <row r="2029" spans="14:14">
      <c r="N2029" s="168"/>
    </row>
    <row r="2030" spans="14:14">
      <c r="N2030" s="168"/>
    </row>
    <row r="2031" spans="14:14">
      <c r="N2031" s="168"/>
    </row>
    <row r="2032" spans="14:14">
      <c r="N2032" s="168"/>
    </row>
    <row r="2033" spans="14:14">
      <c r="N2033" s="168"/>
    </row>
    <row r="2034" spans="14:14">
      <c r="N2034" s="168"/>
    </row>
    <row r="2035" spans="14:14">
      <c r="N2035" s="168"/>
    </row>
    <row r="2036" spans="14:14">
      <c r="N2036" s="168"/>
    </row>
    <row r="2037" spans="14:14">
      <c r="N2037" s="168"/>
    </row>
    <row r="2038" spans="14:14">
      <c r="N2038" s="168"/>
    </row>
    <row r="2039" spans="14:14">
      <c r="N2039" s="168"/>
    </row>
    <row r="2040" spans="14:14">
      <c r="N2040" s="168"/>
    </row>
    <row r="2041" spans="14:14">
      <c r="N2041" s="168"/>
    </row>
    <row r="2042" spans="14:14">
      <c r="N2042" s="168"/>
    </row>
    <row r="2043" spans="14:14">
      <c r="N2043" s="168"/>
    </row>
    <row r="2044" spans="14:14">
      <c r="N2044" s="168"/>
    </row>
    <row r="2045" spans="14:14">
      <c r="N2045" s="168"/>
    </row>
    <row r="2046" spans="14:14">
      <c r="N2046" s="168"/>
    </row>
    <row r="2047" spans="14:14">
      <c r="N2047" s="168"/>
    </row>
    <row r="2048" spans="14:14">
      <c r="N2048" s="168"/>
    </row>
    <row r="2049" spans="14:14">
      <c r="N2049" s="168"/>
    </row>
    <row r="2050" spans="14:14">
      <c r="N2050" s="168"/>
    </row>
    <row r="2051" spans="14:14">
      <c r="N2051" s="168"/>
    </row>
    <row r="2052" spans="14:14">
      <c r="N2052" s="168"/>
    </row>
    <row r="2053" spans="14:14">
      <c r="N2053" s="168"/>
    </row>
    <row r="2054" spans="14:14">
      <c r="N2054" s="168"/>
    </row>
    <row r="2055" spans="14:14">
      <c r="N2055" s="168"/>
    </row>
    <row r="2056" spans="14:14">
      <c r="N2056" s="168"/>
    </row>
    <row r="2057" spans="14:14">
      <c r="N2057" s="168"/>
    </row>
    <row r="2058" spans="14:14">
      <c r="N2058" s="168"/>
    </row>
    <row r="2059" spans="14:14">
      <c r="N2059" s="168"/>
    </row>
    <row r="2060" spans="14:14">
      <c r="N2060" s="168"/>
    </row>
    <row r="2061" spans="14:14">
      <c r="N2061" s="168"/>
    </row>
    <row r="2062" spans="14:14">
      <c r="N2062" s="168"/>
    </row>
    <row r="2063" spans="14:14">
      <c r="N2063" s="168"/>
    </row>
    <row r="2064" spans="14:14">
      <c r="N2064" s="168"/>
    </row>
    <row r="2065" spans="14:14">
      <c r="N2065" s="168"/>
    </row>
    <row r="2066" spans="14:14">
      <c r="N2066" s="168"/>
    </row>
    <row r="2067" spans="14:14">
      <c r="N2067" s="168"/>
    </row>
    <row r="2068" spans="14:14">
      <c r="N2068" s="168"/>
    </row>
    <row r="2069" spans="14:14">
      <c r="N2069" s="168"/>
    </row>
    <row r="2070" spans="14:14">
      <c r="N2070" s="168"/>
    </row>
    <row r="2071" spans="14:14">
      <c r="N2071" s="168"/>
    </row>
    <row r="2072" spans="14:14">
      <c r="N2072" s="168"/>
    </row>
    <row r="2073" spans="14:14">
      <c r="N2073" s="168"/>
    </row>
    <row r="2074" spans="14:14">
      <c r="N2074" s="168"/>
    </row>
    <row r="2075" spans="14:14">
      <c r="N2075" s="168"/>
    </row>
    <row r="2076" spans="14:14">
      <c r="N2076" s="168"/>
    </row>
    <row r="2077" spans="14:14">
      <c r="N2077" s="168"/>
    </row>
    <row r="2078" spans="14:14">
      <c r="N2078" s="168"/>
    </row>
    <row r="2079" spans="14:14">
      <c r="N2079" s="168"/>
    </row>
    <row r="2080" spans="14:14">
      <c r="N2080" s="168"/>
    </row>
    <row r="2081" spans="14:14">
      <c r="N2081" s="168"/>
    </row>
    <row r="2082" spans="14:14">
      <c r="N2082" s="168"/>
    </row>
    <row r="2083" spans="14:14">
      <c r="N2083" s="168"/>
    </row>
    <row r="2084" spans="14:14">
      <c r="N2084" s="168"/>
    </row>
    <row r="2085" spans="14:14">
      <c r="N2085" s="168"/>
    </row>
    <row r="2086" spans="14:14">
      <c r="N2086" s="168"/>
    </row>
    <row r="2087" spans="14:14">
      <c r="N2087" s="168"/>
    </row>
    <row r="2088" spans="14:14">
      <c r="N2088" s="168"/>
    </row>
    <row r="2089" spans="14:14">
      <c r="N2089" s="168"/>
    </row>
    <row r="2090" spans="14:14">
      <c r="N2090" s="168"/>
    </row>
    <row r="2091" spans="14:14">
      <c r="N2091" s="168"/>
    </row>
    <row r="2092" spans="14:14">
      <c r="N2092" s="168"/>
    </row>
    <row r="2093" spans="14:14">
      <c r="N2093" s="168"/>
    </row>
    <row r="2094" spans="14:14">
      <c r="N2094" s="168"/>
    </row>
    <row r="2095" spans="14:14">
      <c r="N2095" s="168"/>
    </row>
    <row r="2096" spans="14:14">
      <c r="N2096" s="168"/>
    </row>
    <row r="2097" spans="14:14">
      <c r="N2097" s="168"/>
    </row>
    <row r="2098" spans="14:14">
      <c r="N2098" s="168"/>
    </row>
    <row r="2099" spans="14:14">
      <c r="N2099" s="168"/>
    </row>
    <row r="2100" spans="14:14">
      <c r="N2100" s="168"/>
    </row>
    <row r="2101" spans="14:14">
      <c r="N2101" s="168"/>
    </row>
    <row r="2102" spans="14:14">
      <c r="N2102" s="168"/>
    </row>
    <row r="2103" spans="14:14">
      <c r="N2103" s="168"/>
    </row>
    <row r="2104" spans="14:14">
      <c r="N2104" s="168"/>
    </row>
    <row r="2105" spans="14:14">
      <c r="N2105" s="168"/>
    </row>
    <row r="2106" spans="14:14">
      <c r="N2106" s="168"/>
    </row>
    <row r="2107" spans="14:14">
      <c r="N2107" s="168"/>
    </row>
    <row r="2108" spans="14:14">
      <c r="N2108" s="168"/>
    </row>
    <row r="2109" spans="14:14">
      <c r="N2109" s="168"/>
    </row>
    <row r="2110" spans="14:14">
      <c r="N2110" s="168"/>
    </row>
    <row r="2111" spans="14:14">
      <c r="N2111" s="168"/>
    </row>
    <row r="2112" spans="14:14">
      <c r="N2112" s="168"/>
    </row>
    <row r="2113" spans="14:14">
      <c r="N2113" s="168"/>
    </row>
    <row r="2114" spans="14:14">
      <c r="N2114" s="168"/>
    </row>
    <row r="2115" spans="14:14">
      <c r="N2115" s="168"/>
    </row>
    <row r="2116" spans="14:14">
      <c r="N2116" s="168"/>
    </row>
    <row r="2117" spans="14:14">
      <c r="N2117" s="168"/>
    </row>
    <row r="2118" spans="14:14">
      <c r="N2118" s="168"/>
    </row>
    <row r="2119" spans="14:14">
      <c r="N2119" s="168"/>
    </row>
    <row r="2120" spans="14:14">
      <c r="N2120" s="168"/>
    </row>
    <row r="2121" spans="14:14">
      <c r="N2121" s="168"/>
    </row>
    <row r="2122" spans="14:14">
      <c r="N2122" s="168"/>
    </row>
    <row r="2123" spans="14:14">
      <c r="N2123" s="168"/>
    </row>
    <row r="2124" spans="14:14">
      <c r="N2124" s="168"/>
    </row>
    <row r="2125" spans="14:14">
      <c r="N2125" s="168"/>
    </row>
    <row r="2126" spans="14:14">
      <c r="N2126" s="168"/>
    </row>
    <row r="2127" spans="14:14">
      <c r="N2127" s="168"/>
    </row>
    <row r="2128" spans="14:14">
      <c r="N2128" s="168"/>
    </row>
    <row r="2129" spans="14:14">
      <c r="N2129" s="168"/>
    </row>
    <row r="2130" spans="14:14">
      <c r="N2130" s="168"/>
    </row>
    <row r="2131" spans="14:14">
      <c r="N2131" s="168"/>
    </row>
    <row r="2132" spans="14:14">
      <c r="N2132" s="168"/>
    </row>
    <row r="2133" spans="14:14">
      <c r="N2133" s="168"/>
    </row>
    <row r="2134" spans="14:14">
      <c r="N2134" s="168"/>
    </row>
    <row r="2135" spans="14:14">
      <c r="N2135" s="168"/>
    </row>
    <row r="2136" spans="14:14">
      <c r="N2136" s="168"/>
    </row>
    <row r="2137" spans="14:14">
      <c r="N2137" s="168"/>
    </row>
    <row r="2138" spans="14:14">
      <c r="N2138" s="168"/>
    </row>
    <row r="2139" spans="14:14">
      <c r="N2139" s="168"/>
    </row>
    <row r="2140" spans="14:14">
      <c r="N2140" s="168"/>
    </row>
    <row r="2141" spans="14:14">
      <c r="N2141" s="168"/>
    </row>
    <row r="2142" spans="14:14">
      <c r="N2142" s="168"/>
    </row>
    <row r="2143" spans="14:14">
      <c r="N2143" s="168"/>
    </row>
    <row r="2144" spans="14:14">
      <c r="N2144" s="168"/>
    </row>
    <row r="2145" spans="14:14">
      <c r="N2145" s="168"/>
    </row>
    <row r="2146" spans="14:14">
      <c r="N2146" s="168"/>
    </row>
    <row r="2147" spans="14:14">
      <c r="N2147" s="168"/>
    </row>
    <row r="2148" spans="14:14">
      <c r="N2148" s="168"/>
    </row>
    <row r="2149" spans="14:14">
      <c r="N2149" s="168"/>
    </row>
    <row r="2150" spans="14:14">
      <c r="N2150" s="168"/>
    </row>
    <row r="2151" spans="14:14">
      <c r="N2151" s="168"/>
    </row>
    <row r="2152" spans="14:14">
      <c r="N2152" s="168"/>
    </row>
    <row r="2153" spans="14:14">
      <c r="N2153" s="168"/>
    </row>
    <row r="2154" spans="14:14">
      <c r="N2154" s="168"/>
    </row>
    <row r="2155" spans="14:14">
      <c r="N2155" s="168"/>
    </row>
    <row r="2156" spans="14:14">
      <c r="N2156" s="168"/>
    </row>
    <row r="2157" spans="14:14">
      <c r="N2157" s="168"/>
    </row>
    <row r="2158" spans="14:14">
      <c r="N2158" s="168"/>
    </row>
    <row r="2159" spans="14:14">
      <c r="N2159" s="168"/>
    </row>
    <row r="2160" spans="14:14">
      <c r="N2160" s="168"/>
    </row>
    <row r="2161" spans="14:14">
      <c r="N2161" s="168"/>
    </row>
    <row r="2162" spans="14:14">
      <c r="N2162" s="168"/>
    </row>
    <row r="2163" spans="14:14">
      <c r="N2163" s="168"/>
    </row>
    <row r="2164" spans="14:14">
      <c r="N2164" s="168"/>
    </row>
    <row r="2165" spans="14:14">
      <c r="N2165" s="168"/>
    </row>
    <row r="2166" spans="14:14">
      <c r="N2166" s="168"/>
    </row>
    <row r="2167" spans="14:14">
      <c r="N2167" s="168"/>
    </row>
    <row r="2168" spans="14:14">
      <c r="N2168" s="168"/>
    </row>
    <row r="2169" spans="14:14">
      <c r="N2169" s="168"/>
    </row>
    <row r="2170" spans="14:14">
      <c r="N2170" s="168"/>
    </row>
    <row r="2171" spans="14:14">
      <c r="N2171" s="168"/>
    </row>
    <row r="2172" spans="14:14">
      <c r="N2172" s="168"/>
    </row>
    <row r="2173" spans="14:14">
      <c r="N2173" s="168"/>
    </row>
    <row r="2174" spans="14:14">
      <c r="N2174" s="168"/>
    </row>
    <row r="2175" spans="14:14">
      <c r="N2175" s="168"/>
    </row>
    <row r="2176" spans="14:14">
      <c r="N2176" s="168"/>
    </row>
    <row r="2177" spans="14:14">
      <c r="N2177" s="168"/>
    </row>
    <row r="2178" spans="14:14">
      <c r="N2178" s="168"/>
    </row>
    <row r="2179" spans="14:14">
      <c r="N2179" s="168"/>
    </row>
    <row r="2180" spans="14:14">
      <c r="N2180" s="168"/>
    </row>
    <row r="2181" spans="14:14">
      <c r="N2181" s="168"/>
    </row>
    <row r="2182" spans="14:14">
      <c r="N2182" s="168"/>
    </row>
    <row r="2183" spans="14:14">
      <c r="N2183" s="168"/>
    </row>
    <row r="2184" spans="14:14">
      <c r="N2184" s="168"/>
    </row>
    <row r="2185" spans="14:14">
      <c r="N2185" s="168"/>
    </row>
    <row r="2186" spans="14:14">
      <c r="N2186" s="168"/>
    </row>
    <row r="2187" spans="14:14">
      <c r="N2187" s="168"/>
    </row>
    <row r="2188" spans="14:14">
      <c r="N2188" s="168"/>
    </row>
    <row r="2189" spans="14:14">
      <c r="N2189" s="168"/>
    </row>
    <row r="2190" spans="14:14">
      <c r="N2190" s="168"/>
    </row>
    <row r="2191" spans="14:14">
      <c r="N2191" s="168"/>
    </row>
    <row r="2192" spans="14:14">
      <c r="N2192" s="168"/>
    </row>
    <row r="2193" spans="14:14">
      <c r="N2193" s="168"/>
    </row>
    <row r="2194" spans="14:14">
      <c r="N2194" s="168"/>
    </row>
    <row r="2195" spans="14:14">
      <c r="N2195" s="168"/>
    </row>
    <row r="2196" spans="14:14">
      <c r="N2196" s="168"/>
    </row>
    <row r="2197" spans="14:14">
      <c r="N2197" s="168"/>
    </row>
    <row r="2198" spans="14:14">
      <c r="N2198" s="168"/>
    </row>
    <row r="2199" spans="14:14">
      <c r="N2199" s="168"/>
    </row>
    <row r="2200" spans="14:14">
      <c r="N2200" s="168"/>
    </row>
    <row r="2201" spans="14:14">
      <c r="N2201" s="168"/>
    </row>
    <row r="2202" spans="14:14">
      <c r="N2202" s="168"/>
    </row>
    <row r="2203" spans="14:14">
      <c r="N2203" s="168"/>
    </row>
    <row r="2204" spans="14:14">
      <c r="N2204" s="168"/>
    </row>
    <row r="2205" spans="14:14">
      <c r="N2205" s="168"/>
    </row>
    <row r="2206" spans="14:14">
      <c r="N2206" s="168"/>
    </row>
    <row r="2207" spans="14:14">
      <c r="N2207" s="168"/>
    </row>
    <row r="2208" spans="14:14">
      <c r="N2208" s="168"/>
    </row>
    <row r="2209" spans="14:14">
      <c r="N2209" s="168"/>
    </row>
    <row r="2210" spans="14:14">
      <c r="N2210" s="168"/>
    </row>
    <row r="2211" spans="14:14">
      <c r="N2211" s="168"/>
    </row>
    <row r="2212" spans="14:14">
      <c r="N2212" s="168"/>
    </row>
    <row r="2213" spans="14:14">
      <c r="N2213" s="168"/>
    </row>
    <row r="2214" spans="14:14">
      <c r="N2214" s="168"/>
    </row>
    <row r="2215" spans="14:14">
      <c r="N2215" s="168"/>
    </row>
    <row r="2216" spans="14:14">
      <c r="N2216" s="168"/>
    </row>
    <row r="2217" spans="14:14">
      <c r="N2217" s="168"/>
    </row>
    <row r="2218" spans="14:14">
      <c r="N2218" s="168"/>
    </row>
    <row r="2219" spans="14:14">
      <c r="N2219" s="168"/>
    </row>
    <row r="2220" spans="14:14">
      <c r="N2220" s="168"/>
    </row>
    <row r="2221" spans="14:14">
      <c r="N2221" s="168"/>
    </row>
    <row r="2222" spans="14:14">
      <c r="N2222" s="168"/>
    </row>
    <row r="2223" spans="14:14">
      <c r="N2223" s="168"/>
    </row>
    <row r="2224" spans="14:14">
      <c r="N2224" s="168"/>
    </row>
    <row r="2225" spans="14:14">
      <c r="N2225" s="168"/>
    </row>
    <row r="2226" spans="14:14">
      <c r="N2226" s="168"/>
    </row>
    <row r="2227" spans="14:14">
      <c r="N2227" s="168"/>
    </row>
    <row r="2228" spans="14:14">
      <c r="N2228" s="168"/>
    </row>
    <row r="2229" spans="14:14">
      <c r="N2229" s="168"/>
    </row>
    <row r="2230" spans="14:14">
      <c r="N2230" s="168"/>
    </row>
    <row r="2231" spans="14:14">
      <c r="N2231" s="168"/>
    </row>
    <row r="2232" spans="14:14">
      <c r="N2232" s="168"/>
    </row>
    <row r="2233" spans="14:14">
      <c r="N2233" s="168"/>
    </row>
    <row r="2234" spans="14:14">
      <c r="N2234" s="168"/>
    </row>
    <row r="2235" spans="14:14">
      <c r="N2235" s="168"/>
    </row>
    <row r="2236" spans="14:14">
      <c r="N2236" s="168"/>
    </row>
    <row r="2237" spans="14:14">
      <c r="N2237" s="168"/>
    </row>
    <row r="2238" spans="14:14">
      <c r="N2238" s="168"/>
    </row>
    <row r="2239" spans="14:14">
      <c r="N2239" s="168"/>
    </row>
    <row r="2240" spans="14:14">
      <c r="N2240" s="168"/>
    </row>
    <row r="2241" spans="14:14">
      <c r="N2241" s="168"/>
    </row>
    <row r="2242" spans="14:14">
      <c r="N2242" s="168"/>
    </row>
    <row r="2243" spans="14:14">
      <c r="N2243" s="168"/>
    </row>
    <row r="2244" spans="14:14">
      <c r="N2244" s="168"/>
    </row>
    <row r="2245" spans="14:14">
      <c r="N2245" s="168"/>
    </row>
    <row r="2246" spans="14:14">
      <c r="N2246" s="168"/>
    </row>
    <row r="2247" spans="14:14">
      <c r="N2247" s="168"/>
    </row>
    <row r="2248" spans="14:14">
      <c r="N2248" s="168"/>
    </row>
    <row r="2249" spans="14:14">
      <c r="N2249" s="168"/>
    </row>
    <row r="2250" spans="14:14">
      <c r="N2250" s="168"/>
    </row>
    <row r="2251" spans="14:14">
      <c r="N2251" s="168"/>
    </row>
    <row r="2252" spans="14:14">
      <c r="N2252" s="168"/>
    </row>
    <row r="2253" spans="14:14">
      <c r="N2253" s="168"/>
    </row>
    <row r="2254" spans="14:14">
      <c r="N2254" s="168"/>
    </row>
    <row r="2255" spans="14:14">
      <c r="N2255" s="168"/>
    </row>
    <row r="2256" spans="14:14">
      <c r="N2256" s="168"/>
    </row>
    <row r="2257" spans="14:14">
      <c r="N2257" s="168"/>
    </row>
    <row r="2258" spans="14:14">
      <c r="N2258" s="168"/>
    </row>
    <row r="2259" spans="14:14">
      <c r="N2259" s="168"/>
    </row>
    <row r="2260" spans="14:14">
      <c r="N2260" s="168"/>
    </row>
    <row r="2261" spans="14:14">
      <c r="N2261" s="168"/>
    </row>
    <row r="2262" spans="14:14">
      <c r="N2262" s="168"/>
    </row>
    <row r="2263" spans="14:14">
      <c r="N2263" s="168"/>
    </row>
    <row r="2264" spans="14:14">
      <c r="N2264" s="168"/>
    </row>
    <row r="2265" spans="14:14">
      <c r="N2265" s="168"/>
    </row>
    <row r="2266" spans="14:14">
      <c r="N2266" s="168"/>
    </row>
    <row r="2267" spans="14:14">
      <c r="N2267" s="168"/>
    </row>
    <row r="2268" spans="14:14">
      <c r="N2268" s="168"/>
    </row>
    <row r="2269" spans="14:14">
      <c r="N2269" s="168"/>
    </row>
    <row r="2270" spans="14:14">
      <c r="N2270" s="168"/>
    </row>
    <row r="2271" spans="14:14">
      <c r="N2271" s="168"/>
    </row>
    <row r="2272" spans="14:14">
      <c r="N2272" s="168"/>
    </row>
    <row r="2273" spans="14:14">
      <c r="N2273" s="168"/>
    </row>
    <row r="2274" spans="14:14">
      <c r="N2274" s="168"/>
    </row>
    <row r="2275" spans="14:14">
      <c r="N2275" s="168"/>
    </row>
    <row r="2276" spans="14:14">
      <c r="N2276" s="168"/>
    </row>
    <row r="2277" spans="14:14">
      <c r="N2277" s="168"/>
    </row>
    <row r="2278" spans="14:14">
      <c r="N2278" s="168"/>
    </row>
    <row r="2279" spans="14:14">
      <c r="N2279" s="168"/>
    </row>
    <row r="2280" spans="14:14">
      <c r="N2280" s="168"/>
    </row>
    <row r="2281" spans="14:14">
      <c r="N2281" s="168"/>
    </row>
    <row r="2282" spans="14:14">
      <c r="N2282" s="168"/>
    </row>
    <row r="2283" spans="14:14">
      <c r="N2283" s="168"/>
    </row>
    <row r="2284" spans="14:14">
      <c r="N2284" s="168"/>
    </row>
    <row r="2285" spans="14:14">
      <c r="N2285" s="168"/>
    </row>
    <row r="2286" spans="14:14">
      <c r="N2286" s="168"/>
    </row>
    <row r="2287" spans="14:14">
      <c r="N2287" s="168"/>
    </row>
    <row r="2288" spans="14:14">
      <c r="N2288" s="168"/>
    </row>
    <row r="2289" spans="14:14">
      <c r="N2289" s="168"/>
    </row>
    <row r="2290" spans="14:14">
      <c r="N2290" s="168"/>
    </row>
    <row r="2291" spans="14:14">
      <c r="N2291" s="168"/>
    </row>
    <row r="2292" spans="14:14">
      <c r="N2292" s="168"/>
    </row>
    <row r="2293" spans="14:14">
      <c r="N2293" s="168"/>
    </row>
    <row r="2294" spans="14:14">
      <c r="N2294" s="168"/>
    </row>
    <row r="2295" spans="14:14">
      <c r="N2295" s="168"/>
    </row>
    <row r="2296" spans="14:14">
      <c r="N2296" s="168"/>
    </row>
    <row r="2297" spans="14:14">
      <c r="N2297" s="168"/>
    </row>
    <row r="2298" spans="14:14">
      <c r="N2298" s="168"/>
    </row>
    <row r="2299" spans="14:14">
      <c r="N2299" s="168"/>
    </row>
    <row r="2300" spans="14:14">
      <c r="N2300" s="168"/>
    </row>
    <row r="2301" spans="14:14">
      <c r="N2301" s="168"/>
    </row>
    <row r="2302" spans="14:14">
      <c r="N2302" s="168"/>
    </row>
    <row r="2303" spans="14:14">
      <c r="N2303" s="168"/>
    </row>
    <row r="2304" spans="14:14">
      <c r="N2304" s="168"/>
    </row>
    <row r="2305" spans="14:14">
      <c r="N2305" s="168"/>
    </row>
    <row r="2306" spans="14:14">
      <c r="N2306" s="168"/>
    </row>
    <row r="2307" spans="14:14">
      <c r="N2307" s="168"/>
    </row>
    <row r="2308" spans="14:14">
      <c r="N2308" s="168"/>
    </row>
    <row r="2309" spans="14:14">
      <c r="N2309" s="168"/>
    </row>
    <row r="2310" spans="14:14">
      <c r="N2310" s="168"/>
    </row>
    <row r="2311" spans="14:14">
      <c r="N2311" s="168"/>
    </row>
    <row r="2312" spans="14:14">
      <c r="N2312" s="168"/>
    </row>
    <row r="2313" spans="14:14">
      <c r="N2313" s="168"/>
    </row>
    <row r="2314" spans="14:14">
      <c r="N2314" s="168"/>
    </row>
    <row r="2315" spans="14:14">
      <c r="N2315" s="168"/>
    </row>
    <row r="2316" spans="14:14">
      <c r="N2316" s="168"/>
    </row>
    <row r="2317" spans="14:14">
      <c r="N2317" s="168"/>
    </row>
    <row r="2318" spans="14:14">
      <c r="N2318" s="168"/>
    </row>
    <row r="2319" spans="14:14">
      <c r="N2319" s="168"/>
    </row>
    <row r="2320" spans="14:14">
      <c r="N2320" s="168"/>
    </row>
    <row r="2321" spans="14:14">
      <c r="N2321" s="168"/>
    </row>
    <row r="2322" spans="14:14">
      <c r="N2322" s="168"/>
    </row>
    <row r="2323" spans="14:14">
      <c r="N2323" s="168"/>
    </row>
    <row r="2324" spans="14:14">
      <c r="N2324" s="168"/>
    </row>
    <row r="2325" spans="14:14">
      <c r="N2325" s="168"/>
    </row>
    <row r="2326" spans="14:14">
      <c r="N2326" s="168"/>
    </row>
    <row r="2327" spans="14:14">
      <c r="N2327" s="168"/>
    </row>
    <row r="2328" spans="14:14">
      <c r="N2328" s="168"/>
    </row>
    <row r="2329" spans="14:14">
      <c r="N2329" s="168"/>
    </row>
    <row r="2330" spans="14:14">
      <c r="N2330" s="168"/>
    </row>
    <row r="2331" spans="14:14">
      <c r="N2331" s="168"/>
    </row>
    <row r="2332" spans="14:14">
      <c r="N2332" s="168"/>
    </row>
    <row r="2333" spans="14:14">
      <c r="N2333" s="168"/>
    </row>
    <row r="2334" spans="14:14">
      <c r="N2334" s="168"/>
    </row>
    <row r="2335" spans="14:14">
      <c r="N2335" s="168"/>
    </row>
    <row r="2336" spans="14:14">
      <c r="N2336" s="168"/>
    </row>
    <row r="2337" spans="14:14">
      <c r="N2337" s="168"/>
    </row>
    <row r="2338" spans="14:14">
      <c r="N2338" s="168"/>
    </row>
    <row r="2339" spans="14:14">
      <c r="N2339" s="168"/>
    </row>
    <row r="2340" spans="14:14">
      <c r="N2340" s="168"/>
    </row>
    <row r="2341" spans="14:14">
      <c r="N2341" s="168"/>
    </row>
    <row r="2342" spans="14:14">
      <c r="N2342" s="168"/>
    </row>
    <row r="2343" spans="14:14">
      <c r="N2343" s="168"/>
    </row>
    <row r="2344" spans="14:14">
      <c r="N2344" s="168"/>
    </row>
    <row r="2345" spans="14:14">
      <c r="N2345" s="168"/>
    </row>
    <row r="2346" spans="14:14">
      <c r="N2346" s="168"/>
    </row>
    <row r="2347" spans="14:14">
      <c r="N2347" s="168"/>
    </row>
    <row r="2348" spans="14:14">
      <c r="N2348" s="168"/>
    </row>
    <row r="2349" spans="14:14">
      <c r="N2349" s="168"/>
    </row>
    <row r="2350" spans="14:14">
      <c r="N2350" s="168"/>
    </row>
    <row r="2351" spans="14:14">
      <c r="N2351" s="168"/>
    </row>
    <row r="2352" spans="14:14">
      <c r="N2352" s="168"/>
    </row>
    <row r="2353" spans="14:14">
      <c r="N2353" s="168"/>
    </row>
    <row r="2354" spans="14:14">
      <c r="N2354" s="168"/>
    </row>
    <row r="2355" spans="14:14">
      <c r="N2355" s="168"/>
    </row>
    <row r="2356" spans="14:14">
      <c r="N2356" s="168"/>
    </row>
    <row r="2357" spans="14:14">
      <c r="N2357" s="168"/>
    </row>
    <row r="2358" spans="14:14">
      <c r="N2358" s="168"/>
    </row>
    <row r="2359" spans="14:14">
      <c r="N2359" s="168"/>
    </row>
    <row r="2360" spans="14:14">
      <c r="N2360" s="168"/>
    </row>
    <row r="2361" spans="14:14">
      <c r="N2361" s="168"/>
    </row>
    <row r="2362" spans="14:14">
      <c r="N2362" s="168"/>
    </row>
    <row r="2363" spans="14:14">
      <c r="N2363" s="168"/>
    </row>
    <row r="2364" spans="14:14">
      <c r="N2364" s="168"/>
    </row>
    <row r="2365" spans="14:14">
      <c r="N2365" s="168"/>
    </row>
    <row r="2366" spans="14:14">
      <c r="N2366" s="168"/>
    </row>
    <row r="2367" spans="14:14">
      <c r="N2367" s="168"/>
    </row>
    <row r="2368" spans="14:14">
      <c r="N2368" s="168"/>
    </row>
    <row r="2369" spans="14:14">
      <c r="N2369" s="168"/>
    </row>
    <row r="2370" spans="14:14">
      <c r="N2370" s="168"/>
    </row>
    <row r="2371" spans="14:14">
      <c r="N2371" s="168"/>
    </row>
    <row r="2372" spans="14:14">
      <c r="N2372" s="168"/>
    </row>
    <row r="2373" spans="14:14">
      <c r="N2373" s="168"/>
    </row>
    <row r="2374" spans="14:14">
      <c r="N2374" s="168"/>
    </row>
    <row r="2375" spans="14:14">
      <c r="N2375" s="168"/>
    </row>
    <row r="2376" spans="14:14">
      <c r="N2376" s="168"/>
    </row>
    <row r="2377" spans="14:14">
      <c r="N2377" s="168"/>
    </row>
    <row r="2378" spans="14:14">
      <c r="N2378" s="168"/>
    </row>
    <row r="2379" spans="14:14">
      <c r="N2379" s="168"/>
    </row>
    <row r="2380" spans="14:14">
      <c r="N2380" s="168"/>
    </row>
    <row r="2381" spans="14:14">
      <c r="N2381" s="168"/>
    </row>
    <row r="2382" spans="14:14">
      <c r="N2382" s="168"/>
    </row>
    <row r="2383" spans="14:14">
      <c r="N2383" s="168"/>
    </row>
    <row r="2384" spans="14:14">
      <c r="N2384" s="168"/>
    </row>
    <row r="2385" spans="14:14">
      <c r="N2385" s="168"/>
    </row>
    <row r="2386" spans="14:14">
      <c r="N2386" s="168"/>
    </row>
    <row r="2387" spans="14:14">
      <c r="N2387" s="168"/>
    </row>
    <row r="2388" spans="14:14">
      <c r="N2388" s="168"/>
    </row>
    <row r="2389" spans="14:14">
      <c r="N2389" s="168"/>
    </row>
    <row r="2390" spans="14:14">
      <c r="N2390" s="168"/>
    </row>
    <row r="2391" spans="14:14">
      <c r="N2391" s="168"/>
    </row>
    <row r="2392" spans="14:14">
      <c r="N2392" s="168"/>
    </row>
    <row r="2393" spans="14:14">
      <c r="N2393" s="168"/>
    </row>
    <row r="2394" spans="14:14">
      <c r="N2394" s="168"/>
    </row>
    <row r="2395" spans="14:14">
      <c r="N2395" s="168"/>
    </row>
    <row r="2396" spans="14:14">
      <c r="N2396" s="168"/>
    </row>
    <row r="2397" spans="14:14">
      <c r="N2397" s="168"/>
    </row>
    <row r="2398" spans="14:14">
      <c r="N2398" s="168"/>
    </row>
    <row r="2399" spans="14:14">
      <c r="N2399" s="168"/>
    </row>
    <row r="2400" spans="14:14">
      <c r="N2400" s="168"/>
    </row>
    <row r="2401" spans="14:14">
      <c r="N2401" s="168"/>
    </row>
    <row r="2402" spans="14:14">
      <c r="N2402" s="168"/>
    </row>
    <row r="2403" spans="14:14">
      <c r="N2403" s="168"/>
    </row>
    <row r="2404" spans="14:14">
      <c r="N2404" s="168"/>
    </row>
    <row r="2405" spans="14:14">
      <c r="N2405" s="168"/>
    </row>
    <row r="2406" spans="14:14">
      <c r="N2406" s="168"/>
    </row>
    <row r="2407" spans="14:14">
      <c r="N2407" s="168"/>
    </row>
    <row r="2408" spans="14:14">
      <c r="N2408" s="168"/>
    </row>
    <row r="2409" spans="14:14">
      <c r="N2409" s="168"/>
    </row>
    <row r="2410" spans="14:14">
      <c r="N2410" s="168"/>
    </row>
    <row r="2411" spans="14:14">
      <c r="N2411" s="168"/>
    </row>
    <row r="2412" spans="14:14">
      <c r="N2412" s="168"/>
    </row>
    <row r="2413" spans="14:14">
      <c r="N2413" s="168"/>
    </row>
    <row r="2414" spans="14:14">
      <c r="N2414" s="168"/>
    </row>
    <row r="2415" spans="14:14">
      <c r="N2415" s="168"/>
    </row>
    <row r="2416" spans="14:14">
      <c r="N2416" s="168"/>
    </row>
    <row r="2417" spans="14:14">
      <c r="N2417" s="168"/>
    </row>
    <row r="2418" spans="14:14">
      <c r="N2418" s="168"/>
    </row>
    <row r="2419" spans="14:14">
      <c r="N2419" s="168"/>
    </row>
    <row r="2420" spans="14:14">
      <c r="N2420" s="168"/>
    </row>
    <row r="2421" spans="14:14">
      <c r="N2421" s="168"/>
    </row>
    <row r="2422" spans="14:14">
      <c r="N2422" s="168"/>
    </row>
    <row r="2423" spans="14:14">
      <c r="N2423" s="168"/>
    </row>
    <row r="2424" spans="14:14">
      <c r="N2424" s="168"/>
    </row>
    <row r="2425" spans="14:14">
      <c r="N2425" s="168"/>
    </row>
    <row r="2426" spans="14:14">
      <c r="N2426" s="168"/>
    </row>
    <row r="2427" spans="14:14">
      <c r="N2427" s="168"/>
    </row>
    <row r="2428" spans="14:14">
      <c r="N2428" s="168"/>
    </row>
    <row r="2429" spans="14:14">
      <c r="N2429" s="168"/>
    </row>
    <row r="2430" spans="14:14">
      <c r="N2430" s="168"/>
    </row>
    <row r="2431" spans="14:14">
      <c r="N2431" s="168"/>
    </row>
    <row r="2432" spans="14:14">
      <c r="N2432" s="168"/>
    </row>
    <row r="2433" spans="14:14">
      <c r="N2433" s="168"/>
    </row>
    <row r="2434" spans="14:14">
      <c r="N2434" s="168"/>
    </row>
    <row r="2435" spans="14:14">
      <c r="N2435" s="168"/>
    </row>
    <row r="2436" spans="14:14">
      <c r="N2436" s="168"/>
    </row>
    <row r="2437" spans="14:14">
      <c r="N2437" s="168"/>
    </row>
    <row r="2438" spans="14:14">
      <c r="N2438" s="168"/>
    </row>
    <row r="2439" spans="14:14">
      <c r="N2439" s="168"/>
    </row>
    <row r="2440" spans="14:14">
      <c r="N2440" s="168"/>
    </row>
    <row r="2441" spans="14:14">
      <c r="N2441" s="168"/>
    </row>
    <row r="2442" spans="14:14">
      <c r="N2442" s="168"/>
    </row>
    <row r="2443" spans="14:14">
      <c r="N2443" s="168"/>
    </row>
    <row r="2444" spans="14:14">
      <c r="N2444" s="168"/>
    </row>
    <row r="2445" spans="14:14">
      <c r="N2445" s="168"/>
    </row>
    <row r="2446" spans="14:14">
      <c r="N2446" s="168"/>
    </row>
    <row r="2447" spans="14:14">
      <c r="N2447" s="168"/>
    </row>
    <row r="2448" spans="14:14">
      <c r="N2448" s="168"/>
    </row>
    <row r="2449" spans="14:14">
      <c r="N2449" s="168"/>
    </row>
    <row r="2450" spans="14:14">
      <c r="N2450" s="168"/>
    </row>
    <row r="2451" spans="14:14">
      <c r="N2451" s="168"/>
    </row>
    <row r="2452" spans="14:14">
      <c r="N2452" s="168"/>
    </row>
    <row r="2453" spans="14:14">
      <c r="N2453" s="168"/>
    </row>
    <row r="2454" spans="14:14">
      <c r="N2454" s="168"/>
    </row>
    <row r="2455" spans="14:14">
      <c r="N2455" s="168"/>
    </row>
    <row r="2456" spans="14:14">
      <c r="N2456" s="168"/>
    </row>
    <row r="2457" spans="14:14">
      <c r="N2457" s="168"/>
    </row>
    <row r="2458" spans="14:14">
      <c r="N2458" s="168"/>
    </row>
    <row r="2459" spans="14:14">
      <c r="N2459" s="168"/>
    </row>
    <row r="2460" spans="14:14">
      <c r="N2460" s="168"/>
    </row>
    <row r="2461" spans="14:14">
      <c r="N2461" s="168"/>
    </row>
    <row r="2462" spans="14:14">
      <c r="N2462" s="168"/>
    </row>
    <row r="2463" spans="14:14">
      <c r="N2463" s="168"/>
    </row>
    <row r="2464" spans="14:14">
      <c r="N2464" s="168"/>
    </row>
    <row r="2465" spans="14:14">
      <c r="N2465" s="168"/>
    </row>
    <row r="2466" spans="14:14">
      <c r="N2466" s="168"/>
    </row>
    <row r="2467" spans="14:14">
      <c r="N2467" s="168"/>
    </row>
    <row r="2468" spans="14:14">
      <c r="N2468" s="168"/>
    </row>
    <row r="2469" spans="14:14">
      <c r="N2469" s="168"/>
    </row>
    <row r="2470" spans="14:14">
      <c r="N2470" s="168"/>
    </row>
    <row r="2471" spans="14:14">
      <c r="N2471" s="168"/>
    </row>
    <row r="2472" spans="14:14">
      <c r="N2472" s="168"/>
    </row>
    <row r="2473" spans="14:14">
      <c r="N2473" s="168"/>
    </row>
    <row r="2474" spans="14:14">
      <c r="N2474" s="168"/>
    </row>
    <row r="2475" spans="14:14">
      <c r="N2475" s="168"/>
    </row>
    <row r="2476" spans="14:14">
      <c r="N2476" s="168"/>
    </row>
    <row r="2477" spans="14:14">
      <c r="N2477" s="168"/>
    </row>
    <row r="2478" spans="14:14">
      <c r="N2478" s="168"/>
    </row>
    <row r="2479" spans="14:14">
      <c r="N2479" s="168"/>
    </row>
    <row r="2480" spans="14:14">
      <c r="N2480" s="168"/>
    </row>
    <row r="2481" spans="14:14">
      <c r="N2481" s="168"/>
    </row>
    <row r="2482" spans="14:14">
      <c r="N2482" s="168"/>
    </row>
    <row r="2483" spans="14:14">
      <c r="N2483" s="168"/>
    </row>
    <row r="2484" spans="14:14">
      <c r="N2484" s="168"/>
    </row>
    <row r="2485" spans="14:14">
      <c r="N2485" s="168"/>
    </row>
    <row r="2486" spans="14:14">
      <c r="N2486" s="168"/>
    </row>
    <row r="2487" spans="14:14">
      <c r="N2487" s="168"/>
    </row>
    <row r="2488" spans="14:14">
      <c r="N2488" s="168"/>
    </row>
    <row r="2489" spans="14:14">
      <c r="N2489" s="168"/>
    </row>
    <row r="2490" spans="14:14">
      <c r="N2490" s="168"/>
    </row>
    <row r="2491" spans="14:14">
      <c r="N2491" s="168"/>
    </row>
    <row r="2492" spans="14:14">
      <c r="N2492" s="168"/>
    </row>
    <row r="2493" spans="14:14">
      <c r="N2493" s="168"/>
    </row>
    <row r="2494" spans="14:14">
      <c r="N2494" s="168"/>
    </row>
    <row r="2495" spans="14:14">
      <c r="N2495" s="168"/>
    </row>
    <row r="2496" spans="14:14">
      <c r="N2496" s="168"/>
    </row>
    <row r="2497" spans="14:14">
      <c r="N2497" s="168"/>
    </row>
    <row r="2498" spans="14:14">
      <c r="N2498" s="168"/>
    </row>
    <row r="2499" spans="14:14">
      <c r="N2499" s="168"/>
    </row>
    <row r="2500" spans="14:14">
      <c r="N2500" s="168"/>
    </row>
    <row r="2501" spans="14:14">
      <c r="N2501" s="168"/>
    </row>
    <row r="2502" spans="14:14">
      <c r="N2502" s="168"/>
    </row>
    <row r="2503" spans="14:14">
      <c r="N2503" s="168"/>
    </row>
    <row r="2504" spans="14:14">
      <c r="N2504" s="168"/>
    </row>
    <row r="2505" spans="14:14">
      <c r="N2505" s="168"/>
    </row>
    <row r="2506" spans="14:14">
      <c r="N2506" s="168"/>
    </row>
    <row r="2507" spans="14:14">
      <c r="N2507" s="168"/>
    </row>
    <row r="2508" spans="14:14">
      <c r="N2508" s="168"/>
    </row>
    <row r="2509" spans="14:14">
      <c r="N2509" s="168"/>
    </row>
    <row r="2510" spans="14:14">
      <c r="N2510" s="168"/>
    </row>
    <row r="2511" spans="14:14">
      <c r="N2511" s="168"/>
    </row>
    <row r="2512" spans="14:14">
      <c r="N2512" s="168"/>
    </row>
    <row r="2513" spans="14:14">
      <c r="N2513" s="168"/>
    </row>
    <row r="2514" spans="14:14">
      <c r="N2514" s="168"/>
    </row>
    <row r="2515" spans="14:14">
      <c r="N2515" s="168"/>
    </row>
    <row r="2516" spans="14:14">
      <c r="N2516" s="168"/>
    </row>
    <row r="2517" spans="14:14">
      <c r="N2517" s="168"/>
    </row>
    <row r="2518" spans="14:14">
      <c r="N2518" s="168"/>
    </row>
    <row r="2519" spans="14:14">
      <c r="N2519" s="168"/>
    </row>
    <row r="2520" spans="14:14">
      <c r="N2520" s="168"/>
    </row>
    <row r="2521" spans="14:14">
      <c r="N2521" s="168"/>
    </row>
    <row r="2522" spans="14:14">
      <c r="N2522" s="168"/>
    </row>
    <row r="2523" spans="14:14">
      <c r="N2523" s="168"/>
    </row>
    <row r="2524" spans="14:14">
      <c r="N2524" s="168"/>
    </row>
    <row r="2525" spans="14:14">
      <c r="N2525" s="168"/>
    </row>
    <row r="2526" spans="14:14">
      <c r="N2526" s="168"/>
    </row>
    <row r="2527" spans="14:14">
      <c r="N2527" s="168"/>
    </row>
    <row r="2528" spans="14:14">
      <c r="N2528" s="168"/>
    </row>
    <row r="2529" spans="14:14">
      <c r="N2529" s="168"/>
    </row>
    <row r="2530" spans="14:14">
      <c r="N2530" s="168"/>
    </row>
    <row r="2531" spans="14:14">
      <c r="N2531" s="168"/>
    </row>
    <row r="2532" spans="14:14">
      <c r="N2532" s="168"/>
    </row>
    <row r="2533" spans="14:14">
      <c r="N2533" s="168"/>
    </row>
    <row r="2534" spans="14:14">
      <c r="N2534" s="168"/>
    </row>
    <row r="2535" spans="14:14">
      <c r="N2535" s="168"/>
    </row>
    <row r="2536" spans="14:14">
      <c r="N2536" s="168"/>
    </row>
    <row r="2537" spans="14:14">
      <c r="N2537" s="168"/>
    </row>
    <row r="2538" spans="14:14">
      <c r="N2538" s="168"/>
    </row>
    <row r="2539" spans="14:14">
      <c r="N2539" s="168"/>
    </row>
    <row r="2540" spans="14:14">
      <c r="N2540" s="168"/>
    </row>
    <row r="2541" spans="14:14">
      <c r="N2541" s="168"/>
    </row>
    <row r="2542" spans="14:14">
      <c r="N2542" s="168"/>
    </row>
    <row r="2543" spans="14:14">
      <c r="N2543" s="168"/>
    </row>
    <row r="2544" spans="14:14">
      <c r="N2544" s="168"/>
    </row>
    <row r="2545" spans="14:14">
      <c r="N2545" s="168"/>
    </row>
    <row r="2546" spans="14:14">
      <c r="N2546" s="168"/>
    </row>
    <row r="2547" spans="14:14">
      <c r="N2547" s="168"/>
    </row>
    <row r="2548" spans="14:14">
      <c r="N2548" s="168"/>
    </row>
    <row r="2549" spans="14:14">
      <c r="N2549" s="168"/>
    </row>
    <row r="2550" spans="14:14">
      <c r="N2550" s="168"/>
    </row>
    <row r="2551" spans="14:14">
      <c r="N2551" s="168"/>
    </row>
    <row r="2552" spans="14:14">
      <c r="N2552" s="168"/>
    </row>
    <row r="2553" spans="14:14">
      <c r="N2553" s="168"/>
    </row>
    <row r="2554" spans="14:14">
      <c r="N2554" s="168"/>
    </row>
    <row r="2555" spans="14:14">
      <c r="N2555" s="168"/>
    </row>
    <row r="2556" spans="14:14">
      <c r="N2556" s="168"/>
    </row>
    <row r="2557" spans="14:14">
      <c r="N2557" s="168"/>
    </row>
    <row r="2558" spans="14:14">
      <c r="N2558" s="168"/>
    </row>
    <row r="2559" spans="14:14">
      <c r="N2559" s="168"/>
    </row>
    <row r="2560" spans="14:14">
      <c r="N2560" s="168"/>
    </row>
    <row r="2561" spans="14:14">
      <c r="N2561" s="168"/>
    </row>
    <row r="2562" spans="14:14">
      <c r="N2562" s="168"/>
    </row>
    <row r="2563" spans="14:14">
      <c r="N2563" s="168"/>
    </row>
    <row r="2564" spans="14:14">
      <c r="N2564" s="168"/>
    </row>
    <row r="2565" spans="14:14">
      <c r="N2565" s="168"/>
    </row>
    <row r="2566" spans="14:14">
      <c r="N2566" s="168"/>
    </row>
    <row r="2567" spans="14:14">
      <c r="N2567" s="168"/>
    </row>
    <row r="2568" spans="14:14">
      <c r="N2568" s="168"/>
    </row>
    <row r="2569" spans="14:14">
      <c r="N2569" s="168"/>
    </row>
    <row r="2570" spans="14:14">
      <c r="N2570" s="168"/>
    </row>
    <row r="2571" spans="14:14">
      <c r="N2571" s="168"/>
    </row>
    <row r="2572" spans="14:14">
      <c r="N2572" s="168"/>
    </row>
    <row r="2573" spans="14:14">
      <c r="N2573" s="168"/>
    </row>
    <row r="2574" spans="14:14">
      <c r="N2574" s="168"/>
    </row>
    <row r="2575" spans="14:14">
      <c r="N2575" s="168"/>
    </row>
    <row r="2576" spans="14:14">
      <c r="N2576" s="168"/>
    </row>
    <row r="2577" spans="14:14">
      <c r="N2577" s="168"/>
    </row>
    <row r="2578" spans="14:14">
      <c r="N2578" s="168"/>
    </row>
    <row r="2579" spans="14:14">
      <c r="N2579" s="168"/>
    </row>
    <row r="2580" spans="14:14">
      <c r="N2580" s="168"/>
    </row>
    <row r="2581" spans="14:14">
      <c r="N2581" s="168"/>
    </row>
    <row r="2582" spans="14:14">
      <c r="N2582" s="168"/>
    </row>
    <row r="2583" spans="14:14">
      <c r="N2583" s="168"/>
    </row>
    <row r="2584" spans="14:14">
      <c r="N2584" s="168"/>
    </row>
    <row r="2585" spans="14:14">
      <c r="N2585" s="168"/>
    </row>
    <row r="2586" spans="14:14">
      <c r="N2586" s="168"/>
    </row>
    <row r="2587" spans="14:14">
      <c r="N2587" s="168"/>
    </row>
    <row r="2588" spans="14:14">
      <c r="N2588" s="168"/>
    </row>
    <row r="2589" spans="14:14">
      <c r="N2589" s="168"/>
    </row>
    <row r="2590" spans="14:14">
      <c r="N2590" s="168"/>
    </row>
    <row r="2591" spans="14:14">
      <c r="N2591" s="168"/>
    </row>
    <row r="2592" spans="14:14">
      <c r="N2592" s="168"/>
    </row>
    <row r="2593" spans="14:14">
      <c r="N2593" s="168"/>
    </row>
    <row r="2594" spans="14:14">
      <c r="N2594" s="168"/>
    </row>
    <row r="2595" spans="14:14">
      <c r="N2595" s="168"/>
    </row>
    <row r="2596" spans="14:14">
      <c r="N2596" s="168"/>
    </row>
    <row r="2597" spans="14:14">
      <c r="N2597" s="168"/>
    </row>
    <row r="2598" spans="14:14">
      <c r="N2598" s="168"/>
    </row>
    <row r="2599" spans="14:14">
      <c r="N2599" s="168"/>
    </row>
    <row r="2600" spans="14:14">
      <c r="N2600" s="168"/>
    </row>
    <row r="2601" spans="14:14">
      <c r="N2601" s="168"/>
    </row>
    <row r="2602" spans="14:14">
      <c r="N2602" s="168"/>
    </row>
    <row r="2603" spans="14:14">
      <c r="N2603" s="168"/>
    </row>
    <row r="2604" spans="14:14">
      <c r="N2604" s="168"/>
    </row>
    <row r="2605" spans="14:14">
      <c r="N2605" s="168"/>
    </row>
    <row r="2606" spans="14:14">
      <c r="N2606" s="168"/>
    </row>
    <row r="2607" spans="14:14">
      <c r="N2607" s="168"/>
    </row>
    <row r="2608" spans="14:14">
      <c r="N2608" s="168"/>
    </row>
    <row r="2609" spans="14:14">
      <c r="N2609" s="168"/>
    </row>
    <row r="2610" spans="14:14">
      <c r="N2610" s="168"/>
    </row>
    <row r="2611" spans="14:14">
      <c r="N2611" s="168"/>
    </row>
    <row r="2612" spans="14:14">
      <c r="N2612" s="168"/>
    </row>
    <row r="2613" spans="14:14">
      <c r="N2613" s="168"/>
    </row>
    <row r="2614" spans="14:14">
      <c r="N2614" s="168"/>
    </row>
    <row r="2615" spans="14:14">
      <c r="N2615" s="168"/>
    </row>
    <row r="2616" spans="14:14">
      <c r="N2616" s="168"/>
    </row>
    <row r="2617" spans="14:14">
      <c r="N2617" s="168"/>
    </row>
    <row r="2618" spans="14:14">
      <c r="N2618" s="168"/>
    </row>
    <row r="2619" spans="14:14">
      <c r="N2619" s="168"/>
    </row>
    <row r="2620" spans="14:14">
      <c r="N2620" s="168"/>
    </row>
    <row r="2621" spans="14:14">
      <c r="N2621" s="168"/>
    </row>
    <row r="2622" spans="14:14">
      <c r="N2622" s="168"/>
    </row>
    <row r="2623" spans="14:14">
      <c r="N2623" s="168"/>
    </row>
    <row r="2624" spans="14:14">
      <c r="N2624" s="168"/>
    </row>
    <row r="2625" spans="14:14">
      <c r="N2625" s="168"/>
    </row>
    <row r="2626" spans="14:14">
      <c r="N2626" s="168"/>
    </row>
    <row r="2627" spans="14:14">
      <c r="N2627" s="168"/>
    </row>
    <row r="2628" spans="14:14">
      <c r="N2628" s="168"/>
    </row>
    <row r="2629" spans="14:14">
      <c r="N2629" s="168"/>
    </row>
    <row r="2630" spans="14:14">
      <c r="N2630" s="168"/>
    </row>
    <row r="2631" spans="14:14">
      <c r="N2631" s="168"/>
    </row>
    <row r="2632" spans="14:14">
      <c r="N2632" s="168"/>
    </row>
    <row r="2633" spans="14:14">
      <c r="N2633" s="168"/>
    </row>
    <row r="2634" spans="14:14">
      <c r="N2634" s="168"/>
    </row>
    <row r="2635" spans="14:14">
      <c r="N2635" s="168"/>
    </row>
    <row r="2636" spans="14:14">
      <c r="N2636" s="168"/>
    </row>
    <row r="2637" spans="14:14">
      <c r="N2637" s="168"/>
    </row>
    <row r="2638" spans="14:14">
      <c r="N2638" s="168"/>
    </row>
    <row r="2639" spans="14:14">
      <c r="N2639" s="168"/>
    </row>
    <row r="2640" spans="14:14">
      <c r="N2640" s="168"/>
    </row>
    <row r="2641" spans="14:14">
      <c r="N2641" s="168"/>
    </row>
    <row r="2642" spans="14:14">
      <c r="N2642" s="168"/>
    </row>
    <row r="2643" spans="14:14">
      <c r="N2643" s="168"/>
    </row>
    <row r="2644" spans="14:14">
      <c r="N2644" s="168"/>
    </row>
    <row r="2645" spans="14:14">
      <c r="N2645" s="168"/>
    </row>
    <row r="2646" spans="14:14">
      <c r="N2646" s="168"/>
    </row>
    <row r="2647" spans="14:14">
      <c r="N2647" s="168"/>
    </row>
    <row r="2648" spans="14:14">
      <c r="N2648" s="168"/>
    </row>
    <row r="2649" spans="14:14">
      <c r="N2649" s="168"/>
    </row>
    <row r="2650" spans="14:14">
      <c r="N2650" s="168"/>
    </row>
    <row r="2651" spans="14:14">
      <c r="N2651" s="168"/>
    </row>
    <row r="2652" spans="14:14">
      <c r="N2652" s="168"/>
    </row>
    <row r="2653" spans="14:14">
      <c r="N2653" s="168"/>
    </row>
    <row r="2654" spans="14:14">
      <c r="N2654" s="168"/>
    </row>
    <row r="2655" spans="14:14">
      <c r="N2655" s="168"/>
    </row>
    <row r="2656" spans="14:14">
      <c r="N2656" s="168"/>
    </row>
    <row r="2657" spans="14:14">
      <c r="N2657" s="168"/>
    </row>
    <row r="2658" spans="14:14">
      <c r="N2658" s="168"/>
    </row>
    <row r="2659" spans="14:14">
      <c r="N2659" s="168"/>
    </row>
    <row r="2660" spans="14:14">
      <c r="N2660" s="168"/>
    </row>
    <row r="2661" spans="14:14">
      <c r="N2661" s="168"/>
    </row>
    <row r="2662" spans="14:14">
      <c r="N2662" s="168"/>
    </row>
    <row r="2663" spans="14:14">
      <c r="N2663" s="168"/>
    </row>
    <row r="2664" spans="14:14">
      <c r="N2664" s="168"/>
    </row>
    <row r="2665" spans="14:14">
      <c r="N2665" s="168"/>
    </row>
    <row r="2666" spans="14:14">
      <c r="N2666" s="168"/>
    </row>
    <row r="2667" spans="14:14">
      <c r="N2667" s="168"/>
    </row>
    <row r="2668" spans="14:14">
      <c r="N2668" s="168"/>
    </row>
    <row r="2669" spans="14:14">
      <c r="N2669" s="168"/>
    </row>
    <row r="2670" spans="14:14">
      <c r="N2670" s="168"/>
    </row>
    <row r="2671" spans="14:14">
      <c r="N2671" s="168"/>
    </row>
    <row r="2672" spans="14:14">
      <c r="N2672" s="168"/>
    </row>
    <row r="2673" spans="14:14">
      <c r="N2673" s="168"/>
    </row>
    <row r="2674" spans="14:14">
      <c r="N2674" s="168"/>
    </row>
    <row r="2675" spans="14:14">
      <c r="N2675" s="168"/>
    </row>
    <row r="2676" spans="14:14">
      <c r="N2676" s="168"/>
    </row>
    <row r="2677" spans="14:14">
      <c r="N2677" s="168"/>
    </row>
    <row r="2678" spans="14:14">
      <c r="N2678" s="168"/>
    </row>
    <row r="2679" spans="14:14">
      <c r="N2679" s="168"/>
    </row>
    <row r="2680" spans="14:14">
      <c r="N2680" s="168"/>
    </row>
    <row r="2681" spans="14:14">
      <c r="N2681" s="168"/>
    </row>
    <row r="2682" spans="14:14">
      <c r="N2682" s="168"/>
    </row>
    <row r="2683" spans="14:14">
      <c r="N2683" s="168"/>
    </row>
    <row r="2684" spans="14:14">
      <c r="N2684" s="168"/>
    </row>
    <row r="2685" spans="14:14">
      <c r="N2685" s="168"/>
    </row>
    <row r="2686" spans="14:14">
      <c r="N2686" s="168"/>
    </row>
    <row r="2687" spans="14:14">
      <c r="N2687" s="168"/>
    </row>
    <row r="2688" spans="14:14">
      <c r="N2688" s="168"/>
    </row>
    <row r="2689" spans="14:14">
      <c r="N2689" s="168"/>
    </row>
    <row r="2690" spans="14:14">
      <c r="N2690" s="168"/>
    </row>
    <row r="2691" spans="14:14">
      <c r="N2691" s="168"/>
    </row>
    <row r="2692" spans="14:14">
      <c r="N2692" s="168"/>
    </row>
    <row r="2693" spans="14:14">
      <c r="N2693" s="168"/>
    </row>
    <row r="2694" spans="14:14">
      <c r="N2694" s="168"/>
    </row>
    <row r="2695" spans="14:14">
      <c r="N2695" s="168"/>
    </row>
    <row r="2696" spans="14:14">
      <c r="N2696" s="168"/>
    </row>
    <row r="2697" spans="14:14">
      <c r="N2697" s="168"/>
    </row>
    <row r="2698" spans="14:14">
      <c r="N2698" s="168"/>
    </row>
    <row r="2699" spans="14:14">
      <c r="N2699" s="168"/>
    </row>
    <row r="2700" spans="14:14">
      <c r="N2700" s="168"/>
    </row>
    <row r="2701" spans="14:14">
      <c r="N2701" s="168"/>
    </row>
    <row r="2702" spans="14:14">
      <c r="N2702" s="168"/>
    </row>
    <row r="2703" spans="14:14">
      <c r="N2703" s="168"/>
    </row>
    <row r="2704" spans="14:14">
      <c r="N2704" s="168"/>
    </row>
    <row r="2705" spans="14:14">
      <c r="N2705" s="168"/>
    </row>
    <row r="2706" spans="14:14">
      <c r="N2706" s="168"/>
    </row>
    <row r="2707" spans="14:14">
      <c r="N2707" s="168"/>
    </row>
    <row r="2708" spans="14:14">
      <c r="N2708" s="168"/>
    </row>
    <row r="2709" spans="14:14">
      <c r="N2709" s="168"/>
    </row>
    <row r="2710" spans="14:14">
      <c r="N2710" s="168"/>
    </row>
    <row r="2711" spans="14:14">
      <c r="N2711" s="168"/>
    </row>
    <row r="2712" spans="14:14">
      <c r="N2712" s="168"/>
    </row>
    <row r="2713" spans="14:14">
      <c r="N2713" s="168"/>
    </row>
    <row r="2714" spans="14:14">
      <c r="N2714" s="168"/>
    </row>
    <row r="2715" spans="14:14">
      <c r="N2715" s="168"/>
    </row>
    <row r="2716" spans="14:14">
      <c r="N2716" s="168"/>
    </row>
    <row r="2717" spans="14:14">
      <c r="N2717" s="168"/>
    </row>
    <row r="2718" spans="14:14">
      <c r="N2718" s="168"/>
    </row>
    <row r="2719" spans="14:14">
      <c r="N2719" s="168"/>
    </row>
    <row r="2720" spans="14:14">
      <c r="N2720" s="168"/>
    </row>
    <row r="2721" spans="14:14">
      <c r="N2721" s="168"/>
    </row>
    <row r="2722" spans="14:14">
      <c r="N2722" s="168"/>
    </row>
    <row r="2723" spans="14:14">
      <c r="N2723" s="168"/>
    </row>
    <row r="2724" spans="14:14">
      <c r="N2724" s="168"/>
    </row>
    <row r="2725" spans="14:14">
      <c r="N2725" s="168"/>
    </row>
    <row r="2726" spans="14:14">
      <c r="N2726" s="168"/>
    </row>
    <row r="2727" spans="14:14">
      <c r="N2727" s="168"/>
    </row>
    <row r="2728" spans="14:14">
      <c r="N2728" s="168"/>
    </row>
    <row r="2729" spans="14:14">
      <c r="N2729" s="168"/>
    </row>
    <row r="2730" spans="14:14">
      <c r="N2730" s="168"/>
    </row>
    <row r="2731" spans="14:14">
      <c r="N2731" s="168"/>
    </row>
    <row r="2732" spans="14:14">
      <c r="N2732" s="168"/>
    </row>
    <row r="2733" spans="14:14">
      <c r="N2733" s="168"/>
    </row>
    <row r="2734" spans="14:14">
      <c r="N2734" s="168"/>
    </row>
    <row r="2735" spans="14:14">
      <c r="N2735" s="168"/>
    </row>
    <row r="2736" spans="14:14">
      <c r="N2736" s="168"/>
    </row>
    <row r="2737" spans="14:14">
      <c r="N2737" s="168"/>
    </row>
    <row r="2738" spans="14:14">
      <c r="N2738" s="168"/>
    </row>
    <row r="2739" spans="14:14">
      <c r="N2739" s="168"/>
    </row>
    <row r="2740" spans="14:14">
      <c r="N2740" s="168"/>
    </row>
    <row r="2741" spans="14:14">
      <c r="N2741" s="168"/>
    </row>
    <row r="2742" spans="14:14">
      <c r="N2742" s="168"/>
    </row>
    <row r="2743" spans="14:14">
      <c r="N2743" s="168"/>
    </row>
    <row r="2744" spans="14:14">
      <c r="N2744" s="168"/>
    </row>
    <row r="2745" spans="14:14">
      <c r="N2745" s="168"/>
    </row>
    <row r="2746" spans="14:14">
      <c r="N2746" s="168"/>
    </row>
    <row r="2747" spans="14:14">
      <c r="N2747" s="168"/>
    </row>
    <row r="2748" spans="14:14">
      <c r="N2748" s="168"/>
    </row>
    <row r="2749" spans="14:14">
      <c r="N2749" s="168"/>
    </row>
    <row r="2750" spans="14:14">
      <c r="N2750" s="168"/>
    </row>
    <row r="2751" spans="14:14">
      <c r="N2751" s="168"/>
    </row>
    <row r="2752" spans="14:14">
      <c r="N2752" s="168"/>
    </row>
    <row r="2753" spans="14:14">
      <c r="N2753" s="168"/>
    </row>
    <row r="2754" spans="14:14">
      <c r="N2754" s="168"/>
    </row>
    <row r="2755" spans="14:14">
      <c r="N2755" s="168"/>
    </row>
    <row r="2756" spans="14:14">
      <c r="N2756" s="168"/>
    </row>
    <row r="2757" spans="14:14">
      <c r="N2757" s="168"/>
    </row>
    <row r="2758" spans="14:14">
      <c r="N2758" s="168"/>
    </row>
    <row r="2759" spans="14:14">
      <c r="N2759" s="168"/>
    </row>
    <row r="2760" spans="14:14">
      <c r="N2760" s="168"/>
    </row>
    <row r="2761" spans="14:14">
      <c r="N2761" s="168"/>
    </row>
    <row r="2762" spans="14:14">
      <c r="N2762" s="168"/>
    </row>
    <row r="2763" spans="14:14">
      <c r="N2763" s="168"/>
    </row>
    <row r="2764" spans="14:14">
      <c r="N2764" s="168"/>
    </row>
    <row r="2765" spans="14:14">
      <c r="N2765" s="168"/>
    </row>
    <row r="2766" spans="14:14">
      <c r="N2766" s="168"/>
    </row>
    <row r="2767" spans="14:14">
      <c r="N2767" s="168"/>
    </row>
    <row r="2768" spans="14:14">
      <c r="N2768" s="168"/>
    </row>
    <row r="2769" spans="14:14">
      <c r="N2769" s="168"/>
    </row>
    <row r="2770" spans="14:14">
      <c r="N2770" s="168"/>
    </row>
    <row r="2771" spans="14:14">
      <c r="N2771" s="168"/>
    </row>
    <row r="2772" spans="14:14">
      <c r="N2772" s="168"/>
    </row>
    <row r="2773" spans="14:14">
      <c r="N2773" s="168"/>
    </row>
    <row r="2774" spans="14:14">
      <c r="N2774" s="168"/>
    </row>
    <row r="2775" spans="14:14">
      <c r="N2775" s="168"/>
    </row>
    <row r="2776" spans="14:14">
      <c r="N2776" s="168"/>
    </row>
    <row r="2777" spans="14:14">
      <c r="N2777" s="168"/>
    </row>
    <row r="2778" spans="14:14">
      <c r="N2778" s="168"/>
    </row>
    <row r="2779" spans="14:14">
      <c r="N2779" s="168"/>
    </row>
    <row r="2780" spans="14:14">
      <c r="N2780" s="168"/>
    </row>
    <row r="2781" spans="14:14">
      <c r="N2781" s="168"/>
    </row>
    <row r="2782" spans="14:14">
      <c r="N2782" s="168"/>
    </row>
    <row r="2783" spans="14:14">
      <c r="N2783" s="168"/>
    </row>
    <row r="2784" spans="14:14">
      <c r="N2784" s="168"/>
    </row>
    <row r="2785" spans="14:14">
      <c r="N2785" s="168"/>
    </row>
    <row r="2786" spans="14:14">
      <c r="N2786" s="168"/>
    </row>
    <row r="2787" spans="14:14">
      <c r="N2787" s="168"/>
    </row>
    <row r="2788" spans="14:14">
      <c r="N2788" s="168"/>
    </row>
    <row r="2789" spans="14:14">
      <c r="N2789" s="168"/>
    </row>
    <row r="2790" spans="14:14">
      <c r="N2790" s="168"/>
    </row>
    <row r="2791" spans="14:14">
      <c r="N2791" s="168"/>
    </row>
    <row r="2792" spans="14:14">
      <c r="N2792" s="168"/>
    </row>
    <row r="2793" spans="14:14">
      <c r="N2793" s="168"/>
    </row>
    <row r="2794" spans="14:14">
      <c r="N2794" s="168"/>
    </row>
    <row r="2795" spans="14:14">
      <c r="N2795" s="168"/>
    </row>
    <row r="2796" spans="14:14">
      <c r="N2796" s="168"/>
    </row>
    <row r="2797" spans="14:14">
      <c r="N2797" s="168"/>
    </row>
    <row r="2798" spans="14:14">
      <c r="N2798" s="168"/>
    </row>
    <row r="2799" spans="14:14">
      <c r="N2799" s="168"/>
    </row>
    <row r="2800" spans="14:14">
      <c r="N2800" s="168"/>
    </row>
    <row r="2801" spans="14:14">
      <c r="N2801" s="168"/>
    </row>
    <row r="2802" spans="14:14">
      <c r="N2802" s="168"/>
    </row>
    <row r="2803" spans="14:14">
      <c r="N2803" s="168"/>
    </row>
    <row r="2804" spans="14:14">
      <c r="N2804" s="168"/>
    </row>
    <row r="2805" spans="14:14">
      <c r="N2805" s="168"/>
    </row>
    <row r="2806" spans="14:14">
      <c r="N2806" s="168"/>
    </row>
    <row r="2807" spans="14:14">
      <c r="N2807" s="168"/>
    </row>
    <row r="2808" spans="14:14">
      <c r="N2808" s="168"/>
    </row>
    <row r="2809" spans="14:14">
      <c r="N2809" s="168"/>
    </row>
    <row r="2810" spans="14:14">
      <c r="N2810" s="168"/>
    </row>
    <row r="2811" spans="14:14">
      <c r="N2811" s="168"/>
    </row>
    <row r="2812" spans="14:14">
      <c r="N2812" s="168"/>
    </row>
    <row r="2813" spans="14:14">
      <c r="N2813" s="168"/>
    </row>
    <row r="2814" spans="14:14">
      <c r="N2814" s="168"/>
    </row>
    <row r="2815" spans="14:14">
      <c r="N2815" s="168"/>
    </row>
    <row r="2816" spans="14:14">
      <c r="N2816" s="168"/>
    </row>
    <row r="2817" spans="14:14">
      <c r="N2817" s="168"/>
    </row>
    <row r="2818" spans="14:14">
      <c r="N2818" s="168"/>
    </row>
    <row r="2819" spans="14:14">
      <c r="N2819" s="168"/>
    </row>
    <row r="2820" spans="14:14">
      <c r="N2820" s="168"/>
    </row>
    <row r="2821" spans="14:14">
      <c r="N2821" s="168"/>
    </row>
    <row r="2822" spans="14:14">
      <c r="N2822" s="168"/>
    </row>
    <row r="2823" spans="14:14">
      <c r="N2823" s="168"/>
    </row>
    <row r="2824" spans="14:14">
      <c r="N2824" s="168"/>
    </row>
    <row r="2825" spans="14:14">
      <c r="N2825" s="168"/>
    </row>
    <row r="2826" spans="14:14">
      <c r="N2826" s="168"/>
    </row>
    <row r="2827" spans="14:14">
      <c r="N2827" s="168"/>
    </row>
    <row r="2828" spans="14:14">
      <c r="N2828" s="168"/>
    </row>
    <row r="2829" spans="14:14">
      <c r="N2829" s="168"/>
    </row>
    <row r="2830" spans="14:14">
      <c r="N2830" s="168"/>
    </row>
    <row r="2831" spans="14:14">
      <c r="N2831" s="168"/>
    </row>
    <row r="2832" spans="14:14">
      <c r="N2832" s="168"/>
    </row>
    <row r="2833" spans="14:14">
      <c r="N2833" s="168"/>
    </row>
    <row r="2834" spans="14:14">
      <c r="N2834" s="168"/>
    </row>
    <row r="2835" spans="14:14">
      <c r="N2835" s="168"/>
    </row>
    <row r="2836" spans="14:14">
      <c r="N2836" s="168"/>
    </row>
    <row r="2837" spans="14:14">
      <c r="N2837" s="168"/>
    </row>
    <row r="2838" spans="14:14">
      <c r="N2838" s="168"/>
    </row>
    <row r="2839" spans="14:14">
      <c r="N2839" s="168"/>
    </row>
    <row r="2840" spans="14:14">
      <c r="N2840" s="168"/>
    </row>
    <row r="2841" spans="14:14">
      <c r="N2841" s="168"/>
    </row>
    <row r="2842" spans="14:14">
      <c r="N2842" s="168"/>
    </row>
    <row r="2843" spans="14:14">
      <c r="N2843" s="168"/>
    </row>
    <row r="2844" spans="14:14">
      <c r="N2844" s="168"/>
    </row>
    <row r="2845" spans="14:14">
      <c r="N2845" s="168"/>
    </row>
    <row r="2846" spans="14:14">
      <c r="N2846" s="168"/>
    </row>
    <row r="2847" spans="14:14">
      <c r="N2847" s="168"/>
    </row>
    <row r="2848" spans="14:14">
      <c r="N2848" s="168"/>
    </row>
    <row r="2849" spans="14:14">
      <c r="N2849" s="168"/>
    </row>
    <row r="2850" spans="14:14">
      <c r="N2850" s="168"/>
    </row>
    <row r="2851" spans="14:14">
      <c r="N2851" s="168"/>
    </row>
    <row r="2852" spans="14:14">
      <c r="N2852" s="168"/>
    </row>
    <row r="2853" spans="14:14">
      <c r="N2853" s="168"/>
    </row>
    <row r="2854" spans="14:14">
      <c r="N2854" s="168"/>
    </row>
    <row r="2855" spans="14:14">
      <c r="N2855" s="168"/>
    </row>
    <row r="2856" spans="14:14">
      <c r="N2856" s="168"/>
    </row>
    <row r="2857" spans="14:14">
      <c r="N2857" s="168"/>
    </row>
    <row r="2858" spans="14:14">
      <c r="N2858" s="168"/>
    </row>
    <row r="2859" spans="14:14">
      <c r="N2859" s="168"/>
    </row>
    <row r="2860" spans="14:14">
      <c r="N2860" s="168"/>
    </row>
    <row r="2861" spans="14:14">
      <c r="N2861" s="168"/>
    </row>
    <row r="2862" spans="14:14">
      <c r="N2862" s="168"/>
    </row>
    <row r="2863" spans="14:14">
      <c r="N2863" s="168"/>
    </row>
    <row r="2864" spans="14:14">
      <c r="N2864" s="168"/>
    </row>
    <row r="2865" spans="14:14">
      <c r="N2865" s="168"/>
    </row>
    <row r="2866" spans="14:14">
      <c r="N2866" s="168"/>
    </row>
    <row r="2867" spans="14:14">
      <c r="N2867" s="168"/>
    </row>
    <row r="2868" spans="14:14">
      <c r="N2868" s="168"/>
    </row>
    <row r="2869" spans="14:14">
      <c r="N2869" s="168"/>
    </row>
    <row r="2870" spans="14:14">
      <c r="N2870" s="168"/>
    </row>
    <row r="2871" spans="14:14">
      <c r="N2871" s="168"/>
    </row>
    <row r="2872" spans="14:14">
      <c r="N2872" s="168"/>
    </row>
    <row r="2873" spans="14:14">
      <c r="N2873" s="168"/>
    </row>
    <row r="2874" spans="14:14">
      <c r="N2874" s="168"/>
    </row>
    <row r="2875" spans="14:14">
      <c r="N2875" s="168"/>
    </row>
    <row r="2876" spans="14:14">
      <c r="N2876" s="168"/>
    </row>
    <row r="2877" spans="14:14">
      <c r="N2877" s="168"/>
    </row>
    <row r="2878" spans="14:14">
      <c r="N2878" s="168"/>
    </row>
    <row r="2879" spans="14:14">
      <c r="N2879" s="168"/>
    </row>
    <row r="2880" spans="14:14">
      <c r="N2880" s="168"/>
    </row>
    <row r="2881" spans="14:14">
      <c r="N2881" s="168"/>
    </row>
    <row r="2882" spans="14:14">
      <c r="N2882" s="168"/>
    </row>
    <row r="2883" spans="14:14">
      <c r="N2883" s="168"/>
    </row>
    <row r="2884" spans="14:14">
      <c r="N2884" s="168"/>
    </row>
    <row r="2885" spans="14:14">
      <c r="N2885" s="168"/>
    </row>
    <row r="2886" spans="14:14">
      <c r="N2886" s="168"/>
    </row>
    <row r="2887" spans="14:14">
      <c r="N2887" s="168"/>
    </row>
    <row r="2888" spans="14:14">
      <c r="N2888" s="168"/>
    </row>
    <row r="2889" spans="14:14">
      <c r="N2889" s="168"/>
    </row>
    <row r="2890" spans="14:14">
      <c r="N2890" s="168"/>
    </row>
    <row r="2891" spans="14:14">
      <c r="N2891" s="168"/>
    </row>
    <row r="2892" spans="14:14">
      <c r="N2892" s="168"/>
    </row>
    <row r="2893" spans="14:14">
      <c r="N2893" s="168"/>
    </row>
    <row r="2894" spans="14:14">
      <c r="N2894" s="168"/>
    </row>
    <row r="2895" spans="14:14">
      <c r="N2895" s="168"/>
    </row>
    <row r="2896" spans="14:14">
      <c r="N2896" s="168"/>
    </row>
    <row r="2897" spans="14:14">
      <c r="N2897" s="168"/>
    </row>
    <row r="2898" spans="14:14">
      <c r="N2898" s="168"/>
    </row>
    <row r="2899" spans="14:14">
      <c r="N2899" s="168"/>
    </row>
    <row r="2900" spans="14:14">
      <c r="N2900" s="168"/>
    </row>
    <row r="2901" spans="14:14">
      <c r="N2901" s="168"/>
    </row>
    <row r="2902" spans="14:14">
      <c r="N2902" s="168"/>
    </row>
    <row r="2903" spans="14:14">
      <c r="N2903" s="168"/>
    </row>
    <row r="2904" spans="14:14">
      <c r="N2904" s="168"/>
    </row>
    <row r="2905" spans="14:14">
      <c r="N2905" s="168"/>
    </row>
    <row r="2906" spans="14:14">
      <c r="N2906" s="168"/>
    </row>
    <row r="2907" spans="14:14">
      <c r="N2907" s="168"/>
    </row>
    <row r="2908" spans="14:14">
      <c r="N2908" s="168"/>
    </row>
    <row r="2909" spans="14:14">
      <c r="N2909" s="168"/>
    </row>
    <row r="2910" spans="14:14">
      <c r="N2910" s="168"/>
    </row>
    <row r="2911" spans="14:14">
      <c r="N2911" s="168"/>
    </row>
    <row r="2912" spans="14:14">
      <c r="N2912" s="168"/>
    </row>
    <row r="2913" spans="14:14">
      <c r="N2913" s="168"/>
    </row>
    <row r="2914" spans="14:14">
      <c r="N2914" s="168"/>
    </row>
    <row r="2915" spans="14:14">
      <c r="N2915" s="168"/>
    </row>
    <row r="2916" spans="14:14">
      <c r="N2916" s="168"/>
    </row>
    <row r="2917" spans="14:14">
      <c r="N2917" s="168"/>
    </row>
    <row r="2918" spans="14:14">
      <c r="N2918" s="168"/>
    </row>
    <row r="2919" spans="14:14">
      <c r="N2919" s="168"/>
    </row>
    <row r="2920" spans="14:14">
      <c r="N2920" s="168"/>
    </row>
    <row r="2921" spans="14:14">
      <c r="N2921" s="168"/>
    </row>
    <row r="2922" spans="14:14">
      <c r="N2922" s="168"/>
    </row>
    <row r="2923" spans="14:14">
      <c r="N2923" s="168"/>
    </row>
    <row r="2924" spans="14:14">
      <c r="N2924" s="168"/>
    </row>
    <row r="2925" spans="14:14">
      <c r="N2925" s="168"/>
    </row>
    <row r="2926" spans="14:14">
      <c r="N2926" s="168"/>
    </row>
    <row r="2927" spans="14:14">
      <c r="N2927" s="168"/>
    </row>
    <row r="2928" spans="14:14">
      <c r="N2928" s="168"/>
    </row>
    <row r="2929" spans="14:14">
      <c r="N2929" s="168"/>
    </row>
    <row r="2930" spans="14:14">
      <c r="N2930" s="168"/>
    </row>
    <row r="2931" spans="14:14">
      <c r="N2931" s="168"/>
    </row>
    <row r="2932" spans="14:14">
      <c r="N2932" s="168"/>
    </row>
    <row r="2933" spans="14:14">
      <c r="N2933" s="168"/>
    </row>
    <row r="2934" spans="14:14">
      <c r="N2934" s="168"/>
    </row>
    <row r="2935" spans="14:14">
      <c r="N2935" s="168"/>
    </row>
    <row r="2936" spans="14:14">
      <c r="N2936" s="168"/>
    </row>
    <row r="2937" spans="14:14">
      <c r="N2937" s="168"/>
    </row>
    <row r="2938" spans="14:14">
      <c r="N2938" s="168"/>
    </row>
    <row r="2939" spans="14:14">
      <c r="N2939" s="168"/>
    </row>
    <row r="2940" spans="14:14">
      <c r="N2940" s="168"/>
    </row>
    <row r="2941" spans="14:14">
      <c r="N2941" s="168"/>
    </row>
    <row r="2942" spans="14:14">
      <c r="N2942" s="168"/>
    </row>
    <row r="2943" spans="14:14">
      <c r="N2943" s="168"/>
    </row>
    <row r="2944" spans="14:14">
      <c r="N2944" s="168"/>
    </row>
    <row r="2945" spans="14:14">
      <c r="N2945" s="168"/>
    </row>
    <row r="2946" spans="14:14">
      <c r="N2946" s="168"/>
    </row>
    <row r="2947" spans="14:14">
      <c r="N2947" s="168"/>
    </row>
    <row r="2948" spans="14:14">
      <c r="N2948" s="168"/>
    </row>
    <row r="2949" spans="14:14">
      <c r="N2949" s="168"/>
    </row>
    <row r="2950" spans="14:14">
      <c r="N2950" s="168"/>
    </row>
    <row r="2951" spans="14:14">
      <c r="N2951" s="168"/>
    </row>
    <row r="2952" spans="14:14">
      <c r="N2952" s="168"/>
    </row>
    <row r="2953" spans="14:14">
      <c r="N2953" s="168"/>
    </row>
    <row r="2954" spans="14:14">
      <c r="N2954" s="168"/>
    </row>
    <row r="2955" spans="14:14">
      <c r="N2955" s="168"/>
    </row>
    <row r="2956" spans="14:14">
      <c r="N2956" s="168"/>
    </row>
    <row r="2957" spans="14:14">
      <c r="N2957" s="168"/>
    </row>
    <row r="2958" spans="14:14">
      <c r="N2958" s="168"/>
    </row>
    <row r="2959" spans="14:14">
      <c r="N2959" s="168"/>
    </row>
    <row r="2960" spans="14:14">
      <c r="N2960" s="168"/>
    </row>
    <row r="2961" spans="14:14">
      <c r="N2961" s="168"/>
    </row>
    <row r="2962" spans="14:14">
      <c r="N2962" s="168"/>
    </row>
    <row r="2963" spans="14:14">
      <c r="N2963" s="168"/>
    </row>
    <row r="2964" spans="14:14">
      <c r="N2964" s="168"/>
    </row>
    <row r="2965" spans="14:14">
      <c r="N2965" s="168"/>
    </row>
    <row r="2966" spans="14:14">
      <c r="N2966" s="168"/>
    </row>
    <row r="2967" spans="14:14">
      <c r="N2967" s="168"/>
    </row>
    <row r="2968" spans="14:14">
      <c r="N2968" s="168"/>
    </row>
    <row r="2969" spans="14:14">
      <c r="N2969" s="168"/>
    </row>
    <row r="2970" spans="14:14">
      <c r="N2970" s="168"/>
    </row>
    <row r="2971" spans="14:14">
      <c r="N2971" s="168"/>
    </row>
    <row r="2972" spans="14:14">
      <c r="N2972" s="168"/>
    </row>
    <row r="2973" spans="14:14">
      <c r="N2973" s="168"/>
    </row>
    <row r="2974" spans="14:14">
      <c r="N2974" s="168"/>
    </row>
    <row r="2975" spans="14:14">
      <c r="N2975" s="168"/>
    </row>
    <row r="2976" spans="14:14">
      <c r="N2976" s="168"/>
    </row>
    <row r="2977" spans="14:14">
      <c r="N2977" s="168"/>
    </row>
    <row r="2978" spans="14:14">
      <c r="N2978" s="168"/>
    </row>
    <row r="2979" spans="14:14">
      <c r="N2979" s="168"/>
    </row>
    <row r="2980" spans="14:14">
      <c r="N2980" s="168"/>
    </row>
    <row r="2981" spans="14:14">
      <c r="N2981" s="168"/>
    </row>
    <row r="2982" spans="14:14">
      <c r="N2982" s="168"/>
    </row>
    <row r="2983" spans="14:14">
      <c r="N2983" s="168"/>
    </row>
    <row r="2984" spans="14:14">
      <c r="N2984" s="168"/>
    </row>
    <row r="2985" spans="14:14">
      <c r="N2985" s="168"/>
    </row>
    <row r="2986" spans="14:14">
      <c r="N2986" s="168"/>
    </row>
    <row r="2987" spans="14:14">
      <c r="N2987" s="168"/>
    </row>
    <row r="2988" spans="14:14">
      <c r="N2988" s="168"/>
    </row>
    <row r="2989" spans="14:14">
      <c r="N2989" s="168"/>
    </row>
    <row r="2990" spans="14:14">
      <c r="N2990" s="168"/>
    </row>
    <row r="2991" spans="14:14">
      <c r="N2991" s="168"/>
    </row>
    <row r="2992" spans="14:14">
      <c r="N2992" s="168"/>
    </row>
    <row r="2993" spans="14:14">
      <c r="N2993" s="168"/>
    </row>
    <row r="2994" spans="14:14">
      <c r="N2994" s="168"/>
    </row>
    <row r="2995" spans="14:14">
      <c r="N2995" s="168"/>
    </row>
    <row r="2996" spans="14:14">
      <c r="N2996" s="168"/>
    </row>
    <row r="2997" spans="14:14">
      <c r="N2997" s="168"/>
    </row>
    <row r="2998" spans="14:14">
      <c r="N2998" s="168"/>
    </row>
    <row r="2999" spans="14:14">
      <c r="N2999" s="168"/>
    </row>
    <row r="3000" spans="14:14">
      <c r="N3000" s="168"/>
    </row>
    <row r="3001" spans="14:14">
      <c r="N3001" s="168"/>
    </row>
    <row r="3002" spans="14:14">
      <c r="N3002" s="168"/>
    </row>
    <row r="3003" spans="14:14">
      <c r="N3003" s="168"/>
    </row>
    <row r="3004" spans="14:14">
      <c r="N3004" s="168"/>
    </row>
    <row r="3005" spans="14:14">
      <c r="N3005" s="168"/>
    </row>
    <row r="3006" spans="14:14">
      <c r="N3006" s="168"/>
    </row>
    <row r="3007" spans="14:14">
      <c r="N3007" s="168"/>
    </row>
    <row r="3008" spans="14:14">
      <c r="N3008" s="168"/>
    </row>
    <row r="3009" spans="14:14">
      <c r="N3009" s="168"/>
    </row>
    <row r="3010" spans="14:14">
      <c r="N3010" s="168"/>
    </row>
    <row r="3011" spans="14:14">
      <c r="N3011" s="168"/>
    </row>
    <row r="3012" spans="14:14">
      <c r="N3012" s="168"/>
    </row>
    <row r="3013" spans="14:14">
      <c r="N3013" s="168"/>
    </row>
    <row r="3014" spans="14:14">
      <c r="N3014" s="168"/>
    </row>
    <row r="3015" spans="14:14">
      <c r="N3015" s="168"/>
    </row>
    <row r="3016" spans="14:14">
      <c r="N3016" s="168"/>
    </row>
    <row r="3017" spans="14:14">
      <c r="N3017" s="168"/>
    </row>
    <row r="3018" spans="14:14">
      <c r="N3018" s="168"/>
    </row>
    <row r="3019" spans="14:14">
      <c r="N3019" s="168"/>
    </row>
    <row r="3020" spans="14:14">
      <c r="N3020" s="168"/>
    </row>
    <row r="3021" spans="14:14">
      <c r="N3021" s="168"/>
    </row>
    <row r="3022" spans="14:14">
      <c r="N3022" s="168"/>
    </row>
    <row r="3023" spans="14:14">
      <c r="N3023" s="168"/>
    </row>
    <row r="3024" spans="14:14">
      <c r="N3024" s="168"/>
    </row>
    <row r="3025" spans="14:14">
      <c r="N3025" s="168"/>
    </row>
    <row r="3026" spans="14:14">
      <c r="N3026" s="168"/>
    </row>
    <row r="3027" spans="14:14">
      <c r="N3027" s="168"/>
    </row>
    <row r="3028" spans="14:14">
      <c r="N3028" s="168"/>
    </row>
    <row r="3029" spans="14:14">
      <c r="N3029" s="168"/>
    </row>
    <row r="3030" spans="14:14">
      <c r="N3030" s="168"/>
    </row>
    <row r="3031" spans="14:14">
      <c r="N3031" s="168"/>
    </row>
    <row r="3032" spans="14:14">
      <c r="N3032" s="168"/>
    </row>
    <row r="3033" spans="14:14">
      <c r="N3033" s="168"/>
    </row>
    <row r="3034" spans="14:14">
      <c r="N3034" s="168"/>
    </row>
    <row r="3035" spans="14:14">
      <c r="N3035" s="168"/>
    </row>
    <row r="3036" spans="14:14">
      <c r="N3036" s="168"/>
    </row>
    <row r="3037" spans="14:14">
      <c r="N3037" s="168"/>
    </row>
    <row r="3038" spans="14:14">
      <c r="N3038" s="168"/>
    </row>
    <row r="3039" spans="14:14">
      <c r="N3039" s="168"/>
    </row>
    <row r="3040" spans="14:14">
      <c r="N3040" s="168"/>
    </row>
    <row r="3041" spans="14:14">
      <c r="N3041" s="168"/>
    </row>
    <row r="3042" spans="14:14">
      <c r="N3042" s="168"/>
    </row>
    <row r="3043" spans="14:14">
      <c r="N3043" s="168"/>
    </row>
    <row r="3044" spans="14:14">
      <c r="N3044" s="168"/>
    </row>
    <row r="3045" spans="14:14">
      <c r="N3045" s="168"/>
    </row>
    <row r="3046" spans="14:14">
      <c r="N3046" s="168"/>
    </row>
    <row r="3047" spans="14:14">
      <c r="N3047" s="168"/>
    </row>
    <row r="3048" spans="14:14">
      <c r="N3048" s="168"/>
    </row>
    <row r="3049" spans="14:14">
      <c r="N3049" s="168"/>
    </row>
    <row r="3050" spans="14:14">
      <c r="N3050" s="168"/>
    </row>
    <row r="3051" spans="14:14">
      <c r="N3051" s="168"/>
    </row>
    <row r="3052" spans="14:14">
      <c r="N3052" s="168"/>
    </row>
    <row r="3053" spans="14:14">
      <c r="N3053" s="168"/>
    </row>
    <row r="3054" spans="14:14">
      <c r="N3054" s="168"/>
    </row>
    <row r="3055" spans="14:14">
      <c r="N3055" s="168"/>
    </row>
    <row r="3056" spans="14:14">
      <c r="N3056" s="168"/>
    </row>
    <row r="3057" spans="14:14">
      <c r="N3057" s="168"/>
    </row>
    <row r="3058" spans="14:14">
      <c r="N3058" s="168"/>
    </row>
    <row r="3059" spans="14:14">
      <c r="N3059" s="168"/>
    </row>
    <row r="3060" spans="14:14">
      <c r="N3060" s="168"/>
    </row>
    <row r="3061" spans="14:14">
      <c r="N3061" s="168"/>
    </row>
    <row r="3062" spans="14:14">
      <c r="N3062" s="168"/>
    </row>
    <row r="3063" spans="14:14">
      <c r="N3063" s="168"/>
    </row>
    <row r="3064" spans="14:14">
      <c r="N3064" s="168"/>
    </row>
    <row r="3065" spans="14:14">
      <c r="N3065" s="168"/>
    </row>
    <row r="3066" spans="14:14">
      <c r="N3066" s="168"/>
    </row>
    <row r="3067" spans="14:14">
      <c r="N3067" s="168"/>
    </row>
    <row r="3068" spans="14:14">
      <c r="N3068" s="168"/>
    </row>
    <row r="3069" spans="14:14">
      <c r="N3069" s="168"/>
    </row>
    <row r="3070" spans="14:14">
      <c r="N3070" s="168"/>
    </row>
    <row r="3071" spans="14:14">
      <c r="N3071" s="168"/>
    </row>
    <row r="3072" spans="14:14">
      <c r="N3072" s="168"/>
    </row>
    <row r="3073" spans="14:14">
      <c r="N3073" s="168"/>
    </row>
    <row r="3074" spans="14:14">
      <c r="N3074" s="168"/>
    </row>
    <row r="3075" spans="14:14">
      <c r="N3075" s="168"/>
    </row>
    <row r="3076" spans="14:14">
      <c r="N3076" s="168"/>
    </row>
    <row r="3077" spans="14:14">
      <c r="N3077" s="168"/>
    </row>
    <row r="3078" spans="14:14">
      <c r="N3078" s="168"/>
    </row>
    <row r="3079" spans="14:14">
      <c r="N3079" s="168"/>
    </row>
    <row r="3080" spans="14:14">
      <c r="N3080" s="168"/>
    </row>
    <row r="3081" spans="14:14">
      <c r="N3081" s="168"/>
    </row>
    <row r="3082" spans="14:14">
      <c r="N3082" s="168"/>
    </row>
    <row r="3083" spans="14:14">
      <c r="N3083" s="168"/>
    </row>
    <row r="3084" spans="14:14">
      <c r="N3084" s="168"/>
    </row>
    <row r="3085" spans="14:14">
      <c r="N3085" s="168"/>
    </row>
    <row r="3086" spans="14:14">
      <c r="N3086" s="168"/>
    </row>
    <row r="3087" spans="14:14">
      <c r="N3087" s="168"/>
    </row>
    <row r="3088" spans="14:14">
      <c r="N3088" s="168"/>
    </row>
    <row r="3089" spans="14:14">
      <c r="N3089" s="168"/>
    </row>
    <row r="3090" spans="14:14">
      <c r="N3090" s="168"/>
    </row>
    <row r="3091" spans="14:14">
      <c r="N3091" s="168"/>
    </row>
    <row r="3092" spans="14:14">
      <c r="N3092" s="168"/>
    </row>
    <row r="3093" spans="14:14">
      <c r="N3093" s="168"/>
    </row>
    <row r="3094" spans="14:14">
      <c r="N3094" s="168"/>
    </row>
    <row r="3095" spans="14:14">
      <c r="N3095" s="168"/>
    </row>
    <row r="3096" spans="14:14">
      <c r="N3096" s="168"/>
    </row>
    <row r="3097" spans="14:14">
      <c r="N3097" s="168"/>
    </row>
    <row r="3098" spans="14:14">
      <c r="N3098" s="168"/>
    </row>
    <row r="3099" spans="14:14">
      <c r="N3099" s="168"/>
    </row>
    <row r="3100" spans="14:14">
      <c r="N3100" s="168"/>
    </row>
    <row r="3101" spans="14:14">
      <c r="N3101" s="168"/>
    </row>
    <row r="3102" spans="14:14">
      <c r="N3102" s="168"/>
    </row>
    <row r="3103" spans="14:14">
      <c r="N3103" s="168"/>
    </row>
    <row r="3104" spans="14:14">
      <c r="N3104" s="168"/>
    </row>
    <row r="3105" spans="14:14">
      <c r="N3105" s="168"/>
    </row>
    <row r="3106" spans="14:14">
      <c r="N3106" s="168"/>
    </row>
    <row r="3107" spans="14:14">
      <c r="N3107" s="168"/>
    </row>
    <row r="3108" spans="14:14">
      <c r="N3108" s="168"/>
    </row>
    <row r="3109" spans="14:14">
      <c r="N3109" s="168"/>
    </row>
    <row r="3110" spans="14:14">
      <c r="N3110" s="168"/>
    </row>
    <row r="3111" spans="14:14">
      <c r="N3111" s="168"/>
    </row>
    <row r="3112" spans="14:14">
      <c r="N3112" s="168"/>
    </row>
    <row r="3113" spans="14:14">
      <c r="N3113" s="168"/>
    </row>
    <row r="3114" spans="14:14">
      <c r="N3114" s="168"/>
    </row>
    <row r="3115" spans="14:14">
      <c r="N3115" s="168"/>
    </row>
    <row r="3116" spans="14:14">
      <c r="N3116" s="168"/>
    </row>
    <row r="3117" spans="14:14">
      <c r="N3117" s="168"/>
    </row>
    <row r="3118" spans="14:14">
      <c r="N3118" s="168"/>
    </row>
    <row r="3119" spans="14:14">
      <c r="N3119" s="168"/>
    </row>
    <row r="3120" spans="14:14">
      <c r="N3120" s="168"/>
    </row>
    <row r="3121" spans="14:14">
      <c r="N3121" s="168"/>
    </row>
    <row r="3122" spans="14:14">
      <c r="N3122" s="168"/>
    </row>
    <row r="3123" spans="14:14">
      <c r="N3123" s="168"/>
    </row>
    <row r="3124" spans="14:14">
      <c r="N3124" s="168"/>
    </row>
    <row r="3125" spans="14:14">
      <c r="N3125" s="168"/>
    </row>
    <row r="3126" spans="14:14">
      <c r="N3126" s="168"/>
    </row>
    <row r="3127" spans="14:14">
      <c r="N3127" s="168"/>
    </row>
    <row r="3128" spans="14:14">
      <c r="N3128" s="168"/>
    </row>
    <row r="3129" spans="14:14">
      <c r="N3129" s="168"/>
    </row>
    <row r="3130" spans="14:14">
      <c r="N3130" s="168"/>
    </row>
    <row r="3131" spans="14:14">
      <c r="N3131" s="168"/>
    </row>
    <row r="3132" spans="14:14">
      <c r="N3132" s="168"/>
    </row>
    <row r="3133" spans="14:14">
      <c r="N3133" s="168"/>
    </row>
    <row r="3134" spans="14:14">
      <c r="N3134" s="168"/>
    </row>
    <row r="3135" spans="14:14">
      <c r="N3135" s="168"/>
    </row>
    <row r="3136" spans="14:14">
      <c r="N3136" s="168"/>
    </row>
    <row r="3137" spans="14:14">
      <c r="N3137" s="168"/>
    </row>
    <row r="3138" spans="14:14">
      <c r="N3138" s="168"/>
    </row>
    <row r="3139" spans="14:14">
      <c r="N3139" s="168"/>
    </row>
    <row r="3140" spans="14:14">
      <c r="N3140" s="168"/>
    </row>
    <row r="3141" spans="14:14">
      <c r="N3141" s="168"/>
    </row>
    <row r="3142" spans="14:14">
      <c r="N3142" s="168"/>
    </row>
    <row r="3143" spans="14:14">
      <c r="N3143" s="168"/>
    </row>
    <row r="3144" spans="14:14">
      <c r="N3144" s="168"/>
    </row>
    <row r="3145" spans="14:14">
      <c r="N3145" s="168"/>
    </row>
    <row r="3146" spans="14:14">
      <c r="N3146" s="168"/>
    </row>
    <row r="3147" spans="14:14">
      <c r="N3147" s="168"/>
    </row>
    <row r="3148" spans="14:14">
      <c r="N3148" s="168"/>
    </row>
    <row r="3149" spans="14:14">
      <c r="N3149" s="168"/>
    </row>
    <row r="3150" spans="14:14">
      <c r="N3150" s="168"/>
    </row>
    <row r="3151" spans="14:14">
      <c r="N3151" s="168"/>
    </row>
    <row r="3152" spans="14:14">
      <c r="N3152" s="168"/>
    </row>
    <row r="3153" spans="14:14">
      <c r="N3153" s="168"/>
    </row>
    <row r="3154" spans="14:14">
      <c r="N3154" s="168"/>
    </row>
    <row r="3155" spans="14:14">
      <c r="N3155" s="168"/>
    </row>
    <row r="3156" spans="14:14">
      <c r="N3156" s="168"/>
    </row>
    <row r="3157" spans="14:14">
      <c r="N3157" s="168"/>
    </row>
    <row r="3158" spans="14:14">
      <c r="N3158" s="168"/>
    </row>
    <row r="3159" spans="14:14">
      <c r="N3159" s="168"/>
    </row>
    <row r="3160" spans="14:14">
      <c r="N3160" s="168"/>
    </row>
    <row r="3161" spans="14:14">
      <c r="N3161" s="168"/>
    </row>
    <row r="3162" spans="14:14">
      <c r="N3162" s="168"/>
    </row>
    <row r="3163" spans="14:14">
      <c r="N3163" s="168"/>
    </row>
    <row r="3164" spans="14:14">
      <c r="N3164" s="168"/>
    </row>
    <row r="3165" spans="14:14">
      <c r="N3165" s="168"/>
    </row>
    <row r="3166" spans="14:14">
      <c r="N3166" s="168"/>
    </row>
    <row r="3167" spans="14:14">
      <c r="N3167" s="168"/>
    </row>
    <row r="3168" spans="14:14">
      <c r="N3168" s="168"/>
    </row>
    <row r="3169" spans="14:14">
      <c r="N3169" s="168"/>
    </row>
    <row r="3170" spans="14:14">
      <c r="N3170" s="168"/>
    </row>
    <row r="3171" spans="14:14">
      <c r="N3171" s="168"/>
    </row>
    <row r="3172" spans="14:14">
      <c r="N3172" s="168"/>
    </row>
    <row r="3173" spans="14:14">
      <c r="N3173" s="168"/>
    </row>
    <row r="3174" spans="14:14">
      <c r="N3174" s="168"/>
    </row>
    <row r="3175" spans="14:14">
      <c r="N3175" s="168"/>
    </row>
    <row r="3176" spans="14:14">
      <c r="N3176" s="168"/>
    </row>
    <row r="3177" spans="14:14">
      <c r="N3177" s="168"/>
    </row>
    <row r="3178" spans="14:14">
      <c r="N3178" s="168"/>
    </row>
    <row r="3179" spans="14:14">
      <c r="N3179" s="168"/>
    </row>
    <row r="3180" spans="14:14">
      <c r="N3180" s="168"/>
    </row>
    <row r="3181" spans="14:14">
      <c r="N3181" s="168"/>
    </row>
    <row r="3182" spans="14:14">
      <c r="N3182" s="168"/>
    </row>
    <row r="3183" spans="14:14">
      <c r="N3183" s="168"/>
    </row>
    <row r="3184" spans="14:14">
      <c r="N3184" s="168"/>
    </row>
    <row r="3185" spans="14:14">
      <c r="N3185" s="168"/>
    </row>
    <row r="3186" spans="14:14">
      <c r="N3186" s="168"/>
    </row>
    <row r="3187" spans="14:14">
      <c r="N3187" s="168"/>
    </row>
    <row r="3188" spans="14:14">
      <c r="N3188" s="168"/>
    </row>
    <row r="3189" spans="14:14">
      <c r="N3189" s="168"/>
    </row>
    <row r="3190" spans="14:14">
      <c r="N3190" s="168"/>
    </row>
    <row r="3191" spans="14:14">
      <c r="N3191" s="168"/>
    </row>
    <row r="3192" spans="14:14">
      <c r="N3192" s="168"/>
    </row>
    <row r="3193" spans="14:14">
      <c r="N3193" s="168"/>
    </row>
    <row r="3194" spans="14:14">
      <c r="N3194" s="168"/>
    </row>
    <row r="3195" spans="14:14">
      <c r="N3195" s="168"/>
    </row>
    <row r="3196" spans="14:14">
      <c r="N3196" s="168"/>
    </row>
    <row r="3197" spans="14:14">
      <c r="N3197" s="168"/>
    </row>
    <row r="3198" spans="14:14">
      <c r="N3198" s="168"/>
    </row>
    <row r="3199" spans="14:14">
      <c r="N3199" s="168"/>
    </row>
    <row r="3200" spans="14:14">
      <c r="N3200" s="168"/>
    </row>
    <row r="3201" spans="14:14">
      <c r="N3201" s="168"/>
    </row>
    <row r="3202" spans="14:14">
      <c r="N3202" s="168"/>
    </row>
    <row r="3203" spans="14:14">
      <c r="N3203" s="168"/>
    </row>
    <row r="3204" spans="14:14">
      <c r="N3204" s="168"/>
    </row>
    <row r="3205" spans="14:14">
      <c r="N3205" s="168"/>
    </row>
    <row r="3206" spans="14:14">
      <c r="N3206" s="168"/>
    </row>
    <row r="3207" spans="14:14">
      <c r="N3207" s="168"/>
    </row>
    <row r="3208" spans="14:14">
      <c r="N3208" s="168"/>
    </row>
    <row r="3209" spans="14:14">
      <c r="N3209" s="168"/>
    </row>
    <row r="3210" spans="14:14">
      <c r="N3210" s="168"/>
    </row>
    <row r="3211" spans="14:14">
      <c r="N3211" s="168"/>
    </row>
    <row r="3212" spans="14:14">
      <c r="N3212" s="168"/>
    </row>
    <row r="3213" spans="14:14">
      <c r="N3213" s="168"/>
    </row>
    <row r="3214" spans="14:14">
      <c r="N3214" s="168"/>
    </row>
    <row r="3215" spans="14:14">
      <c r="N3215" s="168"/>
    </row>
    <row r="3216" spans="14:14">
      <c r="N3216" s="168"/>
    </row>
    <row r="3217" spans="14:14">
      <c r="N3217" s="168"/>
    </row>
    <row r="3218" spans="14:14">
      <c r="N3218" s="168"/>
    </row>
    <row r="3219" spans="14:14">
      <c r="N3219" s="168"/>
    </row>
    <row r="3220" spans="14:14">
      <c r="N3220" s="168"/>
    </row>
    <row r="3221" spans="14:14">
      <c r="N3221" s="168"/>
    </row>
    <row r="3222" spans="14:14">
      <c r="N3222" s="168"/>
    </row>
    <row r="3223" spans="14:14">
      <c r="N3223" s="168"/>
    </row>
    <row r="3224" spans="14:14">
      <c r="N3224" s="168"/>
    </row>
    <row r="3225" spans="14:14">
      <c r="N3225" s="168"/>
    </row>
    <row r="3226" spans="14:14">
      <c r="N3226" s="168"/>
    </row>
    <row r="3227" spans="14:14">
      <c r="N3227" s="168"/>
    </row>
    <row r="3228" spans="14:14">
      <c r="N3228" s="168"/>
    </row>
    <row r="3229" spans="14:14">
      <c r="N3229" s="168"/>
    </row>
    <row r="3230" spans="14:14">
      <c r="N3230" s="168"/>
    </row>
    <row r="3231" spans="14:14">
      <c r="N3231" s="168"/>
    </row>
    <row r="3232" spans="14:14">
      <c r="N3232" s="168"/>
    </row>
    <row r="3233" spans="14:14">
      <c r="N3233" s="168"/>
    </row>
    <row r="3234" spans="14:14">
      <c r="N3234" s="168"/>
    </row>
    <row r="3235" spans="14:14">
      <c r="N3235" s="168"/>
    </row>
    <row r="3236" spans="14:14">
      <c r="N3236" s="168"/>
    </row>
    <row r="3237" spans="14:14">
      <c r="N3237" s="168"/>
    </row>
    <row r="3238" spans="14:14">
      <c r="N3238" s="168"/>
    </row>
    <row r="3239" spans="14:14">
      <c r="N3239" s="168"/>
    </row>
    <row r="3240" spans="14:14">
      <c r="N3240" s="168"/>
    </row>
    <row r="3241" spans="14:14">
      <c r="N3241" s="168"/>
    </row>
    <row r="3242" spans="14:14">
      <c r="N3242" s="168"/>
    </row>
    <row r="3243" spans="14:14">
      <c r="N3243" s="168"/>
    </row>
    <row r="3244" spans="14:14">
      <c r="N3244" s="168"/>
    </row>
    <row r="3245" spans="14:14">
      <c r="N3245" s="168"/>
    </row>
    <row r="3246" spans="14:14">
      <c r="N3246" s="168"/>
    </row>
    <row r="3247" spans="14:14">
      <c r="N3247" s="168"/>
    </row>
    <row r="3248" spans="14:14">
      <c r="N3248" s="168"/>
    </row>
    <row r="3249" spans="14:14">
      <c r="N3249" s="168"/>
    </row>
    <row r="3250" spans="14:14">
      <c r="N3250" s="168"/>
    </row>
    <row r="3251" spans="14:14">
      <c r="N3251" s="168"/>
    </row>
    <row r="3252" spans="14:14">
      <c r="N3252" s="168"/>
    </row>
    <row r="3253" spans="14:14">
      <c r="N3253" s="168"/>
    </row>
    <row r="3254" spans="14:14">
      <c r="N3254" s="168"/>
    </row>
    <row r="3255" spans="14:14">
      <c r="N3255" s="168"/>
    </row>
    <row r="3256" spans="14:14">
      <c r="N3256" s="168"/>
    </row>
    <row r="3257" spans="14:14">
      <c r="N3257" s="168"/>
    </row>
    <row r="3258" spans="14:14">
      <c r="N3258" s="168"/>
    </row>
    <row r="3259" spans="14:14">
      <c r="N3259" s="168"/>
    </row>
    <row r="3260" spans="14:14">
      <c r="N3260" s="168"/>
    </row>
    <row r="3261" spans="14:14">
      <c r="N3261" s="168"/>
    </row>
    <row r="3262" spans="14:14">
      <c r="N3262" s="168"/>
    </row>
    <row r="3263" spans="14:14">
      <c r="N3263" s="168"/>
    </row>
    <row r="3264" spans="14:14">
      <c r="N3264" s="168"/>
    </row>
    <row r="3265" spans="14:14">
      <c r="N3265" s="168"/>
    </row>
    <row r="3266" spans="14:14">
      <c r="N3266" s="168"/>
    </row>
    <row r="3267" spans="14:14">
      <c r="N3267" s="168"/>
    </row>
    <row r="3268" spans="14:14">
      <c r="N3268" s="168"/>
    </row>
    <row r="3269" spans="14:14">
      <c r="N3269" s="168"/>
    </row>
    <row r="3270" spans="14:14">
      <c r="N3270" s="168"/>
    </row>
    <row r="3271" spans="14:14">
      <c r="N3271" s="168"/>
    </row>
    <row r="3272" spans="14:14">
      <c r="N3272" s="168"/>
    </row>
    <row r="3273" spans="14:14">
      <c r="N3273" s="168"/>
    </row>
    <row r="3274" spans="14:14">
      <c r="N3274" s="168"/>
    </row>
    <row r="3275" spans="14:14">
      <c r="N3275" s="168"/>
    </row>
    <row r="3276" spans="14:14">
      <c r="N3276" s="168"/>
    </row>
    <row r="3277" spans="14:14">
      <c r="N3277" s="168"/>
    </row>
    <row r="3278" spans="14:14">
      <c r="N3278" s="168"/>
    </row>
    <row r="3279" spans="14:14">
      <c r="N3279" s="168"/>
    </row>
    <row r="3280" spans="14:14">
      <c r="N3280" s="168"/>
    </row>
    <row r="3281" spans="14:14">
      <c r="N3281" s="168"/>
    </row>
    <row r="3282" spans="14:14">
      <c r="N3282" s="168"/>
    </row>
    <row r="3283" spans="14:14">
      <c r="N3283" s="168"/>
    </row>
    <row r="3284" spans="14:14">
      <c r="N3284" s="168"/>
    </row>
    <row r="3285" spans="14:14">
      <c r="N3285" s="168"/>
    </row>
    <row r="3286" spans="14:14">
      <c r="N3286" s="168"/>
    </row>
    <row r="3287" spans="14:14">
      <c r="N3287" s="168"/>
    </row>
    <row r="3288" spans="14:14">
      <c r="N3288" s="168"/>
    </row>
    <row r="3289" spans="14:14">
      <c r="N3289" s="168"/>
    </row>
    <row r="3290" spans="14:14">
      <c r="N3290" s="168"/>
    </row>
    <row r="3291" spans="14:14">
      <c r="N3291" s="168"/>
    </row>
    <row r="3292" spans="14:14">
      <c r="N3292" s="168"/>
    </row>
    <row r="3293" spans="14:14">
      <c r="N3293" s="168"/>
    </row>
    <row r="3294" spans="14:14">
      <c r="N3294" s="168"/>
    </row>
    <row r="3295" spans="14:14">
      <c r="N3295" s="168"/>
    </row>
    <row r="3296" spans="14:14">
      <c r="N3296" s="168"/>
    </row>
    <row r="3297" spans="14:14">
      <c r="N3297" s="168"/>
    </row>
    <row r="3298" spans="14:14">
      <c r="N3298" s="168"/>
    </row>
    <row r="3299" spans="14:14">
      <c r="N3299" s="168"/>
    </row>
    <row r="3300" spans="14:14">
      <c r="N3300" s="168"/>
    </row>
    <row r="3301" spans="14:14">
      <c r="N3301" s="168"/>
    </row>
    <row r="3302" spans="14:14">
      <c r="N3302" s="168"/>
    </row>
    <row r="3303" spans="14:14">
      <c r="N3303" s="168"/>
    </row>
    <row r="3304" spans="14:14">
      <c r="N3304" s="168"/>
    </row>
    <row r="3305" spans="14:14">
      <c r="N3305" s="168"/>
    </row>
    <row r="3306" spans="14:14">
      <c r="N3306" s="168"/>
    </row>
    <row r="3307" spans="14:14">
      <c r="N3307" s="168"/>
    </row>
    <row r="3308" spans="14:14">
      <c r="N3308" s="168"/>
    </row>
    <row r="3309" spans="14:14">
      <c r="N3309" s="168"/>
    </row>
    <row r="3310" spans="14:14">
      <c r="N3310" s="168"/>
    </row>
    <row r="3311" spans="14:14">
      <c r="N3311" s="168"/>
    </row>
    <row r="3312" spans="14:14">
      <c r="N3312" s="168"/>
    </row>
    <row r="3313" spans="14:14">
      <c r="N3313" s="168"/>
    </row>
    <row r="3314" spans="14:14">
      <c r="N3314" s="168"/>
    </row>
    <row r="3315" spans="14:14">
      <c r="N3315" s="168"/>
    </row>
    <row r="3316" spans="14:14">
      <c r="N3316" s="168"/>
    </row>
    <row r="3317" spans="14:14">
      <c r="N3317" s="168"/>
    </row>
    <row r="3318" spans="14:14">
      <c r="N3318" s="168"/>
    </row>
    <row r="3319" spans="14:14">
      <c r="N3319" s="168"/>
    </row>
    <row r="3320" spans="14:14">
      <c r="N3320" s="168"/>
    </row>
    <row r="3321" spans="14:14">
      <c r="N3321" s="168"/>
    </row>
    <row r="3322" spans="14:14">
      <c r="N3322" s="168"/>
    </row>
    <row r="3323" spans="14:14">
      <c r="N3323" s="168"/>
    </row>
    <row r="3324" spans="14:14">
      <c r="N3324" s="168"/>
    </row>
    <row r="3325" spans="14:14">
      <c r="N3325" s="168"/>
    </row>
    <row r="3326" spans="14:14">
      <c r="N3326" s="168"/>
    </row>
    <row r="3327" spans="14:14">
      <c r="N3327" s="168"/>
    </row>
    <row r="3328" spans="14:14">
      <c r="N3328" s="168"/>
    </row>
    <row r="3329" spans="14:14">
      <c r="N3329" s="168"/>
    </row>
    <row r="3330" spans="14:14">
      <c r="N3330" s="168"/>
    </row>
    <row r="3331" spans="14:14">
      <c r="N3331" s="168"/>
    </row>
    <row r="3332" spans="14:14">
      <c r="N3332" s="168"/>
    </row>
    <row r="3333" spans="14:14">
      <c r="N3333" s="168"/>
    </row>
    <row r="3334" spans="14:14">
      <c r="N3334" s="168"/>
    </row>
    <row r="3335" spans="14:14">
      <c r="N3335" s="168"/>
    </row>
    <row r="3336" spans="14:14">
      <c r="N3336" s="168"/>
    </row>
    <row r="3337" spans="14:14">
      <c r="N3337" s="168"/>
    </row>
    <row r="3338" spans="14:14">
      <c r="N3338" s="168"/>
    </row>
    <row r="3339" spans="14:14">
      <c r="N3339" s="168"/>
    </row>
    <row r="3340" spans="14:14">
      <c r="N3340" s="168"/>
    </row>
    <row r="3341" spans="14:14">
      <c r="N3341" s="168"/>
    </row>
    <row r="3342" spans="14:14">
      <c r="N3342" s="168"/>
    </row>
    <row r="3343" spans="14:14">
      <c r="N3343" s="168"/>
    </row>
    <row r="3344" spans="14:14">
      <c r="N3344" s="168"/>
    </row>
    <row r="3345" spans="14:14">
      <c r="N3345" s="168"/>
    </row>
    <row r="3346" spans="14:14">
      <c r="N3346" s="168"/>
    </row>
    <row r="3347" spans="14:14">
      <c r="N3347" s="168"/>
    </row>
    <row r="3348" spans="14:14">
      <c r="N3348" s="168"/>
    </row>
    <row r="3349" spans="14:14">
      <c r="N3349" s="168"/>
    </row>
    <row r="3350" spans="14:14">
      <c r="N3350" s="168"/>
    </row>
    <row r="3351" spans="14:14">
      <c r="N3351" s="168"/>
    </row>
    <row r="3352" spans="14:14">
      <c r="N3352" s="168"/>
    </row>
    <row r="3353" spans="14:14">
      <c r="N3353" s="168"/>
    </row>
    <row r="3354" spans="14:14">
      <c r="N3354" s="168"/>
    </row>
    <row r="3355" spans="14:14">
      <c r="N3355" s="168"/>
    </row>
    <row r="3356" spans="14:14">
      <c r="N3356" s="168"/>
    </row>
    <row r="3357" spans="14:14">
      <c r="N3357" s="168"/>
    </row>
    <row r="3358" spans="14:14">
      <c r="N3358" s="168"/>
    </row>
    <row r="3359" spans="14:14">
      <c r="N3359" s="168"/>
    </row>
    <row r="3360" spans="14:14">
      <c r="N3360" s="168"/>
    </row>
    <row r="3361" spans="14:14">
      <c r="N3361" s="168"/>
    </row>
    <row r="3362" spans="14:14">
      <c r="N3362" s="168"/>
    </row>
    <row r="3363" spans="14:14">
      <c r="N3363" s="168"/>
    </row>
    <row r="3364" spans="14:14">
      <c r="N3364" s="168"/>
    </row>
    <row r="3365" spans="14:14">
      <c r="N3365" s="168"/>
    </row>
    <row r="3366" spans="14:14">
      <c r="N3366" s="168"/>
    </row>
    <row r="3367" spans="14:14">
      <c r="N3367" s="168"/>
    </row>
    <row r="3368" spans="14:14">
      <c r="N3368" s="168"/>
    </row>
    <row r="3369" spans="14:14">
      <c r="N3369" s="168"/>
    </row>
    <row r="3370" spans="14:14">
      <c r="N3370" s="168"/>
    </row>
    <row r="3371" spans="14:14">
      <c r="N3371" s="168"/>
    </row>
    <row r="3372" spans="14:14">
      <c r="N3372" s="168"/>
    </row>
    <row r="3373" spans="14:14">
      <c r="N3373" s="168"/>
    </row>
    <row r="3374" spans="14:14">
      <c r="N3374" s="168"/>
    </row>
    <row r="3375" spans="14:14">
      <c r="N3375" s="168"/>
    </row>
    <row r="3376" spans="14:14">
      <c r="N3376" s="168"/>
    </row>
    <row r="3377" spans="14:14">
      <c r="N3377" s="168"/>
    </row>
    <row r="3378" spans="14:14">
      <c r="N3378" s="168"/>
    </row>
    <row r="3379" spans="14:14">
      <c r="N3379" s="168"/>
    </row>
    <row r="3380" spans="14:14">
      <c r="N3380" s="168"/>
    </row>
    <row r="3381" spans="14:14">
      <c r="N3381" s="168"/>
    </row>
    <row r="3382" spans="14:14">
      <c r="N3382" s="168"/>
    </row>
    <row r="3383" spans="14:14">
      <c r="N3383" s="168"/>
    </row>
    <row r="3384" spans="14:14">
      <c r="N3384" s="168"/>
    </row>
    <row r="3385" spans="14:14">
      <c r="N3385" s="168"/>
    </row>
    <row r="3386" spans="14:14">
      <c r="N3386" s="168"/>
    </row>
    <row r="3387" spans="14:14">
      <c r="N3387" s="168"/>
    </row>
    <row r="3388" spans="14:14">
      <c r="N3388" s="168"/>
    </row>
    <row r="3389" spans="14:14">
      <c r="N3389" s="168"/>
    </row>
    <row r="3390" spans="14:14">
      <c r="N3390" s="168"/>
    </row>
    <row r="3391" spans="14:14">
      <c r="N3391" s="168"/>
    </row>
    <row r="3392" spans="14:14">
      <c r="N3392" s="168"/>
    </row>
    <row r="3393" spans="14:14">
      <c r="N3393" s="168"/>
    </row>
    <row r="3394" spans="14:14">
      <c r="N3394" s="168"/>
    </row>
    <row r="3395" spans="14:14">
      <c r="N3395" s="168"/>
    </row>
    <row r="3396" spans="14:14">
      <c r="N3396" s="168"/>
    </row>
    <row r="3397" spans="14:14">
      <c r="N3397" s="168"/>
    </row>
    <row r="3398" spans="14:14">
      <c r="N3398" s="168"/>
    </row>
    <row r="3399" spans="14:14">
      <c r="N3399" s="168"/>
    </row>
    <row r="3400" spans="14:14">
      <c r="N3400" s="168"/>
    </row>
    <row r="3401" spans="14:14">
      <c r="N3401" s="168"/>
    </row>
    <row r="3402" spans="14:14">
      <c r="N3402" s="168"/>
    </row>
    <row r="3403" spans="14:14">
      <c r="N3403" s="168"/>
    </row>
    <row r="3404" spans="14:14">
      <c r="N3404" s="168"/>
    </row>
    <row r="3405" spans="14:14">
      <c r="N3405" s="168"/>
    </row>
    <row r="3406" spans="14:14">
      <c r="N3406" s="168"/>
    </row>
    <row r="3407" spans="14:14">
      <c r="N3407" s="168"/>
    </row>
    <row r="3408" spans="14:14">
      <c r="N3408" s="168"/>
    </row>
    <row r="3409" spans="14:14">
      <c r="N3409" s="168"/>
    </row>
    <row r="3410" spans="14:14">
      <c r="N3410" s="168"/>
    </row>
    <row r="3411" spans="14:14">
      <c r="N3411" s="168"/>
    </row>
    <row r="3412" spans="14:14">
      <c r="N3412" s="168"/>
    </row>
    <row r="3413" spans="14:14">
      <c r="N3413" s="168"/>
    </row>
    <row r="3414" spans="14:14">
      <c r="N3414" s="168"/>
    </row>
    <row r="3415" spans="14:14">
      <c r="N3415" s="168"/>
    </row>
    <row r="3416" spans="14:14">
      <c r="N3416" s="168"/>
    </row>
    <row r="3417" spans="14:14">
      <c r="N3417" s="168"/>
    </row>
    <row r="3418" spans="14:14">
      <c r="N3418" s="168"/>
    </row>
    <row r="3419" spans="14:14">
      <c r="N3419" s="168"/>
    </row>
    <row r="3420" spans="14:14">
      <c r="N3420" s="168"/>
    </row>
    <row r="3421" spans="14:14">
      <c r="N3421" s="168"/>
    </row>
    <row r="3422" spans="14:14">
      <c r="N3422" s="168"/>
    </row>
    <row r="3423" spans="14:14">
      <c r="N3423" s="168"/>
    </row>
    <row r="3424" spans="14:14">
      <c r="N3424" s="168"/>
    </row>
    <row r="3425" spans="14:14">
      <c r="N3425" s="168"/>
    </row>
    <row r="3426" spans="14:14">
      <c r="N3426" s="168"/>
    </row>
    <row r="3427" spans="14:14">
      <c r="N3427" s="168"/>
    </row>
    <row r="3428" spans="14:14">
      <c r="N3428" s="168"/>
    </row>
    <row r="3429" spans="14:14">
      <c r="N3429" s="168"/>
    </row>
    <row r="3430" spans="14:14">
      <c r="N3430" s="168"/>
    </row>
    <row r="3431" spans="14:14">
      <c r="N3431" s="168"/>
    </row>
    <row r="3432" spans="14:14">
      <c r="N3432" s="168"/>
    </row>
    <row r="3433" spans="14:14">
      <c r="N3433" s="168"/>
    </row>
    <row r="3434" spans="14:14">
      <c r="N3434" s="168"/>
    </row>
    <row r="3435" spans="14:14">
      <c r="N3435" s="168"/>
    </row>
    <row r="3436" spans="14:14">
      <c r="N3436" s="168"/>
    </row>
    <row r="3437" spans="14:14">
      <c r="N3437" s="168"/>
    </row>
    <row r="3438" spans="14:14">
      <c r="N3438" s="168"/>
    </row>
    <row r="3439" spans="14:14">
      <c r="N3439" s="168"/>
    </row>
    <row r="3440" spans="14:14">
      <c r="N3440" s="168"/>
    </row>
    <row r="3441" spans="14:14">
      <c r="N3441" s="168"/>
    </row>
    <row r="3442" spans="14:14">
      <c r="N3442" s="168"/>
    </row>
    <row r="3443" spans="14:14">
      <c r="N3443" s="168"/>
    </row>
    <row r="3444" spans="14:14">
      <c r="N3444" s="168"/>
    </row>
    <row r="3445" spans="14:14">
      <c r="N3445" s="168"/>
    </row>
    <row r="3446" spans="14:14">
      <c r="N3446" s="168"/>
    </row>
    <row r="3447" spans="14:14">
      <c r="N3447" s="168"/>
    </row>
    <row r="3448" spans="14:14">
      <c r="N3448" s="168"/>
    </row>
    <row r="3449" spans="14:14">
      <c r="N3449" s="168"/>
    </row>
    <row r="3450" spans="14:14">
      <c r="N3450" s="168"/>
    </row>
    <row r="3451" spans="14:14">
      <c r="N3451" s="168"/>
    </row>
    <row r="3452" spans="14:14">
      <c r="N3452" s="168"/>
    </row>
    <row r="3453" spans="14:14">
      <c r="N3453" s="168"/>
    </row>
    <row r="3454" spans="14:14">
      <c r="N3454" s="168"/>
    </row>
    <row r="3455" spans="14:14">
      <c r="N3455" s="168"/>
    </row>
    <row r="3456" spans="14:14">
      <c r="N3456" s="168"/>
    </row>
    <row r="3457" spans="14:14">
      <c r="N3457" s="168"/>
    </row>
    <row r="3458" spans="14:14">
      <c r="N3458" s="168"/>
    </row>
    <row r="3459" spans="14:14">
      <c r="N3459" s="168"/>
    </row>
    <row r="3460" spans="14:14">
      <c r="N3460" s="168"/>
    </row>
    <row r="3461" spans="14:14">
      <c r="N3461" s="168"/>
    </row>
    <row r="3462" spans="14:14">
      <c r="N3462" s="168"/>
    </row>
    <row r="3463" spans="14:14">
      <c r="N3463" s="168"/>
    </row>
    <row r="3464" spans="14:14">
      <c r="N3464" s="168"/>
    </row>
    <row r="3465" spans="14:14">
      <c r="N3465" s="168"/>
    </row>
    <row r="3466" spans="14:14">
      <c r="N3466" s="168"/>
    </row>
    <row r="3467" spans="14:14">
      <c r="N3467" s="168"/>
    </row>
    <row r="3468" spans="14:14">
      <c r="N3468" s="168"/>
    </row>
    <row r="3469" spans="14:14">
      <c r="N3469" s="168"/>
    </row>
    <row r="3470" spans="14:14">
      <c r="N3470" s="168"/>
    </row>
    <row r="3471" spans="14:14">
      <c r="N3471" s="168"/>
    </row>
    <row r="3472" spans="14:14">
      <c r="N3472" s="168"/>
    </row>
    <row r="3473" spans="14:14">
      <c r="N3473" s="168"/>
    </row>
    <row r="3474" spans="14:14">
      <c r="N3474" s="168"/>
    </row>
    <row r="3475" spans="14:14">
      <c r="N3475" s="168"/>
    </row>
    <row r="3476" spans="14:14">
      <c r="N3476" s="168"/>
    </row>
    <row r="3477" spans="14:14">
      <c r="N3477" s="168"/>
    </row>
    <row r="3478" spans="14:14">
      <c r="N3478" s="168"/>
    </row>
    <row r="3479" spans="14:14">
      <c r="N3479" s="168"/>
    </row>
    <row r="3480" spans="14:14">
      <c r="N3480" s="168"/>
    </row>
    <row r="3481" spans="14:14">
      <c r="N3481" s="168"/>
    </row>
    <row r="3482" spans="14:14">
      <c r="N3482" s="168"/>
    </row>
    <row r="3483" spans="14:14">
      <c r="N3483" s="168"/>
    </row>
    <row r="3484" spans="14:14">
      <c r="N3484" s="168"/>
    </row>
    <row r="3485" spans="14:14">
      <c r="N3485" s="168"/>
    </row>
    <row r="3486" spans="14:14">
      <c r="N3486" s="168"/>
    </row>
    <row r="3487" spans="14:14">
      <c r="N3487" s="168"/>
    </row>
    <row r="3488" spans="14:14">
      <c r="N3488" s="168"/>
    </row>
    <row r="3489" spans="14:14">
      <c r="N3489" s="168"/>
    </row>
    <row r="3490" spans="14:14">
      <c r="N3490" s="168"/>
    </row>
    <row r="3491" spans="14:14">
      <c r="N3491" s="168"/>
    </row>
    <row r="3492" spans="14:14">
      <c r="N3492" s="168"/>
    </row>
    <row r="3493" spans="14:14">
      <c r="N3493" s="168"/>
    </row>
    <row r="3494" spans="14:14">
      <c r="N3494" s="168"/>
    </row>
    <row r="3495" spans="14:14">
      <c r="N3495" s="168"/>
    </row>
    <row r="3496" spans="14:14">
      <c r="N3496" s="168"/>
    </row>
    <row r="3497" spans="14:14">
      <c r="N3497" s="168"/>
    </row>
    <row r="3498" spans="14:14">
      <c r="N3498" s="168"/>
    </row>
    <row r="3499" spans="14:14">
      <c r="N3499" s="168"/>
    </row>
    <row r="3500" spans="14:14">
      <c r="N3500" s="168"/>
    </row>
    <row r="3501" spans="14:14">
      <c r="N3501" s="168"/>
    </row>
    <row r="3502" spans="14:14">
      <c r="N3502" s="168"/>
    </row>
    <row r="3503" spans="14:14">
      <c r="N3503" s="168"/>
    </row>
    <row r="3504" spans="14:14">
      <c r="N3504" s="168"/>
    </row>
    <row r="3505" spans="14:14">
      <c r="N3505" s="168"/>
    </row>
    <row r="3506" spans="14:14">
      <c r="N3506" s="168"/>
    </row>
    <row r="3507" spans="14:14">
      <c r="N3507" s="168"/>
    </row>
    <row r="3508" spans="14:14">
      <c r="N3508" s="168"/>
    </row>
    <row r="3509" spans="14:14">
      <c r="N3509" s="168"/>
    </row>
    <row r="3510" spans="14:14">
      <c r="N3510" s="168"/>
    </row>
    <row r="3511" spans="14:14">
      <c r="N3511" s="168"/>
    </row>
    <row r="3512" spans="14:14">
      <c r="N3512" s="168"/>
    </row>
    <row r="3513" spans="14:14">
      <c r="N3513" s="168"/>
    </row>
    <row r="3514" spans="14:14">
      <c r="N3514" s="168"/>
    </row>
    <row r="3515" spans="14:14">
      <c r="N3515" s="168"/>
    </row>
    <row r="3516" spans="14:14">
      <c r="N3516" s="168"/>
    </row>
    <row r="3517" spans="14:14">
      <c r="N3517" s="168"/>
    </row>
    <row r="3518" spans="14:14">
      <c r="N3518" s="168"/>
    </row>
    <row r="3519" spans="14:14">
      <c r="N3519" s="168"/>
    </row>
    <row r="3520" spans="14:14">
      <c r="N3520" s="168"/>
    </row>
    <row r="3521" spans="14:14">
      <c r="N3521" s="168"/>
    </row>
    <row r="3522" spans="14:14">
      <c r="N3522" s="168"/>
    </row>
    <row r="3523" spans="14:14">
      <c r="N3523" s="168"/>
    </row>
    <row r="3524" spans="14:14">
      <c r="N3524" s="168"/>
    </row>
    <row r="3525" spans="14:14">
      <c r="N3525" s="168"/>
    </row>
    <row r="3526" spans="14:14">
      <c r="N3526" s="168"/>
    </row>
    <row r="3527" spans="14:14">
      <c r="N3527" s="168"/>
    </row>
    <row r="3528" spans="14:14">
      <c r="N3528" s="168"/>
    </row>
    <row r="3529" spans="14:14">
      <c r="N3529" s="168"/>
    </row>
    <row r="3530" spans="14:14">
      <c r="N3530" s="168"/>
    </row>
    <row r="3531" spans="14:14">
      <c r="N3531" s="168"/>
    </row>
    <row r="3532" spans="14:14">
      <c r="N3532" s="168"/>
    </row>
    <row r="3533" spans="14:14">
      <c r="N3533" s="168"/>
    </row>
    <row r="3534" spans="14:14">
      <c r="N3534" s="168"/>
    </row>
    <row r="3535" spans="14:14">
      <c r="N3535" s="168"/>
    </row>
    <row r="3536" spans="14:14">
      <c r="N3536" s="168"/>
    </row>
    <row r="3537" spans="14:14">
      <c r="N3537" s="168"/>
    </row>
    <row r="3538" spans="14:14">
      <c r="N3538" s="168"/>
    </row>
    <row r="3539" spans="14:14">
      <c r="N3539" s="168"/>
    </row>
    <row r="3540" spans="14:14">
      <c r="N3540" s="168"/>
    </row>
    <row r="3541" spans="14:14">
      <c r="N3541" s="168"/>
    </row>
    <row r="3542" spans="14:14">
      <c r="N3542" s="168"/>
    </row>
    <row r="3543" spans="14:14">
      <c r="N3543" s="168"/>
    </row>
    <row r="3544" spans="14:14">
      <c r="N3544" s="168"/>
    </row>
    <row r="3545" spans="14:14">
      <c r="N3545" s="168"/>
    </row>
    <row r="3546" spans="14:14">
      <c r="N3546" s="168"/>
    </row>
    <row r="3547" spans="14:14">
      <c r="N3547" s="168"/>
    </row>
    <row r="3548" spans="14:14">
      <c r="N3548" s="168"/>
    </row>
    <row r="3549" spans="14:14">
      <c r="N3549" s="168"/>
    </row>
    <row r="3550" spans="14:14">
      <c r="N3550" s="168"/>
    </row>
    <row r="3551" spans="14:14">
      <c r="N3551" s="168"/>
    </row>
    <row r="3552" spans="14:14">
      <c r="N3552" s="168"/>
    </row>
    <row r="3553" spans="14:14">
      <c r="N3553" s="168"/>
    </row>
    <row r="3554" spans="14:14">
      <c r="N3554" s="168"/>
    </row>
    <row r="3555" spans="14:14">
      <c r="N3555" s="168"/>
    </row>
    <row r="3556" spans="14:14">
      <c r="N3556" s="168"/>
    </row>
    <row r="3557" spans="14:14">
      <c r="N3557" s="168"/>
    </row>
    <row r="3558" spans="14:14">
      <c r="N3558" s="168"/>
    </row>
    <row r="3559" spans="14:14">
      <c r="N3559" s="168"/>
    </row>
    <row r="3560" spans="14:14">
      <c r="N3560" s="168"/>
    </row>
    <row r="3561" spans="14:14">
      <c r="N3561" s="168"/>
    </row>
    <row r="3562" spans="14:14">
      <c r="N3562" s="168"/>
    </row>
    <row r="3563" spans="14:14">
      <c r="N3563" s="168"/>
    </row>
    <row r="3564" spans="14:14">
      <c r="N3564" s="168"/>
    </row>
    <row r="3565" spans="14:14">
      <c r="N3565" s="168"/>
    </row>
    <row r="3566" spans="14:14">
      <c r="N3566" s="168"/>
    </row>
    <row r="3567" spans="14:14">
      <c r="N3567" s="168"/>
    </row>
    <row r="3568" spans="14:14">
      <c r="N3568" s="168"/>
    </row>
    <row r="3569" spans="14:14">
      <c r="N3569" s="168"/>
    </row>
    <row r="3570" spans="14:14">
      <c r="N3570" s="168"/>
    </row>
    <row r="3571" spans="14:14">
      <c r="N3571" s="168"/>
    </row>
    <row r="3572" spans="14:14">
      <c r="N3572" s="168"/>
    </row>
    <row r="3573" spans="14:14">
      <c r="N3573" s="168"/>
    </row>
    <row r="3574" spans="14:14">
      <c r="N3574" s="168"/>
    </row>
    <row r="3575" spans="14:14">
      <c r="N3575" s="168"/>
    </row>
    <row r="3576" spans="14:14">
      <c r="N3576" s="168"/>
    </row>
    <row r="3577" spans="14:14">
      <c r="N3577" s="168"/>
    </row>
    <row r="3578" spans="14:14">
      <c r="N3578" s="168"/>
    </row>
    <row r="3579" spans="14:14">
      <c r="N3579" s="168"/>
    </row>
    <row r="3580" spans="14:14">
      <c r="N3580" s="168"/>
    </row>
    <row r="3581" spans="14:14">
      <c r="N3581" s="168"/>
    </row>
    <row r="3582" spans="14:14">
      <c r="N3582" s="168"/>
    </row>
    <row r="3583" spans="14:14">
      <c r="N3583" s="168"/>
    </row>
    <row r="3584" spans="14:14">
      <c r="N3584" s="168"/>
    </row>
    <row r="3585" spans="14:14">
      <c r="N3585" s="168"/>
    </row>
    <row r="3586" spans="14:14">
      <c r="N3586" s="168"/>
    </row>
    <row r="3587" spans="14:14">
      <c r="N3587" s="168"/>
    </row>
    <row r="3588" spans="14:14">
      <c r="N3588" s="168"/>
    </row>
    <row r="3589" spans="14:14">
      <c r="N3589" s="168"/>
    </row>
    <row r="3590" spans="14:14">
      <c r="N3590" s="168"/>
    </row>
    <row r="3591" spans="14:14">
      <c r="N3591" s="168"/>
    </row>
    <row r="3592" spans="14:14">
      <c r="N3592" s="168"/>
    </row>
    <row r="3593" spans="14:14">
      <c r="N3593" s="168"/>
    </row>
    <row r="3594" spans="14:14">
      <c r="N3594" s="168"/>
    </row>
    <row r="3595" spans="14:14">
      <c r="N3595" s="168"/>
    </row>
    <row r="3596" spans="14:14">
      <c r="N3596" s="168"/>
    </row>
    <row r="3597" spans="14:14">
      <c r="N3597" s="168"/>
    </row>
    <row r="3598" spans="14:14">
      <c r="N3598" s="168"/>
    </row>
    <row r="3599" spans="14:14">
      <c r="N3599" s="168"/>
    </row>
    <row r="3600" spans="14:14">
      <c r="N3600" s="168"/>
    </row>
    <row r="3601" spans="14:14">
      <c r="N3601" s="168"/>
    </row>
    <row r="3602" spans="14:14">
      <c r="N3602" s="168"/>
    </row>
    <row r="3603" spans="14:14">
      <c r="N3603" s="168"/>
    </row>
    <row r="3604" spans="14:14">
      <c r="N3604" s="168"/>
    </row>
    <row r="3605" spans="14:14">
      <c r="N3605" s="168"/>
    </row>
    <row r="3606" spans="14:14">
      <c r="N3606" s="168"/>
    </row>
    <row r="3607" spans="14:14">
      <c r="N3607" s="168"/>
    </row>
    <row r="3608" spans="14:14">
      <c r="N3608" s="168"/>
    </row>
    <row r="3609" spans="14:14">
      <c r="N3609" s="168"/>
    </row>
    <row r="3610" spans="14:14">
      <c r="N3610" s="168"/>
    </row>
    <row r="3611" spans="14:14">
      <c r="N3611" s="168"/>
    </row>
    <row r="3612" spans="14:14">
      <c r="N3612" s="168"/>
    </row>
    <row r="3613" spans="14:14">
      <c r="N3613" s="168"/>
    </row>
    <row r="3614" spans="14:14">
      <c r="N3614" s="168"/>
    </row>
    <row r="3615" spans="14:14">
      <c r="N3615" s="168"/>
    </row>
    <row r="3616" spans="14:14">
      <c r="N3616" s="168"/>
    </row>
    <row r="3617" spans="14:14">
      <c r="N3617" s="168"/>
    </row>
    <row r="3618" spans="14:14">
      <c r="N3618" s="168"/>
    </row>
    <row r="3619" spans="14:14">
      <c r="N3619" s="168"/>
    </row>
    <row r="3620" spans="14:14">
      <c r="N3620" s="168"/>
    </row>
    <row r="3621" spans="14:14">
      <c r="N3621" s="168"/>
    </row>
    <row r="3622" spans="14:14">
      <c r="N3622" s="168"/>
    </row>
    <row r="3623" spans="14:14">
      <c r="N3623" s="168"/>
    </row>
    <row r="3624" spans="14:14">
      <c r="N3624" s="168"/>
    </row>
    <row r="3625" spans="14:14">
      <c r="N3625" s="168"/>
    </row>
    <row r="3626" spans="14:14">
      <c r="N3626" s="168"/>
    </row>
    <row r="3627" spans="14:14">
      <c r="N3627" s="168"/>
    </row>
    <row r="3628" spans="14:14">
      <c r="N3628" s="168"/>
    </row>
    <row r="3629" spans="14:14">
      <c r="N3629" s="168"/>
    </row>
    <row r="3630" spans="14:14">
      <c r="N3630" s="168"/>
    </row>
    <row r="3631" spans="14:14">
      <c r="N3631" s="168"/>
    </row>
    <row r="3632" spans="14:14">
      <c r="N3632" s="168"/>
    </row>
    <row r="3633" spans="14:14">
      <c r="N3633" s="168"/>
    </row>
    <row r="3634" spans="14:14">
      <c r="N3634" s="168"/>
    </row>
    <row r="3635" spans="14:14">
      <c r="N3635" s="168"/>
    </row>
    <row r="3636" spans="14:14">
      <c r="N3636" s="168"/>
    </row>
    <row r="3637" spans="14:14">
      <c r="N3637" s="168"/>
    </row>
    <row r="3638" spans="14:14">
      <c r="N3638" s="168"/>
    </row>
    <row r="3639" spans="14:14">
      <c r="N3639" s="168"/>
    </row>
    <row r="3640" spans="14:14">
      <c r="N3640" s="168"/>
    </row>
    <row r="3641" spans="14:14">
      <c r="N3641" s="168"/>
    </row>
    <row r="3642" spans="14:14">
      <c r="N3642" s="168"/>
    </row>
    <row r="3643" spans="14:14">
      <c r="N3643" s="168"/>
    </row>
    <row r="3644" spans="14:14">
      <c r="N3644" s="168"/>
    </row>
    <row r="3645" spans="14:14">
      <c r="N3645" s="168"/>
    </row>
    <row r="3646" spans="14:14">
      <c r="N3646" s="168"/>
    </row>
    <row r="3647" spans="14:14">
      <c r="N3647" s="168"/>
    </row>
    <row r="3648" spans="14:14">
      <c r="N3648" s="168"/>
    </row>
    <row r="3649" spans="14:14">
      <c r="N3649" s="168"/>
    </row>
    <row r="3650" spans="14:14">
      <c r="N3650" s="168"/>
    </row>
    <row r="3651" spans="14:14">
      <c r="N3651" s="168"/>
    </row>
    <row r="3652" spans="14:14">
      <c r="N3652" s="168"/>
    </row>
    <row r="3653" spans="14:14">
      <c r="N3653" s="168"/>
    </row>
    <row r="3654" spans="14:14">
      <c r="N3654" s="168"/>
    </row>
    <row r="3655" spans="14:14">
      <c r="N3655" s="168"/>
    </row>
    <row r="3656" spans="14:14">
      <c r="N3656" s="168"/>
    </row>
    <row r="3657" spans="14:14">
      <c r="N3657" s="168"/>
    </row>
    <row r="3658" spans="14:14">
      <c r="N3658" s="168"/>
    </row>
    <row r="3659" spans="14:14">
      <c r="N3659" s="168"/>
    </row>
    <row r="3660" spans="14:14">
      <c r="N3660" s="168"/>
    </row>
    <row r="3661" spans="14:14">
      <c r="N3661" s="168"/>
    </row>
    <row r="3662" spans="14:14">
      <c r="N3662" s="168"/>
    </row>
    <row r="3663" spans="14:14">
      <c r="N3663" s="168"/>
    </row>
    <row r="3664" spans="14:14">
      <c r="N3664" s="168"/>
    </row>
    <row r="3665" spans="14:14">
      <c r="N3665" s="168"/>
    </row>
    <row r="3666" spans="14:14">
      <c r="N3666" s="168"/>
    </row>
    <row r="3667" spans="14:14">
      <c r="N3667" s="168"/>
    </row>
    <row r="3668" spans="14:14">
      <c r="N3668" s="168"/>
    </row>
    <row r="3669" spans="14:14">
      <c r="N3669" s="168"/>
    </row>
    <row r="3670" spans="14:14">
      <c r="N3670" s="168"/>
    </row>
    <row r="3671" spans="14:14">
      <c r="N3671" s="168"/>
    </row>
    <row r="3672" spans="14:14">
      <c r="N3672" s="168"/>
    </row>
    <row r="3673" spans="14:14">
      <c r="N3673" s="168"/>
    </row>
    <row r="3674" spans="14:14">
      <c r="N3674" s="168"/>
    </row>
    <row r="3675" spans="14:14">
      <c r="N3675" s="168"/>
    </row>
    <row r="3676" spans="14:14">
      <c r="N3676" s="168"/>
    </row>
    <row r="3677" spans="14:14">
      <c r="N3677" s="168"/>
    </row>
    <row r="3678" spans="14:14">
      <c r="N3678" s="168"/>
    </row>
    <row r="3679" spans="14:14">
      <c r="N3679" s="168"/>
    </row>
    <row r="3680" spans="14:14">
      <c r="N3680" s="168"/>
    </row>
    <row r="3681" spans="14:14">
      <c r="N3681" s="168"/>
    </row>
    <row r="3682" spans="14:14">
      <c r="N3682" s="168"/>
    </row>
    <row r="3683" spans="14:14">
      <c r="N3683" s="168"/>
    </row>
    <row r="3684" spans="14:14">
      <c r="N3684" s="168"/>
    </row>
    <row r="3685" spans="14:14">
      <c r="N3685" s="168"/>
    </row>
    <row r="3686" spans="14:14">
      <c r="N3686" s="168"/>
    </row>
    <row r="3687" spans="14:14">
      <c r="N3687" s="168"/>
    </row>
    <row r="3688" spans="14:14">
      <c r="N3688" s="168"/>
    </row>
    <row r="3689" spans="14:14">
      <c r="N3689" s="168"/>
    </row>
    <row r="3690" spans="14:14">
      <c r="N3690" s="168"/>
    </row>
    <row r="3691" spans="14:14">
      <c r="N3691" s="168"/>
    </row>
    <row r="3692" spans="14:14">
      <c r="N3692" s="168"/>
    </row>
    <row r="3693" spans="14:14">
      <c r="N3693" s="168"/>
    </row>
    <row r="3694" spans="14:14">
      <c r="N3694" s="168"/>
    </row>
    <row r="3695" spans="14:14">
      <c r="N3695" s="168"/>
    </row>
    <row r="3696" spans="14:14">
      <c r="N3696" s="168"/>
    </row>
    <row r="3697" spans="14:14">
      <c r="N3697" s="168"/>
    </row>
    <row r="3698" spans="14:14">
      <c r="N3698" s="168"/>
    </row>
    <row r="3699" spans="14:14">
      <c r="N3699" s="168"/>
    </row>
    <row r="3700" spans="14:14">
      <c r="N3700" s="168"/>
    </row>
    <row r="3701" spans="14:14">
      <c r="N3701" s="168"/>
    </row>
    <row r="3702" spans="14:14">
      <c r="N3702" s="168"/>
    </row>
    <row r="3703" spans="14:14">
      <c r="N3703" s="168"/>
    </row>
    <row r="3704" spans="14:14">
      <c r="N3704" s="168"/>
    </row>
    <row r="3705" spans="14:14">
      <c r="N3705" s="168"/>
    </row>
    <row r="3706" spans="14:14">
      <c r="N3706" s="168"/>
    </row>
    <row r="3707" spans="14:14">
      <c r="N3707" s="168"/>
    </row>
    <row r="3708" spans="14:14">
      <c r="N3708" s="168"/>
    </row>
    <row r="3709" spans="14:14">
      <c r="N3709" s="168"/>
    </row>
    <row r="3710" spans="14:14">
      <c r="N3710" s="168"/>
    </row>
    <row r="3711" spans="14:14">
      <c r="N3711" s="168"/>
    </row>
    <row r="3712" spans="14:14">
      <c r="N3712" s="168"/>
    </row>
    <row r="3713" spans="14:14">
      <c r="N3713" s="168"/>
    </row>
    <row r="3714" spans="14:14">
      <c r="N3714" s="168"/>
    </row>
    <row r="3715" spans="14:14">
      <c r="N3715" s="168"/>
    </row>
    <row r="3716" spans="14:14">
      <c r="N3716" s="168"/>
    </row>
    <row r="3717" spans="14:14">
      <c r="N3717" s="168"/>
    </row>
    <row r="3718" spans="14:14">
      <c r="N3718" s="168"/>
    </row>
    <row r="3719" spans="14:14">
      <c r="N3719" s="168"/>
    </row>
    <row r="3720" spans="14:14">
      <c r="N3720" s="168"/>
    </row>
    <row r="3721" spans="14:14">
      <c r="N3721" s="168"/>
    </row>
    <row r="3722" spans="14:14">
      <c r="N3722" s="168"/>
    </row>
    <row r="3723" spans="14:14">
      <c r="N3723" s="168"/>
    </row>
    <row r="3724" spans="14:14">
      <c r="N3724" s="168"/>
    </row>
    <row r="3725" spans="14:14">
      <c r="N3725" s="168"/>
    </row>
    <row r="3726" spans="14:14">
      <c r="N3726" s="168"/>
    </row>
    <row r="3727" spans="14:14">
      <c r="N3727" s="168"/>
    </row>
    <row r="3728" spans="14:14">
      <c r="N3728" s="168"/>
    </row>
    <row r="3729" spans="14:14">
      <c r="N3729" s="168"/>
    </row>
    <row r="3730" spans="14:14">
      <c r="N3730" s="168"/>
    </row>
    <row r="3731" spans="14:14">
      <c r="N3731" s="168"/>
    </row>
    <row r="3732" spans="14:14">
      <c r="N3732" s="168"/>
    </row>
    <row r="3733" spans="14:14">
      <c r="N3733" s="168"/>
    </row>
    <row r="3734" spans="14:14">
      <c r="N3734" s="168"/>
    </row>
    <row r="3735" spans="14:14">
      <c r="N3735" s="168"/>
    </row>
    <row r="3736" spans="14:14">
      <c r="N3736" s="168"/>
    </row>
    <row r="3737" spans="14:14">
      <c r="N3737" s="168"/>
    </row>
    <row r="3738" spans="14:14">
      <c r="N3738" s="168"/>
    </row>
    <row r="3739" spans="14:14">
      <c r="N3739" s="168"/>
    </row>
    <row r="3740" spans="14:14">
      <c r="N3740" s="168"/>
    </row>
    <row r="3741" spans="14:14">
      <c r="N3741" s="168"/>
    </row>
    <row r="3742" spans="14:14">
      <c r="N3742" s="168"/>
    </row>
    <row r="3743" spans="14:14">
      <c r="N3743" s="168"/>
    </row>
    <row r="3744" spans="14:14">
      <c r="N3744" s="168"/>
    </row>
    <row r="3745" spans="14:14">
      <c r="N3745" s="168"/>
    </row>
    <row r="3746" spans="14:14">
      <c r="N3746" s="168"/>
    </row>
    <row r="3747" spans="14:14">
      <c r="N3747" s="168"/>
    </row>
    <row r="3748" spans="14:14">
      <c r="N3748" s="168"/>
    </row>
    <row r="3749" spans="14:14">
      <c r="N3749" s="168"/>
    </row>
    <row r="3750" spans="14:14">
      <c r="N3750" s="168"/>
    </row>
    <row r="3751" spans="14:14">
      <c r="N3751" s="168"/>
    </row>
    <row r="3752" spans="14:14">
      <c r="N3752" s="168"/>
    </row>
    <row r="3753" spans="14:14">
      <c r="N3753" s="168"/>
    </row>
    <row r="3754" spans="14:14">
      <c r="N3754" s="168"/>
    </row>
    <row r="3755" spans="14:14">
      <c r="N3755" s="168"/>
    </row>
    <row r="3756" spans="14:14">
      <c r="N3756" s="168"/>
    </row>
    <row r="3757" spans="14:14">
      <c r="N3757" s="168"/>
    </row>
    <row r="3758" spans="14:14">
      <c r="N3758" s="168"/>
    </row>
    <row r="3759" spans="14:14">
      <c r="N3759" s="168"/>
    </row>
    <row r="3760" spans="14:14">
      <c r="N3760" s="168"/>
    </row>
    <row r="3761" spans="14:14">
      <c r="N3761" s="168"/>
    </row>
    <row r="3762" spans="14:14">
      <c r="N3762" s="168"/>
    </row>
    <row r="3763" spans="14:14">
      <c r="N3763" s="168"/>
    </row>
    <row r="3764" spans="14:14">
      <c r="N3764" s="168"/>
    </row>
    <row r="3765" spans="14:14">
      <c r="N3765" s="168"/>
    </row>
    <row r="3766" spans="14:14">
      <c r="N3766" s="168"/>
    </row>
    <row r="3767" spans="14:14">
      <c r="N3767" s="168"/>
    </row>
    <row r="3768" spans="14:14">
      <c r="N3768" s="168"/>
    </row>
    <row r="3769" spans="14:14">
      <c r="N3769" s="168"/>
    </row>
    <row r="3770" spans="14:14">
      <c r="N3770" s="168"/>
    </row>
    <row r="3771" spans="14:14">
      <c r="N3771" s="168"/>
    </row>
    <row r="3772" spans="14:14">
      <c r="N3772" s="168"/>
    </row>
    <row r="3773" spans="14:14">
      <c r="N3773" s="168"/>
    </row>
    <row r="3774" spans="14:14">
      <c r="N3774" s="168"/>
    </row>
    <row r="3775" spans="14:14">
      <c r="N3775" s="168"/>
    </row>
    <row r="3776" spans="14:14">
      <c r="N3776" s="168"/>
    </row>
    <row r="3777" spans="14:14">
      <c r="N3777" s="168"/>
    </row>
    <row r="3778" spans="14:14">
      <c r="N3778" s="168"/>
    </row>
    <row r="3779" spans="14:14">
      <c r="N3779" s="168"/>
    </row>
    <row r="3780" spans="14:14">
      <c r="N3780" s="168"/>
    </row>
    <row r="3781" spans="14:14">
      <c r="N3781" s="168"/>
    </row>
    <row r="3782" spans="14:14">
      <c r="N3782" s="168"/>
    </row>
    <row r="3783" spans="14:14">
      <c r="N3783" s="168"/>
    </row>
    <row r="3784" spans="14:14">
      <c r="N3784" s="168"/>
    </row>
    <row r="3785" spans="14:14">
      <c r="N3785" s="168"/>
    </row>
    <row r="3786" spans="14:14">
      <c r="N3786" s="168"/>
    </row>
    <row r="3787" spans="14:14">
      <c r="N3787" s="168"/>
    </row>
    <row r="3788" spans="14:14">
      <c r="N3788" s="168"/>
    </row>
    <row r="3789" spans="14:14">
      <c r="N3789" s="168"/>
    </row>
    <row r="3790" spans="14:14">
      <c r="N3790" s="168"/>
    </row>
    <row r="3791" spans="14:14">
      <c r="N3791" s="168"/>
    </row>
    <row r="3792" spans="14:14">
      <c r="N3792" s="168"/>
    </row>
    <row r="3793" spans="14:14">
      <c r="N3793" s="168"/>
    </row>
    <row r="3794" spans="14:14">
      <c r="N3794" s="168"/>
    </row>
    <row r="3795" spans="14:14">
      <c r="N3795" s="168"/>
    </row>
    <row r="3796" spans="14:14">
      <c r="N3796" s="168"/>
    </row>
    <row r="3797" spans="14:14">
      <c r="N3797" s="168"/>
    </row>
    <row r="3798" spans="14:14">
      <c r="N3798" s="168"/>
    </row>
    <row r="3799" spans="14:14">
      <c r="N3799" s="168"/>
    </row>
    <row r="3800" spans="14:14">
      <c r="N3800" s="168"/>
    </row>
    <row r="3801" spans="14:14">
      <c r="N3801" s="168"/>
    </row>
    <row r="3802" spans="14:14">
      <c r="N3802" s="168"/>
    </row>
    <row r="3803" spans="14:14">
      <c r="N3803" s="168"/>
    </row>
    <row r="3804" spans="14:14">
      <c r="N3804" s="168"/>
    </row>
    <row r="3805" spans="14:14">
      <c r="N3805" s="168"/>
    </row>
    <row r="3806" spans="14:14">
      <c r="N3806" s="168"/>
    </row>
    <row r="3807" spans="14:14">
      <c r="N3807" s="168"/>
    </row>
    <row r="3808" spans="14:14">
      <c r="N3808" s="168"/>
    </row>
    <row r="3809" spans="14:14">
      <c r="N3809" s="168"/>
    </row>
    <row r="3810" spans="14:14">
      <c r="N3810" s="168"/>
    </row>
    <row r="3811" spans="14:14">
      <c r="N3811" s="168"/>
    </row>
    <row r="3812" spans="14:14">
      <c r="N3812" s="168"/>
    </row>
    <row r="3813" spans="14:14">
      <c r="N3813" s="168"/>
    </row>
    <row r="3814" spans="14:14">
      <c r="N3814" s="168"/>
    </row>
    <row r="3815" spans="14:14">
      <c r="N3815" s="168"/>
    </row>
    <row r="3816" spans="14:14">
      <c r="N3816" s="168"/>
    </row>
    <row r="3817" spans="14:14">
      <c r="N3817" s="168"/>
    </row>
    <row r="3818" spans="14:14">
      <c r="N3818" s="168"/>
    </row>
    <row r="3819" spans="14:14">
      <c r="N3819" s="168"/>
    </row>
    <row r="3820" spans="14:14">
      <c r="N3820" s="168"/>
    </row>
    <row r="3821" spans="14:14">
      <c r="N3821" s="168"/>
    </row>
    <row r="3822" spans="14:14">
      <c r="N3822" s="168"/>
    </row>
    <row r="3823" spans="14:14">
      <c r="N3823" s="168"/>
    </row>
    <row r="3824" spans="14:14">
      <c r="N3824" s="168"/>
    </row>
    <row r="3825" spans="14:14">
      <c r="N3825" s="168"/>
    </row>
    <row r="3826" spans="14:14">
      <c r="N3826" s="168"/>
    </row>
    <row r="3827" spans="14:14">
      <c r="N3827" s="168"/>
    </row>
    <row r="3828" spans="14:14">
      <c r="N3828" s="168"/>
    </row>
    <row r="3829" spans="14:14">
      <c r="N3829" s="168"/>
    </row>
    <row r="3830" spans="14:14">
      <c r="N3830" s="168"/>
    </row>
    <row r="3831" spans="14:14">
      <c r="N3831" s="168"/>
    </row>
    <row r="3832" spans="14:14">
      <c r="N3832" s="168"/>
    </row>
    <row r="3833" spans="14:14">
      <c r="N3833" s="168"/>
    </row>
    <row r="3834" spans="14:14">
      <c r="N3834" s="168"/>
    </row>
    <row r="3835" spans="14:14">
      <c r="N3835" s="168"/>
    </row>
    <row r="3836" spans="14:14">
      <c r="N3836" s="168"/>
    </row>
    <row r="3837" spans="14:14">
      <c r="N3837" s="168"/>
    </row>
    <row r="3838" spans="14:14">
      <c r="N3838" s="168"/>
    </row>
    <row r="3839" spans="14:14">
      <c r="N3839" s="168"/>
    </row>
    <row r="3840" spans="14:14">
      <c r="N3840" s="168"/>
    </row>
    <row r="3841" spans="14:14">
      <c r="N3841" s="168"/>
    </row>
    <row r="3842" spans="14:14">
      <c r="N3842" s="168"/>
    </row>
    <row r="3843" spans="14:14">
      <c r="N3843" s="168"/>
    </row>
    <row r="3844" spans="14:14">
      <c r="N3844" s="168"/>
    </row>
    <row r="3845" spans="14:14">
      <c r="N3845" s="168"/>
    </row>
    <row r="3846" spans="14:14">
      <c r="N3846" s="168"/>
    </row>
    <row r="3847" spans="14:14">
      <c r="N3847" s="168"/>
    </row>
    <row r="3848" spans="14:14">
      <c r="N3848" s="168"/>
    </row>
    <row r="3849" spans="14:14">
      <c r="N3849" s="168"/>
    </row>
    <row r="3850" spans="14:14">
      <c r="N3850" s="168"/>
    </row>
    <row r="3851" spans="14:14">
      <c r="N3851" s="168"/>
    </row>
    <row r="3852" spans="14:14">
      <c r="N3852" s="168"/>
    </row>
    <row r="3853" spans="14:14">
      <c r="N3853" s="168"/>
    </row>
    <row r="3854" spans="14:14">
      <c r="N3854" s="168"/>
    </row>
    <row r="3855" spans="14:14">
      <c r="N3855" s="168"/>
    </row>
    <row r="3856" spans="14:14">
      <c r="N3856" s="168"/>
    </row>
    <row r="3857" spans="14:14">
      <c r="N3857" s="168"/>
    </row>
    <row r="3858" spans="14:14">
      <c r="N3858" s="168"/>
    </row>
    <row r="3859" spans="14:14">
      <c r="N3859" s="168"/>
    </row>
    <row r="3860" spans="14:14">
      <c r="N3860" s="168"/>
    </row>
    <row r="3861" spans="14:14">
      <c r="N3861" s="168"/>
    </row>
    <row r="3862" spans="14:14">
      <c r="N3862" s="168"/>
    </row>
    <row r="3863" spans="14:14">
      <c r="N3863" s="168"/>
    </row>
    <row r="3864" spans="14:14">
      <c r="N3864" s="168"/>
    </row>
    <row r="3865" spans="14:14">
      <c r="N3865" s="168"/>
    </row>
    <row r="3866" spans="14:14">
      <c r="N3866" s="168"/>
    </row>
    <row r="3867" spans="14:14">
      <c r="N3867" s="168"/>
    </row>
    <row r="3868" spans="14:14">
      <c r="N3868" s="168"/>
    </row>
    <row r="3869" spans="14:14">
      <c r="N3869" s="168"/>
    </row>
    <row r="3870" spans="14:14">
      <c r="N3870" s="168"/>
    </row>
    <row r="3871" spans="14:14">
      <c r="N3871" s="168"/>
    </row>
    <row r="3872" spans="14:14">
      <c r="N3872" s="168"/>
    </row>
    <row r="3873" spans="14:14">
      <c r="N3873" s="168"/>
    </row>
    <row r="3874" spans="14:14">
      <c r="N3874" s="168"/>
    </row>
    <row r="3875" spans="14:14">
      <c r="N3875" s="168"/>
    </row>
    <row r="3876" spans="14:14">
      <c r="N3876" s="168"/>
    </row>
    <row r="3877" spans="14:14">
      <c r="N3877" s="168"/>
    </row>
    <row r="3878" spans="14:14">
      <c r="N3878" s="168"/>
    </row>
    <row r="3879" spans="14:14">
      <c r="N3879" s="168"/>
    </row>
    <row r="3880" spans="14:14">
      <c r="N3880" s="168"/>
    </row>
    <row r="3881" spans="14:14">
      <c r="N3881" s="168"/>
    </row>
    <row r="3882" spans="14:14">
      <c r="N3882" s="168"/>
    </row>
    <row r="3883" spans="14:14">
      <c r="N3883" s="168"/>
    </row>
    <row r="3884" spans="14:14">
      <c r="N3884" s="168"/>
    </row>
    <row r="3885" spans="14:14">
      <c r="N3885" s="168"/>
    </row>
    <row r="3886" spans="14:14">
      <c r="N3886" s="168"/>
    </row>
    <row r="3887" spans="14:14">
      <c r="N3887" s="168"/>
    </row>
    <row r="3888" spans="14:14">
      <c r="N3888" s="168"/>
    </row>
    <row r="3889" spans="14:14">
      <c r="N3889" s="168"/>
    </row>
    <row r="3890" spans="14:14">
      <c r="N3890" s="168"/>
    </row>
    <row r="3891" spans="14:14">
      <c r="N3891" s="168"/>
    </row>
    <row r="3892" spans="14:14">
      <c r="N3892" s="168"/>
    </row>
    <row r="3893" spans="14:14">
      <c r="N3893" s="168"/>
    </row>
    <row r="3894" spans="14:14">
      <c r="N3894" s="168"/>
    </row>
    <row r="3895" spans="14:14">
      <c r="N3895" s="168"/>
    </row>
    <row r="3896" spans="14:14">
      <c r="N3896" s="168"/>
    </row>
    <row r="3897" spans="14:14">
      <c r="N3897" s="168"/>
    </row>
    <row r="3898" spans="14:14">
      <c r="N3898" s="168"/>
    </row>
    <row r="3899" spans="14:14">
      <c r="N3899" s="168"/>
    </row>
    <row r="3900" spans="14:14">
      <c r="N3900" s="168"/>
    </row>
    <row r="3901" spans="14:14">
      <c r="N3901" s="168"/>
    </row>
    <row r="3902" spans="14:14">
      <c r="N3902" s="168"/>
    </row>
    <row r="3903" spans="14:14">
      <c r="N3903" s="168"/>
    </row>
    <row r="3904" spans="14:14">
      <c r="N3904" s="168"/>
    </row>
    <row r="3905" spans="14:14">
      <c r="N3905" s="168"/>
    </row>
    <row r="3906" spans="14:14">
      <c r="N3906" s="168"/>
    </row>
    <row r="3907" spans="14:14">
      <c r="N3907" s="168"/>
    </row>
    <row r="3908" spans="14:14">
      <c r="N3908" s="168"/>
    </row>
    <row r="3909" spans="14:14">
      <c r="N3909" s="168"/>
    </row>
    <row r="3910" spans="14:14">
      <c r="N3910" s="168"/>
    </row>
    <row r="3911" spans="14:14">
      <c r="N3911" s="168"/>
    </row>
    <row r="3912" spans="14:14">
      <c r="N3912" s="168"/>
    </row>
    <row r="3913" spans="14:14">
      <c r="N3913" s="168"/>
    </row>
    <row r="3914" spans="14:14">
      <c r="N3914" s="168"/>
    </row>
    <row r="3915" spans="14:14">
      <c r="N3915" s="168"/>
    </row>
    <row r="3916" spans="14:14">
      <c r="N3916" s="168"/>
    </row>
    <row r="3917" spans="14:14">
      <c r="N3917" s="168"/>
    </row>
    <row r="3918" spans="14:14">
      <c r="N3918" s="168"/>
    </row>
    <row r="3919" spans="14:14">
      <c r="N3919" s="168"/>
    </row>
    <row r="3920" spans="14:14">
      <c r="N3920" s="168"/>
    </row>
    <row r="3921" spans="14:14">
      <c r="N3921" s="168"/>
    </row>
    <row r="3922" spans="14:14">
      <c r="N3922" s="168"/>
    </row>
    <row r="3923" spans="14:14">
      <c r="N3923" s="168"/>
    </row>
    <row r="3924" spans="14:14">
      <c r="N3924" s="168"/>
    </row>
    <row r="3925" spans="14:14">
      <c r="N3925" s="168"/>
    </row>
    <row r="3926" spans="14:14">
      <c r="N3926" s="168"/>
    </row>
    <row r="3927" spans="14:14">
      <c r="N3927" s="168"/>
    </row>
    <row r="3928" spans="14:14">
      <c r="N3928" s="168"/>
    </row>
    <row r="3929" spans="14:14">
      <c r="N3929" s="168"/>
    </row>
    <row r="3930" spans="14:14">
      <c r="N3930" s="168"/>
    </row>
    <row r="3931" spans="14:14">
      <c r="N3931" s="168"/>
    </row>
    <row r="3932" spans="14:14">
      <c r="N3932" s="168"/>
    </row>
    <row r="3933" spans="14:14">
      <c r="N3933" s="168"/>
    </row>
    <row r="3934" spans="14:14">
      <c r="N3934" s="168"/>
    </row>
    <row r="3935" spans="14:14">
      <c r="N3935" s="168"/>
    </row>
    <row r="3936" spans="14:14">
      <c r="N3936" s="168"/>
    </row>
    <row r="3937" spans="14:14">
      <c r="N3937" s="168"/>
    </row>
    <row r="3938" spans="14:14">
      <c r="N3938" s="168"/>
    </row>
    <row r="3939" spans="14:14">
      <c r="N3939" s="168"/>
    </row>
    <row r="3940" spans="14:14">
      <c r="N3940" s="168"/>
    </row>
    <row r="3941" spans="14:14">
      <c r="N3941" s="168"/>
    </row>
    <row r="3942" spans="14:14">
      <c r="N3942" s="168"/>
    </row>
    <row r="3943" spans="14:14">
      <c r="N3943" s="168"/>
    </row>
    <row r="3944" spans="14:14">
      <c r="N3944" s="168"/>
    </row>
    <row r="3945" spans="14:14">
      <c r="N3945" s="168"/>
    </row>
    <row r="3946" spans="14:14">
      <c r="N3946" s="168"/>
    </row>
    <row r="3947" spans="14:14">
      <c r="N3947" s="168"/>
    </row>
    <row r="3948" spans="14:14">
      <c r="N3948" s="168"/>
    </row>
    <row r="3949" spans="14:14">
      <c r="N3949" s="168"/>
    </row>
    <row r="3950" spans="14:14">
      <c r="N3950" s="168"/>
    </row>
    <row r="3951" spans="14:14">
      <c r="N3951" s="168"/>
    </row>
    <row r="3952" spans="14:14">
      <c r="N3952" s="168"/>
    </row>
    <row r="3953" spans="14:14">
      <c r="N3953" s="168"/>
    </row>
    <row r="3954" spans="14:14">
      <c r="N3954" s="168"/>
    </row>
    <row r="3955" spans="14:14">
      <c r="N3955" s="168"/>
    </row>
    <row r="3956" spans="14:14">
      <c r="N3956" s="168"/>
    </row>
    <row r="3957" spans="14:14">
      <c r="N3957" s="168"/>
    </row>
    <row r="3958" spans="14:14">
      <c r="N3958" s="168"/>
    </row>
    <row r="3959" spans="14:14">
      <c r="N3959" s="168"/>
    </row>
    <row r="3960" spans="14:14">
      <c r="N3960" s="168"/>
    </row>
    <row r="3961" spans="14:14">
      <c r="N3961" s="168"/>
    </row>
    <row r="3962" spans="14:14">
      <c r="N3962" s="168"/>
    </row>
    <row r="3963" spans="14:14">
      <c r="N3963" s="168"/>
    </row>
    <row r="3964" spans="14:14">
      <c r="N3964" s="168"/>
    </row>
    <row r="3965" spans="14:14">
      <c r="N3965" s="168"/>
    </row>
    <row r="3966" spans="14:14">
      <c r="N3966" s="168"/>
    </row>
    <row r="3967" spans="14:14">
      <c r="N3967" s="168"/>
    </row>
    <row r="3968" spans="14:14">
      <c r="N3968" s="168"/>
    </row>
    <row r="3969" spans="14:14">
      <c r="N3969" s="168"/>
    </row>
    <row r="3970" spans="14:14">
      <c r="N3970" s="168"/>
    </row>
    <row r="3971" spans="14:14">
      <c r="N3971" s="168"/>
    </row>
    <row r="3972" spans="14:14">
      <c r="N3972" s="168"/>
    </row>
    <row r="3973" spans="14:14">
      <c r="N3973" s="168"/>
    </row>
    <row r="3974" spans="14:14">
      <c r="N3974" s="168"/>
    </row>
    <row r="3975" spans="14:14">
      <c r="N3975" s="168"/>
    </row>
    <row r="3976" spans="14:14">
      <c r="N3976" s="168"/>
    </row>
    <row r="3977" spans="14:14">
      <c r="N3977" s="168"/>
    </row>
    <row r="3978" spans="14:14">
      <c r="N3978" s="168"/>
    </row>
    <row r="3979" spans="14:14">
      <c r="N3979" s="168"/>
    </row>
    <row r="3980" spans="14:14">
      <c r="N3980" s="168"/>
    </row>
    <row r="3981" spans="14:14">
      <c r="N3981" s="168"/>
    </row>
    <row r="3982" spans="14:14">
      <c r="N3982" s="168"/>
    </row>
    <row r="3983" spans="14:14">
      <c r="N3983" s="168"/>
    </row>
    <row r="3984" spans="14:14">
      <c r="N3984" s="168"/>
    </row>
    <row r="3985" spans="14:14">
      <c r="N3985" s="168"/>
    </row>
    <row r="3986" spans="14:14">
      <c r="N3986" s="168"/>
    </row>
    <row r="3987" spans="14:14">
      <c r="N3987" s="168"/>
    </row>
    <row r="3988" spans="14:14">
      <c r="N3988" s="168"/>
    </row>
    <row r="3989" spans="14:14">
      <c r="N3989" s="168"/>
    </row>
    <row r="3990" spans="14:14">
      <c r="N3990" s="168"/>
    </row>
    <row r="3991" spans="14:14">
      <c r="N3991" s="168"/>
    </row>
    <row r="3992" spans="14:14">
      <c r="N3992" s="168"/>
    </row>
    <row r="3993" spans="14:14">
      <c r="N3993" s="168"/>
    </row>
    <row r="3994" spans="14:14">
      <c r="N3994" s="168"/>
    </row>
    <row r="3995" spans="14:14">
      <c r="N3995" s="168"/>
    </row>
    <row r="3996" spans="14:14">
      <c r="N3996" s="168"/>
    </row>
    <row r="3997" spans="14:14">
      <c r="N3997" s="168"/>
    </row>
    <row r="3998" spans="14:14">
      <c r="N3998" s="168"/>
    </row>
    <row r="3999" spans="14:14">
      <c r="N3999" s="168"/>
    </row>
    <row r="4000" spans="14:14">
      <c r="N4000" s="168"/>
    </row>
    <row r="4001" spans="14:14">
      <c r="N4001" s="168"/>
    </row>
    <row r="4002" spans="14:14">
      <c r="N4002" s="168"/>
    </row>
    <row r="4003" spans="14:14">
      <c r="N4003" s="168"/>
    </row>
    <row r="4004" spans="14:14">
      <c r="N4004" s="168"/>
    </row>
    <row r="4005" spans="14:14">
      <c r="N4005" s="168"/>
    </row>
    <row r="4006" spans="14:14">
      <c r="N4006" s="168"/>
    </row>
    <row r="4007" spans="14:14">
      <c r="N4007" s="168"/>
    </row>
    <row r="4008" spans="14:14">
      <c r="N4008" s="168"/>
    </row>
    <row r="4009" spans="14:14">
      <c r="N4009" s="168"/>
    </row>
    <row r="4010" spans="14:14">
      <c r="N4010" s="168"/>
    </row>
    <row r="4011" spans="14:14">
      <c r="N4011" s="168"/>
    </row>
    <row r="4012" spans="14:14">
      <c r="N4012" s="168"/>
    </row>
    <row r="4013" spans="14:14">
      <c r="N4013" s="168"/>
    </row>
    <row r="4014" spans="14:14">
      <c r="N4014" s="168"/>
    </row>
    <row r="4015" spans="14:14">
      <c r="N4015" s="168"/>
    </row>
    <row r="4016" spans="14:14">
      <c r="N4016" s="168"/>
    </row>
    <row r="4017" spans="14:14">
      <c r="N4017" s="168"/>
    </row>
    <row r="4018" spans="14:14">
      <c r="N4018" s="168"/>
    </row>
    <row r="4019" spans="14:14">
      <c r="N4019" s="168"/>
    </row>
    <row r="4020" spans="14:14">
      <c r="N4020" s="168"/>
    </row>
    <row r="4021" spans="14:14">
      <c r="N4021" s="168"/>
    </row>
    <row r="4022" spans="14:14">
      <c r="N4022" s="168"/>
    </row>
    <row r="4023" spans="14:14">
      <c r="N4023" s="168"/>
    </row>
    <row r="4024" spans="14:14">
      <c r="N4024" s="168"/>
    </row>
    <row r="4025" spans="14:14">
      <c r="N4025" s="168"/>
    </row>
    <row r="4026" spans="14:14">
      <c r="N4026" s="168"/>
    </row>
    <row r="4027" spans="14:14">
      <c r="N4027" s="168"/>
    </row>
    <row r="4028" spans="14:14">
      <c r="N4028" s="168"/>
    </row>
    <row r="4029" spans="14:14">
      <c r="N4029" s="168"/>
    </row>
    <row r="4030" spans="14:14">
      <c r="N4030" s="168"/>
    </row>
    <row r="4031" spans="14:14">
      <c r="N4031" s="168"/>
    </row>
    <row r="4032" spans="14:14">
      <c r="N4032" s="168"/>
    </row>
    <row r="4033" spans="14:14">
      <c r="N4033" s="168"/>
    </row>
    <row r="4034" spans="14:14">
      <c r="N4034" s="168"/>
    </row>
    <row r="4035" spans="14:14">
      <c r="N4035" s="168"/>
    </row>
    <row r="4036" spans="14:14">
      <c r="N4036" s="168"/>
    </row>
    <row r="4037" spans="14:14">
      <c r="N4037" s="168"/>
    </row>
    <row r="4038" spans="14:14">
      <c r="N4038" s="168"/>
    </row>
    <row r="4039" spans="14:14">
      <c r="N4039" s="168"/>
    </row>
    <row r="4040" spans="14:14">
      <c r="N4040" s="168"/>
    </row>
    <row r="4041" spans="14:14">
      <c r="N4041" s="168"/>
    </row>
    <row r="4042" spans="14:14">
      <c r="N4042" s="168"/>
    </row>
    <row r="4043" spans="14:14">
      <c r="N4043" s="168"/>
    </row>
    <row r="4044" spans="14:14">
      <c r="N4044" s="168"/>
    </row>
    <row r="4045" spans="14:14">
      <c r="N4045" s="168"/>
    </row>
    <row r="4046" spans="14:14">
      <c r="N4046" s="168"/>
    </row>
    <row r="4047" spans="14:14">
      <c r="N4047" s="168"/>
    </row>
    <row r="4048" spans="14:14">
      <c r="N4048" s="168"/>
    </row>
    <row r="4049" spans="14:14">
      <c r="N4049" s="168"/>
    </row>
    <row r="4050" spans="14:14">
      <c r="N4050" s="168"/>
    </row>
    <row r="4051" spans="14:14">
      <c r="N4051" s="168"/>
    </row>
    <row r="4052" spans="14:14">
      <c r="N4052" s="168"/>
    </row>
    <row r="4053" spans="14:14">
      <c r="N4053" s="168"/>
    </row>
    <row r="4054" spans="14:14">
      <c r="N4054" s="168"/>
    </row>
    <row r="4055" spans="14:14">
      <c r="N4055" s="168"/>
    </row>
    <row r="4056" spans="14:14">
      <c r="N4056" s="168"/>
    </row>
    <row r="4057" spans="14:14">
      <c r="N4057" s="168"/>
    </row>
    <row r="4058" spans="14:14">
      <c r="N4058" s="168"/>
    </row>
    <row r="4059" spans="14:14">
      <c r="N4059" s="168"/>
    </row>
    <row r="4060" spans="14:14">
      <c r="N4060" s="168"/>
    </row>
    <row r="4061" spans="14:14">
      <c r="N4061" s="168"/>
    </row>
    <row r="4062" spans="14:14">
      <c r="N4062" s="168"/>
    </row>
    <row r="4063" spans="14:14">
      <c r="N4063" s="168"/>
    </row>
    <row r="4064" spans="14:14">
      <c r="N4064" s="168"/>
    </row>
    <row r="4065" spans="14:14">
      <c r="N4065" s="168"/>
    </row>
    <row r="4066" spans="14:14">
      <c r="N4066" s="168"/>
    </row>
    <row r="4067" spans="14:14">
      <c r="N4067" s="168"/>
    </row>
    <row r="4068" spans="14:14">
      <c r="N4068" s="168"/>
    </row>
    <row r="4069" spans="14:14">
      <c r="N4069" s="168"/>
    </row>
    <row r="4070" spans="14:14">
      <c r="N4070" s="168"/>
    </row>
    <row r="4071" spans="14:14">
      <c r="N4071" s="168"/>
    </row>
    <row r="4072" spans="14:14">
      <c r="N4072" s="168"/>
    </row>
    <row r="4073" spans="14:14">
      <c r="N4073" s="168"/>
    </row>
    <row r="4074" spans="14:14">
      <c r="N4074" s="168"/>
    </row>
    <row r="4075" spans="14:14">
      <c r="N4075" s="168"/>
    </row>
    <row r="4076" spans="14:14">
      <c r="N4076" s="168"/>
    </row>
    <row r="4077" spans="14:14">
      <c r="N4077" s="168"/>
    </row>
    <row r="4078" spans="14:14">
      <c r="N4078" s="168"/>
    </row>
    <row r="4079" spans="14:14">
      <c r="N4079" s="168"/>
    </row>
    <row r="4080" spans="14:14">
      <c r="N4080" s="168"/>
    </row>
    <row r="4081" spans="14:14">
      <c r="N4081" s="168"/>
    </row>
    <row r="4082" spans="14:14">
      <c r="N4082" s="168"/>
    </row>
    <row r="4083" spans="14:14">
      <c r="N4083" s="168"/>
    </row>
    <row r="4084" spans="14:14">
      <c r="N4084" s="168"/>
    </row>
    <row r="4085" spans="14:14">
      <c r="N4085" s="168"/>
    </row>
    <row r="4086" spans="14:14">
      <c r="N4086" s="168"/>
    </row>
    <row r="4087" spans="14:14">
      <c r="N4087" s="168"/>
    </row>
    <row r="4088" spans="14:14">
      <c r="N4088" s="168"/>
    </row>
    <row r="4089" spans="14:14">
      <c r="N4089" s="168"/>
    </row>
    <row r="4090" spans="14:14">
      <c r="N4090" s="168"/>
    </row>
    <row r="4091" spans="14:14">
      <c r="N4091" s="168"/>
    </row>
    <row r="4092" spans="14:14">
      <c r="N4092" s="168"/>
    </row>
    <row r="4093" spans="14:14">
      <c r="N4093" s="168"/>
    </row>
    <row r="4094" spans="14:14">
      <c r="N4094" s="168"/>
    </row>
    <row r="4095" spans="14:14">
      <c r="N4095" s="168"/>
    </row>
    <row r="4096" spans="14:14">
      <c r="N4096" s="168"/>
    </row>
    <row r="4097" spans="14:14">
      <c r="N4097" s="168"/>
    </row>
    <row r="4098" spans="14:14">
      <c r="N4098" s="168"/>
    </row>
    <row r="4099" spans="14:14">
      <c r="N4099" s="168"/>
    </row>
    <row r="4100" spans="14:14">
      <c r="N4100" s="168"/>
    </row>
    <row r="4101" spans="14:14">
      <c r="N4101" s="168"/>
    </row>
    <row r="4102" spans="14:14">
      <c r="N4102" s="168"/>
    </row>
    <row r="4103" spans="14:14">
      <c r="N4103" s="168"/>
    </row>
    <row r="4104" spans="14:14">
      <c r="N4104" s="168"/>
    </row>
    <row r="4105" spans="14:14">
      <c r="N4105" s="168"/>
    </row>
    <row r="4106" spans="14:14">
      <c r="N4106" s="168"/>
    </row>
    <row r="4107" spans="14:14">
      <c r="N4107" s="168"/>
    </row>
    <row r="4108" spans="14:14">
      <c r="N4108" s="168"/>
    </row>
    <row r="4109" spans="14:14">
      <c r="N4109" s="168"/>
    </row>
    <row r="4110" spans="14:14">
      <c r="N4110" s="168"/>
    </row>
    <row r="4111" spans="14:14">
      <c r="N4111" s="168"/>
    </row>
    <row r="4112" spans="14:14">
      <c r="N4112" s="168"/>
    </row>
    <row r="4113" spans="14:14">
      <c r="N4113" s="168"/>
    </row>
    <row r="4114" spans="14:14">
      <c r="N4114" s="168"/>
    </row>
    <row r="4115" spans="14:14">
      <c r="N4115" s="168"/>
    </row>
    <row r="4116" spans="14:14">
      <c r="N4116" s="168"/>
    </row>
    <row r="4117" spans="14:14">
      <c r="N4117" s="168"/>
    </row>
    <row r="4118" spans="14:14">
      <c r="N4118" s="168"/>
    </row>
    <row r="4119" spans="14:14">
      <c r="N4119" s="168"/>
    </row>
    <row r="4120" spans="14:14">
      <c r="N4120" s="168"/>
    </row>
    <row r="4121" spans="14:14">
      <c r="N4121" s="168"/>
    </row>
    <row r="4122" spans="14:14">
      <c r="N4122" s="168"/>
    </row>
    <row r="4123" spans="14:14">
      <c r="N4123" s="168"/>
    </row>
    <row r="4124" spans="14:14">
      <c r="N4124" s="168"/>
    </row>
    <row r="4125" spans="14:14">
      <c r="N4125" s="168"/>
    </row>
    <row r="4126" spans="14:14">
      <c r="N4126" s="168"/>
    </row>
    <row r="4127" spans="14:14">
      <c r="N4127" s="168"/>
    </row>
    <row r="4128" spans="14:14">
      <c r="N4128" s="168"/>
    </row>
    <row r="4129" spans="14:14">
      <c r="N4129" s="168"/>
    </row>
    <row r="4130" spans="14:14">
      <c r="N4130" s="168"/>
    </row>
    <row r="4131" spans="14:14">
      <c r="N4131" s="168"/>
    </row>
    <row r="4132" spans="14:14">
      <c r="N4132" s="168"/>
    </row>
    <row r="4133" spans="14:14">
      <c r="N4133" s="168"/>
    </row>
    <row r="4134" spans="14:14">
      <c r="N4134" s="168"/>
    </row>
    <row r="4135" spans="14:14">
      <c r="N4135" s="168"/>
    </row>
    <row r="4136" spans="14:14">
      <c r="N4136" s="168"/>
    </row>
    <row r="4137" spans="14:14">
      <c r="N4137" s="168"/>
    </row>
    <row r="4138" spans="14:14">
      <c r="N4138" s="168"/>
    </row>
    <row r="4139" spans="14:14">
      <c r="N4139" s="168"/>
    </row>
    <row r="4140" spans="14:14">
      <c r="N4140" s="168"/>
    </row>
    <row r="4141" spans="14:14">
      <c r="N4141" s="168"/>
    </row>
    <row r="4142" spans="14:14">
      <c r="N4142" s="168"/>
    </row>
    <row r="4143" spans="14:14">
      <c r="N4143" s="168"/>
    </row>
    <row r="4144" spans="14:14">
      <c r="N4144" s="168"/>
    </row>
    <row r="4145" spans="14:14">
      <c r="N4145" s="168"/>
    </row>
    <row r="4146" spans="14:14">
      <c r="N4146" s="168"/>
    </row>
    <row r="4147" spans="14:14">
      <c r="N4147" s="168"/>
    </row>
    <row r="4148" spans="14:14">
      <c r="N4148" s="168"/>
    </row>
    <row r="4149" spans="14:14">
      <c r="N4149" s="168"/>
    </row>
    <row r="4150" spans="14:14">
      <c r="N4150" s="168"/>
    </row>
    <row r="4151" spans="14:14">
      <c r="N4151" s="168"/>
    </row>
    <row r="4152" spans="14:14">
      <c r="N4152" s="168"/>
    </row>
    <row r="4153" spans="14:14">
      <c r="N4153" s="168"/>
    </row>
    <row r="4154" spans="14:14">
      <c r="N4154" s="168"/>
    </row>
    <row r="4155" spans="14:14">
      <c r="N4155" s="168"/>
    </row>
    <row r="4156" spans="14:14">
      <c r="N4156" s="168"/>
    </row>
    <row r="4157" spans="14:14">
      <c r="N4157" s="168"/>
    </row>
    <row r="4158" spans="14:14">
      <c r="N4158" s="168"/>
    </row>
    <row r="4159" spans="14:14">
      <c r="N4159" s="168"/>
    </row>
    <row r="4160" spans="14:14">
      <c r="N4160" s="168"/>
    </row>
    <row r="4161" spans="14:14">
      <c r="N4161" s="168"/>
    </row>
    <row r="4162" spans="14:14">
      <c r="N4162" s="168"/>
    </row>
    <row r="4163" spans="14:14">
      <c r="N4163" s="168"/>
    </row>
    <row r="4164" spans="14:14">
      <c r="N4164" s="168"/>
    </row>
    <row r="4165" spans="14:14">
      <c r="N4165" s="168"/>
    </row>
    <row r="4166" spans="14:14">
      <c r="N4166" s="168"/>
    </row>
    <row r="4167" spans="14:14">
      <c r="N4167" s="168"/>
    </row>
    <row r="4168" spans="14:14">
      <c r="N4168" s="168"/>
    </row>
    <row r="4169" spans="14:14">
      <c r="N4169" s="168"/>
    </row>
    <row r="4170" spans="14:14">
      <c r="N4170" s="168"/>
    </row>
    <row r="4171" spans="14:14">
      <c r="N4171" s="168"/>
    </row>
    <row r="4172" spans="14:14">
      <c r="N4172" s="168"/>
    </row>
    <row r="4173" spans="14:14">
      <c r="N4173" s="168"/>
    </row>
    <row r="4174" spans="14:14">
      <c r="N4174" s="168"/>
    </row>
    <row r="4175" spans="14:14">
      <c r="N4175" s="168"/>
    </row>
    <row r="4176" spans="14:14">
      <c r="N4176" s="168"/>
    </row>
    <row r="4177" spans="14:14">
      <c r="N4177" s="168"/>
    </row>
    <row r="4178" spans="14:14">
      <c r="N4178" s="168"/>
    </row>
    <row r="4179" spans="14:14">
      <c r="N4179" s="168"/>
    </row>
    <row r="4180" spans="14:14">
      <c r="N4180" s="168"/>
    </row>
    <row r="4181" spans="14:14">
      <c r="N4181" s="168"/>
    </row>
    <row r="4182" spans="14:14">
      <c r="N4182" s="168"/>
    </row>
    <row r="4183" spans="14:14">
      <c r="N4183" s="168"/>
    </row>
    <row r="4184" spans="14:14">
      <c r="N4184" s="168"/>
    </row>
    <row r="4185" spans="14:14">
      <c r="N4185" s="168"/>
    </row>
    <row r="4186" spans="14:14">
      <c r="N4186" s="168"/>
    </row>
    <row r="4187" spans="14:14">
      <c r="N4187" s="168"/>
    </row>
    <row r="4188" spans="14:14">
      <c r="N4188" s="168"/>
    </row>
    <row r="4189" spans="14:14">
      <c r="N4189" s="168"/>
    </row>
    <row r="4190" spans="14:14">
      <c r="N4190" s="168"/>
    </row>
    <row r="4191" spans="14:14">
      <c r="N4191" s="168"/>
    </row>
    <row r="4192" spans="14:14">
      <c r="N4192" s="168"/>
    </row>
    <row r="4193" spans="14:14">
      <c r="N4193" s="168"/>
    </row>
    <row r="4194" spans="14:14">
      <c r="N4194" s="168"/>
    </row>
    <row r="4195" spans="14:14">
      <c r="N4195" s="168"/>
    </row>
    <row r="4196" spans="14:14">
      <c r="N4196" s="168"/>
    </row>
    <row r="4197" spans="14:14">
      <c r="N4197" s="168"/>
    </row>
    <row r="4198" spans="14:14">
      <c r="N4198" s="168"/>
    </row>
    <row r="4199" spans="14:14">
      <c r="N4199" s="168"/>
    </row>
    <row r="4200" spans="14:14">
      <c r="N4200" s="168"/>
    </row>
    <row r="4201" spans="14:14">
      <c r="N4201" s="168"/>
    </row>
    <row r="4202" spans="14:14">
      <c r="N4202" s="168"/>
    </row>
    <row r="4203" spans="14:14">
      <c r="N4203" s="168"/>
    </row>
    <row r="4204" spans="14:14">
      <c r="N4204" s="168"/>
    </row>
    <row r="4205" spans="14:14">
      <c r="N4205" s="168"/>
    </row>
    <row r="4206" spans="14:14">
      <c r="N4206" s="168"/>
    </row>
    <row r="4207" spans="14:14">
      <c r="N4207" s="168"/>
    </row>
    <row r="4208" spans="14:14">
      <c r="N4208" s="168"/>
    </row>
    <row r="4209" spans="14:14">
      <c r="N4209" s="168"/>
    </row>
    <row r="4210" spans="14:14">
      <c r="N4210" s="168"/>
    </row>
    <row r="4211" spans="14:14">
      <c r="N4211" s="168"/>
    </row>
    <row r="4212" spans="14:14">
      <c r="N4212" s="168"/>
    </row>
    <row r="4213" spans="14:14">
      <c r="N4213" s="168"/>
    </row>
    <row r="4214" spans="14:14">
      <c r="N4214" s="168"/>
    </row>
    <row r="4215" spans="14:14">
      <c r="N4215" s="168"/>
    </row>
    <row r="4216" spans="14:14">
      <c r="N4216" s="168"/>
    </row>
    <row r="4217" spans="14:14">
      <c r="N4217" s="168"/>
    </row>
    <row r="4218" spans="14:14">
      <c r="N4218" s="168"/>
    </row>
    <row r="4219" spans="14:14">
      <c r="N4219" s="168"/>
    </row>
    <row r="4220" spans="14:14">
      <c r="N4220" s="168"/>
    </row>
    <row r="4221" spans="14:14">
      <c r="N4221" s="168"/>
    </row>
    <row r="4222" spans="14:14">
      <c r="N4222" s="168"/>
    </row>
    <row r="4223" spans="14:14">
      <c r="N4223" s="168"/>
    </row>
    <row r="4224" spans="14:14">
      <c r="N4224" s="168"/>
    </row>
    <row r="4225" spans="14:14">
      <c r="N4225" s="168"/>
    </row>
    <row r="4226" spans="14:14">
      <c r="N4226" s="168"/>
    </row>
    <row r="4227" spans="14:14">
      <c r="N4227" s="168"/>
    </row>
    <row r="4228" spans="14:14">
      <c r="N4228" s="168"/>
    </row>
    <row r="4229" spans="14:14">
      <c r="N4229" s="168"/>
    </row>
    <row r="4230" spans="14:14">
      <c r="N4230" s="168"/>
    </row>
    <row r="4231" spans="14:14">
      <c r="N4231" s="168"/>
    </row>
    <row r="4232" spans="14:14">
      <c r="N4232" s="168"/>
    </row>
    <row r="4233" spans="14:14">
      <c r="N4233" s="168"/>
    </row>
    <row r="4234" spans="14:14">
      <c r="N4234" s="168"/>
    </row>
    <row r="4235" spans="14:14">
      <c r="N4235" s="168"/>
    </row>
    <row r="4236" spans="14:14">
      <c r="N4236" s="168"/>
    </row>
    <row r="4237" spans="14:14">
      <c r="N4237" s="168"/>
    </row>
    <row r="4238" spans="14:14">
      <c r="N4238" s="168"/>
    </row>
    <row r="4239" spans="14:14">
      <c r="N4239" s="168"/>
    </row>
    <row r="4240" spans="14:14">
      <c r="N4240" s="168"/>
    </row>
    <row r="4241" spans="14:14">
      <c r="N4241" s="168"/>
    </row>
    <row r="4242" spans="14:14">
      <c r="N4242" s="168"/>
    </row>
    <row r="4243" spans="14:14">
      <c r="N4243" s="168"/>
    </row>
    <row r="4244" spans="14:14">
      <c r="N4244" s="168"/>
    </row>
    <row r="4245" spans="14:14">
      <c r="N4245" s="168"/>
    </row>
    <row r="4246" spans="14:14">
      <c r="N4246" s="168"/>
    </row>
    <row r="4247" spans="14:14">
      <c r="N4247" s="168"/>
    </row>
    <row r="4248" spans="14:14">
      <c r="N4248" s="168"/>
    </row>
    <row r="4249" spans="14:14">
      <c r="N4249" s="168"/>
    </row>
    <row r="4250" spans="14:14">
      <c r="N4250" s="168"/>
    </row>
    <row r="4251" spans="14:14">
      <c r="N4251" s="168"/>
    </row>
    <row r="4252" spans="14:14">
      <c r="N4252" s="168"/>
    </row>
    <row r="4253" spans="14:14">
      <c r="N4253" s="168"/>
    </row>
    <row r="4254" spans="14:14">
      <c r="N4254" s="168"/>
    </row>
    <row r="4255" spans="14:14">
      <c r="N4255" s="168"/>
    </row>
    <row r="4256" spans="14:14">
      <c r="N4256" s="168"/>
    </row>
    <row r="4257" spans="14:14">
      <c r="N4257" s="168"/>
    </row>
    <row r="4258" spans="14:14">
      <c r="N4258" s="168"/>
    </row>
    <row r="4259" spans="14:14">
      <c r="N4259" s="168"/>
    </row>
    <row r="4260" spans="14:14">
      <c r="N4260" s="168"/>
    </row>
    <row r="4261" spans="14:14">
      <c r="N4261" s="168"/>
    </row>
    <row r="4262" spans="14:14">
      <c r="N4262" s="168"/>
    </row>
    <row r="4263" spans="14:14">
      <c r="N4263" s="168"/>
    </row>
    <row r="4264" spans="14:14">
      <c r="N4264" s="168"/>
    </row>
    <row r="4265" spans="14:14">
      <c r="N4265" s="168"/>
    </row>
    <row r="4266" spans="14:14">
      <c r="N4266" s="168"/>
    </row>
    <row r="4267" spans="14:14">
      <c r="N4267" s="168"/>
    </row>
    <row r="4268" spans="14:14">
      <c r="N4268" s="168"/>
    </row>
    <row r="4269" spans="14:14">
      <c r="N4269" s="168"/>
    </row>
    <row r="4270" spans="14:14">
      <c r="N4270" s="168"/>
    </row>
    <row r="4271" spans="14:14">
      <c r="N4271" s="168"/>
    </row>
    <row r="4272" spans="14:14">
      <c r="N4272" s="168"/>
    </row>
    <row r="4273" spans="14:14">
      <c r="N4273" s="168"/>
    </row>
    <row r="4274" spans="14:14">
      <c r="N4274" s="168"/>
    </row>
    <row r="4275" spans="14:14">
      <c r="N4275" s="168"/>
    </row>
    <row r="4276" spans="14:14">
      <c r="N4276" s="168"/>
    </row>
    <row r="4277" spans="14:14">
      <c r="N4277" s="168"/>
    </row>
    <row r="4278" spans="14:14">
      <c r="N4278" s="168"/>
    </row>
    <row r="4279" spans="14:14">
      <c r="N4279" s="168"/>
    </row>
    <row r="4280" spans="14:14">
      <c r="N4280" s="168"/>
    </row>
    <row r="4281" spans="14:14">
      <c r="N4281" s="168"/>
    </row>
    <row r="4282" spans="14:14">
      <c r="N4282" s="168"/>
    </row>
    <row r="4283" spans="14:14">
      <c r="N4283" s="168"/>
    </row>
    <row r="4284" spans="14:14">
      <c r="N4284" s="168"/>
    </row>
    <row r="4285" spans="14:14">
      <c r="N4285" s="168"/>
    </row>
    <row r="4286" spans="14:14">
      <c r="N4286" s="168"/>
    </row>
    <row r="4287" spans="14:14">
      <c r="N4287" s="168"/>
    </row>
    <row r="4288" spans="14:14">
      <c r="N4288" s="168"/>
    </row>
    <row r="4289" spans="14:14">
      <c r="N4289" s="168"/>
    </row>
    <row r="4290" spans="14:14">
      <c r="N4290" s="168"/>
    </row>
    <row r="4291" spans="14:14">
      <c r="N4291" s="168"/>
    </row>
    <row r="4292" spans="14:14">
      <c r="N4292" s="168"/>
    </row>
    <row r="4293" spans="14:14">
      <c r="N4293" s="168"/>
    </row>
    <row r="4294" spans="14:14">
      <c r="N4294" s="168"/>
    </row>
    <row r="4295" spans="14:14">
      <c r="N4295" s="168"/>
    </row>
    <row r="4296" spans="14:14">
      <c r="N4296" s="168"/>
    </row>
    <row r="4297" spans="14:14">
      <c r="N4297" s="168"/>
    </row>
    <row r="4298" spans="14:14">
      <c r="N4298" s="168"/>
    </row>
    <row r="4299" spans="14:14">
      <c r="N4299" s="168"/>
    </row>
    <row r="4300" spans="14:14">
      <c r="N4300" s="168"/>
    </row>
    <row r="4301" spans="14:14">
      <c r="N4301" s="168"/>
    </row>
    <row r="4302" spans="14:14">
      <c r="N4302" s="168"/>
    </row>
    <row r="4303" spans="14:14">
      <c r="N4303" s="168"/>
    </row>
    <row r="4304" spans="14:14">
      <c r="N4304" s="168"/>
    </row>
    <row r="4305" spans="14:14">
      <c r="N4305" s="168"/>
    </row>
    <row r="4306" spans="14:14">
      <c r="N4306" s="168"/>
    </row>
    <row r="4307" spans="14:14">
      <c r="N4307" s="168"/>
    </row>
    <row r="4308" spans="14:14">
      <c r="N4308" s="168"/>
    </row>
    <row r="4309" spans="14:14">
      <c r="N4309" s="168"/>
    </row>
    <row r="4310" spans="14:14">
      <c r="N4310" s="168"/>
    </row>
    <row r="4311" spans="14:14">
      <c r="N4311" s="168"/>
    </row>
    <row r="4312" spans="14:14">
      <c r="N4312" s="168"/>
    </row>
    <row r="4313" spans="14:14">
      <c r="N4313" s="168"/>
    </row>
    <row r="4314" spans="14:14">
      <c r="N4314" s="168"/>
    </row>
    <row r="4315" spans="14:14">
      <c r="N4315" s="168"/>
    </row>
    <row r="4316" spans="14:14">
      <c r="N4316" s="168"/>
    </row>
    <row r="4317" spans="14:14">
      <c r="N4317" s="168"/>
    </row>
    <row r="4318" spans="14:14">
      <c r="N4318" s="168"/>
    </row>
    <row r="4319" spans="14:14">
      <c r="N4319" s="168"/>
    </row>
    <row r="4320" spans="14:14">
      <c r="N4320" s="168"/>
    </row>
    <row r="4321" spans="14:14">
      <c r="N4321" s="168"/>
    </row>
    <row r="4322" spans="14:14">
      <c r="N4322" s="168"/>
    </row>
    <row r="4323" spans="14:14">
      <c r="N4323" s="168"/>
    </row>
    <row r="4324" spans="14:14">
      <c r="N4324" s="168"/>
    </row>
    <row r="4325" spans="14:14">
      <c r="N4325" s="168"/>
    </row>
    <row r="4326" spans="14:14">
      <c r="N4326" s="168"/>
    </row>
    <row r="4327" spans="14:14">
      <c r="N4327" s="168"/>
    </row>
    <row r="4328" spans="14:14">
      <c r="N4328" s="168"/>
    </row>
    <row r="4329" spans="14:14">
      <c r="N4329" s="168"/>
    </row>
    <row r="4330" spans="14:14">
      <c r="N4330" s="168"/>
    </row>
    <row r="4331" spans="14:14">
      <c r="N4331" s="168"/>
    </row>
    <row r="4332" spans="14:14">
      <c r="N4332" s="168"/>
    </row>
    <row r="4333" spans="14:14">
      <c r="N4333" s="168"/>
    </row>
    <row r="4334" spans="14:14">
      <c r="N4334" s="168"/>
    </row>
    <row r="4335" spans="14:14">
      <c r="N4335" s="168"/>
    </row>
    <row r="4336" spans="14:14">
      <c r="N4336" s="168"/>
    </row>
    <row r="4337" spans="14:14">
      <c r="N4337" s="168"/>
    </row>
    <row r="4338" spans="14:14">
      <c r="N4338" s="168"/>
    </row>
    <row r="4339" spans="14:14">
      <c r="N4339" s="168"/>
    </row>
    <row r="4340" spans="14:14">
      <c r="N4340" s="168"/>
    </row>
    <row r="4341" spans="14:14">
      <c r="N4341" s="168"/>
    </row>
    <row r="4342" spans="14:14">
      <c r="N4342" s="168"/>
    </row>
    <row r="4343" spans="14:14">
      <c r="N4343" s="168"/>
    </row>
    <row r="4344" spans="14:14">
      <c r="N4344" s="168"/>
    </row>
    <row r="4345" spans="14:14">
      <c r="N4345" s="168"/>
    </row>
    <row r="4346" spans="14:14">
      <c r="N4346" s="168"/>
    </row>
    <row r="4347" spans="14:14">
      <c r="N4347" s="168"/>
    </row>
    <row r="4348" spans="14:14">
      <c r="N4348" s="168"/>
    </row>
    <row r="4349" spans="14:14">
      <c r="N4349" s="168"/>
    </row>
    <row r="4350" spans="14:14">
      <c r="N4350" s="168"/>
    </row>
    <row r="4351" spans="14:14">
      <c r="N4351" s="168"/>
    </row>
    <row r="4352" spans="14:14">
      <c r="N4352" s="168"/>
    </row>
    <row r="4353" spans="14:14">
      <c r="N4353" s="168"/>
    </row>
    <row r="4354" spans="14:14">
      <c r="N4354" s="168"/>
    </row>
    <row r="4355" spans="14:14">
      <c r="N4355" s="168"/>
    </row>
    <row r="4356" spans="14:14">
      <c r="N4356" s="168"/>
    </row>
    <row r="4357" spans="14:14">
      <c r="N4357" s="168"/>
    </row>
    <row r="4358" spans="14:14">
      <c r="N4358" s="168"/>
    </row>
    <row r="4359" spans="14:14">
      <c r="N4359" s="168"/>
    </row>
    <row r="4360" spans="14:14">
      <c r="N4360" s="168"/>
    </row>
    <row r="4361" spans="14:14">
      <c r="N4361" s="168"/>
    </row>
    <row r="4362" spans="14:14">
      <c r="N4362" s="168"/>
    </row>
    <row r="4363" spans="14:14">
      <c r="N4363" s="168"/>
    </row>
    <row r="4364" spans="14:14">
      <c r="N4364" s="168"/>
    </row>
    <row r="4365" spans="14:14">
      <c r="N4365" s="168"/>
    </row>
    <row r="4366" spans="14:14">
      <c r="N4366" s="168"/>
    </row>
    <row r="4367" spans="14:14">
      <c r="N4367" s="168"/>
    </row>
    <row r="4368" spans="14:14">
      <c r="N4368" s="168"/>
    </row>
    <row r="4369" spans="14:14">
      <c r="N4369" s="168"/>
    </row>
    <row r="4370" spans="14:14">
      <c r="N4370" s="168"/>
    </row>
    <row r="4371" spans="14:14">
      <c r="N4371" s="168"/>
    </row>
    <row r="4372" spans="14:14">
      <c r="N4372" s="168"/>
    </row>
    <row r="4373" spans="14:14">
      <c r="N4373" s="168"/>
    </row>
    <row r="4374" spans="14:14">
      <c r="N4374" s="168"/>
    </row>
    <row r="4375" spans="14:14">
      <c r="N4375" s="168"/>
    </row>
    <row r="4376" spans="14:14">
      <c r="N4376" s="168"/>
    </row>
    <row r="4377" spans="14:14">
      <c r="N4377" s="168"/>
    </row>
    <row r="4378" spans="14:14">
      <c r="N4378" s="168"/>
    </row>
    <row r="4379" spans="14:14">
      <c r="N4379" s="168"/>
    </row>
    <row r="4380" spans="14:14">
      <c r="N4380" s="168"/>
    </row>
    <row r="4381" spans="14:14">
      <c r="N4381" s="168"/>
    </row>
    <row r="4382" spans="14:14">
      <c r="N4382" s="168"/>
    </row>
    <row r="4383" spans="14:14">
      <c r="N4383" s="168"/>
    </row>
    <row r="4384" spans="14:14">
      <c r="N4384" s="168"/>
    </row>
    <row r="4385" spans="14:14">
      <c r="N4385" s="168"/>
    </row>
    <row r="4386" spans="14:14">
      <c r="N4386" s="168"/>
    </row>
    <row r="4387" spans="14:14">
      <c r="N4387" s="168"/>
    </row>
    <row r="4388" spans="14:14">
      <c r="N4388" s="168"/>
    </row>
    <row r="4389" spans="14:14">
      <c r="N4389" s="168"/>
    </row>
    <row r="4390" spans="14:14">
      <c r="N4390" s="168"/>
    </row>
    <row r="4391" spans="14:14">
      <c r="N4391" s="168"/>
    </row>
    <row r="4392" spans="14:14">
      <c r="N4392" s="168"/>
    </row>
    <row r="4393" spans="14:14">
      <c r="N4393" s="168"/>
    </row>
    <row r="4394" spans="14:14">
      <c r="N4394" s="168"/>
    </row>
    <row r="4395" spans="14:14">
      <c r="N4395" s="168"/>
    </row>
    <row r="4396" spans="14:14">
      <c r="N4396" s="168"/>
    </row>
    <row r="4397" spans="14:14">
      <c r="N4397" s="168"/>
    </row>
    <row r="4398" spans="14:14">
      <c r="N4398" s="168"/>
    </row>
    <row r="4399" spans="14:14">
      <c r="N4399" s="168"/>
    </row>
    <row r="4400" spans="14:14">
      <c r="N4400" s="168"/>
    </row>
    <row r="4401" spans="14:14">
      <c r="N4401" s="168"/>
    </row>
    <row r="4402" spans="14:14">
      <c r="N4402" s="168"/>
    </row>
    <row r="4403" spans="14:14">
      <c r="N4403" s="168"/>
    </row>
    <row r="4404" spans="14:14">
      <c r="N4404" s="168"/>
    </row>
    <row r="4405" spans="14:14">
      <c r="N4405" s="168"/>
    </row>
    <row r="4406" spans="14:14">
      <c r="N4406" s="168"/>
    </row>
    <row r="4407" spans="14:14">
      <c r="N4407" s="168"/>
    </row>
    <row r="4408" spans="14:14">
      <c r="N4408" s="168"/>
    </row>
    <row r="4409" spans="14:14">
      <c r="N4409" s="168"/>
    </row>
    <row r="4410" spans="14:14">
      <c r="N4410" s="168"/>
    </row>
    <row r="4411" spans="14:14">
      <c r="N4411" s="168"/>
    </row>
    <row r="4412" spans="14:14">
      <c r="N4412" s="168"/>
    </row>
    <row r="4413" spans="14:14">
      <c r="N4413" s="168"/>
    </row>
    <row r="4414" spans="14:14">
      <c r="N4414" s="168"/>
    </row>
    <row r="4415" spans="14:14">
      <c r="N4415" s="168"/>
    </row>
    <row r="4416" spans="14:14">
      <c r="N4416" s="168"/>
    </row>
    <row r="4417" spans="14:14">
      <c r="N4417" s="168"/>
    </row>
    <row r="4418" spans="14:14">
      <c r="N4418" s="168"/>
    </row>
    <row r="4419" spans="14:14">
      <c r="N4419" s="168"/>
    </row>
    <row r="4420" spans="14:14">
      <c r="N4420" s="168"/>
    </row>
    <row r="4421" spans="14:14">
      <c r="N4421" s="168"/>
    </row>
    <row r="4422" spans="14:14">
      <c r="N4422" s="168"/>
    </row>
    <row r="4423" spans="14:14">
      <c r="N4423" s="168"/>
    </row>
    <row r="4424" spans="14:14">
      <c r="N4424" s="168"/>
    </row>
    <row r="4425" spans="14:14">
      <c r="N4425" s="168"/>
    </row>
    <row r="4426" spans="14:14">
      <c r="N4426" s="168"/>
    </row>
    <row r="4427" spans="14:14">
      <c r="N4427" s="168"/>
    </row>
    <row r="4428" spans="14:14">
      <c r="N4428" s="168"/>
    </row>
    <row r="4429" spans="14:14">
      <c r="N4429" s="168"/>
    </row>
    <row r="4430" spans="14:14">
      <c r="N4430" s="168"/>
    </row>
    <row r="4431" spans="14:14">
      <c r="N4431" s="168"/>
    </row>
    <row r="4432" spans="14:14">
      <c r="N4432" s="168"/>
    </row>
    <row r="4433" spans="14:14">
      <c r="N4433" s="168"/>
    </row>
    <row r="4434" spans="14:14">
      <c r="N4434" s="168"/>
    </row>
    <row r="4435" spans="14:14">
      <c r="N4435" s="168"/>
    </row>
    <row r="4436" spans="14:14">
      <c r="N4436" s="168"/>
    </row>
    <row r="4437" spans="14:14">
      <c r="N4437" s="168"/>
    </row>
    <row r="4438" spans="14:14">
      <c r="N4438" s="168"/>
    </row>
    <row r="4439" spans="14:14">
      <c r="N4439" s="168"/>
    </row>
    <row r="4440" spans="14:14">
      <c r="N4440" s="168"/>
    </row>
    <row r="4441" spans="14:14">
      <c r="N4441" s="168"/>
    </row>
    <row r="4442" spans="14:14">
      <c r="N4442" s="168"/>
    </row>
    <row r="4443" spans="14:14">
      <c r="N4443" s="168"/>
    </row>
    <row r="4444" spans="14:14">
      <c r="N4444" s="168"/>
    </row>
    <row r="4445" spans="14:14">
      <c r="N4445" s="168"/>
    </row>
    <row r="4446" spans="14:14">
      <c r="N4446" s="168"/>
    </row>
    <row r="4447" spans="14:14">
      <c r="N4447" s="168"/>
    </row>
    <row r="4448" spans="14:14">
      <c r="N4448" s="168"/>
    </row>
    <row r="4449" spans="14:14">
      <c r="N4449" s="168"/>
    </row>
    <row r="4450" spans="14:14">
      <c r="N4450" s="168"/>
    </row>
    <row r="4451" spans="14:14">
      <c r="N4451" s="168"/>
    </row>
    <row r="4452" spans="14:14">
      <c r="N4452" s="168"/>
    </row>
    <row r="4453" spans="14:14">
      <c r="N4453" s="168"/>
    </row>
    <row r="4454" spans="14:14">
      <c r="N4454" s="168"/>
    </row>
    <row r="4455" spans="14:14">
      <c r="N4455" s="168"/>
    </row>
    <row r="4456" spans="14:14">
      <c r="N4456" s="168"/>
    </row>
    <row r="4457" spans="14:14">
      <c r="N4457" s="168"/>
    </row>
    <row r="4458" spans="14:14">
      <c r="N4458" s="168"/>
    </row>
    <row r="4459" spans="14:14">
      <c r="N4459" s="168"/>
    </row>
    <row r="4460" spans="14:14">
      <c r="N4460" s="168"/>
    </row>
    <row r="4461" spans="14:14">
      <c r="N4461" s="168"/>
    </row>
    <row r="4462" spans="14:14">
      <c r="N4462" s="168"/>
    </row>
    <row r="4463" spans="14:14">
      <c r="N4463" s="168"/>
    </row>
    <row r="4464" spans="14:14">
      <c r="N4464" s="168"/>
    </row>
    <row r="4465" spans="14:14">
      <c r="N4465" s="168"/>
    </row>
    <row r="4466" spans="14:14">
      <c r="N4466" s="168"/>
    </row>
    <row r="4467" spans="14:14">
      <c r="N4467" s="168"/>
    </row>
    <row r="4468" spans="14:14">
      <c r="N4468" s="168"/>
    </row>
    <row r="4469" spans="14:14">
      <c r="N4469" s="168"/>
    </row>
    <row r="4470" spans="14:14">
      <c r="N4470" s="168"/>
    </row>
    <row r="4471" spans="14:14">
      <c r="N4471" s="168"/>
    </row>
    <row r="4472" spans="14:14">
      <c r="N4472" s="168"/>
    </row>
    <row r="4473" spans="14:14">
      <c r="N4473" s="168"/>
    </row>
    <row r="4474" spans="14:14">
      <c r="N4474" s="168"/>
    </row>
    <row r="4475" spans="14:14">
      <c r="N4475" s="168"/>
    </row>
    <row r="4476" spans="14:14">
      <c r="N4476" s="168"/>
    </row>
    <row r="4477" spans="14:14">
      <c r="N4477" s="168"/>
    </row>
    <row r="4478" spans="14:14">
      <c r="N4478" s="168"/>
    </row>
    <row r="4479" spans="14:14">
      <c r="N4479" s="168"/>
    </row>
    <row r="4480" spans="14:14">
      <c r="N4480" s="168"/>
    </row>
    <row r="4481" spans="14:14">
      <c r="N4481" s="168"/>
    </row>
    <row r="4482" spans="14:14">
      <c r="N4482" s="168"/>
    </row>
    <row r="4483" spans="14:14">
      <c r="N4483" s="168"/>
    </row>
    <row r="4484" spans="14:14">
      <c r="N4484" s="168"/>
    </row>
    <row r="4485" spans="14:14">
      <c r="N4485" s="168"/>
    </row>
    <row r="4486" spans="14:14">
      <c r="N4486" s="168"/>
    </row>
    <row r="4487" spans="14:14">
      <c r="N4487" s="168"/>
    </row>
    <row r="4488" spans="14:14">
      <c r="N4488" s="168"/>
    </row>
    <row r="4489" spans="14:14">
      <c r="N4489" s="168"/>
    </row>
    <row r="4490" spans="14:14">
      <c r="N4490" s="168"/>
    </row>
    <row r="4491" spans="14:14">
      <c r="N4491" s="168"/>
    </row>
    <row r="4492" spans="14:14">
      <c r="N4492" s="168"/>
    </row>
    <row r="4493" spans="14:14">
      <c r="N4493" s="168"/>
    </row>
    <row r="4494" spans="14:14">
      <c r="N4494" s="168"/>
    </row>
    <row r="4495" spans="14:14">
      <c r="N4495" s="168"/>
    </row>
    <row r="4496" spans="14:14">
      <c r="N4496" s="168"/>
    </row>
    <row r="4497" spans="14:14">
      <c r="N4497" s="168"/>
    </row>
    <row r="4498" spans="14:14">
      <c r="N4498" s="168"/>
    </row>
    <row r="4499" spans="14:14">
      <c r="N4499" s="168"/>
    </row>
    <row r="4500" spans="14:14">
      <c r="N4500" s="168"/>
    </row>
    <row r="4501" spans="14:14">
      <c r="N4501" s="168"/>
    </row>
    <row r="4502" spans="14:14">
      <c r="N4502" s="168"/>
    </row>
    <row r="4503" spans="14:14">
      <c r="N4503" s="168"/>
    </row>
    <row r="4504" spans="14:14">
      <c r="N4504" s="168"/>
    </row>
    <row r="4505" spans="14:14">
      <c r="N4505" s="168"/>
    </row>
    <row r="4506" spans="14:14">
      <c r="N4506" s="168"/>
    </row>
    <row r="4507" spans="14:14">
      <c r="N4507" s="168"/>
    </row>
    <row r="4508" spans="14:14">
      <c r="N4508" s="168"/>
    </row>
    <row r="4509" spans="14:14">
      <c r="N4509" s="168"/>
    </row>
    <row r="4510" spans="14:14">
      <c r="N4510" s="168"/>
    </row>
    <row r="4511" spans="14:14">
      <c r="N4511" s="168"/>
    </row>
    <row r="4512" spans="14:14">
      <c r="N4512" s="168"/>
    </row>
    <row r="4513" spans="14:14">
      <c r="N4513" s="168"/>
    </row>
    <row r="4514" spans="14:14">
      <c r="N4514" s="168"/>
    </row>
    <row r="4515" spans="14:14">
      <c r="N4515" s="168"/>
    </row>
    <row r="4516" spans="14:14">
      <c r="N4516" s="168"/>
    </row>
    <row r="4517" spans="14:14">
      <c r="N4517" s="168"/>
    </row>
    <row r="4518" spans="14:14">
      <c r="N4518" s="168"/>
    </row>
    <row r="4519" spans="14:14">
      <c r="N4519" s="168"/>
    </row>
    <row r="4520" spans="14:14">
      <c r="N4520" s="168"/>
    </row>
    <row r="4521" spans="14:14">
      <c r="N4521" s="168"/>
    </row>
    <row r="4522" spans="14:14">
      <c r="N4522" s="168"/>
    </row>
    <row r="4523" spans="14:14">
      <c r="N4523" s="168"/>
    </row>
    <row r="4524" spans="14:14">
      <c r="N4524" s="168"/>
    </row>
    <row r="4525" spans="14:14">
      <c r="N4525" s="168"/>
    </row>
    <row r="4526" spans="14:14">
      <c r="N4526" s="168"/>
    </row>
    <row r="4527" spans="14:14">
      <c r="N4527" s="168"/>
    </row>
    <row r="4528" spans="14:14">
      <c r="N4528" s="168"/>
    </row>
    <row r="4529" spans="14:14">
      <c r="N4529" s="168"/>
    </row>
    <row r="4530" spans="14:14">
      <c r="N4530" s="168"/>
    </row>
    <row r="4531" spans="14:14">
      <c r="N4531" s="168"/>
    </row>
    <row r="4532" spans="14:14">
      <c r="N4532" s="168"/>
    </row>
    <row r="4533" spans="14:14">
      <c r="N4533" s="168"/>
    </row>
    <row r="4534" spans="14:14">
      <c r="N4534" s="168"/>
    </row>
    <row r="4535" spans="14:14">
      <c r="N4535" s="168"/>
    </row>
    <row r="4536" spans="14:14">
      <c r="N4536" s="168"/>
    </row>
    <row r="4537" spans="14:14">
      <c r="N4537" s="168"/>
    </row>
    <row r="4538" spans="14:14">
      <c r="N4538" s="168"/>
    </row>
    <row r="4539" spans="14:14">
      <c r="N4539" s="168"/>
    </row>
    <row r="4540" spans="14:14">
      <c r="N4540" s="168"/>
    </row>
    <row r="4541" spans="14:14">
      <c r="N4541" s="168"/>
    </row>
    <row r="4542" spans="14:14">
      <c r="N4542" s="168"/>
    </row>
    <row r="4543" spans="14:14">
      <c r="N4543" s="168"/>
    </row>
    <row r="4544" spans="14:14">
      <c r="N4544" s="168"/>
    </row>
    <row r="4545" spans="14:14">
      <c r="N4545" s="168"/>
    </row>
    <row r="4546" spans="14:14">
      <c r="N4546" s="168"/>
    </row>
    <row r="4547" spans="14:14">
      <c r="N4547" s="168"/>
    </row>
    <row r="4548" spans="14:14">
      <c r="N4548" s="168"/>
    </row>
    <row r="4549" spans="14:14">
      <c r="N4549" s="168"/>
    </row>
    <row r="4550" spans="14:14">
      <c r="N4550" s="168"/>
    </row>
    <row r="4551" spans="14:14">
      <c r="N4551" s="168"/>
    </row>
    <row r="4552" spans="14:14">
      <c r="N4552" s="168"/>
    </row>
    <row r="4553" spans="14:14">
      <c r="N4553" s="168"/>
    </row>
    <row r="4554" spans="14:14">
      <c r="N4554" s="168"/>
    </row>
    <row r="4555" spans="14:14">
      <c r="N4555" s="168"/>
    </row>
    <row r="4556" spans="14:14">
      <c r="N4556" s="168"/>
    </row>
    <row r="4557" spans="14:14">
      <c r="N4557" s="168"/>
    </row>
    <row r="4558" spans="14:14">
      <c r="N4558" s="168"/>
    </row>
    <row r="4559" spans="14:14">
      <c r="N4559" s="168"/>
    </row>
    <row r="4560" spans="14:14">
      <c r="N4560" s="168"/>
    </row>
    <row r="4561" spans="14:14">
      <c r="N4561" s="168"/>
    </row>
    <row r="4562" spans="14:14">
      <c r="N4562" s="168"/>
    </row>
    <row r="4563" spans="14:14">
      <c r="N4563" s="168"/>
    </row>
    <row r="4564" spans="14:14">
      <c r="N4564" s="168"/>
    </row>
    <row r="4565" spans="14:14">
      <c r="N4565" s="168"/>
    </row>
    <row r="4566" spans="14:14">
      <c r="N4566" s="168"/>
    </row>
    <row r="4567" spans="14:14">
      <c r="N4567" s="168"/>
    </row>
    <row r="4568" spans="14:14">
      <c r="N4568" s="168"/>
    </row>
    <row r="4569" spans="14:14">
      <c r="N4569" s="168"/>
    </row>
    <row r="4570" spans="14:14">
      <c r="N4570" s="168"/>
    </row>
    <row r="4571" spans="14:14">
      <c r="N4571" s="168"/>
    </row>
    <row r="4572" spans="14:14">
      <c r="N4572" s="168"/>
    </row>
    <row r="4573" spans="14:14">
      <c r="N4573" s="168"/>
    </row>
    <row r="4574" spans="14:14">
      <c r="N4574" s="168"/>
    </row>
    <row r="4575" spans="14:14">
      <c r="N4575" s="168"/>
    </row>
    <row r="4576" spans="14:14">
      <c r="N4576" s="168"/>
    </row>
    <row r="4577" spans="14:14">
      <c r="N4577" s="168"/>
    </row>
    <row r="4578" spans="14:14">
      <c r="N4578" s="168"/>
    </row>
    <row r="4579" spans="14:14">
      <c r="N4579" s="168"/>
    </row>
    <row r="4580" spans="14:14">
      <c r="N4580" s="168"/>
    </row>
    <row r="4581" spans="14:14">
      <c r="N4581" s="168"/>
    </row>
    <row r="4582" spans="14:14">
      <c r="N4582" s="168"/>
    </row>
    <row r="4583" spans="14:14">
      <c r="N4583" s="168"/>
    </row>
    <row r="4584" spans="14:14">
      <c r="N4584" s="168"/>
    </row>
    <row r="4585" spans="14:14">
      <c r="N4585" s="168"/>
    </row>
    <row r="4586" spans="14:14">
      <c r="N4586" s="168"/>
    </row>
    <row r="4587" spans="14:14">
      <c r="N4587" s="168"/>
    </row>
    <row r="4588" spans="14:14">
      <c r="N4588" s="168"/>
    </row>
    <row r="4589" spans="14:14">
      <c r="N4589" s="168"/>
    </row>
    <row r="4590" spans="14:14">
      <c r="N4590" s="168"/>
    </row>
    <row r="4591" spans="14:14">
      <c r="N4591" s="168"/>
    </row>
    <row r="4592" spans="14:14">
      <c r="N4592" s="168"/>
    </row>
    <row r="4593" spans="14:14">
      <c r="N4593" s="168"/>
    </row>
    <row r="4594" spans="14:14">
      <c r="N4594" s="168"/>
    </row>
    <row r="4595" spans="14:14">
      <c r="N4595" s="168"/>
    </row>
    <row r="4596" spans="14:14">
      <c r="N4596" s="168"/>
    </row>
    <row r="4597" spans="14:14">
      <c r="N4597" s="168"/>
    </row>
    <row r="4598" spans="14:14">
      <c r="N4598" s="168"/>
    </row>
    <row r="4599" spans="14:14">
      <c r="N4599" s="168"/>
    </row>
    <row r="4600" spans="14:14">
      <c r="N4600" s="168"/>
    </row>
    <row r="4601" spans="14:14">
      <c r="N4601" s="168"/>
    </row>
    <row r="4602" spans="14:14">
      <c r="N4602" s="168"/>
    </row>
    <row r="4603" spans="14:14">
      <c r="N4603" s="168"/>
    </row>
    <row r="4604" spans="14:14">
      <c r="N4604" s="168"/>
    </row>
    <row r="4605" spans="14:14">
      <c r="N4605" s="168"/>
    </row>
    <row r="4606" spans="14:14">
      <c r="N4606" s="168"/>
    </row>
    <row r="4607" spans="14:14">
      <c r="N4607" s="168"/>
    </row>
    <row r="4608" spans="14:14">
      <c r="N4608" s="168"/>
    </row>
    <row r="4609" spans="14:14">
      <c r="N4609" s="168"/>
    </row>
    <row r="4610" spans="14:14">
      <c r="N4610" s="168"/>
    </row>
    <row r="4611" spans="14:14">
      <c r="N4611" s="168"/>
    </row>
    <row r="4612" spans="14:14">
      <c r="N4612" s="168"/>
    </row>
    <row r="4613" spans="14:14">
      <c r="N4613" s="168"/>
    </row>
    <row r="4614" spans="14:14">
      <c r="N4614" s="168"/>
    </row>
    <row r="4615" spans="14:14">
      <c r="N4615" s="168"/>
    </row>
    <row r="4616" spans="14:14">
      <c r="N4616" s="168"/>
    </row>
    <row r="4617" spans="14:14">
      <c r="N4617" s="168"/>
    </row>
    <row r="4618" spans="14:14">
      <c r="N4618" s="168"/>
    </row>
    <row r="4619" spans="14:14">
      <c r="N4619" s="168"/>
    </row>
    <row r="4620" spans="14:14">
      <c r="N4620" s="168"/>
    </row>
    <row r="4621" spans="14:14">
      <c r="N4621" s="168"/>
    </row>
    <row r="4622" spans="14:14">
      <c r="N4622" s="168"/>
    </row>
    <row r="4623" spans="14:14">
      <c r="N4623" s="168"/>
    </row>
    <row r="4624" spans="14:14">
      <c r="N4624" s="168"/>
    </row>
    <row r="4625" spans="14:14">
      <c r="N4625" s="168"/>
    </row>
    <row r="4626" spans="14:14">
      <c r="N4626" s="168"/>
    </row>
    <row r="4627" spans="14:14">
      <c r="N4627" s="168"/>
    </row>
    <row r="4628" spans="14:14">
      <c r="N4628" s="168"/>
    </row>
    <row r="4629" spans="14:14">
      <c r="N4629" s="168"/>
    </row>
    <row r="4630" spans="14:14">
      <c r="N4630" s="168"/>
    </row>
    <row r="4631" spans="14:14">
      <c r="N4631" s="168"/>
    </row>
    <row r="4632" spans="14:14">
      <c r="N4632" s="168"/>
    </row>
    <row r="4633" spans="14:14">
      <c r="N4633" s="168"/>
    </row>
    <row r="4634" spans="14:14">
      <c r="N4634" s="168"/>
    </row>
    <row r="4635" spans="14:14">
      <c r="N4635" s="168"/>
    </row>
    <row r="4636" spans="14:14">
      <c r="N4636" s="168"/>
    </row>
    <row r="4637" spans="14:14">
      <c r="N4637" s="168"/>
    </row>
    <row r="4638" spans="14:14">
      <c r="N4638" s="168"/>
    </row>
    <row r="4639" spans="14:14">
      <c r="N4639" s="168"/>
    </row>
    <row r="4640" spans="14:14">
      <c r="N4640" s="168"/>
    </row>
    <row r="4641" spans="14:14">
      <c r="N4641" s="168"/>
    </row>
    <row r="4642" spans="14:14">
      <c r="N4642" s="168"/>
    </row>
    <row r="4643" spans="14:14">
      <c r="N4643" s="168"/>
    </row>
    <row r="4644" spans="14:14">
      <c r="N4644" s="168"/>
    </row>
    <row r="4645" spans="14:14">
      <c r="N4645" s="168"/>
    </row>
    <row r="4646" spans="14:14">
      <c r="N4646" s="168"/>
    </row>
    <row r="4647" spans="14:14">
      <c r="N4647" s="168"/>
    </row>
    <row r="4648" spans="14:14">
      <c r="N4648" s="168"/>
    </row>
    <row r="4649" spans="14:14">
      <c r="N4649" s="168"/>
    </row>
    <row r="4650" spans="14:14">
      <c r="N4650" s="168"/>
    </row>
    <row r="4651" spans="14:14">
      <c r="N4651" s="168"/>
    </row>
    <row r="4652" spans="14:14">
      <c r="N4652" s="168"/>
    </row>
    <row r="4653" spans="14:14">
      <c r="N4653" s="168"/>
    </row>
    <row r="4654" spans="14:14">
      <c r="N4654" s="168"/>
    </row>
    <row r="4655" spans="14:14">
      <c r="N4655" s="168"/>
    </row>
    <row r="4656" spans="14:14">
      <c r="N4656" s="168"/>
    </row>
    <row r="4657" spans="14:14">
      <c r="N4657" s="168"/>
    </row>
    <row r="4658" spans="14:14">
      <c r="N4658" s="168"/>
    </row>
    <row r="4659" spans="14:14">
      <c r="N4659" s="168"/>
    </row>
    <row r="4660" spans="14:14">
      <c r="N4660" s="168"/>
    </row>
    <row r="4661" spans="14:14">
      <c r="N4661" s="168"/>
    </row>
    <row r="4662" spans="14:14">
      <c r="N4662" s="168"/>
    </row>
    <row r="4663" spans="14:14">
      <c r="N4663" s="168"/>
    </row>
    <row r="4664" spans="14:14">
      <c r="N4664" s="168"/>
    </row>
    <row r="4665" spans="14:14">
      <c r="N4665" s="168"/>
    </row>
    <row r="4666" spans="14:14">
      <c r="N4666" s="168"/>
    </row>
    <row r="4667" spans="14:14">
      <c r="N4667" s="168"/>
    </row>
    <row r="4668" spans="14:14">
      <c r="N4668" s="168"/>
    </row>
    <row r="4669" spans="14:14">
      <c r="N4669" s="168"/>
    </row>
    <row r="4670" spans="14:14">
      <c r="N4670" s="168"/>
    </row>
    <row r="4671" spans="14:14">
      <c r="N4671" s="168"/>
    </row>
    <row r="4672" spans="14:14">
      <c r="N4672" s="168"/>
    </row>
    <row r="4673" spans="14:14">
      <c r="N4673" s="168"/>
    </row>
    <row r="4674" spans="14:14">
      <c r="N4674" s="168"/>
    </row>
    <row r="4675" spans="14:14">
      <c r="N4675" s="168"/>
    </row>
    <row r="4676" spans="14:14">
      <c r="N4676" s="168"/>
    </row>
    <row r="4677" spans="14:14">
      <c r="N4677" s="168"/>
    </row>
    <row r="4678" spans="14:14">
      <c r="N4678" s="168"/>
    </row>
    <row r="4679" spans="14:14">
      <c r="N4679" s="168"/>
    </row>
    <row r="4680" spans="14:14">
      <c r="N4680" s="168"/>
    </row>
    <row r="4681" spans="14:14">
      <c r="N4681" s="168"/>
    </row>
    <row r="4682" spans="14:14">
      <c r="N4682" s="168"/>
    </row>
    <row r="4683" spans="14:14">
      <c r="N4683" s="168"/>
    </row>
    <row r="4684" spans="14:14">
      <c r="N4684" s="168"/>
    </row>
    <row r="4685" spans="14:14">
      <c r="N4685" s="168"/>
    </row>
    <row r="4686" spans="14:14">
      <c r="N4686" s="168"/>
    </row>
    <row r="4687" spans="14:14">
      <c r="N4687" s="168"/>
    </row>
    <row r="4688" spans="14:14">
      <c r="N4688" s="168"/>
    </row>
    <row r="4689" spans="14:14">
      <c r="N4689" s="168"/>
    </row>
    <row r="4690" spans="14:14">
      <c r="N4690" s="168"/>
    </row>
    <row r="4691" spans="14:14">
      <c r="N4691" s="168"/>
    </row>
    <row r="4692" spans="14:14">
      <c r="N4692" s="168"/>
    </row>
    <row r="4693" spans="14:14">
      <c r="N4693" s="168"/>
    </row>
    <row r="4694" spans="14:14">
      <c r="N4694" s="168"/>
    </row>
    <row r="4695" spans="14:14">
      <c r="N4695" s="168"/>
    </row>
    <row r="4696" spans="14:14">
      <c r="N4696" s="168"/>
    </row>
    <row r="4697" spans="14:14">
      <c r="N4697" s="168"/>
    </row>
    <row r="4698" spans="14:14">
      <c r="N4698" s="168"/>
    </row>
    <row r="4699" spans="14:14">
      <c r="N4699" s="168"/>
    </row>
    <row r="4700" spans="14:14">
      <c r="N4700" s="168"/>
    </row>
    <row r="4701" spans="14:14">
      <c r="N4701" s="168"/>
    </row>
    <row r="4702" spans="14:14">
      <c r="N4702" s="168"/>
    </row>
    <row r="4703" spans="14:14">
      <c r="N4703" s="168"/>
    </row>
    <row r="4704" spans="14:14">
      <c r="N4704" s="168"/>
    </row>
    <row r="4705" spans="14:14">
      <c r="N4705" s="168"/>
    </row>
    <row r="4706" spans="14:14">
      <c r="N4706" s="168"/>
    </row>
    <row r="4707" spans="14:14">
      <c r="N4707" s="168"/>
    </row>
    <row r="4708" spans="14:14">
      <c r="N4708" s="168"/>
    </row>
    <row r="4709" spans="14:14">
      <c r="N4709" s="168"/>
    </row>
    <row r="4710" spans="14:14">
      <c r="N4710" s="168"/>
    </row>
    <row r="4711" spans="14:14">
      <c r="N4711" s="168"/>
    </row>
    <row r="4712" spans="14:14">
      <c r="N4712" s="168"/>
    </row>
    <row r="4713" spans="14:14">
      <c r="N4713" s="168"/>
    </row>
    <row r="4714" spans="14:14">
      <c r="N4714" s="168"/>
    </row>
    <row r="4715" spans="14:14">
      <c r="N4715" s="168"/>
    </row>
    <row r="4716" spans="14:14">
      <c r="N4716" s="168"/>
    </row>
    <row r="4717" spans="14:14">
      <c r="N4717" s="168"/>
    </row>
    <row r="4718" spans="14:14">
      <c r="N4718" s="168"/>
    </row>
    <row r="4719" spans="14:14">
      <c r="N4719" s="168"/>
    </row>
    <row r="4720" spans="14:14">
      <c r="N4720" s="168"/>
    </row>
    <row r="4721" spans="14:14">
      <c r="N4721" s="168"/>
    </row>
    <row r="4722" spans="14:14">
      <c r="N4722" s="168"/>
    </row>
    <row r="4723" spans="14:14">
      <c r="N4723" s="168"/>
    </row>
    <row r="4724" spans="14:14">
      <c r="N4724" s="168"/>
    </row>
    <row r="4725" spans="14:14">
      <c r="N4725" s="168"/>
    </row>
    <row r="4726" spans="14:14">
      <c r="N4726" s="168"/>
    </row>
    <row r="4727" spans="14:14">
      <c r="N4727" s="168"/>
    </row>
    <row r="4728" spans="14:14">
      <c r="N4728" s="168"/>
    </row>
    <row r="4729" spans="14:14">
      <c r="N4729" s="168"/>
    </row>
    <row r="4730" spans="14:14">
      <c r="N4730" s="168"/>
    </row>
    <row r="4731" spans="14:14">
      <c r="N4731" s="168"/>
    </row>
    <row r="4732" spans="14:14">
      <c r="N4732" s="168"/>
    </row>
    <row r="4733" spans="14:14">
      <c r="N4733" s="168"/>
    </row>
    <row r="4734" spans="14:14">
      <c r="N4734" s="168"/>
    </row>
    <row r="4735" spans="14:14">
      <c r="N4735" s="168"/>
    </row>
    <row r="4736" spans="14:14">
      <c r="N4736" s="168"/>
    </row>
    <row r="4737" spans="14:14">
      <c r="N4737" s="168"/>
    </row>
    <row r="4738" spans="14:14">
      <c r="N4738" s="168"/>
    </row>
    <row r="4739" spans="14:14">
      <c r="N4739" s="168"/>
    </row>
    <row r="4740" spans="14:14">
      <c r="N4740" s="168"/>
    </row>
    <row r="4741" spans="14:14">
      <c r="N4741" s="168"/>
    </row>
    <row r="4742" spans="14:14">
      <c r="N4742" s="168"/>
    </row>
    <row r="4743" spans="14:14">
      <c r="N4743" s="168"/>
    </row>
    <row r="4744" spans="14:14">
      <c r="N4744" s="168"/>
    </row>
    <row r="4745" spans="14:14">
      <c r="N4745" s="168"/>
    </row>
    <row r="4746" spans="14:14">
      <c r="N4746" s="168"/>
    </row>
    <row r="4747" spans="14:14">
      <c r="N4747" s="168"/>
    </row>
    <row r="4748" spans="14:14">
      <c r="N4748" s="168"/>
    </row>
    <row r="4749" spans="14:14">
      <c r="N4749" s="168"/>
    </row>
    <row r="4750" spans="14:14">
      <c r="N4750" s="168"/>
    </row>
    <row r="4751" spans="14:14">
      <c r="N4751" s="168"/>
    </row>
    <row r="4752" spans="14:14">
      <c r="N4752" s="168"/>
    </row>
    <row r="4753" spans="14:14">
      <c r="N4753" s="168"/>
    </row>
    <row r="4754" spans="14:14">
      <c r="N4754" s="168"/>
    </row>
    <row r="4755" spans="14:14">
      <c r="N4755" s="168"/>
    </row>
    <row r="4756" spans="14:14">
      <c r="N4756" s="168"/>
    </row>
    <row r="4757" spans="14:14">
      <c r="N4757" s="168"/>
    </row>
    <row r="4758" spans="14:14">
      <c r="N4758" s="168"/>
    </row>
    <row r="4759" spans="14:14">
      <c r="N4759" s="168"/>
    </row>
    <row r="4760" spans="14:14">
      <c r="N4760" s="168"/>
    </row>
    <row r="4761" spans="14:14">
      <c r="N4761" s="168"/>
    </row>
    <row r="4762" spans="14:14">
      <c r="N4762" s="168"/>
    </row>
    <row r="4763" spans="14:14">
      <c r="N4763" s="168"/>
    </row>
    <row r="4764" spans="14:14">
      <c r="N4764" s="168"/>
    </row>
    <row r="4765" spans="14:14">
      <c r="N4765" s="168"/>
    </row>
    <row r="4766" spans="14:14">
      <c r="N4766" s="168"/>
    </row>
    <row r="4767" spans="14:14">
      <c r="N4767" s="168"/>
    </row>
    <row r="4768" spans="14:14">
      <c r="N4768" s="168"/>
    </row>
    <row r="4769" spans="14:14">
      <c r="N4769" s="168"/>
    </row>
    <row r="4770" spans="14:14">
      <c r="N4770" s="168"/>
    </row>
    <row r="4771" spans="14:14">
      <c r="N4771" s="168"/>
    </row>
    <row r="4772" spans="14:14">
      <c r="N4772" s="168"/>
    </row>
    <row r="4773" spans="14:14">
      <c r="N4773" s="168"/>
    </row>
    <row r="4774" spans="14:14">
      <c r="N4774" s="168"/>
    </row>
    <row r="4775" spans="14:14">
      <c r="N4775" s="168"/>
    </row>
    <row r="4776" spans="14:14">
      <c r="N4776" s="168"/>
    </row>
    <row r="4777" spans="14:14">
      <c r="N4777" s="168"/>
    </row>
    <row r="4778" spans="14:14">
      <c r="N4778" s="168"/>
    </row>
    <row r="4779" spans="14:14">
      <c r="N4779" s="168"/>
    </row>
    <row r="4780" spans="14:14">
      <c r="N4780" s="168"/>
    </row>
    <row r="4781" spans="14:14">
      <c r="N4781" s="168"/>
    </row>
    <row r="4782" spans="14:14">
      <c r="N4782" s="168"/>
    </row>
    <row r="4783" spans="14:14">
      <c r="N4783" s="168"/>
    </row>
    <row r="4784" spans="14:14">
      <c r="N4784" s="168"/>
    </row>
    <row r="4785" spans="14:14">
      <c r="N4785" s="168"/>
    </row>
    <row r="4786" spans="14:14">
      <c r="N4786" s="168"/>
    </row>
    <row r="4787" spans="14:14">
      <c r="N4787" s="168"/>
    </row>
    <row r="4788" spans="14:14">
      <c r="N4788" s="168"/>
    </row>
    <row r="4789" spans="14:14">
      <c r="N4789" s="168"/>
    </row>
    <row r="4790" spans="14:14">
      <c r="N4790" s="168"/>
    </row>
    <row r="4791" spans="14:14">
      <c r="N4791" s="168"/>
    </row>
    <row r="4792" spans="14:14">
      <c r="N4792" s="168"/>
    </row>
    <row r="4793" spans="14:14">
      <c r="N4793" s="168"/>
    </row>
    <row r="4794" spans="14:14">
      <c r="N4794" s="168"/>
    </row>
    <row r="4795" spans="14:14">
      <c r="N4795" s="168"/>
    </row>
    <row r="4796" spans="14:14">
      <c r="N4796" s="168"/>
    </row>
    <row r="4797" spans="14:14">
      <c r="N4797" s="168"/>
    </row>
    <row r="4798" spans="14:14">
      <c r="N4798" s="168"/>
    </row>
    <row r="4799" spans="14:14">
      <c r="N4799" s="168"/>
    </row>
    <row r="4800" spans="14:14">
      <c r="N4800" s="168"/>
    </row>
    <row r="4801" spans="14:14">
      <c r="N4801" s="168"/>
    </row>
    <row r="4802" spans="14:14">
      <c r="N4802" s="168"/>
    </row>
    <row r="4803" spans="14:14">
      <c r="N4803" s="168"/>
    </row>
    <row r="4804" spans="14:14">
      <c r="N4804" s="168"/>
    </row>
    <row r="4805" spans="14:14">
      <c r="N4805" s="168"/>
    </row>
    <row r="4806" spans="14:14">
      <c r="N4806" s="168"/>
    </row>
    <row r="4807" spans="14:14">
      <c r="N4807" s="168"/>
    </row>
    <row r="4808" spans="14:14">
      <c r="N4808" s="168"/>
    </row>
    <row r="4809" spans="14:14">
      <c r="N4809" s="168"/>
    </row>
    <row r="4810" spans="14:14">
      <c r="N4810" s="168"/>
    </row>
    <row r="4811" spans="14:14">
      <c r="N4811" s="168"/>
    </row>
    <row r="4812" spans="14:14">
      <c r="N4812" s="168"/>
    </row>
    <row r="4813" spans="14:14">
      <c r="N4813" s="168"/>
    </row>
    <row r="4814" spans="14:14">
      <c r="N4814" s="168"/>
    </row>
    <row r="4815" spans="14:14">
      <c r="N4815" s="168"/>
    </row>
    <row r="4816" spans="14:14">
      <c r="N4816" s="168"/>
    </row>
    <row r="4817" spans="14:14">
      <c r="N4817" s="168"/>
    </row>
    <row r="4818" spans="14:14">
      <c r="N4818" s="168"/>
    </row>
    <row r="4819" spans="14:14">
      <c r="N4819" s="168"/>
    </row>
    <row r="4820" spans="14:14">
      <c r="N4820" s="168"/>
    </row>
    <row r="4821" spans="14:14">
      <c r="N4821" s="168"/>
    </row>
    <row r="4822" spans="14:14">
      <c r="N4822" s="168"/>
    </row>
    <row r="4823" spans="14:14">
      <c r="N4823" s="168"/>
    </row>
    <row r="4824" spans="14:14">
      <c r="N4824" s="168"/>
    </row>
    <row r="4825" spans="14:14">
      <c r="N4825" s="168"/>
    </row>
    <row r="4826" spans="14:14">
      <c r="N4826" s="168"/>
    </row>
    <row r="4827" spans="14:14">
      <c r="N4827" s="168"/>
    </row>
    <row r="4828" spans="14:14">
      <c r="N4828" s="168"/>
    </row>
    <row r="4829" spans="14:14">
      <c r="N4829" s="168"/>
    </row>
    <row r="4830" spans="14:14">
      <c r="N4830" s="168"/>
    </row>
    <row r="4831" spans="14:14">
      <c r="N4831" s="168"/>
    </row>
    <row r="4832" spans="14:14">
      <c r="N4832" s="168"/>
    </row>
    <row r="4833" spans="14:14">
      <c r="N4833" s="168"/>
    </row>
    <row r="4834" spans="14:14">
      <c r="N4834" s="168"/>
    </row>
    <row r="4835" spans="14:14">
      <c r="N4835" s="168"/>
    </row>
    <row r="4836" spans="14:14">
      <c r="N4836" s="168"/>
    </row>
    <row r="4837" spans="14:14">
      <c r="N4837" s="168"/>
    </row>
    <row r="4838" spans="14:14">
      <c r="N4838" s="168"/>
    </row>
    <row r="4839" spans="14:14">
      <c r="N4839" s="168"/>
    </row>
    <row r="4840" spans="14:14">
      <c r="N4840" s="168"/>
    </row>
    <row r="4841" spans="14:14">
      <c r="N4841" s="168"/>
    </row>
    <row r="4842" spans="14:14">
      <c r="N4842" s="168"/>
    </row>
    <row r="4843" spans="14:14">
      <c r="N4843" s="168"/>
    </row>
    <row r="4844" spans="14:14">
      <c r="N4844" s="168"/>
    </row>
    <row r="4845" spans="14:14">
      <c r="N4845" s="168"/>
    </row>
    <row r="4846" spans="14:14">
      <c r="N4846" s="168"/>
    </row>
    <row r="4847" spans="14:14">
      <c r="N4847" s="168"/>
    </row>
    <row r="4848" spans="14:14">
      <c r="N4848" s="168"/>
    </row>
    <row r="4849" spans="14:14">
      <c r="N4849" s="168"/>
    </row>
    <row r="4850" spans="14:14">
      <c r="N4850" s="168"/>
    </row>
    <row r="4851" spans="14:14">
      <c r="N4851" s="168"/>
    </row>
    <row r="4852" spans="14:14">
      <c r="N4852" s="168"/>
    </row>
    <row r="4853" spans="14:14">
      <c r="N4853" s="168"/>
    </row>
    <row r="4854" spans="14:14">
      <c r="N4854" s="168"/>
    </row>
    <row r="4855" spans="14:14">
      <c r="N4855" s="168"/>
    </row>
    <row r="4856" spans="14:14">
      <c r="N4856" s="168"/>
    </row>
    <row r="4857" spans="14:14">
      <c r="N4857" s="168"/>
    </row>
    <row r="4858" spans="14:14">
      <c r="N4858" s="168"/>
    </row>
    <row r="4859" spans="14:14">
      <c r="N4859" s="168"/>
    </row>
    <row r="4860" spans="14:14">
      <c r="N4860" s="168"/>
    </row>
    <row r="4861" spans="14:14">
      <c r="N4861" s="168"/>
    </row>
    <row r="4862" spans="14:14">
      <c r="N4862" s="168"/>
    </row>
    <row r="4863" spans="14:14">
      <c r="N4863" s="168"/>
    </row>
    <row r="4864" spans="14:14">
      <c r="N4864" s="168"/>
    </row>
    <row r="4865" spans="14:14">
      <c r="N4865" s="168"/>
    </row>
    <row r="4866" spans="14:14">
      <c r="N4866" s="168"/>
    </row>
    <row r="4867" spans="14:14">
      <c r="N4867" s="168"/>
    </row>
    <row r="4868" spans="14:14">
      <c r="N4868" s="168"/>
    </row>
    <row r="4869" spans="14:14">
      <c r="N4869" s="168"/>
    </row>
    <row r="4870" spans="14:14">
      <c r="N4870" s="168"/>
    </row>
    <row r="4871" spans="14:14">
      <c r="N4871" s="168"/>
    </row>
    <row r="4872" spans="14:14">
      <c r="N4872" s="168"/>
    </row>
    <row r="4873" spans="14:14">
      <c r="N4873" s="168"/>
    </row>
    <row r="4874" spans="14:14">
      <c r="N4874" s="168"/>
    </row>
    <row r="4875" spans="14:14">
      <c r="N4875" s="168"/>
    </row>
    <row r="4876" spans="14:14">
      <c r="N4876" s="168"/>
    </row>
    <row r="4877" spans="14:14">
      <c r="N4877" s="168"/>
    </row>
    <row r="4878" spans="14:14">
      <c r="N4878" s="168"/>
    </row>
    <row r="4879" spans="14:14">
      <c r="N4879" s="168"/>
    </row>
    <row r="4880" spans="14:14">
      <c r="N4880" s="168"/>
    </row>
    <row r="4881" spans="14:14">
      <c r="N4881" s="168"/>
    </row>
    <row r="4882" spans="14:14">
      <c r="N4882" s="168"/>
    </row>
    <row r="4883" spans="14:14">
      <c r="N4883" s="168"/>
    </row>
    <row r="4884" spans="14:14">
      <c r="N4884" s="168"/>
    </row>
    <row r="4885" spans="14:14">
      <c r="N4885" s="168"/>
    </row>
    <row r="4886" spans="14:14">
      <c r="N4886" s="168"/>
    </row>
    <row r="4887" spans="14:14">
      <c r="N4887" s="168"/>
    </row>
    <row r="4888" spans="14:14">
      <c r="N4888" s="168"/>
    </row>
    <row r="4889" spans="14:14">
      <c r="N4889" s="168"/>
    </row>
    <row r="4890" spans="14:14">
      <c r="N4890" s="168"/>
    </row>
    <row r="4891" spans="14:14">
      <c r="N4891" s="168"/>
    </row>
    <row r="4892" spans="14:14">
      <c r="N4892" s="168"/>
    </row>
    <row r="4893" spans="14:14">
      <c r="N4893" s="168"/>
    </row>
    <row r="4894" spans="14:14">
      <c r="N4894" s="168"/>
    </row>
    <row r="4895" spans="14:14">
      <c r="N4895" s="168"/>
    </row>
    <row r="4896" spans="14:14">
      <c r="N4896" s="168"/>
    </row>
    <row r="4897" spans="14:14">
      <c r="N4897" s="168"/>
    </row>
    <row r="4898" spans="14:14">
      <c r="N4898" s="168"/>
    </row>
    <row r="4899" spans="14:14">
      <c r="N4899" s="168"/>
    </row>
    <row r="4900" spans="14:14">
      <c r="N4900" s="168"/>
    </row>
    <row r="4901" spans="14:14">
      <c r="N4901" s="168"/>
    </row>
    <row r="4902" spans="14:14">
      <c r="N4902" s="168"/>
    </row>
    <row r="4903" spans="14:14">
      <c r="N4903" s="168"/>
    </row>
    <row r="4904" spans="14:14">
      <c r="N4904" s="168"/>
    </row>
    <row r="4905" spans="14:14">
      <c r="N4905" s="168"/>
    </row>
    <row r="4906" spans="14:14">
      <c r="N4906" s="168"/>
    </row>
    <row r="4907" spans="14:14">
      <c r="N4907" s="168"/>
    </row>
    <row r="4908" spans="14:14">
      <c r="N4908" s="168"/>
    </row>
    <row r="4909" spans="14:14">
      <c r="N4909" s="168"/>
    </row>
    <row r="4910" spans="14:14">
      <c r="N4910" s="168"/>
    </row>
    <row r="4911" spans="14:14">
      <c r="N4911" s="168"/>
    </row>
    <row r="4912" spans="14:14">
      <c r="N4912" s="168"/>
    </row>
    <row r="4913" spans="14:14">
      <c r="N4913" s="168"/>
    </row>
    <row r="4914" spans="14:14">
      <c r="N4914" s="168"/>
    </row>
    <row r="4915" spans="14:14">
      <c r="N4915" s="168"/>
    </row>
    <row r="4916" spans="14:14">
      <c r="N4916" s="168"/>
    </row>
    <row r="4917" spans="14:14">
      <c r="N4917" s="168"/>
    </row>
    <row r="4918" spans="14:14">
      <c r="N4918" s="168"/>
    </row>
    <row r="4919" spans="14:14">
      <c r="N4919" s="168"/>
    </row>
    <row r="4920" spans="14:14">
      <c r="N4920" s="168"/>
    </row>
    <row r="4921" spans="14:14">
      <c r="N4921" s="168"/>
    </row>
    <row r="4922" spans="14:14">
      <c r="N4922" s="168"/>
    </row>
    <row r="4923" spans="14:14">
      <c r="N4923" s="168"/>
    </row>
    <row r="4924" spans="14:14">
      <c r="N4924" s="168"/>
    </row>
    <row r="4925" spans="14:14">
      <c r="N4925" s="168"/>
    </row>
    <row r="4926" spans="14:14">
      <c r="N4926" s="168"/>
    </row>
    <row r="4927" spans="14:14">
      <c r="N4927" s="168"/>
    </row>
    <row r="4928" spans="14:14">
      <c r="N4928" s="168"/>
    </row>
    <row r="4929" spans="14:14">
      <c r="N4929" s="168"/>
    </row>
    <row r="4930" spans="14:14">
      <c r="N4930" s="168"/>
    </row>
    <row r="4931" spans="14:14">
      <c r="N4931" s="168"/>
    </row>
    <row r="4932" spans="14:14">
      <c r="N4932" s="168"/>
    </row>
    <row r="4933" spans="14:14">
      <c r="N4933" s="168"/>
    </row>
    <row r="4934" spans="14:14">
      <c r="N4934" s="168"/>
    </row>
    <row r="4935" spans="14:14">
      <c r="N4935" s="168"/>
    </row>
    <row r="4936" spans="14:14">
      <c r="N4936" s="168"/>
    </row>
    <row r="4937" spans="14:14">
      <c r="N4937" s="168"/>
    </row>
    <row r="4938" spans="14:14">
      <c r="N4938" s="168"/>
    </row>
    <row r="4939" spans="14:14">
      <c r="N4939" s="168"/>
    </row>
    <row r="4940" spans="14:14">
      <c r="N4940" s="168"/>
    </row>
    <row r="4941" spans="14:14">
      <c r="N4941" s="168"/>
    </row>
    <row r="4942" spans="14:14">
      <c r="N4942" s="168"/>
    </row>
    <row r="4943" spans="14:14">
      <c r="N4943" s="168"/>
    </row>
    <row r="4944" spans="14:14">
      <c r="N4944" s="168"/>
    </row>
    <row r="4945" spans="14:14">
      <c r="N4945" s="168"/>
    </row>
    <row r="4946" spans="14:14">
      <c r="N4946" s="168"/>
    </row>
    <row r="4947" spans="14:14">
      <c r="N4947" s="168"/>
    </row>
    <row r="4948" spans="14:14">
      <c r="N4948" s="168"/>
    </row>
    <row r="4949" spans="14:14">
      <c r="N4949" s="168"/>
    </row>
    <row r="4950" spans="14:14">
      <c r="N4950" s="168"/>
    </row>
    <row r="4951" spans="14:14">
      <c r="N4951" s="168"/>
    </row>
    <row r="4952" spans="14:14">
      <c r="N4952" s="168"/>
    </row>
    <row r="4953" spans="14:14">
      <c r="N4953" s="168"/>
    </row>
    <row r="4954" spans="14:14">
      <c r="N4954" s="168"/>
    </row>
    <row r="4955" spans="14:14">
      <c r="N4955" s="168"/>
    </row>
    <row r="4956" spans="14:14">
      <c r="N4956" s="168"/>
    </row>
    <row r="4957" spans="14:14">
      <c r="N4957" s="168"/>
    </row>
    <row r="4958" spans="14:14">
      <c r="N4958" s="168"/>
    </row>
    <row r="4959" spans="14:14">
      <c r="N4959" s="168"/>
    </row>
    <row r="4960" spans="14:14">
      <c r="N4960" s="168"/>
    </row>
    <row r="4961" spans="14:14">
      <c r="N4961" s="168"/>
    </row>
    <row r="4962" spans="14:14">
      <c r="N4962" s="168"/>
    </row>
    <row r="4963" spans="14:14">
      <c r="N4963" s="168"/>
    </row>
    <row r="4964" spans="14:14">
      <c r="N4964" s="168"/>
    </row>
    <row r="4965" spans="14:14">
      <c r="N4965" s="168"/>
    </row>
    <row r="4966" spans="14:14">
      <c r="N4966" s="168"/>
    </row>
    <row r="4967" spans="14:14">
      <c r="N4967" s="168"/>
    </row>
    <row r="4968" spans="14:14">
      <c r="N4968" s="168"/>
    </row>
    <row r="4969" spans="14:14">
      <c r="N4969" s="168"/>
    </row>
    <row r="4970" spans="14:14">
      <c r="N4970" s="168"/>
    </row>
    <row r="4971" spans="14:14">
      <c r="N4971" s="168"/>
    </row>
    <row r="4972" spans="14:14">
      <c r="N4972" s="168"/>
    </row>
    <row r="4973" spans="14:14">
      <c r="N4973" s="168"/>
    </row>
    <row r="4974" spans="14:14">
      <c r="N4974" s="168"/>
    </row>
    <row r="4975" spans="14:14">
      <c r="N4975" s="168"/>
    </row>
    <row r="4976" spans="14:14">
      <c r="N4976" s="168"/>
    </row>
    <row r="4977" spans="14:14">
      <c r="N4977" s="168"/>
    </row>
    <row r="4978" spans="14:14">
      <c r="N4978" s="168"/>
    </row>
    <row r="4979" spans="14:14">
      <c r="N4979" s="168"/>
    </row>
    <row r="4980" spans="14:14">
      <c r="N4980" s="168"/>
    </row>
    <row r="4981" spans="14:14">
      <c r="N4981" s="168"/>
    </row>
    <row r="4982" spans="14:14">
      <c r="N4982" s="168"/>
    </row>
    <row r="4983" spans="14:14">
      <c r="N4983" s="168"/>
    </row>
    <row r="4984" spans="14:14">
      <c r="N4984" s="168"/>
    </row>
    <row r="4985" spans="14:14">
      <c r="N4985" s="168"/>
    </row>
    <row r="4986" spans="14:14">
      <c r="N4986" s="168"/>
    </row>
    <row r="4987" spans="14:14">
      <c r="N4987" s="168"/>
    </row>
    <row r="4988" spans="14:14">
      <c r="N4988" s="168"/>
    </row>
    <row r="4989" spans="14:14">
      <c r="N4989" s="168"/>
    </row>
    <row r="4990" spans="14:14">
      <c r="N4990" s="168"/>
    </row>
    <row r="4991" spans="14:14">
      <c r="N4991" s="168"/>
    </row>
    <row r="4992" spans="14:14">
      <c r="N4992" s="168"/>
    </row>
    <row r="4993" spans="14:14">
      <c r="N4993" s="168"/>
    </row>
    <row r="4994" spans="14:14">
      <c r="N4994" s="168"/>
    </row>
    <row r="4995" spans="14:14">
      <c r="N4995" s="168"/>
    </row>
    <row r="4996" spans="14:14">
      <c r="N4996" s="168"/>
    </row>
    <row r="4997" spans="14:14">
      <c r="N4997" s="168"/>
    </row>
    <row r="4998" spans="14:14">
      <c r="N4998" s="168"/>
    </row>
    <row r="4999" spans="14:14">
      <c r="N4999" s="168"/>
    </row>
    <row r="5000" spans="14:14">
      <c r="N5000" s="168"/>
    </row>
    <row r="5001" spans="14:14">
      <c r="N5001" s="168"/>
    </row>
    <row r="5002" spans="14:14">
      <c r="N5002" s="168"/>
    </row>
    <row r="5003" spans="14:14">
      <c r="N5003" s="168"/>
    </row>
    <row r="5004" spans="14:14">
      <c r="N5004" s="168"/>
    </row>
    <row r="5005" spans="14:14">
      <c r="N5005" s="168"/>
    </row>
    <row r="5006" spans="14:14">
      <c r="N5006" s="168"/>
    </row>
    <row r="5007" spans="14:14">
      <c r="N5007" s="168"/>
    </row>
    <row r="5008" spans="14:14">
      <c r="N5008" s="168"/>
    </row>
    <row r="5009" spans="14:14">
      <c r="N5009" s="168"/>
    </row>
    <row r="5010" spans="14:14">
      <c r="N5010" s="168"/>
    </row>
    <row r="5011" spans="14:14">
      <c r="N5011" s="168"/>
    </row>
    <row r="5012" spans="14:14">
      <c r="N5012" s="168"/>
    </row>
    <row r="5013" spans="14:14">
      <c r="N5013" s="168"/>
    </row>
    <row r="5014" spans="14:14">
      <c r="N5014" s="168"/>
    </row>
    <row r="5015" spans="14:14">
      <c r="N5015" s="168"/>
    </row>
    <row r="5016" spans="14:14">
      <c r="N5016" s="168"/>
    </row>
    <row r="5017" spans="14:14">
      <c r="N5017" s="168"/>
    </row>
    <row r="5018" spans="14:14">
      <c r="N5018" s="168"/>
    </row>
    <row r="5019" spans="14:14">
      <c r="N5019" s="168"/>
    </row>
    <row r="5020" spans="14:14">
      <c r="N5020" s="168"/>
    </row>
    <row r="5021" spans="14:14">
      <c r="N5021" s="168"/>
    </row>
    <row r="5022" spans="14:14">
      <c r="N5022" s="168"/>
    </row>
    <row r="5023" spans="14:14">
      <c r="N5023" s="168"/>
    </row>
    <row r="5024" spans="14:14">
      <c r="N5024" s="168"/>
    </row>
    <row r="5025" spans="14:14">
      <c r="N5025" s="168"/>
    </row>
    <row r="5026" spans="14:14">
      <c r="N5026" s="168"/>
    </row>
    <row r="5027" spans="14:14">
      <c r="N5027" s="168"/>
    </row>
    <row r="5028" spans="14:14">
      <c r="N5028" s="168"/>
    </row>
    <row r="5029" spans="14:14">
      <c r="N5029" s="168"/>
    </row>
    <row r="5030" spans="14:14">
      <c r="N5030" s="168"/>
    </row>
    <row r="5031" spans="14:14">
      <c r="N5031" s="168"/>
    </row>
    <row r="5032" spans="14:14">
      <c r="N5032" s="168"/>
    </row>
    <row r="5033" spans="14:14">
      <c r="N5033" s="168"/>
    </row>
    <row r="5034" spans="14:14">
      <c r="N5034" s="168"/>
    </row>
    <row r="5035" spans="14:14">
      <c r="N5035" s="168"/>
    </row>
    <row r="5036" spans="14:14">
      <c r="N5036" s="168"/>
    </row>
    <row r="5037" spans="14:14">
      <c r="N5037" s="168"/>
    </row>
    <row r="5038" spans="14:14">
      <c r="N5038" s="168"/>
    </row>
    <row r="5039" spans="14:14">
      <c r="N5039" s="168"/>
    </row>
    <row r="5040" spans="14:14">
      <c r="N5040" s="168"/>
    </row>
    <row r="5041" spans="14:14">
      <c r="N5041" s="168"/>
    </row>
    <row r="5042" spans="14:14">
      <c r="N5042" s="168"/>
    </row>
    <row r="5043" spans="14:14">
      <c r="N5043" s="168"/>
    </row>
    <row r="5044" spans="14:14">
      <c r="N5044" s="168"/>
    </row>
    <row r="5045" spans="14:14">
      <c r="N5045" s="168"/>
    </row>
    <row r="5046" spans="14:14">
      <c r="N5046" s="168"/>
    </row>
    <row r="5047" spans="14:14">
      <c r="N5047" s="168"/>
    </row>
    <row r="5048" spans="14:14">
      <c r="N5048" s="168"/>
    </row>
    <row r="5049" spans="14:14">
      <c r="N5049" s="168"/>
    </row>
    <row r="5050" spans="14:14">
      <c r="N5050" s="168"/>
    </row>
    <row r="5051" spans="14:14">
      <c r="N5051" s="168"/>
    </row>
    <row r="5052" spans="14:14">
      <c r="N5052" s="168"/>
    </row>
    <row r="5053" spans="14:14">
      <c r="N5053" s="168"/>
    </row>
    <row r="5054" spans="14:14">
      <c r="N5054" s="168"/>
    </row>
    <row r="5055" spans="14:14">
      <c r="N5055" s="168"/>
    </row>
    <row r="5056" spans="14:14">
      <c r="N5056" s="168"/>
    </row>
    <row r="5057" spans="14:14">
      <c r="N5057" s="168"/>
    </row>
    <row r="5058" spans="14:14">
      <c r="N5058" s="168"/>
    </row>
    <row r="5059" spans="14:14">
      <c r="N5059" s="168"/>
    </row>
    <row r="5060" spans="14:14">
      <c r="N5060" s="168"/>
    </row>
    <row r="5061" spans="14:14">
      <c r="N5061" s="168"/>
    </row>
    <row r="5062" spans="14:14">
      <c r="N5062" s="168"/>
    </row>
    <row r="5063" spans="14:14">
      <c r="N5063" s="168"/>
    </row>
    <row r="5064" spans="14:14">
      <c r="N5064" s="168"/>
    </row>
    <row r="5065" spans="14:14">
      <c r="N5065" s="168"/>
    </row>
    <row r="5066" spans="14:14">
      <c r="N5066" s="168"/>
    </row>
    <row r="5067" spans="14:14">
      <c r="N5067" s="168"/>
    </row>
    <row r="5068" spans="14:14">
      <c r="N5068" s="168"/>
    </row>
    <row r="5069" spans="14:14">
      <c r="N5069" s="168"/>
    </row>
    <row r="5070" spans="14:14">
      <c r="N5070" s="168"/>
    </row>
    <row r="5071" spans="14:14">
      <c r="N5071" s="168"/>
    </row>
    <row r="5072" spans="14:14">
      <c r="N5072" s="168"/>
    </row>
    <row r="5073" spans="14:14">
      <c r="N5073" s="168"/>
    </row>
    <row r="5074" spans="14:14">
      <c r="N5074" s="168"/>
    </row>
    <row r="5075" spans="14:14">
      <c r="N5075" s="168"/>
    </row>
    <row r="5076" spans="14:14">
      <c r="N5076" s="168"/>
    </row>
    <row r="5077" spans="14:14">
      <c r="N5077" s="168"/>
    </row>
    <row r="5078" spans="14:14">
      <c r="N5078" s="168"/>
    </row>
    <row r="5079" spans="14:14">
      <c r="N5079" s="168"/>
    </row>
    <row r="5080" spans="14:14">
      <c r="N5080" s="168"/>
    </row>
    <row r="5081" spans="14:14">
      <c r="N5081" s="168"/>
    </row>
    <row r="5082" spans="14:14">
      <c r="N5082" s="168"/>
    </row>
    <row r="5083" spans="14:14">
      <c r="N5083" s="168"/>
    </row>
    <row r="5084" spans="14:14">
      <c r="N5084" s="168"/>
    </row>
    <row r="5085" spans="14:14">
      <c r="N5085" s="168"/>
    </row>
    <row r="5086" spans="14:14">
      <c r="N5086" s="168"/>
    </row>
    <row r="5087" spans="14:14">
      <c r="N5087" s="168"/>
    </row>
    <row r="5088" spans="14:14">
      <c r="N5088" s="168"/>
    </row>
    <row r="5089" spans="14:14">
      <c r="N5089" s="168"/>
    </row>
    <row r="5090" spans="14:14">
      <c r="N5090" s="168"/>
    </row>
    <row r="5091" spans="14:14">
      <c r="N5091" s="168"/>
    </row>
    <row r="5092" spans="14:14">
      <c r="N5092" s="168"/>
    </row>
    <row r="5093" spans="14:14">
      <c r="N5093" s="168"/>
    </row>
    <row r="5094" spans="14:14">
      <c r="N5094" s="168"/>
    </row>
    <row r="5095" spans="14:14">
      <c r="N5095" s="168"/>
    </row>
    <row r="5096" spans="14:14">
      <c r="N5096" s="168"/>
    </row>
    <row r="5097" spans="14:14">
      <c r="N5097" s="168"/>
    </row>
    <row r="5098" spans="14:14">
      <c r="N5098" s="168"/>
    </row>
    <row r="5099" spans="14:14">
      <c r="N5099" s="168"/>
    </row>
    <row r="5100" spans="14:14">
      <c r="N5100" s="168"/>
    </row>
    <row r="5101" spans="14:14">
      <c r="N5101" s="168"/>
    </row>
    <row r="5102" spans="14:14">
      <c r="N5102" s="168"/>
    </row>
    <row r="5103" spans="14:14">
      <c r="N5103" s="168"/>
    </row>
    <row r="5104" spans="14:14">
      <c r="N5104" s="168"/>
    </row>
    <row r="5105" spans="14:14">
      <c r="N5105" s="168"/>
    </row>
    <row r="5106" spans="14:14">
      <c r="N5106" s="168"/>
    </row>
    <row r="5107" spans="14:14">
      <c r="N5107" s="168"/>
    </row>
    <row r="5108" spans="14:14">
      <c r="N5108" s="168"/>
    </row>
    <row r="5109" spans="14:14">
      <c r="N5109" s="168"/>
    </row>
    <row r="5110" spans="14:14">
      <c r="N5110" s="168"/>
    </row>
    <row r="5111" spans="14:14">
      <c r="N5111" s="168"/>
    </row>
    <row r="5112" spans="14:14">
      <c r="N5112" s="168"/>
    </row>
    <row r="5113" spans="14:14">
      <c r="N5113" s="168"/>
    </row>
    <row r="5114" spans="14:14">
      <c r="N5114" s="168"/>
    </row>
    <row r="5115" spans="14:14">
      <c r="N5115" s="168"/>
    </row>
    <row r="5116" spans="14:14">
      <c r="N5116" s="168"/>
    </row>
    <row r="5117" spans="14:14">
      <c r="N5117" s="168"/>
    </row>
    <row r="5118" spans="14:14">
      <c r="N5118" s="168"/>
    </row>
    <row r="5119" spans="14:14">
      <c r="N5119" s="168"/>
    </row>
    <row r="5120" spans="14:14">
      <c r="N5120" s="168"/>
    </row>
    <row r="5121" spans="14:14">
      <c r="N5121" s="168"/>
    </row>
    <row r="5122" spans="14:14">
      <c r="N5122" s="168"/>
    </row>
    <row r="5123" spans="14:14">
      <c r="N5123" s="168"/>
    </row>
    <row r="5124" spans="14:14">
      <c r="N5124" s="168"/>
    </row>
    <row r="5125" spans="14:14">
      <c r="N5125" s="168"/>
    </row>
    <row r="5126" spans="14:14">
      <c r="N5126" s="168"/>
    </row>
    <row r="5127" spans="14:14">
      <c r="N5127" s="168"/>
    </row>
    <row r="5128" spans="14:14">
      <c r="N5128" s="168"/>
    </row>
    <row r="5129" spans="14:14">
      <c r="N5129" s="168"/>
    </row>
    <row r="5130" spans="14:14">
      <c r="N5130" s="168"/>
    </row>
    <row r="5131" spans="14:14">
      <c r="N5131" s="168"/>
    </row>
    <row r="5132" spans="14:14">
      <c r="N5132" s="168"/>
    </row>
    <row r="5133" spans="14:14">
      <c r="N5133" s="168"/>
    </row>
    <row r="5134" spans="14:14">
      <c r="N5134" s="168"/>
    </row>
    <row r="5135" spans="14:14">
      <c r="N5135" s="168"/>
    </row>
    <row r="5136" spans="14:14">
      <c r="N5136" s="168"/>
    </row>
    <row r="5137" spans="14:14">
      <c r="N5137" s="168"/>
    </row>
    <row r="5138" spans="14:14">
      <c r="N5138" s="168"/>
    </row>
    <row r="5139" spans="14:14">
      <c r="N5139" s="168"/>
    </row>
    <row r="5140" spans="14:14">
      <c r="N5140" s="168"/>
    </row>
    <row r="5141" spans="14:14">
      <c r="N5141" s="168"/>
    </row>
    <row r="5142" spans="14:14">
      <c r="N5142" s="168"/>
    </row>
    <row r="5143" spans="14:14">
      <c r="N5143" s="168"/>
    </row>
    <row r="5144" spans="14:14">
      <c r="N5144" s="168"/>
    </row>
    <row r="5145" spans="14:14">
      <c r="N5145" s="168"/>
    </row>
    <row r="5146" spans="14:14">
      <c r="N5146" s="168"/>
    </row>
    <row r="5147" spans="14:14">
      <c r="N5147" s="168"/>
    </row>
    <row r="5148" spans="14:14">
      <c r="N5148" s="168"/>
    </row>
    <row r="5149" spans="14:14">
      <c r="N5149" s="168"/>
    </row>
    <row r="5150" spans="14:14">
      <c r="N5150" s="168"/>
    </row>
    <row r="5151" spans="14:14">
      <c r="N5151" s="168"/>
    </row>
    <row r="5152" spans="14:14">
      <c r="N5152" s="168"/>
    </row>
    <row r="5153" spans="14:14">
      <c r="N5153" s="168"/>
    </row>
    <row r="5154" spans="14:14">
      <c r="N5154" s="168"/>
    </row>
    <row r="5155" spans="14:14">
      <c r="N5155" s="168"/>
    </row>
    <row r="5156" spans="14:14">
      <c r="N5156" s="168"/>
    </row>
    <row r="5157" spans="14:14">
      <c r="N5157" s="168"/>
    </row>
    <row r="5158" spans="14:14">
      <c r="N5158" s="168"/>
    </row>
    <row r="5159" spans="14:14">
      <c r="N5159" s="168"/>
    </row>
    <row r="5160" spans="14:14">
      <c r="N5160" s="168"/>
    </row>
    <row r="5161" spans="14:14">
      <c r="N5161" s="168"/>
    </row>
    <row r="5162" spans="14:14">
      <c r="N5162" s="168"/>
    </row>
    <row r="5163" spans="14:14">
      <c r="N5163" s="168"/>
    </row>
    <row r="5164" spans="14:14">
      <c r="N5164" s="168"/>
    </row>
    <row r="5165" spans="14:14">
      <c r="N5165" s="168"/>
    </row>
    <row r="5166" spans="14:14">
      <c r="N5166" s="168"/>
    </row>
    <row r="5167" spans="14:14">
      <c r="N5167" s="168"/>
    </row>
    <row r="5168" spans="14:14">
      <c r="N5168" s="168"/>
    </row>
    <row r="5169" spans="14:14">
      <c r="N5169" s="168"/>
    </row>
    <row r="5170" spans="14:14">
      <c r="N5170" s="168"/>
    </row>
    <row r="5171" spans="14:14">
      <c r="N5171" s="168"/>
    </row>
    <row r="5172" spans="14:14">
      <c r="N5172" s="168"/>
    </row>
    <row r="5173" spans="14:14">
      <c r="N5173" s="168"/>
    </row>
    <row r="5174" spans="14:14">
      <c r="N5174" s="168"/>
    </row>
    <row r="5175" spans="14:14">
      <c r="N5175" s="168"/>
    </row>
    <row r="5176" spans="14:14">
      <c r="N5176" s="168"/>
    </row>
    <row r="5177" spans="14:14">
      <c r="N5177" s="168"/>
    </row>
    <row r="5178" spans="14:14">
      <c r="N5178" s="168"/>
    </row>
    <row r="5179" spans="14:14">
      <c r="N5179" s="168"/>
    </row>
    <row r="5180" spans="14:14">
      <c r="N5180" s="168"/>
    </row>
    <row r="5181" spans="14:14">
      <c r="N5181" s="168"/>
    </row>
    <row r="5182" spans="14:14">
      <c r="N5182" s="168"/>
    </row>
    <row r="5183" spans="14:14">
      <c r="N5183" s="168"/>
    </row>
    <row r="5184" spans="14:14">
      <c r="N5184" s="168"/>
    </row>
    <row r="5185" spans="14:14">
      <c r="N5185" s="168"/>
    </row>
    <row r="5186" spans="14:14">
      <c r="N5186" s="168"/>
    </row>
    <row r="5187" spans="14:14">
      <c r="N5187" s="168"/>
    </row>
    <row r="5188" spans="14:14">
      <c r="N5188" s="168"/>
    </row>
    <row r="5189" spans="14:14">
      <c r="N5189" s="168"/>
    </row>
    <row r="5190" spans="14:14">
      <c r="N5190" s="168"/>
    </row>
    <row r="5191" spans="14:14">
      <c r="N5191" s="168"/>
    </row>
    <row r="5192" spans="14:14">
      <c r="N5192" s="168"/>
    </row>
    <row r="5193" spans="14:14">
      <c r="N5193" s="168"/>
    </row>
    <row r="5194" spans="14:14">
      <c r="N5194" s="168"/>
    </row>
    <row r="5195" spans="14:14">
      <c r="N5195" s="168"/>
    </row>
    <row r="5196" spans="14:14">
      <c r="N5196" s="168"/>
    </row>
    <row r="5197" spans="14:14">
      <c r="N5197" s="168"/>
    </row>
    <row r="5198" spans="14:14">
      <c r="N5198" s="168"/>
    </row>
    <row r="5199" spans="14:14">
      <c r="N5199" s="168"/>
    </row>
    <row r="5200" spans="14:14">
      <c r="N5200" s="168"/>
    </row>
    <row r="5201" spans="14:14">
      <c r="N5201" s="168"/>
    </row>
    <row r="5202" spans="14:14">
      <c r="N5202" s="168"/>
    </row>
    <row r="5203" spans="14:14">
      <c r="N5203" s="168"/>
    </row>
    <row r="5204" spans="14:14">
      <c r="N5204" s="168"/>
    </row>
    <row r="5205" spans="14:14">
      <c r="N5205" s="168"/>
    </row>
    <row r="5206" spans="14:14">
      <c r="N5206" s="168"/>
    </row>
    <row r="5207" spans="14:14">
      <c r="N5207" s="168"/>
    </row>
    <row r="5208" spans="14:14">
      <c r="N5208" s="168"/>
    </row>
    <row r="5209" spans="14:14">
      <c r="N5209" s="168"/>
    </row>
    <row r="5210" spans="14:14">
      <c r="N5210" s="168"/>
    </row>
    <row r="5211" spans="14:14">
      <c r="N5211" s="168"/>
    </row>
    <row r="5212" spans="14:14">
      <c r="N5212" s="168"/>
    </row>
    <row r="5213" spans="14:14">
      <c r="N5213" s="168"/>
    </row>
    <row r="5214" spans="14:14">
      <c r="N5214" s="168"/>
    </row>
    <row r="5215" spans="14:14">
      <c r="N5215" s="168"/>
    </row>
    <row r="5216" spans="14:14">
      <c r="N5216" s="168"/>
    </row>
    <row r="5217" spans="14:14">
      <c r="N5217" s="168"/>
    </row>
    <row r="5218" spans="14:14">
      <c r="N5218" s="168"/>
    </row>
    <row r="5219" spans="14:14">
      <c r="N5219" s="168"/>
    </row>
    <row r="5220" spans="14:14">
      <c r="N5220" s="168"/>
    </row>
    <row r="5221" spans="14:14">
      <c r="N5221" s="168"/>
    </row>
    <row r="5222" spans="14:14">
      <c r="N5222" s="168"/>
    </row>
    <row r="5223" spans="14:14">
      <c r="N5223" s="168"/>
    </row>
    <row r="5224" spans="14:14">
      <c r="N5224" s="168"/>
    </row>
    <row r="5225" spans="14:14">
      <c r="N5225" s="168"/>
    </row>
    <row r="5226" spans="14:14">
      <c r="N5226" s="168"/>
    </row>
    <row r="5227" spans="14:14">
      <c r="N5227" s="168"/>
    </row>
    <row r="5228" spans="14:14">
      <c r="N5228" s="168"/>
    </row>
    <row r="5229" spans="14:14">
      <c r="N5229" s="168"/>
    </row>
    <row r="5230" spans="14:14">
      <c r="N5230" s="168"/>
    </row>
    <row r="5231" spans="14:14">
      <c r="N5231" s="168"/>
    </row>
    <row r="5232" spans="14:14">
      <c r="N5232" s="168"/>
    </row>
    <row r="5233" spans="14:14">
      <c r="N5233" s="168"/>
    </row>
    <row r="5234" spans="14:14">
      <c r="N5234" s="168"/>
    </row>
    <row r="5235" spans="14:14">
      <c r="N5235" s="168"/>
    </row>
    <row r="5236" spans="14:14">
      <c r="N5236" s="168"/>
    </row>
    <row r="5237" spans="14:14">
      <c r="N5237" s="168"/>
    </row>
    <row r="5238" spans="14:14">
      <c r="N5238" s="168"/>
    </row>
    <row r="5239" spans="14:14">
      <c r="N5239" s="168"/>
    </row>
    <row r="5240" spans="14:14">
      <c r="N5240" s="168"/>
    </row>
    <row r="5241" spans="14:14">
      <c r="N5241" s="168"/>
    </row>
    <row r="5242" spans="14:14">
      <c r="N5242" s="168"/>
    </row>
    <row r="5243" spans="14:14">
      <c r="N5243" s="168"/>
    </row>
    <row r="5244" spans="14:14">
      <c r="N5244" s="168"/>
    </row>
    <row r="5245" spans="14:14">
      <c r="N5245" s="168"/>
    </row>
    <row r="5246" spans="14:14">
      <c r="N5246" s="168"/>
    </row>
    <row r="5247" spans="14:14">
      <c r="N5247" s="168"/>
    </row>
    <row r="5248" spans="14:14">
      <c r="N5248" s="168"/>
    </row>
    <row r="5249" spans="14:14">
      <c r="N5249" s="168"/>
    </row>
    <row r="5250" spans="14:14">
      <c r="N5250" s="168"/>
    </row>
    <row r="5251" spans="14:14">
      <c r="N5251" s="168"/>
    </row>
    <row r="5252" spans="14:14">
      <c r="N5252" s="168"/>
    </row>
    <row r="5253" spans="14:14">
      <c r="N5253" s="168"/>
    </row>
    <row r="5254" spans="14:14">
      <c r="N5254" s="168"/>
    </row>
    <row r="5255" spans="14:14">
      <c r="N5255" s="168"/>
    </row>
    <row r="5256" spans="14:14">
      <c r="N5256" s="168"/>
    </row>
    <row r="5257" spans="14:14">
      <c r="N5257" s="168"/>
    </row>
    <row r="5258" spans="14:14">
      <c r="N5258" s="168"/>
    </row>
    <row r="5259" spans="14:14">
      <c r="N5259" s="168"/>
    </row>
    <row r="5260" spans="14:14">
      <c r="N5260" s="168"/>
    </row>
    <row r="5261" spans="14:14">
      <c r="N5261" s="168"/>
    </row>
    <row r="5262" spans="14:14">
      <c r="N5262" s="168"/>
    </row>
    <row r="5263" spans="14:14">
      <c r="N5263" s="168"/>
    </row>
    <row r="5264" spans="14:14">
      <c r="N5264" s="168"/>
    </row>
    <row r="5265" spans="14:14">
      <c r="N5265" s="168"/>
    </row>
    <row r="5266" spans="14:14">
      <c r="N5266" s="168"/>
    </row>
    <row r="5267" spans="14:14">
      <c r="N5267" s="168"/>
    </row>
    <row r="5268" spans="14:14">
      <c r="N5268" s="168"/>
    </row>
    <row r="5269" spans="14:14">
      <c r="N5269" s="168"/>
    </row>
    <row r="5270" spans="14:14">
      <c r="N5270" s="168"/>
    </row>
    <row r="5271" spans="14:14">
      <c r="N5271" s="168"/>
    </row>
    <row r="5272" spans="14:14">
      <c r="N5272" s="168"/>
    </row>
    <row r="5273" spans="14:14">
      <c r="N5273" s="168"/>
    </row>
    <row r="5274" spans="14:14">
      <c r="N5274" s="168"/>
    </row>
    <row r="5275" spans="14:14">
      <c r="N5275" s="168"/>
    </row>
    <row r="5276" spans="14:14">
      <c r="N5276" s="168"/>
    </row>
    <row r="5277" spans="14:14">
      <c r="N5277" s="168"/>
    </row>
    <row r="5278" spans="14:14">
      <c r="N5278" s="168"/>
    </row>
    <row r="5279" spans="14:14">
      <c r="N5279" s="168"/>
    </row>
    <row r="5280" spans="14:14">
      <c r="N5280" s="168"/>
    </row>
    <row r="5281" spans="14:14">
      <c r="N5281" s="168"/>
    </row>
    <row r="5282" spans="14:14">
      <c r="N5282" s="168"/>
    </row>
    <row r="5283" spans="14:14">
      <c r="N5283" s="168"/>
    </row>
    <row r="5284" spans="14:14">
      <c r="N5284" s="168"/>
    </row>
    <row r="5285" spans="14:14">
      <c r="N5285" s="168"/>
    </row>
    <row r="5286" spans="14:14">
      <c r="N5286" s="168"/>
    </row>
    <row r="5287" spans="14:14">
      <c r="N5287" s="168"/>
    </row>
    <row r="5288" spans="14:14">
      <c r="N5288" s="168"/>
    </row>
    <row r="5289" spans="14:14">
      <c r="N5289" s="168"/>
    </row>
    <row r="5290" spans="14:14">
      <c r="N5290" s="168"/>
    </row>
    <row r="5291" spans="14:14">
      <c r="N5291" s="168"/>
    </row>
    <row r="5292" spans="14:14">
      <c r="N5292" s="168"/>
    </row>
    <row r="5293" spans="14:14">
      <c r="N5293" s="168"/>
    </row>
    <row r="5294" spans="14:14">
      <c r="N5294" s="168"/>
    </row>
    <row r="5295" spans="14:14">
      <c r="N5295" s="168"/>
    </row>
    <row r="5296" spans="14:14">
      <c r="N5296" s="168"/>
    </row>
    <row r="5297" spans="14:14">
      <c r="N5297" s="168"/>
    </row>
    <row r="5298" spans="14:14">
      <c r="N5298" s="168"/>
    </row>
    <row r="5299" spans="14:14">
      <c r="N5299" s="168"/>
    </row>
    <row r="5300" spans="14:14">
      <c r="N5300" s="168"/>
    </row>
    <row r="5301" spans="14:14">
      <c r="N5301" s="168"/>
    </row>
    <row r="5302" spans="14:14">
      <c r="N5302" s="168"/>
    </row>
    <row r="5303" spans="14:14">
      <c r="N5303" s="168"/>
    </row>
    <row r="5304" spans="14:14">
      <c r="N5304" s="168"/>
    </row>
    <row r="5305" spans="14:14">
      <c r="N5305" s="168"/>
    </row>
    <row r="5306" spans="14:14">
      <c r="N5306" s="168"/>
    </row>
    <row r="5307" spans="14:14">
      <c r="N5307" s="168"/>
    </row>
    <row r="5308" spans="14:14">
      <c r="N5308" s="168"/>
    </row>
    <row r="5309" spans="14:14">
      <c r="N5309" s="168"/>
    </row>
    <row r="5310" spans="14:14">
      <c r="N5310" s="168"/>
    </row>
    <row r="5311" spans="14:14">
      <c r="N5311" s="168"/>
    </row>
    <row r="5312" spans="14:14">
      <c r="N5312" s="168"/>
    </row>
    <row r="5313" spans="14:14">
      <c r="N5313" s="168"/>
    </row>
    <row r="5314" spans="14:14">
      <c r="N5314" s="168"/>
    </row>
    <row r="5315" spans="14:14">
      <c r="N5315" s="168"/>
    </row>
    <row r="5316" spans="14:14">
      <c r="N5316" s="168"/>
    </row>
    <row r="5317" spans="14:14">
      <c r="N5317" s="168"/>
    </row>
    <row r="5318" spans="14:14">
      <c r="N5318" s="168"/>
    </row>
    <row r="5319" spans="14:14">
      <c r="N5319" s="168"/>
    </row>
    <row r="5320" spans="14:14">
      <c r="N5320" s="168"/>
    </row>
    <row r="5321" spans="14:14">
      <c r="N5321" s="168"/>
    </row>
    <row r="5322" spans="14:14">
      <c r="N5322" s="168"/>
    </row>
    <row r="5323" spans="14:14">
      <c r="N5323" s="168"/>
    </row>
    <row r="5324" spans="14:14">
      <c r="N5324" s="168"/>
    </row>
    <row r="5325" spans="14:14">
      <c r="N5325" s="168"/>
    </row>
    <row r="5326" spans="14:14">
      <c r="N5326" s="168"/>
    </row>
    <row r="5327" spans="14:14">
      <c r="N5327" s="168"/>
    </row>
    <row r="5328" spans="14:14">
      <c r="N5328" s="168"/>
    </row>
    <row r="5329" spans="14:14">
      <c r="N5329" s="168"/>
    </row>
    <row r="5330" spans="14:14">
      <c r="N5330" s="168"/>
    </row>
    <row r="5331" spans="14:14">
      <c r="N5331" s="168"/>
    </row>
    <row r="5332" spans="14:14">
      <c r="N5332" s="168"/>
    </row>
    <row r="5333" spans="14:14">
      <c r="N5333" s="168"/>
    </row>
    <row r="5334" spans="14:14">
      <c r="N5334" s="168"/>
    </row>
    <row r="5335" spans="14:14">
      <c r="N5335" s="168"/>
    </row>
    <row r="5336" spans="14:14">
      <c r="N5336" s="168"/>
    </row>
    <row r="5337" spans="14:14">
      <c r="N5337" s="168"/>
    </row>
    <row r="5338" spans="14:14">
      <c r="N5338" s="168"/>
    </row>
    <row r="5339" spans="14:14">
      <c r="N5339" s="168"/>
    </row>
    <row r="5340" spans="14:14">
      <c r="N5340" s="168"/>
    </row>
    <row r="5341" spans="14:14">
      <c r="N5341" s="168"/>
    </row>
    <row r="5342" spans="14:14">
      <c r="N5342" s="168"/>
    </row>
    <row r="5343" spans="14:14">
      <c r="N5343" s="168"/>
    </row>
    <row r="5344" spans="14:14">
      <c r="N5344" s="168"/>
    </row>
    <row r="5345" spans="14:14">
      <c r="N5345" s="168"/>
    </row>
    <row r="5346" spans="14:14">
      <c r="N5346" s="168"/>
    </row>
    <row r="5347" spans="14:14">
      <c r="N5347" s="168"/>
    </row>
    <row r="5348" spans="14:14">
      <c r="N5348" s="168"/>
    </row>
    <row r="5349" spans="14:14">
      <c r="N5349" s="168"/>
    </row>
    <row r="5350" spans="14:14">
      <c r="N5350" s="168"/>
    </row>
    <row r="5351" spans="14:14">
      <c r="N5351" s="168"/>
    </row>
    <row r="5352" spans="14:14">
      <c r="N5352" s="168"/>
    </row>
    <row r="5353" spans="14:14">
      <c r="N5353" s="168"/>
    </row>
    <row r="5354" spans="14:14">
      <c r="N5354" s="168"/>
    </row>
    <row r="5355" spans="14:14">
      <c r="N5355" s="168"/>
    </row>
    <row r="5356" spans="14:14">
      <c r="N5356" s="168"/>
    </row>
    <row r="5357" spans="14:14">
      <c r="N5357" s="168"/>
    </row>
    <row r="5358" spans="14:14">
      <c r="N5358" s="168"/>
    </row>
    <row r="5359" spans="14:14">
      <c r="N5359" s="168"/>
    </row>
    <row r="5360" spans="14:14">
      <c r="N5360" s="168"/>
    </row>
    <row r="5361" spans="14:14">
      <c r="N5361" s="168"/>
    </row>
    <row r="5362" spans="14:14">
      <c r="N5362" s="168"/>
    </row>
    <row r="5363" spans="14:14">
      <c r="N5363" s="168"/>
    </row>
    <row r="5364" spans="14:14">
      <c r="N5364" s="168"/>
    </row>
    <row r="5365" spans="14:14">
      <c r="N5365" s="168"/>
    </row>
    <row r="5366" spans="14:14">
      <c r="N5366" s="168"/>
    </row>
    <row r="5367" spans="14:14">
      <c r="N5367" s="168"/>
    </row>
    <row r="5368" spans="14:14">
      <c r="N5368" s="168"/>
    </row>
    <row r="5369" spans="14:14">
      <c r="N5369" s="168"/>
    </row>
    <row r="5370" spans="14:14">
      <c r="N5370" s="168"/>
    </row>
    <row r="5371" spans="14:14">
      <c r="N5371" s="168"/>
    </row>
    <row r="5372" spans="14:14">
      <c r="N5372" s="168"/>
    </row>
    <row r="5373" spans="14:14">
      <c r="N5373" s="168"/>
    </row>
    <row r="5374" spans="14:14">
      <c r="N5374" s="168"/>
    </row>
    <row r="5375" spans="14:14">
      <c r="N5375" s="168"/>
    </row>
    <row r="5376" spans="14:14">
      <c r="N5376" s="168"/>
    </row>
    <row r="5377" spans="14:14">
      <c r="N5377" s="168"/>
    </row>
    <row r="5378" spans="14:14">
      <c r="N5378" s="168"/>
    </row>
    <row r="5379" spans="14:14">
      <c r="N5379" s="168"/>
    </row>
    <row r="5380" spans="14:14">
      <c r="N5380" s="168"/>
    </row>
    <row r="5381" spans="14:14">
      <c r="N5381" s="168"/>
    </row>
    <row r="5382" spans="14:14">
      <c r="N5382" s="168"/>
    </row>
    <row r="5383" spans="14:14">
      <c r="N5383" s="168"/>
    </row>
    <row r="5384" spans="14:14">
      <c r="N5384" s="168"/>
    </row>
    <row r="5385" spans="14:14">
      <c r="N5385" s="168"/>
    </row>
    <row r="5386" spans="14:14">
      <c r="N5386" s="168"/>
    </row>
    <row r="5387" spans="14:14">
      <c r="N5387" s="168"/>
    </row>
    <row r="5388" spans="14:14">
      <c r="N5388" s="168"/>
    </row>
    <row r="5389" spans="14:14">
      <c r="N5389" s="168"/>
    </row>
    <row r="5390" spans="14:14">
      <c r="N5390" s="168"/>
    </row>
    <row r="5391" spans="14:14">
      <c r="N5391" s="168"/>
    </row>
    <row r="5392" spans="14:14">
      <c r="N5392" s="168"/>
    </row>
    <row r="5393" spans="14:14">
      <c r="N5393" s="168"/>
    </row>
    <row r="5394" spans="14:14">
      <c r="N5394" s="168"/>
    </row>
    <row r="5395" spans="14:14">
      <c r="N5395" s="168"/>
    </row>
    <row r="5396" spans="14:14">
      <c r="N5396" s="168"/>
    </row>
    <row r="5397" spans="14:14">
      <c r="N5397" s="168"/>
    </row>
    <row r="5398" spans="14:14">
      <c r="N5398" s="168"/>
    </row>
    <row r="5399" spans="14:14">
      <c r="N5399" s="168"/>
    </row>
    <row r="5400" spans="14:14">
      <c r="N5400" s="168"/>
    </row>
    <row r="5401" spans="14:14">
      <c r="N5401" s="168"/>
    </row>
    <row r="5402" spans="14:14">
      <c r="N5402" s="168"/>
    </row>
    <row r="5403" spans="14:14">
      <c r="N5403" s="168"/>
    </row>
    <row r="5404" spans="14:14">
      <c r="N5404" s="168"/>
    </row>
    <row r="5405" spans="14:14">
      <c r="N5405" s="168"/>
    </row>
    <row r="5406" spans="14:14">
      <c r="N5406" s="168"/>
    </row>
    <row r="5407" spans="14:14">
      <c r="N5407" s="168"/>
    </row>
    <row r="5408" spans="14:14">
      <c r="N5408" s="168"/>
    </row>
    <row r="5409" spans="14:14">
      <c r="N5409" s="168"/>
    </row>
    <row r="5410" spans="14:14">
      <c r="N5410" s="168"/>
    </row>
    <row r="5411" spans="14:14">
      <c r="N5411" s="168"/>
    </row>
    <row r="5412" spans="14:14">
      <c r="N5412" s="168"/>
    </row>
    <row r="5413" spans="14:14">
      <c r="N5413" s="168"/>
    </row>
    <row r="5414" spans="14:14">
      <c r="N5414" s="168"/>
    </row>
    <row r="5415" spans="14:14">
      <c r="N5415" s="168"/>
    </row>
    <row r="5416" spans="14:14">
      <c r="N5416" s="168"/>
    </row>
    <row r="5417" spans="14:14">
      <c r="N5417" s="168"/>
    </row>
    <row r="5418" spans="14:14">
      <c r="N5418" s="168"/>
    </row>
    <row r="5419" spans="14:14">
      <c r="N5419" s="168"/>
    </row>
    <row r="5420" spans="14:14">
      <c r="N5420" s="168"/>
    </row>
    <row r="5421" spans="14:14">
      <c r="N5421" s="168"/>
    </row>
    <row r="5422" spans="14:14">
      <c r="N5422" s="168"/>
    </row>
    <row r="5423" spans="14:14">
      <c r="N5423" s="168"/>
    </row>
    <row r="5424" spans="14:14">
      <c r="N5424" s="168"/>
    </row>
    <row r="5425" spans="14:14">
      <c r="N5425" s="168"/>
    </row>
    <row r="5426" spans="14:14">
      <c r="N5426" s="168"/>
    </row>
    <row r="5427" spans="14:14">
      <c r="N5427" s="168"/>
    </row>
    <row r="5428" spans="14:14">
      <c r="N5428" s="168"/>
    </row>
    <row r="5429" spans="14:14">
      <c r="N5429" s="168"/>
    </row>
    <row r="5430" spans="14:14">
      <c r="N5430" s="168"/>
    </row>
    <row r="5431" spans="14:14">
      <c r="N5431" s="168"/>
    </row>
    <row r="5432" spans="14:14">
      <c r="N5432" s="168"/>
    </row>
    <row r="5433" spans="14:14">
      <c r="N5433" s="168"/>
    </row>
    <row r="5434" spans="14:14">
      <c r="N5434" s="168"/>
    </row>
    <row r="5435" spans="14:14">
      <c r="N5435" s="168"/>
    </row>
    <row r="5436" spans="14:14">
      <c r="N5436" s="168"/>
    </row>
    <row r="5437" spans="14:14">
      <c r="N5437" s="168"/>
    </row>
    <row r="5438" spans="14:14">
      <c r="N5438" s="168"/>
    </row>
    <row r="5439" spans="14:14">
      <c r="N5439" s="168"/>
    </row>
    <row r="5440" spans="14:14">
      <c r="N5440" s="168"/>
    </row>
    <row r="5441" spans="14:14">
      <c r="N5441" s="168"/>
    </row>
    <row r="5442" spans="14:14">
      <c r="N5442" s="168"/>
    </row>
    <row r="5443" spans="14:14">
      <c r="N5443" s="168"/>
    </row>
    <row r="5444" spans="14:14">
      <c r="N5444" s="168"/>
    </row>
    <row r="5445" spans="14:14">
      <c r="N5445" s="168"/>
    </row>
    <row r="5446" spans="14:14">
      <c r="N5446" s="168"/>
    </row>
    <row r="5447" spans="14:14">
      <c r="N5447" s="168"/>
    </row>
    <row r="5448" spans="14:14">
      <c r="N5448" s="168"/>
    </row>
    <row r="5449" spans="14:14">
      <c r="N5449" s="168"/>
    </row>
    <row r="5450" spans="14:14">
      <c r="N5450" s="168"/>
    </row>
    <row r="5451" spans="14:14">
      <c r="N5451" s="168"/>
    </row>
    <row r="5452" spans="14:14">
      <c r="N5452" s="168"/>
    </row>
    <row r="5453" spans="14:14">
      <c r="N5453" s="168"/>
    </row>
    <row r="5454" spans="14:14">
      <c r="N5454" s="168"/>
    </row>
    <row r="5455" spans="14:14">
      <c r="N5455" s="168"/>
    </row>
    <row r="5456" spans="14:14">
      <c r="N5456" s="168"/>
    </row>
    <row r="5457" spans="14:14">
      <c r="N5457" s="168"/>
    </row>
    <row r="5458" spans="14:14">
      <c r="N5458" s="168"/>
    </row>
    <row r="5459" spans="14:14">
      <c r="N5459" s="168"/>
    </row>
    <row r="5460" spans="14:14">
      <c r="N5460" s="168"/>
    </row>
    <row r="5461" spans="14:14">
      <c r="N5461" s="168"/>
    </row>
    <row r="5462" spans="14:14">
      <c r="N5462" s="168"/>
    </row>
    <row r="5463" spans="14:14">
      <c r="N5463" s="168"/>
    </row>
    <row r="5464" spans="14:14">
      <c r="N5464" s="168"/>
    </row>
    <row r="5465" spans="14:14">
      <c r="N5465" s="168"/>
    </row>
    <row r="5466" spans="14:14">
      <c r="N5466" s="168"/>
    </row>
    <row r="5467" spans="14:14">
      <c r="N5467" s="168"/>
    </row>
    <row r="5468" spans="14:14">
      <c r="N5468" s="168"/>
    </row>
    <row r="5469" spans="14:14">
      <c r="N5469" s="168"/>
    </row>
    <row r="5470" spans="14:14">
      <c r="N5470" s="168"/>
    </row>
    <row r="5471" spans="14:14">
      <c r="N5471" s="168"/>
    </row>
    <row r="5472" spans="14:14">
      <c r="N5472" s="168"/>
    </row>
    <row r="5473" spans="14:14">
      <c r="N5473" s="168"/>
    </row>
    <row r="5474" spans="14:14">
      <c r="N5474" s="168"/>
    </row>
    <row r="5475" spans="14:14">
      <c r="N5475" s="168"/>
    </row>
    <row r="5476" spans="14:14">
      <c r="N5476" s="168"/>
    </row>
    <row r="5477" spans="14:14">
      <c r="N5477" s="168"/>
    </row>
    <row r="5478" spans="14:14">
      <c r="N5478" s="168"/>
    </row>
    <row r="5479" spans="14:14">
      <c r="N5479" s="168"/>
    </row>
    <row r="5480" spans="14:14">
      <c r="N5480" s="168"/>
    </row>
    <row r="5481" spans="14:14">
      <c r="N5481" s="168"/>
    </row>
    <row r="5482" spans="14:14">
      <c r="N5482" s="168"/>
    </row>
    <row r="5483" spans="14:14">
      <c r="N5483" s="168"/>
    </row>
    <row r="5484" spans="14:14">
      <c r="N5484" s="168"/>
    </row>
    <row r="5485" spans="14:14">
      <c r="N5485" s="168"/>
    </row>
    <row r="5486" spans="14:14">
      <c r="N5486" s="168"/>
    </row>
    <row r="5487" spans="14:14">
      <c r="N5487" s="168"/>
    </row>
    <row r="5488" spans="14:14">
      <c r="N5488" s="168"/>
    </row>
    <row r="5489" spans="14:14">
      <c r="N5489" s="168"/>
    </row>
    <row r="5490" spans="14:14">
      <c r="N5490" s="168"/>
    </row>
    <row r="5491" spans="14:14">
      <c r="N5491" s="168"/>
    </row>
    <row r="5492" spans="14:14">
      <c r="N5492" s="168"/>
    </row>
    <row r="5493" spans="14:14">
      <c r="N5493" s="168"/>
    </row>
    <row r="5494" spans="14:14">
      <c r="N5494" s="168"/>
    </row>
    <row r="5495" spans="14:14">
      <c r="N5495" s="168"/>
    </row>
    <row r="5496" spans="14:14">
      <c r="N5496" s="168"/>
    </row>
    <row r="5497" spans="14:14">
      <c r="N5497" s="168"/>
    </row>
    <row r="5498" spans="14:14">
      <c r="N5498" s="168"/>
    </row>
    <row r="5499" spans="14:14">
      <c r="N5499" s="168"/>
    </row>
    <row r="5500" spans="14:14">
      <c r="N5500" s="168"/>
    </row>
    <row r="5501" spans="14:14">
      <c r="N5501" s="168"/>
    </row>
    <row r="5502" spans="14:14">
      <c r="N5502" s="168"/>
    </row>
    <row r="5503" spans="14:14">
      <c r="N5503" s="168"/>
    </row>
    <row r="5504" spans="14:14">
      <c r="N5504" s="168"/>
    </row>
    <row r="5505" spans="14:14">
      <c r="N5505" s="168"/>
    </row>
    <row r="5506" spans="14:14">
      <c r="N5506" s="168"/>
    </row>
    <row r="5507" spans="14:14">
      <c r="N5507" s="168"/>
    </row>
    <row r="5508" spans="14:14">
      <c r="N5508" s="168"/>
    </row>
    <row r="5509" spans="14:14">
      <c r="N5509" s="168"/>
    </row>
    <row r="5510" spans="14:14">
      <c r="N5510" s="168"/>
    </row>
    <row r="5511" spans="14:14">
      <c r="N5511" s="168"/>
    </row>
    <row r="5512" spans="14:14">
      <c r="N5512" s="168"/>
    </row>
    <row r="5513" spans="14:14">
      <c r="N5513" s="168"/>
    </row>
    <row r="5514" spans="14:14">
      <c r="N5514" s="168"/>
    </row>
    <row r="5515" spans="14:14">
      <c r="N5515" s="168"/>
    </row>
    <row r="5516" spans="14:14">
      <c r="N5516" s="168"/>
    </row>
    <row r="5517" spans="14:14">
      <c r="N5517" s="168"/>
    </row>
    <row r="5518" spans="14:14">
      <c r="N5518" s="168"/>
    </row>
    <row r="5519" spans="14:14">
      <c r="N5519" s="168"/>
    </row>
    <row r="5520" spans="14:14">
      <c r="N5520" s="168"/>
    </row>
    <row r="5521" spans="14:14">
      <c r="N5521" s="168"/>
    </row>
    <row r="5522" spans="14:14">
      <c r="N5522" s="168"/>
    </row>
    <row r="5523" spans="14:14">
      <c r="N5523" s="168"/>
    </row>
    <row r="5524" spans="14:14">
      <c r="N5524" s="168"/>
    </row>
    <row r="5525" spans="14:14">
      <c r="N5525" s="168"/>
    </row>
    <row r="5526" spans="14:14">
      <c r="N5526" s="168"/>
    </row>
    <row r="5527" spans="14:14">
      <c r="N5527" s="168"/>
    </row>
    <row r="5528" spans="14:14">
      <c r="N5528" s="168"/>
    </row>
    <row r="5529" spans="14:14">
      <c r="N5529" s="168"/>
    </row>
    <row r="5530" spans="14:14">
      <c r="N5530" s="168"/>
    </row>
    <row r="5531" spans="14:14">
      <c r="N5531" s="168"/>
    </row>
    <row r="5532" spans="14:14">
      <c r="N5532" s="168"/>
    </row>
    <row r="5533" spans="14:14">
      <c r="N5533" s="168"/>
    </row>
    <row r="5534" spans="14:14">
      <c r="N5534" s="168"/>
    </row>
    <row r="5535" spans="14:14">
      <c r="N5535" s="168"/>
    </row>
    <row r="5536" spans="14:14">
      <c r="N5536" s="168"/>
    </row>
    <row r="5537" spans="14:14">
      <c r="N5537" s="168"/>
    </row>
    <row r="5538" spans="14:14">
      <c r="N5538" s="168"/>
    </row>
    <row r="5539" spans="14:14">
      <c r="N5539" s="168"/>
    </row>
    <row r="5540" spans="14:14">
      <c r="N5540" s="168"/>
    </row>
    <row r="5541" spans="14:14">
      <c r="N5541" s="168"/>
    </row>
    <row r="5542" spans="14:14">
      <c r="N5542" s="168"/>
    </row>
    <row r="5543" spans="14:14">
      <c r="N5543" s="168"/>
    </row>
    <row r="5544" spans="14:14">
      <c r="N5544" s="168"/>
    </row>
    <row r="5545" spans="14:14">
      <c r="N5545" s="168"/>
    </row>
    <row r="5546" spans="14:14">
      <c r="N5546" s="168"/>
    </row>
    <row r="5547" spans="14:14">
      <c r="N5547" s="168"/>
    </row>
    <row r="5548" spans="14:14">
      <c r="N5548" s="168"/>
    </row>
    <row r="5549" spans="14:14">
      <c r="N5549" s="168"/>
    </row>
    <row r="5550" spans="14:14">
      <c r="N5550" s="168"/>
    </row>
    <row r="5551" spans="14:14">
      <c r="N5551" s="168"/>
    </row>
    <row r="5552" spans="14:14">
      <c r="N5552" s="168"/>
    </row>
    <row r="5553" spans="14:14">
      <c r="N5553" s="168"/>
    </row>
    <row r="5554" spans="14:14">
      <c r="N5554" s="168"/>
    </row>
    <row r="5555" spans="14:14">
      <c r="N5555" s="168"/>
    </row>
    <row r="5556" spans="14:14">
      <c r="N5556" s="168"/>
    </row>
    <row r="5557" spans="14:14">
      <c r="N5557" s="168"/>
    </row>
    <row r="5558" spans="14:14">
      <c r="N5558" s="168"/>
    </row>
    <row r="5559" spans="14:14">
      <c r="N5559" s="168"/>
    </row>
    <row r="5560" spans="14:14">
      <c r="N5560" s="168"/>
    </row>
    <row r="5561" spans="14:14">
      <c r="N5561" s="168"/>
    </row>
    <row r="5562" spans="14:14">
      <c r="N5562" s="168"/>
    </row>
    <row r="5563" spans="14:14">
      <c r="N5563" s="168"/>
    </row>
    <row r="5564" spans="14:14">
      <c r="N5564" s="168"/>
    </row>
    <row r="5565" spans="14:14">
      <c r="N5565" s="168"/>
    </row>
    <row r="5566" spans="14:14">
      <c r="N5566" s="168"/>
    </row>
    <row r="5567" spans="14:14">
      <c r="N5567" s="168"/>
    </row>
    <row r="5568" spans="14:14">
      <c r="N5568" s="168"/>
    </row>
    <row r="5569" spans="14:14">
      <c r="N5569" s="168"/>
    </row>
    <row r="5570" spans="14:14">
      <c r="N5570" s="168"/>
    </row>
    <row r="5571" spans="14:14">
      <c r="N5571" s="168"/>
    </row>
    <row r="5572" spans="14:14">
      <c r="N5572" s="168"/>
    </row>
    <row r="5573" spans="14:14">
      <c r="N5573" s="168"/>
    </row>
    <row r="5574" spans="14:14">
      <c r="N5574" s="168"/>
    </row>
    <row r="5575" spans="14:14">
      <c r="N5575" s="168"/>
    </row>
    <row r="5576" spans="14:14">
      <c r="N5576" s="168"/>
    </row>
    <row r="5577" spans="14:14">
      <c r="N5577" s="168"/>
    </row>
    <row r="5578" spans="14:14">
      <c r="N5578" s="168"/>
    </row>
    <row r="5579" spans="14:14">
      <c r="N5579" s="168"/>
    </row>
    <row r="5580" spans="14:14">
      <c r="N5580" s="168"/>
    </row>
    <row r="5581" spans="14:14">
      <c r="N5581" s="168"/>
    </row>
    <row r="5582" spans="14:14">
      <c r="N5582" s="168"/>
    </row>
    <row r="5583" spans="14:14">
      <c r="N5583" s="168"/>
    </row>
    <row r="5584" spans="14:14">
      <c r="N5584" s="168"/>
    </row>
    <row r="5585" spans="14:14">
      <c r="N5585" s="168"/>
    </row>
    <row r="5586" spans="14:14">
      <c r="N5586" s="168"/>
    </row>
    <row r="5587" spans="14:14">
      <c r="N5587" s="168"/>
    </row>
    <row r="5588" spans="14:14">
      <c r="N5588" s="168"/>
    </row>
    <row r="5589" spans="14:14">
      <c r="N5589" s="168"/>
    </row>
    <row r="5590" spans="14:14">
      <c r="N5590" s="168"/>
    </row>
    <row r="5591" spans="14:14">
      <c r="N5591" s="168"/>
    </row>
    <row r="5592" spans="14:14">
      <c r="N5592" s="168"/>
    </row>
    <row r="5593" spans="14:14">
      <c r="N5593" s="168"/>
    </row>
    <row r="5594" spans="14:14">
      <c r="N5594" s="168"/>
    </row>
    <row r="5595" spans="14:14">
      <c r="N5595" s="168"/>
    </row>
    <row r="5596" spans="14:14">
      <c r="N5596" s="168"/>
    </row>
    <row r="5597" spans="14:14">
      <c r="N5597" s="168"/>
    </row>
    <row r="5598" spans="14:14">
      <c r="N5598" s="168"/>
    </row>
    <row r="5599" spans="14:14">
      <c r="N5599" s="168"/>
    </row>
    <row r="5600" spans="14:14">
      <c r="N5600" s="168"/>
    </row>
    <row r="5601" spans="14:14">
      <c r="N5601" s="168"/>
    </row>
    <row r="5602" spans="14:14">
      <c r="N5602" s="168"/>
    </row>
    <row r="5603" spans="14:14">
      <c r="N5603" s="168"/>
    </row>
    <row r="5604" spans="14:14">
      <c r="N5604" s="168"/>
    </row>
    <row r="5605" spans="14:14">
      <c r="N5605" s="168"/>
    </row>
    <row r="5606" spans="14:14">
      <c r="N5606" s="168"/>
    </row>
    <row r="5607" spans="14:14">
      <c r="N5607" s="168"/>
    </row>
    <row r="5608" spans="14:14">
      <c r="N5608" s="168"/>
    </row>
    <row r="5609" spans="14:14">
      <c r="N5609" s="168"/>
    </row>
    <row r="5610" spans="14:14">
      <c r="N5610" s="168"/>
    </row>
    <row r="5611" spans="14:14">
      <c r="N5611" s="168"/>
    </row>
    <row r="5612" spans="14:14">
      <c r="N5612" s="168"/>
    </row>
    <row r="5613" spans="14:14">
      <c r="N5613" s="168"/>
    </row>
    <row r="5614" spans="14:14">
      <c r="N5614" s="168"/>
    </row>
    <row r="5615" spans="14:14">
      <c r="N5615" s="168"/>
    </row>
    <row r="5616" spans="14:14">
      <c r="N5616" s="168"/>
    </row>
    <row r="5617" spans="14:14">
      <c r="N5617" s="168"/>
    </row>
    <row r="5618" spans="14:14">
      <c r="N5618" s="168"/>
    </row>
    <row r="5619" spans="14:14">
      <c r="N5619" s="168"/>
    </row>
    <row r="5620" spans="14:14">
      <c r="N5620" s="168"/>
    </row>
    <row r="5621" spans="14:14">
      <c r="N5621" s="168"/>
    </row>
    <row r="5622" spans="14:14">
      <c r="N5622" s="168"/>
    </row>
    <row r="5623" spans="14:14">
      <c r="N5623" s="168"/>
    </row>
    <row r="5624" spans="14:14">
      <c r="N5624" s="168"/>
    </row>
    <row r="5625" spans="14:14">
      <c r="N5625" s="168"/>
    </row>
    <row r="5626" spans="14:14">
      <c r="N5626" s="168"/>
    </row>
    <row r="5627" spans="14:14">
      <c r="N5627" s="168"/>
    </row>
    <row r="5628" spans="14:14">
      <c r="N5628" s="168"/>
    </row>
    <row r="5629" spans="14:14">
      <c r="N5629" s="168"/>
    </row>
    <row r="5630" spans="14:14">
      <c r="N5630" s="168"/>
    </row>
    <row r="5631" spans="14:14">
      <c r="N5631" s="168"/>
    </row>
    <row r="5632" spans="14:14">
      <c r="N5632" s="168"/>
    </row>
    <row r="5633" spans="14:14">
      <c r="N5633" s="168"/>
    </row>
    <row r="5634" spans="14:14">
      <c r="N5634" s="168"/>
    </row>
    <row r="5635" spans="14:14">
      <c r="N5635" s="168"/>
    </row>
    <row r="5636" spans="14:14">
      <c r="N5636" s="168"/>
    </row>
    <row r="5637" spans="14:14">
      <c r="N5637" s="168"/>
    </row>
    <row r="5638" spans="14:14">
      <c r="N5638" s="168"/>
    </row>
    <row r="5639" spans="14:14">
      <c r="N5639" s="168"/>
    </row>
    <row r="5640" spans="14:14">
      <c r="N5640" s="168"/>
    </row>
    <row r="5641" spans="14:14">
      <c r="N5641" s="168"/>
    </row>
    <row r="5642" spans="14:14">
      <c r="N5642" s="168"/>
    </row>
    <row r="5643" spans="14:14">
      <c r="N5643" s="168"/>
    </row>
    <row r="5644" spans="14:14">
      <c r="N5644" s="168"/>
    </row>
    <row r="5645" spans="14:14">
      <c r="N5645" s="168"/>
    </row>
    <row r="5646" spans="14:14">
      <c r="N5646" s="168"/>
    </row>
    <row r="5647" spans="14:14">
      <c r="N5647" s="168"/>
    </row>
    <row r="5648" spans="14:14">
      <c r="N5648" s="168"/>
    </row>
    <row r="5649" spans="14:14">
      <c r="N5649" s="168"/>
    </row>
    <row r="5650" spans="14:14">
      <c r="N5650" s="168"/>
    </row>
    <row r="5651" spans="14:14">
      <c r="N5651" s="168"/>
    </row>
    <row r="5652" spans="14:14">
      <c r="N5652" s="168"/>
    </row>
    <row r="5653" spans="14:14">
      <c r="N5653" s="168"/>
    </row>
    <row r="5654" spans="14:14">
      <c r="N5654" s="168"/>
    </row>
    <row r="5655" spans="14:14">
      <c r="N5655" s="168"/>
    </row>
    <row r="5656" spans="14:14">
      <c r="N5656" s="168"/>
    </row>
    <row r="5657" spans="14:14">
      <c r="N5657" s="168"/>
    </row>
    <row r="5658" spans="14:14">
      <c r="N5658" s="168"/>
    </row>
    <row r="5659" spans="14:14">
      <c r="N5659" s="168"/>
    </row>
    <row r="5660" spans="14:14">
      <c r="N5660" s="168"/>
    </row>
    <row r="5661" spans="14:14">
      <c r="N5661" s="168"/>
    </row>
    <row r="5662" spans="14:14">
      <c r="N5662" s="168"/>
    </row>
    <row r="5663" spans="14:14">
      <c r="N5663" s="168"/>
    </row>
    <row r="5664" spans="14:14">
      <c r="N5664" s="168"/>
    </row>
    <row r="5665" spans="14:14">
      <c r="N5665" s="168"/>
    </row>
    <row r="5666" spans="14:14">
      <c r="N5666" s="168"/>
    </row>
    <row r="5667" spans="14:14">
      <c r="N5667" s="168"/>
    </row>
    <row r="5668" spans="14:14">
      <c r="N5668" s="168"/>
    </row>
    <row r="5669" spans="14:14">
      <c r="N5669" s="168"/>
    </row>
    <row r="5670" spans="14:14">
      <c r="N5670" s="168"/>
    </row>
    <row r="5671" spans="14:14">
      <c r="N5671" s="168"/>
    </row>
    <row r="5672" spans="14:14">
      <c r="N5672" s="168"/>
    </row>
    <row r="5673" spans="14:14">
      <c r="N5673" s="168"/>
    </row>
    <row r="5674" spans="14:14">
      <c r="N5674" s="168"/>
    </row>
    <row r="5675" spans="14:14">
      <c r="N5675" s="168"/>
    </row>
    <row r="5676" spans="14:14">
      <c r="N5676" s="168"/>
    </row>
    <row r="5677" spans="14:14">
      <c r="N5677" s="168"/>
    </row>
    <row r="5678" spans="14:14">
      <c r="N5678" s="168"/>
    </row>
    <row r="5679" spans="14:14">
      <c r="N5679" s="168"/>
    </row>
    <row r="5680" spans="14:14">
      <c r="N5680" s="168"/>
    </row>
    <row r="5681" spans="14:14">
      <c r="N5681" s="168"/>
    </row>
    <row r="5682" spans="14:14">
      <c r="N5682" s="168"/>
    </row>
    <row r="5683" spans="14:14">
      <c r="N5683" s="168"/>
    </row>
    <row r="5684" spans="14:14">
      <c r="N5684" s="168"/>
    </row>
    <row r="5685" spans="14:14">
      <c r="N5685" s="168"/>
    </row>
    <row r="5686" spans="14:14">
      <c r="N5686" s="168"/>
    </row>
    <row r="5687" spans="14:14">
      <c r="N5687" s="168"/>
    </row>
    <row r="5688" spans="14:14">
      <c r="N5688" s="168"/>
    </row>
    <row r="5689" spans="14:14">
      <c r="N5689" s="168"/>
    </row>
    <row r="5690" spans="14:14">
      <c r="N5690" s="168"/>
    </row>
    <row r="5691" spans="14:14">
      <c r="N5691" s="168"/>
    </row>
    <row r="5692" spans="14:14">
      <c r="N5692" s="168"/>
    </row>
    <row r="5693" spans="14:14">
      <c r="N5693" s="168"/>
    </row>
    <row r="5694" spans="14:14">
      <c r="N5694" s="168"/>
    </row>
    <row r="5695" spans="14:14">
      <c r="N5695" s="168"/>
    </row>
    <row r="5696" spans="14:14">
      <c r="N5696" s="168"/>
    </row>
    <row r="5697" spans="14:14">
      <c r="N5697" s="168"/>
    </row>
    <row r="5698" spans="14:14">
      <c r="N5698" s="168"/>
    </row>
    <row r="5699" spans="14:14">
      <c r="N5699" s="168"/>
    </row>
    <row r="5700" spans="14:14">
      <c r="N5700" s="168"/>
    </row>
    <row r="5701" spans="14:14">
      <c r="N5701" s="168"/>
    </row>
    <row r="5702" spans="14:14">
      <c r="N5702" s="168"/>
    </row>
    <row r="5703" spans="14:14">
      <c r="N5703" s="168"/>
    </row>
    <row r="5704" spans="14:14">
      <c r="N5704" s="168"/>
    </row>
    <row r="5705" spans="14:14">
      <c r="N5705" s="168"/>
    </row>
    <row r="5706" spans="14:14">
      <c r="N5706" s="168"/>
    </row>
    <row r="5707" spans="14:14">
      <c r="N5707" s="168"/>
    </row>
    <row r="5708" spans="14:14">
      <c r="N5708" s="168"/>
    </row>
    <row r="5709" spans="14:14">
      <c r="N5709" s="168"/>
    </row>
    <row r="5710" spans="14:14">
      <c r="N5710" s="168"/>
    </row>
    <row r="5711" spans="14:14">
      <c r="N5711" s="168"/>
    </row>
    <row r="5712" spans="14:14">
      <c r="N5712" s="168"/>
    </row>
    <row r="5713" spans="14:14">
      <c r="N5713" s="168"/>
    </row>
    <row r="5714" spans="14:14">
      <c r="N5714" s="168"/>
    </row>
    <row r="5715" spans="14:14">
      <c r="N5715" s="168"/>
    </row>
    <row r="5716" spans="14:14">
      <c r="N5716" s="168"/>
    </row>
    <row r="5717" spans="14:14">
      <c r="N5717" s="168"/>
    </row>
    <row r="5718" spans="14:14">
      <c r="N5718" s="168"/>
    </row>
    <row r="5719" spans="14:14">
      <c r="N5719" s="168"/>
    </row>
    <row r="5720" spans="14:14">
      <c r="N5720" s="168"/>
    </row>
    <row r="5721" spans="14:14">
      <c r="N5721" s="168"/>
    </row>
    <row r="5722" spans="14:14">
      <c r="N5722" s="168"/>
    </row>
    <row r="5723" spans="14:14">
      <c r="N5723" s="168"/>
    </row>
    <row r="5724" spans="14:14">
      <c r="N5724" s="168"/>
    </row>
    <row r="5725" spans="14:14">
      <c r="N5725" s="168"/>
    </row>
    <row r="5726" spans="14:14">
      <c r="N5726" s="168"/>
    </row>
    <row r="5727" spans="14:14">
      <c r="N5727" s="168"/>
    </row>
    <row r="5728" spans="14:14">
      <c r="N5728" s="168"/>
    </row>
    <row r="5729" spans="14:14">
      <c r="N5729" s="168"/>
    </row>
    <row r="5730" spans="14:14">
      <c r="N5730" s="168"/>
    </row>
    <row r="5731" spans="14:14">
      <c r="N5731" s="168"/>
    </row>
    <row r="5732" spans="14:14">
      <c r="N5732" s="168"/>
    </row>
    <row r="5733" spans="14:14">
      <c r="N5733" s="168"/>
    </row>
    <row r="5734" spans="14:14">
      <c r="N5734" s="168"/>
    </row>
    <row r="5735" spans="14:14">
      <c r="N5735" s="168"/>
    </row>
    <row r="5736" spans="14:14">
      <c r="N5736" s="168"/>
    </row>
    <row r="5737" spans="14:14">
      <c r="N5737" s="168"/>
    </row>
    <row r="5738" spans="14:14">
      <c r="N5738" s="168"/>
    </row>
    <row r="5739" spans="14:14">
      <c r="N5739" s="168"/>
    </row>
    <row r="5740" spans="14:14">
      <c r="N5740" s="168"/>
    </row>
    <row r="5741" spans="14:14">
      <c r="N5741" s="168"/>
    </row>
    <row r="5742" spans="14:14">
      <c r="N5742" s="168"/>
    </row>
    <row r="5743" spans="14:14">
      <c r="N5743" s="168"/>
    </row>
    <row r="5744" spans="14:14">
      <c r="N5744" s="168"/>
    </row>
    <row r="5745" spans="14:14">
      <c r="N5745" s="168"/>
    </row>
    <row r="5746" spans="14:14">
      <c r="N5746" s="168"/>
    </row>
    <row r="5747" spans="14:14">
      <c r="N5747" s="168"/>
    </row>
    <row r="5748" spans="14:14">
      <c r="N5748" s="168"/>
    </row>
    <row r="5749" spans="14:14">
      <c r="N5749" s="168"/>
    </row>
    <row r="5750" spans="14:14">
      <c r="N5750" s="168"/>
    </row>
    <row r="5751" spans="14:14">
      <c r="N5751" s="168"/>
    </row>
    <row r="5752" spans="14:14">
      <c r="N5752" s="168"/>
    </row>
    <row r="5753" spans="14:14">
      <c r="N5753" s="168"/>
    </row>
    <row r="5754" spans="14:14">
      <c r="N5754" s="168"/>
    </row>
    <row r="5755" spans="14:14">
      <c r="N5755" s="168"/>
    </row>
    <row r="5756" spans="14:14">
      <c r="N5756" s="168"/>
    </row>
    <row r="5757" spans="14:14">
      <c r="N5757" s="168"/>
    </row>
    <row r="5758" spans="14:14">
      <c r="N5758" s="168"/>
    </row>
    <row r="5759" spans="14:14">
      <c r="N5759" s="168"/>
    </row>
    <row r="5760" spans="14:14">
      <c r="N5760" s="168"/>
    </row>
    <row r="5761" spans="14:14">
      <c r="N5761" s="168"/>
    </row>
    <row r="5762" spans="14:14">
      <c r="N5762" s="168"/>
    </row>
    <row r="5763" spans="14:14">
      <c r="N5763" s="168"/>
    </row>
    <row r="5764" spans="14:14">
      <c r="N5764" s="168"/>
    </row>
    <row r="5765" spans="14:14">
      <c r="N5765" s="168"/>
    </row>
    <row r="5766" spans="14:14">
      <c r="N5766" s="168"/>
    </row>
    <row r="5767" spans="14:14">
      <c r="N5767" s="168"/>
    </row>
    <row r="5768" spans="14:14">
      <c r="N5768" s="168"/>
    </row>
    <row r="5769" spans="14:14">
      <c r="N5769" s="168"/>
    </row>
    <row r="5770" spans="14:14">
      <c r="N5770" s="168"/>
    </row>
    <row r="5771" spans="14:14">
      <c r="N5771" s="168"/>
    </row>
    <row r="5772" spans="14:14">
      <c r="N5772" s="168"/>
    </row>
    <row r="5773" spans="14:14">
      <c r="N5773" s="168"/>
    </row>
    <row r="5774" spans="14:14">
      <c r="N5774" s="168"/>
    </row>
    <row r="5775" spans="14:14">
      <c r="N5775" s="168"/>
    </row>
    <row r="5776" spans="14:14">
      <c r="N5776" s="168"/>
    </row>
    <row r="5777" spans="14:14">
      <c r="N5777" s="168"/>
    </row>
    <row r="5778" spans="14:14">
      <c r="N5778" s="168"/>
    </row>
    <row r="5779" spans="14:14">
      <c r="N5779" s="168"/>
    </row>
    <row r="5780" spans="14:14">
      <c r="N5780" s="168"/>
    </row>
    <row r="5781" spans="14:14">
      <c r="N5781" s="168"/>
    </row>
    <row r="5782" spans="14:14">
      <c r="N5782" s="168"/>
    </row>
    <row r="5783" spans="14:14">
      <c r="N5783" s="168"/>
    </row>
    <row r="5784" spans="14:14">
      <c r="N5784" s="168"/>
    </row>
    <row r="5785" spans="14:14">
      <c r="N5785" s="168"/>
    </row>
    <row r="5786" spans="14:14">
      <c r="N5786" s="168"/>
    </row>
    <row r="5787" spans="14:14">
      <c r="N5787" s="168"/>
    </row>
    <row r="5788" spans="14:14">
      <c r="N5788" s="168"/>
    </row>
    <row r="5789" spans="14:14">
      <c r="N5789" s="168"/>
    </row>
    <row r="5790" spans="14:14">
      <c r="N5790" s="168"/>
    </row>
    <row r="5791" spans="14:14">
      <c r="N5791" s="168"/>
    </row>
    <row r="5792" spans="14:14">
      <c r="N5792" s="168"/>
    </row>
    <row r="5793" spans="14:14">
      <c r="N5793" s="168"/>
    </row>
    <row r="5794" spans="14:14">
      <c r="N5794" s="168"/>
    </row>
    <row r="5795" spans="14:14">
      <c r="N5795" s="168"/>
    </row>
    <row r="5796" spans="14:14">
      <c r="N5796" s="168"/>
    </row>
    <row r="5797" spans="14:14">
      <c r="N5797" s="168"/>
    </row>
    <row r="5798" spans="14:14">
      <c r="N5798" s="168"/>
    </row>
    <row r="5799" spans="14:14">
      <c r="N5799" s="168"/>
    </row>
    <row r="5800" spans="14:14">
      <c r="N5800" s="168"/>
    </row>
    <row r="5801" spans="14:14">
      <c r="N5801" s="168"/>
    </row>
    <row r="5802" spans="14:14">
      <c r="N5802" s="168"/>
    </row>
    <row r="5803" spans="14:14">
      <c r="N5803" s="168"/>
    </row>
    <row r="5804" spans="14:14">
      <c r="N5804" s="168"/>
    </row>
    <row r="5805" spans="14:14">
      <c r="N5805" s="168"/>
    </row>
    <row r="5806" spans="14:14">
      <c r="N5806" s="168"/>
    </row>
    <row r="5807" spans="14:14">
      <c r="N5807" s="168"/>
    </row>
    <row r="5808" spans="14:14">
      <c r="N5808" s="168"/>
    </row>
    <row r="5809" spans="14:14">
      <c r="N5809" s="168"/>
    </row>
    <row r="5810" spans="14:14">
      <c r="N5810" s="168"/>
    </row>
    <row r="5811" spans="14:14">
      <c r="N5811" s="168"/>
    </row>
    <row r="5812" spans="14:14">
      <c r="N5812" s="168"/>
    </row>
    <row r="5813" spans="14:14">
      <c r="N5813" s="168"/>
    </row>
    <row r="5814" spans="14:14">
      <c r="N5814" s="168"/>
    </row>
    <row r="5815" spans="14:14">
      <c r="N5815" s="168"/>
    </row>
    <row r="5816" spans="14:14">
      <c r="N5816" s="168"/>
    </row>
    <row r="5817" spans="14:14">
      <c r="N5817" s="168"/>
    </row>
    <row r="5818" spans="14:14">
      <c r="N5818" s="168"/>
    </row>
    <row r="5819" spans="14:14">
      <c r="N5819" s="168"/>
    </row>
    <row r="5820" spans="14:14">
      <c r="N5820" s="168"/>
    </row>
    <row r="5821" spans="14:14">
      <c r="N5821" s="168"/>
    </row>
    <row r="5822" spans="14:14">
      <c r="N5822" s="168"/>
    </row>
    <row r="5823" spans="14:14">
      <c r="N5823" s="168"/>
    </row>
    <row r="5824" spans="14:14">
      <c r="N5824" s="168"/>
    </row>
    <row r="5825" spans="14:14">
      <c r="N5825" s="168"/>
    </row>
    <row r="5826" spans="14:14">
      <c r="N5826" s="168"/>
    </row>
    <row r="5827" spans="14:14">
      <c r="N5827" s="168"/>
    </row>
    <row r="5828" spans="14:14">
      <c r="N5828" s="168"/>
    </row>
    <row r="5829" spans="14:14">
      <c r="N5829" s="168"/>
    </row>
    <row r="5830" spans="14:14">
      <c r="N5830" s="168"/>
    </row>
    <row r="5831" spans="14:14">
      <c r="N5831" s="168"/>
    </row>
    <row r="5832" spans="14:14">
      <c r="N5832" s="168"/>
    </row>
    <row r="5833" spans="14:14">
      <c r="N5833" s="168"/>
    </row>
    <row r="5834" spans="14:14">
      <c r="N5834" s="168"/>
    </row>
    <row r="5835" spans="14:14">
      <c r="N5835" s="168"/>
    </row>
    <row r="5836" spans="14:14">
      <c r="N5836" s="168"/>
    </row>
    <row r="5837" spans="14:14">
      <c r="N5837" s="168"/>
    </row>
    <row r="5838" spans="14:14">
      <c r="N5838" s="168"/>
    </row>
    <row r="5839" spans="14:14">
      <c r="N5839" s="168"/>
    </row>
    <row r="5840" spans="14:14">
      <c r="N5840" s="168"/>
    </row>
    <row r="5841" spans="14:14">
      <c r="N5841" s="168"/>
    </row>
    <row r="5842" spans="14:14">
      <c r="N5842" s="168"/>
    </row>
    <row r="5843" spans="14:14">
      <c r="N5843" s="168"/>
    </row>
    <row r="5844" spans="14:14">
      <c r="N5844" s="168"/>
    </row>
    <row r="5845" spans="14:14">
      <c r="N5845" s="168"/>
    </row>
    <row r="5846" spans="14:14">
      <c r="N5846" s="168"/>
    </row>
    <row r="5847" spans="14:14">
      <c r="N5847" s="168"/>
    </row>
    <row r="5848" spans="14:14">
      <c r="N5848" s="168"/>
    </row>
    <row r="5849" spans="14:14">
      <c r="N5849" s="168"/>
    </row>
    <row r="5850" spans="14:14">
      <c r="N5850" s="168"/>
    </row>
    <row r="5851" spans="14:14">
      <c r="N5851" s="168"/>
    </row>
    <row r="5852" spans="14:14">
      <c r="N5852" s="168"/>
    </row>
    <row r="5853" spans="14:14">
      <c r="N5853" s="168"/>
    </row>
    <row r="5854" spans="14:14">
      <c r="N5854" s="168"/>
    </row>
    <row r="5855" spans="14:14">
      <c r="N5855" s="168"/>
    </row>
    <row r="5856" spans="14:14">
      <c r="N5856" s="168"/>
    </row>
    <row r="5857" spans="14:14">
      <c r="N5857" s="168"/>
    </row>
    <row r="5858" spans="14:14">
      <c r="N5858" s="168"/>
    </row>
    <row r="5859" spans="14:14">
      <c r="N5859" s="168"/>
    </row>
    <row r="5860" spans="14:14">
      <c r="N5860" s="168"/>
    </row>
    <row r="5861" spans="14:14">
      <c r="N5861" s="168"/>
    </row>
    <row r="5862" spans="14:14">
      <c r="N5862" s="168"/>
    </row>
    <row r="5863" spans="14:14">
      <c r="N5863" s="168"/>
    </row>
    <row r="5864" spans="14:14">
      <c r="N5864" s="168"/>
    </row>
    <row r="5865" spans="14:14">
      <c r="N5865" s="168"/>
    </row>
    <row r="5866" spans="14:14">
      <c r="N5866" s="168"/>
    </row>
    <row r="5867" spans="14:14">
      <c r="N5867" s="168"/>
    </row>
    <row r="5868" spans="14:14">
      <c r="N5868" s="168"/>
    </row>
    <row r="5869" spans="14:14">
      <c r="N5869" s="168"/>
    </row>
    <row r="5870" spans="14:14">
      <c r="N5870" s="168"/>
    </row>
    <row r="5871" spans="14:14">
      <c r="N5871" s="168"/>
    </row>
    <row r="5872" spans="14:14">
      <c r="N5872" s="168"/>
    </row>
    <row r="5873" spans="14:14">
      <c r="N5873" s="168"/>
    </row>
    <row r="5874" spans="14:14">
      <c r="N5874" s="168"/>
    </row>
    <row r="5875" spans="14:14">
      <c r="N5875" s="168"/>
    </row>
    <row r="5876" spans="14:14">
      <c r="N5876" s="168"/>
    </row>
    <row r="5877" spans="14:14">
      <c r="N5877" s="168"/>
    </row>
    <row r="5878" spans="14:14">
      <c r="N5878" s="168"/>
    </row>
    <row r="5879" spans="14:14">
      <c r="N5879" s="168"/>
    </row>
    <row r="5880" spans="14:14">
      <c r="N5880" s="168"/>
    </row>
    <row r="5881" spans="14:14">
      <c r="N5881" s="168"/>
    </row>
    <row r="5882" spans="14:14">
      <c r="N5882" s="168"/>
    </row>
    <row r="5883" spans="14:14">
      <c r="N5883" s="168"/>
    </row>
    <row r="5884" spans="14:14">
      <c r="N5884" s="168"/>
    </row>
    <row r="5885" spans="14:14">
      <c r="N5885" s="168"/>
    </row>
    <row r="5886" spans="14:14">
      <c r="N5886" s="168"/>
    </row>
    <row r="5887" spans="14:14">
      <c r="N5887" s="168"/>
    </row>
    <row r="5888" spans="14:14">
      <c r="N5888" s="168"/>
    </row>
    <row r="5889" spans="14:14">
      <c r="N5889" s="168"/>
    </row>
    <row r="5890" spans="14:14">
      <c r="N5890" s="168"/>
    </row>
    <row r="5891" spans="14:14">
      <c r="N5891" s="168"/>
    </row>
    <row r="5892" spans="14:14">
      <c r="N5892" s="168"/>
    </row>
    <row r="5893" spans="14:14">
      <c r="N5893" s="168"/>
    </row>
    <row r="5894" spans="14:14">
      <c r="N5894" s="168"/>
    </row>
    <row r="5895" spans="14:14">
      <c r="N5895" s="168"/>
    </row>
    <row r="5896" spans="14:14">
      <c r="N5896" s="168"/>
    </row>
    <row r="5897" spans="14:14">
      <c r="N5897" s="168"/>
    </row>
    <row r="5898" spans="14:14">
      <c r="N5898" s="168"/>
    </row>
    <row r="5899" spans="14:14">
      <c r="N5899" s="168"/>
    </row>
    <row r="5900" spans="14:14">
      <c r="N5900" s="168"/>
    </row>
    <row r="5901" spans="14:14">
      <c r="N5901" s="168"/>
    </row>
    <row r="5902" spans="14:14">
      <c r="N5902" s="168"/>
    </row>
    <row r="5903" spans="14:14">
      <c r="N5903" s="168"/>
    </row>
    <row r="5904" spans="14:14">
      <c r="N5904" s="168"/>
    </row>
    <row r="5905" spans="14:14">
      <c r="N5905" s="168"/>
    </row>
    <row r="5906" spans="14:14">
      <c r="N5906" s="168"/>
    </row>
    <row r="5907" spans="14:14">
      <c r="N5907" s="168"/>
    </row>
    <row r="5908" spans="14:14">
      <c r="N5908" s="168"/>
    </row>
    <row r="5909" spans="14:14">
      <c r="N5909" s="168"/>
    </row>
    <row r="5910" spans="14:14">
      <c r="N5910" s="168"/>
    </row>
    <row r="5911" spans="14:14">
      <c r="N5911" s="168"/>
    </row>
    <row r="5912" spans="14:14">
      <c r="N5912" s="168"/>
    </row>
    <row r="5913" spans="14:14">
      <c r="N5913" s="168"/>
    </row>
    <row r="5914" spans="14:14">
      <c r="N5914" s="168"/>
    </row>
    <row r="5915" spans="14:14">
      <c r="N5915" s="168"/>
    </row>
    <row r="5916" spans="14:14">
      <c r="N5916" s="168"/>
    </row>
    <row r="5917" spans="14:14">
      <c r="N5917" s="168"/>
    </row>
    <row r="5918" spans="14:14">
      <c r="N5918" s="168"/>
    </row>
    <row r="5919" spans="14:14">
      <c r="N5919" s="168"/>
    </row>
    <row r="5920" spans="14:14">
      <c r="N5920" s="168"/>
    </row>
    <row r="5921" spans="14:14">
      <c r="N5921" s="168"/>
    </row>
    <row r="5922" spans="14:14">
      <c r="N5922" s="168"/>
    </row>
    <row r="5923" spans="14:14">
      <c r="N5923" s="168"/>
    </row>
    <row r="5924" spans="14:14">
      <c r="N5924" s="168"/>
    </row>
    <row r="5925" spans="14:14">
      <c r="N5925" s="168"/>
    </row>
    <row r="5926" spans="14:14">
      <c r="N5926" s="168"/>
    </row>
    <row r="5927" spans="14:14">
      <c r="N5927" s="168"/>
    </row>
    <row r="5928" spans="14:14">
      <c r="N5928" s="168"/>
    </row>
    <row r="5929" spans="14:14">
      <c r="N5929" s="168"/>
    </row>
    <row r="5930" spans="14:14">
      <c r="N5930" s="168"/>
    </row>
    <row r="5931" spans="14:14">
      <c r="N5931" s="168"/>
    </row>
    <row r="5932" spans="14:14">
      <c r="N5932" s="168"/>
    </row>
    <row r="5933" spans="14:14">
      <c r="N5933" s="168"/>
    </row>
    <row r="5934" spans="14:14">
      <c r="N5934" s="168"/>
    </row>
    <row r="5935" spans="14:14">
      <c r="N5935" s="168"/>
    </row>
    <row r="5936" spans="14:14">
      <c r="N5936" s="168"/>
    </row>
    <row r="5937" spans="14:14">
      <c r="N5937" s="168"/>
    </row>
    <row r="5938" spans="14:14">
      <c r="N5938" s="168"/>
    </row>
    <row r="5939" spans="14:14">
      <c r="N5939" s="168"/>
    </row>
    <row r="5940" spans="14:14">
      <c r="N5940" s="168"/>
    </row>
    <row r="5941" spans="14:14">
      <c r="N5941" s="168"/>
    </row>
    <row r="5942" spans="14:14">
      <c r="N5942" s="168"/>
    </row>
    <row r="5943" spans="14:14">
      <c r="N5943" s="168"/>
    </row>
    <row r="5944" spans="14:14">
      <c r="N5944" s="168"/>
    </row>
    <row r="5945" spans="14:14">
      <c r="N5945" s="168"/>
    </row>
    <row r="5946" spans="14:14">
      <c r="N5946" s="168"/>
    </row>
    <row r="5947" spans="14:14">
      <c r="N5947" s="168"/>
    </row>
    <row r="5948" spans="14:14">
      <c r="N5948" s="168"/>
    </row>
    <row r="5949" spans="14:14">
      <c r="N5949" s="168"/>
    </row>
    <row r="5950" spans="14:14">
      <c r="N5950" s="168"/>
    </row>
    <row r="5951" spans="14:14">
      <c r="N5951" s="168"/>
    </row>
    <row r="5952" spans="14:14">
      <c r="N5952" s="168"/>
    </row>
    <row r="5953" spans="14:14">
      <c r="N5953" s="168"/>
    </row>
    <row r="5954" spans="14:14">
      <c r="N5954" s="168"/>
    </row>
    <row r="5955" spans="14:14">
      <c r="N5955" s="168"/>
    </row>
    <row r="5956" spans="14:14">
      <c r="N5956" s="168"/>
    </row>
    <row r="5957" spans="14:14">
      <c r="N5957" s="168"/>
    </row>
    <row r="5958" spans="14:14">
      <c r="N5958" s="168"/>
    </row>
    <row r="5959" spans="14:14">
      <c r="N5959" s="168"/>
    </row>
    <row r="5960" spans="14:14">
      <c r="N5960" s="168"/>
    </row>
    <row r="5961" spans="14:14">
      <c r="N5961" s="168"/>
    </row>
    <row r="5962" spans="14:14">
      <c r="N5962" s="168"/>
    </row>
    <row r="5963" spans="14:14">
      <c r="N5963" s="168"/>
    </row>
    <row r="5964" spans="14:14">
      <c r="N5964" s="168"/>
    </row>
    <row r="5965" spans="14:14">
      <c r="N5965" s="168"/>
    </row>
    <row r="5966" spans="14:14">
      <c r="N5966" s="168"/>
    </row>
    <row r="5967" spans="14:14">
      <c r="N5967" s="168"/>
    </row>
    <row r="5968" spans="14:14">
      <c r="N5968" s="168"/>
    </row>
    <row r="5969" spans="14:14">
      <c r="N5969" s="168"/>
    </row>
    <row r="5970" spans="14:14">
      <c r="N5970" s="168"/>
    </row>
    <row r="5971" spans="14:14">
      <c r="N5971" s="168"/>
    </row>
    <row r="5972" spans="14:14">
      <c r="N5972" s="168"/>
    </row>
    <row r="5973" spans="14:14">
      <c r="N5973" s="168"/>
    </row>
    <row r="5974" spans="14:14">
      <c r="N5974" s="168"/>
    </row>
    <row r="5975" spans="14:14">
      <c r="N5975" s="168"/>
    </row>
    <row r="5976" spans="14:14">
      <c r="N5976" s="168"/>
    </row>
    <row r="5977" spans="14:14">
      <c r="N5977" s="168"/>
    </row>
    <row r="5978" spans="14:14">
      <c r="N5978" s="168"/>
    </row>
    <row r="5979" spans="14:14">
      <c r="N5979" s="168"/>
    </row>
    <row r="5980" spans="14:14">
      <c r="N5980" s="168"/>
    </row>
    <row r="5981" spans="14:14">
      <c r="N5981" s="168"/>
    </row>
    <row r="5982" spans="14:14">
      <c r="N5982" s="168"/>
    </row>
    <row r="5983" spans="14:14">
      <c r="N5983" s="168"/>
    </row>
    <row r="5984" spans="14:14">
      <c r="N5984" s="168"/>
    </row>
    <row r="5985" spans="14:14">
      <c r="N5985" s="168"/>
    </row>
    <row r="5986" spans="14:14">
      <c r="N5986" s="168"/>
    </row>
    <row r="5987" spans="14:14">
      <c r="N5987" s="168"/>
    </row>
    <row r="5988" spans="14:14">
      <c r="N5988" s="168"/>
    </row>
    <row r="5989" spans="14:14">
      <c r="N5989" s="168"/>
    </row>
    <row r="5990" spans="14:14">
      <c r="N5990" s="168"/>
    </row>
    <row r="5991" spans="14:14">
      <c r="N5991" s="168"/>
    </row>
    <row r="5992" spans="14:14">
      <c r="N5992" s="168"/>
    </row>
    <row r="5993" spans="14:14">
      <c r="N5993" s="168"/>
    </row>
    <row r="5994" spans="14:14">
      <c r="N5994" s="168"/>
    </row>
    <row r="5995" spans="14:14">
      <c r="N5995" s="168"/>
    </row>
    <row r="5996" spans="14:14">
      <c r="N5996" s="168"/>
    </row>
    <row r="5997" spans="14:14">
      <c r="N5997" s="168"/>
    </row>
    <row r="5998" spans="14:14">
      <c r="N5998" s="168"/>
    </row>
    <row r="5999" spans="14:14">
      <c r="N5999" s="168"/>
    </row>
    <row r="6000" spans="14:14">
      <c r="N6000" s="168"/>
    </row>
    <row r="6001" spans="14:14">
      <c r="N6001" s="168"/>
    </row>
    <row r="6002" spans="14:14">
      <c r="N6002" s="168"/>
    </row>
    <row r="6003" spans="14:14">
      <c r="N6003" s="168"/>
    </row>
    <row r="6004" spans="14:14">
      <c r="N6004" s="168"/>
    </row>
    <row r="6005" spans="14:14">
      <c r="N6005" s="168"/>
    </row>
    <row r="6006" spans="14:14">
      <c r="N6006" s="168"/>
    </row>
    <row r="6007" spans="14:14">
      <c r="N6007" s="168"/>
    </row>
    <row r="6008" spans="14:14">
      <c r="N6008" s="168"/>
    </row>
    <row r="6009" spans="14:14">
      <c r="N6009" s="168"/>
    </row>
    <row r="6010" spans="14:14">
      <c r="N6010" s="168"/>
    </row>
    <row r="6011" spans="14:14">
      <c r="N6011" s="168"/>
    </row>
    <row r="6012" spans="14:14">
      <c r="N6012" s="168"/>
    </row>
    <row r="6013" spans="14:14">
      <c r="N6013" s="168"/>
    </row>
    <row r="6014" spans="14:14">
      <c r="N6014" s="168"/>
    </row>
    <row r="6015" spans="14:14">
      <c r="N6015" s="168"/>
    </row>
    <row r="6016" spans="14:14">
      <c r="N6016" s="168"/>
    </row>
    <row r="6017" spans="14:14">
      <c r="N6017" s="168"/>
    </row>
    <row r="6018" spans="14:14">
      <c r="N6018" s="168"/>
    </row>
    <row r="6019" spans="14:14">
      <c r="N6019" s="168"/>
    </row>
    <row r="6020" spans="14:14">
      <c r="N6020" s="168"/>
    </row>
    <row r="6021" spans="14:14">
      <c r="N6021" s="168"/>
    </row>
    <row r="6022" spans="14:14">
      <c r="N6022" s="168"/>
    </row>
    <row r="6023" spans="14:14">
      <c r="N6023" s="168"/>
    </row>
    <row r="6024" spans="14:14">
      <c r="N6024" s="168"/>
    </row>
    <row r="6025" spans="14:14">
      <c r="N6025" s="168"/>
    </row>
    <row r="6026" spans="14:14">
      <c r="N6026" s="168"/>
    </row>
    <row r="6027" spans="14:14">
      <c r="N6027" s="168"/>
    </row>
    <row r="6028" spans="14:14">
      <c r="N6028" s="168"/>
    </row>
    <row r="6029" spans="14:14">
      <c r="N6029" s="168"/>
    </row>
    <row r="6030" spans="14:14">
      <c r="N6030" s="168"/>
    </row>
    <row r="6031" spans="14:14">
      <c r="N6031" s="168"/>
    </row>
    <row r="6032" spans="14:14">
      <c r="N6032" s="168"/>
    </row>
    <row r="6033" spans="14:14">
      <c r="N6033" s="168"/>
    </row>
    <row r="6034" spans="14:14">
      <c r="N6034" s="168"/>
    </row>
    <row r="6035" spans="14:14">
      <c r="N6035" s="168"/>
    </row>
    <row r="6036" spans="14:14">
      <c r="N6036" s="168"/>
    </row>
    <row r="6037" spans="14:14">
      <c r="N6037" s="168"/>
    </row>
    <row r="6038" spans="14:14">
      <c r="N6038" s="168"/>
    </row>
    <row r="6039" spans="14:14">
      <c r="N6039" s="168"/>
    </row>
    <row r="6040" spans="14:14">
      <c r="N6040" s="168"/>
    </row>
    <row r="6041" spans="14:14">
      <c r="N6041" s="168"/>
    </row>
    <row r="6042" spans="14:14">
      <c r="N6042" s="168"/>
    </row>
    <row r="6043" spans="14:14">
      <c r="N6043" s="168"/>
    </row>
    <row r="6044" spans="14:14">
      <c r="N6044" s="168"/>
    </row>
    <row r="6045" spans="14:14">
      <c r="N6045" s="168"/>
    </row>
    <row r="6046" spans="14:14">
      <c r="N6046" s="168"/>
    </row>
    <row r="6047" spans="14:14">
      <c r="N6047" s="168"/>
    </row>
    <row r="6048" spans="14:14">
      <c r="N6048" s="168"/>
    </row>
    <row r="6049" spans="14:14">
      <c r="N6049" s="168"/>
    </row>
    <row r="6050" spans="14:14">
      <c r="N6050" s="168"/>
    </row>
    <row r="6051" spans="14:14">
      <c r="N6051" s="168"/>
    </row>
    <row r="6052" spans="14:14">
      <c r="N6052" s="168"/>
    </row>
    <row r="6053" spans="14:14">
      <c r="N6053" s="168"/>
    </row>
    <row r="6054" spans="14:14">
      <c r="N6054" s="168"/>
    </row>
    <row r="6055" spans="14:14">
      <c r="N6055" s="168"/>
    </row>
    <row r="6056" spans="14:14">
      <c r="N6056" s="168"/>
    </row>
    <row r="6057" spans="14:14">
      <c r="N6057" s="168"/>
    </row>
    <row r="6058" spans="14:14">
      <c r="N6058" s="168"/>
    </row>
    <row r="6059" spans="14:14">
      <c r="N6059" s="168"/>
    </row>
    <row r="6060" spans="14:14">
      <c r="N6060" s="168"/>
    </row>
    <row r="6061" spans="14:14">
      <c r="N6061" s="168"/>
    </row>
    <row r="6062" spans="14:14">
      <c r="N6062" s="168"/>
    </row>
    <row r="6063" spans="14:14">
      <c r="N6063" s="168"/>
    </row>
    <row r="6064" spans="14:14">
      <c r="N6064" s="168"/>
    </row>
    <row r="6065" spans="14:14">
      <c r="N6065" s="168"/>
    </row>
    <row r="6066" spans="14:14">
      <c r="N6066" s="168"/>
    </row>
    <row r="6067" spans="14:14">
      <c r="N6067" s="168"/>
    </row>
    <row r="6068" spans="14:14">
      <c r="N6068" s="168"/>
    </row>
    <row r="6069" spans="14:14">
      <c r="N6069" s="168"/>
    </row>
    <row r="6070" spans="14:14">
      <c r="N6070" s="168"/>
    </row>
    <row r="6071" spans="14:14">
      <c r="N6071" s="168"/>
    </row>
    <row r="6072" spans="14:14">
      <c r="N6072" s="168"/>
    </row>
    <row r="6073" spans="14:14">
      <c r="N6073" s="168"/>
    </row>
    <row r="6074" spans="14:14">
      <c r="N6074" s="168"/>
    </row>
    <row r="6075" spans="14:14">
      <c r="N6075" s="168"/>
    </row>
    <row r="6076" spans="14:14">
      <c r="N6076" s="168"/>
    </row>
    <row r="6077" spans="14:14">
      <c r="N6077" s="168"/>
    </row>
    <row r="6078" spans="14:14">
      <c r="N6078" s="168"/>
    </row>
    <row r="6079" spans="14:14">
      <c r="N6079" s="168"/>
    </row>
    <row r="6080" spans="14:14">
      <c r="N6080" s="168"/>
    </row>
    <row r="6081" spans="14:14">
      <c r="N6081" s="168"/>
    </row>
    <row r="6082" spans="14:14">
      <c r="N6082" s="168"/>
    </row>
    <row r="6083" spans="14:14">
      <c r="N6083" s="168"/>
    </row>
    <row r="6084" spans="14:14">
      <c r="N6084" s="168"/>
    </row>
    <row r="6085" spans="14:14">
      <c r="N6085" s="168"/>
    </row>
    <row r="6086" spans="14:14">
      <c r="N6086" s="168"/>
    </row>
    <row r="6087" spans="14:14">
      <c r="N6087" s="168"/>
    </row>
    <row r="6088" spans="14:14">
      <c r="N6088" s="168"/>
    </row>
    <row r="6089" spans="14:14">
      <c r="N6089" s="168"/>
    </row>
    <row r="6090" spans="14:14">
      <c r="N6090" s="168"/>
    </row>
    <row r="6091" spans="14:14">
      <c r="N6091" s="168"/>
    </row>
    <row r="6092" spans="14:14">
      <c r="N6092" s="168"/>
    </row>
    <row r="6093" spans="14:14">
      <c r="N6093" s="168"/>
    </row>
    <row r="6094" spans="14:14">
      <c r="N6094" s="168"/>
    </row>
    <row r="6095" spans="14:14">
      <c r="N6095" s="168"/>
    </row>
    <row r="6096" spans="14:14">
      <c r="N6096" s="168"/>
    </row>
    <row r="6097" spans="14:14">
      <c r="N6097" s="168"/>
    </row>
    <row r="6098" spans="14:14">
      <c r="N6098" s="168"/>
    </row>
    <row r="6099" spans="14:14">
      <c r="N6099" s="168"/>
    </row>
    <row r="6100" spans="14:14">
      <c r="N6100" s="168"/>
    </row>
    <row r="6101" spans="14:14">
      <c r="N6101" s="168"/>
    </row>
    <row r="6102" spans="14:14">
      <c r="N6102" s="168"/>
    </row>
    <row r="6103" spans="14:14">
      <c r="N6103" s="168"/>
    </row>
    <row r="6104" spans="14:14">
      <c r="N6104" s="168"/>
    </row>
    <row r="6105" spans="14:14">
      <c r="N6105" s="168"/>
    </row>
    <row r="6106" spans="14:14">
      <c r="N6106" s="168"/>
    </row>
    <row r="6107" spans="14:14">
      <c r="N6107" s="168"/>
    </row>
    <row r="6108" spans="14:14">
      <c r="N6108" s="168"/>
    </row>
    <row r="6109" spans="14:14">
      <c r="N6109" s="168"/>
    </row>
    <row r="6110" spans="14:14">
      <c r="N6110" s="168"/>
    </row>
    <row r="6111" spans="14:14">
      <c r="N6111" s="168"/>
    </row>
    <row r="6112" spans="14:14">
      <c r="N6112" s="168"/>
    </row>
    <row r="6113" spans="14:14">
      <c r="N6113" s="168"/>
    </row>
    <row r="6114" spans="14:14">
      <c r="N6114" s="168"/>
    </row>
    <row r="6115" spans="14:14">
      <c r="N6115" s="168"/>
    </row>
    <row r="6116" spans="14:14">
      <c r="N6116" s="168"/>
    </row>
    <row r="6117" spans="14:14">
      <c r="N6117" s="168"/>
    </row>
    <row r="6118" spans="14:14">
      <c r="N6118" s="168"/>
    </row>
    <row r="6119" spans="14:14">
      <c r="N6119" s="168"/>
    </row>
    <row r="6120" spans="14:14">
      <c r="N6120" s="168"/>
    </row>
    <row r="6121" spans="14:14">
      <c r="N6121" s="168"/>
    </row>
    <row r="6122" spans="14:14">
      <c r="N6122" s="168"/>
    </row>
    <row r="6123" spans="14:14">
      <c r="N6123" s="168"/>
    </row>
    <row r="6124" spans="14:14">
      <c r="N6124" s="168"/>
    </row>
    <row r="6125" spans="14:14">
      <c r="N6125" s="168"/>
    </row>
    <row r="6126" spans="14:14">
      <c r="N6126" s="168"/>
    </row>
    <row r="6127" spans="14:14">
      <c r="N6127" s="168"/>
    </row>
    <row r="6128" spans="14:14">
      <c r="N6128" s="168"/>
    </row>
    <row r="6129" spans="14:14">
      <c r="N6129" s="168"/>
    </row>
    <row r="6130" spans="14:14">
      <c r="N6130" s="168"/>
    </row>
    <row r="6131" spans="14:14">
      <c r="N6131" s="168"/>
    </row>
    <row r="6132" spans="14:14">
      <c r="N6132" s="168"/>
    </row>
    <row r="6133" spans="14:14">
      <c r="N6133" s="168"/>
    </row>
    <row r="6134" spans="14:14">
      <c r="N6134" s="168"/>
    </row>
    <row r="6135" spans="14:14">
      <c r="N6135" s="168"/>
    </row>
    <row r="6136" spans="14:14">
      <c r="N6136" s="168"/>
    </row>
    <row r="6137" spans="14:14">
      <c r="N6137" s="168"/>
    </row>
    <row r="6138" spans="14:14">
      <c r="N6138" s="168"/>
    </row>
    <row r="6139" spans="14:14">
      <c r="N6139" s="168"/>
    </row>
    <row r="6140" spans="14:14">
      <c r="N6140" s="168"/>
    </row>
    <row r="6141" spans="14:14">
      <c r="N6141" s="168"/>
    </row>
    <row r="6142" spans="14:14">
      <c r="N6142" s="168"/>
    </row>
    <row r="6143" spans="14:14">
      <c r="N6143" s="168"/>
    </row>
    <row r="6144" spans="14:14">
      <c r="N6144" s="168"/>
    </row>
    <row r="6145" spans="14:14">
      <c r="N6145" s="168"/>
    </row>
    <row r="6146" spans="14:14">
      <c r="N6146" s="168"/>
    </row>
    <row r="6147" spans="14:14">
      <c r="N6147" s="168"/>
    </row>
    <row r="6148" spans="14:14">
      <c r="N6148" s="168"/>
    </row>
    <row r="6149" spans="14:14">
      <c r="N6149" s="168"/>
    </row>
    <row r="6150" spans="14:14">
      <c r="N6150" s="168"/>
    </row>
    <row r="6151" spans="14:14">
      <c r="N6151" s="168"/>
    </row>
    <row r="6152" spans="14:14">
      <c r="N6152" s="168"/>
    </row>
    <row r="6153" spans="14:14">
      <c r="N6153" s="168"/>
    </row>
    <row r="6154" spans="14:14">
      <c r="N6154" s="168"/>
    </row>
    <row r="6155" spans="14:14">
      <c r="N6155" s="168"/>
    </row>
    <row r="6156" spans="14:14">
      <c r="N6156" s="168"/>
    </row>
    <row r="6157" spans="14:14">
      <c r="N6157" s="168"/>
    </row>
    <row r="6158" spans="14:14">
      <c r="N6158" s="168"/>
    </row>
    <row r="6159" spans="14:14">
      <c r="N6159" s="168"/>
    </row>
    <row r="6160" spans="14:14">
      <c r="N6160" s="168"/>
    </row>
    <row r="6161" spans="14:14">
      <c r="N6161" s="168"/>
    </row>
    <row r="6162" spans="14:14">
      <c r="N6162" s="168"/>
    </row>
    <row r="6163" spans="14:14">
      <c r="N6163" s="168"/>
    </row>
    <row r="6164" spans="14:14">
      <c r="N6164" s="168"/>
    </row>
    <row r="6165" spans="14:14">
      <c r="N6165" s="168"/>
    </row>
    <row r="6166" spans="14:14">
      <c r="N6166" s="168"/>
    </row>
    <row r="6167" spans="14:14">
      <c r="N6167" s="168"/>
    </row>
    <row r="6168" spans="14:14">
      <c r="N6168" s="168"/>
    </row>
    <row r="6169" spans="14:14">
      <c r="N6169" s="168"/>
    </row>
    <row r="6170" spans="14:14">
      <c r="N6170" s="168"/>
    </row>
    <row r="6171" spans="14:14">
      <c r="N6171" s="168"/>
    </row>
    <row r="6172" spans="14:14">
      <c r="N6172" s="168"/>
    </row>
    <row r="6173" spans="14:14">
      <c r="N6173" s="168"/>
    </row>
    <row r="6174" spans="14:14">
      <c r="N6174" s="168"/>
    </row>
    <row r="6175" spans="14:14">
      <c r="N6175" s="168"/>
    </row>
    <row r="6176" spans="14:14">
      <c r="N6176" s="168"/>
    </row>
    <row r="6177" spans="14:14">
      <c r="N6177" s="168"/>
    </row>
    <row r="6178" spans="14:14">
      <c r="N6178" s="168"/>
    </row>
    <row r="6179" spans="14:14">
      <c r="N6179" s="168"/>
    </row>
    <row r="6180" spans="14:14">
      <c r="N6180" s="168"/>
    </row>
    <row r="6181" spans="14:14">
      <c r="N6181" s="168"/>
    </row>
    <row r="6182" spans="14:14">
      <c r="N6182" s="168"/>
    </row>
    <row r="6183" spans="14:14">
      <c r="N6183" s="168"/>
    </row>
    <row r="6184" spans="14:14">
      <c r="N6184" s="168"/>
    </row>
    <row r="6185" spans="14:14">
      <c r="N6185" s="168"/>
    </row>
    <row r="6186" spans="14:14">
      <c r="N6186" s="168"/>
    </row>
    <row r="6187" spans="14:14">
      <c r="N6187" s="168"/>
    </row>
    <row r="6188" spans="14:14">
      <c r="N6188" s="168"/>
    </row>
    <row r="6189" spans="14:14">
      <c r="N6189" s="168"/>
    </row>
    <row r="6190" spans="14:14">
      <c r="N6190" s="168"/>
    </row>
    <row r="6191" spans="14:14">
      <c r="N6191" s="168"/>
    </row>
    <row r="6192" spans="14:14">
      <c r="N6192" s="168"/>
    </row>
    <row r="6193" spans="14:14">
      <c r="N6193" s="168"/>
    </row>
    <row r="6194" spans="14:14">
      <c r="N6194" s="168"/>
    </row>
    <row r="6195" spans="14:14">
      <c r="N6195" s="168"/>
    </row>
    <row r="6196" spans="14:14">
      <c r="N6196" s="168"/>
    </row>
    <row r="6197" spans="14:14">
      <c r="N6197" s="168"/>
    </row>
    <row r="6198" spans="14:14">
      <c r="N6198" s="168"/>
    </row>
    <row r="6199" spans="14:14">
      <c r="N6199" s="168"/>
    </row>
    <row r="6200" spans="14:14">
      <c r="N6200" s="168"/>
    </row>
    <row r="6201" spans="14:14">
      <c r="N6201" s="168"/>
    </row>
    <row r="6202" spans="14:14">
      <c r="N6202" s="168"/>
    </row>
    <row r="6203" spans="14:14">
      <c r="N6203" s="168"/>
    </row>
    <row r="6204" spans="14:14">
      <c r="N6204" s="168"/>
    </row>
    <row r="6205" spans="14:14">
      <c r="N6205" s="168"/>
    </row>
    <row r="6206" spans="14:14">
      <c r="N6206" s="168"/>
    </row>
    <row r="6207" spans="14:14">
      <c r="N6207" s="168"/>
    </row>
    <row r="6208" spans="14:14">
      <c r="N6208" s="168"/>
    </row>
    <row r="6209" spans="14:14">
      <c r="N6209" s="168"/>
    </row>
    <row r="6210" spans="14:14">
      <c r="N6210" s="168"/>
    </row>
    <row r="6211" spans="14:14">
      <c r="N6211" s="168"/>
    </row>
    <row r="6212" spans="14:14">
      <c r="N6212" s="168"/>
    </row>
    <row r="6213" spans="14:14">
      <c r="N6213" s="168"/>
    </row>
    <row r="6214" spans="14:14">
      <c r="N6214" s="168"/>
    </row>
    <row r="6215" spans="14:14">
      <c r="N6215" s="168"/>
    </row>
    <row r="6216" spans="14:14">
      <c r="N6216" s="168"/>
    </row>
    <row r="6217" spans="14:14">
      <c r="N6217" s="168"/>
    </row>
    <row r="6218" spans="14:14">
      <c r="N6218" s="168"/>
    </row>
    <row r="6219" spans="14:14">
      <c r="N6219" s="168"/>
    </row>
    <row r="6220" spans="14:14">
      <c r="N6220" s="168"/>
    </row>
    <row r="6221" spans="14:14">
      <c r="N6221" s="168"/>
    </row>
    <row r="6222" spans="14:14">
      <c r="N6222" s="168"/>
    </row>
    <row r="6223" spans="14:14">
      <c r="N6223" s="168"/>
    </row>
    <row r="6224" spans="14:14">
      <c r="N6224" s="168"/>
    </row>
    <row r="6225" spans="14:14">
      <c r="N6225" s="168"/>
    </row>
    <row r="6226" spans="14:14">
      <c r="N6226" s="168"/>
    </row>
    <row r="6227" spans="14:14">
      <c r="N6227" s="168"/>
    </row>
    <row r="6228" spans="14:14">
      <c r="N6228" s="168"/>
    </row>
    <row r="6229" spans="14:14">
      <c r="N6229" s="168"/>
    </row>
    <row r="6230" spans="14:14">
      <c r="N6230" s="168"/>
    </row>
    <row r="6231" spans="14:14">
      <c r="N6231" s="168"/>
    </row>
    <row r="6232" spans="14:14">
      <c r="N6232" s="168"/>
    </row>
    <row r="6233" spans="14:14">
      <c r="N6233" s="168"/>
    </row>
    <row r="6234" spans="14:14">
      <c r="N6234" s="168"/>
    </row>
    <row r="6235" spans="14:14">
      <c r="N6235" s="168"/>
    </row>
    <row r="6236" spans="14:14">
      <c r="N6236" s="168"/>
    </row>
    <row r="6237" spans="14:14">
      <c r="N6237" s="168"/>
    </row>
    <row r="6238" spans="14:14">
      <c r="N6238" s="168"/>
    </row>
    <row r="6239" spans="14:14">
      <c r="N6239" s="168"/>
    </row>
    <row r="6240" spans="14:14">
      <c r="N6240" s="168"/>
    </row>
    <row r="6241" spans="14:14">
      <c r="N6241" s="168"/>
    </row>
    <row r="6242" spans="14:14">
      <c r="N6242" s="168"/>
    </row>
    <row r="6243" spans="14:14">
      <c r="N6243" s="168"/>
    </row>
    <row r="6244" spans="14:14">
      <c r="N6244" s="168"/>
    </row>
    <row r="6245" spans="14:14">
      <c r="N6245" s="168"/>
    </row>
    <row r="6246" spans="14:14">
      <c r="N6246" s="168"/>
    </row>
    <row r="6247" spans="14:14">
      <c r="N6247" s="168"/>
    </row>
    <row r="6248" spans="14:14">
      <c r="N6248" s="168"/>
    </row>
    <row r="6249" spans="14:14">
      <c r="N6249" s="168"/>
    </row>
    <row r="6250" spans="14:14">
      <c r="N6250" s="168"/>
    </row>
    <row r="6251" spans="14:14">
      <c r="N6251" s="168"/>
    </row>
    <row r="6252" spans="14:14">
      <c r="N6252" s="168"/>
    </row>
    <row r="6253" spans="14:14">
      <c r="N6253" s="168"/>
    </row>
    <row r="6254" spans="14:14">
      <c r="N6254" s="168"/>
    </row>
    <row r="6255" spans="14:14">
      <c r="N6255" s="168"/>
    </row>
    <row r="6256" spans="14:14">
      <c r="N6256" s="168"/>
    </row>
    <row r="6257" spans="14:14">
      <c r="N6257" s="168"/>
    </row>
    <row r="6258" spans="14:14">
      <c r="N6258" s="168"/>
    </row>
    <row r="6259" spans="14:14">
      <c r="N6259" s="168"/>
    </row>
    <row r="6260" spans="14:14">
      <c r="N6260" s="168"/>
    </row>
    <row r="6261" spans="14:14">
      <c r="N6261" s="168"/>
    </row>
    <row r="6262" spans="14:14">
      <c r="N6262" s="168"/>
    </row>
    <row r="6263" spans="14:14">
      <c r="N6263" s="168"/>
    </row>
    <row r="6264" spans="14:14">
      <c r="N6264" s="168"/>
    </row>
    <row r="6265" spans="14:14">
      <c r="N6265" s="168"/>
    </row>
    <row r="6266" spans="14:14">
      <c r="N6266" s="168"/>
    </row>
    <row r="6267" spans="14:14">
      <c r="N6267" s="168"/>
    </row>
    <row r="6268" spans="14:14">
      <c r="N6268" s="168"/>
    </row>
    <row r="6269" spans="14:14">
      <c r="N6269" s="168"/>
    </row>
    <row r="6270" spans="14:14">
      <c r="N6270" s="168"/>
    </row>
    <row r="6271" spans="14:14">
      <c r="N6271" s="168"/>
    </row>
    <row r="6272" spans="14:14">
      <c r="N6272" s="168"/>
    </row>
    <row r="6273" spans="14:14">
      <c r="N6273" s="168"/>
    </row>
    <row r="6274" spans="14:14">
      <c r="N6274" s="168"/>
    </row>
    <row r="6275" spans="14:14">
      <c r="N6275" s="168"/>
    </row>
    <row r="6276" spans="14:14">
      <c r="N6276" s="168"/>
    </row>
    <row r="6277" spans="14:14">
      <c r="N6277" s="168"/>
    </row>
    <row r="6278" spans="14:14">
      <c r="N6278" s="168"/>
    </row>
    <row r="6279" spans="14:14">
      <c r="N6279" s="168"/>
    </row>
    <row r="6280" spans="14:14">
      <c r="N6280" s="168"/>
    </row>
    <row r="6281" spans="14:14">
      <c r="N6281" s="168"/>
    </row>
    <row r="6282" spans="14:14">
      <c r="N6282" s="168"/>
    </row>
    <row r="6283" spans="14:14">
      <c r="N6283" s="168"/>
    </row>
    <row r="6284" spans="14:14">
      <c r="N6284" s="168"/>
    </row>
    <row r="6285" spans="14:14">
      <c r="N6285" s="168"/>
    </row>
    <row r="6286" spans="14:14">
      <c r="N6286" s="168"/>
    </row>
    <row r="6287" spans="14:14">
      <c r="N6287" s="168"/>
    </row>
    <row r="6288" spans="14:14">
      <c r="N6288" s="168"/>
    </row>
    <row r="6289" spans="14:14">
      <c r="N6289" s="168"/>
    </row>
    <row r="6290" spans="14:14">
      <c r="N6290" s="168"/>
    </row>
    <row r="6291" spans="14:14">
      <c r="N6291" s="168"/>
    </row>
    <row r="6292" spans="14:14">
      <c r="N6292" s="168"/>
    </row>
    <row r="6293" spans="14:14">
      <c r="N6293" s="168"/>
    </row>
    <row r="6294" spans="14:14">
      <c r="N6294" s="168"/>
    </row>
    <row r="6295" spans="14:14">
      <c r="N6295" s="168"/>
    </row>
    <row r="6296" spans="14:14">
      <c r="N6296" s="168"/>
    </row>
    <row r="6297" spans="14:14">
      <c r="N6297" s="168"/>
    </row>
    <row r="6298" spans="14:14">
      <c r="N6298" s="168"/>
    </row>
    <row r="6299" spans="14:14">
      <c r="N6299" s="168"/>
    </row>
    <row r="6300" spans="14:14">
      <c r="N6300" s="168"/>
    </row>
    <row r="6301" spans="14:14">
      <c r="N6301" s="168"/>
    </row>
    <row r="6302" spans="14:14">
      <c r="N6302" s="168"/>
    </row>
    <row r="6303" spans="14:14">
      <c r="N6303" s="168"/>
    </row>
    <row r="6304" spans="14:14">
      <c r="N6304" s="168"/>
    </row>
    <row r="6305" spans="14:14">
      <c r="N6305" s="168"/>
    </row>
    <row r="6306" spans="14:14">
      <c r="N6306" s="168"/>
    </row>
    <row r="6307" spans="14:14">
      <c r="N6307" s="168"/>
    </row>
    <row r="6308" spans="14:14">
      <c r="N6308" s="168"/>
    </row>
    <row r="6309" spans="14:14">
      <c r="N6309" s="168"/>
    </row>
    <row r="6310" spans="14:14">
      <c r="N6310" s="168"/>
    </row>
    <row r="6311" spans="14:14">
      <c r="N6311" s="168"/>
    </row>
    <row r="6312" spans="14:14">
      <c r="N6312" s="168"/>
    </row>
    <row r="6313" spans="14:14">
      <c r="N6313" s="168"/>
    </row>
    <row r="6314" spans="14:14">
      <c r="N6314" s="168"/>
    </row>
    <row r="6315" spans="14:14">
      <c r="N6315" s="168"/>
    </row>
    <row r="6316" spans="14:14">
      <c r="N6316" s="168"/>
    </row>
    <row r="6317" spans="14:14">
      <c r="N6317" s="168"/>
    </row>
    <row r="6318" spans="14:14">
      <c r="N6318" s="168"/>
    </row>
    <row r="6319" spans="14:14">
      <c r="N6319" s="168"/>
    </row>
    <row r="6320" spans="14:14">
      <c r="N6320" s="168"/>
    </row>
    <row r="6321" spans="14:14">
      <c r="N6321" s="168"/>
    </row>
    <row r="6322" spans="14:14">
      <c r="N6322" s="168"/>
    </row>
    <row r="6323" spans="14:14">
      <c r="N6323" s="168"/>
    </row>
    <row r="6324" spans="14:14">
      <c r="N6324" s="168"/>
    </row>
    <row r="6325" spans="14:14">
      <c r="N6325" s="168"/>
    </row>
    <row r="6326" spans="14:14">
      <c r="N6326" s="168"/>
    </row>
    <row r="6327" spans="14:14">
      <c r="N6327" s="168"/>
    </row>
    <row r="6328" spans="14:14">
      <c r="N6328" s="168"/>
    </row>
    <row r="6329" spans="14:14">
      <c r="N6329" s="168"/>
    </row>
    <row r="6330" spans="14:14">
      <c r="N6330" s="168"/>
    </row>
    <row r="6331" spans="14:14">
      <c r="N6331" s="168"/>
    </row>
    <row r="6332" spans="14:14">
      <c r="N6332" s="168"/>
    </row>
    <row r="6333" spans="14:14">
      <c r="N6333" s="168"/>
    </row>
    <row r="6334" spans="14:14">
      <c r="N6334" s="168"/>
    </row>
    <row r="6335" spans="14:14">
      <c r="N6335" s="168"/>
    </row>
    <row r="6336" spans="14:14">
      <c r="N6336" s="168"/>
    </row>
    <row r="6337" spans="14:14">
      <c r="N6337" s="168"/>
    </row>
    <row r="6338" spans="14:14">
      <c r="N6338" s="168"/>
    </row>
    <row r="6339" spans="14:14">
      <c r="N6339" s="168"/>
    </row>
    <row r="6340" spans="14:14">
      <c r="N6340" s="168"/>
    </row>
    <row r="6341" spans="14:14">
      <c r="N6341" s="168"/>
    </row>
    <row r="6342" spans="14:14">
      <c r="N6342" s="168"/>
    </row>
    <row r="6343" spans="14:14">
      <c r="N6343" s="168"/>
    </row>
    <row r="6344" spans="14:14">
      <c r="N6344" s="168"/>
    </row>
    <row r="6345" spans="14:14">
      <c r="N6345" s="168"/>
    </row>
    <row r="6346" spans="14:14">
      <c r="N6346" s="168"/>
    </row>
    <row r="6347" spans="14:14">
      <c r="N6347" s="168"/>
    </row>
    <row r="6348" spans="14:14">
      <c r="N6348" s="168"/>
    </row>
    <row r="6349" spans="14:14">
      <c r="N6349" s="168"/>
    </row>
    <row r="6350" spans="14:14">
      <c r="N6350" s="168"/>
    </row>
    <row r="6351" spans="14:14">
      <c r="N6351" s="168"/>
    </row>
    <row r="6352" spans="14:14">
      <c r="N6352" s="168"/>
    </row>
    <row r="6353" spans="14:14">
      <c r="N6353" s="168"/>
    </row>
    <row r="6354" spans="14:14">
      <c r="N6354" s="168"/>
    </row>
    <row r="6355" spans="14:14">
      <c r="N6355" s="168"/>
    </row>
    <row r="6356" spans="14:14">
      <c r="N6356" s="168"/>
    </row>
    <row r="6357" spans="14:14">
      <c r="N6357" s="168"/>
    </row>
    <row r="6358" spans="14:14">
      <c r="N6358" s="168"/>
    </row>
    <row r="6359" spans="14:14">
      <c r="N6359" s="168"/>
    </row>
    <row r="6360" spans="14:14">
      <c r="N6360" s="168"/>
    </row>
    <row r="6361" spans="14:14">
      <c r="N6361" s="168"/>
    </row>
    <row r="6362" spans="14:14">
      <c r="N6362" s="168"/>
    </row>
    <row r="6363" spans="14:14">
      <c r="N6363" s="168"/>
    </row>
    <row r="6364" spans="14:14">
      <c r="N6364" s="168"/>
    </row>
    <row r="6365" spans="14:14">
      <c r="N6365" s="168"/>
    </row>
    <row r="6366" spans="14:14">
      <c r="N6366" s="168"/>
    </row>
    <row r="6367" spans="14:14">
      <c r="N6367" s="168"/>
    </row>
    <row r="6368" spans="14:14">
      <c r="N6368" s="168"/>
    </row>
    <row r="6369" spans="14:14">
      <c r="N6369" s="168"/>
    </row>
    <row r="6370" spans="14:14">
      <c r="N6370" s="168"/>
    </row>
    <row r="6371" spans="14:14">
      <c r="N6371" s="168"/>
    </row>
    <row r="6372" spans="14:14">
      <c r="N6372" s="168"/>
    </row>
    <row r="6373" spans="14:14">
      <c r="N6373" s="168"/>
    </row>
    <row r="6374" spans="14:14">
      <c r="N6374" s="168"/>
    </row>
    <row r="6375" spans="14:14">
      <c r="N6375" s="168"/>
    </row>
    <row r="6376" spans="14:14">
      <c r="N6376" s="168"/>
    </row>
    <row r="6377" spans="14:14">
      <c r="N6377" s="168"/>
    </row>
    <row r="6378" spans="14:14">
      <c r="N6378" s="168"/>
    </row>
    <row r="6379" spans="14:14">
      <c r="N6379" s="168"/>
    </row>
    <row r="6380" spans="14:14">
      <c r="N6380" s="168"/>
    </row>
    <row r="6381" spans="14:14">
      <c r="N6381" s="168"/>
    </row>
    <row r="6382" spans="14:14">
      <c r="N6382" s="168"/>
    </row>
    <row r="6383" spans="14:14">
      <c r="N6383" s="168"/>
    </row>
    <row r="6384" spans="14:14">
      <c r="N6384" s="168"/>
    </row>
    <row r="6385" spans="14:14">
      <c r="N6385" s="168"/>
    </row>
    <row r="6386" spans="14:14">
      <c r="N6386" s="168"/>
    </row>
    <row r="6387" spans="14:14">
      <c r="N6387" s="168"/>
    </row>
    <row r="6388" spans="14:14">
      <c r="N6388" s="168"/>
    </row>
    <row r="6389" spans="14:14">
      <c r="N6389" s="168"/>
    </row>
    <row r="6390" spans="14:14">
      <c r="N6390" s="168"/>
    </row>
    <row r="6391" spans="14:14">
      <c r="N6391" s="168"/>
    </row>
    <row r="6392" spans="14:14">
      <c r="N6392" s="168"/>
    </row>
    <row r="6393" spans="14:14">
      <c r="N6393" s="168"/>
    </row>
    <row r="6394" spans="14:14">
      <c r="N6394" s="168"/>
    </row>
    <row r="6395" spans="14:14">
      <c r="N6395" s="168"/>
    </row>
    <row r="6396" spans="14:14">
      <c r="N6396" s="168"/>
    </row>
    <row r="6397" spans="14:14">
      <c r="N6397" s="168"/>
    </row>
    <row r="6398" spans="14:14">
      <c r="N6398" s="168"/>
    </row>
    <row r="6399" spans="14:14">
      <c r="N6399" s="168"/>
    </row>
    <row r="6400" spans="14:14">
      <c r="N6400" s="168"/>
    </row>
    <row r="6401" spans="14:14">
      <c r="N6401" s="168"/>
    </row>
    <row r="6402" spans="14:14">
      <c r="N6402" s="168"/>
    </row>
    <row r="6403" spans="14:14">
      <c r="N6403" s="168"/>
    </row>
    <row r="6404" spans="14:14">
      <c r="N6404" s="168"/>
    </row>
    <row r="6405" spans="14:14">
      <c r="N6405" s="168"/>
    </row>
    <row r="6406" spans="14:14">
      <c r="N6406" s="168"/>
    </row>
    <row r="6407" spans="14:14">
      <c r="N6407" s="168"/>
    </row>
    <row r="6408" spans="14:14">
      <c r="N6408" s="168"/>
    </row>
    <row r="6409" spans="14:14">
      <c r="N6409" s="168"/>
    </row>
    <row r="6410" spans="14:14">
      <c r="N6410" s="168"/>
    </row>
    <row r="6411" spans="14:14">
      <c r="N6411" s="168"/>
    </row>
    <row r="6412" spans="14:14">
      <c r="N6412" s="168"/>
    </row>
    <row r="6413" spans="14:14">
      <c r="N6413" s="168"/>
    </row>
    <row r="6414" spans="14:14">
      <c r="N6414" s="168"/>
    </row>
    <row r="6415" spans="14:14">
      <c r="N6415" s="168"/>
    </row>
    <row r="6416" spans="14:14">
      <c r="N6416" s="168"/>
    </row>
    <row r="6417" spans="14:14">
      <c r="N6417" s="168"/>
    </row>
    <row r="6418" spans="14:14">
      <c r="N6418" s="168"/>
    </row>
    <row r="6419" spans="14:14">
      <c r="N6419" s="168"/>
    </row>
    <row r="6420" spans="14:14">
      <c r="N6420" s="168"/>
    </row>
    <row r="6421" spans="14:14">
      <c r="N6421" s="168"/>
    </row>
    <row r="6422" spans="14:14">
      <c r="N6422" s="168"/>
    </row>
    <row r="6423" spans="14:14">
      <c r="N6423" s="168"/>
    </row>
    <row r="6424" spans="14:14">
      <c r="N6424" s="168"/>
    </row>
    <row r="6425" spans="14:14">
      <c r="N6425" s="168"/>
    </row>
    <row r="6426" spans="14:14">
      <c r="N6426" s="168"/>
    </row>
    <row r="6427" spans="14:14">
      <c r="N6427" s="168"/>
    </row>
    <row r="6428" spans="14:14">
      <c r="N6428" s="168"/>
    </row>
    <row r="6429" spans="14:14">
      <c r="N6429" s="168"/>
    </row>
    <row r="6430" spans="14:14">
      <c r="N6430" s="168"/>
    </row>
    <row r="6431" spans="14:14">
      <c r="N6431" s="168"/>
    </row>
    <row r="6432" spans="14:14">
      <c r="N6432" s="168"/>
    </row>
    <row r="6433" spans="14:14">
      <c r="N6433" s="168"/>
    </row>
    <row r="6434" spans="14:14">
      <c r="N6434" s="168"/>
    </row>
    <row r="6435" spans="14:14">
      <c r="N6435" s="168"/>
    </row>
    <row r="6436" spans="14:14">
      <c r="N6436" s="168"/>
    </row>
    <row r="6437" spans="14:14">
      <c r="N6437" s="168"/>
    </row>
    <row r="6438" spans="14:14">
      <c r="N6438" s="168"/>
    </row>
    <row r="6439" spans="14:14">
      <c r="N6439" s="168"/>
    </row>
    <row r="6440" spans="14:14">
      <c r="N6440" s="168"/>
    </row>
    <row r="6441" spans="14:14">
      <c r="N6441" s="168"/>
    </row>
    <row r="6442" spans="14:14">
      <c r="N6442" s="168"/>
    </row>
    <row r="6443" spans="14:14">
      <c r="N6443" s="168"/>
    </row>
    <row r="6444" spans="14:14">
      <c r="N6444" s="168"/>
    </row>
    <row r="6445" spans="14:14">
      <c r="N6445" s="168"/>
    </row>
    <row r="6446" spans="14:14">
      <c r="N6446" s="168"/>
    </row>
    <row r="6447" spans="14:14">
      <c r="N6447" s="168"/>
    </row>
    <row r="6448" spans="14:14">
      <c r="N6448" s="168"/>
    </row>
    <row r="6449" spans="14:14">
      <c r="N6449" s="168"/>
    </row>
    <row r="6450" spans="14:14">
      <c r="N6450" s="168"/>
    </row>
    <row r="6451" spans="14:14">
      <c r="N6451" s="168"/>
    </row>
    <row r="6452" spans="14:14">
      <c r="N6452" s="168"/>
    </row>
    <row r="6453" spans="14:14">
      <c r="N6453" s="168"/>
    </row>
    <row r="6454" spans="14:14">
      <c r="N6454" s="168"/>
    </row>
    <row r="6455" spans="14:14">
      <c r="N6455" s="168"/>
    </row>
    <row r="6456" spans="14:14">
      <c r="N6456" s="168"/>
    </row>
    <row r="6457" spans="14:14">
      <c r="N6457" s="168"/>
    </row>
    <row r="6458" spans="14:14">
      <c r="N6458" s="168"/>
    </row>
    <row r="6459" spans="14:14">
      <c r="N6459" s="168"/>
    </row>
    <row r="6460" spans="14:14">
      <c r="N6460" s="168"/>
    </row>
    <row r="6461" spans="14:14">
      <c r="N6461" s="168"/>
    </row>
    <row r="6462" spans="14:14">
      <c r="N6462" s="168"/>
    </row>
    <row r="6463" spans="14:14">
      <c r="N6463" s="168"/>
    </row>
    <row r="6464" spans="14:14">
      <c r="N6464" s="168"/>
    </row>
    <row r="6465" spans="14:14">
      <c r="N6465" s="168"/>
    </row>
    <row r="6466" spans="14:14">
      <c r="N6466" s="168"/>
    </row>
    <row r="6467" spans="14:14">
      <c r="N6467" s="168"/>
    </row>
    <row r="6468" spans="14:14">
      <c r="N6468" s="168"/>
    </row>
    <row r="6469" spans="14:14">
      <c r="N6469" s="168"/>
    </row>
    <row r="6470" spans="14:14">
      <c r="N6470" s="168"/>
    </row>
    <row r="6471" spans="14:14">
      <c r="N6471" s="168"/>
    </row>
    <row r="6472" spans="14:14">
      <c r="N6472" s="168"/>
    </row>
    <row r="6473" spans="14:14">
      <c r="N6473" s="168"/>
    </row>
    <row r="6474" spans="14:14">
      <c r="N6474" s="168"/>
    </row>
    <row r="6475" spans="14:14">
      <c r="N6475" s="168"/>
    </row>
    <row r="6476" spans="14:14">
      <c r="N6476" s="168"/>
    </row>
    <row r="6477" spans="14:14">
      <c r="N6477" s="168"/>
    </row>
    <row r="6478" spans="14:14">
      <c r="N6478" s="168"/>
    </row>
    <row r="6479" spans="14:14">
      <c r="N6479" s="168"/>
    </row>
    <row r="6480" spans="14:14">
      <c r="N6480" s="168"/>
    </row>
    <row r="6481" spans="14:14">
      <c r="N6481" s="168"/>
    </row>
    <row r="6482" spans="14:14">
      <c r="N6482" s="168"/>
    </row>
    <row r="6483" spans="14:14">
      <c r="N6483" s="168"/>
    </row>
    <row r="6484" spans="14:14">
      <c r="N6484" s="168"/>
    </row>
    <row r="6485" spans="14:14">
      <c r="N6485" s="168"/>
    </row>
    <row r="6486" spans="14:14">
      <c r="N6486" s="168"/>
    </row>
    <row r="6487" spans="14:14">
      <c r="N6487" s="168"/>
    </row>
    <row r="6488" spans="14:14">
      <c r="N6488" s="168"/>
    </row>
    <row r="6489" spans="14:14">
      <c r="N6489" s="168"/>
    </row>
    <row r="6490" spans="14:14">
      <c r="N6490" s="168"/>
    </row>
    <row r="6491" spans="14:14">
      <c r="N6491" s="168"/>
    </row>
    <row r="6492" spans="14:14">
      <c r="N6492" s="168"/>
    </row>
    <row r="6493" spans="14:14">
      <c r="N6493" s="168"/>
    </row>
    <row r="6494" spans="14:14">
      <c r="N6494" s="168"/>
    </row>
    <row r="6495" spans="14:14">
      <c r="N6495" s="168"/>
    </row>
    <row r="6496" spans="14:14">
      <c r="N6496" s="168"/>
    </row>
    <row r="6497" spans="14:14">
      <c r="N6497" s="168"/>
    </row>
    <row r="6498" spans="14:14">
      <c r="N6498" s="168"/>
    </row>
    <row r="6499" spans="14:14">
      <c r="N6499" s="168"/>
    </row>
    <row r="6500" spans="14:14">
      <c r="N6500" s="168"/>
    </row>
    <row r="6501" spans="14:14">
      <c r="N6501" s="168"/>
    </row>
    <row r="6502" spans="14:14">
      <c r="N6502" s="168"/>
    </row>
    <row r="6503" spans="14:14">
      <c r="N6503" s="168"/>
    </row>
    <row r="6504" spans="14:14">
      <c r="N6504" s="168"/>
    </row>
    <row r="6505" spans="14:14">
      <c r="N6505" s="168"/>
    </row>
    <row r="6506" spans="14:14">
      <c r="N6506" s="168"/>
    </row>
    <row r="6507" spans="14:14">
      <c r="N6507" s="168"/>
    </row>
    <row r="6508" spans="14:14">
      <c r="N6508" s="168"/>
    </row>
    <row r="6509" spans="14:14">
      <c r="N6509" s="168"/>
    </row>
    <row r="6510" spans="14:14">
      <c r="N6510" s="168"/>
    </row>
    <row r="6511" spans="14:14">
      <c r="N6511" s="168"/>
    </row>
    <row r="6512" spans="14:14">
      <c r="N6512" s="168"/>
    </row>
    <row r="6513" spans="14:14">
      <c r="N6513" s="168"/>
    </row>
    <row r="6514" spans="14:14">
      <c r="N6514" s="168"/>
    </row>
    <row r="6515" spans="14:14">
      <c r="N6515" s="168"/>
    </row>
    <row r="6516" spans="14:14">
      <c r="N6516" s="168"/>
    </row>
    <row r="6517" spans="14:14">
      <c r="N6517" s="168"/>
    </row>
    <row r="6518" spans="14:14">
      <c r="N6518" s="168"/>
    </row>
    <row r="6519" spans="14:14">
      <c r="N6519" s="168"/>
    </row>
    <row r="6520" spans="14:14">
      <c r="N6520" s="168"/>
    </row>
    <row r="6521" spans="14:14">
      <c r="N6521" s="168"/>
    </row>
    <row r="6522" spans="14:14">
      <c r="N6522" s="168"/>
    </row>
    <row r="6523" spans="14:14">
      <c r="N6523" s="168"/>
    </row>
    <row r="6524" spans="14:14">
      <c r="N6524" s="168"/>
    </row>
    <row r="6525" spans="14:14">
      <c r="N6525" s="168"/>
    </row>
    <row r="6526" spans="14:14">
      <c r="N6526" s="168"/>
    </row>
    <row r="6527" spans="14:14">
      <c r="N6527" s="168"/>
    </row>
    <row r="6528" spans="14:14">
      <c r="N6528" s="168"/>
    </row>
    <row r="6529" spans="14:14">
      <c r="N6529" s="168"/>
    </row>
    <row r="6530" spans="14:14">
      <c r="N6530" s="168"/>
    </row>
    <row r="6531" spans="14:14">
      <c r="N6531" s="168"/>
    </row>
    <row r="6532" spans="14:14">
      <c r="N6532" s="168"/>
    </row>
    <row r="6533" spans="14:14">
      <c r="N6533" s="168"/>
    </row>
    <row r="6534" spans="14:14">
      <c r="N6534" s="168"/>
    </row>
    <row r="6535" spans="14:14">
      <c r="N6535" s="168"/>
    </row>
    <row r="6536" spans="14:14">
      <c r="N6536" s="168"/>
    </row>
    <row r="6537" spans="14:14">
      <c r="N6537" s="168"/>
    </row>
    <row r="6538" spans="14:14">
      <c r="N6538" s="168"/>
    </row>
    <row r="6539" spans="14:14">
      <c r="N6539" s="168"/>
    </row>
    <row r="6540" spans="14:14">
      <c r="N6540" s="168"/>
    </row>
    <row r="6541" spans="14:14">
      <c r="N6541" s="168"/>
    </row>
    <row r="6542" spans="14:14">
      <c r="N6542" s="168"/>
    </row>
    <row r="6543" spans="14:14">
      <c r="N6543" s="168"/>
    </row>
    <row r="6544" spans="14:14">
      <c r="N6544" s="168"/>
    </row>
    <row r="6545" spans="14:14">
      <c r="N6545" s="168"/>
    </row>
    <row r="6546" spans="14:14">
      <c r="N6546" s="168"/>
    </row>
    <row r="6547" spans="14:14">
      <c r="N6547" s="168"/>
    </row>
    <row r="6548" spans="14:14">
      <c r="N6548" s="168"/>
    </row>
    <row r="6549" spans="14:14">
      <c r="N6549" s="168"/>
    </row>
    <row r="6550" spans="14:14">
      <c r="N6550" s="168"/>
    </row>
    <row r="6551" spans="14:14">
      <c r="N6551" s="168"/>
    </row>
    <row r="6552" spans="14:14">
      <c r="N6552" s="168"/>
    </row>
    <row r="6553" spans="14:14">
      <c r="N6553" s="168"/>
    </row>
    <row r="6554" spans="14:14">
      <c r="N6554" s="168"/>
    </row>
    <row r="6555" spans="14:14">
      <c r="N6555" s="168"/>
    </row>
    <row r="6556" spans="14:14">
      <c r="N6556" s="168"/>
    </row>
    <row r="6557" spans="14:14">
      <c r="N6557" s="168"/>
    </row>
    <row r="6558" spans="14:14">
      <c r="N6558" s="168"/>
    </row>
    <row r="6559" spans="14:14">
      <c r="N6559" s="168"/>
    </row>
    <row r="6560" spans="14:14">
      <c r="N6560" s="168"/>
    </row>
    <row r="6561" spans="14:14">
      <c r="N6561" s="168"/>
    </row>
    <row r="6562" spans="14:14">
      <c r="N6562" s="168"/>
    </row>
    <row r="6563" spans="14:14">
      <c r="N6563" s="168"/>
    </row>
    <row r="6564" spans="14:14">
      <c r="N6564" s="168"/>
    </row>
    <row r="6565" spans="14:14">
      <c r="N6565" s="168"/>
    </row>
    <row r="6566" spans="14:14">
      <c r="N6566" s="168"/>
    </row>
    <row r="6567" spans="14:14">
      <c r="N6567" s="168"/>
    </row>
    <row r="6568" spans="14:14">
      <c r="N6568" s="168"/>
    </row>
    <row r="6569" spans="14:14">
      <c r="N6569" s="168"/>
    </row>
    <row r="6570" spans="14:14">
      <c r="N6570" s="168"/>
    </row>
    <row r="6571" spans="14:14">
      <c r="N6571" s="168"/>
    </row>
    <row r="6572" spans="14:14">
      <c r="N6572" s="168"/>
    </row>
    <row r="6573" spans="14:14">
      <c r="N6573" s="168"/>
    </row>
    <row r="6574" spans="14:14">
      <c r="N6574" s="168"/>
    </row>
    <row r="6575" spans="14:14">
      <c r="N6575" s="168"/>
    </row>
    <row r="6576" spans="14:14">
      <c r="N6576" s="168"/>
    </row>
    <row r="6577" spans="14:14">
      <c r="N6577" s="168"/>
    </row>
    <row r="6578" spans="14:14">
      <c r="N6578" s="168"/>
    </row>
    <row r="6579" spans="14:14">
      <c r="N6579" s="168"/>
    </row>
    <row r="6580" spans="14:14">
      <c r="N6580" s="168"/>
    </row>
    <row r="6581" spans="14:14">
      <c r="N6581" s="168"/>
    </row>
    <row r="6582" spans="14:14">
      <c r="N6582" s="168"/>
    </row>
    <row r="6583" spans="14:14">
      <c r="N6583" s="168"/>
    </row>
    <row r="6584" spans="14:14">
      <c r="N6584" s="168"/>
    </row>
    <row r="6585" spans="14:14">
      <c r="N6585" s="168"/>
    </row>
    <row r="6586" spans="14:14">
      <c r="N6586" s="168"/>
    </row>
    <row r="6587" spans="14:14">
      <c r="N6587" s="168"/>
    </row>
    <row r="6588" spans="14:14">
      <c r="N6588" s="168"/>
    </row>
    <row r="6589" spans="14:14">
      <c r="N6589" s="168"/>
    </row>
    <row r="6590" spans="14:14">
      <c r="N6590" s="168"/>
    </row>
    <row r="6591" spans="14:14">
      <c r="N6591" s="168"/>
    </row>
    <row r="6592" spans="14:14">
      <c r="N6592" s="168"/>
    </row>
    <row r="6593" spans="14:14">
      <c r="N6593" s="168"/>
    </row>
    <row r="6594" spans="14:14">
      <c r="N6594" s="168"/>
    </row>
    <row r="6595" spans="14:14">
      <c r="N6595" s="168"/>
    </row>
    <row r="6596" spans="14:14">
      <c r="N6596" s="168"/>
    </row>
    <row r="6597" spans="14:14">
      <c r="N6597" s="168"/>
    </row>
    <row r="6598" spans="14:14">
      <c r="N6598" s="168"/>
    </row>
    <row r="6599" spans="14:14">
      <c r="N6599" s="168"/>
    </row>
    <row r="6600" spans="14:14">
      <c r="N6600" s="168"/>
    </row>
    <row r="6601" spans="14:14">
      <c r="N6601" s="168"/>
    </row>
    <row r="6602" spans="14:14">
      <c r="N6602" s="168"/>
    </row>
    <row r="6603" spans="14:14">
      <c r="N6603" s="168"/>
    </row>
    <row r="6604" spans="14:14">
      <c r="N6604" s="168"/>
    </row>
    <row r="6605" spans="14:14">
      <c r="N6605" s="168"/>
    </row>
    <row r="6606" spans="14:14">
      <c r="N6606" s="168"/>
    </row>
    <row r="6607" spans="14:14">
      <c r="N6607" s="168"/>
    </row>
    <row r="6608" spans="14:14">
      <c r="N6608" s="168"/>
    </row>
    <row r="6609" spans="14:14">
      <c r="N6609" s="168"/>
    </row>
    <row r="6610" spans="14:14">
      <c r="N6610" s="168"/>
    </row>
    <row r="6611" spans="14:14">
      <c r="N6611" s="168"/>
    </row>
    <row r="6612" spans="14:14">
      <c r="N6612" s="168"/>
    </row>
    <row r="6613" spans="14:14">
      <c r="N6613" s="168"/>
    </row>
    <row r="6614" spans="14:14">
      <c r="N6614" s="168"/>
    </row>
    <row r="6615" spans="14:14">
      <c r="N6615" s="168"/>
    </row>
    <row r="6616" spans="14:14">
      <c r="N6616" s="168"/>
    </row>
    <row r="6617" spans="14:14">
      <c r="N6617" s="168"/>
    </row>
    <row r="6618" spans="14:14">
      <c r="N6618" s="168"/>
    </row>
    <row r="6619" spans="14:14">
      <c r="N6619" s="168"/>
    </row>
    <row r="6620" spans="14:14">
      <c r="N6620" s="168"/>
    </row>
    <row r="6621" spans="14:14">
      <c r="N6621" s="168"/>
    </row>
    <row r="6622" spans="14:14">
      <c r="N6622" s="168"/>
    </row>
    <row r="6623" spans="14:14">
      <c r="N6623" s="168"/>
    </row>
    <row r="6624" spans="14:14">
      <c r="N6624" s="168"/>
    </row>
    <row r="6625" spans="14:14">
      <c r="N6625" s="168"/>
    </row>
    <row r="6626" spans="14:14">
      <c r="N6626" s="168"/>
    </row>
    <row r="6627" spans="14:14">
      <c r="N6627" s="168"/>
    </row>
    <row r="6628" spans="14:14">
      <c r="N6628" s="168"/>
    </row>
    <row r="6629" spans="14:14">
      <c r="N6629" s="168"/>
    </row>
    <row r="6630" spans="14:14">
      <c r="N6630" s="168"/>
    </row>
    <row r="6631" spans="14:14">
      <c r="N6631" s="168"/>
    </row>
    <row r="6632" spans="14:14">
      <c r="N6632" s="168"/>
    </row>
    <row r="6633" spans="14:14">
      <c r="N6633" s="168"/>
    </row>
    <row r="6634" spans="14:14">
      <c r="N6634" s="168"/>
    </row>
    <row r="6635" spans="14:14">
      <c r="N6635" s="168"/>
    </row>
    <row r="6636" spans="14:14">
      <c r="N6636" s="168"/>
    </row>
    <row r="6637" spans="14:14">
      <c r="N6637" s="168"/>
    </row>
    <row r="6638" spans="14:14">
      <c r="N6638" s="168"/>
    </row>
    <row r="6639" spans="14:14">
      <c r="N6639" s="168"/>
    </row>
    <row r="6640" spans="14:14">
      <c r="N6640" s="168"/>
    </row>
    <row r="6641" spans="14:14">
      <c r="N6641" s="168"/>
    </row>
    <row r="6642" spans="14:14">
      <c r="N6642" s="168"/>
    </row>
    <row r="6643" spans="14:14">
      <c r="N6643" s="168"/>
    </row>
    <row r="6644" spans="14:14">
      <c r="N6644" s="168"/>
    </row>
    <row r="6645" spans="14:14">
      <c r="N6645" s="168"/>
    </row>
    <row r="6646" spans="14:14">
      <c r="N6646" s="168"/>
    </row>
    <row r="6647" spans="14:14">
      <c r="N6647" s="168"/>
    </row>
    <row r="6648" spans="14:14">
      <c r="N6648" s="168"/>
    </row>
    <row r="6649" spans="14:14">
      <c r="N6649" s="168"/>
    </row>
    <row r="6650" spans="14:14">
      <c r="N6650" s="168"/>
    </row>
    <row r="6651" spans="14:14">
      <c r="N6651" s="168"/>
    </row>
    <row r="6652" spans="14:14">
      <c r="N6652" s="168"/>
    </row>
    <row r="6653" spans="14:14">
      <c r="N6653" s="168"/>
    </row>
    <row r="6654" spans="14:14">
      <c r="N6654" s="168"/>
    </row>
    <row r="6655" spans="14:14">
      <c r="N6655" s="168"/>
    </row>
    <row r="6656" spans="14:14">
      <c r="N6656" s="168"/>
    </row>
    <row r="6657" spans="14:14">
      <c r="N6657" s="168"/>
    </row>
    <row r="6658" spans="14:14">
      <c r="N6658" s="168"/>
    </row>
    <row r="6659" spans="14:14">
      <c r="N6659" s="168"/>
    </row>
    <row r="6660" spans="14:14">
      <c r="N6660" s="168"/>
    </row>
    <row r="6661" spans="14:14">
      <c r="N6661" s="168"/>
    </row>
    <row r="6662" spans="14:14">
      <c r="N6662" s="168"/>
    </row>
    <row r="6663" spans="14:14">
      <c r="N6663" s="168"/>
    </row>
    <row r="6664" spans="14:14">
      <c r="N6664" s="168"/>
    </row>
    <row r="6665" spans="14:14">
      <c r="N6665" s="168"/>
    </row>
    <row r="6666" spans="14:14">
      <c r="N6666" s="168"/>
    </row>
    <row r="6667" spans="14:14">
      <c r="N6667" s="168"/>
    </row>
    <row r="6668" spans="14:14">
      <c r="N6668" s="168"/>
    </row>
    <row r="6669" spans="14:14">
      <c r="N6669" s="168"/>
    </row>
    <row r="6670" spans="14:14">
      <c r="N6670" s="168"/>
    </row>
    <row r="6671" spans="14:14">
      <c r="N6671" s="168"/>
    </row>
    <row r="6672" spans="14:14">
      <c r="N6672" s="168"/>
    </row>
    <row r="6673" spans="14:14">
      <c r="N6673" s="168"/>
    </row>
    <row r="6674" spans="14:14">
      <c r="N6674" s="168"/>
    </row>
    <row r="6675" spans="14:14">
      <c r="N6675" s="168"/>
    </row>
    <row r="6676" spans="14:14">
      <c r="N6676" s="168"/>
    </row>
    <row r="6677" spans="14:14">
      <c r="N6677" s="168"/>
    </row>
    <row r="6678" spans="14:14">
      <c r="N6678" s="168"/>
    </row>
    <row r="6679" spans="14:14">
      <c r="N6679" s="168"/>
    </row>
    <row r="6680" spans="14:14">
      <c r="N6680" s="168"/>
    </row>
    <row r="6681" spans="14:14">
      <c r="N6681" s="168"/>
    </row>
    <row r="6682" spans="14:14">
      <c r="N6682" s="168"/>
    </row>
    <row r="6683" spans="14:14">
      <c r="N6683" s="168"/>
    </row>
    <row r="6684" spans="14:14">
      <c r="N6684" s="168"/>
    </row>
    <row r="6685" spans="14:14">
      <c r="N6685" s="168"/>
    </row>
    <row r="6686" spans="14:14">
      <c r="N6686" s="168"/>
    </row>
    <row r="6687" spans="14:14">
      <c r="N6687" s="168"/>
    </row>
    <row r="6688" spans="14:14">
      <c r="N6688" s="168"/>
    </row>
    <row r="6689" spans="14:14">
      <c r="N6689" s="168"/>
    </row>
    <row r="6690" spans="14:14">
      <c r="N6690" s="168"/>
    </row>
    <row r="6691" spans="14:14">
      <c r="N6691" s="168"/>
    </row>
    <row r="6692" spans="14:14">
      <c r="N6692" s="168"/>
    </row>
    <row r="6693" spans="14:14">
      <c r="N6693" s="168"/>
    </row>
    <row r="6694" spans="14:14">
      <c r="N6694" s="168"/>
    </row>
    <row r="6695" spans="14:14">
      <c r="N6695" s="168"/>
    </row>
    <row r="6696" spans="14:14">
      <c r="N6696" s="168"/>
    </row>
    <row r="6697" spans="14:14">
      <c r="N6697" s="168"/>
    </row>
    <row r="6698" spans="14:14">
      <c r="N6698" s="168"/>
    </row>
    <row r="6699" spans="14:14">
      <c r="N6699" s="168"/>
    </row>
    <row r="6700" spans="14:14">
      <c r="N6700" s="168"/>
    </row>
    <row r="6701" spans="14:14">
      <c r="N6701" s="168"/>
    </row>
    <row r="6702" spans="14:14">
      <c r="N6702" s="168"/>
    </row>
    <row r="6703" spans="14:14">
      <c r="N6703" s="168"/>
    </row>
    <row r="6704" spans="14:14">
      <c r="N6704" s="168"/>
    </row>
    <row r="6705" spans="14:14">
      <c r="N6705" s="168"/>
    </row>
    <row r="6706" spans="14:14">
      <c r="N6706" s="168"/>
    </row>
    <row r="6707" spans="14:14">
      <c r="N6707" s="168"/>
    </row>
    <row r="6708" spans="14:14">
      <c r="N6708" s="168"/>
    </row>
    <row r="6709" spans="14:14">
      <c r="N6709" s="168"/>
    </row>
    <row r="6710" spans="14:14">
      <c r="N6710" s="168"/>
    </row>
    <row r="6711" spans="14:14">
      <c r="N6711" s="168"/>
    </row>
    <row r="6712" spans="14:14">
      <c r="N6712" s="168"/>
    </row>
    <row r="6713" spans="14:14">
      <c r="N6713" s="168"/>
    </row>
    <row r="6714" spans="14:14">
      <c r="N6714" s="168"/>
    </row>
    <row r="6715" spans="14:14">
      <c r="N6715" s="168"/>
    </row>
    <row r="6716" spans="14:14">
      <c r="N6716" s="168"/>
    </row>
    <row r="6717" spans="14:14">
      <c r="N6717" s="168"/>
    </row>
    <row r="6718" spans="14:14">
      <c r="N6718" s="168"/>
    </row>
    <row r="6719" spans="14:14">
      <c r="N6719" s="168"/>
    </row>
    <row r="6720" spans="14:14">
      <c r="N6720" s="168"/>
    </row>
    <row r="6721" spans="14:14">
      <c r="N6721" s="168"/>
    </row>
    <row r="6722" spans="14:14">
      <c r="N6722" s="168"/>
    </row>
    <row r="6723" spans="14:14">
      <c r="N6723" s="168"/>
    </row>
    <row r="6724" spans="14:14">
      <c r="N6724" s="168"/>
    </row>
    <row r="6725" spans="14:14">
      <c r="N6725" s="168"/>
    </row>
    <row r="6726" spans="14:14">
      <c r="N6726" s="168"/>
    </row>
    <row r="6727" spans="14:14">
      <c r="N6727" s="168"/>
    </row>
    <row r="6728" spans="14:14">
      <c r="N6728" s="168"/>
    </row>
    <row r="6729" spans="14:14">
      <c r="N6729" s="168"/>
    </row>
    <row r="6730" spans="14:14">
      <c r="N6730" s="168"/>
    </row>
    <row r="6731" spans="14:14">
      <c r="N6731" s="168"/>
    </row>
    <row r="6732" spans="14:14">
      <c r="N6732" s="168"/>
    </row>
    <row r="6733" spans="14:14">
      <c r="N6733" s="168"/>
    </row>
    <row r="6734" spans="14:14">
      <c r="N6734" s="168"/>
    </row>
    <row r="6735" spans="14:14">
      <c r="N6735" s="168"/>
    </row>
    <row r="6736" spans="14:14">
      <c r="N6736" s="168"/>
    </row>
    <row r="6737" spans="14:14">
      <c r="N6737" s="168"/>
    </row>
    <row r="6738" spans="14:14">
      <c r="N6738" s="168"/>
    </row>
    <row r="6739" spans="14:14">
      <c r="N6739" s="168"/>
    </row>
    <row r="6740" spans="14:14">
      <c r="N6740" s="168"/>
    </row>
    <row r="6741" spans="14:14">
      <c r="N6741" s="168"/>
    </row>
    <row r="6742" spans="14:14">
      <c r="N6742" s="168"/>
    </row>
    <row r="6743" spans="14:14">
      <c r="N6743" s="168"/>
    </row>
    <row r="6744" spans="14:14">
      <c r="N6744" s="168"/>
    </row>
    <row r="6745" spans="14:14">
      <c r="N6745" s="168"/>
    </row>
    <row r="6746" spans="14:14">
      <c r="N6746" s="168"/>
    </row>
    <row r="6747" spans="14:14">
      <c r="N6747" s="168"/>
    </row>
    <row r="6748" spans="14:14">
      <c r="N6748" s="168"/>
    </row>
    <row r="6749" spans="14:14">
      <c r="N6749" s="168"/>
    </row>
    <row r="6750" spans="14:14">
      <c r="N6750" s="168"/>
    </row>
    <row r="6751" spans="14:14">
      <c r="N6751" s="168"/>
    </row>
    <row r="6752" spans="14:14">
      <c r="N6752" s="168"/>
    </row>
    <row r="6753" spans="14:14">
      <c r="N6753" s="168"/>
    </row>
    <row r="6754" spans="14:14">
      <c r="N6754" s="168"/>
    </row>
    <row r="6755" spans="14:14">
      <c r="N6755" s="168"/>
    </row>
    <row r="6756" spans="14:14">
      <c r="N6756" s="168"/>
    </row>
    <row r="6757" spans="14:14">
      <c r="N6757" s="168"/>
    </row>
    <row r="6758" spans="14:14">
      <c r="N6758" s="168"/>
    </row>
    <row r="6759" spans="14:14">
      <c r="N6759" s="168"/>
    </row>
    <row r="6760" spans="14:14">
      <c r="N6760" s="168"/>
    </row>
    <row r="6761" spans="14:14">
      <c r="N6761" s="168"/>
    </row>
    <row r="6762" spans="14:14">
      <c r="N6762" s="168"/>
    </row>
    <row r="6763" spans="14:14">
      <c r="N6763" s="168"/>
    </row>
    <row r="6764" spans="14:14">
      <c r="N6764" s="168"/>
    </row>
    <row r="6765" spans="14:14">
      <c r="N6765" s="168"/>
    </row>
    <row r="6766" spans="14:14">
      <c r="N6766" s="168"/>
    </row>
    <row r="6767" spans="14:14">
      <c r="N6767" s="168"/>
    </row>
    <row r="6768" spans="14:14">
      <c r="N6768" s="168"/>
    </row>
    <row r="6769" spans="14:14">
      <c r="N6769" s="168"/>
    </row>
    <row r="6770" spans="14:14">
      <c r="N6770" s="168"/>
    </row>
    <row r="6771" spans="14:14">
      <c r="N6771" s="168"/>
    </row>
    <row r="6772" spans="14:14">
      <c r="N6772" s="168"/>
    </row>
    <row r="6773" spans="14:14">
      <c r="N6773" s="168"/>
    </row>
    <row r="6774" spans="14:14">
      <c r="N6774" s="168"/>
    </row>
    <row r="6775" spans="14:14">
      <c r="N6775" s="168"/>
    </row>
    <row r="6776" spans="14:14">
      <c r="N6776" s="168"/>
    </row>
    <row r="6777" spans="14:14">
      <c r="N6777" s="168"/>
    </row>
    <row r="6778" spans="14:14">
      <c r="N6778" s="168"/>
    </row>
    <row r="6779" spans="14:14">
      <c r="N6779" s="168"/>
    </row>
    <row r="6780" spans="14:14">
      <c r="N6780" s="168"/>
    </row>
    <row r="6781" spans="14:14">
      <c r="N6781" s="168"/>
    </row>
    <row r="6782" spans="14:14">
      <c r="N6782" s="168"/>
    </row>
    <row r="6783" spans="14:14">
      <c r="N6783" s="168"/>
    </row>
    <row r="6784" spans="14:14">
      <c r="N6784" s="168"/>
    </row>
    <row r="6785" spans="14:14">
      <c r="N6785" s="168"/>
    </row>
    <row r="6786" spans="14:14">
      <c r="N6786" s="168"/>
    </row>
    <row r="6787" spans="14:14">
      <c r="N6787" s="168"/>
    </row>
    <row r="6788" spans="14:14">
      <c r="N6788" s="168"/>
    </row>
    <row r="6789" spans="14:14">
      <c r="N6789" s="168"/>
    </row>
    <row r="6790" spans="14:14">
      <c r="N6790" s="168"/>
    </row>
    <row r="6791" spans="14:14">
      <c r="N6791" s="168"/>
    </row>
    <row r="6792" spans="14:14">
      <c r="N6792" s="168"/>
    </row>
    <row r="6793" spans="14:14">
      <c r="N6793" s="168"/>
    </row>
    <row r="6794" spans="14:14">
      <c r="N6794" s="168"/>
    </row>
    <row r="6795" spans="14:14">
      <c r="N6795" s="168"/>
    </row>
    <row r="6796" spans="14:14">
      <c r="N6796" s="168"/>
    </row>
    <row r="6797" spans="14:14">
      <c r="N6797" s="168"/>
    </row>
    <row r="6798" spans="14:14">
      <c r="N6798" s="168"/>
    </row>
    <row r="6799" spans="14:14">
      <c r="N6799" s="168"/>
    </row>
    <row r="6800" spans="14:14">
      <c r="N6800" s="168"/>
    </row>
    <row r="6801" spans="14:14">
      <c r="N6801" s="168"/>
    </row>
    <row r="6802" spans="14:14">
      <c r="N6802" s="168"/>
    </row>
    <row r="6803" spans="14:14">
      <c r="N6803" s="168"/>
    </row>
    <row r="6804" spans="14:14">
      <c r="N6804" s="168"/>
    </row>
    <row r="6805" spans="14:14">
      <c r="N6805" s="168"/>
    </row>
    <row r="6806" spans="14:14">
      <c r="N6806" s="168"/>
    </row>
    <row r="6807" spans="14:14">
      <c r="N6807" s="168"/>
    </row>
    <row r="6808" spans="14:14">
      <c r="N6808" s="168"/>
    </row>
    <row r="6809" spans="14:14">
      <c r="N6809" s="168"/>
    </row>
    <row r="6810" spans="14:14">
      <c r="N6810" s="168"/>
    </row>
    <row r="6811" spans="14:14">
      <c r="N6811" s="168"/>
    </row>
    <row r="6812" spans="14:14">
      <c r="N6812" s="168"/>
    </row>
    <row r="6813" spans="14:14">
      <c r="N6813" s="168"/>
    </row>
    <row r="6814" spans="14:14">
      <c r="N6814" s="168"/>
    </row>
    <row r="6815" spans="14:14">
      <c r="N6815" s="168"/>
    </row>
    <row r="6816" spans="14:14">
      <c r="N6816" s="168"/>
    </row>
    <row r="6817" spans="14:14">
      <c r="N6817" s="168"/>
    </row>
    <row r="6818" spans="14:14">
      <c r="N6818" s="168"/>
    </row>
    <row r="6819" spans="14:14">
      <c r="N6819" s="168"/>
    </row>
    <row r="6820" spans="14:14">
      <c r="N6820" s="168"/>
    </row>
    <row r="6821" spans="14:14">
      <c r="N6821" s="168"/>
    </row>
    <row r="6822" spans="14:14">
      <c r="N6822" s="168"/>
    </row>
    <row r="6823" spans="14:14">
      <c r="N6823" s="168"/>
    </row>
    <row r="6824" spans="14:14">
      <c r="N6824" s="168"/>
    </row>
    <row r="6825" spans="14:14">
      <c r="N6825" s="168"/>
    </row>
    <row r="6826" spans="14:14">
      <c r="N6826" s="168"/>
    </row>
    <row r="6827" spans="14:14">
      <c r="N6827" s="168"/>
    </row>
    <row r="6828" spans="14:14">
      <c r="N6828" s="168"/>
    </row>
    <row r="6829" spans="14:14">
      <c r="N6829" s="168"/>
    </row>
    <row r="6830" spans="14:14">
      <c r="N6830" s="168"/>
    </row>
    <row r="6831" spans="14:14">
      <c r="N6831" s="168"/>
    </row>
    <row r="6832" spans="14:14">
      <c r="N6832" s="168"/>
    </row>
    <row r="6833" spans="14:14">
      <c r="N6833" s="168"/>
    </row>
    <row r="6834" spans="14:14">
      <c r="N6834" s="168"/>
    </row>
    <row r="6835" spans="14:14">
      <c r="N6835" s="168"/>
    </row>
    <row r="6836" spans="14:14">
      <c r="N6836" s="168"/>
    </row>
    <row r="6837" spans="14:14">
      <c r="N6837" s="168"/>
    </row>
    <row r="6838" spans="14:14">
      <c r="N6838" s="168"/>
    </row>
    <row r="6839" spans="14:14">
      <c r="N6839" s="168"/>
    </row>
    <row r="6840" spans="14:14">
      <c r="N6840" s="168"/>
    </row>
    <row r="6841" spans="14:14">
      <c r="N6841" s="168"/>
    </row>
    <row r="6842" spans="14:14">
      <c r="N6842" s="168"/>
    </row>
    <row r="6843" spans="14:14">
      <c r="N6843" s="168"/>
    </row>
    <row r="6844" spans="14:14">
      <c r="N6844" s="168"/>
    </row>
    <row r="6845" spans="14:14">
      <c r="N6845" s="168"/>
    </row>
    <row r="6846" spans="14:14">
      <c r="N6846" s="168"/>
    </row>
    <row r="6847" spans="14:14">
      <c r="N6847" s="168"/>
    </row>
    <row r="6848" spans="14:14">
      <c r="N6848" s="168"/>
    </row>
    <row r="6849" spans="14:14">
      <c r="N6849" s="168"/>
    </row>
    <row r="6850" spans="14:14">
      <c r="N6850" s="168"/>
    </row>
    <row r="6851" spans="14:14">
      <c r="N6851" s="168"/>
    </row>
    <row r="6852" spans="14:14">
      <c r="N6852" s="168"/>
    </row>
    <row r="6853" spans="14:14">
      <c r="N6853" s="168"/>
    </row>
    <row r="6854" spans="14:14">
      <c r="N6854" s="168"/>
    </row>
    <row r="6855" spans="14:14">
      <c r="N6855" s="168"/>
    </row>
    <row r="6856" spans="14:14">
      <c r="N6856" s="168"/>
    </row>
    <row r="6857" spans="14:14">
      <c r="N6857" s="168"/>
    </row>
    <row r="6858" spans="14:14">
      <c r="N6858" s="168"/>
    </row>
    <row r="6859" spans="14:14">
      <c r="N6859" s="168"/>
    </row>
    <row r="6860" spans="14:14">
      <c r="N6860" s="168"/>
    </row>
    <row r="6861" spans="14:14">
      <c r="N6861" s="168"/>
    </row>
    <row r="6862" spans="14:14">
      <c r="N6862" s="168"/>
    </row>
    <row r="6863" spans="14:14">
      <c r="N6863" s="168"/>
    </row>
    <row r="6864" spans="14:14">
      <c r="N6864" s="168"/>
    </row>
    <row r="6865" spans="14:14">
      <c r="N6865" s="168"/>
    </row>
    <row r="6866" spans="14:14">
      <c r="N6866" s="168"/>
    </row>
    <row r="6867" spans="14:14">
      <c r="N6867" s="168"/>
    </row>
    <row r="6868" spans="14:14">
      <c r="N6868" s="168"/>
    </row>
    <row r="6869" spans="14:14">
      <c r="N6869" s="168"/>
    </row>
    <row r="6870" spans="14:14">
      <c r="N6870" s="168"/>
    </row>
    <row r="6871" spans="14:14">
      <c r="N6871" s="168"/>
    </row>
    <row r="6872" spans="14:14">
      <c r="N6872" s="168"/>
    </row>
    <row r="6873" spans="14:14">
      <c r="N6873" s="168"/>
    </row>
    <row r="6874" spans="14:14">
      <c r="N6874" s="168"/>
    </row>
    <row r="6875" spans="14:14">
      <c r="N6875" s="168"/>
    </row>
    <row r="6876" spans="14:14">
      <c r="N6876" s="168"/>
    </row>
    <row r="6877" spans="14:14">
      <c r="N6877" s="168"/>
    </row>
    <row r="6878" spans="14:14">
      <c r="N6878" s="168"/>
    </row>
    <row r="6879" spans="14:14">
      <c r="N6879" s="168"/>
    </row>
    <row r="6880" spans="14:14">
      <c r="N6880" s="168"/>
    </row>
    <row r="6881" spans="14:14">
      <c r="N6881" s="168"/>
    </row>
    <row r="6882" spans="14:14">
      <c r="N6882" s="168"/>
    </row>
    <row r="6883" spans="14:14">
      <c r="N6883" s="168"/>
    </row>
    <row r="6884" spans="14:14">
      <c r="N6884" s="168"/>
    </row>
    <row r="6885" spans="14:14">
      <c r="N6885" s="168"/>
    </row>
    <row r="6886" spans="14:14">
      <c r="N6886" s="168"/>
    </row>
    <row r="6887" spans="14:14">
      <c r="N6887" s="168"/>
    </row>
    <row r="6888" spans="14:14">
      <c r="N6888" s="168"/>
    </row>
    <row r="6889" spans="14:14">
      <c r="N6889" s="168"/>
    </row>
    <row r="6890" spans="14:14">
      <c r="N6890" s="168"/>
    </row>
    <row r="6891" spans="14:14">
      <c r="N6891" s="168"/>
    </row>
    <row r="6892" spans="14:14">
      <c r="N6892" s="168"/>
    </row>
    <row r="6893" spans="14:14">
      <c r="N6893" s="168"/>
    </row>
    <row r="6894" spans="14:14">
      <c r="N6894" s="168"/>
    </row>
    <row r="6895" spans="14:14">
      <c r="N6895" s="168"/>
    </row>
    <row r="6896" spans="14:14">
      <c r="N6896" s="168"/>
    </row>
    <row r="6897" spans="14:14">
      <c r="N6897" s="168"/>
    </row>
    <row r="6898" spans="14:14">
      <c r="N6898" s="168"/>
    </row>
    <row r="6899" spans="14:14">
      <c r="N6899" s="168"/>
    </row>
    <row r="6900" spans="14:14">
      <c r="N6900" s="168"/>
    </row>
    <row r="6901" spans="14:14">
      <c r="N6901" s="168"/>
    </row>
    <row r="6902" spans="14:14">
      <c r="N6902" s="168"/>
    </row>
    <row r="6903" spans="14:14">
      <c r="N6903" s="168"/>
    </row>
    <row r="6904" spans="14:14">
      <c r="N6904" s="168"/>
    </row>
    <row r="6905" spans="14:14">
      <c r="N6905" s="168"/>
    </row>
    <row r="6906" spans="14:14">
      <c r="N6906" s="168"/>
    </row>
    <row r="6907" spans="14:14">
      <c r="N6907" s="168"/>
    </row>
    <row r="6908" spans="14:14">
      <c r="N6908" s="168"/>
    </row>
    <row r="6909" spans="14:14">
      <c r="N6909" s="168"/>
    </row>
    <row r="6910" spans="14:14">
      <c r="N6910" s="168"/>
    </row>
    <row r="6911" spans="14:14">
      <c r="N6911" s="168"/>
    </row>
    <row r="6912" spans="14:14">
      <c r="N6912" s="168"/>
    </row>
    <row r="6913" spans="14:14">
      <c r="N6913" s="168"/>
    </row>
    <row r="6914" spans="14:14">
      <c r="N6914" s="168"/>
    </row>
    <row r="6915" spans="14:14">
      <c r="N6915" s="168"/>
    </row>
    <row r="6916" spans="14:14">
      <c r="N6916" s="168"/>
    </row>
    <row r="6917" spans="14:14">
      <c r="N6917" s="168"/>
    </row>
    <row r="6918" spans="14:14">
      <c r="N6918" s="168"/>
    </row>
    <row r="6919" spans="14:14">
      <c r="N6919" s="168"/>
    </row>
    <row r="6920" spans="14:14">
      <c r="N6920" s="168"/>
    </row>
    <row r="6921" spans="14:14">
      <c r="N6921" s="168"/>
    </row>
    <row r="6922" spans="14:14">
      <c r="N6922" s="168"/>
    </row>
    <row r="6923" spans="14:14">
      <c r="N6923" s="168"/>
    </row>
    <row r="6924" spans="14:14">
      <c r="N6924" s="168"/>
    </row>
    <row r="6925" spans="14:14">
      <c r="N6925" s="168"/>
    </row>
    <row r="6926" spans="14:14">
      <c r="N6926" s="168"/>
    </row>
    <row r="6927" spans="14:14">
      <c r="N6927" s="168"/>
    </row>
    <row r="6928" spans="14:14">
      <c r="N6928" s="168"/>
    </row>
    <row r="6929" spans="14:14">
      <c r="N6929" s="168"/>
    </row>
    <row r="6930" spans="14:14">
      <c r="N6930" s="168"/>
    </row>
    <row r="6931" spans="14:14">
      <c r="N6931" s="168"/>
    </row>
    <row r="6932" spans="14:14">
      <c r="N6932" s="168"/>
    </row>
    <row r="6933" spans="14:14">
      <c r="N6933" s="168"/>
    </row>
    <row r="6934" spans="14:14">
      <c r="N6934" s="168"/>
    </row>
    <row r="6935" spans="14:14">
      <c r="N6935" s="168"/>
    </row>
    <row r="6936" spans="14:14">
      <c r="N6936" s="168"/>
    </row>
    <row r="6937" spans="14:14">
      <c r="N6937" s="168"/>
    </row>
    <row r="6938" spans="14:14">
      <c r="N6938" s="168"/>
    </row>
    <row r="6939" spans="14:14">
      <c r="N6939" s="168"/>
    </row>
    <row r="6940" spans="14:14">
      <c r="N6940" s="168"/>
    </row>
    <row r="6941" spans="14:14">
      <c r="N6941" s="168"/>
    </row>
    <row r="6942" spans="14:14">
      <c r="N6942" s="168"/>
    </row>
    <row r="6943" spans="14:14">
      <c r="N6943" s="168"/>
    </row>
    <row r="6944" spans="14:14">
      <c r="N6944" s="168"/>
    </row>
    <row r="6945" spans="14:14">
      <c r="N6945" s="168"/>
    </row>
    <row r="6946" spans="14:14">
      <c r="N6946" s="168"/>
    </row>
    <row r="6947" spans="14:14">
      <c r="N6947" s="168"/>
    </row>
    <row r="6948" spans="14:14">
      <c r="N6948" s="168"/>
    </row>
    <row r="6949" spans="14:14">
      <c r="N6949" s="168"/>
    </row>
    <row r="6950" spans="14:14">
      <c r="N6950" s="168"/>
    </row>
    <row r="6951" spans="14:14">
      <c r="N6951" s="168"/>
    </row>
    <row r="6952" spans="14:14">
      <c r="N6952" s="168"/>
    </row>
    <row r="6953" spans="14:14">
      <c r="N6953" s="168"/>
    </row>
    <row r="6954" spans="14:14">
      <c r="N6954" s="168"/>
    </row>
    <row r="6955" spans="14:14">
      <c r="N6955" s="168"/>
    </row>
    <row r="6956" spans="14:14">
      <c r="N6956" s="168"/>
    </row>
    <row r="6957" spans="14:14">
      <c r="N6957" s="168"/>
    </row>
    <row r="6958" spans="14:14">
      <c r="N6958" s="168"/>
    </row>
    <row r="6959" spans="14:14">
      <c r="N6959" s="168"/>
    </row>
    <row r="6960" spans="14:14">
      <c r="N6960" s="168"/>
    </row>
    <row r="6961" spans="14:14">
      <c r="N6961" s="168"/>
    </row>
    <row r="6962" spans="14:14">
      <c r="N6962" s="168"/>
    </row>
    <row r="6963" spans="14:14">
      <c r="N6963" s="168"/>
    </row>
    <row r="6964" spans="14:14">
      <c r="N6964" s="168"/>
    </row>
    <row r="6965" spans="14:14">
      <c r="N6965" s="168"/>
    </row>
    <row r="6966" spans="14:14">
      <c r="N6966" s="168"/>
    </row>
    <row r="6967" spans="14:14">
      <c r="N6967" s="168"/>
    </row>
    <row r="6968" spans="14:14">
      <c r="N6968" s="168"/>
    </row>
    <row r="6969" spans="14:14">
      <c r="N6969" s="168"/>
    </row>
    <row r="6970" spans="14:14">
      <c r="N6970" s="168"/>
    </row>
    <row r="6971" spans="14:14">
      <c r="N6971" s="168"/>
    </row>
    <row r="6972" spans="14:14">
      <c r="N6972" s="168"/>
    </row>
    <row r="6973" spans="14:14">
      <c r="N6973" s="168"/>
    </row>
    <row r="6974" spans="14:14">
      <c r="N6974" s="168"/>
    </row>
    <row r="6975" spans="14:14">
      <c r="N6975" s="168"/>
    </row>
    <row r="6976" spans="14:14">
      <c r="N6976" s="168"/>
    </row>
    <row r="6977" spans="14:14">
      <c r="N6977" s="168"/>
    </row>
    <row r="6978" spans="14:14">
      <c r="N6978" s="168"/>
    </row>
    <row r="6979" spans="14:14">
      <c r="N6979" s="168"/>
    </row>
    <row r="6980" spans="14:14">
      <c r="N6980" s="168"/>
    </row>
    <row r="6981" spans="14:14">
      <c r="N6981" s="168"/>
    </row>
    <row r="6982" spans="14:14">
      <c r="N6982" s="168"/>
    </row>
    <row r="6983" spans="14:14">
      <c r="N6983" s="168"/>
    </row>
    <row r="6984" spans="14:14">
      <c r="N6984" s="168"/>
    </row>
    <row r="6985" spans="14:14">
      <c r="N6985" s="168"/>
    </row>
    <row r="6986" spans="14:14">
      <c r="N6986" s="168"/>
    </row>
    <row r="6987" spans="14:14">
      <c r="N6987" s="168"/>
    </row>
    <row r="6988" spans="14:14">
      <c r="N6988" s="168"/>
    </row>
    <row r="6989" spans="14:14">
      <c r="N6989" s="168"/>
    </row>
    <row r="6990" spans="14:14">
      <c r="N6990" s="168"/>
    </row>
    <row r="6991" spans="14:14">
      <c r="N6991" s="168"/>
    </row>
    <row r="6992" spans="14:14">
      <c r="N6992" s="168"/>
    </row>
    <row r="6993" spans="14:14">
      <c r="N6993" s="168"/>
    </row>
    <row r="6994" spans="14:14">
      <c r="N6994" s="168"/>
    </row>
    <row r="6995" spans="14:14">
      <c r="N6995" s="168"/>
    </row>
    <row r="6996" spans="14:14">
      <c r="N6996" s="168"/>
    </row>
    <row r="6997" spans="14:14">
      <c r="N6997" s="168"/>
    </row>
    <row r="6998" spans="14:14">
      <c r="N6998" s="168"/>
    </row>
    <row r="6999" spans="14:14">
      <c r="N6999" s="168"/>
    </row>
    <row r="7000" spans="14:14">
      <c r="N7000" s="168"/>
    </row>
    <row r="7001" spans="14:14">
      <c r="N7001" s="168"/>
    </row>
    <row r="7002" spans="14:14">
      <c r="N7002" s="168"/>
    </row>
    <row r="7003" spans="14:14">
      <c r="N7003" s="168"/>
    </row>
    <row r="7004" spans="14:14">
      <c r="N7004" s="168"/>
    </row>
    <row r="7005" spans="14:14">
      <c r="N7005" s="168"/>
    </row>
    <row r="7006" spans="14:14">
      <c r="N7006" s="168"/>
    </row>
    <row r="7007" spans="14:14">
      <c r="N7007" s="168"/>
    </row>
    <row r="7008" spans="14:14">
      <c r="N7008" s="168"/>
    </row>
    <row r="7009" spans="14:14">
      <c r="N7009" s="168"/>
    </row>
    <row r="7010" spans="14:14">
      <c r="N7010" s="168"/>
    </row>
    <row r="7011" spans="14:14">
      <c r="N7011" s="168"/>
    </row>
    <row r="7012" spans="14:14">
      <c r="N7012" s="168"/>
    </row>
    <row r="7013" spans="14:14">
      <c r="N7013" s="168"/>
    </row>
    <row r="7014" spans="14:14">
      <c r="N7014" s="168"/>
    </row>
    <row r="7015" spans="14:14">
      <c r="N7015" s="168"/>
    </row>
    <row r="7016" spans="14:14">
      <c r="N7016" s="168"/>
    </row>
    <row r="7017" spans="14:14">
      <c r="N7017" s="168"/>
    </row>
    <row r="7018" spans="14:14">
      <c r="N7018" s="168"/>
    </row>
    <row r="7019" spans="14:14">
      <c r="N7019" s="168"/>
    </row>
    <row r="7020" spans="14:14">
      <c r="N7020" s="168"/>
    </row>
    <row r="7021" spans="14:14">
      <c r="N7021" s="168"/>
    </row>
    <row r="7022" spans="14:14">
      <c r="N7022" s="168"/>
    </row>
    <row r="7023" spans="14:14">
      <c r="N7023" s="168"/>
    </row>
    <row r="7024" spans="14:14">
      <c r="N7024" s="168"/>
    </row>
    <row r="7025" spans="14:14">
      <c r="N7025" s="168"/>
    </row>
    <row r="7026" spans="14:14">
      <c r="N7026" s="168"/>
    </row>
    <row r="7027" spans="14:14">
      <c r="N7027" s="168"/>
    </row>
    <row r="7028" spans="14:14">
      <c r="N7028" s="168"/>
    </row>
    <row r="7029" spans="14:14">
      <c r="N7029" s="168"/>
    </row>
    <row r="7030" spans="14:14">
      <c r="N7030" s="168"/>
    </row>
    <row r="7031" spans="14:14">
      <c r="N7031" s="168"/>
    </row>
    <row r="7032" spans="14:14">
      <c r="N7032" s="168"/>
    </row>
    <row r="7033" spans="14:14">
      <c r="N7033" s="168"/>
    </row>
    <row r="7034" spans="14:14">
      <c r="N7034" s="168"/>
    </row>
    <row r="7035" spans="14:14">
      <c r="N7035" s="168"/>
    </row>
    <row r="7036" spans="14:14">
      <c r="N7036" s="168"/>
    </row>
    <row r="7037" spans="14:14">
      <c r="N7037" s="168"/>
    </row>
    <row r="7038" spans="14:14">
      <c r="N7038" s="168"/>
    </row>
    <row r="7039" spans="14:14">
      <c r="N7039" s="168"/>
    </row>
    <row r="7040" spans="14:14">
      <c r="N7040" s="168"/>
    </row>
    <row r="7041" spans="14:14">
      <c r="N7041" s="168"/>
    </row>
    <row r="7042" spans="14:14">
      <c r="N7042" s="168"/>
    </row>
    <row r="7043" spans="14:14">
      <c r="N7043" s="168"/>
    </row>
    <row r="7044" spans="14:14">
      <c r="N7044" s="168"/>
    </row>
    <row r="7045" spans="14:14">
      <c r="N7045" s="168"/>
    </row>
    <row r="7046" spans="14:14">
      <c r="N7046" s="168"/>
    </row>
    <row r="7047" spans="14:14">
      <c r="N7047" s="168"/>
    </row>
    <row r="7048" spans="14:14">
      <c r="N7048" s="168"/>
    </row>
    <row r="7049" spans="14:14">
      <c r="N7049" s="168"/>
    </row>
    <row r="7050" spans="14:14">
      <c r="N7050" s="168"/>
    </row>
    <row r="7051" spans="14:14">
      <c r="N7051" s="168"/>
    </row>
    <row r="7052" spans="14:14">
      <c r="N7052" s="168"/>
    </row>
    <row r="7053" spans="14:14">
      <c r="N7053" s="168"/>
    </row>
    <row r="7054" spans="14:14">
      <c r="N7054" s="168"/>
    </row>
    <row r="7055" spans="14:14">
      <c r="N7055" s="168"/>
    </row>
    <row r="7056" spans="14:14">
      <c r="N7056" s="168"/>
    </row>
    <row r="7057" spans="14:14">
      <c r="N7057" s="168"/>
    </row>
    <row r="7058" spans="14:14">
      <c r="N7058" s="168"/>
    </row>
    <row r="7059" spans="14:14">
      <c r="N7059" s="168"/>
    </row>
    <row r="7060" spans="14:14">
      <c r="N7060" s="168"/>
    </row>
    <row r="7061" spans="14:14">
      <c r="N7061" s="168"/>
    </row>
    <row r="7062" spans="14:14">
      <c r="N7062" s="168"/>
    </row>
    <row r="7063" spans="14:14">
      <c r="N7063" s="168"/>
    </row>
    <row r="7064" spans="14:14">
      <c r="N7064" s="168"/>
    </row>
    <row r="7065" spans="14:14">
      <c r="N7065" s="168"/>
    </row>
    <row r="7066" spans="14:14">
      <c r="N7066" s="168"/>
    </row>
    <row r="7067" spans="14:14">
      <c r="N7067" s="168"/>
    </row>
    <row r="7068" spans="14:14">
      <c r="N7068" s="168"/>
    </row>
    <row r="7069" spans="14:14">
      <c r="N7069" s="168"/>
    </row>
    <row r="7070" spans="14:14">
      <c r="N7070" s="168"/>
    </row>
    <row r="7071" spans="14:14">
      <c r="N7071" s="168"/>
    </row>
    <row r="7072" spans="14:14">
      <c r="N7072" s="168"/>
    </row>
    <row r="7073" spans="14:14">
      <c r="N7073" s="168"/>
    </row>
    <row r="7074" spans="14:14">
      <c r="N7074" s="168"/>
    </row>
    <row r="7075" spans="14:14">
      <c r="N7075" s="168"/>
    </row>
    <row r="7076" spans="14:14">
      <c r="N7076" s="168"/>
    </row>
    <row r="7077" spans="14:14">
      <c r="N7077" s="168"/>
    </row>
    <row r="7078" spans="14:14">
      <c r="N7078" s="168"/>
    </row>
    <row r="7079" spans="14:14">
      <c r="N7079" s="168"/>
    </row>
    <row r="7080" spans="14:14">
      <c r="N7080" s="168"/>
    </row>
    <row r="7081" spans="14:14">
      <c r="N7081" s="168"/>
    </row>
    <row r="7082" spans="14:14">
      <c r="N7082" s="168"/>
    </row>
    <row r="7083" spans="14:14">
      <c r="N7083" s="168"/>
    </row>
    <row r="7084" spans="14:14">
      <c r="N7084" s="168"/>
    </row>
    <row r="7085" spans="14:14">
      <c r="N7085" s="168"/>
    </row>
    <row r="7086" spans="14:14">
      <c r="N7086" s="168"/>
    </row>
    <row r="7087" spans="14:14">
      <c r="N7087" s="168"/>
    </row>
    <row r="7088" spans="14:14">
      <c r="N7088" s="168"/>
    </row>
    <row r="7089" spans="14:14">
      <c r="N7089" s="168"/>
    </row>
    <row r="7090" spans="14:14">
      <c r="N7090" s="168"/>
    </row>
    <row r="7091" spans="14:14">
      <c r="N7091" s="168"/>
    </row>
    <row r="7092" spans="14:14">
      <c r="N7092" s="168"/>
    </row>
    <row r="7093" spans="14:14">
      <c r="N7093" s="168"/>
    </row>
    <row r="7094" spans="14:14">
      <c r="N7094" s="168"/>
    </row>
    <row r="7095" spans="14:14">
      <c r="N7095" s="168"/>
    </row>
    <row r="7096" spans="14:14">
      <c r="N7096" s="168"/>
    </row>
    <row r="7097" spans="14:14">
      <c r="N7097" s="168"/>
    </row>
    <row r="7098" spans="14:14">
      <c r="N7098" s="168"/>
    </row>
    <row r="7099" spans="14:14">
      <c r="N7099" s="168"/>
    </row>
    <row r="7100" spans="14:14">
      <c r="N7100" s="168"/>
    </row>
    <row r="7101" spans="14:14">
      <c r="N7101" s="168"/>
    </row>
    <row r="7102" spans="14:14">
      <c r="N7102" s="168"/>
    </row>
    <row r="7103" spans="14:14">
      <c r="N7103" s="168"/>
    </row>
    <row r="7104" spans="14:14">
      <c r="N7104" s="168"/>
    </row>
    <row r="7105" spans="14:14">
      <c r="N7105" s="168"/>
    </row>
    <row r="7106" spans="14:14">
      <c r="N7106" s="168"/>
    </row>
    <row r="7107" spans="14:14">
      <c r="N7107" s="168"/>
    </row>
    <row r="7108" spans="14:14">
      <c r="N7108" s="168"/>
    </row>
    <row r="7109" spans="14:14">
      <c r="N7109" s="168"/>
    </row>
    <row r="7110" spans="14:14">
      <c r="N7110" s="168"/>
    </row>
    <row r="7111" spans="14:14">
      <c r="N7111" s="168"/>
    </row>
    <row r="7112" spans="14:14">
      <c r="N7112" s="168"/>
    </row>
    <row r="7113" spans="14:14">
      <c r="N7113" s="168"/>
    </row>
    <row r="7114" spans="14:14">
      <c r="N7114" s="168"/>
    </row>
    <row r="7115" spans="14:14">
      <c r="N7115" s="168"/>
    </row>
    <row r="7116" spans="14:14">
      <c r="N7116" s="168"/>
    </row>
    <row r="7117" spans="14:14">
      <c r="N7117" s="168"/>
    </row>
    <row r="7118" spans="14:14">
      <c r="N7118" s="168"/>
    </row>
    <row r="7119" spans="14:14">
      <c r="N7119" s="168"/>
    </row>
    <row r="7120" spans="14:14">
      <c r="N7120" s="168"/>
    </row>
    <row r="7121" spans="14:14">
      <c r="N7121" s="168"/>
    </row>
    <row r="7122" spans="14:14">
      <c r="N7122" s="168"/>
    </row>
    <row r="7123" spans="14:14">
      <c r="N7123" s="168"/>
    </row>
    <row r="7124" spans="14:14">
      <c r="N7124" s="168"/>
    </row>
    <row r="7125" spans="14:14">
      <c r="N7125" s="168"/>
    </row>
    <row r="7126" spans="14:14">
      <c r="N7126" s="168"/>
    </row>
    <row r="7127" spans="14:14">
      <c r="N7127" s="168"/>
    </row>
    <row r="7128" spans="14:14">
      <c r="N7128" s="168"/>
    </row>
    <row r="7129" spans="14:14">
      <c r="N7129" s="168"/>
    </row>
    <row r="7130" spans="14:14">
      <c r="N7130" s="168"/>
    </row>
    <row r="7131" spans="14:14">
      <c r="N7131" s="168"/>
    </row>
    <row r="7132" spans="14:14">
      <c r="N7132" s="168"/>
    </row>
    <row r="7133" spans="14:14">
      <c r="N7133" s="168"/>
    </row>
    <row r="7134" spans="14:14">
      <c r="N7134" s="168"/>
    </row>
    <row r="7135" spans="14:14">
      <c r="N7135" s="168"/>
    </row>
    <row r="7136" spans="14:14">
      <c r="N7136" s="168"/>
    </row>
    <row r="7137" spans="14:14">
      <c r="N7137" s="168"/>
    </row>
    <row r="7138" spans="14:14">
      <c r="N7138" s="168"/>
    </row>
    <row r="7139" spans="14:14">
      <c r="N7139" s="168"/>
    </row>
    <row r="7140" spans="14:14">
      <c r="N7140" s="168"/>
    </row>
    <row r="7141" spans="14:14">
      <c r="N7141" s="168"/>
    </row>
    <row r="7142" spans="14:14">
      <c r="N7142" s="168"/>
    </row>
    <row r="7143" spans="14:14">
      <c r="N7143" s="168"/>
    </row>
    <row r="7144" spans="14:14">
      <c r="N7144" s="168"/>
    </row>
    <row r="7145" spans="14:14">
      <c r="N7145" s="168"/>
    </row>
    <row r="7146" spans="14:14">
      <c r="N7146" s="168"/>
    </row>
    <row r="7147" spans="14:14">
      <c r="N7147" s="168"/>
    </row>
    <row r="7148" spans="14:14">
      <c r="N7148" s="168"/>
    </row>
    <row r="7149" spans="14:14">
      <c r="N7149" s="168"/>
    </row>
    <row r="7150" spans="14:14">
      <c r="N7150" s="168"/>
    </row>
    <row r="7151" spans="14:14">
      <c r="N7151" s="168"/>
    </row>
    <row r="7152" spans="14:14">
      <c r="N7152" s="168"/>
    </row>
    <row r="7153" spans="14:14">
      <c r="N7153" s="168"/>
    </row>
    <row r="7154" spans="14:14">
      <c r="N7154" s="168"/>
    </row>
    <row r="7155" spans="14:14">
      <c r="N7155" s="168"/>
    </row>
    <row r="7156" spans="14:14">
      <c r="N7156" s="168"/>
    </row>
    <row r="7157" spans="14:14">
      <c r="N7157" s="168"/>
    </row>
    <row r="7158" spans="14:14">
      <c r="N7158" s="168"/>
    </row>
    <row r="7159" spans="14:14">
      <c r="N7159" s="168"/>
    </row>
    <row r="7160" spans="14:14">
      <c r="N7160" s="168"/>
    </row>
    <row r="7161" spans="14:14">
      <c r="N7161" s="168"/>
    </row>
    <row r="7162" spans="14:14">
      <c r="N7162" s="168"/>
    </row>
    <row r="7163" spans="14:14">
      <c r="N7163" s="168"/>
    </row>
    <row r="7164" spans="14:14">
      <c r="N7164" s="168"/>
    </row>
    <row r="7165" spans="14:14">
      <c r="N7165" s="168"/>
    </row>
    <row r="7166" spans="14:14">
      <c r="N7166" s="168"/>
    </row>
    <row r="7167" spans="14:14">
      <c r="N7167" s="168"/>
    </row>
    <row r="7168" spans="14:14">
      <c r="N7168" s="168"/>
    </row>
    <row r="7169" spans="14:14">
      <c r="N7169" s="168"/>
    </row>
    <row r="7170" spans="14:14">
      <c r="N7170" s="168"/>
    </row>
    <row r="7171" spans="14:14">
      <c r="N7171" s="168"/>
    </row>
    <row r="7172" spans="14:14">
      <c r="N7172" s="168"/>
    </row>
    <row r="7173" spans="14:14">
      <c r="N7173" s="168"/>
    </row>
    <row r="7174" spans="14:14">
      <c r="N7174" s="168"/>
    </row>
    <row r="7175" spans="14:14">
      <c r="N7175" s="168"/>
    </row>
    <row r="7176" spans="14:14">
      <c r="N7176" s="168"/>
    </row>
    <row r="7177" spans="14:14">
      <c r="N7177" s="168"/>
    </row>
    <row r="7178" spans="14:14">
      <c r="N7178" s="168"/>
    </row>
    <row r="7179" spans="14:14">
      <c r="N7179" s="168"/>
    </row>
    <row r="7180" spans="14:14">
      <c r="N7180" s="168"/>
    </row>
    <row r="7181" spans="14:14">
      <c r="N7181" s="168"/>
    </row>
    <row r="7182" spans="14:14">
      <c r="N7182" s="168"/>
    </row>
    <row r="7183" spans="14:14">
      <c r="N7183" s="168"/>
    </row>
    <row r="7184" spans="14:14">
      <c r="N7184" s="168"/>
    </row>
    <row r="7185" spans="14:14">
      <c r="N7185" s="168"/>
    </row>
    <row r="7186" spans="14:14">
      <c r="N7186" s="168"/>
    </row>
    <row r="7187" spans="14:14">
      <c r="N7187" s="168"/>
    </row>
    <row r="7188" spans="14:14">
      <c r="N7188" s="168"/>
    </row>
    <row r="7189" spans="14:14">
      <c r="N7189" s="168"/>
    </row>
    <row r="7190" spans="14:14">
      <c r="N7190" s="168"/>
    </row>
    <row r="7191" spans="14:14">
      <c r="N7191" s="168"/>
    </row>
    <row r="7192" spans="14:14">
      <c r="N7192" s="168"/>
    </row>
    <row r="7193" spans="14:14">
      <c r="N7193" s="168"/>
    </row>
    <row r="7194" spans="14:14">
      <c r="N7194" s="168"/>
    </row>
    <row r="7195" spans="14:14">
      <c r="N7195" s="168"/>
    </row>
    <row r="7196" spans="14:14">
      <c r="N7196" s="168"/>
    </row>
    <row r="7197" spans="14:14">
      <c r="N7197" s="168"/>
    </row>
    <row r="7198" spans="14:14">
      <c r="N7198" s="168"/>
    </row>
    <row r="7199" spans="14:14">
      <c r="N7199" s="168"/>
    </row>
    <row r="7200" spans="14:14">
      <c r="N7200" s="168"/>
    </row>
    <row r="7201" spans="14:14">
      <c r="N7201" s="168"/>
    </row>
    <row r="7202" spans="14:14">
      <c r="N7202" s="168"/>
    </row>
    <row r="7203" spans="14:14">
      <c r="N7203" s="168"/>
    </row>
    <row r="7204" spans="14:14">
      <c r="N7204" s="168"/>
    </row>
    <row r="7205" spans="14:14">
      <c r="N7205" s="168"/>
    </row>
    <row r="7206" spans="14:14">
      <c r="N7206" s="168"/>
    </row>
    <row r="7207" spans="14:14">
      <c r="N7207" s="168"/>
    </row>
    <row r="7208" spans="14:14">
      <c r="N7208" s="168"/>
    </row>
    <row r="7209" spans="14:14">
      <c r="N7209" s="168"/>
    </row>
    <row r="7210" spans="14:14">
      <c r="N7210" s="168"/>
    </row>
    <row r="7211" spans="14:14">
      <c r="N7211" s="168"/>
    </row>
    <row r="7212" spans="14:14">
      <c r="N7212" s="168"/>
    </row>
    <row r="7213" spans="14:14">
      <c r="N7213" s="168"/>
    </row>
    <row r="7214" spans="14:14">
      <c r="N7214" s="168"/>
    </row>
    <row r="7215" spans="14:14">
      <c r="N7215" s="168"/>
    </row>
    <row r="7216" spans="14:14">
      <c r="N7216" s="168"/>
    </row>
    <row r="7217" spans="14:14">
      <c r="N7217" s="168"/>
    </row>
    <row r="7218" spans="14:14">
      <c r="N7218" s="168"/>
    </row>
    <row r="7219" spans="14:14">
      <c r="N7219" s="168"/>
    </row>
    <row r="7220" spans="14:14">
      <c r="N7220" s="168"/>
    </row>
    <row r="7221" spans="14:14">
      <c r="N7221" s="168"/>
    </row>
    <row r="7222" spans="14:14">
      <c r="N7222" s="168"/>
    </row>
    <row r="7223" spans="14:14">
      <c r="N7223" s="168"/>
    </row>
    <row r="7224" spans="14:14">
      <c r="N7224" s="168"/>
    </row>
    <row r="7225" spans="14:14">
      <c r="N7225" s="168"/>
    </row>
    <row r="7226" spans="14:14">
      <c r="N7226" s="168"/>
    </row>
    <row r="7227" spans="14:14">
      <c r="N7227" s="168"/>
    </row>
    <row r="7228" spans="14:14">
      <c r="N7228" s="168"/>
    </row>
    <row r="7229" spans="14:14">
      <c r="N7229" s="168"/>
    </row>
    <row r="7230" spans="14:14">
      <c r="N7230" s="168"/>
    </row>
    <row r="7231" spans="14:14">
      <c r="N7231" s="168"/>
    </row>
    <row r="7232" spans="14:14">
      <c r="N7232" s="168"/>
    </row>
    <row r="7233" spans="14:14">
      <c r="N7233" s="168"/>
    </row>
    <row r="7234" spans="14:14">
      <c r="N7234" s="168"/>
    </row>
    <row r="7235" spans="14:14">
      <c r="N7235" s="168"/>
    </row>
    <row r="7236" spans="14:14">
      <c r="N7236" s="168"/>
    </row>
    <row r="7237" spans="14:14">
      <c r="N7237" s="168"/>
    </row>
    <row r="7238" spans="14:14">
      <c r="N7238" s="168"/>
    </row>
    <row r="7239" spans="14:14">
      <c r="N7239" s="168"/>
    </row>
    <row r="7240" spans="14:14">
      <c r="N7240" s="168"/>
    </row>
    <row r="7241" spans="14:14">
      <c r="N7241" s="168"/>
    </row>
    <row r="7242" spans="14:14">
      <c r="N7242" s="168"/>
    </row>
    <row r="7243" spans="14:14">
      <c r="N7243" s="168"/>
    </row>
    <row r="7244" spans="14:14">
      <c r="N7244" s="168"/>
    </row>
    <row r="7245" spans="14:14">
      <c r="N7245" s="168"/>
    </row>
    <row r="7246" spans="14:14">
      <c r="N7246" s="168"/>
    </row>
    <row r="7247" spans="14:14">
      <c r="N7247" s="168"/>
    </row>
    <row r="7248" spans="14:14">
      <c r="N7248" s="168"/>
    </row>
    <row r="7249" spans="14:14">
      <c r="N7249" s="168"/>
    </row>
    <row r="7250" spans="14:14">
      <c r="N7250" s="168"/>
    </row>
    <row r="7251" spans="14:14">
      <c r="N7251" s="168"/>
    </row>
    <row r="7252" spans="14:14">
      <c r="N7252" s="168"/>
    </row>
    <row r="7253" spans="14:14">
      <c r="N7253" s="168"/>
    </row>
    <row r="7254" spans="14:14">
      <c r="N7254" s="168"/>
    </row>
    <row r="7255" spans="14:14">
      <c r="N7255" s="168"/>
    </row>
    <row r="7256" spans="14:14">
      <c r="N7256" s="168"/>
    </row>
    <row r="7257" spans="14:14">
      <c r="N7257" s="168"/>
    </row>
    <row r="7258" spans="14:14">
      <c r="N7258" s="168"/>
    </row>
    <row r="7259" spans="14:14">
      <c r="N7259" s="168"/>
    </row>
    <row r="7260" spans="14:14">
      <c r="N7260" s="168"/>
    </row>
    <row r="7261" spans="14:14">
      <c r="N7261" s="168"/>
    </row>
    <row r="7262" spans="14:14">
      <c r="N7262" s="168"/>
    </row>
    <row r="7263" spans="14:14">
      <c r="N7263" s="168"/>
    </row>
    <row r="7264" spans="14:14">
      <c r="N7264" s="168"/>
    </row>
    <row r="7265" spans="14:14">
      <c r="N7265" s="168"/>
    </row>
    <row r="7266" spans="14:14">
      <c r="N7266" s="168"/>
    </row>
    <row r="7267" spans="14:14">
      <c r="N7267" s="168"/>
    </row>
    <row r="7268" spans="14:14">
      <c r="N7268" s="168"/>
    </row>
    <row r="7269" spans="14:14">
      <c r="N7269" s="168"/>
    </row>
    <row r="7270" spans="14:14">
      <c r="N7270" s="168"/>
    </row>
    <row r="7271" spans="14:14">
      <c r="N7271" s="168"/>
    </row>
    <row r="7272" spans="14:14">
      <c r="N7272" s="168"/>
    </row>
    <row r="7273" spans="14:14">
      <c r="N7273" s="168"/>
    </row>
    <row r="7274" spans="14:14">
      <c r="N7274" s="168"/>
    </row>
    <row r="7275" spans="14:14">
      <c r="N7275" s="168"/>
    </row>
    <row r="7276" spans="14:14">
      <c r="N7276" s="168"/>
    </row>
    <row r="7277" spans="14:14">
      <c r="N7277" s="168"/>
    </row>
    <row r="7278" spans="14:14">
      <c r="N7278" s="168"/>
    </row>
    <row r="7279" spans="14:14">
      <c r="N7279" s="168"/>
    </row>
    <row r="7280" spans="14:14">
      <c r="N7280" s="168"/>
    </row>
    <row r="7281" spans="14:14">
      <c r="N7281" s="168"/>
    </row>
    <row r="7282" spans="14:14">
      <c r="N7282" s="168"/>
    </row>
    <row r="7283" spans="14:14">
      <c r="N7283" s="168"/>
    </row>
    <row r="7284" spans="14:14">
      <c r="N7284" s="168"/>
    </row>
    <row r="7285" spans="14:14">
      <c r="N7285" s="168"/>
    </row>
    <row r="7286" spans="14:14">
      <c r="N7286" s="168"/>
    </row>
    <row r="7287" spans="14:14">
      <c r="N7287" s="168"/>
    </row>
    <row r="7288" spans="14:14">
      <c r="N7288" s="168"/>
    </row>
    <row r="7289" spans="14:14">
      <c r="N7289" s="168"/>
    </row>
    <row r="7290" spans="14:14">
      <c r="N7290" s="168"/>
    </row>
    <row r="7291" spans="14:14">
      <c r="N7291" s="168"/>
    </row>
    <row r="7292" spans="14:14">
      <c r="N7292" s="168"/>
    </row>
    <row r="7293" spans="14:14">
      <c r="N7293" s="168"/>
    </row>
    <row r="7294" spans="14:14">
      <c r="N7294" s="168"/>
    </row>
    <row r="7295" spans="14:14">
      <c r="N7295" s="168"/>
    </row>
    <row r="7296" spans="14:14">
      <c r="N7296" s="168"/>
    </row>
    <row r="7297" spans="14:14">
      <c r="N7297" s="168"/>
    </row>
    <row r="7298" spans="14:14">
      <c r="N7298" s="168"/>
    </row>
    <row r="7299" spans="14:14">
      <c r="N7299" s="168"/>
    </row>
    <row r="7300" spans="14:14">
      <c r="N7300" s="168"/>
    </row>
    <row r="7301" spans="14:14">
      <c r="N7301" s="168"/>
    </row>
    <row r="7302" spans="14:14">
      <c r="N7302" s="168"/>
    </row>
    <row r="7303" spans="14:14">
      <c r="N7303" s="168"/>
    </row>
    <row r="7304" spans="14:14">
      <c r="N7304" s="168"/>
    </row>
    <row r="7305" spans="14:14">
      <c r="N7305" s="168"/>
    </row>
    <row r="7306" spans="14:14">
      <c r="N7306" s="168"/>
    </row>
    <row r="7307" spans="14:14">
      <c r="N7307" s="168"/>
    </row>
    <row r="7308" spans="14:14">
      <c r="N7308" s="168"/>
    </row>
    <row r="7309" spans="14:14">
      <c r="N7309" s="168"/>
    </row>
    <row r="7310" spans="14:14">
      <c r="N7310" s="168"/>
    </row>
    <row r="7311" spans="14:14">
      <c r="N7311" s="168"/>
    </row>
    <row r="7312" spans="14:14">
      <c r="N7312" s="168"/>
    </row>
    <row r="7313" spans="14:14">
      <c r="N7313" s="168"/>
    </row>
    <row r="7314" spans="14:14">
      <c r="N7314" s="168"/>
    </row>
    <row r="7315" spans="14:14">
      <c r="N7315" s="168"/>
    </row>
    <row r="7316" spans="14:14">
      <c r="N7316" s="168"/>
    </row>
    <row r="7317" spans="14:14">
      <c r="N7317" s="168"/>
    </row>
    <row r="7318" spans="14:14">
      <c r="N7318" s="168"/>
    </row>
    <row r="7319" spans="14:14">
      <c r="N7319" s="168"/>
    </row>
    <row r="7320" spans="14:14">
      <c r="N7320" s="168"/>
    </row>
    <row r="7321" spans="14:14">
      <c r="N7321" s="168"/>
    </row>
    <row r="7322" spans="14:14">
      <c r="N7322" s="168"/>
    </row>
    <row r="7323" spans="14:14">
      <c r="N7323" s="168"/>
    </row>
    <row r="7324" spans="14:14">
      <c r="N7324" s="168"/>
    </row>
    <row r="7325" spans="14:14">
      <c r="N7325" s="168"/>
    </row>
    <row r="7326" spans="14:14">
      <c r="N7326" s="168"/>
    </row>
    <row r="7327" spans="14:14">
      <c r="N7327" s="168"/>
    </row>
    <row r="7328" spans="14:14">
      <c r="N7328" s="168"/>
    </row>
    <row r="7329" spans="14:14">
      <c r="N7329" s="168"/>
    </row>
    <row r="7330" spans="14:14">
      <c r="N7330" s="168"/>
    </row>
    <row r="7331" spans="14:14">
      <c r="N7331" s="168"/>
    </row>
    <row r="7332" spans="14:14">
      <c r="N7332" s="168"/>
    </row>
    <row r="7333" spans="14:14">
      <c r="N7333" s="168"/>
    </row>
    <row r="7334" spans="14:14">
      <c r="N7334" s="168"/>
    </row>
    <row r="7335" spans="14:14">
      <c r="N7335" s="168"/>
    </row>
    <row r="7336" spans="14:14">
      <c r="N7336" s="168"/>
    </row>
    <row r="7337" spans="14:14">
      <c r="N7337" s="168"/>
    </row>
    <row r="7338" spans="14:14">
      <c r="N7338" s="168"/>
    </row>
    <row r="7339" spans="14:14">
      <c r="N7339" s="168"/>
    </row>
    <row r="7340" spans="14:14">
      <c r="N7340" s="168"/>
    </row>
    <row r="7341" spans="14:14">
      <c r="N7341" s="168"/>
    </row>
    <row r="7342" spans="14:14">
      <c r="N7342" s="168"/>
    </row>
    <row r="7343" spans="14:14">
      <c r="N7343" s="168"/>
    </row>
    <row r="7344" spans="14:14">
      <c r="N7344" s="168"/>
    </row>
    <row r="7345" spans="14:14">
      <c r="N7345" s="168"/>
    </row>
    <row r="7346" spans="14:14">
      <c r="N7346" s="168"/>
    </row>
    <row r="7347" spans="14:14">
      <c r="N7347" s="168"/>
    </row>
    <row r="7348" spans="14:14">
      <c r="N7348" s="168"/>
    </row>
    <row r="7349" spans="14:14">
      <c r="N7349" s="168"/>
    </row>
    <row r="7350" spans="14:14">
      <c r="N7350" s="168"/>
    </row>
    <row r="7351" spans="14:14">
      <c r="N7351" s="168"/>
    </row>
    <row r="7352" spans="14:14">
      <c r="N7352" s="168"/>
    </row>
    <row r="7353" spans="14:14">
      <c r="N7353" s="168"/>
    </row>
    <row r="7354" spans="14:14">
      <c r="N7354" s="168"/>
    </row>
    <row r="7355" spans="14:14">
      <c r="N7355" s="168"/>
    </row>
    <row r="7356" spans="14:14">
      <c r="N7356" s="168"/>
    </row>
    <row r="7357" spans="14:14">
      <c r="N7357" s="168"/>
    </row>
    <row r="7358" spans="14:14">
      <c r="N7358" s="168"/>
    </row>
    <row r="7359" spans="14:14">
      <c r="N7359" s="168"/>
    </row>
    <row r="7360" spans="14:14">
      <c r="N7360" s="168"/>
    </row>
    <row r="7361" spans="14:14">
      <c r="N7361" s="168"/>
    </row>
    <row r="7362" spans="14:14">
      <c r="N7362" s="168"/>
    </row>
    <row r="7363" spans="14:14">
      <c r="N7363" s="168"/>
    </row>
    <row r="7364" spans="14:14">
      <c r="N7364" s="168"/>
    </row>
    <row r="7365" spans="14:14">
      <c r="N7365" s="168"/>
    </row>
    <row r="7366" spans="14:14">
      <c r="N7366" s="168"/>
    </row>
    <row r="7367" spans="14:14">
      <c r="N7367" s="168"/>
    </row>
    <row r="7368" spans="14:14">
      <c r="N7368" s="168"/>
    </row>
    <row r="7369" spans="14:14">
      <c r="N7369" s="168"/>
    </row>
    <row r="7370" spans="14:14">
      <c r="N7370" s="168"/>
    </row>
    <row r="7371" spans="14:14">
      <c r="N7371" s="168"/>
    </row>
    <row r="7372" spans="14:14">
      <c r="N7372" s="168"/>
    </row>
    <row r="7373" spans="14:14">
      <c r="N7373" s="168"/>
    </row>
    <row r="7374" spans="14:14">
      <c r="N7374" s="168"/>
    </row>
    <row r="7375" spans="14:14">
      <c r="N7375" s="168"/>
    </row>
    <row r="7376" spans="14:14">
      <c r="N7376" s="168"/>
    </row>
    <row r="7377" spans="14:14">
      <c r="N7377" s="168"/>
    </row>
    <row r="7378" spans="14:14">
      <c r="N7378" s="168"/>
    </row>
    <row r="7379" spans="14:14">
      <c r="N7379" s="168"/>
    </row>
    <row r="7380" spans="14:14">
      <c r="N7380" s="168"/>
    </row>
    <row r="7381" spans="14:14">
      <c r="N7381" s="168"/>
    </row>
    <row r="7382" spans="14:14">
      <c r="N7382" s="168"/>
    </row>
    <row r="7383" spans="14:14">
      <c r="N7383" s="168"/>
    </row>
    <row r="7384" spans="14:14">
      <c r="N7384" s="168"/>
    </row>
    <row r="7385" spans="14:14">
      <c r="N7385" s="168"/>
    </row>
    <row r="7386" spans="14:14">
      <c r="N7386" s="168"/>
    </row>
    <row r="7387" spans="14:14">
      <c r="N7387" s="168"/>
    </row>
    <row r="7388" spans="14:14">
      <c r="N7388" s="168"/>
    </row>
    <row r="7389" spans="14:14">
      <c r="N7389" s="168"/>
    </row>
    <row r="7390" spans="14:14">
      <c r="N7390" s="168"/>
    </row>
    <row r="7391" spans="14:14">
      <c r="N7391" s="168"/>
    </row>
    <row r="7392" spans="14:14">
      <c r="N7392" s="168"/>
    </row>
    <row r="7393" spans="14:14">
      <c r="N7393" s="168"/>
    </row>
    <row r="7394" spans="14:14">
      <c r="N7394" s="168"/>
    </row>
    <row r="7395" spans="14:14">
      <c r="N7395" s="168"/>
    </row>
    <row r="7396" spans="14:14">
      <c r="N7396" s="168"/>
    </row>
    <row r="7397" spans="14:14">
      <c r="N7397" s="168"/>
    </row>
    <row r="7398" spans="14:14">
      <c r="N7398" s="168"/>
    </row>
    <row r="7399" spans="14:14">
      <c r="N7399" s="168"/>
    </row>
    <row r="7400" spans="14:14">
      <c r="N7400" s="168"/>
    </row>
    <row r="7401" spans="14:14">
      <c r="N7401" s="168"/>
    </row>
    <row r="7402" spans="14:14">
      <c r="N7402" s="168"/>
    </row>
    <row r="7403" spans="14:14">
      <c r="N7403" s="168"/>
    </row>
    <row r="7404" spans="14:14">
      <c r="N7404" s="168"/>
    </row>
    <row r="7405" spans="14:14">
      <c r="N7405" s="168"/>
    </row>
    <row r="7406" spans="14:14">
      <c r="N7406" s="168"/>
    </row>
    <row r="7407" spans="14:14">
      <c r="N7407" s="168"/>
    </row>
    <row r="7408" spans="14:14">
      <c r="N7408" s="168"/>
    </row>
    <row r="7409" spans="14:14">
      <c r="N7409" s="168"/>
    </row>
    <row r="7410" spans="14:14">
      <c r="N7410" s="168"/>
    </row>
    <row r="7411" spans="14:14">
      <c r="N7411" s="168"/>
    </row>
    <row r="7412" spans="14:14">
      <c r="N7412" s="168"/>
    </row>
    <row r="7413" spans="14:14">
      <c r="N7413" s="168"/>
    </row>
    <row r="7414" spans="14:14">
      <c r="N7414" s="168"/>
    </row>
    <row r="7415" spans="14:14">
      <c r="N7415" s="168"/>
    </row>
    <row r="7416" spans="14:14">
      <c r="N7416" s="168"/>
    </row>
    <row r="7417" spans="14:14">
      <c r="N7417" s="168"/>
    </row>
    <row r="7418" spans="14:14">
      <c r="N7418" s="168"/>
    </row>
    <row r="7419" spans="14:14">
      <c r="N7419" s="168"/>
    </row>
    <row r="7420" spans="14:14">
      <c r="N7420" s="168"/>
    </row>
    <row r="7421" spans="14:14">
      <c r="N7421" s="168"/>
    </row>
    <row r="7422" spans="14:14">
      <c r="N7422" s="168"/>
    </row>
    <row r="7423" spans="14:14">
      <c r="N7423" s="168"/>
    </row>
    <row r="7424" spans="14:14">
      <c r="N7424" s="168"/>
    </row>
    <row r="7425" spans="14:14">
      <c r="N7425" s="168"/>
    </row>
    <row r="7426" spans="14:14">
      <c r="N7426" s="168"/>
    </row>
    <row r="7427" spans="14:14">
      <c r="N7427" s="168"/>
    </row>
    <row r="7428" spans="14:14">
      <c r="N7428" s="168"/>
    </row>
    <row r="7429" spans="14:14">
      <c r="N7429" s="168"/>
    </row>
    <row r="7430" spans="14:14">
      <c r="N7430" s="168"/>
    </row>
    <row r="7431" spans="14:14">
      <c r="N7431" s="168"/>
    </row>
    <row r="7432" spans="14:14">
      <c r="N7432" s="168"/>
    </row>
    <row r="7433" spans="14:14">
      <c r="N7433" s="168"/>
    </row>
    <row r="7434" spans="14:14">
      <c r="N7434" s="168"/>
    </row>
    <row r="7435" spans="14:14">
      <c r="N7435" s="168"/>
    </row>
    <row r="7436" spans="14:14">
      <c r="N7436" s="168"/>
    </row>
    <row r="7437" spans="14:14">
      <c r="N7437" s="168"/>
    </row>
    <row r="7438" spans="14:14">
      <c r="N7438" s="168"/>
    </row>
    <row r="7439" spans="14:14">
      <c r="N7439" s="168"/>
    </row>
    <row r="7440" spans="14:14">
      <c r="N7440" s="168"/>
    </row>
    <row r="7441" spans="14:14">
      <c r="N7441" s="168"/>
    </row>
    <row r="7442" spans="14:14">
      <c r="N7442" s="168"/>
    </row>
    <row r="7443" spans="14:14">
      <c r="N7443" s="168"/>
    </row>
    <row r="7444" spans="14:14">
      <c r="N7444" s="168"/>
    </row>
    <row r="7445" spans="14:14">
      <c r="N7445" s="168"/>
    </row>
    <row r="7446" spans="14:14">
      <c r="N7446" s="168"/>
    </row>
    <row r="7447" spans="14:14">
      <c r="N7447" s="168"/>
    </row>
    <row r="7448" spans="14:14">
      <c r="N7448" s="168"/>
    </row>
    <row r="7449" spans="14:14">
      <c r="N7449" s="168"/>
    </row>
    <row r="7450" spans="14:14">
      <c r="N7450" s="168"/>
    </row>
    <row r="7451" spans="14:14">
      <c r="N7451" s="168"/>
    </row>
    <row r="7452" spans="14:14">
      <c r="N7452" s="168"/>
    </row>
    <row r="7453" spans="14:14">
      <c r="N7453" s="168"/>
    </row>
    <row r="7454" spans="14:14">
      <c r="N7454" s="168"/>
    </row>
    <row r="7455" spans="14:14">
      <c r="N7455" s="168"/>
    </row>
    <row r="7456" spans="14:14">
      <c r="N7456" s="168"/>
    </row>
    <row r="7457" spans="14:14">
      <c r="N7457" s="168"/>
    </row>
    <row r="7458" spans="14:14">
      <c r="N7458" s="168"/>
    </row>
    <row r="7459" spans="14:14">
      <c r="N7459" s="168"/>
    </row>
    <row r="7460" spans="14:14">
      <c r="N7460" s="168"/>
    </row>
    <row r="7461" spans="14:14">
      <c r="N7461" s="168"/>
    </row>
    <row r="7462" spans="14:14">
      <c r="N7462" s="168"/>
    </row>
    <row r="7463" spans="14:14">
      <c r="N7463" s="168"/>
    </row>
    <row r="7464" spans="14:14">
      <c r="N7464" s="168"/>
    </row>
    <row r="7465" spans="14:14">
      <c r="N7465" s="168"/>
    </row>
    <row r="7466" spans="14:14">
      <c r="N7466" s="168"/>
    </row>
    <row r="7467" spans="14:14">
      <c r="N7467" s="168"/>
    </row>
    <row r="7468" spans="14:14">
      <c r="N7468" s="168"/>
    </row>
    <row r="7469" spans="14:14">
      <c r="N7469" s="168"/>
    </row>
    <row r="7470" spans="14:14">
      <c r="N7470" s="168"/>
    </row>
    <row r="7471" spans="14:14">
      <c r="N7471" s="168"/>
    </row>
    <row r="7472" spans="14:14">
      <c r="N7472" s="168"/>
    </row>
    <row r="7473" spans="14:14">
      <c r="N7473" s="168"/>
    </row>
    <row r="7474" spans="14:14">
      <c r="N7474" s="168"/>
    </row>
    <row r="7475" spans="14:14">
      <c r="N7475" s="168"/>
    </row>
    <row r="7476" spans="14:14">
      <c r="N7476" s="168"/>
    </row>
    <row r="7477" spans="14:14">
      <c r="N7477" s="168"/>
    </row>
    <row r="7478" spans="14:14">
      <c r="N7478" s="168"/>
    </row>
    <row r="7479" spans="14:14">
      <c r="N7479" s="168"/>
    </row>
    <row r="7480" spans="14:14">
      <c r="N7480" s="168"/>
    </row>
    <row r="7481" spans="14:14">
      <c r="N7481" s="168"/>
    </row>
    <row r="7482" spans="14:14">
      <c r="N7482" s="168"/>
    </row>
    <row r="7483" spans="14:14">
      <c r="N7483" s="168"/>
    </row>
    <row r="7484" spans="14:14">
      <c r="N7484" s="168"/>
    </row>
    <row r="7485" spans="14:14">
      <c r="N7485" s="168"/>
    </row>
    <row r="7486" spans="14:14">
      <c r="N7486" s="168"/>
    </row>
    <row r="7487" spans="14:14">
      <c r="N7487" s="168"/>
    </row>
    <row r="7488" spans="14:14">
      <c r="N7488" s="168"/>
    </row>
    <row r="7489" spans="14:14">
      <c r="N7489" s="168"/>
    </row>
    <row r="7490" spans="14:14">
      <c r="N7490" s="168"/>
    </row>
    <row r="7491" spans="14:14">
      <c r="N7491" s="168"/>
    </row>
    <row r="7492" spans="14:14">
      <c r="N7492" s="168"/>
    </row>
    <row r="7493" spans="14:14">
      <c r="N7493" s="168"/>
    </row>
    <row r="7494" spans="14:14">
      <c r="N7494" s="168"/>
    </row>
    <row r="7495" spans="14:14">
      <c r="N7495" s="168"/>
    </row>
    <row r="7496" spans="14:14">
      <c r="N7496" s="168"/>
    </row>
    <row r="7497" spans="14:14">
      <c r="N7497" s="168"/>
    </row>
    <row r="7498" spans="14:14">
      <c r="N7498" s="168"/>
    </row>
    <row r="7499" spans="14:14">
      <c r="N7499" s="168"/>
    </row>
    <row r="7500" spans="14:14">
      <c r="N7500" s="168"/>
    </row>
    <row r="7501" spans="14:14">
      <c r="N7501" s="168"/>
    </row>
    <row r="7502" spans="14:14">
      <c r="N7502" s="168"/>
    </row>
    <row r="7503" spans="14:14">
      <c r="N7503" s="168"/>
    </row>
    <row r="7504" spans="14:14">
      <c r="N7504" s="168"/>
    </row>
    <row r="7505" spans="14:14">
      <c r="N7505" s="168"/>
    </row>
    <row r="7506" spans="14:14">
      <c r="N7506" s="168"/>
    </row>
    <row r="7507" spans="14:14">
      <c r="N7507" s="168"/>
    </row>
    <row r="7508" spans="14:14">
      <c r="N7508" s="168"/>
    </row>
    <row r="7509" spans="14:14">
      <c r="N7509" s="168"/>
    </row>
    <row r="7510" spans="14:14">
      <c r="N7510" s="168"/>
    </row>
    <row r="7511" spans="14:14">
      <c r="N7511" s="168"/>
    </row>
    <row r="7512" spans="14:14">
      <c r="N7512" s="168"/>
    </row>
    <row r="7513" spans="14:14">
      <c r="N7513" s="168"/>
    </row>
    <row r="7514" spans="14:14">
      <c r="N7514" s="168"/>
    </row>
    <row r="7515" spans="14:14">
      <c r="N7515" s="168"/>
    </row>
    <row r="7516" spans="14:14">
      <c r="N7516" s="168"/>
    </row>
    <row r="7517" spans="14:14">
      <c r="N7517" s="168"/>
    </row>
    <row r="7518" spans="14:14">
      <c r="N7518" s="168"/>
    </row>
    <row r="7519" spans="14:14">
      <c r="N7519" s="168"/>
    </row>
    <row r="7520" spans="14:14">
      <c r="N7520" s="168"/>
    </row>
    <row r="7521" spans="14:14">
      <c r="N7521" s="168"/>
    </row>
    <row r="7522" spans="14:14">
      <c r="N7522" s="168"/>
    </row>
    <row r="7523" spans="14:14">
      <c r="N7523" s="168"/>
    </row>
    <row r="7524" spans="14:14">
      <c r="N7524" s="168"/>
    </row>
    <row r="7525" spans="14:14">
      <c r="N7525" s="168"/>
    </row>
    <row r="7526" spans="14:14">
      <c r="N7526" s="168"/>
    </row>
    <row r="7527" spans="14:14">
      <c r="N7527" s="168"/>
    </row>
    <row r="7528" spans="14:14">
      <c r="N7528" s="168"/>
    </row>
    <row r="7529" spans="14:14">
      <c r="N7529" s="168"/>
    </row>
    <row r="7530" spans="14:14">
      <c r="N7530" s="168"/>
    </row>
    <row r="7531" spans="14:14">
      <c r="N7531" s="168"/>
    </row>
    <row r="7532" spans="14:14">
      <c r="N7532" s="168"/>
    </row>
    <row r="7533" spans="14:14">
      <c r="N7533" s="168"/>
    </row>
    <row r="7534" spans="14:14">
      <c r="N7534" s="168"/>
    </row>
    <row r="7535" spans="14:14">
      <c r="N7535" s="168"/>
    </row>
    <row r="7536" spans="14:14">
      <c r="N7536" s="168"/>
    </row>
    <row r="7537" spans="14:14">
      <c r="N7537" s="168"/>
    </row>
    <row r="7538" spans="14:14">
      <c r="N7538" s="168"/>
    </row>
    <row r="7539" spans="14:14">
      <c r="N7539" s="168"/>
    </row>
    <row r="7540" spans="14:14">
      <c r="N7540" s="168"/>
    </row>
    <row r="7541" spans="14:14">
      <c r="N7541" s="168"/>
    </row>
    <row r="7542" spans="14:14">
      <c r="N7542" s="168"/>
    </row>
    <row r="7543" spans="14:14">
      <c r="N7543" s="168"/>
    </row>
    <row r="7544" spans="14:14">
      <c r="N7544" s="168"/>
    </row>
    <row r="7545" spans="14:14">
      <c r="N7545" s="168"/>
    </row>
    <row r="7546" spans="14:14">
      <c r="N7546" s="168"/>
    </row>
    <row r="7547" spans="14:14">
      <c r="N7547" s="168"/>
    </row>
    <row r="7548" spans="14:14">
      <c r="N7548" s="168"/>
    </row>
    <row r="7549" spans="14:14">
      <c r="N7549" s="168"/>
    </row>
    <row r="7550" spans="14:14">
      <c r="N7550" s="168"/>
    </row>
    <row r="7551" spans="14:14">
      <c r="N7551" s="168"/>
    </row>
    <row r="7552" spans="14:14">
      <c r="N7552" s="168"/>
    </row>
    <row r="7553" spans="14:14">
      <c r="N7553" s="168"/>
    </row>
    <row r="7554" spans="14:14">
      <c r="N7554" s="168"/>
    </row>
    <row r="7555" spans="14:14">
      <c r="N7555" s="168"/>
    </row>
    <row r="7556" spans="14:14">
      <c r="N7556" s="168"/>
    </row>
    <row r="7557" spans="14:14">
      <c r="N7557" s="168"/>
    </row>
    <row r="7558" spans="14:14">
      <c r="N7558" s="168"/>
    </row>
    <row r="7559" spans="14:14">
      <c r="N7559" s="168"/>
    </row>
    <row r="7560" spans="14:14">
      <c r="N7560" s="168"/>
    </row>
    <row r="7561" spans="14:14">
      <c r="N7561" s="168"/>
    </row>
    <row r="7562" spans="14:14">
      <c r="N7562" s="168"/>
    </row>
    <row r="7563" spans="14:14">
      <c r="N7563" s="168"/>
    </row>
    <row r="7564" spans="14:14">
      <c r="N7564" s="168"/>
    </row>
    <row r="7565" spans="14:14">
      <c r="N7565" s="168"/>
    </row>
    <row r="7566" spans="14:14">
      <c r="N7566" s="168"/>
    </row>
    <row r="7567" spans="14:14">
      <c r="N7567" s="168"/>
    </row>
    <row r="7568" spans="14:14">
      <c r="N7568" s="168"/>
    </row>
    <row r="7569" spans="14:14">
      <c r="N7569" s="168"/>
    </row>
    <row r="7570" spans="14:14">
      <c r="N7570" s="168"/>
    </row>
    <row r="7571" spans="14:14">
      <c r="N7571" s="168"/>
    </row>
    <row r="7572" spans="14:14">
      <c r="N7572" s="168"/>
    </row>
    <row r="7573" spans="14:14">
      <c r="N7573" s="168"/>
    </row>
    <row r="7574" spans="14:14">
      <c r="N7574" s="168"/>
    </row>
    <row r="7575" spans="14:14">
      <c r="N7575" s="168"/>
    </row>
    <row r="7576" spans="14:14">
      <c r="N7576" s="168"/>
    </row>
    <row r="7577" spans="14:14">
      <c r="N7577" s="168"/>
    </row>
    <row r="7578" spans="14:14">
      <c r="N7578" s="168"/>
    </row>
    <row r="7579" spans="14:14">
      <c r="N7579" s="168"/>
    </row>
    <row r="7580" spans="14:14">
      <c r="N7580" s="168"/>
    </row>
    <row r="7581" spans="14:14">
      <c r="N7581" s="168"/>
    </row>
    <row r="7582" spans="14:14">
      <c r="N7582" s="168"/>
    </row>
    <row r="7583" spans="14:14">
      <c r="N7583" s="168"/>
    </row>
    <row r="7584" spans="14:14">
      <c r="N7584" s="168"/>
    </row>
    <row r="7585" spans="14:14">
      <c r="N7585" s="168"/>
    </row>
    <row r="7586" spans="14:14">
      <c r="N7586" s="168"/>
    </row>
    <row r="7587" spans="14:14">
      <c r="N7587" s="168"/>
    </row>
    <row r="7588" spans="14:14">
      <c r="N7588" s="168"/>
    </row>
    <row r="7589" spans="14:14">
      <c r="N7589" s="168"/>
    </row>
    <row r="7590" spans="14:14">
      <c r="N7590" s="168"/>
    </row>
    <row r="7591" spans="14:14">
      <c r="N7591" s="168"/>
    </row>
    <row r="7592" spans="14:14">
      <c r="N7592" s="168"/>
    </row>
    <row r="7593" spans="14:14">
      <c r="N7593" s="168"/>
    </row>
    <row r="7594" spans="14:14">
      <c r="N7594" s="168"/>
    </row>
    <row r="7595" spans="14:14">
      <c r="N7595" s="168"/>
    </row>
    <row r="7596" spans="14:14">
      <c r="N7596" s="168"/>
    </row>
    <row r="7597" spans="14:14">
      <c r="N7597" s="168"/>
    </row>
    <row r="7598" spans="14:14">
      <c r="N7598" s="168"/>
    </row>
    <row r="7599" spans="14:14">
      <c r="N7599" s="168"/>
    </row>
    <row r="7600" spans="14:14">
      <c r="N7600" s="168"/>
    </row>
    <row r="7601" spans="14:14">
      <c r="N7601" s="168"/>
    </row>
    <row r="7602" spans="14:14">
      <c r="N7602" s="168"/>
    </row>
    <row r="7603" spans="14:14">
      <c r="N7603" s="168"/>
    </row>
    <row r="7604" spans="14:14">
      <c r="N7604" s="168"/>
    </row>
    <row r="7605" spans="14:14">
      <c r="N7605" s="168"/>
    </row>
    <row r="7606" spans="14:14">
      <c r="N7606" s="168"/>
    </row>
    <row r="7607" spans="14:14">
      <c r="N7607" s="168"/>
    </row>
    <row r="7608" spans="14:14">
      <c r="N7608" s="168"/>
    </row>
    <row r="7609" spans="14:14">
      <c r="N7609" s="168"/>
    </row>
    <row r="7610" spans="14:14">
      <c r="N7610" s="168"/>
    </row>
    <row r="7611" spans="14:14">
      <c r="N7611" s="168"/>
    </row>
    <row r="7612" spans="14:14">
      <c r="N7612" s="168"/>
    </row>
    <row r="7613" spans="14:14">
      <c r="N7613" s="168"/>
    </row>
    <row r="7614" spans="14:14">
      <c r="N7614" s="168"/>
    </row>
    <row r="7615" spans="14:14">
      <c r="N7615" s="168"/>
    </row>
    <row r="7616" spans="14:14">
      <c r="N7616" s="168"/>
    </row>
    <row r="7617" spans="14:14">
      <c r="N7617" s="168"/>
    </row>
    <row r="7618" spans="14:14">
      <c r="N7618" s="168"/>
    </row>
    <row r="7619" spans="14:14">
      <c r="N7619" s="168"/>
    </row>
    <row r="7620" spans="14:14">
      <c r="N7620" s="168"/>
    </row>
    <row r="7621" spans="14:14">
      <c r="N7621" s="168"/>
    </row>
    <row r="7622" spans="14:14">
      <c r="N7622" s="168"/>
    </row>
    <row r="7623" spans="14:14">
      <c r="N7623" s="168"/>
    </row>
    <row r="7624" spans="14:14">
      <c r="N7624" s="168"/>
    </row>
    <row r="7625" spans="14:14">
      <c r="N7625" s="168"/>
    </row>
    <row r="7626" spans="14:14">
      <c r="N7626" s="168"/>
    </row>
    <row r="7627" spans="14:14">
      <c r="N7627" s="168"/>
    </row>
    <row r="7628" spans="14:14">
      <c r="N7628" s="168"/>
    </row>
    <row r="7629" spans="14:14">
      <c r="N7629" s="168"/>
    </row>
    <row r="7630" spans="14:14">
      <c r="N7630" s="168"/>
    </row>
    <row r="7631" spans="14:14">
      <c r="N7631" s="168"/>
    </row>
    <row r="7632" spans="14:14">
      <c r="N7632" s="168"/>
    </row>
    <row r="7633" spans="14:14">
      <c r="N7633" s="168"/>
    </row>
    <row r="7634" spans="14:14">
      <c r="N7634" s="168"/>
    </row>
    <row r="7635" spans="14:14">
      <c r="N7635" s="168"/>
    </row>
    <row r="7636" spans="14:14">
      <c r="N7636" s="168"/>
    </row>
    <row r="7637" spans="14:14">
      <c r="N7637" s="168"/>
    </row>
    <row r="7638" spans="14:14">
      <c r="N7638" s="168"/>
    </row>
    <row r="7639" spans="14:14">
      <c r="N7639" s="168"/>
    </row>
    <row r="7640" spans="14:14">
      <c r="N7640" s="168"/>
    </row>
    <row r="7641" spans="14:14">
      <c r="N7641" s="168"/>
    </row>
    <row r="7642" spans="14:14">
      <c r="N7642" s="168"/>
    </row>
    <row r="7643" spans="14:14">
      <c r="N7643" s="168"/>
    </row>
    <row r="7644" spans="14:14">
      <c r="N7644" s="168"/>
    </row>
    <row r="7645" spans="14:14">
      <c r="N7645" s="168"/>
    </row>
    <row r="7646" spans="14:14">
      <c r="N7646" s="168"/>
    </row>
    <row r="7647" spans="14:14">
      <c r="N7647" s="168"/>
    </row>
    <row r="7648" spans="14:14">
      <c r="N7648" s="168"/>
    </row>
    <row r="7649" spans="14:14">
      <c r="N7649" s="168"/>
    </row>
    <row r="7650" spans="14:14">
      <c r="N7650" s="168"/>
    </row>
    <row r="7651" spans="14:14">
      <c r="N7651" s="168"/>
    </row>
    <row r="7652" spans="14:14">
      <c r="N7652" s="168"/>
    </row>
    <row r="7653" spans="14:14">
      <c r="N7653" s="168"/>
    </row>
    <row r="7654" spans="14:14">
      <c r="N7654" s="168"/>
    </row>
    <row r="7655" spans="14:14">
      <c r="N7655" s="168"/>
    </row>
    <row r="7656" spans="14:14">
      <c r="N7656" s="168"/>
    </row>
    <row r="7657" spans="14:14">
      <c r="N7657" s="168"/>
    </row>
    <row r="7658" spans="14:14">
      <c r="N7658" s="168"/>
    </row>
    <row r="7659" spans="14:14">
      <c r="N7659" s="168"/>
    </row>
    <row r="7660" spans="14:14">
      <c r="N7660" s="168"/>
    </row>
    <row r="7661" spans="14:14">
      <c r="N7661" s="168"/>
    </row>
    <row r="7662" spans="14:14">
      <c r="N7662" s="168"/>
    </row>
    <row r="7663" spans="14:14">
      <c r="N7663" s="168"/>
    </row>
    <row r="7664" spans="14:14">
      <c r="N7664" s="168"/>
    </row>
    <row r="7665" spans="14:14">
      <c r="N7665" s="168"/>
    </row>
    <row r="7666" spans="14:14">
      <c r="N7666" s="168"/>
    </row>
    <row r="7667" spans="14:14">
      <c r="N7667" s="168"/>
    </row>
    <row r="7668" spans="14:14">
      <c r="N7668" s="168"/>
    </row>
    <row r="7669" spans="14:14">
      <c r="N7669" s="168"/>
    </row>
    <row r="7670" spans="14:14">
      <c r="N7670" s="168"/>
    </row>
    <row r="7671" spans="14:14">
      <c r="N7671" s="168"/>
    </row>
    <row r="7672" spans="14:14">
      <c r="N7672" s="168"/>
    </row>
    <row r="7673" spans="14:14">
      <c r="N7673" s="168"/>
    </row>
    <row r="7674" spans="14:14">
      <c r="N7674" s="168"/>
    </row>
    <row r="7675" spans="14:14">
      <c r="N7675" s="168"/>
    </row>
    <row r="7676" spans="14:14">
      <c r="N7676" s="168"/>
    </row>
    <row r="7677" spans="14:14">
      <c r="N7677" s="168"/>
    </row>
    <row r="7678" spans="14:14">
      <c r="N7678" s="168"/>
    </row>
    <row r="7679" spans="14:14">
      <c r="N7679" s="168"/>
    </row>
    <row r="7680" spans="14:14">
      <c r="N7680" s="168"/>
    </row>
    <row r="7681" spans="14:14">
      <c r="N7681" s="168"/>
    </row>
    <row r="7682" spans="14:14">
      <c r="N7682" s="168"/>
    </row>
    <row r="7683" spans="14:14">
      <c r="N7683" s="168"/>
    </row>
    <row r="7684" spans="14:14">
      <c r="N7684" s="168"/>
    </row>
    <row r="7685" spans="14:14">
      <c r="N7685" s="168"/>
    </row>
    <row r="7686" spans="14:14">
      <c r="N7686" s="168"/>
    </row>
    <row r="7687" spans="14:14">
      <c r="N7687" s="168"/>
    </row>
    <row r="7688" spans="14:14">
      <c r="N7688" s="168"/>
    </row>
    <row r="7689" spans="14:14">
      <c r="N7689" s="168"/>
    </row>
    <row r="7690" spans="14:14">
      <c r="N7690" s="168"/>
    </row>
    <row r="7691" spans="14:14">
      <c r="N7691" s="168"/>
    </row>
    <row r="7692" spans="14:14">
      <c r="N7692" s="168"/>
    </row>
    <row r="7693" spans="14:14">
      <c r="N7693" s="168"/>
    </row>
    <row r="7694" spans="14:14">
      <c r="N7694" s="168"/>
    </row>
    <row r="7695" spans="14:14">
      <c r="N7695" s="168"/>
    </row>
    <row r="7696" spans="14:14">
      <c r="N7696" s="168"/>
    </row>
    <row r="7697" spans="14:14">
      <c r="N7697" s="168"/>
    </row>
    <row r="7698" spans="14:14">
      <c r="N7698" s="168"/>
    </row>
    <row r="7699" spans="14:14">
      <c r="N7699" s="168"/>
    </row>
    <row r="7700" spans="14:14">
      <c r="N7700" s="168"/>
    </row>
    <row r="7701" spans="14:14">
      <c r="N7701" s="168"/>
    </row>
    <row r="7702" spans="14:14">
      <c r="N7702" s="168"/>
    </row>
    <row r="7703" spans="14:14">
      <c r="N7703" s="168"/>
    </row>
    <row r="7704" spans="14:14">
      <c r="N7704" s="168"/>
    </row>
    <row r="7705" spans="14:14">
      <c r="N7705" s="168"/>
    </row>
    <row r="7706" spans="14:14">
      <c r="N7706" s="168"/>
    </row>
    <row r="7707" spans="14:14">
      <c r="N7707" s="168"/>
    </row>
    <row r="7708" spans="14:14">
      <c r="N7708" s="168"/>
    </row>
    <row r="7709" spans="14:14">
      <c r="N7709" s="168"/>
    </row>
    <row r="7710" spans="14:14">
      <c r="N7710" s="168"/>
    </row>
    <row r="7711" spans="14:14">
      <c r="N7711" s="168"/>
    </row>
    <row r="7712" spans="14:14">
      <c r="N7712" s="168"/>
    </row>
    <row r="7713" spans="14:14">
      <c r="N7713" s="168"/>
    </row>
    <row r="7714" spans="14:14">
      <c r="N7714" s="168"/>
    </row>
    <row r="7715" spans="14:14">
      <c r="N7715" s="168"/>
    </row>
    <row r="7716" spans="14:14">
      <c r="N7716" s="168"/>
    </row>
    <row r="7717" spans="14:14">
      <c r="N7717" s="168"/>
    </row>
    <row r="7718" spans="14:14">
      <c r="N7718" s="168"/>
    </row>
    <row r="7719" spans="14:14">
      <c r="N7719" s="168"/>
    </row>
    <row r="7720" spans="14:14">
      <c r="N7720" s="168"/>
    </row>
    <row r="7721" spans="14:14">
      <c r="N7721" s="168"/>
    </row>
    <row r="7722" spans="14:14">
      <c r="N7722" s="168"/>
    </row>
    <row r="7723" spans="14:14">
      <c r="N7723" s="168"/>
    </row>
    <row r="7724" spans="14:14">
      <c r="N7724" s="168"/>
    </row>
    <row r="7725" spans="14:14">
      <c r="N7725" s="168"/>
    </row>
    <row r="7726" spans="14:14">
      <c r="N7726" s="168"/>
    </row>
    <row r="7727" spans="14:14">
      <c r="N7727" s="168"/>
    </row>
    <row r="7728" spans="14:14">
      <c r="N7728" s="168"/>
    </row>
    <row r="7729" spans="14:14">
      <c r="N7729" s="168"/>
    </row>
    <row r="7730" spans="14:14">
      <c r="N7730" s="168"/>
    </row>
    <row r="7731" spans="14:14">
      <c r="N7731" s="168"/>
    </row>
    <row r="7732" spans="14:14">
      <c r="N7732" s="168"/>
    </row>
    <row r="7733" spans="14:14">
      <c r="N7733" s="168"/>
    </row>
    <row r="7734" spans="14:14">
      <c r="N7734" s="168"/>
    </row>
    <row r="7735" spans="14:14">
      <c r="N7735" s="168"/>
    </row>
    <row r="7736" spans="14:14">
      <c r="N7736" s="168"/>
    </row>
    <row r="7737" spans="14:14">
      <c r="N7737" s="168"/>
    </row>
    <row r="7738" spans="14:14">
      <c r="N7738" s="168"/>
    </row>
    <row r="7739" spans="14:14">
      <c r="N7739" s="168"/>
    </row>
    <row r="7740" spans="14:14">
      <c r="N7740" s="168"/>
    </row>
    <row r="7741" spans="14:14">
      <c r="N7741" s="168"/>
    </row>
    <row r="7742" spans="14:14">
      <c r="N7742" s="168"/>
    </row>
    <row r="7743" spans="14:14">
      <c r="N7743" s="168"/>
    </row>
    <row r="7744" spans="14:14">
      <c r="N7744" s="168"/>
    </row>
    <row r="7745" spans="14:14">
      <c r="N7745" s="168"/>
    </row>
    <row r="7746" spans="14:14">
      <c r="N7746" s="168"/>
    </row>
    <row r="7747" spans="14:14">
      <c r="N7747" s="168"/>
    </row>
    <row r="7748" spans="14:14">
      <c r="N7748" s="168"/>
    </row>
    <row r="7749" spans="14:14">
      <c r="N7749" s="168"/>
    </row>
    <row r="7750" spans="14:14">
      <c r="N7750" s="168"/>
    </row>
    <row r="7751" spans="14:14">
      <c r="N7751" s="168"/>
    </row>
    <row r="7752" spans="14:14">
      <c r="N7752" s="168"/>
    </row>
    <row r="7753" spans="14:14">
      <c r="N7753" s="168"/>
    </row>
    <row r="7754" spans="14:14">
      <c r="N7754" s="168"/>
    </row>
    <row r="7755" spans="14:14">
      <c r="N7755" s="168"/>
    </row>
    <row r="7756" spans="14:14">
      <c r="N7756" s="168"/>
    </row>
    <row r="7757" spans="14:14">
      <c r="N7757" s="168"/>
    </row>
    <row r="7758" spans="14:14">
      <c r="N7758" s="168"/>
    </row>
    <row r="7759" spans="14:14">
      <c r="N7759" s="168"/>
    </row>
    <row r="7760" spans="14:14">
      <c r="N7760" s="168"/>
    </row>
    <row r="7761" spans="14:14">
      <c r="N7761" s="168"/>
    </row>
    <row r="7762" spans="14:14">
      <c r="N7762" s="168"/>
    </row>
    <row r="7763" spans="14:14">
      <c r="N7763" s="168"/>
    </row>
    <row r="7764" spans="14:14">
      <c r="N7764" s="168"/>
    </row>
    <row r="7765" spans="14:14">
      <c r="N7765" s="168"/>
    </row>
    <row r="7766" spans="14:14">
      <c r="N7766" s="168"/>
    </row>
    <row r="7767" spans="14:14">
      <c r="N7767" s="168"/>
    </row>
    <row r="7768" spans="14:14">
      <c r="N7768" s="168"/>
    </row>
    <row r="7769" spans="14:14">
      <c r="N7769" s="168"/>
    </row>
    <row r="7770" spans="14:14">
      <c r="N7770" s="168"/>
    </row>
    <row r="7771" spans="14:14">
      <c r="N7771" s="168"/>
    </row>
    <row r="7772" spans="14:14">
      <c r="N7772" s="168"/>
    </row>
    <row r="7773" spans="14:14">
      <c r="N7773" s="168"/>
    </row>
    <row r="7774" spans="14:14">
      <c r="N7774" s="168"/>
    </row>
    <row r="7775" spans="14:14">
      <c r="N7775" s="168"/>
    </row>
    <row r="7776" spans="14:14">
      <c r="N7776" s="168"/>
    </row>
    <row r="7777" spans="14:14">
      <c r="N7777" s="168"/>
    </row>
    <row r="7778" spans="14:14">
      <c r="N7778" s="168"/>
    </row>
    <row r="7779" spans="14:14">
      <c r="N7779" s="168"/>
    </row>
    <row r="7780" spans="14:14">
      <c r="N7780" s="168"/>
    </row>
    <row r="7781" spans="14:14">
      <c r="N7781" s="168"/>
    </row>
    <row r="7782" spans="14:14">
      <c r="N7782" s="168"/>
    </row>
    <row r="7783" spans="14:14">
      <c r="N7783" s="168"/>
    </row>
    <row r="7784" spans="14:14">
      <c r="N7784" s="168"/>
    </row>
    <row r="7785" spans="14:14">
      <c r="N7785" s="168"/>
    </row>
    <row r="7786" spans="14:14">
      <c r="N7786" s="168"/>
    </row>
    <row r="7787" spans="14:14">
      <c r="N7787" s="168"/>
    </row>
    <row r="7788" spans="14:14">
      <c r="N7788" s="168"/>
    </row>
    <row r="7789" spans="14:14">
      <c r="N7789" s="168"/>
    </row>
    <row r="7790" spans="14:14">
      <c r="N7790" s="168"/>
    </row>
    <row r="7791" spans="14:14">
      <c r="N7791" s="168"/>
    </row>
    <row r="7792" spans="14:14">
      <c r="N7792" s="168"/>
    </row>
    <row r="7793" spans="14:14">
      <c r="N7793" s="168"/>
    </row>
    <row r="7794" spans="14:14">
      <c r="N7794" s="168"/>
    </row>
    <row r="7795" spans="14:14">
      <c r="N7795" s="168"/>
    </row>
    <row r="7796" spans="14:14">
      <c r="N7796" s="168"/>
    </row>
    <row r="7797" spans="14:14">
      <c r="N7797" s="168"/>
    </row>
    <row r="7798" spans="14:14">
      <c r="N7798" s="168"/>
    </row>
    <row r="7799" spans="14:14">
      <c r="N7799" s="168"/>
    </row>
    <row r="7800" spans="14:14">
      <c r="N7800" s="168"/>
    </row>
    <row r="7801" spans="14:14">
      <c r="N7801" s="168"/>
    </row>
    <row r="7802" spans="14:14">
      <c r="N7802" s="168"/>
    </row>
    <row r="7803" spans="14:14">
      <c r="N7803" s="168"/>
    </row>
    <row r="7804" spans="14:14">
      <c r="N7804" s="168"/>
    </row>
    <row r="7805" spans="14:14">
      <c r="N7805" s="168"/>
    </row>
    <row r="7806" spans="14:14">
      <c r="N7806" s="168"/>
    </row>
    <row r="7807" spans="14:14">
      <c r="N7807" s="168"/>
    </row>
    <row r="7808" spans="14:14">
      <c r="N7808" s="168"/>
    </row>
    <row r="7809" spans="14:14">
      <c r="N7809" s="168"/>
    </row>
    <row r="7810" spans="14:14">
      <c r="N7810" s="168"/>
    </row>
    <row r="7811" spans="14:14">
      <c r="N7811" s="168"/>
    </row>
    <row r="7812" spans="14:14">
      <c r="N7812" s="168"/>
    </row>
    <row r="7813" spans="14:14">
      <c r="N7813" s="168"/>
    </row>
    <row r="7814" spans="14:14">
      <c r="N7814" s="168"/>
    </row>
    <row r="7815" spans="14:14">
      <c r="N7815" s="168"/>
    </row>
    <row r="7816" spans="14:14">
      <c r="N7816" s="168"/>
    </row>
    <row r="7817" spans="14:14">
      <c r="N7817" s="168"/>
    </row>
    <row r="7818" spans="14:14">
      <c r="N7818" s="168"/>
    </row>
    <row r="7819" spans="14:14">
      <c r="N7819" s="168"/>
    </row>
    <row r="7820" spans="14:14">
      <c r="N7820" s="168"/>
    </row>
    <row r="7821" spans="14:14">
      <c r="N7821" s="168"/>
    </row>
    <row r="7822" spans="14:14">
      <c r="N7822" s="168"/>
    </row>
    <row r="7823" spans="14:14">
      <c r="N7823" s="168"/>
    </row>
    <row r="7824" spans="14:14">
      <c r="N7824" s="168"/>
    </row>
    <row r="7825" spans="14:14">
      <c r="N7825" s="168"/>
    </row>
    <row r="7826" spans="14:14">
      <c r="N7826" s="168"/>
    </row>
    <row r="7827" spans="14:14">
      <c r="N7827" s="168"/>
    </row>
    <row r="7828" spans="14:14">
      <c r="N7828" s="168"/>
    </row>
    <row r="7829" spans="14:14">
      <c r="N7829" s="168"/>
    </row>
    <row r="7830" spans="14:14">
      <c r="N7830" s="168"/>
    </row>
    <row r="7831" spans="14:14">
      <c r="N7831" s="168"/>
    </row>
    <row r="7832" spans="14:14">
      <c r="N7832" s="168"/>
    </row>
    <row r="7833" spans="14:14">
      <c r="N7833" s="168"/>
    </row>
    <row r="7834" spans="14:14">
      <c r="N7834" s="168"/>
    </row>
    <row r="7835" spans="14:14">
      <c r="N7835" s="168"/>
    </row>
    <row r="7836" spans="14:14">
      <c r="N7836" s="168"/>
    </row>
    <row r="7837" spans="14:14">
      <c r="N7837" s="168"/>
    </row>
    <row r="7838" spans="14:14">
      <c r="N7838" s="168"/>
    </row>
    <row r="7839" spans="14:14">
      <c r="N7839" s="168"/>
    </row>
    <row r="7840" spans="14:14">
      <c r="N7840" s="168"/>
    </row>
    <row r="7841" spans="14:14">
      <c r="N7841" s="168"/>
    </row>
    <row r="7842" spans="14:14">
      <c r="N7842" s="168"/>
    </row>
    <row r="7843" spans="14:14">
      <c r="N7843" s="168"/>
    </row>
    <row r="7844" spans="14:14">
      <c r="N7844" s="168"/>
    </row>
    <row r="7845" spans="14:14">
      <c r="N7845" s="168"/>
    </row>
    <row r="7846" spans="14:14">
      <c r="N7846" s="168"/>
    </row>
    <row r="7847" spans="14:14">
      <c r="N7847" s="168"/>
    </row>
    <row r="7848" spans="14:14">
      <c r="N7848" s="168"/>
    </row>
    <row r="7849" spans="14:14">
      <c r="N7849" s="168"/>
    </row>
    <row r="7850" spans="14:14">
      <c r="N7850" s="168"/>
    </row>
    <row r="7851" spans="14:14">
      <c r="N7851" s="168"/>
    </row>
    <row r="7852" spans="14:14">
      <c r="N7852" s="168"/>
    </row>
    <row r="7853" spans="14:14">
      <c r="N7853" s="168"/>
    </row>
    <row r="7854" spans="14:14">
      <c r="N7854" s="168"/>
    </row>
    <row r="7855" spans="14:14">
      <c r="N7855" s="168"/>
    </row>
    <row r="7856" spans="14:14">
      <c r="N7856" s="168"/>
    </row>
    <row r="7857" spans="14:14">
      <c r="N7857" s="168"/>
    </row>
    <row r="7858" spans="14:14">
      <c r="N7858" s="168"/>
    </row>
    <row r="7859" spans="14:14">
      <c r="N7859" s="168"/>
    </row>
    <row r="7860" spans="14:14">
      <c r="N7860" s="168"/>
    </row>
    <row r="7861" spans="14:14">
      <c r="N7861" s="168"/>
    </row>
    <row r="7862" spans="14:14">
      <c r="N7862" s="168"/>
    </row>
    <row r="7863" spans="14:14">
      <c r="N7863" s="168"/>
    </row>
    <row r="7864" spans="14:14">
      <c r="N7864" s="168"/>
    </row>
    <row r="7865" spans="14:14">
      <c r="N7865" s="168"/>
    </row>
    <row r="7866" spans="14:14">
      <c r="N7866" s="168"/>
    </row>
    <row r="7867" spans="14:14">
      <c r="N7867" s="168"/>
    </row>
    <row r="7868" spans="14:14">
      <c r="N7868" s="168"/>
    </row>
    <row r="7869" spans="14:14">
      <c r="N7869" s="168"/>
    </row>
    <row r="7870" spans="14:14">
      <c r="N7870" s="168"/>
    </row>
    <row r="7871" spans="14:14">
      <c r="N7871" s="168"/>
    </row>
    <row r="7872" spans="14:14">
      <c r="N7872" s="168"/>
    </row>
    <row r="7873" spans="14:14">
      <c r="N7873" s="168"/>
    </row>
    <row r="7874" spans="14:14">
      <c r="N7874" s="168"/>
    </row>
    <row r="7875" spans="14:14">
      <c r="N7875" s="168"/>
    </row>
    <row r="7876" spans="14:14">
      <c r="N7876" s="168"/>
    </row>
    <row r="7877" spans="14:14">
      <c r="N7877" s="168"/>
    </row>
    <row r="7878" spans="14:14">
      <c r="N7878" s="168"/>
    </row>
    <row r="7879" spans="14:14">
      <c r="N7879" s="168"/>
    </row>
    <row r="7880" spans="14:14">
      <c r="N7880" s="168"/>
    </row>
    <row r="7881" spans="14:14">
      <c r="N7881" s="168"/>
    </row>
    <row r="7882" spans="14:14">
      <c r="N7882" s="168"/>
    </row>
    <row r="7883" spans="14:14">
      <c r="N7883" s="168"/>
    </row>
    <row r="7884" spans="14:14">
      <c r="N7884" s="168"/>
    </row>
    <row r="7885" spans="14:14">
      <c r="N7885" s="168"/>
    </row>
    <row r="7886" spans="14:14">
      <c r="N7886" s="168"/>
    </row>
    <row r="7887" spans="14:14">
      <c r="N7887" s="168"/>
    </row>
    <row r="7888" spans="14:14">
      <c r="N7888" s="168"/>
    </row>
    <row r="7889" spans="14:14">
      <c r="N7889" s="168"/>
    </row>
    <row r="7890" spans="14:14">
      <c r="N7890" s="168"/>
    </row>
    <row r="7891" spans="14:14">
      <c r="N7891" s="168"/>
    </row>
    <row r="7892" spans="14:14">
      <c r="N7892" s="168"/>
    </row>
    <row r="7893" spans="14:14">
      <c r="N7893" s="168"/>
    </row>
    <row r="7894" spans="14:14">
      <c r="N7894" s="168"/>
    </row>
    <row r="7895" spans="14:14">
      <c r="N7895" s="168"/>
    </row>
    <row r="7896" spans="14:14">
      <c r="N7896" s="168"/>
    </row>
    <row r="7897" spans="14:14">
      <c r="N7897" s="168"/>
    </row>
    <row r="7898" spans="14:14">
      <c r="N7898" s="168"/>
    </row>
    <row r="7899" spans="14:14">
      <c r="N7899" s="168"/>
    </row>
    <row r="7900" spans="14:14">
      <c r="N7900" s="168"/>
    </row>
    <row r="7901" spans="14:14">
      <c r="N7901" s="168"/>
    </row>
    <row r="7902" spans="14:14">
      <c r="N7902" s="168"/>
    </row>
    <row r="7903" spans="14:14">
      <c r="N7903" s="168"/>
    </row>
    <row r="7904" spans="14:14">
      <c r="N7904" s="168"/>
    </row>
    <row r="7905" spans="14:14">
      <c r="N7905" s="168"/>
    </row>
    <row r="7906" spans="14:14">
      <c r="N7906" s="168"/>
    </row>
    <row r="7907" spans="14:14">
      <c r="N7907" s="168"/>
    </row>
    <row r="7908" spans="14:14">
      <c r="N7908" s="168"/>
    </row>
    <row r="7909" spans="14:14">
      <c r="N7909" s="168"/>
    </row>
    <row r="7910" spans="14:14">
      <c r="N7910" s="168"/>
    </row>
    <row r="7911" spans="14:14">
      <c r="N7911" s="168"/>
    </row>
    <row r="7912" spans="14:14">
      <c r="N7912" s="168"/>
    </row>
    <row r="7913" spans="14:14">
      <c r="N7913" s="168"/>
    </row>
    <row r="7914" spans="14:14">
      <c r="N7914" s="168"/>
    </row>
    <row r="7915" spans="14:14">
      <c r="N7915" s="168"/>
    </row>
    <row r="7916" spans="14:14">
      <c r="N7916" s="168"/>
    </row>
    <row r="7917" spans="14:14">
      <c r="N7917" s="168"/>
    </row>
    <row r="7918" spans="14:14">
      <c r="N7918" s="168"/>
    </row>
    <row r="7919" spans="14:14">
      <c r="N7919" s="168"/>
    </row>
    <row r="7920" spans="14:14">
      <c r="N7920" s="168"/>
    </row>
    <row r="7921" spans="14:14">
      <c r="N7921" s="168"/>
    </row>
    <row r="7922" spans="14:14">
      <c r="N7922" s="168"/>
    </row>
    <row r="7923" spans="14:14">
      <c r="N7923" s="168"/>
    </row>
    <row r="7924" spans="14:14">
      <c r="N7924" s="168"/>
    </row>
    <row r="7925" spans="14:14">
      <c r="N7925" s="168"/>
    </row>
    <row r="7926" spans="14:14">
      <c r="N7926" s="168"/>
    </row>
    <row r="7927" spans="14:14">
      <c r="N7927" s="168"/>
    </row>
    <row r="7928" spans="14:14">
      <c r="N7928" s="168"/>
    </row>
    <row r="7929" spans="14:14">
      <c r="N7929" s="168"/>
    </row>
    <row r="7930" spans="14:14">
      <c r="N7930" s="168"/>
    </row>
    <row r="7931" spans="14:14">
      <c r="N7931" s="168"/>
    </row>
    <row r="7932" spans="14:14">
      <c r="N7932" s="168"/>
    </row>
    <row r="7933" spans="14:14">
      <c r="N7933" s="168"/>
    </row>
    <row r="7934" spans="14:14">
      <c r="N7934" s="168"/>
    </row>
    <row r="7935" spans="14:14">
      <c r="N7935" s="168"/>
    </row>
    <row r="7936" spans="14:14">
      <c r="N7936" s="168"/>
    </row>
    <row r="7937" spans="14:14">
      <c r="N7937" s="168"/>
    </row>
    <row r="7938" spans="14:14">
      <c r="N7938" s="168"/>
    </row>
    <row r="7939" spans="14:14">
      <c r="N7939" s="168"/>
    </row>
    <row r="7940" spans="14:14">
      <c r="N7940" s="168"/>
    </row>
    <row r="7941" spans="14:14">
      <c r="N7941" s="168"/>
    </row>
    <row r="7942" spans="14:14">
      <c r="N7942" s="168"/>
    </row>
    <row r="7943" spans="14:14">
      <c r="N7943" s="168"/>
    </row>
    <row r="7944" spans="14:14">
      <c r="N7944" s="168"/>
    </row>
    <row r="7945" spans="14:14">
      <c r="N7945" s="168"/>
    </row>
    <row r="7946" spans="14:14">
      <c r="N7946" s="168"/>
    </row>
    <row r="7947" spans="14:14">
      <c r="N7947" s="168"/>
    </row>
    <row r="7948" spans="14:14">
      <c r="N7948" s="168"/>
    </row>
    <row r="7949" spans="14:14">
      <c r="N7949" s="168"/>
    </row>
    <row r="7950" spans="14:14">
      <c r="N7950" s="168"/>
    </row>
    <row r="7951" spans="14:14">
      <c r="N7951" s="168"/>
    </row>
    <row r="7952" spans="14:14">
      <c r="N7952" s="168"/>
    </row>
    <row r="7953" spans="14:14">
      <c r="N7953" s="168"/>
    </row>
    <row r="7954" spans="14:14">
      <c r="N7954" s="168"/>
    </row>
    <row r="7955" spans="14:14">
      <c r="N7955" s="168"/>
    </row>
    <row r="7956" spans="14:14">
      <c r="N7956" s="168"/>
    </row>
    <row r="7957" spans="14:14">
      <c r="N7957" s="168"/>
    </row>
    <row r="7958" spans="14:14">
      <c r="N7958" s="168"/>
    </row>
    <row r="7959" spans="14:14">
      <c r="N7959" s="168"/>
    </row>
    <row r="7960" spans="14:14">
      <c r="N7960" s="168"/>
    </row>
    <row r="7961" spans="14:14">
      <c r="N7961" s="168"/>
    </row>
    <row r="7962" spans="14:14">
      <c r="N7962" s="168"/>
    </row>
    <row r="7963" spans="14:14">
      <c r="N7963" s="168"/>
    </row>
    <row r="7964" spans="14:14">
      <c r="N7964" s="168"/>
    </row>
    <row r="7965" spans="14:14">
      <c r="N7965" s="168"/>
    </row>
    <row r="7966" spans="14:14">
      <c r="N7966" s="168"/>
    </row>
    <row r="7967" spans="14:14">
      <c r="N7967" s="168"/>
    </row>
    <row r="7968" spans="14:14">
      <c r="N7968" s="168"/>
    </row>
    <row r="7969" spans="14:14">
      <c r="N7969" s="168"/>
    </row>
    <row r="7970" spans="14:14">
      <c r="N7970" s="168"/>
    </row>
    <row r="7971" spans="14:14">
      <c r="N7971" s="168"/>
    </row>
    <row r="7972" spans="14:14">
      <c r="N7972" s="168"/>
    </row>
    <row r="7973" spans="14:14">
      <c r="N7973" s="168"/>
    </row>
    <row r="7974" spans="14:14">
      <c r="N7974" s="168"/>
    </row>
    <row r="7975" spans="14:14">
      <c r="N7975" s="168"/>
    </row>
    <row r="7976" spans="14:14">
      <c r="N7976" s="168"/>
    </row>
    <row r="7977" spans="14:14">
      <c r="N7977" s="168"/>
    </row>
    <row r="7978" spans="14:14">
      <c r="N7978" s="168"/>
    </row>
    <row r="7979" spans="14:14">
      <c r="N7979" s="168"/>
    </row>
    <row r="7980" spans="14:14">
      <c r="N7980" s="168"/>
    </row>
    <row r="7981" spans="14:14">
      <c r="N7981" s="168"/>
    </row>
    <row r="7982" spans="14:14">
      <c r="N7982" s="168"/>
    </row>
    <row r="7983" spans="14:14">
      <c r="N7983" s="168"/>
    </row>
    <row r="7984" spans="14:14">
      <c r="N7984" s="168"/>
    </row>
    <row r="7985" spans="14:14">
      <c r="N7985" s="168"/>
    </row>
    <row r="7986" spans="14:14">
      <c r="N7986" s="168"/>
    </row>
    <row r="7987" spans="14:14">
      <c r="N7987" s="168"/>
    </row>
    <row r="7988" spans="14:14">
      <c r="N7988" s="168"/>
    </row>
    <row r="7989" spans="14:14">
      <c r="N7989" s="168"/>
    </row>
    <row r="7990" spans="14:14">
      <c r="N7990" s="168"/>
    </row>
    <row r="7991" spans="14:14">
      <c r="N7991" s="168"/>
    </row>
    <row r="7992" spans="14:14">
      <c r="N7992" s="168"/>
    </row>
    <row r="7993" spans="14:14">
      <c r="N7993" s="168"/>
    </row>
    <row r="7994" spans="14:14">
      <c r="N7994" s="168"/>
    </row>
    <row r="7995" spans="14:14">
      <c r="N7995" s="168"/>
    </row>
    <row r="7996" spans="14:14">
      <c r="N7996" s="168"/>
    </row>
    <row r="7997" spans="14:14">
      <c r="N7997" s="168"/>
    </row>
    <row r="7998" spans="14:14">
      <c r="N7998" s="168"/>
    </row>
    <row r="7999" spans="14:14">
      <c r="N7999" s="168"/>
    </row>
    <row r="8000" spans="14:14">
      <c r="N8000" s="168"/>
    </row>
    <row r="8001" spans="14:14">
      <c r="N8001" s="168"/>
    </row>
    <row r="8002" spans="14:14">
      <c r="N8002" s="168"/>
    </row>
    <row r="8003" spans="14:14">
      <c r="N8003" s="168"/>
    </row>
    <row r="8004" spans="14:14">
      <c r="N8004" s="168"/>
    </row>
    <row r="8005" spans="14:14">
      <c r="N8005" s="168"/>
    </row>
    <row r="8006" spans="14:14">
      <c r="N8006" s="168"/>
    </row>
    <row r="8007" spans="14:14">
      <c r="N8007" s="168"/>
    </row>
    <row r="8008" spans="14:14">
      <c r="N8008" s="168"/>
    </row>
    <row r="8009" spans="14:14">
      <c r="N8009" s="168"/>
    </row>
    <row r="8010" spans="14:14">
      <c r="N8010" s="168"/>
    </row>
    <row r="8011" spans="14:14">
      <c r="N8011" s="168"/>
    </row>
    <row r="8012" spans="14:14">
      <c r="N8012" s="168"/>
    </row>
    <row r="8013" spans="14:14">
      <c r="N8013" s="168"/>
    </row>
    <row r="8014" spans="14:14">
      <c r="N8014" s="168"/>
    </row>
    <row r="8015" spans="14:14">
      <c r="N8015" s="168"/>
    </row>
    <row r="8016" spans="14:14">
      <c r="N8016" s="168"/>
    </row>
    <row r="8017" spans="14:14">
      <c r="N8017" s="168"/>
    </row>
    <row r="8018" spans="14:14">
      <c r="N8018" s="168"/>
    </row>
    <row r="8019" spans="14:14">
      <c r="N8019" s="168"/>
    </row>
    <row r="8020" spans="14:14">
      <c r="N8020" s="168"/>
    </row>
    <row r="8021" spans="14:14">
      <c r="N8021" s="168"/>
    </row>
    <row r="8022" spans="14:14">
      <c r="N8022" s="168"/>
    </row>
    <row r="8023" spans="14:14">
      <c r="N8023" s="168"/>
    </row>
    <row r="8024" spans="14:14">
      <c r="N8024" s="168"/>
    </row>
    <row r="8025" spans="14:14">
      <c r="N8025" s="168"/>
    </row>
    <row r="8026" spans="14:14">
      <c r="N8026" s="168"/>
    </row>
    <row r="8027" spans="14:14">
      <c r="N8027" s="168"/>
    </row>
    <row r="8028" spans="14:14">
      <c r="N8028" s="168"/>
    </row>
    <row r="8029" spans="14:14">
      <c r="N8029" s="168"/>
    </row>
    <row r="8030" spans="14:14">
      <c r="N8030" s="168"/>
    </row>
    <row r="8031" spans="14:14">
      <c r="N8031" s="168"/>
    </row>
    <row r="8032" spans="14:14">
      <c r="N8032" s="168"/>
    </row>
    <row r="8033" spans="14:14">
      <c r="N8033" s="168"/>
    </row>
    <row r="8034" spans="14:14">
      <c r="N8034" s="168"/>
    </row>
    <row r="8035" spans="14:14">
      <c r="N8035" s="168"/>
    </row>
    <row r="8036" spans="14:14">
      <c r="N8036" s="168"/>
    </row>
    <row r="8037" spans="14:14">
      <c r="N8037" s="168"/>
    </row>
    <row r="8038" spans="14:14">
      <c r="N8038" s="168"/>
    </row>
    <row r="8039" spans="14:14">
      <c r="N8039" s="168"/>
    </row>
    <row r="8040" spans="14:14">
      <c r="N8040" s="168"/>
    </row>
    <row r="8041" spans="14:14">
      <c r="N8041" s="168"/>
    </row>
    <row r="8042" spans="14:14">
      <c r="N8042" s="168"/>
    </row>
    <row r="8043" spans="14:14">
      <c r="N8043" s="168"/>
    </row>
    <row r="8044" spans="14:14">
      <c r="N8044" s="168"/>
    </row>
    <row r="8045" spans="14:14">
      <c r="N8045" s="168"/>
    </row>
    <row r="8046" spans="14:14">
      <c r="N8046" s="168"/>
    </row>
    <row r="8047" spans="14:14">
      <c r="N8047" s="168"/>
    </row>
    <row r="8048" spans="14:14">
      <c r="N8048" s="168"/>
    </row>
    <row r="8049" spans="14:14">
      <c r="N8049" s="168"/>
    </row>
    <row r="8050" spans="14:14">
      <c r="N8050" s="168"/>
    </row>
    <row r="8051" spans="14:14">
      <c r="N8051" s="168"/>
    </row>
    <row r="8052" spans="14:14">
      <c r="N8052" s="168"/>
    </row>
    <row r="8053" spans="14:14">
      <c r="N8053" s="168"/>
    </row>
    <row r="8054" spans="14:14">
      <c r="N8054" s="168"/>
    </row>
  </sheetData>
  <autoFilter ref="A4:AT1985">
    <filterColumn colId="3" showButton="0"/>
    <filterColumn colId="27">
      <filters>
        <filter val="200"/>
      </filters>
    </filterColumn>
    <filterColumn colId="34" showButton="0">
      <filters>
        <filter val="INDUSTRIA ESPECIALIZADA EN AERONÁUTICA S.A. (INESPASA)"/>
      </filters>
    </filterColumn>
    <filterColumn colId="36" showButton="0"/>
    <filterColumn colId="37" showButton="0"/>
  </autoFilter>
  <mergeCells count="3245">
    <mergeCell ref="AI1375:AJ1375"/>
    <mergeCell ref="AI1376:AJ1376"/>
    <mergeCell ref="AI1374:AJ1374"/>
    <mergeCell ref="AI1365:AJ1365"/>
    <mergeCell ref="AI1366:AJ1366"/>
    <mergeCell ref="AI1367:AJ1367"/>
    <mergeCell ref="AI1299:AJ1299"/>
    <mergeCell ref="AI1300:AJ1300"/>
    <mergeCell ref="AI1296:AJ1296"/>
    <mergeCell ref="AI1279:AJ1279"/>
    <mergeCell ref="AI1266:AJ1266"/>
    <mergeCell ref="AI1267:AJ1267"/>
    <mergeCell ref="AI1268:AJ1268"/>
    <mergeCell ref="AI1269:AJ1269"/>
    <mergeCell ref="AI1270:AJ1270"/>
    <mergeCell ref="AI1271:AJ1271"/>
    <mergeCell ref="AI1272:AJ1272"/>
    <mergeCell ref="AI1273:AJ1273"/>
    <mergeCell ref="AI1274:AJ1274"/>
    <mergeCell ref="AI1275:AJ1275"/>
    <mergeCell ref="AI1334:AJ1334"/>
    <mergeCell ref="AI1302:AJ1302"/>
    <mergeCell ref="AI1303:AJ1303"/>
    <mergeCell ref="AI1304:AJ1304"/>
    <mergeCell ref="AI1305:AJ1305"/>
    <mergeCell ref="AI1306:AJ1306"/>
    <mergeCell ref="AI1307:AJ1307"/>
    <mergeCell ref="AI1308:AJ1308"/>
    <mergeCell ref="AI1309:AJ1309"/>
    <mergeCell ref="AI1310:AJ1310"/>
    <mergeCell ref="AI1311:AJ1311"/>
    <mergeCell ref="AI1312:AJ1312"/>
    <mergeCell ref="AK1196:AM1196"/>
    <mergeCell ref="AI1153:AJ1153"/>
    <mergeCell ref="AK1155:AM1155"/>
    <mergeCell ref="AI1148:AJ1148"/>
    <mergeCell ref="AK1169:AM1169"/>
    <mergeCell ref="AK1170:AM1170"/>
    <mergeCell ref="AK1171:AM1171"/>
    <mergeCell ref="AK1188:AM1188"/>
    <mergeCell ref="AK1189:AM1189"/>
    <mergeCell ref="AK1190:AM1190"/>
    <mergeCell ref="AK1191:AM1191"/>
    <mergeCell ref="AK1192:AM1192"/>
    <mergeCell ref="AK1193:AM1193"/>
    <mergeCell ref="AK1202:AM1202"/>
    <mergeCell ref="AK1197:AM1197"/>
    <mergeCell ref="AK1165:AM1165"/>
    <mergeCell ref="AK1166:AM1166"/>
    <mergeCell ref="AI1168:AJ1168"/>
    <mergeCell ref="AI1185:AJ1185"/>
    <mergeCell ref="AI1178:AJ1178"/>
    <mergeCell ref="AI1170:AJ1170"/>
    <mergeCell ref="AI1171:AJ1171"/>
    <mergeCell ref="AI1156:AJ1156"/>
    <mergeCell ref="AI1157:AJ1157"/>
    <mergeCell ref="AK1153:AM1153"/>
    <mergeCell ref="AI1164:AJ1164"/>
    <mergeCell ref="AK1198:AM1198"/>
    <mergeCell ref="AK1199:AM1199"/>
    <mergeCell ref="AK1200:AM1200"/>
    <mergeCell ref="AK1201:AM1201"/>
    <mergeCell ref="AI1177:AJ1177"/>
    <mergeCell ref="AI1175:AJ1175"/>
    <mergeCell ref="AI1176:AJ1176"/>
    <mergeCell ref="AI1165:AJ1165"/>
    <mergeCell ref="AI1173:AJ1173"/>
    <mergeCell ref="AI1167:AJ1167"/>
    <mergeCell ref="AI1169:AJ1169"/>
    <mergeCell ref="AI1172:AJ1172"/>
    <mergeCell ref="AI1166:AJ1166"/>
    <mergeCell ref="AI1180:AJ1180"/>
    <mergeCell ref="AI1160:AJ1160"/>
    <mergeCell ref="AI1154:AJ1154"/>
    <mergeCell ref="AI1147:AJ1147"/>
    <mergeCell ref="AK1151:AM1151"/>
    <mergeCell ref="AK1154:AM1154"/>
    <mergeCell ref="AK1161:AM1161"/>
    <mergeCell ref="AK1162:AM1162"/>
    <mergeCell ref="AK1163:AM1163"/>
    <mergeCell ref="AK1164:AM1164"/>
    <mergeCell ref="AK1175:AM1175"/>
    <mergeCell ref="AK1176:AM1176"/>
    <mergeCell ref="AK1177:AM1177"/>
    <mergeCell ref="AK1178:AM1178"/>
    <mergeCell ref="AK1179:AM1179"/>
    <mergeCell ref="AI1139:AJ1139"/>
    <mergeCell ref="AK1136:AM1136"/>
    <mergeCell ref="AK1137:AM1137"/>
    <mergeCell ref="AI1145:AJ1145"/>
    <mergeCell ref="AK1152:AM1152"/>
    <mergeCell ref="AK1129:AM1129"/>
    <mergeCell ref="AI1149:AJ1149"/>
    <mergeCell ref="AI1150:AJ1150"/>
    <mergeCell ref="AI1126:AJ1126"/>
    <mergeCell ref="AI1127:AJ1127"/>
    <mergeCell ref="AI1151:AJ1151"/>
    <mergeCell ref="AI1152:AJ1152"/>
    <mergeCell ref="AK1139:AM1139"/>
    <mergeCell ref="AK1135:AM1135"/>
    <mergeCell ref="AI1161:AJ1161"/>
    <mergeCell ref="AI1159:AJ1159"/>
    <mergeCell ref="AI1158:AJ1158"/>
    <mergeCell ref="AI1155:AJ1155"/>
    <mergeCell ref="AK1145:AM1145"/>
    <mergeCell ref="AK1143:AM1143"/>
    <mergeCell ref="AK1144:AM1144"/>
    <mergeCell ref="AK1146:AM1146"/>
    <mergeCell ref="AK1147:AM1147"/>
    <mergeCell ref="AK1148:AM1148"/>
    <mergeCell ref="AI1144:AJ1144"/>
    <mergeCell ref="AI1142:AJ1142"/>
    <mergeCell ref="AI1141:AJ1141"/>
    <mergeCell ref="AI1140:AJ1140"/>
    <mergeCell ref="AK1140:AM1140"/>
    <mergeCell ref="AK1141:AM1141"/>
    <mergeCell ref="AK1142:AM1142"/>
    <mergeCell ref="AI1143:AJ1143"/>
    <mergeCell ref="AK1123:AM1123"/>
    <mergeCell ref="AI1122:AJ1122"/>
    <mergeCell ref="AI1137:AJ1137"/>
    <mergeCell ref="AI1138:AJ1138"/>
    <mergeCell ref="AK1119:AM1119"/>
    <mergeCell ref="AK1120:AM1120"/>
    <mergeCell ref="AI1136:AJ1136"/>
    <mergeCell ref="AK1117:AM1117"/>
    <mergeCell ref="AI1129:AJ1129"/>
    <mergeCell ref="AI1130:AJ1130"/>
    <mergeCell ref="AI1128:AJ1128"/>
    <mergeCell ref="AK1138:AM1138"/>
    <mergeCell ref="AK1132:AM1132"/>
    <mergeCell ref="AK1133:AM1133"/>
    <mergeCell ref="AK1134:AM1134"/>
    <mergeCell ref="AI1131:AJ1131"/>
    <mergeCell ref="AI1135:AJ1135"/>
    <mergeCell ref="AI1134:AJ1134"/>
    <mergeCell ref="AI1133:AJ1133"/>
    <mergeCell ref="AK1130:AM1130"/>
    <mergeCell ref="AI1120:AJ1120"/>
    <mergeCell ref="AI1121:AJ1121"/>
    <mergeCell ref="AI1125:AJ1125"/>
    <mergeCell ref="AI1119:AJ1119"/>
    <mergeCell ref="AI1118:AJ1118"/>
    <mergeCell ref="AI1124:AJ1124"/>
    <mergeCell ref="AI1123:AJ1123"/>
    <mergeCell ref="AK1121:AM1121"/>
    <mergeCell ref="AK1122:AM1122"/>
    <mergeCell ref="AI1082:AJ1082"/>
    <mergeCell ref="AK1101:AM1101"/>
    <mergeCell ref="AI1110:AJ1110"/>
    <mergeCell ref="AI1105:AJ1105"/>
    <mergeCell ref="AI1106:AJ1106"/>
    <mergeCell ref="AI1107:AJ1107"/>
    <mergeCell ref="AI1100:AJ1100"/>
    <mergeCell ref="AI1109:AJ1109"/>
    <mergeCell ref="AI1085:AJ1085"/>
    <mergeCell ref="AI1094:AJ1094"/>
    <mergeCell ref="AK1081:AM1081"/>
    <mergeCell ref="AK1082:AM1082"/>
    <mergeCell ref="AK1083:AM1083"/>
    <mergeCell ref="AK1084:AM1084"/>
    <mergeCell ref="AK1087:AM1087"/>
    <mergeCell ref="AI1101:AJ1101"/>
    <mergeCell ref="AK1107:AM1107"/>
    <mergeCell ref="AK1093:AM1093"/>
    <mergeCell ref="AK1085:AM1085"/>
    <mergeCell ref="AK1090:AM1090"/>
    <mergeCell ref="AK1089:AM1089"/>
    <mergeCell ref="AI1097:AJ1097"/>
    <mergeCell ref="AI1112:AJ1112"/>
    <mergeCell ref="AI1113:AJ1113"/>
    <mergeCell ref="AI1108:AJ1108"/>
    <mergeCell ref="AI1091:AJ1091"/>
    <mergeCell ref="AK1094:AM1094"/>
    <mergeCell ref="AK1095:AM1095"/>
    <mergeCell ref="AI1116:AJ1116"/>
    <mergeCell ref="AK1099:AM1099"/>
    <mergeCell ref="AK1100:AM1100"/>
    <mergeCell ref="AI1095:AJ1095"/>
    <mergeCell ref="AI1098:AJ1098"/>
    <mergeCell ref="AI1099:AJ1099"/>
    <mergeCell ref="AI1096:AJ1096"/>
    <mergeCell ref="AI1092:AJ1092"/>
    <mergeCell ref="AI1103:AJ1103"/>
    <mergeCell ref="AI1104:AJ1104"/>
    <mergeCell ref="AI1102:AJ1102"/>
    <mergeCell ref="AI1093:AJ1093"/>
    <mergeCell ref="AK1112:AM1112"/>
    <mergeCell ref="AK1113:AM1113"/>
    <mergeCell ref="AK1114:AM1114"/>
    <mergeCell ref="AI1115:AJ1115"/>
    <mergeCell ref="AK1116:AM1116"/>
    <mergeCell ref="AK1111:AM1111"/>
    <mergeCell ref="AK1115:AM1115"/>
    <mergeCell ref="AK985:AM985"/>
    <mergeCell ref="AK986:AM986"/>
    <mergeCell ref="AK987:AM987"/>
    <mergeCell ref="AI1015:AJ1015"/>
    <mergeCell ref="AI1063:AJ1063"/>
    <mergeCell ref="AI1038:AJ1038"/>
    <mergeCell ref="AK1019:AM1019"/>
    <mergeCell ref="AI1025:AJ1025"/>
    <mergeCell ref="AI1026:AJ1026"/>
    <mergeCell ref="AI1052:AJ1052"/>
    <mergeCell ref="AK1030:AM1030"/>
    <mergeCell ref="AK1023:AM1023"/>
    <mergeCell ref="AK1024:AM1024"/>
    <mergeCell ref="AI1037:AJ1037"/>
    <mergeCell ref="AK1037:AM1037"/>
    <mergeCell ref="AK1034:AM1034"/>
    <mergeCell ref="AK1035:AM1035"/>
    <mergeCell ref="AI1033:AJ1033"/>
    <mergeCell ref="AK1060:AM1060"/>
    <mergeCell ref="AK1041:AM1041"/>
    <mergeCell ref="AI1043:AJ1043"/>
    <mergeCell ref="AI1060:AJ1060"/>
    <mergeCell ref="AK1044:AM1044"/>
    <mergeCell ref="AK1061:AM1061"/>
    <mergeCell ref="AI1054:AJ1054"/>
    <mergeCell ref="AK1055:AM1055"/>
    <mergeCell ref="AK1052:AM1052"/>
    <mergeCell ref="AI1050:AJ1050"/>
    <mergeCell ref="AI1051:AJ1051"/>
    <mergeCell ref="AI1047:AJ1047"/>
    <mergeCell ref="AI1046:AJ1046"/>
    <mergeCell ref="AK1047:AM1047"/>
    <mergeCell ref="AI1041:AJ1041"/>
    <mergeCell ref="AI1056:AJ1056"/>
    <mergeCell ref="AK1057:AM1057"/>
    <mergeCell ref="AK1048:AM1048"/>
    <mergeCell ref="AK1049:AM1049"/>
    <mergeCell ref="AK1050:AM1050"/>
    <mergeCell ref="AK1053:AM1053"/>
    <mergeCell ref="AI1088:AJ1088"/>
    <mergeCell ref="AK1045:AM1045"/>
    <mergeCell ref="AK1046:AM1046"/>
    <mergeCell ref="AK1051:AM1051"/>
    <mergeCell ref="AK1058:AM1058"/>
    <mergeCell ref="AK1059:AM1059"/>
    <mergeCell ref="AK1054:AM1054"/>
    <mergeCell ref="AI1042:AJ1042"/>
    <mergeCell ref="AI1044:AJ1044"/>
    <mergeCell ref="AI1055:AJ1055"/>
    <mergeCell ref="AI1068:AJ1068"/>
    <mergeCell ref="AI1083:AJ1083"/>
    <mergeCell ref="AK1088:AM1088"/>
    <mergeCell ref="AK1062:AM1062"/>
    <mergeCell ref="AK1063:AM1063"/>
    <mergeCell ref="AK1064:AM1064"/>
    <mergeCell ref="AK1073:AM1073"/>
    <mergeCell ref="AI1062:AJ1062"/>
    <mergeCell ref="AI1064:AJ1064"/>
    <mergeCell ref="AI1065:AJ1065"/>
    <mergeCell ref="AI1072:AJ1072"/>
    <mergeCell ref="AI1067:AJ1067"/>
    <mergeCell ref="AK1069:AM1069"/>
    <mergeCell ref="AI1078:AJ1078"/>
    <mergeCell ref="AI1080:AJ1080"/>
    <mergeCell ref="AK1040:AM1040"/>
    <mergeCell ref="AI1040:AJ1040"/>
    <mergeCell ref="AK1091:AM1091"/>
    <mergeCell ref="AK1071:AM1071"/>
    <mergeCell ref="AK1072:AM1072"/>
    <mergeCell ref="AK1074:AM1074"/>
    <mergeCell ref="AK1075:AM1075"/>
    <mergeCell ref="AK1077:AM1077"/>
    <mergeCell ref="AK1078:AM1078"/>
    <mergeCell ref="AI1069:AJ1069"/>
    <mergeCell ref="AI1075:AJ1075"/>
    <mergeCell ref="AK1079:AM1079"/>
    <mergeCell ref="AK1080:AM1080"/>
    <mergeCell ref="AK1070:AM1070"/>
    <mergeCell ref="AK1065:AM1065"/>
    <mergeCell ref="AK1066:AM1066"/>
    <mergeCell ref="AK1067:AM1067"/>
    <mergeCell ref="AK1068:AM1068"/>
    <mergeCell ref="AK1076:AM1076"/>
    <mergeCell ref="AI1087:AJ1087"/>
    <mergeCell ref="AK1086:AM1086"/>
    <mergeCell ref="AK1056:AM1056"/>
    <mergeCell ref="AI1049:AJ1049"/>
    <mergeCell ref="AK1042:AM1042"/>
    <mergeCell ref="AK1043:AM1043"/>
    <mergeCell ref="AI1073:AJ1073"/>
    <mergeCell ref="AI1074:AJ1074"/>
    <mergeCell ref="AI1070:AJ1070"/>
    <mergeCell ref="AI1071:AJ1071"/>
    <mergeCell ref="AI1045:AJ1045"/>
    <mergeCell ref="AI1059:AJ1059"/>
    <mergeCell ref="AI1058:AJ1058"/>
    <mergeCell ref="AK1029:AM1029"/>
    <mergeCell ref="AK1036:AM1036"/>
    <mergeCell ref="AI1036:AJ1036"/>
    <mergeCell ref="AK1028:AM1028"/>
    <mergeCell ref="AI1032:AJ1032"/>
    <mergeCell ref="AK1032:AM1032"/>
    <mergeCell ref="AI1031:AJ1031"/>
    <mergeCell ref="AK1026:AM1026"/>
    <mergeCell ref="AI1016:AJ1016"/>
    <mergeCell ref="AK1010:AM1010"/>
    <mergeCell ref="AK1011:AM1011"/>
    <mergeCell ref="AK1031:AM1031"/>
    <mergeCell ref="AK1014:AM1014"/>
    <mergeCell ref="AK1015:AM1015"/>
    <mergeCell ref="AK1016:AM1016"/>
    <mergeCell ref="AI1039:AJ1039"/>
    <mergeCell ref="AK1020:AM1020"/>
    <mergeCell ref="AK1025:AM1025"/>
    <mergeCell ref="AK1021:AM1021"/>
    <mergeCell ref="AK1027:AM1027"/>
    <mergeCell ref="AI1024:AJ1024"/>
    <mergeCell ref="AI1027:AJ1027"/>
    <mergeCell ref="AK1033:AM1033"/>
    <mergeCell ref="AI1034:AJ1034"/>
    <mergeCell ref="AI1035:AJ1035"/>
    <mergeCell ref="AK1038:AM1038"/>
    <mergeCell ref="AK1039:AM1039"/>
    <mergeCell ref="AI1010:AJ1010"/>
    <mergeCell ref="AI1011:AJ1011"/>
    <mergeCell ref="AK1012:AM1012"/>
    <mergeCell ref="AI1030:AJ1030"/>
    <mergeCell ref="AI1028:AJ1028"/>
    <mergeCell ref="AK993:AM993"/>
    <mergeCell ref="AK994:AM994"/>
    <mergeCell ref="AI1008:AJ1008"/>
    <mergeCell ref="AI1009:AJ1009"/>
    <mergeCell ref="AI1023:AJ1023"/>
    <mergeCell ref="AI1000:AJ1000"/>
    <mergeCell ref="AI1004:AJ1004"/>
    <mergeCell ref="AI1005:AJ1005"/>
    <mergeCell ref="AI1018:AJ1018"/>
    <mergeCell ref="AI999:AJ999"/>
    <mergeCell ref="AI997:AJ997"/>
    <mergeCell ref="AI998:AJ998"/>
    <mergeCell ref="AI1012:AJ1012"/>
    <mergeCell ref="AK998:AM998"/>
    <mergeCell ref="AK1004:AM1004"/>
    <mergeCell ref="AK1005:AM1005"/>
    <mergeCell ref="AK1006:AM1006"/>
    <mergeCell ref="AI1019:AJ1019"/>
    <mergeCell ref="AI1020:AJ1020"/>
    <mergeCell ref="AK1018:AM1018"/>
    <mergeCell ref="AI1002:AJ1002"/>
    <mergeCell ref="AI996:AJ996"/>
    <mergeCell ref="AK1013:AM1013"/>
    <mergeCell ref="AK995:AM995"/>
    <mergeCell ref="AK996:AM996"/>
    <mergeCell ref="AK1022:AM1022"/>
    <mergeCell ref="AK999:AM999"/>
    <mergeCell ref="AI1007:AJ1007"/>
    <mergeCell ref="AI1003:AJ1003"/>
    <mergeCell ref="AK1003:AM1003"/>
    <mergeCell ref="AI1021:AJ1021"/>
    <mergeCell ref="AI1022:AJ1022"/>
    <mergeCell ref="AK902:AM902"/>
    <mergeCell ref="AK1009:AM1009"/>
    <mergeCell ref="AK1002:AM1002"/>
    <mergeCell ref="AI1006:AJ1006"/>
    <mergeCell ref="AK1007:AM1007"/>
    <mergeCell ref="AK1008:AM1008"/>
    <mergeCell ref="AK978:AM978"/>
    <mergeCell ref="AI992:AJ992"/>
    <mergeCell ref="AI994:AJ994"/>
    <mergeCell ref="AI979:AJ979"/>
    <mergeCell ref="AI995:AJ995"/>
    <mergeCell ref="AK997:AM997"/>
    <mergeCell ref="AK1000:AM1000"/>
    <mergeCell ref="AK974:AM974"/>
    <mergeCell ref="AK1017:AM1017"/>
    <mergeCell ref="AI1013:AJ1013"/>
    <mergeCell ref="AI1014:AJ1014"/>
    <mergeCell ref="AI1017:AJ1017"/>
    <mergeCell ref="AI1001:AJ1001"/>
    <mergeCell ref="AK990:AM990"/>
    <mergeCell ref="AK991:AM991"/>
    <mergeCell ref="AK992:AM992"/>
    <mergeCell ref="AK977:AM977"/>
    <mergeCell ref="AK979:AM979"/>
    <mergeCell ref="AI990:AJ990"/>
    <mergeCell ref="AI993:AJ993"/>
    <mergeCell ref="AI991:AJ991"/>
    <mergeCell ref="AI988:AJ988"/>
    <mergeCell ref="AI989:AJ989"/>
    <mergeCell ref="AI985:AJ985"/>
    <mergeCell ref="AK905:AM905"/>
    <mergeCell ref="AI986:AJ986"/>
    <mergeCell ref="AK969:AM969"/>
    <mergeCell ref="AK940:AM940"/>
    <mergeCell ref="AK953:AM953"/>
    <mergeCell ref="AK954:AM954"/>
    <mergeCell ref="AK958:AM958"/>
    <mergeCell ref="AK959:AM959"/>
    <mergeCell ref="AK960:AM960"/>
    <mergeCell ref="AK957:AM957"/>
    <mergeCell ref="AK937:AM937"/>
    <mergeCell ref="AK976:AM976"/>
    <mergeCell ref="AK972:AM972"/>
    <mergeCell ref="AK984:AM984"/>
    <mergeCell ref="AK943:AM943"/>
    <mergeCell ref="AK936:AM936"/>
    <mergeCell ref="AI974:AJ974"/>
    <mergeCell ref="AI958:AJ958"/>
    <mergeCell ref="AI946:AJ946"/>
    <mergeCell ref="AI942:AJ942"/>
    <mergeCell ref="AI941:AJ941"/>
    <mergeCell ref="AI970:AJ970"/>
    <mergeCell ref="AI969:AJ969"/>
    <mergeCell ref="AI972:AJ972"/>
    <mergeCell ref="AK983:AM983"/>
    <mergeCell ref="AI976:AJ976"/>
    <mergeCell ref="AI975:AJ975"/>
    <mergeCell ref="AI967:AJ967"/>
    <mergeCell ref="AK907:AM907"/>
    <mergeCell ref="AK973:AM973"/>
    <mergeCell ref="AI878:AJ878"/>
    <mergeCell ref="AI894:AJ894"/>
    <mergeCell ref="AK876:AM876"/>
    <mergeCell ref="AK928:AM928"/>
    <mergeCell ref="AK930:AM930"/>
    <mergeCell ref="AK931:AM931"/>
    <mergeCell ref="AK951:AM951"/>
    <mergeCell ref="AK944:AM944"/>
    <mergeCell ref="AK914:AM914"/>
    <mergeCell ref="AI947:AJ947"/>
    <mergeCell ref="AI984:AJ984"/>
    <mergeCell ref="AK966:AM966"/>
    <mergeCell ref="AK963:AM963"/>
    <mergeCell ref="AK949:AM949"/>
    <mergeCell ref="AK950:AM950"/>
    <mergeCell ref="AK945:AM945"/>
    <mergeCell ref="AK964:AM964"/>
    <mergeCell ref="AK971:AM971"/>
    <mergeCell ref="AK938:AM938"/>
    <mergeCell ref="AK956:AM956"/>
    <mergeCell ref="AK961:AM961"/>
    <mergeCell ref="AK962:AM962"/>
    <mergeCell ref="AI968:AJ968"/>
    <mergeCell ref="AI965:AJ965"/>
    <mergeCell ref="AI945:AJ945"/>
    <mergeCell ref="AI978:AJ978"/>
    <mergeCell ref="AI977:AJ977"/>
    <mergeCell ref="AI973:AJ973"/>
    <mergeCell ref="AK975:AM975"/>
    <mergeCell ref="AK970:AM970"/>
    <mergeCell ref="AK895:AM895"/>
    <mergeCell ref="AK896:AM896"/>
    <mergeCell ref="AK897:AM897"/>
    <mergeCell ref="AI869:AJ869"/>
    <mergeCell ref="AK918:AM918"/>
    <mergeCell ref="AK917:AM917"/>
    <mergeCell ref="AK916:AM916"/>
    <mergeCell ref="AK968:AM968"/>
    <mergeCell ref="AK967:AM967"/>
    <mergeCell ref="AK946:AM946"/>
    <mergeCell ref="AK942:AM942"/>
    <mergeCell ref="AI880:AJ880"/>
    <mergeCell ref="AI881:AJ881"/>
    <mergeCell ref="AI885:AJ885"/>
    <mergeCell ref="AI872:AJ872"/>
    <mergeCell ref="AI920:AJ920"/>
    <mergeCell ref="AI906:AJ906"/>
    <mergeCell ref="AK932:AM932"/>
    <mergeCell ref="AK869:AM869"/>
    <mergeCell ref="AI951:AJ951"/>
    <mergeCell ref="AI952:AJ952"/>
    <mergeCell ref="AI955:AJ955"/>
    <mergeCell ref="AI953:AJ953"/>
    <mergeCell ref="AI957:AJ957"/>
    <mergeCell ref="AK939:AM939"/>
    <mergeCell ref="AK965:AM965"/>
    <mergeCell ref="AK920:AM920"/>
    <mergeCell ref="AK908:AM908"/>
    <mergeCell ref="AK909:AM909"/>
    <mergeCell ref="AK910:AM910"/>
    <mergeCell ref="AK933:AM933"/>
    <mergeCell ref="AK934:AM934"/>
    <mergeCell ref="AK913:AM913"/>
    <mergeCell ref="AI882:AJ882"/>
    <mergeCell ref="AK904:AM904"/>
    <mergeCell ref="AK890:AM890"/>
    <mergeCell ref="AK891:AM891"/>
    <mergeCell ref="AK903:AM903"/>
    <mergeCell ref="AK929:AM929"/>
    <mergeCell ref="AI886:AJ886"/>
    <mergeCell ref="AI909:AJ909"/>
    <mergeCell ref="AI887:AJ887"/>
    <mergeCell ref="AK915:AM915"/>
    <mergeCell ref="AI858:AJ858"/>
    <mergeCell ref="AK858:AM858"/>
    <mergeCell ref="AI857:AJ857"/>
    <mergeCell ref="AK877:AM877"/>
    <mergeCell ref="AK859:AM859"/>
    <mergeCell ref="AK870:AM870"/>
    <mergeCell ref="AK871:AM871"/>
    <mergeCell ref="AK873:AM873"/>
    <mergeCell ref="AK874:AM874"/>
    <mergeCell ref="AK906:AM906"/>
    <mergeCell ref="AK919:AM919"/>
    <mergeCell ref="AK921:AM921"/>
    <mergeCell ref="AK922:AM922"/>
    <mergeCell ref="AK923:AM923"/>
    <mergeCell ref="AK925:AM925"/>
    <mergeCell ref="AK926:AM926"/>
    <mergeCell ref="AK924:AM924"/>
    <mergeCell ref="AK892:AM892"/>
    <mergeCell ref="AK893:AM893"/>
    <mergeCell ref="AK900:AM900"/>
    <mergeCell ref="AK901:AM901"/>
    <mergeCell ref="AI877:AJ877"/>
    <mergeCell ref="AI874:AJ874"/>
    <mergeCell ref="AI902:AJ902"/>
    <mergeCell ref="AI914:AJ914"/>
    <mergeCell ref="AI917:AJ917"/>
    <mergeCell ref="AI916:AJ916"/>
    <mergeCell ref="AI915:AJ915"/>
    <mergeCell ref="AK860:AM860"/>
    <mergeCell ref="AK878:AM878"/>
    <mergeCell ref="AK879:AM879"/>
    <mergeCell ref="AK880:AM880"/>
    <mergeCell ref="AK881:AM881"/>
    <mergeCell ref="AK882:AM882"/>
    <mergeCell ref="AK883:AM883"/>
    <mergeCell ref="AK884:AM884"/>
    <mergeCell ref="AK810:AM810"/>
    <mergeCell ref="AK811:AM811"/>
    <mergeCell ref="AK831:AM831"/>
    <mergeCell ref="AK849:AM849"/>
    <mergeCell ref="AK850:AM850"/>
    <mergeCell ref="AK851:AM851"/>
    <mergeCell ref="AK852:AM852"/>
    <mergeCell ref="AK812:AM812"/>
    <mergeCell ref="AK842:AM842"/>
    <mergeCell ref="AK843:AM843"/>
    <mergeCell ref="AK835:AM835"/>
    <mergeCell ref="AK864:AM864"/>
    <mergeCell ref="AK865:AM865"/>
    <mergeCell ref="AK866:AM866"/>
    <mergeCell ref="AK867:AM867"/>
    <mergeCell ref="AK868:AM868"/>
    <mergeCell ref="AK911:AM911"/>
    <mergeCell ref="AI876:AJ876"/>
    <mergeCell ref="AK832:AM832"/>
    <mergeCell ref="AK800:AM800"/>
    <mergeCell ref="AK872:AM872"/>
    <mergeCell ref="AK875:AM875"/>
    <mergeCell ref="AI859:AJ859"/>
    <mergeCell ref="AI860:AJ860"/>
    <mergeCell ref="AK844:AM844"/>
    <mergeCell ref="AK845:AM845"/>
    <mergeCell ref="AK846:AM846"/>
    <mergeCell ref="AK790:AM790"/>
    <mergeCell ref="AK819:AM819"/>
    <mergeCell ref="AK820:AM820"/>
    <mergeCell ref="AK821:AM821"/>
    <mergeCell ref="AK822:AM822"/>
    <mergeCell ref="AK805:AM805"/>
    <mergeCell ref="AK823:AM823"/>
    <mergeCell ref="AK797:AM797"/>
    <mergeCell ref="AI841:AJ841"/>
    <mergeCell ref="AK813:AM813"/>
    <mergeCell ref="AK814:AM814"/>
    <mergeCell ref="AK816:AM816"/>
    <mergeCell ref="AK818:AM818"/>
    <mergeCell ref="AI790:AJ790"/>
    <mergeCell ref="AI791:AJ791"/>
    <mergeCell ref="AK791:AM791"/>
    <mergeCell ref="AI855:AJ855"/>
    <mergeCell ref="AK833:AM833"/>
    <mergeCell ref="AK839:AM839"/>
    <mergeCell ref="AK841:AM841"/>
    <mergeCell ref="AK853:AM853"/>
    <mergeCell ref="AI792:AJ792"/>
    <mergeCell ref="AK792:AM792"/>
    <mergeCell ref="AI793:AJ793"/>
    <mergeCell ref="AK793:AM793"/>
    <mergeCell ref="AI794:AJ794"/>
    <mergeCell ref="AK794:AM794"/>
    <mergeCell ref="AK801:AM801"/>
    <mergeCell ref="AI798:AJ798"/>
    <mergeCell ref="AK802:AM802"/>
    <mergeCell ref="AK803:AM803"/>
    <mergeCell ref="AI779:AJ779"/>
    <mergeCell ref="AK779:AM779"/>
    <mergeCell ref="AI780:AJ780"/>
    <mergeCell ref="AK780:AM780"/>
    <mergeCell ref="AI781:AJ781"/>
    <mergeCell ref="AK781:AM781"/>
    <mergeCell ref="AI785:AJ785"/>
    <mergeCell ref="AK785:AM785"/>
    <mergeCell ref="AK784:AM784"/>
    <mergeCell ref="AI789:AJ789"/>
    <mergeCell ref="AK789:AM789"/>
    <mergeCell ref="AI782:AJ782"/>
    <mergeCell ref="AK782:AM782"/>
    <mergeCell ref="AI803:AJ803"/>
    <mergeCell ref="AI796:AJ796"/>
    <mergeCell ref="AK848:AM848"/>
    <mergeCell ref="AK840:AM840"/>
    <mergeCell ref="AK830:AM830"/>
    <mergeCell ref="AK836:AM836"/>
    <mergeCell ref="AK837:AM837"/>
    <mergeCell ref="AK796:AM796"/>
    <mergeCell ref="AI795:AJ795"/>
    <mergeCell ref="AK795:AM795"/>
    <mergeCell ref="AI800:AJ800"/>
    <mergeCell ref="AK824:AM824"/>
    <mergeCell ref="AK825:AM825"/>
    <mergeCell ref="AK826:AM826"/>
    <mergeCell ref="AK827:AM827"/>
    <mergeCell ref="AK804:AM804"/>
    <mergeCell ref="AI801:AJ801"/>
    <mergeCell ref="AK829:AM829"/>
    <mergeCell ref="AK815:AM815"/>
    <mergeCell ref="AK817:AM817"/>
    <mergeCell ref="AI777:AJ777"/>
    <mergeCell ref="AK777:AM777"/>
    <mergeCell ref="AI778:AJ778"/>
    <mergeCell ref="AI774:AJ774"/>
    <mergeCell ref="AK774:AM774"/>
    <mergeCell ref="AI775:AJ775"/>
    <mergeCell ref="AK775:AM775"/>
    <mergeCell ref="AI776:AJ776"/>
    <mergeCell ref="AK776:AM776"/>
    <mergeCell ref="AI771:AJ771"/>
    <mergeCell ref="AK771:AM771"/>
    <mergeCell ref="AK854:AM854"/>
    <mergeCell ref="AK838:AM838"/>
    <mergeCell ref="AI856:AJ856"/>
    <mergeCell ref="AK856:AM856"/>
    <mergeCell ref="AI797:AJ797"/>
    <mergeCell ref="AK798:AM798"/>
    <mergeCell ref="AI799:AJ799"/>
    <mergeCell ref="AK806:AM806"/>
    <mergeCell ref="AK834:AM834"/>
    <mergeCell ref="AI784:AJ784"/>
    <mergeCell ref="AK778:AM778"/>
    <mergeCell ref="AI786:AJ786"/>
    <mergeCell ref="AK786:AM786"/>
    <mergeCell ref="AI783:AJ783"/>
    <mergeCell ref="AK783:AM783"/>
    <mergeCell ref="AI787:AJ787"/>
    <mergeCell ref="AK787:AM787"/>
    <mergeCell ref="AI788:AJ788"/>
    <mergeCell ref="AK788:AM788"/>
    <mergeCell ref="AI808:AJ808"/>
    <mergeCell ref="AK847:AM847"/>
    <mergeCell ref="AI757:AJ757"/>
    <mergeCell ref="AK757:AM757"/>
    <mergeCell ref="AI758:AJ758"/>
    <mergeCell ref="AK758:AM758"/>
    <mergeCell ref="AI753:AJ753"/>
    <mergeCell ref="AK753:AM753"/>
    <mergeCell ref="AI754:AJ754"/>
    <mergeCell ref="AK754:AM754"/>
    <mergeCell ref="AI755:AJ755"/>
    <mergeCell ref="AK755:AM755"/>
    <mergeCell ref="AI772:AJ772"/>
    <mergeCell ref="AK772:AM772"/>
    <mergeCell ref="AI773:AJ773"/>
    <mergeCell ref="AK773:AM773"/>
    <mergeCell ref="AI768:AJ768"/>
    <mergeCell ref="AK768:AM768"/>
    <mergeCell ref="AI769:AJ769"/>
    <mergeCell ref="AK769:AM769"/>
    <mergeCell ref="AI770:AJ770"/>
    <mergeCell ref="AK770:AM770"/>
    <mergeCell ref="AI765:AJ765"/>
    <mergeCell ref="AK765:AM765"/>
    <mergeCell ref="AI766:AJ766"/>
    <mergeCell ref="AK766:AM766"/>
    <mergeCell ref="AI767:AJ767"/>
    <mergeCell ref="AK767:AM767"/>
    <mergeCell ref="AI747:AJ747"/>
    <mergeCell ref="AK747:AM747"/>
    <mergeCell ref="AI748:AJ748"/>
    <mergeCell ref="AK748:AM748"/>
    <mergeCell ref="AI749:AJ749"/>
    <mergeCell ref="AK749:AM749"/>
    <mergeCell ref="AI744:AJ744"/>
    <mergeCell ref="AK744:AM744"/>
    <mergeCell ref="AI745:AJ745"/>
    <mergeCell ref="AK745:AM745"/>
    <mergeCell ref="AI746:AJ746"/>
    <mergeCell ref="AK746:AM746"/>
    <mergeCell ref="AI762:AJ762"/>
    <mergeCell ref="AK762:AM762"/>
    <mergeCell ref="AI763:AJ763"/>
    <mergeCell ref="AK763:AM763"/>
    <mergeCell ref="AI764:AJ764"/>
    <mergeCell ref="AK764:AM764"/>
    <mergeCell ref="AI750:AJ750"/>
    <mergeCell ref="AK750:AM750"/>
    <mergeCell ref="AI751:AJ751"/>
    <mergeCell ref="AK751:AM751"/>
    <mergeCell ref="AI752:AJ752"/>
    <mergeCell ref="AK752:AM752"/>
    <mergeCell ref="AI759:AJ759"/>
    <mergeCell ref="AK759:AM759"/>
    <mergeCell ref="AI760:AJ760"/>
    <mergeCell ref="AK760:AM760"/>
    <mergeCell ref="AI761:AJ761"/>
    <mergeCell ref="AK761:AM761"/>
    <mergeCell ref="AI756:AJ756"/>
    <mergeCell ref="AK756:AM756"/>
    <mergeCell ref="AI741:AJ741"/>
    <mergeCell ref="AK741:AM741"/>
    <mergeCell ref="AI742:AJ742"/>
    <mergeCell ref="AK742:AM742"/>
    <mergeCell ref="AI743:AJ743"/>
    <mergeCell ref="AK743:AM743"/>
    <mergeCell ref="AI738:AJ738"/>
    <mergeCell ref="AK738:AM738"/>
    <mergeCell ref="AI739:AJ739"/>
    <mergeCell ref="AK739:AM739"/>
    <mergeCell ref="AI740:AJ740"/>
    <mergeCell ref="AK740:AM740"/>
    <mergeCell ref="AI735:AJ735"/>
    <mergeCell ref="AK735:AM735"/>
    <mergeCell ref="AI736:AJ736"/>
    <mergeCell ref="AK736:AM736"/>
    <mergeCell ref="AI737:AJ737"/>
    <mergeCell ref="AK737:AM737"/>
    <mergeCell ref="AI732:AJ732"/>
    <mergeCell ref="AK732:AM732"/>
    <mergeCell ref="AI733:AJ733"/>
    <mergeCell ref="AK733:AM733"/>
    <mergeCell ref="AI734:AJ734"/>
    <mergeCell ref="AK734:AM734"/>
    <mergeCell ref="AI729:AJ729"/>
    <mergeCell ref="AK729:AM729"/>
    <mergeCell ref="AI730:AJ730"/>
    <mergeCell ref="AK730:AM730"/>
    <mergeCell ref="AI731:AJ731"/>
    <mergeCell ref="AK731:AM731"/>
    <mergeCell ref="AI726:AJ726"/>
    <mergeCell ref="AK726:AM726"/>
    <mergeCell ref="AI727:AJ727"/>
    <mergeCell ref="AK727:AM727"/>
    <mergeCell ref="AI728:AJ728"/>
    <mergeCell ref="AK728:AM728"/>
    <mergeCell ref="AI723:AJ723"/>
    <mergeCell ref="AK723:AM723"/>
    <mergeCell ref="AI724:AJ724"/>
    <mergeCell ref="AK724:AM724"/>
    <mergeCell ref="AI725:AJ725"/>
    <mergeCell ref="AK725:AM725"/>
    <mergeCell ref="AI720:AJ720"/>
    <mergeCell ref="AK720:AM720"/>
    <mergeCell ref="AI721:AJ721"/>
    <mergeCell ref="AK721:AM721"/>
    <mergeCell ref="AI722:AJ722"/>
    <mergeCell ref="AK722:AM722"/>
    <mergeCell ref="AI717:AJ717"/>
    <mergeCell ref="AK717:AM717"/>
    <mergeCell ref="AI718:AJ718"/>
    <mergeCell ref="AK718:AM718"/>
    <mergeCell ref="AI719:AJ719"/>
    <mergeCell ref="AK719:AM719"/>
    <mergeCell ref="AI714:AJ714"/>
    <mergeCell ref="AK714:AM714"/>
    <mergeCell ref="AI715:AJ715"/>
    <mergeCell ref="AK715:AM715"/>
    <mergeCell ref="AI716:AJ716"/>
    <mergeCell ref="AK716:AM716"/>
    <mergeCell ref="AI711:AJ711"/>
    <mergeCell ref="AK711:AM711"/>
    <mergeCell ref="AI712:AJ712"/>
    <mergeCell ref="AK712:AM712"/>
    <mergeCell ref="AI713:AJ713"/>
    <mergeCell ref="AK713:AM713"/>
    <mergeCell ref="AI708:AJ708"/>
    <mergeCell ref="AK708:AM708"/>
    <mergeCell ref="AI709:AJ709"/>
    <mergeCell ref="AK709:AM709"/>
    <mergeCell ref="AI710:AJ710"/>
    <mergeCell ref="AK710:AM710"/>
    <mergeCell ref="AI705:AJ705"/>
    <mergeCell ref="AK705:AM705"/>
    <mergeCell ref="AI706:AJ706"/>
    <mergeCell ref="AK706:AM706"/>
    <mergeCell ref="AI707:AJ707"/>
    <mergeCell ref="AK707:AM707"/>
    <mergeCell ref="AI702:AJ702"/>
    <mergeCell ref="AK702:AM702"/>
    <mergeCell ref="AI703:AJ703"/>
    <mergeCell ref="AK703:AM703"/>
    <mergeCell ref="AI704:AJ704"/>
    <mergeCell ref="AK704:AM704"/>
    <mergeCell ref="AI699:AJ699"/>
    <mergeCell ref="AK699:AM699"/>
    <mergeCell ref="AI700:AJ700"/>
    <mergeCell ref="AK700:AM700"/>
    <mergeCell ref="AI701:AJ701"/>
    <mergeCell ref="AK701:AM701"/>
    <mergeCell ref="AI696:AJ696"/>
    <mergeCell ref="AK696:AM696"/>
    <mergeCell ref="AI697:AJ697"/>
    <mergeCell ref="AK697:AM697"/>
    <mergeCell ref="AI698:AJ698"/>
    <mergeCell ref="AK698:AM698"/>
    <mergeCell ref="AI693:AJ693"/>
    <mergeCell ref="AK693:AM693"/>
    <mergeCell ref="AI694:AJ694"/>
    <mergeCell ref="AK694:AM694"/>
    <mergeCell ref="AI695:AJ695"/>
    <mergeCell ref="AK695:AM695"/>
    <mergeCell ref="AI690:AJ690"/>
    <mergeCell ref="AK690:AM690"/>
    <mergeCell ref="AI691:AJ691"/>
    <mergeCell ref="AK691:AM691"/>
    <mergeCell ref="AI692:AJ692"/>
    <mergeCell ref="AK692:AM692"/>
    <mergeCell ref="AI687:AJ687"/>
    <mergeCell ref="AK687:AM687"/>
    <mergeCell ref="AI688:AJ688"/>
    <mergeCell ref="AK688:AM688"/>
    <mergeCell ref="AI689:AJ689"/>
    <mergeCell ref="AK689:AM689"/>
    <mergeCell ref="AI684:AJ684"/>
    <mergeCell ref="AK684:AM684"/>
    <mergeCell ref="AI685:AJ685"/>
    <mergeCell ref="AK685:AM685"/>
    <mergeCell ref="AI686:AJ686"/>
    <mergeCell ref="AK686:AM686"/>
    <mergeCell ref="AI681:AJ681"/>
    <mergeCell ref="AK681:AM681"/>
    <mergeCell ref="AI682:AJ682"/>
    <mergeCell ref="AK682:AM682"/>
    <mergeCell ref="AI683:AJ683"/>
    <mergeCell ref="AK683:AM683"/>
    <mergeCell ref="AI678:AJ678"/>
    <mergeCell ref="AK678:AM678"/>
    <mergeCell ref="AI679:AJ679"/>
    <mergeCell ref="AK679:AM679"/>
    <mergeCell ref="AI680:AJ680"/>
    <mergeCell ref="AK680:AM680"/>
    <mergeCell ref="AI675:AJ675"/>
    <mergeCell ref="AK675:AM675"/>
    <mergeCell ref="AI676:AJ676"/>
    <mergeCell ref="AK676:AM676"/>
    <mergeCell ref="AI677:AJ677"/>
    <mergeCell ref="AK677:AM677"/>
    <mergeCell ref="AI672:AJ672"/>
    <mergeCell ref="AK672:AM672"/>
    <mergeCell ref="AI673:AJ673"/>
    <mergeCell ref="AK673:AM673"/>
    <mergeCell ref="AI674:AJ674"/>
    <mergeCell ref="AK674:AM674"/>
    <mergeCell ref="AI669:AJ669"/>
    <mergeCell ref="AK669:AM669"/>
    <mergeCell ref="AI670:AJ670"/>
    <mergeCell ref="AK670:AM670"/>
    <mergeCell ref="AI671:AJ671"/>
    <mergeCell ref="AK671:AM671"/>
    <mergeCell ref="AI666:AJ666"/>
    <mergeCell ref="AK666:AM666"/>
    <mergeCell ref="AI667:AJ667"/>
    <mergeCell ref="AK667:AM667"/>
    <mergeCell ref="AI668:AJ668"/>
    <mergeCell ref="AK668:AM668"/>
    <mergeCell ref="AI663:AJ663"/>
    <mergeCell ref="AK663:AM663"/>
    <mergeCell ref="AI664:AJ664"/>
    <mergeCell ref="AK664:AM664"/>
    <mergeCell ref="AI665:AJ665"/>
    <mergeCell ref="AK665:AM665"/>
    <mergeCell ref="AI660:AJ660"/>
    <mergeCell ref="AK660:AM660"/>
    <mergeCell ref="AI661:AJ661"/>
    <mergeCell ref="AK661:AM661"/>
    <mergeCell ref="AI662:AJ662"/>
    <mergeCell ref="AK662:AM662"/>
    <mergeCell ref="AI657:AJ657"/>
    <mergeCell ref="AK657:AM657"/>
    <mergeCell ref="AI658:AJ658"/>
    <mergeCell ref="AK658:AM658"/>
    <mergeCell ref="AI659:AJ659"/>
    <mergeCell ref="AK659:AM659"/>
    <mergeCell ref="AI654:AJ654"/>
    <mergeCell ref="AK654:AM654"/>
    <mergeCell ref="AI655:AJ655"/>
    <mergeCell ref="AK655:AM655"/>
    <mergeCell ref="AI656:AJ656"/>
    <mergeCell ref="AK656:AM656"/>
    <mergeCell ref="AI651:AJ651"/>
    <mergeCell ref="AK651:AM651"/>
    <mergeCell ref="AI652:AJ652"/>
    <mergeCell ref="AK652:AM652"/>
    <mergeCell ref="AI653:AJ653"/>
    <mergeCell ref="AK653:AM653"/>
    <mergeCell ref="AI648:AJ648"/>
    <mergeCell ref="AK648:AM648"/>
    <mergeCell ref="AI649:AJ649"/>
    <mergeCell ref="AK649:AM649"/>
    <mergeCell ref="AI650:AJ650"/>
    <mergeCell ref="AK650:AM650"/>
    <mergeCell ref="AI645:AJ645"/>
    <mergeCell ref="AK645:AM645"/>
    <mergeCell ref="AI646:AJ646"/>
    <mergeCell ref="AK646:AM646"/>
    <mergeCell ref="AI647:AJ647"/>
    <mergeCell ref="AK647:AM647"/>
    <mergeCell ref="AI642:AJ642"/>
    <mergeCell ref="AK642:AM642"/>
    <mergeCell ref="AI643:AJ643"/>
    <mergeCell ref="AK643:AM643"/>
    <mergeCell ref="AI644:AJ644"/>
    <mergeCell ref="AK644:AM644"/>
    <mergeCell ref="AI639:AJ639"/>
    <mergeCell ref="AK639:AM639"/>
    <mergeCell ref="AI640:AJ640"/>
    <mergeCell ref="AK640:AM640"/>
    <mergeCell ref="AI641:AJ641"/>
    <mergeCell ref="AK641:AM641"/>
    <mergeCell ref="AI636:AJ636"/>
    <mergeCell ref="AK636:AM636"/>
    <mergeCell ref="AI637:AJ637"/>
    <mergeCell ref="AK637:AM637"/>
    <mergeCell ref="AI638:AJ638"/>
    <mergeCell ref="AK638:AM638"/>
    <mergeCell ref="AI633:AJ633"/>
    <mergeCell ref="AK633:AM633"/>
    <mergeCell ref="AI634:AJ634"/>
    <mergeCell ref="AK634:AM634"/>
    <mergeCell ref="AI635:AJ635"/>
    <mergeCell ref="AK635:AM635"/>
    <mergeCell ref="AI630:AJ630"/>
    <mergeCell ref="AK630:AM630"/>
    <mergeCell ref="AI631:AJ631"/>
    <mergeCell ref="AK631:AM631"/>
    <mergeCell ref="AI632:AJ632"/>
    <mergeCell ref="AK632:AM632"/>
    <mergeCell ref="AI627:AJ627"/>
    <mergeCell ref="AK627:AM627"/>
    <mergeCell ref="AI628:AJ628"/>
    <mergeCell ref="AK628:AM628"/>
    <mergeCell ref="AI629:AJ629"/>
    <mergeCell ref="AK629:AM629"/>
    <mergeCell ref="AI624:AJ624"/>
    <mergeCell ref="AK624:AM624"/>
    <mergeCell ref="AI625:AJ625"/>
    <mergeCell ref="AK625:AM625"/>
    <mergeCell ref="AI626:AJ626"/>
    <mergeCell ref="AK626:AM626"/>
    <mergeCell ref="AI621:AJ621"/>
    <mergeCell ref="AK621:AM621"/>
    <mergeCell ref="AI622:AJ622"/>
    <mergeCell ref="AK622:AM622"/>
    <mergeCell ref="AI623:AJ623"/>
    <mergeCell ref="AK623:AM623"/>
    <mergeCell ref="AI618:AJ618"/>
    <mergeCell ref="AK618:AM618"/>
    <mergeCell ref="AI619:AJ619"/>
    <mergeCell ref="AK619:AM619"/>
    <mergeCell ref="AI620:AJ620"/>
    <mergeCell ref="AK620:AM620"/>
    <mergeCell ref="AI615:AJ615"/>
    <mergeCell ref="AK615:AM615"/>
    <mergeCell ref="AI616:AJ616"/>
    <mergeCell ref="AK616:AM616"/>
    <mergeCell ref="AI617:AJ617"/>
    <mergeCell ref="AK617:AM617"/>
    <mergeCell ref="AI612:AJ612"/>
    <mergeCell ref="AK612:AM612"/>
    <mergeCell ref="AI613:AJ613"/>
    <mergeCell ref="AK613:AM613"/>
    <mergeCell ref="AI614:AJ614"/>
    <mergeCell ref="AK614:AM614"/>
    <mergeCell ref="AI609:AJ609"/>
    <mergeCell ref="AK609:AM609"/>
    <mergeCell ref="AI610:AJ610"/>
    <mergeCell ref="AK610:AM610"/>
    <mergeCell ref="AI611:AJ611"/>
    <mergeCell ref="AK611:AM611"/>
    <mergeCell ref="AI606:AJ606"/>
    <mergeCell ref="AK606:AM606"/>
    <mergeCell ref="AI607:AJ607"/>
    <mergeCell ref="AK607:AM607"/>
    <mergeCell ref="AI608:AJ608"/>
    <mergeCell ref="AK608:AM608"/>
    <mergeCell ref="AI603:AJ603"/>
    <mergeCell ref="AK603:AM603"/>
    <mergeCell ref="AI604:AJ604"/>
    <mergeCell ref="AK604:AM604"/>
    <mergeCell ref="AI605:AJ605"/>
    <mergeCell ref="AK605:AM605"/>
    <mergeCell ref="AI600:AJ600"/>
    <mergeCell ref="AK600:AM600"/>
    <mergeCell ref="AI601:AJ601"/>
    <mergeCell ref="AK601:AM601"/>
    <mergeCell ref="AI602:AJ602"/>
    <mergeCell ref="AK602:AM602"/>
    <mergeCell ref="AI597:AJ597"/>
    <mergeCell ref="AK597:AM597"/>
    <mergeCell ref="AI598:AJ598"/>
    <mergeCell ref="AK598:AM598"/>
    <mergeCell ref="AI599:AJ599"/>
    <mergeCell ref="AK599:AM599"/>
    <mergeCell ref="AI594:AJ594"/>
    <mergeCell ref="AK594:AM594"/>
    <mergeCell ref="AI595:AJ595"/>
    <mergeCell ref="AK595:AM595"/>
    <mergeCell ref="AI596:AJ596"/>
    <mergeCell ref="AK596:AM596"/>
    <mergeCell ref="AI591:AJ591"/>
    <mergeCell ref="AK591:AM591"/>
    <mergeCell ref="AI592:AJ592"/>
    <mergeCell ref="AK592:AM592"/>
    <mergeCell ref="AI593:AJ593"/>
    <mergeCell ref="AK593:AM593"/>
    <mergeCell ref="AI588:AJ588"/>
    <mergeCell ref="AK588:AM588"/>
    <mergeCell ref="AI589:AJ589"/>
    <mergeCell ref="AK589:AM589"/>
    <mergeCell ref="AI590:AJ590"/>
    <mergeCell ref="AK590:AM590"/>
    <mergeCell ref="AI585:AJ585"/>
    <mergeCell ref="AK585:AM585"/>
    <mergeCell ref="AI586:AJ586"/>
    <mergeCell ref="AK586:AM586"/>
    <mergeCell ref="AI587:AJ587"/>
    <mergeCell ref="AK587:AM587"/>
    <mergeCell ref="AI582:AJ582"/>
    <mergeCell ref="AK582:AM582"/>
    <mergeCell ref="AI583:AJ583"/>
    <mergeCell ref="AK583:AM583"/>
    <mergeCell ref="AI584:AJ584"/>
    <mergeCell ref="AK584:AM584"/>
    <mergeCell ref="AI579:AJ579"/>
    <mergeCell ref="AK579:AM579"/>
    <mergeCell ref="AI580:AJ580"/>
    <mergeCell ref="AK580:AM580"/>
    <mergeCell ref="AI581:AJ581"/>
    <mergeCell ref="AK581:AM581"/>
    <mergeCell ref="AI576:AJ576"/>
    <mergeCell ref="AK576:AM576"/>
    <mergeCell ref="AI577:AJ577"/>
    <mergeCell ref="AK577:AM577"/>
    <mergeCell ref="AI578:AJ578"/>
    <mergeCell ref="AK578:AM578"/>
    <mergeCell ref="AI573:AJ573"/>
    <mergeCell ref="AK573:AM573"/>
    <mergeCell ref="AI574:AJ574"/>
    <mergeCell ref="AK574:AM574"/>
    <mergeCell ref="AI575:AJ575"/>
    <mergeCell ref="AK575:AM575"/>
    <mergeCell ref="AI570:AJ570"/>
    <mergeCell ref="AK570:AM570"/>
    <mergeCell ref="AI571:AJ571"/>
    <mergeCell ref="AK571:AM571"/>
    <mergeCell ref="AI572:AJ572"/>
    <mergeCell ref="AK572:AM572"/>
    <mergeCell ref="AI567:AJ567"/>
    <mergeCell ref="AK567:AM567"/>
    <mergeCell ref="AI568:AJ568"/>
    <mergeCell ref="AK568:AM568"/>
    <mergeCell ref="AI569:AJ569"/>
    <mergeCell ref="AK569:AM569"/>
    <mergeCell ref="AI564:AJ564"/>
    <mergeCell ref="AK564:AM564"/>
    <mergeCell ref="AI565:AJ565"/>
    <mergeCell ref="AK565:AM565"/>
    <mergeCell ref="AI566:AJ566"/>
    <mergeCell ref="AK566:AM566"/>
    <mergeCell ref="AI561:AJ561"/>
    <mergeCell ref="AK561:AM561"/>
    <mergeCell ref="AI562:AJ562"/>
    <mergeCell ref="AK562:AM562"/>
    <mergeCell ref="AI563:AJ563"/>
    <mergeCell ref="AK563:AM563"/>
    <mergeCell ref="AI558:AJ558"/>
    <mergeCell ref="AK558:AM558"/>
    <mergeCell ref="AI559:AJ559"/>
    <mergeCell ref="AK559:AM559"/>
    <mergeCell ref="AI560:AJ560"/>
    <mergeCell ref="AK560:AM560"/>
    <mergeCell ref="AI555:AJ555"/>
    <mergeCell ref="AK555:AM555"/>
    <mergeCell ref="AI556:AJ556"/>
    <mergeCell ref="AK556:AM556"/>
    <mergeCell ref="AI557:AJ557"/>
    <mergeCell ref="AK557:AM557"/>
    <mergeCell ref="AI552:AJ552"/>
    <mergeCell ref="AK552:AM552"/>
    <mergeCell ref="AI553:AJ553"/>
    <mergeCell ref="AK553:AM553"/>
    <mergeCell ref="AI554:AJ554"/>
    <mergeCell ref="AK554:AM554"/>
    <mergeCell ref="AI549:AJ549"/>
    <mergeCell ref="AK549:AM549"/>
    <mergeCell ref="AI550:AJ550"/>
    <mergeCell ref="AK550:AM550"/>
    <mergeCell ref="AI551:AJ551"/>
    <mergeCell ref="AK551:AM551"/>
    <mergeCell ref="AI546:AJ546"/>
    <mergeCell ref="AK546:AM546"/>
    <mergeCell ref="AI547:AJ547"/>
    <mergeCell ref="AK547:AM547"/>
    <mergeCell ref="AI548:AJ548"/>
    <mergeCell ref="AK548:AM548"/>
    <mergeCell ref="AI543:AJ543"/>
    <mergeCell ref="AK543:AM543"/>
    <mergeCell ref="AI544:AJ544"/>
    <mergeCell ref="AK544:AM544"/>
    <mergeCell ref="AI545:AJ545"/>
    <mergeCell ref="AK545:AM545"/>
    <mergeCell ref="AI540:AJ540"/>
    <mergeCell ref="AK540:AM540"/>
    <mergeCell ref="AI541:AJ541"/>
    <mergeCell ref="AK541:AM541"/>
    <mergeCell ref="AI542:AJ542"/>
    <mergeCell ref="AK542:AM542"/>
    <mergeCell ref="AI537:AJ537"/>
    <mergeCell ref="AK537:AM537"/>
    <mergeCell ref="AI538:AJ538"/>
    <mergeCell ref="AK538:AM538"/>
    <mergeCell ref="AI539:AJ539"/>
    <mergeCell ref="AK539:AM539"/>
    <mergeCell ref="AI534:AJ534"/>
    <mergeCell ref="AK534:AM534"/>
    <mergeCell ref="AI535:AJ535"/>
    <mergeCell ref="AK535:AM535"/>
    <mergeCell ref="AI536:AJ536"/>
    <mergeCell ref="AK536:AM536"/>
    <mergeCell ref="AI531:AJ531"/>
    <mergeCell ref="AK531:AM531"/>
    <mergeCell ref="AI532:AJ532"/>
    <mergeCell ref="AK532:AM532"/>
    <mergeCell ref="AI533:AJ533"/>
    <mergeCell ref="AK533:AM533"/>
    <mergeCell ref="AI528:AJ528"/>
    <mergeCell ref="AK528:AM528"/>
    <mergeCell ref="AI529:AJ529"/>
    <mergeCell ref="AK529:AM529"/>
    <mergeCell ref="AI530:AJ530"/>
    <mergeCell ref="AK530:AM530"/>
    <mergeCell ref="AI525:AJ525"/>
    <mergeCell ref="AK525:AM525"/>
    <mergeCell ref="AI526:AJ526"/>
    <mergeCell ref="AK526:AM526"/>
    <mergeCell ref="AI527:AJ527"/>
    <mergeCell ref="AK527:AM527"/>
    <mergeCell ref="AI522:AJ522"/>
    <mergeCell ref="AK522:AM522"/>
    <mergeCell ref="AI523:AJ523"/>
    <mergeCell ref="AK523:AM523"/>
    <mergeCell ref="AI524:AJ524"/>
    <mergeCell ref="AK524:AM524"/>
    <mergeCell ref="AI519:AJ519"/>
    <mergeCell ref="AK519:AM519"/>
    <mergeCell ref="AI520:AJ520"/>
    <mergeCell ref="AK520:AM520"/>
    <mergeCell ref="AI521:AJ521"/>
    <mergeCell ref="AK521:AM521"/>
    <mergeCell ref="AI516:AJ516"/>
    <mergeCell ref="AK516:AM516"/>
    <mergeCell ref="AI517:AJ517"/>
    <mergeCell ref="AK517:AM517"/>
    <mergeCell ref="AI518:AJ518"/>
    <mergeCell ref="AK518:AM518"/>
    <mergeCell ref="AI513:AJ513"/>
    <mergeCell ref="AK513:AM513"/>
    <mergeCell ref="AI514:AJ514"/>
    <mergeCell ref="AK514:AM514"/>
    <mergeCell ref="AI515:AJ515"/>
    <mergeCell ref="AK515:AM515"/>
    <mergeCell ref="AI510:AJ510"/>
    <mergeCell ref="AK510:AM510"/>
    <mergeCell ref="AI511:AJ511"/>
    <mergeCell ref="AK511:AM511"/>
    <mergeCell ref="AI512:AJ512"/>
    <mergeCell ref="AK512:AM512"/>
    <mergeCell ref="AI507:AJ507"/>
    <mergeCell ref="AK507:AM507"/>
    <mergeCell ref="AI508:AJ508"/>
    <mergeCell ref="AK508:AM508"/>
    <mergeCell ref="AI509:AJ509"/>
    <mergeCell ref="AK509:AM509"/>
    <mergeCell ref="AI504:AJ504"/>
    <mergeCell ref="AK504:AM504"/>
    <mergeCell ref="AI505:AJ505"/>
    <mergeCell ref="AK505:AM505"/>
    <mergeCell ref="AI506:AJ506"/>
    <mergeCell ref="AK506:AM506"/>
    <mergeCell ref="AI501:AJ501"/>
    <mergeCell ref="AK501:AM501"/>
    <mergeCell ref="AI502:AJ502"/>
    <mergeCell ref="AK502:AM502"/>
    <mergeCell ref="AI503:AJ503"/>
    <mergeCell ref="AK503:AM503"/>
    <mergeCell ref="AI498:AJ498"/>
    <mergeCell ref="AK498:AM498"/>
    <mergeCell ref="AI499:AJ499"/>
    <mergeCell ref="AK499:AM499"/>
    <mergeCell ref="AI500:AJ500"/>
    <mergeCell ref="AK500:AM500"/>
    <mergeCell ref="AI495:AJ495"/>
    <mergeCell ref="AK495:AM495"/>
    <mergeCell ref="AI496:AJ496"/>
    <mergeCell ref="AK496:AM496"/>
    <mergeCell ref="AI497:AJ497"/>
    <mergeCell ref="AK497:AM497"/>
    <mergeCell ref="AI492:AJ492"/>
    <mergeCell ref="AK492:AM492"/>
    <mergeCell ref="AI493:AJ493"/>
    <mergeCell ref="AK493:AM493"/>
    <mergeCell ref="AI494:AJ494"/>
    <mergeCell ref="AK494:AM494"/>
    <mergeCell ref="AI489:AJ489"/>
    <mergeCell ref="AK489:AM489"/>
    <mergeCell ref="AI490:AJ490"/>
    <mergeCell ref="AK490:AM490"/>
    <mergeCell ref="AI491:AJ491"/>
    <mergeCell ref="AK491:AM491"/>
    <mergeCell ref="AI486:AJ486"/>
    <mergeCell ref="AK486:AM486"/>
    <mergeCell ref="AI487:AJ487"/>
    <mergeCell ref="AK487:AM487"/>
    <mergeCell ref="AI488:AJ488"/>
    <mergeCell ref="AK488:AM488"/>
    <mergeCell ref="AI483:AJ483"/>
    <mergeCell ref="AK483:AM483"/>
    <mergeCell ref="AI484:AJ484"/>
    <mergeCell ref="AK484:AM484"/>
    <mergeCell ref="AI485:AJ485"/>
    <mergeCell ref="AK485:AM485"/>
    <mergeCell ref="AI480:AJ480"/>
    <mergeCell ref="AK480:AM480"/>
    <mergeCell ref="AI481:AJ481"/>
    <mergeCell ref="AK481:AM481"/>
    <mergeCell ref="AI482:AJ482"/>
    <mergeCell ref="AK482:AM482"/>
    <mergeCell ref="AI477:AJ477"/>
    <mergeCell ref="AK477:AM477"/>
    <mergeCell ref="AI478:AJ478"/>
    <mergeCell ref="AK478:AM478"/>
    <mergeCell ref="AI479:AJ479"/>
    <mergeCell ref="AK479:AM479"/>
    <mergeCell ref="AI474:AJ474"/>
    <mergeCell ref="AK474:AM474"/>
    <mergeCell ref="AI475:AJ475"/>
    <mergeCell ref="AK475:AM475"/>
    <mergeCell ref="AI476:AJ476"/>
    <mergeCell ref="AK476:AM476"/>
    <mergeCell ref="AI471:AJ471"/>
    <mergeCell ref="AK471:AM471"/>
    <mergeCell ref="AI472:AJ472"/>
    <mergeCell ref="AK472:AM472"/>
    <mergeCell ref="AI473:AJ473"/>
    <mergeCell ref="AK473:AM473"/>
    <mergeCell ref="AI468:AJ468"/>
    <mergeCell ref="AK468:AM468"/>
    <mergeCell ref="AI469:AJ469"/>
    <mergeCell ref="AK469:AM469"/>
    <mergeCell ref="AI470:AJ470"/>
    <mergeCell ref="AK470:AM470"/>
    <mergeCell ref="AI452:AJ452"/>
    <mergeCell ref="AK452:AM452"/>
    <mergeCell ref="AI448:AJ448"/>
    <mergeCell ref="AK448:AM448"/>
    <mergeCell ref="AI449:AJ449"/>
    <mergeCell ref="AK449:AM449"/>
    <mergeCell ref="AI465:AJ465"/>
    <mergeCell ref="AK465:AM465"/>
    <mergeCell ref="AI466:AJ466"/>
    <mergeCell ref="AK466:AM466"/>
    <mergeCell ref="AI467:AJ467"/>
    <mergeCell ref="AK467:AM467"/>
    <mergeCell ref="AI463:AJ463"/>
    <mergeCell ref="AK463:AM463"/>
    <mergeCell ref="AI464:AJ464"/>
    <mergeCell ref="AK464:AM464"/>
    <mergeCell ref="AI459:AJ459"/>
    <mergeCell ref="AK459:AM459"/>
    <mergeCell ref="AI460:AJ460"/>
    <mergeCell ref="AK460:AM460"/>
    <mergeCell ref="AI461:AJ461"/>
    <mergeCell ref="AK461:AM461"/>
    <mergeCell ref="AI456:AJ456"/>
    <mergeCell ref="AK456:AM456"/>
    <mergeCell ref="AI457:AJ457"/>
    <mergeCell ref="AK457:AM457"/>
    <mergeCell ref="AI458:AJ458"/>
    <mergeCell ref="AK458:AM458"/>
    <mergeCell ref="AI444:AJ444"/>
    <mergeCell ref="AK444:AM444"/>
    <mergeCell ref="AI462:AJ462"/>
    <mergeCell ref="AK462:AM462"/>
    <mergeCell ref="AI445:AJ445"/>
    <mergeCell ref="AK445:AM445"/>
    <mergeCell ref="AI446:AJ446"/>
    <mergeCell ref="AK446:AM446"/>
    <mergeCell ref="AI442:AJ442"/>
    <mergeCell ref="AK442:AM442"/>
    <mergeCell ref="AI443:AJ443"/>
    <mergeCell ref="AK443:AM443"/>
    <mergeCell ref="AI439:AJ439"/>
    <mergeCell ref="AK439:AM439"/>
    <mergeCell ref="AI440:AJ440"/>
    <mergeCell ref="AK440:AM440"/>
    <mergeCell ref="AI441:AJ441"/>
    <mergeCell ref="AK441:AM441"/>
    <mergeCell ref="AK447:AM447"/>
    <mergeCell ref="AI447:AJ447"/>
    <mergeCell ref="AI453:AJ453"/>
    <mergeCell ref="AK453:AM453"/>
    <mergeCell ref="AI454:AJ454"/>
    <mergeCell ref="AK454:AM454"/>
    <mergeCell ref="AI455:AJ455"/>
    <mergeCell ref="AK455:AM455"/>
    <mergeCell ref="AI450:AJ450"/>
    <mergeCell ref="AK450:AM450"/>
    <mergeCell ref="AI451:AJ451"/>
    <mergeCell ref="AK451:AM451"/>
    <mergeCell ref="AI436:AJ436"/>
    <mergeCell ref="AK436:AM436"/>
    <mergeCell ref="AI437:AJ437"/>
    <mergeCell ref="AK437:AM437"/>
    <mergeCell ref="AI438:AJ438"/>
    <mergeCell ref="AK438:AM438"/>
    <mergeCell ref="AI433:AJ433"/>
    <mergeCell ref="AK433:AM433"/>
    <mergeCell ref="AI434:AJ434"/>
    <mergeCell ref="AK434:AM434"/>
    <mergeCell ref="AI435:AJ435"/>
    <mergeCell ref="AK435:AM435"/>
    <mergeCell ref="AI430:AJ430"/>
    <mergeCell ref="AK430:AM430"/>
    <mergeCell ref="AI431:AJ431"/>
    <mergeCell ref="AK431:AM431"/>
    <mergeCell ref="AI432:AJ432"/>
    <mergeCell ref="AK432:AM432"/>
    <mergeCell ref="AI427:AJ427"/>
    <mergeCell ref="AK427:AM427"/>
    <mergeCell ref="AI428:AJ428"/>
    <mergeCell ref="AK428:AM428"/>
    <mergeCell ref="AI429:AJ429"/>
    <mergeCell ref="AK429:AM429"/>
    <mergeCell ref="AI424:AJ424"/>
    <mergeCell ref="AK424:AM424"/>
    <mergeCell ref="AI425:AJ425"/>
    <mergeCell ref="AK425:AM425"/>
    <mergeCell ref="AI426:AJ426"/>
    <mergeCell ref="AK426:AM426"/>
    <mergeCell ref="AI421:AJ421"/>
    <mergeCell ref="AK421:AM421"/>
    <mergeCell ref="AI422:AJ422"/>
    <mergeCell ref="AK422:AM422"/>
    <mergeCell ref="AI423:AJ423"/>
    <mergeCell ref="AK423:AM423"/>
    <mergeCell ref="AI418:AJ418"/>
    <mergeCell ref="AK418:AM418"/>
    <mergeCell ref="AI419:AJ419"/>
    <mergeCell ref="AK419:AM419"/>
    <mergeCell ref="AI420:AJ420"/>
    <mergeCell ref="AK420:AM420"/>
    <mergeCell ref="AI415:AJ415"/>
    <mergeCell ref="AK415:AM415"/>
    <mergeCell ref="AI416:AJ416"/>
    <mergeCell ref="AK416:AM416"/>
    <mergeCell ref="AI417:AJ417"/>
    <mergeCell ref="AK417:AM417"/>
    <mergeCell ref="AI412:AJ412"/>
    <mergeCell ref="AK412:AM412"/>
    <mergeCell ref="AI413:AJ413"/>
    <mergeCell ref="AK413:AM413"/>
    <mergeCell ref="AI414:AJ414"/>
    <mergeCell ref="AK414:AM414"/>
    <mergeCell ref="AI409:AJ409"/>
    <mergeCell ref="AK409:AM409"/>
    <mergeCell ref="AI410:AJ410"/>
    <mergeCell ref="AK410:AM410"/>
    <mergeCell ref="AI411:AJ411"/>
    <mergeCell ref="AK411:AM411"/>
    <mergeCell ref="AI406:AJ406"/>
    <mergeCell ref="AK406:AM406"/>
    <mergeCell ref="AI407:AJ407"/>
    <mergeCell ref="AK407:AM407"/>
    <mergeCell ref="AI408:AJ408"/>
    <mergeCell ref="AK408:AM408"/>
    <mergeCell ref="AI403:AJ403"/>
    <mergeCell ref="AK403:AM403"/>
    <mergeCell ref="AI404:AJ404"/>
    <mergeCell ref="AK404:AM404"/>
    <mergeCell ref="AI405:AJ405"/>
    <mergeCell ref="AK405:AM405"/>
    <mergeCell ref="AI400:AJ400"/>
    <mergeCell ref="AK400:AM400"/>
    <mergeCell ref="AI401:AJ401"/>
    <mergeCell ref="AK401:AM401"/>
    <mergeCell ref="AI402:AJ402"/>
    <mergeCell ref="AK402:AM402"/>
    <mergeCell ref="AI397:AJ397"/>
    <mergeCell ref="AK397:AM397"/>
    <mergeCell ref="AI398:AJ398"/>
    <mergeCell ref="AK398:AM398"/>
    <mergeCell ref="AI399:AJ399"/>
    <mergeCell ref="AK399:AM399"/>
    <mergeCell ref="AI394:AJ394"/>
    <mergeCell ref="AK394:AM394"/>
    <mergeCell ref="AI395:AJ395"/>
    <mergeCell ref="AK395:AM395"/>
    <mergeCell ref="AI396:AJ396"/>
    <mergeCell ref="AK396:AM396"/>
    <mergeCell ref="AI391:AJ391"/>
    <mergeCell ref="AK391:AM391"/>
    <mergeCell ref="AI392:AJ392"/>
    <mergeCell ref="AK392:AM392"/>
    <mergeCell ref="AI393:AJ393"/>
    <mergeCell ref="AK393:AM393"/>
    <mergeCell ref="AI388:AJ388"/>
    <mergeCell ref="AK388:AM388"/>
    <mergeCell ref="AI389:AJ389"/>
    <mergeCell ref="AK389:AM389"/>
    <mergeCell ref="AI390:AJ390"/>
    <mergeCell ref="AK390:AM390"/>
    <mergeCell ref="AI385:AJ385"/>
    <mergeCell ref="AK385:AM385"/>
    <mergeCell ref="AI386:AJ386"/>
    <mergeCell ref="AK386:AM386"/>
    <mergeCell ref="AI387:AJ387"/>
    <mergeCell ref="AK387:AM387"/>
    <mergeCell ref="AI382:AJ382"/>
    <mergeCell ref="AK382:AM382"/>
    <mergeCell ref="AI383:AJ383"/>
    <mergeCell ref="AK383:AM383"/>
    <mergeCell ref="AI384:AJ384"/>
    <mergeCell ref="AK384:AM384"/>
    <mergeCell ref="AI379:AJ379"/>
    <mergeCell ref="AK379:AM379"/>
    <mergeCell ref="AI380:AJ380"/>
    <mergeCell ref="AK380:AM380"/>
    <mergeCell ref="AI381:AJ381"/>
    <mergeCell ref="AK381:AM381"/>
    <mergeCell ref="AI376:AJ376"/>
    <mergeCell ref="AK376:AM376"/>
    <mergeCell ref="AI377:AJ377"/>
    <mergeCell ref="AK377:AM377"/>
    <mergeCell ref="AI378:AJ378"/>
    <mergeCell ref="AK378:AM378"/>
    <mergeCell ref="AI373:AJ373"/>
    <mergeCell ref="AK373:AM373"/>
    <mergeCell ref="AI374:AJ374"/>
    <mergeCell ref="AK374:AM374"/>
    <mergeCell ref="AI375:AJ375"/>
    <mergeCell ref="AK375:AM375"/>
    <mergeCell ref="AI370:AJ370"/>
    <mergeCell ref="AK370:AM370"/>
    <mergeCell ref="AI371:AJ371"/>
    <mergeCell ref="AK371:AM371"/>
    <mergeCell ref="AI372:AJ372"/>
    <mergeCell ref="AK372:AM372"/>
    <mergeCell ref="AI367:AJ367"/>
    <mergeCell ref="AK367:AM367"/>
    <mergeCell ref="AI368:AJ368"/>
    <mergeCell ref="AK368:AM368"/>
    <mergeCell ref="AI369:AJ369"/>
    <mergeCell ref="AK369:AM369"/>
    <mergeCell ref="AI364:AJ364"/>
    <mergeCell ref="AK364:AM364"/>
    <mergeCell ref="AI365:AJ365"/>
    <mergeCell ref="AK365:AM365"/>
    <mergeCell ref="AI366:AJ366"/>
    <mergeCell ref="AK366:AM366"/>
    <mergeCell ref="AI361:AJ361"/>
    <mergeCell ref="AK361:AM361"/>
    <mergeCell ref="AI362:AJ362"/>
    <mergeCell ref="AK362:AM362"/>
    <mergeCell ref="AI363:AJ363"/>
    <mergeCell ref="AK363:AM363"/>
    <mergeCell ref="AI358:AJ358"/>
    <mergeCell ref="AK358:AM358"/>
    <mergeCell ref="AI359:AJ359"/>
    <mergeCell ref="AK359:AM359"/>
    <mergeCell ref="AI360:AJ360"/>
    <mergeCell ref="AK360:AM360"/>
    <mergeCell ref="AI344:AJ344"/>
    <mergeCell ref="AK344:AM344"/>
    <mergeCell ref="AI345:AJ345"/>
    <mergeCell ref="AK345:AM345"/>
    <mergeCell ref="AI340:AJ340"/>
    <mergeCell ref="AK340:AM340"/>
    <mergeCell ref="AI341:AJ341"/>
    <mergeCell ref="AI355:AJ355"/>
    <mergeCell ref="AK355:AM355"/>
    <mergeCell ref="AI356:AJ356"/>
    <mergeCell ref="AK356:AM356"/>
    <mergeCell ref="AI357:AJ357"/>
    <mergeCell ref="AK357:AM357"/>
    <mergeCell ref="AI352:AJ352"/>
    <mergeCell ref="AK352:AM352"/>
    <mergeCell ref="AI353:AJ353"/>
    <mergeCell ref="AK353:AM353"/>
    <mergeCell ref="AI354:AJ354"/>
    <mergeCell ref="AK354:AM354"/>
    <mergeCell ref="AI349:AJ349"/>
    <mergeCell ref="AK349:AM349"/>
    <mergeCell ref="AI350:AJ350"/>
    <mergeCell ref="AK350:AM350"/>
    <mergeCell ref="AI351:AJ351"/>
    <mergeCell ref="AK351:AM351"/>
    <mergeCell ref="AI304:AJ304"/>
    <mergeCell ref="AK304:AM304"/>
    <mergeCell ref="AI321:AJ321"/>
    <mergeCell ref="AK321:AM321"/>
    <mergeCell ref="AI322:AJ322"/>
    <mergeCell ref="AK322:AM322"/>
    <mergeCell ref="AI317:AJ317"/>
    <mergeCell ref="AI334:AJ334"/>
    <mergeCell ref="AK334:AM334"/>
    <mergeCell ref="AI335:AJ335"/>
    <mergeCell ref="AK335:AM335"/>
    <mergeCell ref="AI336:AJ336"/>
    <mergeCell ref="AK336:AM336"/>
    <mergeCell ref="AI347:AJ347"/>
    <mergeCell ref="AK347:AM347"/>
    <mergeCell ref="AI348:AJ348"/>
    <mergeCell ref="AK348:AM348"/>
    <mergeCell ref="AK316:AM316"/>
    <mergeCell ref="AI331:AJ331"/>
    <mergeCell ref="AK331:AM331"/>
    <mergeCell ref="AI332:AJ332"/>
    <mergeCell ref="AK332:AM332"/>
    <mergeCell ref="AI333:AJ333"/>
    <mergeCell ref="AK333:AM333"/>
    <mergeCell ref="AI346:AJ346"/>
    <mergeCell ref="AK346:AM346"/>
    <mergeCell ref="AI329:AJ329"/>
    <mergeCell ref="AK329:AM329"/>
    <mergeCell ref="AI330:AJ330"/>
    <mergeCell ref="AK330:AM330"/>
    <mergeCell ref="AI343:AJ343"/>
    <mergeCell ref="AK343:AM343"/>
    <mergeCell ref="AI309:AJ309"/>
    <mergeCell ref="AK309:AM309"/>
    <mergeCell ref="AI310:AJ310"/>
    <mergeCell ref="AK310:AM310"/>
    <mergeCell ref="AI305:AJ305"/>
    <mergeCell ref="AK305:AM305"/>
    <mergeCell ref="AI306:AJ306"/>
    <mergeCell ref="AK341:AM341"/>
    <mergeCell ref="AI342:AJ342"/>
    <mergeCell ref="AK342:AM342"/>
    <mergeCell ref="AI338:AJ338"/>
    <mergeCell ref="AK338:AM338"/>
    <mergeCell ref="AI339:AJ339"/>
    <mergeCell ref="AK339:AM339"/>
    <mergeCell ref="AI297:AJ297"/>
    <mergeCell ref="AK297:AM297"/>
    <mergeCell ref="AI298:AJ298"/>
    <mergeCell ref="AK298:AM298"/>
    <mergeCell ref="AI308:AJ308"/>
    <mergeCell ref="AK308:AM308"/>
    <mergeCell ref="AI326:AJ326"/>
    <mergeCell ref="AK326:AM326"/>
    <mergeCell ref="AI327:AJ327"/>
    <mergeCell ref="AK327:AM327"/>
    <mergeCell ref="AI328:AJ328"/>
    <mergeCell ref="AK328:AM328"/>
    <mergeCell ref="AI323:AJ323"/>
    <mergeCell ref="AK323:AM323"/>
    <mergeCell ref="AI324:AJ324"/>
    <mergeCell ref="AK324:AM324"/>
    <mergeCell ref="AI325:AJ325"/>
    <mergeCell ref="AK325:AM325"/>
    <mergeCell ref="AK293:AM293"/>
    <mergeCell ref="AI294:AJ294"/>
    <mergeCell ref="AK294:AM294"/>
    <mergeCell ref="AI295:AJ295"/>
    <mergeCell ref="AK295:AM295"/>
    <mergeCell ref="AI290:AJ290"/>
    <mergeCell ref="AK290:AM290"/>
    <mergeCell ref="AI291:AJ291"/>
    <mergeCell ref="AK291:AM291"/>
    <mergeCell ref="AI292:AJ292"/>
    <mergeCell ref="AK292:AM292"/>
    <mergeCell ref="AI287:AJ287"/>
    <mergeCell ref="AK287:AM287"/>
    <mergeCell ref="AK281:AM281"/>
    <mergeCell ref="AI282:AJ282"/>
    <mergeCell ref="AK282:AM282"/>
    <mergeCell ref="AI288:AJ288"/>
    <mergeCell ref="AK288:AM288"/>
    <mergeCell ref="AI289:AJ289"/>
    <mergeCell ref="AK289:AM289"/>
    <mergeCell ref="AI1985:AJ1985"/>
    <mergeCell ref="AK1985:AM1985"/>
    <mergeCell ref="AI277:AJ277"/>
    <mergeCell ref="AK277:AM277"/>
    <mergeCell ref="AK861:AM861"/>
    <mergeCell ref="AK862:AM862"/>
    <mergeCell ref="AK863:AM863"/>
    <mergeCell ref="AK855:AM855"/>
    <mergeCell ref="AK857:AM857"/>
    <mergeCell ref="AK955:AM955"/>
    <mergeCell ref="AK885:AM885"/>
    <mergeCell ref="AK886:AM886"/>
    <mergeCell ref="AK887:AM887"/>
    <mergeCell ref="AK888:AM888"/>
    <mergeCell ref="AK889:AM889"/>
    <mergeCell ref="AI299:AJ299"/>
    <mergeCell ref="AK299:AM299"/>
    <mergeCell ref="AI300:AJ300"/>
    <mergeCell ref="AK300:AM300"/>
    <mergeCell ref="AK278:AM278"/>
    <mergeCell ref="AI279:AJ279"/>
    <mergeCell ref="AI980:AJ980"/>
    <mergeCell ref="AI981:AJ981"/>
    <mergeCell ref="AI982:AJ982"/>
    <mergeCell ref="AI983:AJ983"/>
    <mergeCell ref="AK980:AM980"/>
    <mergeCell ref="AK981:AM981"/>
    <mergeCell ref="AK982:AM982"/>
    <mergeCell ref="AI301:AJ301"/>
    <mergeCell ref="AK301:AM301"/>
    <mergeCell ref="AK280:AM280"/>
    <mergeCell ref="AI293:AJ293"/>
    <mergeCell ref="AK320:AM320"/>
    <mergeCell ref="AK807:AM807"/>
    <mergeCell ref="AK808:AM808"/>
    <mergeCell ref="AK828:AM828"/>
    <mergeCell ref="AK809:AM809"/>
    <mergeCell ref="AK799:AM799"/>
    <mergeCell ref="AK306:AM306"/>
    <mergeCell ref="AI307:AJ307"/>
    <mergeCell ref="AK307:AM307"/>
    <mergeCell ref="AI302:AJ302"/>
    <mergeCell ref="AK302:AM302"/>
    <mergeCell ref="AI303:AJ303"/>
    <mergeCell ref="AK303:AM303"/>
    <mergeCell ref="AI311:AJ311"/>
    <mergeCell ref="AK311:AM311"/>
    <mergeCell ref="AI312:AJ312"/>
    <mergeCell ref="AK312:AM312"/>
    <mergeCell ref="AI313:AJ313"/>
    <mergeCell ref="AK313:AM313"/>
    <mergeCell ref="AI320:AJ320"/>
    <mergeCell ref="AI337:AJ337"/>
    <mergeCell ref="AK337:AM337"/>
    <mergeCell ref="AI315:AJ315"/>
    <mergeCell ref="AK315:AM315"/>
    <mergeCell ref="AI316:AJ316"/>
    <mergeCell ref="AK317:AM317"/>
    <mergeCell ref="AI318:AJ318"/>
    <mergeCell ref="AK318:AM318"/>
    <mergeCell ref="AI319:AJ319"/>
    <mergeCell ref="AK319:AM319"/>
    <mergeCell ref="AI314:AJ314"/>
    <mergeCell ref="AK314:AM314"/>
    <mergeCell ref="AI268:AJ268"/>
    <mergeCell ref="AK268:AM268"/>
    <mergeCell ref="AI269:AJ269"/>
    <mergeCell ref="AK269:AM269"/>
    <mergeCell ref="AI276:AJ276"/>
    <mergeCell ref="AK276:AM276"/>
    <mergeCell ref="AI296:AJ296"/>
    <mergeCell ref="AK296:AM296"/>
    <mergeCell ref="AI270:AJ270"/>
    <mergeCell ref="AK270:AM270"/>
    <mergeCell ref="AI271:AJ271"/>
    <mergeCell ref="AK271:AM271"/>
    <mergeCell ref="AI272:AJ272"/>
    <mergeCell ref="AK272:AM272"/>
    <mergeCell ref="AI284:AJ284"/>
    <mergeCell ref="AK284:AM284"/>
    <mergeCell ref="AI285:AJ285"/>
    <mergeCell ref="AK285:AM285"/>
    <mergeCell ref="AI286:AJ286"/>
    <mergeCell ref="AK286:AM286"/>
    <mergeCell ref="AI281:AJ281"/>
    <mergeCell ref="AI273:AJ273"/>
    <mergeCell ref="AK273:AM273"/>
    <mergeCell ref="AI274:AJ274"/>
    <mergeCell ref="AK274:AM274"/>
    <mergeCell ref="AI275:AJ275"/>
    <mergeCell ref="AK275:AM275"/>
    <mergeCell ref="AI283:AJ283"/>
    <mergeCell ref="AK283:AM283"/>
    <mergeCell ref="AI278:AJ278"/>
    <mergeCell ref="AK279:AM279"/>
    <mergeCell ref="AI280:AJ280"/>
    <mergeCell ref="AI265:AJ265"/>
    <mergeCell ref="AK265:AM265"/>
    <mergeCell ref="AI266:AJ266"/>
    <mergeCell ref="AK266:AM266"/>
    <mergeCell ref="AI261:AJ261"/>
    <mergeCell ref="AK261:AM261"/>
    <mergeCell ref="AI262:AJ262"/>
    <mergeCell ref="AK262:AM262"/>
    <mergeCell ref="AI263:AJ263"/>
    <mergeCell ref="AK263:AM263"/>
    <mergeCell ref="AI258:AJ258"/>
    <mergeCell ref="AK258:AM258"/>
    <mergeCell ref="AI259:AJ259"/>
    <mergeCell ref="AK259:AM259"/>
    <mergeCell ref="AI260:AJ260"/>
    <mergeCell ref="AK260:AM260"/>
    <mergeCell ref="AI267:AJ267"/>
    <mergeCell ref="AK267:AM267"/>
    <mergeCell ref="AI256:AJ256"/>
    <mergeCell ref="AK256:AM256"/>
    <mergeCell ref="AI257:AJ257"/>
    <mergeCell ref="AK257:AM257"/>
    <mergeCell ref="AI252:AJ252"/>
    <mergeCell ref="AK252:AM252"/>
    <mergeCell ref="AI253:AJ253"/>
    <mergeCell ref="AK253:AM253"/>
    <mergeCell ref="AI254:AJ254"/>
    <mergeCell ref="AK254:AM254"/>
    <mergeCell ref="AI249:AJ249"/>
    <mergeCell ref="AK249:AM249"/>
    <mergeCell ref="AI250:AJ250"/>
    <mergeCell ref="AK250:AM250"/>
    <mergeCell ref="AI251:AJ251"/>
    <mergeCell ref="AK251:AM251"/>
    <mergeCell ref="AI264:AJ264"/>
    <mergeCell ref="AK264:AM264"/>
    <mergeCell ref="AI247:AJ247"/>
    <mergeCell ref="AK247:AM247"/>
    <mergeCell ref="AI248:AJ248"/>
    <mergeCell ref="AK248:AM248"/>
    <mergeCell ref="AI243:AJ243"/>
    <mergeCell ref="AK243:AM243"/>
    <mergeCell ref="AI244:AJ244"/>
    <mergeCell ref="AK244:AM244"/>
    <mergeCell ref="AI245:AJ245"/>
    <mergeCell ref="AK245:AM245"/>
    <mergeCell ref="AI240:AJ240"/>
    <mergeCell ref="AK240:AM240"/>
    <mergeCell ref="AI241:AJ241"/>
    <mergeCell ref="AK241:AM241"/>
    <mergeCell ref="AI242:AJ242"/>
    <mergeCell ref="AK242:AM242"/>
    <mergeCell ref="AI255:AJ255"/>
    <mergeCell ref="AK255:AM255"/>
    <mergeCell ref="AI238:AJ238"/>
    <mergeCell ref="AK238:AM238"/>
    <mergeCell ref="AI239:AJ239"/>
    <mergeCell ref="AK239:AM239"/>
    <mergeCell ref="AI234:AJ234"/>
    <mergeCell ref="AK234:AM234"/>
    <mergeCell ref="AI235:AJ235"/>
    <mergeCell ref="AK235:AM235"/>
    <mergeCell ref="AI236:AJ236"/>
    <mergeCell ref="AK236:AM236"/>
    <mergeCell ref="AI231:AJ231"/>
    <mergeCell ref="AK231:AM231"/>
    <mergeCell ref="AI232:AJ232"/>
    <mergeCell ref="AK232:AM232"/>
    <mergeCell ref="AI233:AJ233"/>
    <mergeCell ref="AK233:AM233"/>
    <mergeCell ref="AI246:AJ246"/>
    <mergeCell ref="AK246:AM246"/>
    <mergeCell ref="AI229:AJ229"/>
    <mergeCell ref="AK229:AM229"/>
    <mergeCell ref="AI230:AJ230"/>
    <mergeCell ref="AK230:AM230"/>
    <mergeCell ref="AI225:AJ225"/>
    <mergeCell ref="AK225:AM225"/>
    <mergeCell ref="AI226:AJ226"/>
    <mergeCell ref="AK226:AM226"/>
    <mergeCell ref="AI227:AJ227"/>
    <mergeCell ref="AK227:AM227"/>
    <mergeCell ref="AI222:AJ222"/>
    <mergeCell ref="AK222:AM222"/>
    <mergeCell ref="AI223:AJ223"/>
    <mergeCell ref="AK223:AM223"/>
    <mergeCell ref="AI224:AJ224"/>
    <mergeCell ref="AK224:AM224"/>
    <mergeCell ref="AI237:AJ237"/>
    <mergeCell ref="AK237:AM237"/>
    <mergeCell ref="AI220:AJ220"/>
    <mergeCell ref="AK220:AM220"/>
    <mergeCell ref="AI221:AJ221"/>
    <mergeCell ref="AK221:AM221"/>
    <mergeCell ref="AI216:AJ216"/>
    <mergeCell ref="AK216:AM216"/>
    <mergeCell ref="AI217:AJ217"/>
    <mergeCell ref="AK217:AM217"/>
    <mergeCell ref="AI218:AJ218"/>
    <mergeCell ref="AK218:AM218"/>
    <mergeCell ref="AI213:AJ213"/>
    <mergeCell ref="AK213:AM213"/>
    <mergeCell ref="AI214:AJ214"/>
    <mergeCell ref="AK214:AM214"/>
    <mergeCell ref="AI215:AJ215"/>
    <mergeCell ref="AK215:AM215"/>
    <mergeCell ref="AI228:AJ228"/>
    <mergeCell ref="AK228:AM228"/>
    <mergeCell ref="AI211:AJ211"/>
    <mergeCell ref="AK211:AM211"/>
    <mergeCell ref="AI212:AJ212"/>
    <mergeCell ref="AK212:AM212"/>
    <mergeCell ref="AI207:AJ207"/>
    <mergeCell ref="AK207:AM207"/>
    <mergeCell ref="AI208:AJ208"/>
    <mergeCell ref="AK208:AM208"/>
    <mergeCell ref="AI209:AJ209"/>
    <mergeCell ref="AK209:AM209"/>
    <mergeCell ref="AI204:AJ204"/>
    <mergeCell ref="AK204:AM204"/>
    <mergeCell ref="AI205:AJ205"/>
    <mergeCell ref="AK205:AM205"/>
    <mergeCell ref="AI206:AJ206"/>
    <mergeCell ref="AK206:AM206"/>
    <mergeCell ref="AI219:AJ219"/>
    <mergeCell ref="AK219:AM219"/>
    <mergeCell ref="AI202:AJ202"/>
    <mergeCell ref="AK202:AM202"/>
    <mergeCell ref="AI203:AJ203"/>
    <mergeCell ref="AK203:AM203"/>
    <mergeCell ref="AI198:AJ198"/>
    <mergeCell ref="AK198:AM198"/>
    <mergeCell ref="AI199:AJ199"/>
    <mergeCell ref="AK199:AM199"/>
    <mergeCell ref="AI200:AJ200"/>
    <mergeCell ref="AK200:AM200"/>
    <mergeCell ref="AI195:AJ195"/>
    <mergeCell ref="AK195:AM195"/>
    <mergeCell ref="AI196:AJ196"/>
    <mergeCell ref="AK196:AM196"/>
    <mergeCell ref="AI197:AJ197"/>
    <mergeCell ref="AK197:AM197"/>
    <mergeCell ref="AI210:AJ210"/>
    <mergeCell ref="AK210:AM210"/>
    <mergeCell ref="AI193:AJ193"/>
    <mergeCell ref="AK193:AM193"/>
    <mergeCell ref="AI194:AJ194"/>
    <mergeCell ref="AK194:AM194"/>
    <mergeCell ref="AI189:AJ189"/>
    <mergeCell ref="AK189:AM189"/>
    <mergeCell ref="AI190:AJ190"/>
    <mergeCell ref="AK190:AM190"/>
    <mergeCell ref="AI191:AJ191"/>
    <mergeCell ref="AK191:AM191"/>
    <mergeCell ref="AI186:AJ186"/>
    <mergeCell ref="AK186:AM186"/>
    <mergeCell ref="AI187:AJ187"/>
    <mergeCell ref="AK187:AM187"/>
    <mergeCell ref="AI188:AJ188"/>
    <mergeCell ref="AK188:AM188"/>
    <mergeCell ref="AI201:AJ201"/>
    <mergeCell ref="AK201:AM201"/>
    <mergeCell ref="AI184:AJ184"/>
    <mergeCell ref="AK184:AM184"/>
    <mergeCell ref="AI185:AJ185"/>
    <mergeCell ref="AK185:AM185"/>
    <mergeCell ref="AI180:AJ180"/>
    <mergeCell ref="AK180:AM180"/>
    <mergeCell ref="AI181:AJ181"/>
    <mergeCell ref="AK181:AM181"/>
    <mergeCell ref="AI182:AJ182"/>
    <mergeCell ref="AK182:AM182"/>
    <mergeCell ref="AI177:AJ177"/>
    <mergeCell ref="AK177:AM177"/>
    <mergeCell ref="AI178:AJ178"/>
    <mergeCell ref="AK178:AM178"/>
    <mergeCell ref="AI179:AJ179"/>
    <mergeCell ref="AK179:AM179"/>
    <mergeCell ref="AI192:AJ192"/>
    <mergeCell ref="AK192:AM192"/>
    <mergeCell ref="AI175:AJ175"/>
    <mergeCell ref="AK175:AM175"/>
    <mergeCell ref="AI176:AJ176"/>
    <mergeCell ref="AK176:AM176"/>
    <mergeCell ref="AI171:AJ171"/>
    <mergeCell ref="AK171:AM171"/>
    <mergeCell ref="AI172:AJ172"/>
    <mergeCell ref="AK172:AM172"/>
    <mergeCell ref="AI173:AJ173"/>
    <mergeCell ref="AK173:AM173"/>
    <mergeCell ref="AI168:AJ168"/>
    <mergeCell ref="AK168:AM168"/>
    <mergeCell ref="AI169:AJ169"/>
    <mergeCell ref="AK169:AM169"/>
    <mergeCell ref="AI170:AJ170"/>
    <mergeCell ref="AK170:AM170"/>
    <mergeCell ref="AI183:AJ183"/>
    <mergeCell ref="AK183:AM183"/>
    <mergeCell ref="AI166:AJ166"/>
    <mergeCell ref="AK166:AM166"/>
    <mergeCell ref="AI167:AJ167"/>
    <mergeCell ref="AK167:AM167"/>
    <mergeCell ref="AI162:AJ162"/>
    <mergeCell ref="AK162:AM162"/>
    <mergeCell ref="AI163:AJ163"/>
    <mergeCell ref="AK163:AM163"/>
    <mergeCell ref="AI164:AJ164"/>
    <mergeCell ref="AK164:AM164"/>
    <mergeCell ref="AI159:AJ159"/>
    <mergeCell ref="AK159:AM159"/>
    <mergeCell ref="AI160:AJ160"/>
    <mergeCell ref="AK160:AM160"/>
    <mergeCell ref="AI161:AJ161"/>
    <mergeCell ref="AK161:AM161"/>
    <mergeCell ref="AI174:AJ174"/>
    <mergeCell ref="AK174:AM174"/>
    <mergeCell ref="AI157:AJ157"/>
    <mergeCell ref="AK157:AM157"/>
    <mergeCell ref="AI158:AJ158"/>
    <mergeCell ref="AK158:AM158"/>
    <mergeCell ref="AI153:AJ153"/>
    <mergeCell ref="AK153:AM153"/>
    <mergeCell ref="AI154:AJ154"/>
    <mergeCell ref="AK154:AM154"/>
    <mergeCell ref="AI155:AJ155"/>
    <mergeCell ref="AK155:AM155"/>
    <mergeCell ref="AI150:AJ150"/>
    <mergeCell ref="AK150:AM150"/>
    <mergeCell ref="AI151:AJ151"/>
    <mergeCell ref="AK151:AM151"/>
    <mergeCell ref="AI152:AJ152"/>
    <mergeCell ref="AK152:AM152"/>
    <mergeCell ref="AI165:AJ165"/>
    <mergeCell ref="AK165:AM165"/>
    <mergeCell ref="AI148:AJ148"/>
    <mergeCell ref="AK148:AM148"/>
    <mergeCell ref="AI149:AJ149"/>
    <mergeCell ref="AK149:AM149"/>
    <mergeCell ref="AI144:AJ144"/>
    <mergeCell ref="AK144:AM144"/>
    <mergeCell ref="AI145:AJ145"/>
    <mergeCell ref="AK145:AM145"/>
    <mergeCell ref="AI146:AJ146"/>
    <mergeCell ref="AK146:AM146"/>
    <mergeCell ref="AI141:AJ141"/>
    <mergeCell ref="AK141:AM141"/>
    <mergeCell ref="AI142:AJ142"/>
    <mergeCell ref="AK142:AM142"/>
    <mergeCell ref="AI143:AJ143"/>
    <mergeCell ref="AK143:AM143"/>
    <mergeCell ref="AI156:AJ156"/>
    <mergeCell ref="AK156:AM156"/>
    <mergeCell ref="AI139:AJ139"/>
    <mergeCell ref="AK139:AM139"/>
    <mergeCell ref="AI140:AJ140"/>
    <mergeCell ref="AK140:AM140"/>
    <mergeCell ref="AI135:AJ135"/>
    <mergeCell ref="AK135:AM135"/>
    <mergeCell ref="AI136:AJ136"/>
    <mergeCell ref="AK136:AM136"/>
    <mergeCell ref="AI137:AJ137"/>
    <mergeCell ref="AK137:AM137"/>
    <mergeCell ref="AI132:AJ132"/>
    <mergeCell ref="AK132:AM132"/>
    <mergeCell ref="AI133:AJ133"/>
    <mergeCell ref="AK133:AM133"/>
    <mergeCell ref="AI134:AJ134"/>
    <mergeCell ref="AK134:AM134"/>
    <mergeCell ref="AI147:AJ147"/>
    <mergeCell ref="AK147:AM147"/>
    <mergeCell ref="AI130:AJ130"/>
    <mergeCell ref="AK130:AM130"/>
    <mergeCell ref="AI131:AJ131"/>
    <mergeCell ref="AK131:AM131"/>
    <mergeCell ref="AI126:AJ126"/>
    <mergeCell ref="AK126:AM126"/>
    <mergeCell ref="AI127:AJ127"/>
    <mergeCell ref="AK127:AM127"/>
    <mergeCell ref="AI128:AJ128"/>
    <mergeCell ref="AK128:AM128"/>
    <mergeCell ref="AI123:AJ123"/>
    <mergeCell ref="AK123:AM123"/>
    <mergeCell ref="AI124:AJ124"/>
    <mergeCell ref="AK124:AM124"/>
    <mergeCell ref="AI125:AJ125"/>
    <mergeCell ref="AK125:AM125"/>
    <mergeCell ref="AI138:AJ138"/>
    <mergeCell ref="AK138:AM138"/>
    <mergeCell ref="AI120:AJ120"/>
    <mergeCell ref="AK120:AM120"/>
    <mergeCell ref="AI121:AJ121"/>
    <mergeCell ref="AK121:AM121"/>
    <mergeCell ref="AI122:AJ122"/>
    <mergeCell ref="AK122:AM122"/>
    <mergeCell ref="AI117:AJ117"/>
    <mergeCell ref="AK117:AM117"/>
    <mergeCell ref="AI118:AJ118"/>
    <mergeCell ref="AK118:AM118"/>
    <mergeCell ref="AI119:AJ119"/>
    <mergeCell ref="AK119:AM119"/>
    <mergeCell ref="AI115:AJ115"/>
    <mergeCell ref="AK115:AM115"/>
    <mergeCell ref="AI116:AJ116"/>
    <mergeCell ref="AK116:AM116"/>
    <mergeCell ref="AI129:AJ129"/>
    <mergeCell ref="AK129:AM129"/>
    <mergeCell ref="AI112:AJ112"/>
    <mergeCell ref="AK112:AM112"/>
    <mergeCell ref="AI113:AJ113"/>
    <mergeCell ref="AK113:AM113"/>
    <mergeCell ref="AI114:AJ114"/>
    <mergeCell ref="AK114:AM114"/>
    <mergeCell ref="AI109:AJ109"/>
    <mergeCell ref="AK109:AM109"/>
    <mergeCell ref="AI110:AJ110"/>
    <mergeCell ref="AK110:AM110"/>
    <mergeCell ref="AI111:AJ111"/>
    <mergeCell ref="AK111:AM111"/>
    <mergeCell ref="AI106:AJ106"/>
    <mergeCell ref="AK106:AM106"/>
    <mergeCell ref="AI107:AJ107"/>
    <mergeCell ref="AK107:AM107"/>
    <mergeCell ref="AI108:AJ108"/>
    <mergeCell ref="AK108:AM108"/>
    <mergeCell ref="AI103:AJ103"/>
    <mergeCell ref="AK103:AM103"/>
    <mergeCell ref="AI104:AJ104"/>
    <mergeCell ref="AK104:AM104"/>
    <mergeCell ref="AI105:AJ105"/>
    <mergeCell ref="AK105:AM105"/>
    <mergeCell ref="AI100:AJ100"/>
    <mergeCell ref="AK100:AM100"/>
    <mergeCell ref="AI101:AJ101"/>
    <mergeCell ref="AK101:AM101"/>
    <mergeCell ref="AI102:AJ102"/>
    <mergeCell ref="AK102:AM102"/>
    <mergeCell ref="AI97:AJ97"/>
    <mergeCell ref="AK97:AM97"/>
    <mergeCell ref="AI98:AJ98"/>
    <mergeCell ref="AK98:AM98"/>
    <mergeCell ref="AI99:AJ99"/>
    <mergeCell ref="AK99:AM99"/>
    <mergeCell ref="AI94:AJ94"/>
    <mergeCell ref="AK94:AM94"/>
    <mergeCell ref="AI95:AJ95"/>
    <mergeCell ref="AK95:AM95"/>
    <mergeCell ref="AI96:AJ96"/>
    <mergeCell ref="AK96:AM96"/>
    <mergeCell ref="AI91:AJ91"/>
    <mergeCell ref="AK91:AM91"/>
    <mergeCell ref="AI92:AJ92"/>
    <mergeCell ref="AK92:AM92"/>
    <mergeCell ref="AI93:AJ93"/>
    <mergeCell ref="AK93:AM93"/>
    <mergeCell ref="AI88:AJ88"/>
    <mergeCell ref="AK88:AM88"/>
    <mergeCell ref="AI89:AJ89"/>
    <mergeCell ref="AK89:AM89"/>
    <mergeCell ref="AI90:AJ90"/>
    <mergeCell ref="AK90:AM90"/>
    <mergeCell ref="AI85:AJ85"/>
    <mergeCell ref="AK85:AM85"/>
    <mergeCell ref="AI86:AJ86"/>
    <mergeCell ref="AK86:AM86"/>
    <mergeCell ref="AI87:AJ87"/>
    <mergeCell ref="AK87:AM87"/>
    <mergeCell ref="AI82:AJ82"/>
    <mergeCell ref="AK82:AM82"/>
    <mergeCell ref="AI83:AJ83"/>
    <mergeCell ref="AK83:AM83"/>
    <mergeCell ref="AI84:AJ84"/>
    <mergeCell ref="AK84:AM84"/>
    <mergeCell ref="AI79:AJ79"/>
    <mergeCell ref="AK79:AM79"/>
    <mergeCell ref="AI80:AJ80"/>
    <mergeCell ref="AK80:AM80"/>
    <mergeCell ref="AI81:AJ81"/>
    <mergeCell ref="AK81:AM81"/>
    <mergeCell ref="AI76:AJ76"/>
    <mergeCell ref="AK76:AM76"/>
    <mergeCell ref="AI77:AJ77"/>
    <mergeCell ref="AK77:AM77"/>
    <mergeCell ref="AI78:AJ78"/>
    <mergeCell ref="AK78:AM78"/>
    <mergeCell ref="AI73:AJ73"/>
    <mergeCell ref="AK73:AM73"/>
    <mergeCell ref="AI74:AJ74"/>
    <mergeCell ref="AK74:AM74"/>
    <mergeCell ref="AI75:AJ75"/>
    <mergeCell ref="AK75:AM75"/>
    <mergeCell ref="AI71:AJ71"/>
    <mergeCell ref="AK71:AM71"/>
    <mergeCell ref="AI72:AJ72"/>
    <mergeCell ref="AK72:AM72"/>
    <mergeCell ref="AI68:AJ68"/>
    <mergeCell ref="AK68:AM68"/>
    <mergeCell ref="AI69:AJ69"/>
    <mergeCell ref="AK69:AM69"/>
    <mergeCell ref="AI70:AJ70"/>
    <mergeCell ref="AK70:AM70"/>
    <mergeCell ref="AI65:AJ65"/>
    <mergeCell ref="AK65:AM65"/>
    <mergeCell ref="AI66:AJ66"/>
    <mergeCell ref="AK66:AM66"/>
    <mergeCell ref="AI67:AJ67"/>
    <mergeCell ref="AK67:AM67"/>
    <mergeCell ref="AI62:AJ62"/>
    <mergeCell ref="AK62:AM62"/>
    <mergeCell ref="AI63:AJ63"/>
    <mergeCell ref="AK63:AM63"/>
    <mergeCell ref="AI64:AJ64"/>
    <mergeCell ref="AK64:AM64"/>
    <mergeCell ref="AI59:AJ59"/>
    <mergeCell ref="AK59:AM59"/>
    <mergeCell ref="AI60:AJ60"/>
    <mergeCell ref="AK60:AM60"/>
    <mergeCell ref="AI61:AJ61"/>
    <mergeCell ref="AK61:AM61"/>
    <mergeCell ref="AI56:AJ56"/>
    <mergeCell ref="AK56:AM56"/>
    <mergeCell ref="AI57:AJ57"/>
    <mergeCell ref="AK57:AM57"/>
    <mergeCell ref="AI58:AJ58"/>
    <mergeCell ref="AK58:AM58"/>
    <mergeCell ref="AI53:AJ53"/>
    <mergeCell ref="AK53:AM53"/>
    <mergeCell ref="AI54:AJ54"/>
    <mergeCell ref="AK54:AM54"/>
    <mergeCell ref="AI55:AJ55"/>
    <mergeCell ref="AK55:AM55"/>
    <mergeCell ref="AI50:AJ50"/>
    <mergeCell ref="AK50:AM50"/>
    <mergeCell ref="AI51:AJ51"/>
    <mergeCell ref="AK51:AM51"/>
    <mergeCell ref="AI52:AJ52"/>
    <mergeCell ref="AK52:AM52"/>
    <mergeCell ref="AI47:AJ47"/>
    <mergeCell ref="AK47:AM47"/>
    <mergeCell ref="AI48:AJ48"/>
    <mergeCell ref="AK48:AM48"/>
    <mergeCell ref="AI49:AJ49"/>
    <mergeCell ref="AK49:AM49"/>
    <mergeCell ref="AI44:AJ44"/>
    <mergeCell ref="AK44:AM44"/>
    <mergeCell ref="AI45:AJ45"/>
    <mergeCell ref="AK45:AM45"/>
    <mergeCell ref="AI46:AJ46"/>
    <mergeCell ref="AK46:AM46"/>
    <mergeCell ref="AI43:AJ43"/>
    <mergeCell ref="AK43:AM43"/>
    <mergeCell ref="AI39:AJ39"/>
    <mergeCell ref="AK39:AM39"/>
    <mergeCell ref="AI40:AJ40"/>
    <mergeCell ref="AK40:AM40"/>
    <mergeCell ref="AI41:AJ41"/>
    <mergeCell ref="AK41:AM41"/>
    <mergeCell ref="AI36:AJ36"/>
    <mergeCell ref="AK36:AM36"/>
    <mergeCell ref="AI37:AJ37"/>
    <mergeCell ref="AK37:AM37"/>
    <mergeCell ref="AI38:AJ38"/>
    <mergeCell ref="AK38:AM38"/>
    <mergeCell ref="AI33:AJ33"/>
    <mergeCell ref="AK33:AM33"/>
    <mergeCell ref="AI34:AJ34"/>
    <mergeCell ref="AK34:AM34"/>
    <mergeCell ref="AI35:AJ35"/>
    <mergeCell ref="AK35:AM35"/>
    <mergeCell ref="AI31:AJ31"/>
    <mergeCell ref="AK31:AM31"/>
    <mergeCell ref="AI32:AJ32"/>
    <mergeCell ref="AK32:AM32"/>
    <mergeCell ref="AK27:AM27"/>
    <mergeCell ref="AI28:AJ28"/>
    <mergeCell ref="AK28:AM28"/>
    <mergeCell ref="AI29:AJ29"/>
    <mergeCell ref="AK29:AM29"/>
    <mergeCell ref="AI27:AJ27"/>
    <mergeCell ref="AK30:AM30"/>
    <mergeCell ref="AI24:AJ24"/>
    <mergeCell ref="AK24:AM24"/>
    <mergeCell ref="AI25:AJ25"/>
    <mergeCell ref="AK25:AM25"/>
    <mergeCell ref="AI26:AJ26"/>
    <mergeCell ref="AK26:AM26"/>
    <mergeCell ref="AI42:AJ42"/>
    <mergeCell ref="AK42:AM42"/>
    <mergeCell ref="D4:E4"/>
    <mergeCell ref="AI4:AJ4"/>
    <mergeCell ref="AI10:AJ10"/>
    <mergeCell ref="AK10:AM10"/>
    <mergeCell ref="AI11:AJ11"/>
    <mergeCell ref="AK11:AM11"/>
    <mergeCell ref="AI7:AJ7"/>
    <mergeCell ref="AK7:AM7"/>
    <mergeCell ref="AI8:AJ8"/>
    <mergeCell ref="AK8:AM8"/>
    <mergeCell ref="AI9:AJ9"/>
    <mergeCell ref="AK9:AM9"/>
    <mergeCell ref="AK4:AM4"/>
    <mergeCell ref="AI5:AJ5"/>
    <mergeCell ref="AK5:AM5"/>
    <mergeCell ref="AI6:AJ6"/>
    <mergeCell ref="AK6:AM6"/>
    <mergeCell ref="AI21:AJ21"/>
    <mergeCell ref="AK21:AM21"/>
    <mergeCell ref="AI22:AJ22"/>
    <mergeCell ref="AK22:AM22"/>
    <mergeCell ref="AI23:AJ23"/>
    <mergeCell ref="AK23:AM23"/>
    <mergeCell ref="AI30:AJ30"/>
    <mergeCell ref="S3:Y3"/>
    <mergeCell ref="AC3:AE3"/>
    <mergeCell ref="AF3:AH3"/>
    <mergeCell ref="AI18:AJ18"/>
    <mergeCell ref="AK18:AM18"/>
    <mergeCell ref="AI19:AJ19"/>
    <mergeCell ref="AK19:AM19"/>
    <mergeCell ref="AI20:AJ20"/>
    <mergeCell ref="AK20:AM20"/>
    <mergeCell ref="AI15:AJ15"/>
    <mergeCell ref="AK15:AM15"/>
    <mergeCell ref="AI16:AJ16"/>
    <mergeCell ref="AK16:AM16"/>
    <mergeCell ref="AI17:AJ17"/>
    <mergeCell ref="AK17:AM17"/>
    <mergeCell ref="AI12:AJ12"/>
    <mergeCell ref="AK12:AM12"/>
    <mergeCell ref="AI13:AJ13"/>
    <mergeCell ref="AK13:AM13"/>
    <mergeCell ref="AI14:AJ14"/>
    <mergeCell ref="AK14:AM14"/>
    <mergeCell ref="AK894:AM894"/>
    <mergeCell ref="AK899:AM899"/>
    <mergeCell ref="AK898:AM898"/>
    <mergeCell ref="AK941:AM941"/>
    <mergeCell ref="AK927:AM927"/>
    <mergeCell ref="AK988:AM988"/>
    <mergeCell ref="AK989:AM989"/>
    <mergeCell ref="AK1001:AM1001"/>
    <mergeCell ref="AK935:AM935"/>
    <mergeCell ref="AK952:AM952"/>
    <mergeCell ref="AK947:AM947"/>
    <mergeCell ref="AK948:AM948"/>
    <mergeCell ref="AK1131:AM1131"/>
    <mergeCell ref="AK1106:AM1106"/>
    <mergeCell ref="AK1104:AM1104"/>
    <mergeCell ref="AK1105:AM1105"/>
    <mergeCell ref="AK1096:AM1096"/>
    <mergeCell ref="AK1097:AM1097"/>
    <mergeCell ref="AK1098:AM1098"/>
    <mergeCell ref="AK1118:AM1118"/>
    <mergeCell ref="AK1125:AM1125"/>
    <mergeCell ref="AK1127:AM1127"/>
    <mergeCell ref="AK1128:AM1128"/>
    <mergeCell ref="AK1124:AM1124"/>
    <mergeCell ref="AK1126:AM1126"/>
    <mergeCell ref="AK1102:AM1102"/>
    <mergeCell ref="AK1103:AM1103"/>
    <mergeCell ref="AK1092:AM1092"/>
    <mergeCell ref="AK1108:AM1108"/>
    <mergeCell ref="AK1109:AM1109"/>
    <mergeCell ref="AK1110:AM1110"/>
    <mergeCell ref="AK912:AM912"/>
    <mergeCell ref="AK1183:AM1183"/>
    <mergeCell ref="AK1184:AM1184"/>
    <mergeCell ref="AK1185:AM1185"/>
    <mergeCell ref="AK1195:AM1195"/>
    <mergeCell ref="AK1172:AM1172"/>
    <mergeCell ref="AK1167:AM1167"/>
    <mergeCell ref="AK1168:AM1168"/>
    <mergeCell ref="AK1150:AM1150"/>
    <mergeCell ref="AK1149:AM1149"/>
    <mergeCell ref="AK1194:AM1194"/>
    <mergeCell ref="AK1187:AM1187"/>
    <mergeCell ref="AK1156:AM1156"/>
    <mergeCell ref="AK1157:AM1157"/>
    <mergeCell ref="AK1158:AM1158"/>
    <mergeCell ref="AK1159:AM1159"/>
    <mergeCell ref="AK1160:AM1160"/>
    <mergeCell ref="AK1180:AM1180"/>
    <mergeCell ref="AK1174:AM1174"/>
    <mergeCell ref="AK1186:AM1186"/>
    <mergeCell ref="AK1181:AM1181"/>
    <mergeCell ref="AK1182:AM1182"/>
    <mergeCell ref="AK1173:AM1173"/>
    <mergeCell ref="AK1203:AM1203"/>
    <mergeCell ref="AK1204:AM1204"/>
    <mergeCell ref="AK1205:AM1205"/>
    <mergeCell ref="AK1206:AM1206"/>
    <mergeCell ref="AK1207:AM1207"/>
    <mergeCell ref="AK1208:AM1208"/>
    <mergeCell ref="AK1209:AM1209"/>
    <mergeCell ref="AK1210:AM1210"/>
    <mergeCell ref="AK1211:AM1211"/>
    <mergeCell ref="AK1212:AM1212"/>
    <mergeCell ref="AK1213:AM1213"/>
    <mergeCell ref="AK1214:AM1214"/>
    <mergeCell ref="AK1215:AM1215"/>
    <mergeCell ref="AK1216:AM1216"/>
    <mergeCell ref="AK1217:AM1217"/>
    <mergeCell ref="AK1218:AM1218"/>
    <mergeCell ref="AK1219:AM1219"/>
    <mergeCell ref="AK1220:AM1220"/>
    <mergeCell ref="AK1221:AM1221"/>
    <mergeCell ref="AK1222:AM1222"/>
    <mergeCell ref="AK1223:AM1223"/>
    <mergeCell ref="AK1224:AM1224"/>
    <mergeCell ref="AK1225:AM1225"/>
    <mergeCell ref="AK1226:AM1226"/>
    <mergeCell ref="AK1227:AM1227"/>
    <mergeCell ref="AK1228:AM1228"/>
    <mergeCell ref="AK1229:AM1229"/>
    <mergeCell ref="AK1230:AM1230"/>
    <mergeCell ref="AK1231:AM1231"/>
    <mergeCell ref="AK1232:AM1232"/>
    <mergeCell ref="AK1233:AM1233"/>
    <mergeCell ref="AK1234:AM1234"/>
    <mergeCell ref="AK1235:AM1235"/>
    <mergeCell ref="AK1236:AM1236"/>
    <mergeCell ref="AK1237:AM1237"/>
    <mergeCell ref="AK1238:AM1238"/>
    <mergeCell ref="AK1239:AM1239"/>
    <mergeCell ref="AK1240:AM1240"/>
    <mergeCell ref="AK1241:AM1241"/>
    <mergeCell ref="AK1242:AM1242"/>
    <mergeCell ref="AK1243:AM1243"/>
    <mergeCell ref="AK1244:AM1244"/>
    <mergeCell ref="AK1245:AM1245"/>
    <mergeCell ref="AK1246:AM1246"/>
    <mergeCell ref="AK1247:AM1247"/>
    <mergeCell ref="AK1248:AM1248"/>
    <mergeCell ref="AK1249:AM1249"/>
    <mergeCell ref="AK1250:AM1250"/>
    <mergeCell ref="AK1251:AM1251"/>
    <mergeCell ref="AK1252:AM1252"/>
    <mergeCell ref="AK1253:AM1253"/>
    <mergeCell ref="AK1254:AM1254"/>
    <mergeCell ref="AK1255:AM1255"/>
    <mergeCell ref="AK1256:AM1256"/>
    <mergeCell ref="AK1257:AM1257"/>
    <mergeCell ref="AK1258:AM1258"/>
    <mergeCell ref="AK1259:AM1259"/>
    <mergeCell ref="AK1260:AM1260"/>
    <mergeCell ref="AK1261:AM1261"/>
    <mergeCell ref="AK1262:AM1262"/>
    <mergeCell ref="AK1263:AM1263"/>
    <mergeCell ref="AK1264:AM1264"/>
    <mergeCell ref="AK1265:AM1265"/>
    <mergeCell ref="AK1266:AM1266"/>
    <mergeCell ref="AK1267:AM1267"/>
    <mergeCell ref="AK1268:AM1268"/>
    <mergeCell ref="AK1269:AM1269"/>
    <mergeCell ref="AK1270:AM1270"/>
    <mergeCell ref="AK1271:AM1271"/>
    <mergeCell ref="AK1272:AM1272"/>
    <mergeCell ref="AK1273:AM1273"/>
    <mergeCell ref="AK1274:AM1274"/>
    <mergeCell ref="AK1275:AM1275"/>
    <mergeCell ref="AK1276:AM1276"/>
    <mergeCell ref="AK1277:AM1277"/>
    <mergeCell ref="AK1278:AM1278"/>
    <mergeCell ref="AK1279:AM1279"/>
    <mergeCell ref="AK1280:AM1280"/>
    <mergeCell ref="AK1281:AM1281"/>
    <mergeCell ref="AK1282:AM1282"/>
    <mergeCell ref="AK1283:AM1283"/>
    <mergeCell ref="AK1284:AM1284"/>
    <mergeCell ref="AK1285:AM1285"/>
    <mergeCell ref="AK1286:AM1286"/>
    <mergeCell ref="AK1287:AM1287"/>
    <mergeCell ref="AK1288:AM1288"/>
    <mergeCell ref="AK1289:AM1289"/>
    <mergeCell ref="AK1290:AM1290"/>
    <mergeCell ref="AK1291:AM1291"/>
    <mergeCell ref="AK1292:AM1292"/>
    <mergeCell ref="AK1293:AM1293"/>
    <mergeCell ref="AK1294:AM1294"/>
    <mergeCell ref="AK1295:AM1295"/>
    <mergeCell ref="AK1296:AM1296"/>
    <mergeCell ref="AK1297:AM1297"/>
    <mergeCell ref="AK1298:AM1298"/>
    <mergeCell ref="AK1299:AM1299"/>
    <mergeCell ref="AK1300:AM1300"/>
    <mergeCell ref="AK1301:AM1301"/>
    <mergeCell ref="AK1302:AM1302"/>
    <mergeCell ref="AK1303:AM1303"/>
    <mergeCell ref="AK1304:AM1304"/>
    <mergeCell ref="AK1305:AM1305"/>
    <mergeCell ref="AK1306:AM1306"/>
    <mergeCell ref="AK1307:AM1307"/>
    <mergeCell ref="AK1308:AM1308"/>
    <mergeCell ref="AK1309:AM1309"/>
    <mergeCell ref="AK1310:AM1310"/>
    <mergeCell ref="AK1311:AM1311"/>
    <mergeCell ref="AK1312:AM1312"/>
    <mergeCell ref="AK1313:AM1313"/>
    <mergeCell ref="AK1314:AM1314"/>
    <mergeCell ref="AK1315:AM1315"/>
    <mergeCell ref="AK1316:AM1316"/>
    <mergeCell ref="AK1317:AM1317"/>
    <mergeCell ref="AK1318:AM1318"/>
    <mergeCell ref="AK1319:AM1319"/>
    <mergeCell ref="AK1320:AM1320"/>
    <mergeCell ref="AK1321:AM1321"/>
    <mergeCell ref="AK1322:AM1322"/>
    <mergeCell ref="AK1323:AM1323"/>
    <mergeCell ref="AK1324:AM1324"/>
    <mergeCell ref="AK1325:AM1325"/>
    <mergeCell ref="AK1326:AM1326"/>
    <mergeCell ref="AK1327:AM1327"/>
    <mergeCell ref="AK1328:AM1328"/>
    <mergeCell ref="AK1329:AM1329"/>
    <mergeCell ref="AK1330:AM1330"/>
    <mergeCell ref="AK1331:AM1331"/>
    <mergeCell ref="AK1332:AM1332"/>
    <mergeCell ref="AK1333:AM1333"/>
    <mergeCell ref="AK1334:AM1334"/>
    <mergeCell ref="AK1335:AM1335"/>
    <mergeCell ref="AK1336:AM1336"/>
    <mergeCell ref="AK1337:AM1337"/>
    <mergeCell ref="AK1338:AM1338"/>
    <mergeCell ref="AK1339:AM1339"/>
    <mergeCell ref="AK1340:AM1340"/>
    <mergeCell ref="AK1341:AM1341"/>
    <mergeCell ref="AK1342:AM1342"/>
    <mergeCell ref="AK1343:AM1343"/>
    <mergeCell ref="AK1344:AM1344"/>
    <mergeCell ref="AK1345:AM1345"/>
    <mergeCell ref="AK1346:AM1346"/>
    <mergeCell ref="AK1347:AM1347"/>
    <mergeCell ref="AK1348:AM1348"/>
    <mergeCell ref="AK1349:AM1349"/>
    <mergeCell ref="AK1350:AM1350"/>
    <mergeCell ref="AK1351:AM1351"/>
    <mergeCell ref="AK1352:AM1352"/>
    <mergeCell ref="AK1353:AM1353"/>
    <mergeCell ref="AK1354:AM1354"/>
    <mergeCell ref="AK1355:AM1355"/>
    <mergeCell ref="AK1356:AM1356"/>
    <mergeCell ref="AK1357:AM1357"/>
    <mergeCell ref="AK1358:AM1358"/>
    <mergeCell ref="AK1359:AM1359"/>
    <mergeCell ref="AK1360:AM1360"/>
    <mergeCell ref="AK1361:AM1361"/>
    <mergeCell ref="AK1362:AM1362"/>
    <mergeCell ref="AK1363:AM1363"/>
    <mergeCell ref="AK1364:AM1364"/>
    <mergeCell ref="AK1365:AM1365"/>
    <mergeCell ref="AK1366:AM1366"/>
    <mergeCell ref="AK1367:AM1367"/>
    <mergeCell ref="AK1368:AM1368"/>
    <mergeCell ref="AK1369:AM1369"/>
    <mergeCell ref="AK1370:AM1370"/>
    <mergeCell ref="AK1371:AM1371"/>
    <mergeCell ref="AK1372:AM1372"/>
    <mergeCell ref="AK1373:AM1373"/>
    <mergeCell ref="AK1374:AM1374"/>
    <mergeCell ref="AK1375:AM1375"/>
    <mergeCell ref="AK1376:AM1376"/>
    <mergeCell ref="AK1378:AM1378"/>
    <mergeCell ref="AK1379:AM1379"/>
    <mergeCell ref="AK1380:AM1380"/>
    <mergeCell ref="AK1381:AM1381"/>
    <mergeCell ref="AK1382:AM1382"/>
    <mergeCell ref="AK1383:AM1383"/>
    <mergeCell ref="AK1384:AM1384"/>
    <mergeCell ref="AK1385:AM1385"/>
    <mergeCell ref="AK1386:AM1386"/>
    <mergeCell ref="AK1387:AM1387"/>
    <mergeCell ref="AK1388:AM1388"/>
    <mergeCell ref="AK1389:AM1389"/>
    <mergeCell ref="AK1390:AM1390"/>
    <mergeCell ref="AK1391:AM1391"/>
    <mergeCell ref="AK1392:AM1392"/>
    <mergeCell ref="AK1393:AM1393"/>
    <mergeCell ref="AK1394:AM1394"/>
    <mergeCell ref="AK1395:AM1395"/>
    <mergeCell ref="AK1396:AM1396"/>
    <mergeCell ref="AK1397:AM1397"/>
    <mergeCell ref="AK1398:AM1398"/>
    <mergeCell ref="AK1399:AM1399"/>
    <mergeCell ref="AK1400:AM1400"/>
    <mergeCell ref="AK1401:AM1401"/>
    <mergeCell ref="AK1402:AM1402"/>
    <mergeCell ref="AK1403:AM1403"/>
    <mergeCell ref="AK1404:AM1404"/>
    <mergeCell ref="AK1405:AM1405"/>
    <mergeCell ref="AK1406:AM1406"/>
    <mergeCell ref="AK1407:AM1407"/>
    <mergeCell ref="AK1408:AM1408"/>
    <mergeCell ref="AK1409:AM1409"/>
    <mergeCell ref="AK1410:AM1410"/>
    <mergeCell ref="AK1411:AM1411"/>
    <mergeCell ref="AK1412:AM1412"/>
    <mergeCell ref="AK1413:AM1413"/>
    <mergeCell ref="AK1414:AM1414"/>
    <mergeCell ref="AK1415:AM1415"/>
    <mergeCell ref="AK1416:AM1416"/>
    <mergeCell ref="AK1417:AM1417"/>
    <mergeCell ref="AK1418:AM1418"/>
    <mergeCell ref="AK1419:AM1419"/>
    <mergeCell ref="AK1420:AM1420"/>
    <mergeCell ref="AK1421:AM1421"/>
    <mergeCell ref="AK1422:AM1422"/>
    <mergeCell ref="AK1423:AM1423"/>
    <mergeCell ref="AK1424:AM1424"/>
    <mergeCell ref="AK1425:AM1425"/>
    <mergeCell ref="AK1426:AM1426"/>
    <mergeCell ref="AK1427:AM1427"/>
    <mergeCell ref="AK1428:AM1428"/>
    <mergeCell ref="AK1429:AM1429"/>
    <mergeCell ref="AK1430:AM1430"/>
    <mergeCell ref="AK1431:AM1431"/>
    <mergeCell ref="AK1432:AM1432"/>
    <mergeCell ref="AK1433:AM1433"/>
    <mergeCell ref="AK1434:AM1434"/>
    <mergeCell ref="AK1435:AM1435"/>
    <mergeCell ref="AK1436:AM1436"/>
    <mergeCell ref="AK1437:AM1437"/>
    <mergeCell ref="AK1438:AM1438"/>
    <mergeCell ref="AK1439:AM1439"/>
    <mergeCell ref="AK1440:AM1440"/>
    <mergeCell ref="AK1441:AM1441"/>
    <mergeCell ref="AK1442:AM1442"/>
    <mergeCell ref="AK1443:AM1443"/>
    <mergeCell ref="AK1444:AM1444"/>
    <mergeCell ref="AK1445:AM1445"/>
    <mergeCell ref="AK1446:AM1446"/>
    <mergeCell ref="AK1447:AM1447"/>
    <mergeCell ref="AK1448:AM1448"/>
    <mergeCell ref="AK1449:AM1449"/>
    <mergeCell ref="AK1450:AM1450"/>
    <mergeCell ref="AK1451:AM1451"/>
    <mergeCell ref="AK1452:AM1452"/>
    <mergeCell ref="AK1453:AM1453"/>
    <mergeCell ref="AK1454:AM1454"/>
    <mergeCell ref="AK1455:AM1455"/>
    <mergeCell ref="AK1456:AM1456"/>
    <mergeCell ref="AK1457:AM1457"/>
    <mergeCell ref="AK1458:AM1458"/>
    <mergeCell ref="AK1459:AM1459"/>
    <mergeCell ref="AK1460:AM1460"/>
    <mergeCell ref="AK1461:AM1461"/>
    <mergeCell ref="AK1462:AM1462"/>
    <mergeCell ref="AK1463:AM1463"/>
    <mergeCell ref="AK1464:AM1464"/>
    <mergeCell ref="AK1465:AM1465"/>
    <mergeCell ref="AK1466:AM1466"/>
    <mergeCell ref="AK1467:AM1467"/>
    <mergeCell ref="AK1468:AM1468"/>
    <mergeCell ref="AK1469:AM1469"/>
    <mergeCell ref="AK1470:AM1470"/>
    <mergeCell ref="AK1471:AM1471"/>
    <mergeCell ref="AK1472:AM1472"/>
    <mergeCell ref="AK1473:AM1473"/>
    <mergeCell ref="AK1474:AM1474"/>
    <mergeCell ref="AK1475:AM1475"/>
    <mergeCell ref="AK1476:AM1476"/>
    <mergeCell ref="AK1477:AM1477"/>
    <mergeCell ref="AK1478:AM1478"/>
    <mergeCell ref="AK1479:AM1479"/>
    <mergeCell ref="AK1480:AM1480"/>
    <mergeCell ref="AK1481:AM1481"/>
    <mergeCell ref="AK1482:AM1482"/>
    <mergeCell ref="AK1483:AM1483"/>
    <mergeCell ref="AK1484:AM1484"/>
    <mergeCell ref="AK1485:AM1485"/>
    <mergeCell ref="AK1486:AM1486"/>
    <mergeCell ref="AK1487:AM1487"/>
    <mergeCell ref="AK1488:AM1488"/>
    <mergeCell ref="AK1489:AM1489"/>
    <mergeCell ref="AK1490:AM1490"/>
    <mergeCell ref="AK1491:AM1491"/>
    <mergeCell ref="AK1492:AM1492"/>
    <mergeCell ref="AK1493:AM1493"/>
    <mergeCell ref="AK1494:AM1494"/>
    <mergeCell ref="AK1495:AM1495"/>
    <mergeCell ref="AK1496:AM1496"/>
    <mergeCell ref="AK1497:AM1497"/>
    <mergeCell ref="AK1498:AM1498"/>
    <mergeCell ref="AK1499:AM1499"/>
    <mergeCell ref="AK1500:AM1500"/>
    <mergeCell ref="AK1501:AM1501"/>
    <mergeCell ref="AK1502:AM1502"/>
    <mergeCell ref="AK1503:AM1503"/>
    <mergeCell ref="AK1504:AM1504"/>
    <mergeCell ref="AK1505:AM1505"/>
    <mergeCell ref="AK1506:AM1506"/>
    <mergeCell ref="AK1507:AM1507"/>
    <mergeCell ref="AK1508:AM1508"/>
    <mergeCell ref="AK1509:AM1509"/>
    <mergeCell ref="AK1510:AM1510"/>
    <mergeCell ref="AK1511:AM1511"/>
    <mergeCell ref="AK1512:AM1512"/>
    <mergeCell ref="AK1513:AM1513"/>
    <mergeCell ref="AK1514:AM1514"/>
    <mergeCell ref="AK1515:AM1515"/>
    <mergeCell ref="AK1516:AM1516"/>
    <mergeCell ref="AK1517:AM1517"/>
    <mergeCell ref="AK1518:AM1518"/>
    <mergeCell ref="AK1519:AM1519"/>
    <mergeCell ref="AK1520:AM1520"/>
    <mergeCell ref="AK1521:AM1521"/>
    <mergeCell ref="AK1522:AM1522"/>
    <mergeCell ref="AK1523:AM1523"/>
    <mergeCell ref="AK1524:AM1524"/>
    <mergeCell ref="AK1525:AM1525"/>
    <mergeCell ref="AK1526:AM1526"/>
    <mergeCell ref="AK1527:AM1527"/>
    <mergeCell ref="AK1528:AM1528"/>
    <mergeCell ref="AK1529:AM1529"/>
    <mergeCell ref="AK1530:AM1530"/>
    <mergeCell ref="AK1531:AM1531"/>
    <mergeCell ref="AK1532:AM1532"/>
    <mergeCell ref="AK1533:AM1533"/>
    <mergeCell ref="AK1534:AM1534"/>
    <mergeCell ref="AK1535:AM1535"/>
    <mergeCell ref="AK1536:AM1536"/>
    <mergeCell ref="AK1537:AM1537"/>
    <mergeCell ref="AK1538:AM1538"/>
    <mergeCell ref="AK1539:AM1539"/>
    <mergeCell ref="AK1540:AM1540"/>
    <mergeCell ref="AK1541:AM1541"/>
    <mergeCell ref="AK1542:AM1542"/>
    <mergeCell ref="AK1543:AM1543"/>
    <mergeCell ref="AK1544:AM1544"/>
    <mergeCell ref="AK1545:AM1545"/>
    <mergeCell ref="AK1546:AM1546"/>
    <mergeCell ref="AK1547:AM1547"/>
    <mergeCell ref="AK1548:AM1548"/>
    <mergeCell ref="AK1549:AM1549"/>
    <mergeCell ref="AK1550:AM1550"/>
    <mergeCell ref="AK1551:AM1551"/>
    <mergeCell ref="AK1552:AM1552"/>
    <mergeCell ref="AK1553:AM1553"/>
    <mergeCell ref="AK1554:AM1554"/>
    <mergeCell ref="AK1555:AM1555"/>
    <mergeCell ref="AK1556:AM1556"/>
    <mergeCell ref="AK1557:AM1557"/>
    <mergeCell ref="AK1558:AM1558"/>
    <mergeCell ref="AK1559:AM1559"/>
    <mergeCell ref="AK1560:AM1560"/>
    <mergeCell ref="AK1561:AM1561"/>
    <mergeCell ref="AK1562:AM1562"/>
    <mergeCell ref="AK1563:AM1563"/>
    <mergeCell ref="AK1564:AM1564"/>
    <mergeCell ref="AK1565:AM1565"/>
    <mergeCell ref="AK1566:AM1566"/>
    <mergeCell ref="AK1567:AM1567"/>
    <mergeCell ref="AK1568:AM1568"/>
    <mergeCell ref="AK1569:AM1569"/>
    <mergeCell ref="AK1570:AM1570"/>
    <mergeCell ref="AK1571:AM1571"/>
    <mergeCell ref="AK1572:AM1572"/>
    <mergeCell ref="AK1573:AM1573"/>
    <mergeCell ref="AK1574:AM1574"/>
    <mergeCell ref="AK1575:AM1575"/>
    <mergeCell ref="AK1576:AM1576"/>
    <mergeCell ref="AK1577:AM1577"/>
    <mergeCell ref="AK1578:AM1578"/>
    <mergeCell ref="AK1579:AM1579"/>
    <mergeCell ref="AK1580:AM1580"/>
    <mergeCell ref="AK1581:AM1581"/>
    <mergeCell ref="AK1582:AM1582"/>
    <mergeCell ref="AK1583:AM1583"/>
    <mergeCell ref="AK1584:AM1584"/>
    <mergeCell ref="AK1585:AM1585"/>
    <mergeCell ref="AK1586:AM1586"/>
    <mergeCell ref="AK1587:AM1587"/>
    <mergeCell ref="AK1588:AM1588"/>
    <mergeCell ref="AK1589:AM1589"/>
    <mergeCell ref="AK1590:AM1590"/>
    <mergeCell ref="AK1591:AM1591"/>
    <mergeCell ref="AK1592:AM1592"/>
    <mergeCell ref="AK1593:AM1593"/>
    <mergeCell ref="AK1627:AM1627"/>
    <mergeCell ref="AK1594:AM1594"/>
    <mergeCell ref="AK1595:AM1595"/>
    <mergeCell ref="AK1596:AM1596"/>
    <mergeCell ref="AK1597:AM1597"/>
    <mergeCell ref="AK1598:AM1598"/>
    <mergeCell ref="AK1599:AM1599"/>
    <mergeCell ref="AK1600:AM1600"/>
    <mergeCell ref="AK1601:AM1601"/>
    <mergeCell ref="AK1602:AM1602"/>
    <mergeCell ref="AK1603:AM1603"/>
    <mergeCell ref="AK1604:AM1604"/>
    <mergeCell ref="AK1605:AM1605"/>
    <mergeCell ref="AK1606:AM1606"/>
    <mergeCell ref="AK1607:AM1607"/>
    <mergeCell ref="AK1608:AM1608"/>
    <mergeCell ref="AK1609:AM1609"/>
    <mergeCell ref="AK1610:AM1610"/>
    <mergeCell ref="AK1629:AM1629"/>
    <mergeCell ref="AK1630:AM1630"/>
    <mergeCell ref="AK1631:AM1631"/>
    <mergeCell ref="AK1632:AM1632"/>
    <mergeCell ref="AK1633:AM1633"/>
    <mergeCell ref="AK1634:AM1634"/>
    <mergeCell ref="AK1635:AM1635"/>
    <mergeCell ref="AK1636:AM1636"/>
    <mergeCell ref="AK1637:AM1637"/>
    <mergeCell ref="AK1638:AM1638"/>
    <mergeCell ref="AK1639:AM1639"/>
    <mergeCell ref="AK1640:AM1640"/>
    <mergeCell ref="AK1641:AM1641"/>
    <mergeCell ref="AK1642:AM1642"/>
    <mergeCell ref="AK1643:AM1643"/>
    <mergeCell ref="AK1644:AM1644"/>
    <mergeCell ref="AK1611:AM1611"/>
    <mergeCell ref="AK1612:AM1612"/>
    <mergeCell ref="AK1613:AM1613"/>
    <mergeCell ref="AK1614:AM1614"/>
    <mergeCell ref="AK1615:AM1615"/>
    <mergeCell ref="AK1616:AM1616"/>
    <mergeCell ref="AK1617:AM1617"/>
    <mergeCell ref="AK1618:AM1618"/>
    <mergeCell ref="AK1619:AM1619"/>
    <mergeCell ref="AK1620:AM1620"/>
    <mergeCell ref="AK1621:AM1621"/>
    <mergeCell ref="AK1622:AM1622"/>
    <mergeCell ref="AK1623:AM1623"/>
    <mergeCell ref="AK1624:AM1624"/>
    <mergeCell ref="AK1625:AM1625"/>
    <mergeCell ref="AK1626:AM1626"/>
    <mergeCell ref="AK1951:AM1951"/>
    <mergeCell ref="AK1952:AM1952"/>
    <mergeCell ref="AK1651:AM1651"/>
    <mergeCell ref="AK1652:AM1652"/>
    <mergeCell ref="AK1653:AM1653"/>
    <mergeCell ref="AK1654:AM1654"/>
    <mergeCell ref="AK1655:AM1655"/>
    <mergeCell ref="AK1656:AM1656"/>
    <mergeCell ref="AK1657:AM1657"/>
    <mergeCell ref="AK1658:AM1658"/>
    <mergeCell ref="AK1659:AM1659"/>
    <mergeCell ref="AK1660:AM1660"/>
    <mergeCell ref="AK1661:AM1661"/>
    <mergeCell ref="AK1662:AM1662"/>
    <mergeCell ref="AK1663:AM1663"/>
    <mergeCell ref="AK1664:AM1664"/>
    <mergeCell ref="AK1665:AM1665"/>
    <mergeCell ref="AK1666:AM1666"/>
    <mergeCell ref="AK1943:AM1943"/>
    <mergeCell ref="AK1944:AM1944"/>
    <mergeCell ref="AK1945:AM1945"/>
    <mergeCell ref="AK1946:AM1946"/>
    <mergeCell ref="AK1947:AM1947"/>
    <mergeCell ref="AK1927:AM1927"/>
    <mergeCell ref="AK1932:AM1932"/>
    <mergeCell ref="AK1933:AM1933"/>
    <mergeCell ref="AK1934:AM1934"/>
    <mergeCell ref="AK1936:AM1936"/>
    <mergeCell ref="AK1937:AM1937"/>
    <mergeCell ref="AK1938:AM1938"/>
    <mergeCell ref="AK1881:AM1881"/>
    <mergeCell ref="AK1882:AM1882"/>
    <mergeCell ref="AK1953:AM1953"/>
    <mergeCell ref="AK1941:AM1941"/>
    <mergeCell ref="AK1905:AM1905"/>
    <mergeCell ref="AK1906:AM1906"/>
    <mergeCell ref="AK1907:AM1907"/>
    <mergeCell ref="AK1942:AM1942"/>
    <mergeCell ref="AK1939:AM1939"/>
    <mergeCell ref="AK1940:AM1940"/>
    <mergeCell ref="AK1920:AM1920"/>
    <mergeCell ref="AK1928:AM1928"/>
    <mergeCell ref="AK1929:AM1929"/>
    <mergeCell ref="AK1930:AM1930"/>
    <mergeCell ref="AK1931:AM1931"/>
    <mergeCell ref="AK1923:AM1923"/>
    <mergeCell ref="AK1908:AM1908"/>
    <mergeCell ref="AK1909:AM1909"/>
    <mergeCell ref="AK1910:AM1910"/>
    <mergeCell ref="AK1911:AM1911"/>
    <mergeCell ref="AK1912:AM1912"/>
    <mergeCell ref="AK1913:AM1913"/>
    <mergeCell ref="AK1914:AM1914"/>
    <mergeCell ref="AK1915:AM1915"/>
    <mergeCell ref="AK1916:AM1916"/>
    <mergeCell ref="AK1917:AM1917"/>
    <mergeCell ref="AK1948:AM1948"/>
    <mergeCell ref="AK1949:AM1949"/>
    <mergeCell ref="AK1950:AM1950"/>
    <mergeCell ref="AK1918:AM1918"/>
    <mergeCell ref="AK1919:AM1919"/>
    <mergeCell ref="AK1935:AM1935"/>
    <mergeCell ref="AK1925:AM1925"/>
    <mergeCell ref="AK1926:AM1926"/>
    <mergeCell ref="AK1984:AM1984"/>
    <mergeCell ref="AK1954:AM1954"/>
    <mergeCell ref="AK1955:AM1955"/>
    <mergeCell ref="AK1956:AM1956"/>
    <mergeCell ref="AK1957:AM1957"/>
    <mergeCell ref="AK1958:AM1958"/>
    <mergeCell ref="AK1959:AM1959"/>
    <mergeCell ref="AK1960:AM1960"/>
    <mergeCell ref="AK1961:AM1961"/>
    <mergeCell ref="AK1962:AM1962"/>
    <mergeCell ref="AK1963:AM1963"/>
    <mergeCell ref="AK1964:AM1964"/>
    <mergeCell ref="AK1965:AM1965"/>
    <mergeCell ref="AK1966:AM1966"/>
    <mergeCell ref="AK1967:AM1967"/>
    <mergeCell ref="AK1968:AM1968"/>
    <mergeCell ref="AK1969:AM1969"/>
    <mergeCell ref="AK1970:AM1970"/>
    <mergeCell ref="AK1974:AM1974"/>
    <mergeCell ref="AK1972:AM1972"/>
    <mergeCell ref="AK1983:AM1983"/>
    <mergeCell ref="AK1975:AM1975"/>
    <mergeCell ref="AK1976:AM1976"/>
    <mergeCell ref="AK1971:AM1971"/>
    <mergeCell ref="AK1977:AM1977"/>
    <mergeCell ref="AK1980:AM1980"/>
    <mergeCell ref="AK1981:AM1981"/>
    <mergeCell ref="AK1982:AM1982"/>
    <mergeCell ref="AK1978:AM1978"/>
    <mergeCell ref="AK1979:AM1979"/>
    <mergeCell ref="AK1973:AM1973"/>
    <mergeCell ref="AK1885:AM1885"/>
    <mergeCell ref="AK1886:AM1886"/>
    <mergeCell ref="AK1887:AM1887"/>
    <mergeCell ref="AK1889:AM1889"/>
    <mergeCell ref="AK1890:AM1890"/>
    <mergeCell ref="AK1891:AM1891"/>
    <mergeCell ref="AK1924:AM1924"/>
    <mergeCell ref="AK1899:AM1899"/>
    <mergeCell ref="AK1900:AM1900"/>
    <mergeCell ref="AK1901:AM1901"/>
    <mergeCell ref="AK1895:AM1895"/>
    <mergeCell ref="AK1921:AM1921"/>
    <mergeCell ref="AK1922:AM1922"/>
    <mergeCell ref="AK1902:AM1902"/>
    <mergeCell ref="AK1903:AM1903"/>
    <mergeCell ref="AK1904:AM1904"/>
    <mergeCell ref="AK1896:AM1896"/>
    <mergeCell ref="AK1898:AM1898"/>
    <mergeCell ref="AK1893:AM1893"/>
    <mergeCell ref="AK1894:AM1894"/>
    <mergeCell ref="AK1897:AM1897"/>
    <mergeCell ref="AK1892:AM1892"/>
    <mergeCell ref="AK1888:AM1888"/>
    <mergeCell ref="AK1820:AM1820"/>
    <mergeCell ref="AK1809:AM1809"/>
    <mergeCell ref="AK1667:AM1667"/>
    <mergeCell ref="AK1668:AM1668"/>
    <mergeCell ref="AK1669:AM1669"/>
    <mergeCell ref="AK1670:AM1670"/>
    <mergeCell ref="AK1671:AM1671"/>
    <mergeCell ref="AK1672:AM1672"/>
    <mergeCell ref="AK1673:AM1673"/>
    <mergeCell ref="AK1674:AM1674"/>
    <mergeCell ref="AK1675:AM1675"/>
    <mergeCell ref="AK1676:AM1676"/>
    <mergeCell ref="AK1700:AM1700"/>
    <mergeCell ref="AK1683:AM1683"/>
    <mergeCell ref="AK1726:AM1726"/>
    <mergeCell ref="AK1727:AM1727"/>
    <mergeCell ref="AK1701:AM1701"/>
    <mergeCell ref="AK1768:AM1768"/>
    <mergeCell ref="AK1712:AM1712"/>
    <mergeCell ref="AK1801:AM1801"/>
    <mergeCell ref="AK1802:AM1802"/>
    <mergeCell ref="AK1803:AM1803"/>
    <mergeCell ref="AK1804:AM1804"/>
    <mergeCell ref="AK1776:AM1776"/>
    <mergeCell ref="AK1777:AM1777"/>
    <mergeCell ref="AK1778:AM1778"/>
    <mergeCell ref="AK1779:AM1779"/>
    <mergeCell ref="AK1731:AM1731"/>
    <mergeCell ref="AK1730:AM1730"/>
    <mergeCell ref="AK1757:AM1757"/>
    <mergeCell ref="AK1758:AM1758"/>
    <mergeCell ref="AK1759:AM1759"/>
    <mergeCell ref="AK1845:AM1845"/>
    <mergeCell ref="AK1846:AM1846"/>
    <mergeCell ref="AK1805:AM1805"/>
    <mergeCell ref="AK1806:AM1806"/>
    <mergeCell ref="AK1782:AM1782"/>
    <mergeCell ref="AK1783:AM1783"/>
    <mergeCell ref="AK1784:AM1784"/>
    <mergeCell ref="AK1822:AM1822"/>
    <mergeCell ref="AK1826:AM1826"/>
    <mergeCell ref="AK1831:AM1831"/>
    <mergeCell ref="AK1883:AM1883"/>
    <mergeCell ref="AK1868:AM1868"/>
    <mergeCell ref="AK1869:AM1869"/>
    <mergeCell ref="AK1870:AM1870"/>
    <mergeCell ref="AK1871:AM1871"/>
    <mergeCell ref="AK1872:AM1872"/>
    <mergeCell ref="AK1877:AM1877"/>
    <mergeCell ref="AK1878:AM1878"/>
    <mergeCell ref="AK1785:AM1785"/>
    <mergeCell ref="AK1786:AM1786"/>
    <mergeCell ref="AK1787:AM1787"/>
    <mergeCell ref="AK1788:AM1788"/>
    <mergeCell ref="AK1789:AM1789"/>
    <mergeCell ref="AK1790:AM1790"/>
    <mergeCell ref="AK1810:AM1810"/>
    <mergeCell ref="AK1811:AM1811"/>
    <mergeCell ref="AK1812:AM1812"/>
    <mergeCell ref="AK1879:AM1879"/>
    <mergeCell ref="AK1880:AM1880"/>
    <mergeCell ref="AK1849:AM1849"/>
    <mergeCell ref="AK1833:AM1833"/>
    <mergeCell ref="AK1834:AM1834"/>
    <mergeCell ref="AK1835:AM1835"/>
    <mergeCell ref="AK1836:AM1836"/>
    <mergeCell ref="AK1837:AM1837"/>
    <mergeCell ref="AK1838:AM1838"/>
    <mergeCell ref="AK1839:AM1839"/>
    <mergeCell ref="AK1840:AM1840"/>
    <mergeCell ref="AK1750:AM1750"/>
    <mergeCell ref="AK1884:AM1884"/>
    <mergeCell ref="AK1850:AM1850"/>
    <mergeCell ref="AK1855:AM1855"/>
    <mergeCell ref="AK1842:AM1842"/>
    <mergeCell ref="AK1843:AM1843"/>
    <mergeCell ref="AK1844:AM1844"/>
    <mergeCell ref="AK1873:AM1873"/>
    <mergeCell ref="AK1874:AM1874"/>
    <mergeCell ref="AK1866:AM1866"/>
    <mergeCell ref="AK1854:AM1854"/>
    <mergeCell ref="AK1818:AM1818"/>
    <mergeCell ref="AK1819:AM1819"/>
    <mergeCell ref="AK1769:AM1769"/>
    <mergeCell ref="AK1770:AM1770"/>
    <mergeCell ref="AK1815:AM1815"/>
    <mergeCell ref="AK1816:AM1816"/>
    <mergeCell ref="AK1861:AM1861"/>
    <mergeCell ref="AK1832:AM1832"/>
    <mergeCell ref="AK1876:AM1876"/>
    <mergeCell ref="AK1875:AM1875"/>
    <mergeCell ref="AK1817:AM1817"/>
    <mergeCell ref="AK1813:AM1813"/>
    <mergeCell ref="AK1814:AM1814"/>
    <mergeCell ref="AK1765:AM1765"/>
    <mergeCell ref="AK1857:AM1857"/>
    <mergeCell ref="AK1858:AM1858"/>
    <mergeCell ref="AK1825:AM1825"/>
    <mergeCell ref="AK1828:AM1828"/>
    <mergeCell ref="AK1829:AM1829"/>
    <mergeCell ref="AK1830:AM1830"/>
    <mergeCell ref="AK1823:AM1823"/>
    <mergeCell ref="AK1824:AM1824"/>
    <mergeCell ref="AK1863:AM1863"/>
    <mergeCell ref="AK1864:AM1864"/>
    <mergeCell ref="AK1865:AM1865"/>
    <mergeCell ref="AK1736:AM1736"/>
    <mergeCell ref="AK1737:AM1737"/>
    <mergeCell ref="AK1738:AM1738"/>
    <mergeCell ref="AK1739:AM1739"/>
    <mergeCell ref="AK1717:AM1717"/>
    <mergeCell ref="AK1718:AM1718"/>
    <mergeCell ref="AK1719:AM1719"/>
    <mergeCell ref="AK1720:AM1720"/>
    <mergeCell ref="AK1721:AM1721"/>
    <mergeCell ref="AK1722:AM1722"/>
    <mergeCell ref="AK1723:AM1723"/>
    <mergeCell ref="AK1724:AM1724"/>
    <mergeCell ref="AK1725:AM1725"/>
    <mergeCell ref="AK1742:AM1742"/>
    <mergeCell ref="AK1743:AM1743"/>
    <mergeCell ref="AK1744:AM1744"/>
    <mergeCell ref="AK1734:AM1734"/>
    <mergeCell ref="AK1735:AM1735"/>
    <mergeCell ref="AK1827:AM1827"/>
    <mergeCell ref="AK1766:AM1766"/>
    <mergeCell ref="AK1767:AM1767"/>
    <mergeCell ref="AK1808:AM1808"/>
    <mergeCell ref="AK1851:AM1851"/>
    <mergeCell ref="AI1162:AJ1162"/>
    <mergeCell ref="AK1867:AM1867"/>
    <mergeCell ref="AK1862:AM1862"/>
    <mergeCell ref="AK1852:AM1852"/>
    <mergeCell ref="AK1853:AM1853"/>
    <mergeCell ref="AK1841:AM1841"/>
    <mergeCell ref="AK1856:AM1856"/>
    <mergeCell ref="AK1847:AM1847"/>
    <mergeCell ref="AK1848:AM1848"/>
    <mergeCell ref="AK1859:AM1859"/>
    <mergeCell ref="AK1860:AM1860"/>
    <mergeCell ref="AK1693:AM1693"/>
    <mergeCell ref="AK1694:AM1694"/>
    <mergeCell ref="AK1695:AM1695"/>
    <mergeCell ref="AK1696:AM1696"/>
    <mergeCell ref="AK1697:AM1697"/>
    <mergeCell ref="AK1698:AM1698"/>
    <mergeCell ref="AK1681:AM1681"/>
    <mergeCell ref="AK1714:AM1714"/>
    <mergeCell ref="AK1715:AM1715"/>
    <mergeCell ref="AK1751:AM1751"/>
    <mergeCell ref="AK1702:AM1702"/>
    <mergeCell ref="AK1716:AM1716"/>
    <mergeCell ref="AK1807:AM1807"/>
    <mergeCell ref="AK1821:AM1821"/>
    <mergeCell ref="AK1795:AM1795"/>
    <mergeCell ref="AK1796:AM1796"/>
    <mergeCell ref="AK1797:AM1797"/>
    <mergeCell ref="AK1798:AM1798"/>
    <mergeCell ref="AK1799:AM1799"/>
    <mergeCell ref="AK1800:AM1800"/>
    <mergeCell ref="AK1760:AM1760"/>
    <mergeCell ref="AK1761:AM1761"/>
    <mergeCell ref="AK1749:AM1749"/>
    <mergeCell ref="AK1762:AM1762"/>
    <mergeCell ref="AK1732:AM1732"/>
    <mergeCell ref="AK1733:AM1733"/>
    <mergeCell ref="AK1740:AM1740"/>
    <mergeCell ref="AK1741:AM1741"/>
    <mergeCell ref="AK1792:AM1792"/>
    <mergeCell ref="AK1793:AM1793"/>
    <mergeCell ref="AK1794:AM1794"/>
    <mergeCell ref="AK1780:AM1780"/>
    <mergeCell ref="AK1781:AM1781"/>
    <mergeCell ref="AK1775:AM1775"/>
    <mergeCell ref="AK1771:AM1771"/>
    <mergeCell ref="AK1772:AM1772"/>
    <mergeCell ref="AK1773:AM1773"/>
    <mergeCell ref="AK1774:AM1774"/>
    <mergeCell ref="AK1791:AM1791"/>
    <mergeCell ref="AK1728:AM1728"/>
    <mergeCell ref="AK1729:AM1729"/>
    <mergeCell ref="AK1706:AM1706"/>
    <mergeCell ref="AK1707:AM1707"/>
    <mergeCell ref="AK1708:AM1708"/>
    <mergeCell ref="AK1709:AM1709"/>
    <mergeCell ref="AK1679:AM1679"/>
    <mergeCell ref="AK1680:AM1680"/>
    <mergeCell ref="AI1174:AJ1174"/>
    <mergeCell ref="AK1682:AM1682"/>
    <mergeCell ref="AK1711:AM1711"/>
    <mergeCell ref="AK1710:AM1710"/>
    <mergeCell ref="AK1713:AM1713"/>
    <mergeCell ref="AK1684:AM1684"/>
    <mergeCell ref="AK1685:AM1685"/>
    <mergeCell ref="AK1686:AM1686"/>
    <mergeCell ref="AK1687:AM1687"/>
    <mergeCell ref="AK1688:AM1688"/>
    <mergeCell ref="AK1689:AM1689"/>
    <mergeCell ref="AK1690:AM1690"/>
    <mergeCell ref="AK1691:AM1691"/>
    <mergeCell ref="AK1692:AM1692"/>
    <mergeCell ref="AK1645:AM1645"/>
    <mergeCell ref="AK1646:AM1646"/>
    <mergeCell ref="AK1647:AM1647"/>
    <mergeCell ref="AK1648:AM1648"/>
    <mergeCell ref="AK1649:AM1649"/>
    <mergeCell ref="AK1650:AM1650"/>
    <mergeCell ref="AI1179:AJ1179"/>
    <mergeCell ref="AK1677:AM1677"/>
    <mergeCell ref="AK1678:AM1678"/>
    <mergeCell ref="AK1703:AM1703"/>
    <mergeCell ref="AK1704:AM1704"/>
    <mergeCell ref="AK1705:AM1705"/>
    <mergeCell ref="AI1048:AJ1048"/>
    <mergeCell ref="AI1053:AJ1053"/>
    <mergeCell ref="AI1079:AJ1079"/>
    <mergeCell ref="AI1081:AJ1081"/>
    <mergeCell ref="AI1086:AJ1086"/>
    <mergeCell ref="AI1076:AJ1076"/>
    <mergeCell ref="AI1077:AJ1077"/>
    <mergeCell ref="AI1066:AJ1066"/>
    <mergeCell ref="AK1763:AM1763"/>
    <mergeCell ref="AK1764:AM1764"/>
    <mergeCell ref="AI1146:AJ1146"/>
    <mergeCell ref="AK1745:AM1745"/>
    <mergeCell ref="AK1746:AM1746"/>
    <mergeCell ref="AK1747:AM1747"/>
    <mergeCell ref="AK1748:AM1748"/>
    <mergeCell ref="AK1752:AM1752"/>
    <mergeCell ref="AK1753:AM1753"/>
    <mergeCell ref="AK1754:AM1754"/>
    <mergeCell ref="AK1755:AM1755"/>
    <mergeCell ref="AK1756:AM1756"/>
    <mergeCell ref="AI1186:AJ1186"/>
    <mergeCell ref="AI1203:AJ1203"/>
    <mergeCell ref="AI1181:AJ1181"/>
    <mergeCell ref="AI1182:AJ1182"/>
    <mergeCell ref="AI1216:AJ1216"/>
    <mergeCell ref="AI1217:AJ1217"/>
    <mergeCell ref="AI1225:AJ1225"/>
    <mergeCell ref="AI1209:AJ1209"/>
    <mergeCell ref="AI1210:AJ1210"/>
    <mergeCell ref="AI1204:AJ1204"/>
    <mergeCell ref="AK1699:AM1699"/>
    <mergeCell ref="AI1233:AJ1233"/>
    <mergeCell ref="AI1234:AJ1234"/>
    <mergeCell ref="AI1190:AJ1190"/>
    <mergeCell ref="AI1191:AJ1191"/>
    <mergeCell ref="AI1211:AJ1211"/>
    <mergeCell ref="AI1212:AJ1212"/>
    <mergeCell ref="AI1213:AJ1213"/>
    <mergeCell ref="AI1214:AJ1214"/>
    <mergeCell ref="AI895:AJ895"/>
    <mergeCell ref="AI922:AJ922"/>
    <mergeCell ref="AI940:AJ940"/>
    <mergeCell ref="AI971:AJ971"/>
    <mergeCell ref="AI949:AJ949"/>
    <mergeCell ref="AI905:AJ905"/>
    <mergeCell ref="AI948:AJ948"/>
    <mergeCell ref="AI1111:AJ1111"/>
    <mergeCell ref="AI904:AJ904"/>
    <mergeCell ref="AI966:AJ966"/>
    <mergeCell ref="AI924:AJ924"/>
    <mergeCell ref="AI1163:AJ1163"/>
    <mergeCell ref="AI987:AJ987"/>
    <mergeCell ref="AI1084:AJ1084"/>
    <mergeCell ref="AI1090:AJ1090"/>
    <mergeCell ref="AI1057:AJ1057"/>
    <mergeCell ref="AI1061:AJ1061"/>
    <mergeCell ref="AI1114:AJ1114"/>
    <mergeCell ref="AI1117:AJ1117"/>
    <mergeCell ref="AI1089:AJ1089"/>
    <mergeCell ref="AI1132:AJ1132"/>
    <mergeCell ref="AI1029:AJ1029"/>
    <mergeCell ref="AK1628:AM1628"/>
    <mergeCell ref="AI1183:AJ1183"/>
    <mergeCell ref="AI1206:AJ1206"/>
    <mergeCell ref="AI1207:AJ1207"/>
    <mergeCell ref="AI1218:AJ1218"/>
    <mergeCell ref="AI1208:AJ1208"/>
    <mergeCell ref="AI1232:AJ1232"/>
    <mergeCell ref="AI1192:AJ1192"/>
    <mergeCell ref="AI1193:AJ1193"/>
    <mergeCell ref="AI1189:AJ1189"/>
    <mergeCell ref="AI1198:AJ1198"/>
    <mergeCell ref="AI1199:AJ1199"/>
    <mergeCell ref="AI1200:AJ1200"/>
    <mergeCell ref="AI1201:AJ1201"/>
    <mergeCell ref="AI1202:AJ1202"/>
    <mergeCell ref="AI1194:AJ1194"/>
    <mergeCell ref="AI1195:AJ1195"/>
    <mergeCell ref="AI1196:AJ1196"/>
    <mergeCell ref="AI1197:AJ1197"/>
    <mergeCell ref="AI1215:AJ1215"/>
    <mergeCell ref="AI1187:AJ1187"/>
    <mergeCell ref="AI1205:AJ1205"/>
    <mergeCell ref="AI1219:AJ1219"/>
    <mergeCell ref="AI1188:AJ1188"/>
    <mergeCell ref="AI1184:AJ1184"/>
    <mergeCell ref="AI1226:AJ1226"/>
    <mergeCell ref="AI1227:AJ1227"/>
    <mergeCell ref="AI1228:AJ1228"/>
    <mergeCell ref="AI1229:AJ1229"/>
    <mergeCell ref="AI1230:AJ1230"/>
    <mergeCell ref="AI1231:AJ1231"/>
    <mergeCell ref="AI1223:AJ1223"/>
    <mergeCell ref="AI1224:AJ1224"/>
    <mergeCell ref="AI1220:AJ1220"/>
    <mergeCell ref="AI1221:AJ1221"/>
    <mergeCell ref="AI1260:AJ1260"/>
    <mergeCell ref="AI1261:AJ1261"/>
    <mergeCell ref="AI1248:AJ1248"/>
    <mergeCell ref="AI1253:AJ1253"/>
    <mergeCell ref="AI1254:AJ1254"/>
    <mergeCell ref="AI1241:AJ1241"/>
    <mergeCell ref="AI1242:AJ1242"/>
    <mergeCell ref="AI1239:AJ1239"/>
    <mergeCell ref="AI1240:AJ1240"/>
    <mergeCell ref="AI1246:AJ1246"/>
    <mergeCell ref="AI1235:AJ1235"/>
    <mergeCell ref="AI1236:AJ1236"/>
    <mergeCell ref="AI1222:AJ1222"/>
    <mergeCell ref="AI1251:AJ1251"/>
    <mergeCell ref="AI1252:AJ1252"/>
    <mergeCell ref="AI1237:AJ1237"/>
    <mergeCell ref="AI1238:AJ1238"/>
    <mergeCell ref="AI1249:AJ1249"/>
    <mergeCell ref="AI1250:AJ1250"/>
    <mergeCell ref="AI1243:AJ1243"/>
    <mergeCell ref="AI1247:AJ1247"/>
    <mergeCell ref="AI1262:AJ1262"/>
    <mergeCell ref="AI1255:AJ1255"/>
    <mergeCell ref="AI1256:AJ1256"/>
    <mergeCell ref="AI1257:AJ1257"/>
    <mergeCell ref="AI1245:AJ1245"/>
    <mergeCell ref="AI1295:AJ1295"/>
    <mergeCell ref="AI1282:AJ1282"/>
    <mergeCell ref="AI1283:AJ1283"/>
    <mergeCell ref="AI1284:AJ1284"/>
    <mergeCell ref="AI1285:AJ1285"/>
    <mergeCell ref="AI1244:AJ1244"/>
    <mergeCell ref="AI1332:AJ1332"/>
    <mergeCell ref="AI1331:AJ1331"/>
    <mergeCell ref="AI1264:AJ1264"/>
    <mergeCell ref="AI1258:AJ1258"/>
    <mergeCell ref="AI1259:AJ1259"/>
    <mergeCell ref="AI1263:AJ1263"/>
    <mergeCell ref="AI1265:AJ1265"/>
    <mergeCell ref="AI1313:AJ1313"/>
    <mergeCell ref="AI1314:AJ1314"/>
    <mergeCell ref="AI1315:AJ1315"/>
    <mergeCell ref="AI1319:AJ1319"/>
    <mergeCell ref="AI1320:AJ1320"/>
    <mergeCell ref="AI1321:AJ1321"/>
    <mergeCell ref="AI1322:AJ1322"/>
    <mergeCell ref="AI1323:AJ1323"/>
    <mergeCell ref="AI1324:AJ1324"/>
    <mergeCell ref="AI1325:AJ1325"/>
    <mergeCell ref="AI1326:AJ1326"/>
    <mergeCell ref="AI1327:AJ1327"/>
    <mergeCell ref="AI1328:AJ1328"/>
    <mergeCell ref="AI1329:AJ1329"/>
    <mergeCell ref="AI1330:AJ1330"/>
    <mergeCell ref="AI1301:AJ1301"/>
    <mergeCell ref="AI1286:AJ1286"/>
    <mergeCell ref="AI1281:AJ1281"/>
    <mergeCell ref="AI1350:AJ1350"/>
    <mergeCell ref="AI1351:AJ1351"/>
    <mergeCell ref="AI1352:AJ1352"/>
    <mergeCell ref="AI1333:AJ1333"/>
    <mergeCell ref="AI1316:AJ1316"/>
    <mergeCell ref="AI1298:AJ1298"/>
    <mergeCell ref="AI1291:AJ1291"/>
    <mergeCell ref="AI1292:AJ1292"/>
    <mergeCell ref="AI1293:AJ1293"/>
    <mergeCell ref="AI1294:AJ1294"/>
    <mergeCell ref="AI1276:AJ1276"/>
    <mergeCell ref="AI1277:AJ1277"/>
    <mergeCell ref="AI1278:AJ1278"/>
    <mergeCell ref="AI1280:AJ1280"/>
    <mergeCell ref="AI1297:AJ1297"/>
    <mergeCell ref="AI1287:AJ1287"/>
    <mergeCell ref="AI1288:AJ1288"/>
    <mergeCell ref="AI1289:AJ1289"/>
    <mergeCell ref="AI1318:AJ1318"/>
    <mergeCell ref="AI1317:AJ1317"/>
    <mergeCell ref="AI1290:AJ1290"/>
    <mergeCell ref="AI1335:AJ1335"/>
    <mergeCell ref="AI1368:AJ1368"/>
    <mergeCell ref="AI1369:AJ1369"/>
    <mergeCell ref="AI1370:AJ1370"/>
    <mergeCell ref="AI1371:AJ1371"/>
    <mergeCell ref="AI1372:AJ1372"/>
    <mergeCell ref="AI1373:AJ1373"/>
    <mergeCell ref="AI1364:AJ1364"/>
    <mergeCell ref="AI1363:AJ1363"/>
    <mergeCell ref="AI1359:AJ1359"/>
    <mergeCell ref="AI1360:AJ1360"/>
    <mergeCell ref="AI1361:AJ1361"/>
    <mergeCell ref="AI1353:AJ1353"/>
    <mergeCell ref="AI1354:AJ1354"/>
    <mergeCell ref="AI1355:AJ1355"/>
    <mergeCell ref="AI1356:AJ1356"/>
    <mergeCell ref="AI1336:AJ1336"/>
    <mergeCell ref="AI1337:AJ1337"/>
    <mergeCell ref="AI1338:AJ1338"/>
    <mergeCell ref="AI1339:AJ1339"/>
    <mergeCell ref="AI1340:AJ1340"/>
    <mergeCell ref="AI1341:AJ1341"/>
    <mergeCell ref="AI1342:AJ1342"/>
    <mergeCell ref="AI1343:AJ1343"/>
    <mergeCell ref="AI1344:AJ1344"/>
    <mergeCell ref="AI1345:AJ1345"/>
    <mergeCell ref="AI1346:AJ1346"/>
    <mergeCell ref="AI1347:AJ1347"/>
    <mergeCell ref="AI1348:AJ1348"/>
    <mergeCell ref="AI1349:AJ1349"/>
    <mergeCell ref="AI1357:AJ1357"/>
    <mergeCell ref="AI1358:AJ1358"/>
    <mergeCell ref="AI1362:AJ1362"/>
  </mergeCells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7"/>
  <dimension ref="B2:AS1999"/>
  <sheetViews>
    <sheetView topLeftCell="D1" zoomScaleNormal="100" workbookViewId="0">
      <pane ySplit="4" topLeftCell="A181" activePane="bottomLeft" state="frozen"/>
      <selection pane="bottomLeft" activeCell="AO190" sqref="AO190"/>
    </sheetView>
  </sheetViews>
  <sheetFormatPr baseColWidth="10" defaultColWidth="11.42578125" defaultRowHeight="12.75"/>
  <cols>
    <col min="1" max="1" width="5.85546875" style="115" customWidth="1"/>
    <col min="2" max="18" width="15.7109375" style="115" customWidth="1"/>
    <col min="19" max="22" width="11.42578125" style="115" customWidth="1"/>
    <col min="23" max="25" width="11.42578125" style="115"/>
    <col min="26" max="29" width="11.42578125" style="115" customWidth="1"/>
    <col min="30" max="30" width="11.42578125" style="115"/>
    <col min="31" max="31" width="17.140625" style="115" customWidth="1"/>
    <col min="32" max="41" width="11.42578125" style="115"/>
    <col min="42" max="42" width="12.42578125" style="115" customWidth="1"/>
    <col min="43" max="43" width="65.5703125" style="115" customWidth="1"/>
    <col min="44" max="16384" width="11.42578125" style="115"/>
  </cols>
  <sheetData>
    <row r="2" spans="2:43">
      <c r="B2" s="115">
        <v>1</v>
      </c>
      <c r="C2" s="115">
        <v>2</v>
      </c>
      <c r="D2" s="115">
        <v>3</v>
      </c>
      <c r="E2" s="115">
        <v>4</v>
      </c>
      <c r="F2" s="115">
        <v>5</v>
      </c>
      <c r="G2" s="115">
        <v>6</v>
      </c>
      <c r="H2" s="115">
        <v>7</v>
      </c>
      <c r="I2" s="115">
        <v>8</v>
      </c>
      <c r="J2" s="115">
        <v>9</v>
      </c>
      <c r="K2" s="115">
        <v>10</v>
      </c>
      <c r="L2" s="115">
        <v>11</v>
      </c>
      <c r="M2" s="115">
        <v>12</v>
      </c>
      <c r="N2" s="115">
        <v>13</v>
      </c>
      <c r="O2" s="115">
        <v>14</v>
      </c>
      <c r="P2" s="115">
        <v>15</v>
      </c>
      <c r="Q2" s="115">
        <v>16</v>
      </c>
      <c r="R2" s="115">
        <v>17</v>
      </c>
      <c r="S2" s="115">
        <v>18</v>
      </c>
      <c r="T2" s="115">
        <v>19</v>
      </c>
      <c r="U2" s="115">
        <v>20</v>
      </c>
      <c r="V2" s="115">
        <v>21</v>
      </c>
      <c r="W2" s="115">
        <v>22</v>
      </c>
      <c r="X2" s="115">
        <v>23</v>
      </c>
      <c r="Y2" s="115">
        <v>24</v>
      </c>
      <c r="Z2" s="115">
        <v>25</v>
      </c>
      <c r="AA2" s="115">
        <v>26</v>
      </c>
      <c r="AB2" s="115">
        <v>27</v>
      </c>
      <c r="AC2" s="115">
        <v>28</v>
      </c>
      <c r="AD2" s="115">
        <v>29</v>
      </c>
      <c r="AE2" s="115">
        <v>30</v>
      </c>
      <c r="AF2" s="115">
        <v>31</v>
      </c>
      <c r="AG2" s="115">
        <v>32</v>
      </c>
      <c r="AH2" s="115">
        <v>33</v>
      </c>
      <c r="AI2" s="115">
        <v>34</v>
      </c>
      <c r="AJ2" s="115">
        <v>35</v>
      </c>
      <c r="AK2" s="115">
        <v>36</v>
      </c>
      <c r="AL2" s="115">
        <v>37</v>
      </c>
      <c r="AM2" s="115">
        <v>38</v>
      </c>
      <c r="AN2" s="115">
        <v>39</v>
      </c>
      <c r="AO2" s="115">
        <v>40</v>
      </c>
      <c r="AP2" s="115">
        <v>41</v>
      </c>
      <c r="AQ2" s="115">
        <v>42</v>
      </c>
    </row>
    <row r="3" spans="2:43">
      <c r="AI3" s="172"/>
      <c r="AJ3" s="172"/>
    </row>
    <row r="4" spans="2:43" ht="90">
      <c r="B4" s="180" t="s">
        <v>291</v>
      </c>
      <c r="C4" s="181" t="s">
        <v>1476</v>
      </c>
      <c r="D4" s="1115" t="s">
        <v>1462</v>
      </c>
      <c r="E4" s="1116"/>
      <c r="F4" s="180" t="s">
        <v>292</v>
      </c>
      <c r="G4" s="180" t="s">
        <v>293</v>
      </c>
      <c r="H4" s="180" t="s">
        <v>1461</v>
      </c>
      <c r="I4" s="180" t="s">
        <v>294</v>
      </c>
      <c r="J4" s="180" t="s">
        <v>1463</v>
      </c>
      <c r="K4" s="180" t="s">
        <v>1784</v>
      </c>
      <c r="L4" s="1115" t="s">
        <v>1786</v>
      </c>
      <c r="M4" s="1116"/>
      <c r="N4" s="1115" t="s">
        <v>1787</v>
      </c>
      <c r="O4" s="1116"/>
      <c r="P4" s="180" t="s">
        <v>1785</v>
      </c>
      <c r="Q4" s="180" t="s">
        <v>1785</v>
      </c>
      <c r="R4" s="180" t="s">
        <v>1785</v>
      </c>
      <c r="S4" s="180" t="s">
        <v>1465</v>
      </c>
      <c r="T4" s="180" t="s">
        <v>1466</v>
      </c>
      <c r="U4" s="180" t="s">
        <v>1467</v>
      </c>
      <c r="V4" s="180" t="s">
        <v>1468</v>
      </c>
      <c r="W4" s="180" t="s">
        <v>1469</v>
      </c>
      <c r="X4" s="180" t="s">
        <v>1470</v>
      </c>
      <c r="Y4" s="180" t="s">
        <v>1471</v>
      </c>
      <c r="Z4" s="180" t="s">
        <v>1658</v>
      </c>
      <c r="AA4" s="180" t="s">
        <v>1659</v>
      </c>
      <c r="AB4" s="180" t="s">
        <v>1660</v>
      </c>
      <c r="AC4" s="180" t="s">
        <v>1661</v>
      </c>
      <c r="AD4" s="1115" t="s">
        <v>1477</v>
      </c>
      <c r="AE4" s="1116"/>
      <c r="AF4" s="1115" t="s">
        <v>1478</v>
      </c>
      <c r="AG4" s="1117"/>
      <c r="AH4" s="1116"/>
      <c r="AI4" s="180" t="s">
        <v>1665</v>
      </c>
      <c r="AJ4" s="180" t="s">
        <v>1666</v>
      </c>
      <c r="AK4" s="180" t="s">
        <v>1667</v>
      </c>
      <c r="AL4" s="180" t="s">
        <v>1668</v>
      </c>
      <c r="AM4" s="180" t="s">
        <v>1775</v>
      </c>
      <c r="AN4" s="180" t="s">
        <v>1782</v>
      </c>
      <c r="AO4" s="180" t="s">
        <v>1783</v>
      </c>
      <c r="AP4" s="180" t="s">
        <v>1662</v>
      </c>
      <c r="AQ4" s="180" t="s">
        <v>1675</v>
      </c>
    </row>
    <row r="5" spans="2:43">
      <c r="B5" s="182" t="s">
        <v>1481</v>
      </c>
      <c r="C5" s="182" t="s">
        <v>1655</v>
      </c>
      <c r="D5" s="183" t="s">
        <v>1482</v>
      </c>
      <c r="E5" s="183" t="s">
        <v>310</v>
      </c>
      <c r="F5" s="183" t="s">
        <v>1483</v>
      </c>
      <c r="G5" s="183" t="s">
        <v>606</v>
      </c>
      <c r="H5" s="182" t="s">
        <v>300</v>
      </c>
      <c r="I5" s="183" t="s">
        <v>301</v>
      </c>
      <c r="J5" s="183">
        <v>5.0000000000000001E-3</v>
      </c>
      <c r="K5" s="196">
        <f>AO5+J5</f>
        <v>0.02</v>
      </c>
      <c r="L5" s="1118"/>
      <c r="M5" s="1119"/>
      <c r="N5" s="1118"/>
      <c r="O5" s="1119"/>
      <c r="P5" s="184"/>
      <c r="Q5" s="184"/>
      <c r="R5" s="184"/>
      <c r="S5" s="175"/>
      <c r="T5" s="175"/>
      <c r="U5" s="175"/>
      <c r="V5" s="175"/>
      <c r="W5" s="175"/>
      <c r="X5" s="175"/>
      <c r="Y5" s="175"/>
      <c r="Z5" s="175"/>
      <c r="AA5" s="175"/>
      <c r="AB5" s="175"/>
      <c r="AC5" s="175"/>
      <c r="AD5" s="1113" t="s">
        <v>2571</v>
      </c>
      <c r="AE5" s="1114"/>
      <c r="AF5" s="1114"/>
      <c r="AG5" s="1114"/>
      <c r="AH5" s="1114"/>
      <c r="AI5" s="173"/>
      <c r="AJ5" s="173"/>
      <c r="AK5" s="173"/>
      <c r="AL5" s="173"/>
      <c r="AM5" s="179" t="s">
        <v>287</v>
      </c>
      <c r="AN5" s="179" t="s">
        <v>287</v>
      </c>
      <c r="AO5" s="195">
        <f>IF(J5&lt;0.005,4*J5,IF(J5&lt;0.01,3*J5,2*J5))</f>
        <v>1.4999999999999999E-2</v>
      </c>
      <c r="AP5" s="179">
        <v>1E-3</v>
      </c>
      <c r="AQ5" s="179"/>
    </row>
    <row r="6" spans="2:43" ht="12.75" customHeight="1">
      <c r="B6" s="182" t="s">
        <v>1484</v>
      </c>
      <c r="C6" s="182" t="s">
        <v>1655</v>
      </c>
      <c r="D6" s="183" t="s">
        <v>1482</v>
      </c>
      <c r="E6" s="183" t="s">
        <v>310</v>
      </c>
      <c r="F6" s="183" t="s">
        <v>1485</v>
      </c>
      <c r="G6" s="183" t="s">
        <v>296</v>
      </c>
      <c r="H6" s="182" t="s">
        <v>300</v>
      </c>
      <c r="I6" s="183" t="s">
        <v>301</v>
      </c>
      <c r="J6" s="183"/>
      <c r="K6" s="196">
        <f t="shared" ref="K6:K69" si="0">AO6+J6</f>
        <v>0</v>
      </c>
      <c r="L6" s="1118"/>
      <c r="M6" s="1119"/>
      <c r="N6" s="1118"/>
      <c r="O6" s="1119"/>
      <c r="P6" s="184"/>
      <c r="Q6" s="184"/>
      <c r="R6" s="184"/>
      <c r="S6" s="175"/>
      <c r="T6" s="175"/>
      <c r="U6" s="175"/>
      <c r="V6" s="175"/>
      <c r="W6" s="175"/>
      <c r="X6" s="175"/>
      <c r="Y6" s="175"/>
      <c r="Z6" s="175"/>
      <c r="AA6" s="175"/>
      <c r="AB6" s="175"/>
      <c r="AC6" s="175"/>
      <c r="AD6" s="1113" t="s">
        <v>2571</v>
      </c>
      <c r="AE6" s="1114"/>
      <c r="AF6" s="1114"/>
      <c r="AG6" s="1114"/>
      <c r="AH6" s="1114"/>
      <c r="AI6" s="173"/>
      <c r="AJ6" s="173"/>
      <c r="AK6" s="173"/>
      <c r="AL6" s="173"/>
      <c r="AM6" s="179" t="s">
        <v>287</v>
      </c>
      <c r="AN6" s="179" t="s">
        <v>287</v>
      </c>
      <c r="AO6" s="195">
        <f t="shared" ref="AO6:AO69" si="1">IF(J6&lt;0.005,4*J6,IF(J6&lt;0.01,3*J6,2*J6))</f>
        <v>0</v>
      </c>
      <c r="AP6" s="179">
        <v>1E-3</v>
      </c>
      <c r="AQ6" s="179"/>
    </row>
    <row r="7" spans="2:43" ht="12.75" customHeight="1">
      <c r="B7" s="182" t="s">
        <v>1486</v>
      </c>
      <c r="C7" s="182" t="s">
        <v>1655</v>
      </c>
      <c r="D7" s="183" t="s">
        <v>1482</v>
      </c>
      <c r="E7" s="183" t="s">
        <v>310</v>
      </c>
      <c r="F7" s="183" t="s">
        <v>1487</v>
      </c>
      <c r="G7" s="183" t="s">
        <v>869</v>
      </c>
      <c r="H7" s="182" t="s">
        <v>300</v>
      </c>
      <c r="I7" s="183" t="s">
        <v>301</v>
      </c>
      <c r="J7" s="183"/>
      <c r="K7" s="196">
        <f t="shared" si="0"/>
        <v>0</v>
      </c>
      <c r="L7" s="1118"/>
      <c r="M7" s="1119"/>
      <c r="N7" s="1118"/>
      <c r="O7" s="1119"/>
      <c r="P7" s="184"/>
      <c r="Q7" s="184"/>
      <c r="R7" s="184"/>
      <c r="S7" s="175"/>
      <c r="T7" s="175"/>
      <c r="U7" s="175"/>
      <c r="V7" s="175"/>
      <c r="W7" s="175"/>
      <c r="X7" s="175"/>
      <c r="Y7" s="175"/>
      <c r="Z7" s="175"/>
      <c r="AA7" s="175"/>
      <c r="AB7" s="175"/>
      <c r="AC7" s="175"/>
      <c r="AD7" s="1113" t="s">
        <v>2571</v>
      </c>
      <c r="AE7" s="1114"/>
      <c r="AF7" s="1114"/>
      <c r="AG7" s="1114"/>
      <c r="AH7" s="1114"/>
      <c r="AI7" s="173"/>
      <c r="AJ7" s="173"/>
      <c r="AK7" s="173"/>
      <c r="AL7" s="173"/>
      <c r="AM7" s="179" t="s">
        <v>287</v>
      </c>
      <c r="AN7" s="179" t="s">
        <v>287</v>
      </c>
      <c r="AO7" s="195">
        <f t="shared" si="1"/>
        <v>0</v>
      </c>
      <c r="AP7" s="179">
        <v>1E-3</v>
      </c>
      <c r="AQ7" s="179"/>
    </row>
    <row r="8" spans="2:43" ht="12.75" customHeight="1">
      <c r="B8" s="182" t="s">
        <v>1488</v>
      </c>
      <c r="C8" s="182" t="s">
        <v>1655</v>
      </c>
      <c r="D8" s="183" t="s">
        <v>1482</v>
      </c>
      <c r="E8" s="183" t="s">
        <v>310</v>
      </c>
      <c r="F8" s="183" t="s">
        <v>1489</v>
      </c>
      <c r="G8" s="183" t="s">
        <v>296</v>
      </c>
      <c r="H8" s="182" t="s">
        <v>300</v>
      </c>
      <c r="I8" s="183" t="s">
        <v>301</v>
      </c>
      <c r="J8" s="183"/>
      <c r="K8" s="196">
        <f t="shared" si="0"/>
        <v>0</v>
      </c>
      <c r="L8" s="1118"/>
      <c r="M8" s="1119"/>
      <c r="N8" s="1118"/>
      <c r="O8" s="1119"/>
      <c r="P8" s="184"/>
      <c r="Q8" s="184"/>
      <c r="R8" s="184"/>
      <c r="S8" s="175"/>
      <c r="T8" s="175"/>
      <c r="U8" s="175"/>
      <c r="V8" s="175"/>
      <c r="W8" s="175"/>
      <c r="X8" s="175"/>
      <c r="Y8" s="175"/>
      <c r="Z8" s="175"/>
      <c r="AA8" s="175"/>
      <c r="AB8" s="175"/>
      <c r="AC8" s="175"/>
      <c r="AD8" s="1113" t="s">
        <v>2571</v>
      </c>
      <c r="AE8" s="1114"/>
      <c r="AF8" s="1114"/>
      <c r="AG8" s="1114"/>
      <c r="AH8" s="1114"/>
      <c r="AI8" s="173"/>
      <c r="AJ8" s="173"/>
      <c r="AK8" s="173"/>
      <c r="AL8" s="173"/>
      <c r="AM8" s="179" t="s">
        <v>287</v>
      </c>
      <c r="AN8" s="179" t="s">
        <v>287</v>
      </c>
      <c r="AO8" s="195">
        <f t="shared" si="1"/>
        <v>0</v>
      </c>
      <c r="AP8" s="179">
        <v>1E-3</v>
      </c>
      <c r="AQ8" s="179"/>
    </row>
    <row r="9" spans="2:43" ht="12.75" customHeight="1">
      <c r="B9" s="182" t="s">
        <v>1490</v>
      </c>
      <c r="C9" s="182" t="s">
        <v>1655</v>
      </c>
      <c r="D9" s="183" t="s">
        <v>1482</v>
      </c>
      <c r="E9" s="183" t="s">
        <v>310</v>
      </c>
      <c r="F9" s="183" t="s">
        <v>1491</v>
      </c>
      <c r="G9" s="183" t="s">
        <v>869</v>
      </c>
      <c r="H9" s="182" t="s">
        <v>300</v>
      </c>
      <c r="I9" s="183" t="s">
        <v>301</v>
      </c>
      <c r="J9" s="183"/>
      <c r="K9" s="196">
        <f t="shared" si="0"/>
        <v>0</v>
      </c>
      <c r="L9" s="1118"/>
      <c r="M9" s="1119"/>
      <c r="N9" s="1118"/>
      <c r="O9" s="1119"/>
      <c r="P9" s="184"/>
      <c r="Q9" s="184"/>
      <c r="R9" s="184"/>
      <c r="S9" s="175"/>
      <c r="T9" s="175"/>
      <c r="U9" s="175"/>
      <c r="V9" s="175"/>
      <c r="W9" s="175"/>
      <c r="X9" s="175"/>
      <c r="Y9" s="175"/>
      <c r="Z9" s="175"/>
      <c r="AA9" s="175"/>
      <c r="AB9" s="175"/>
      <c r="AC9" s="175"/>
      <c r="AD9" s="1113" t="s">
        <v>2571</v>
      </c>
      <c r="AE9" s="1114"/>
      <c r="AF9" s="1114"/>
      <c r="AG9" s="1114"/>
      <c r="AH9" s="1114"/>
      <c r="AI9" s="173"/>
      <c r="AJ9" s="173"/>
      <c r="AK9" s="173"/>
      <c r="AL9" s="173"/>
      <c r="AM9" s="179" t="s">
        <v>287</v>
      </c>
      <c r="AN9" s="179" t="s">
        <v>287</v>
      </c>
      <c r="AO9" s="195">
        <f t="shared" si="1"/>
        <v>0</v>
      </c>
      <c r="AP9" s="179">
        <v>1E-3</v>
      </c>
      <c r="AQ9" s="179"/>
    </row>
    <row r="10" spans="2:43" ht="12.75" customHeight="1">
      <c r="B10" s="182" t="s">
        <v>1492</v>
      </c>
      <c r="C10" s="182" t="s">
        <v>1655</v>
      </c>
      <c r="D10" s="183" t="s">
        <v>1482</v>
      </c>
      <c r="E10" s="183" t="s">
        <v>310</v>
      </c>
      <c r="F10" s="183" t="s">
        <v>1493</v>
      </c>
      <c r="G10" s="183" t="s">
        <v>869</v>
      </c>
      <c r="H10" s="182" t="s">
        <v>300</v>
      </c>
      <c r="I10" s="183" t="s">
        <v>301</v>
      </c>
      <c r="J10" s="183"/>
      <c r="K10" s="196">
        <f t="shared" si="0"/>
        <v>0</v>
      </c>
      <c r="L10" s="1118"/>
      <c r="M10" s="1119"/>
      <c r="N10" s="1118"/>
      <c r="O10" s="1119"/>
      <c r="P10" s="184"/>
      <c r="Q10" s="184"/>
      <c r="R10" s="184"/>
      <c r="S10" s="175"/>
      <c r="T10" s="175"/>
      <c r="U10" s="175"/>
      <c r="V10" s="175"/>
      <c r="W10" s="175"/>
      <c r="X10" s="175"/>
      <c r="Y10" s="175"/>
      <c r="Z10" s="175"/>
      <c r="AA10" s="175"/>
      <c r="AB10" s="175"/>
      <c r="AC10" s="175"/>
      <c r="AD10" s="1113" t="s">
        <v>2571</v>
      </c>
      <c r="AE10" s="1114"/>
      <c r="AF10" s="1114"/>
      <c r="AG10" s="1114"/>
      <c r="AH10" s="1114"/>
      <c r="AI10" s="173"/>
      <c r="AJ10" s="173"/>
      <c r="AK10" s="173"/>
      <c r="AL10" s="173"/>
      <c r="AM10" s="179" t="s">
        <v>287</v>
      </c>
      <c r="AN10" s="179" t="s">
        <v>287</v>
      </c>
      <c r="AO10" s="195">
        <f t="shared" si="1"/>
        <v>0</v>
      </c>
      <c r="AP10" s="179">
        <v>1E-3</v>
      </c>
      <c r="AQ10" s="179"/>
    </row>
    <row r="11" spans="2:43" ht="12.75" customHeight="1">
      <c r="B11" s="182" t="s">
        <v>1494</v>
      </c>
      <c r="C11" s="182" t="s">
        <v>1655</v>
      </c>
      <c r="D11" s="183" t="s">
        <v>1482</v>
      </c>
      <c r="E11" s="183" t="s">
        <v>310</v>
      </c>
      <c r="F11" s="183" t="s">
        <v>1495</v>
      </c>
      <c r="G11" s="183" t="s">
        <v>876</v>
      </c>
      <c r="H11" s="182" t="s">
        <v>300</v>
      </c>
      <c r="I11" s="183" t="s">
        <v>301</v>
      </c>
      <c r="J11" s="183"/>
      <c r="K11" s="196">
        <f t="shared" si="0"/>
        <v>0</v>
      </c>
      <c r="L11" s="1118"/>
      <c r="M11" s="1119"/>
      <c r="N11" s="1118"/>
      <c r="O11" s="1119"/>
      <c r="P11" s="184"/>
      <c r="Q11" s="184"/>
      <c r="R11" s="184"/>
      <c r="S11" s="175"/>
      <c r="T11" s="175"/>
      <c r="U11" s="175"/>
      <c r="V11" s="175"/>
      <c r="W11" s="175"/>
      <c r="X11" s="175"/>
      <c r="Y11" s="175"/>
      <c r="Z11" s="175"/>
      <c r="AA11" s="175"/>
      <c r="AB11" s="175"/>
      <c r="AC11" s="175"/>
      <c r="AD11" s="1113" t="s">
        <v>2571</v>
      </c>
      <c r="AE11" s="1114"/>
      <c r="AF11" s="1114"/>
      <c r="AG11" s="1114"/>
      <c r="AH11" s="1114"/>
      <c r="AI11" s="173"/>
      <c r="AJ11" s="173"/>
      <c r="AK11" s="173"/>
      <c r="AL11" s="173"/>
      <c r="AM11" s="179" t="s">
        <v>287</v>
      </c>
      <c r="AN11" s="179" t="s">
        <v>287</v>
      </c>
      <c r="AO11" s="195">
        <f t="shared" si="1"/>
        <v>0</v>
      </c>
      <c r="AP11" s="179">
        <v>1E-3</v>
      </c>
      <c r="AQ11" s="179"/>
    </row>
    <row r="12" spans="2:43" ht="12.75" customHeight="1">
      <c r="B12" s="182" t="s">
        <v>1496</v>
      </c>
      <c r="C12" s="182" t="s">
        <v>1655</v>
      </c>
      <c r="D12" s="183" t="s">
        <v>1482</v>
      </c>
      <c r="E12" s="183" t="s">
        <v>310</v>
      </c>
      <c r="F12" s="183" t="s">
        <v>1497</v>
      </c>
      <c r="G12" s="183" t="s">
        <v>869</v>
      </c>
      <c r="H12" s="182" t="s">
        <v>300</v>
      </c>
      <c r="I12" s="183" t="s">
        <v>301</v>
      </c>
      <c r="J12" s="183"/>
      <c r="K12" s="196">
        <f t="shared" si="0"/>
        <v>0</v>
      </c>
      <c r="L12" s="1118"/>
      <c r="M12" s="1119"/>
      <c r="N12" s="1118"/>
      <c r="O12" s="1119"/>
      <c r="P12" s="184"/>
      <c r="Q12" s="184"/>
      <c r="R12" s="184"/>
      <c r="S12" s="175"/>
      <c r="T12" s="175"/>
      <c r="U12" s="175"/>
      <c r="V12" s="175"/>
      <c r="W12" s="175"/>
      <c r="X12" s="175"/>
      <c r="Y12" s="175"/>
      <c r="Z12" s="175"/>
      <c r="AA12" s="175"/>
      <c r="AB12" s="175"/>
      <c r="AC12" s="175"/>
      <c r="AD12" s="1113" t="s">
        <v>2571</v>
      </c>
      <c r="AE12" s="1114"/>
      <c r="AF12" s="1114"/>
      <c r="AG12" s="1114"/>
      <c r="AH12" s="1114"/>
      <c r="AI12" s="173"/>
      <c r="AJ12" s="173"/>
      <c r="AK12" s="173"/>
      <c r="AL12" s="173"/>
      <c r="AM12" s="179" t="s">
        <v>287</v>
      </c>
      <c r="AN12" s="179" t="s">
        <v>287</v>
      </c>
      <c r="AO12" s="195">
        <f t="shared" si="1"/>
        <v>0</v>
      </c>
      <c r="AP12" s="179">
        <v>1E-3</v>
      </c>
      <c r="AQ12" s="179"/>
    </row>
    <row r="13" spans="2:43" ht="12.75" customHeight="1">
      <c r="B13" s="182" t="s">
        <v>1498</v>
      </c>
      <c r="C13" s="182" t="s">
        <v>1655</v>
      </c>
      <c r="D13" s="183" t="s">
        <v>1482</v>
      </c>
      <c r="E13" s="183" t="s">
        <v>310</v>
      </c>
      <c r="F13" s="183" t="s">
        <v>1499</v>
      </c>
      <c r="G13" s="183" t="s">
        <v>876</v>
      </c>
      <c r="H13" s="182" t="s">
        <v>300</v>
      </c>
      <c r="I13" s="183" t="s">
        <v>301</v>
      </c>
      <c r="J13" s="183"/>
      <c r="K13" s="196">
        <f t="shared" si="0"/>
        <v>0</v>
      </c>
      <c r="L13" s="1118"/>
      <c r="M13" s="1119"/>
      <c r="N13" s="1118"/>
      <c r="O13" s="1119"/>
      <c r="P13" s="184"/>
      <c r="Q13" s="184"/>
      <c r="R13" s="184"/>
      <c r="S13" s="175"/>
      <c r="T13" s="175"/>
      <c r="U13" s="175"/>
      <c r="V13" s="175"/>
      <c r="W13" s="175"/>
      <c r="X13" s="175"/>
      <c r="Y13" s="175"/>
      <c r="Z13" s="175"/>
      <c r="AA13" s="175"/>
      <c r="AB13" s="175"/>
      <c r="AC13" s="175"/>
      <c r="AD13" s="1113" t="s">
        <v>2571</v>
      </c>
      <c r="AE13" s="1114"/>
      <c r="AF13" s="1114"/>
      <c r="AG13" s="1114"/>
      <c r="AH13" s="1114"/>
      <c r="AI13" s="173"/>
      <c r="AJ13" s="173"/>
      <c r="AK13" s="173"/>
      <c r="AL13" s="173"/>
      <c r="AM13" s="179" t="s">
        <v>287</v>
      </c>
      <c r="AN13" s="179" t="s">
        <v>287</v>
      </c>
      <c r="AO13" s="195">
        <f t="shared" si="1"/>
        <v>0</v>
      </c>
      <c r="AP13" s="179">
        <v>1E-3</v>
      </c>
      <c r="AQ13" s="179"/>
    </row>
    <row r="14" spans="2:43" ht="12.75" customHeight="1">
      <c r="B14" s="182" t="s">
        <v>1500</v>
      </c>
      <c r="C14" s="182" t="s">
        <v>1655</v>
      </c>
      <c r="D14" s="183" t="s">
        <v>1482</v>
      </c>
      <c r="E14" s="183" t="s">
        <v>310</v>
      </c>
      <c r="F14" s="183" t="s">
        <v>1501</v>
      </c>
      <c r="G14" s="183" t="s">
        <v>869</v>
      </c>
      <c r="H14" s="182" t="s">
        <v>300</v>
      </c>
      <c r="I14" s="183" t="s">
        <v>301</v>
      </c>
      <c r="J14" s="183"/>
      <c r="K14" s="196">
        <f t="shared" si="0"/>
        <v>0</v>
      </c>
      <c r="L14" s="1118"/>
      <c r="M14" s="1119"/>
      <c r="N14" s="1118"/>
      <c r="O14" s="1119"/>
      <c r="P14" s="184"/>
      <c r="Q14" s="184"/>
      <c r="R14" s="184"/>
      <c r="S14" s="175"/>
      <c r="T14" s="175"/>
      <c r="U14" s="175"/>
      <c r="V14" s="175"/>
      <c r="W14" s="175"/>
      <c r="X14" s="175"/>
      <c r="Y14" s="175"/>
      <c r="Z14" s="175"/>
      <c r="AA14" s="175"/>
      <c r="AB14" s="175"/>
      <c r="AC14" s="175"/>
      <c r="AD14" s="1113" t="s">
        <v>2571</v>
      </c>
      <c r="AE14" s="1114"/>
      <c r="AF14" s="1114"/>
      <c r="AG14" s="1114"/>
      <c r="AH14" s="1114"/>
      <c r="AI14" s="173"/>
      <c r="AJ14" s="173"/>
      <c r="AK14" s="173"/>
      <c r="AL14" s="173"/>
      <c r="AM14" s="179" t="s">
        <v>287</v>
      </c>
      <c r="AN14" s="179" t="s">
        <v>287</v>
      </c>
      <c r="AO14" s="195">
        <f t="shared" si="1"/>
        <v>0</v>
      </c>
      <c r="AP14" s="179">
        <v>1E-3</v>
      </c>
      <c r="AQ14" s="179"/>
    </row>
    <row r="15" spans="2:43" ht="12.75" customHeight="1">
      <c r="B15" s="182" t="s">
        <v>1502</v>
      </c>
      <c r="C15" s="182" t="s">
        <v>1655</v>
      </c>
      <c r="D15" s="183" t="s">
        <v>1482</v>
      </c>
      <c r="E15" s="183" t="s">
        <v>310</v>
      </c>
      <c r="F15" s="183" t="s">
        <v>1503</v>
      </c>
      <c r="G15" s="183" t="s">
        <v>869</v>
      </c>
      <c r="H15" s="182" t="s">
        <v>300</v>
      </c>
      <c r="I15" s="183" t="s">
        <v>301</v>
      </c>
      <c r="J15" s="183"/>
      <c r="K15" s="196">
        <f t="shared" si="0"/>
        <v>0</v>
      </c>
      <c r="L15" s="1118"/>
      <c r="M15" s="1119"/>
      <c r="N15" s="1118"/>
      <c r="O15" s="1119"/>
      <c r="P15" s="184"/>
      <c r="Q15" s="184"/>
      <c r="R15" s="184"/>
      <c r="S15" s="175"/>
      <c r="T15" s="175"/>
      <c r="U15" s="175"/>
      <c r="V15" s="175"/>
      <c r="W15" s="175"/>
      <c r="X15" s="175"/>
      <c r="Y15" s="175"/>
      <c r="Z15" s="175"/>
      <c r="AA15" s="175"/>
      <c r="AB15" s="175"/>
      <c r="AC15" s="175"/>
      <c r="AD15" s="1113" t="s">
        <v>2571</v>
      </c>
      <c r="AE15" s="1114"/>
      <c r="AF15" s="1114"/>
      <c r="AG15" s="1114"/>
      <c r="AH15" s="1114"/>
      <c r="AI15" s="173"/>
      <c r="AJ15" s="173"/>
      <c r="AK15" s="173"/>
      <c r="AL15" s="173"/>
      <c r="AM15" s="179" t="s">
        <v>287</v>
      </c>
      <c r="AN15" s="179" t="s">
        <v>287</v>
      </c>
      <c r="AO15" s="195">
        <f t="shared" si="1"/>
        <v>0</v>
      </c>
      <c r="AP15" s="179">
        <v>1E-3</v>
      </c>
      <c r="AQ15" s="179"/>
    </row>
    <row r="16" spans="2:43" ht="12.75" customHeight="1">
      <c r="B16" s="182" t="s">
        <v>1504</v>
      </c>
      <c r="C16" s="182" t="s">
        <v>1655</v>
      </c>
      <c r="D16" s="183" t="s">
        <v>1482</v>
      </c>
      <c r="E16" s="183" t="s">
        <v>1505</v>
      </c>
      <c r="F16" s="183" t="s">
        <v>1506</v>
      </c>
      <c r="G16" s="183" t="s">
        <v>869</v>
      </c>
      <c r="H16" s="182" t="s">
        <v>300</v>
      </c>
      <c r="I16" s="183" t="s">
        <v>301</v>
      </c>
      <c r="J16" s="183"/>
      <c r="K16" s="196">
        <f t="shared" si="0"/>
        <v>0</v>
      </c>
      <c r="L16" s="1118"/>
      <c r="M16" s="1119"/>
      <c r="N16" s="1118"/>
      <c r="O16" s="1119"/>
      <c r="P16" s="184"/>
      <c r="Q16" s="184"/>
      <c r="R16" s="184"/>
      <c r="S16" s="175"/>
      <c r="T16" s="175"/>
      <c r="U16" s="175"/>
      <c r="V16" s="175"/>
      <c r="W16" s="175"/>
      <c r="X16" s="175"/>
      <c r="Y16" s="175"/>
      <c r="Z16" s="175"/>
      <c r="AA16" s="175"/>
      <c r="AB16" s="175"/>
      <c r="AC16" s="175"/>
      <c r="AD16" s="1113" t="s">
        <v>2571</v>
      </c>
      <c r="AE16" s="1114"/>
      <c r="AF16" s="1114"/>
      <c r="AG16" s="1114"/>
      <c r="AH16" s="1114"/>
      <c r="AI16" s="173"/>
      <c r="AJ16" s="173"/>
      <c r="AK16" s="173"/>
      <c r="AL16" s="173"/>
      <c r="AM16" s="179" t="s">
        <v>287</v>
      </c>
      <c r="AN16" s="179" t="s">
        <v>287</v>
      </c>
      <c r="AO16" s="195">
        <f t="shared" si="1"/>
        <v>0</v>
      </c>
      <c r="AP16" s="179">
        <v>1E-3</v>
      </c>
      <c r="AQ16" s="179"/>
    </row>
    <row r="17" spans="2:43" ht="12.75" customHeight="1">
      <c r="B17" s="182" t="s">
        <v>1507</v>
      </c>
      <c r="C17" s="182" t="s">
        <v>1655</v>
      </c>
      <c r="D17" s="183" t="s">
        <v>1482</v>
      </c>
      <c r="E17" s="183" t="s">
        <v>1505</v>
      </c>
      <c r="F17" s="183" t="s">
        <v>1508</v>
      </c>
      <c r="G17" s="183" t="s">
        <v>869</v>
      </c>
      <c r="H17" s="182" t="s">
        <v>300</v>
      </c>
      <c r="I17" s="183" t="s">
        <v>301</v>
      </c>
      <c r="J17" s="183"/>
      <c r="K17" s="196">
        <f t="shared" si="0"/>
        <v>0</v>
      </c>
      <c r="L17" s="1118"/>
      <c r="M17" s="1119"/>
      <c r="N17" s="1118"/>
      <c r="O17" s="1119"/>
      <c r="P17" s="184"/>
      <c r="Q17" s="184"/>
      <c r="R17" s="184"/>
      <c r="S17" s="175"/>
      <c r="T17" s="175"/>
      <c r="U17" s="175"/>
      <c r="V17" s="175"/>
      <c r="W17" s="175"/>
      <c r="X17" s="175"/>
      <c r="Y17" s="175"/>
      <c r="Z17" s="175"/>
      <c r="AA17" s="175"/>
      <c r="AB17" s="175"/>
      <c r="AC17" s="175"/>
      <c r="AD17" s="1113" t="s">
        <v>2571</v>
      </c>
      <c r="AE17" s="1114"/>
      <c r="AF17" s="1114"/>
      <c r="AG17" s="1114"/>
      <c r="AH17" s="1114"/>
      <c r="AI17" s="173"/>
      <c r="AJ17" s="173"/>
      <c r="AK17" s="173"/>
      <c r="AL17" s="173"/>
      <c r="AM17" s="179" t="s">
        <v>287</v>
      </c>
      <c r="AN17" s="179" t="s">
        <v>287</v>
      </c>
      <c r="AO17" s="195">
        <f t="shared" si="1"/>
        <v>0</v>
      </c>
      <c r="AP17" s="179">
        <v>1E-3</v>
      </c>
      <c r="AQ17" s="179"/>
    </row>
    <row r="18" spans="2:43" ht="12.75" customHeight="1">
      <c r="B18" s="182" t="s">
        <v>1509</v>
      </c>
      <c r="C18" s="182" t="s">
        <v>1655</v>
      </c>
      <c r="D18" s="183" t="s">
        <v>1482</v>
      </c>
      <c r="E18" s="183" t="s">
        <v>310</v>
      </c>
      <c r="F18" s="183" t="s">
        <v>1510</v>
      </c>
      <c r="G18" s="183" t="s">
        <v>304</v>
      </c>
      <c r="H18" s="182" t="s">
        <v>300</v>
      </c>
      <c r="I18" s="183">
        <v>25</v>
      </c>
      <c r="J18" s="183"/>
      <c r="K18" s="196">
        <f t="shared" si="0"/>
        <v>0</v>
      </c>
      <c r="L18" s="1118"/>
      <c r="M18" s="1119"/>
      <c r="N18" s="1118"/>
      <c r="O18" s="1119"/>
      <c r="P18" s="184"/>
      <c r="Q18" s="184"/>
      <c r="R18" s="184"/>
      <c r="S18" s="175"/>
      <c r="T18" s="175"/>
      <c r="U18" s="175"/>
      <c r="V18" s="175"/>
      <c r="W18" s="175"/>
      <c r="X18" s="175"/>
      <c r="Y18" s="175"/>
      <c r="Z18" s="175"/>
      <c r="AA18" s="175"/>
      <c r="AB18" s="175"/>
      <c r="AC18" s="175"/>
      <c r="AD18" s="1113" t="s">
        <v>2571</v>
      </c>
      <c r="AE18" s="1114"/>
      <c r="AF18" s="1114"/>
      <c r="AG18" s="1114"/>
      <c r="AH18" s="1114"/>
      <c r="AI18" s="173"/>
      <c r="AJ18" s="173"/>
      <c r="AK18" s="173"/>
      <c r="AL18" s="173"/>
      <c r="AM18" s="179" t="s">
        <v>287</v>
      </c>
      <c r="AN18" s="179" t="s">
        <v>287</v>
      </c>
      <c r="AO18" s="195">
        <f t="shared" si="1"/>
        <v>0</v>
      </c>
      <c r="AP18" s="179">
        <v>1E-3</v>
      </c>
      <c r="AQ18" s="179"/>
    </row>
    <row r="19" spans="2:43" ht="12.75" customHeight="1">
      <c r="B19" s="182" t="s">
        <v>1511</v>
      </c>
      <c r="C19" s="182" t="s">
        <v>1655</v>
      </c>
      <c r="D19" s="183" t="s">
        <v>1482</v>
      </c>
      <c r="E19" s="183" t="s">
        <v>310</v>
      </c>
      <c r="F19" s="183" t="s">
        <v>1510</v>
      </c>
      <c r="G19" s="183" t="s">
        <v>304</v>
      </c>
      <c r="H19" s="182" t="s">
        <v>300</v>
      </c>
      <c r="I19" s="183">
        <v>25</v>
      </c>
      <c r="J19" s="183"/>
      <c r="K19" s="196">
        <f t="shared" si="0"/>
        <v>0</v>
      </c>
      <c r="L19" s="1118"/>
      <c r="M19" s="1119"/>
      <c r="N19" s="1118"/>
      <c r="O19" s="1119"/>
      <c r="P19" s="184"/>
      <c r="Q19" s="184"/>
      <c r="R19" s="184"/>
      <c r="S19" s="175"/>
      <c r="T19" s="175"/>
      <c r="U19" s="175"/>
      <c r="V19" s="175"/>
      <c r="W19" s="175"/>
      <c r="X19" s="175"/>
      <c r="Y19" s="175"/>
      <c r="Z19" s="175"/>
      <c r="AA19" s="175"/>
      <c r="AB19" s="175"/>
      <c r="AC19" s="175"/>
      <c r="AD19" s="1113" t="s">
        <v>2571</v>
      </c>
      <c r="AE19" s="1114"/>
      <c r="AF19" s="1114"/>
      <c r="AG19" s="1114"/>
      <c r="AH19" s="1114"/>
      <c r="AI19" s="173"/>
      <c r="AJ19" s="173"/>
      <c r="AK19" s="173"/>
      <c r="AL19" s="173"/>
      <c r="AM19" s="179" t="s">
        <v>287</v>
      </c>
      <c r="AN19" s="179" t="s">
        <v>287</v>
      </c>
      <c r="AO19" s="195">
        <f t="shared" si="1"/>
        <v>0</v>
      </c>
      <c r="AP19" s="179">
        <v>1E-3</v>
      </c>
      <c r="AQ19" s="179"/>
    </row>
    <row r="20" spans="2:43" ht="12.75" customHeight="1">
      <c r="B20" s="182" t="s">
        <v>1512</v>
      </c>
      <c r="C20" s="182" t="s">
        <v>1655</v>
      </c>
      <c r="D20" s="183" t="s">
        <v>1482</v>
      </c>
      <c r="E20" s="183" t="s">
        <v>310</v>
      </c>
      <c r="F20" s="183" t="s">
        <v>1513</v>
      </c>
      <c r="G20" s="183" t="s">
        <v>304</v>
      </c>
      <c r="H20" s="182" t="s">
        <v>300</v>
      </c>
      <c r="I20" s="183" t="s">
        <v>1514</v>
      </c>
      <c r="J20" s="183"/>
      <c r="K20" s="196">
        <f t="shared" si="0"/>
        <v>0</v>
      </c>
      <c r="L20" s="1118"/>
      <c r="M20" s="1119"/>
      <c r="N20" s="1118"/>
      <c r="O20" s="1119"/>
      <c r="P20" s="184"/>
      <c r="Q20" s="184"/>
      <c r="R20" s="184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113" t="s">
        <v>2571</v>
      </c>
      <c r="AE20" s="1114"/>
      <c r="AF20" s="1114"/>
      <c r="AG20" s="1114"/>
      <c r="AH20" s="1114"/>
      <c r="AI20" s="173"/>
      <c r="AJ20" s="173"/>
      <c r="AK20" s="173"/>
      <c r="AL20" s="173"/>
      <c r="AM20" s="179" t="s">
        <v>287</v>
      </c>
      <c r="AN20" s="179" t="s">
        <v>287</v>
      </c>
      <c r="AO20" s="195">
        <f t="shared" si="1"/>
        <v>0</v>
      </c>
      <c r="AP20" s="179">
        <v>1E-3</v>
      </c>
      <c r="AQ20" s="179"/>
    </row>
    <row r="21" spans="2:43" ht="12.75" customHeight="1">
      <c r="B21" s="182" t="s">
        <v>1515</v>
      </c>
      <c r="C21" s="182" t="s">
        <v>1655</v>
      </c>
      <c r="D21" s="183" t="s">
        <v>1482</v>
      </c>
      <c r="E21" s="183" t="s">
        <v>310</v>
      </c>
      <c r="F21" s="183" t="s">
        <v>1516</v>
      </c>
      <c r="G21" s="183" t="s">
        <v>304</v>
      </c>
      <c r="H21" s="182" t="s">
        <v>300</v>
      </c>
      <c r="I21" s="183" t="s">
        <v>1517</v>
      </c>
      <c r="J21" s="183"/>
      <c r="K21" s="196">
        <f t="shared" si="0"/>
        <v>0</v>
      </c>
      <c r="L21" s="1118"/>
      <c r="M21" s="1119"/>
      <c r="N21" s="1118"/>
      <c r="O21" s="1119"/>
      <c r="P21" s="184"/>
      <c r="Q21" s="184"/>
      <c r="R21" s="184"/>
      <c r="S21" s="175"/>
      <c r="T21" s="175"/>
      <c r="U21" s="175"/>
      <c r="V21" s="175"/>
      <c r="W21" s="175"/>
      <c r="X21" s="175"/>
      <c r="Y21" s="175"/>
      <c r="Z21" s="175"/>
      <c r="AA21" s="175"/>
      <c r="AB21" s="175"/>
      <c r="AC21" s="175"/>
      <c r="AD21" s="1113" t="s">
        <v>2571</v>
      </c>
      <c r="AE21" s="1114"/>
      <c r="AF21" s="1114"/>
      <c r="AG21" s="1114"/>
      <c r="AH21" s="1114"/>
      <c r="AI21" s="173"/>
      <c r="AJ21" s="173"/>
      <c r="AK21" s="173"/>
      <c r="AL21" s="173"/>
      <c r="AM21" s="179" t="s">
        <v>287</v>
      </c>
      <c r="AN21" s="179" t="s">
        <v>287</v>
      </c>
      <c r="AO21" s="195">
        <f t="shared" si="1"/>
        <v>0</v>
      </c>
      <c r="AP21" s="179">
        <v>1E-3</v>
      </c>
      <c r="AQ21" s="179"/>
    </row>
    <row r="22" spans="2:43" ht="12.75" customHeight="1">
      <c r="B22" s="182" t="s">
        <v>1518</v>
      </c>
      <c r="C22" s="182" t="s">
        <v>1655</v>
      </c>
      <c r="D22" s="183" t="s">
        <v>1482</v>
      </c>
      <c r="E22" s="183" t="s">
        <v>310</v>
      </c>
      <c r="F22" s="183" t="s">
        <v>1519</v>
      </c>
      <c r="G22" s="183" t="s">
        <v>304</v>
      </c>
      <c r="H22" s="182" t="s">
        <v>300</v>
      </c>
      <c r="I22" s="183" t="s">
        <v>1520</v>
      </c>
      <c r="J22" s="183"/>
      <c r="K22" s="196">
        <f t="shared" si="0"/>
        <v>0</v>
      </c>
      <c r="L22" s="1118"/>
      <c r="M22" s="1119"/>
      <c r="N22" s="1118"/>
      <c r="O22" s="1119"/>
      <c r="P22" s="184"/>
      <c r="Q22" s="184"/>
      <c r="R22" s="184"/>
      <c r="S22" s="175"/>
      <c r="T22" s="175"/>
      <c r="U22" s="175"/>
      <c r="V22" s="175"/>
      <c r="W22" s="175"/>
      <c r="X22" s="175"/>
      <c r="Y22" s="175"/>
      <c r="Z22" s="175"/>
      <c r="AA22" s="175"/>
      <c r="AB22" s="175"/>
      <c r="AC22" s="175"/>
      <c r="AD22" s="1113" t="s">
        <v>2571</v>
      </c>
      <c r="AE22" s="1114"/>
      <c r="AF22" s="1114"/>
      <c r="AG22" s="1114"/>
      <c r="AH22" s="1114"/>
      <c r="AI22" s="173"/>
      <c r="AJ22" s="173"/>
      <c r="AK22" s="173"/>
      <c r="AL22" s="173"/>
      <c r="AM22" s="179" t="s">
        <v>287</v>
      </c>
      <c r="AN22" s="179" t="s">
        <v>287</v>
      </c>
      <c r="AO22" s="195">
        <f t="shared" si="1"/>
        <v>0</v>
      </c>
      <c r="AP22" s="179">
        <v>1E-3</v>
      </c>
      <c r="AQ22" s="179"/>
    </row>
    <row r="23" spans="2:43" ht="25.5" customHeight="1">
      <c r="B23" s="182" t="s">
        <v>1521</v>
      </c>
      <c r="C23" s="182" t="s">
        <v>1655</v>
      </c>
      <c r="D23" s="183" t="s">
        <v>1482</v>
      </c>
      <c r="E23" s="183" t="s">
        <v>1522</v>
      </c>
      <c r="F23" s="183" t="s">
        <v>1523</v>
      </c>
      <c r="G23" s="183" t="s">
        <v>297</v>
      </c>
      <c r="H23" s="182" t="s">
        <v>300</v>
      </c>
      <c r="I23" s="183">
        <v>25</v>
      </c>
      <c r="J23" s="183"/>
      <c r="K23" s="196">
        <f t="shared" si="0"/>
        <v>0</v>
      </c>
      <c r="L23" s="1118"/>
      <c r="M23" s="1119"/>
      <c r="N23" s="1118"/>
      <c r="O23" s="1119"/>
      <c r="P23" s="184"/>
      <c r="Q23" s="184"/>
      <c r="R23" s="184"/>
      <c r="S23" s="175"/>
      <c r="T23" s="175"/>
      <c r="U23" s="175"/>
      <c r="V23" s="175"/>
      <c r="W23" s="175"/>
      <c r="X23" s="175"/>
      <c r="Y23" s="175"/>
      <c r="Z23" s="175"/>
      <c r="AA23" s="175"/>
      <c r="AB23" s="175"/>
      <c r="AC23" s="175"/>
      <c r="AD23" s="1113" t="s">
        <v>2571</v>
      </c>
      <c r="AE23" s="1114"/>
      <c r="AF23" s="1114"/>
      <c r="AG23" s="1114"/>
      <c r="AH23" s="1114"/>
      <c r="AI23" s="173"/>
      <c r="AJ23" s="173"/>
      <c r="AK23" s="173"/>
      <c r="AL23" s="173"/>
      <c r="AM23" s="179" t="s">
        <v>287</v>
      </c>
      <c r="AN23" s="179" t="s">
        <v>287</v>
      </c>
      <c r="AO23" s="195">
        <f t="shared" si="1"/>
        <v>0</v>
      </c>
      <c r="AP23" s="179">
        <v>1E-3</v>
      </c>
      <c r="AQ23" s="179"/>
    </row>
    <row r="24" spans="2:43" ht="25.5" customHeight="1">
      <c r="B24" s="182" t="s">
        <v>1524</v>
      </c>
      <c r="C24" s="182" t="s">
        <v>1655</v>
      </c>
      <c r="D24" s="183" t="s">
        <v>1482</v>
      </c>
      <c r="E24" s="183" t="s">
        <v>1522</v>
      </c>
      <c r="F24" s="183" t="s">
        <v>1525</v>
      </c>
      <c r="G24" s="183" t="s">
        <v>297</v>
      </c>
      <c r="H24" s="182" t="s">
        <v>300</v>
      </c>
      <c r="I24" s="183">
        <v>25</v>
      </c>
      <c r="J24" s="183"/>
      <c r="K24" s="196">
        <f t="shared" si="0"/>
        <v>0</v>
      </c>
      <c r="L24" s="1118"/>
      <c r="M24" s="1119"/>
      <c r="N24" s="1118"/>
      <c r="O24" s="1119"/>
      <c r="P24" s="184"/>
      <c r="Q24" s="184"/>
      <c r="R24" s="184"/>
      <c r="S24" s="175"/>
      <c r="T24" s="175"/>
      <c r="U24" s="175"/>
      <c r="V24" s="175"/>
      <c r="W24" s="175"/>
      <c r="X24" s="175"/>
      <c r="Y24" s="175"/>
      <c r="Z24" s="175"/>
      <c r="AA24" s="175"/>
      <c r="AB24" s="175"/>
      <c r="AC24" s="175"/>
      <c r="AD24" s="1113" t="s">
        <v>2571</v>
      </c>
      <c r="AE24" s="1114"/>
      <c r="AF24" s="1114"/>
      <c r="AG24" s="1114"/>
      <c r="AH24" s="1114"/>
      <c r="AI24" s="173"/>
      <c r="AJ24" s="173"/>
      <c r="AK24" s="173"/>
      <c r="AL24" s="173"/>
      <c r="AM24" s="179" t="s">
        <v>287</v>
      </c>
      <c r="AN24" s="179" t="s">
        <v>287</v>
      </c>
      <c r="AO24" s="195">
        <f t="shared" si="1"/>
        <v>0</v>
      </c>
      <c r="AP24" s="179">
        <v>1E-3</v>
      </c>
      <c r="AQ24" s="179"/>
    </row>
    <row r="25" spans="2:43" ht="25.5" customHeight="1">
      <c r="B25" s="182" t="s">
        <v>1526</v>
      </c>
      <c r="C25" s="182" t="s">
        <v>1655</v>
      </c>
      <c r="D25" s="183" t="s">
        <v>1482</v>
      </c>
      <c r="E25" s="183" t="s">
        <v>383</v>
      </c>
      <c r="F25" s="183" t="s">
        <v>1527</v>
      </c>
      <c r="G25" s="183" t="s">
        <v>297</v>
      </c>
      <c r="H25" s="182" t="s">
        <v>300</v>
      </c>
      <c r="I25" s="183">
        <v>25</v>
      </c>
      <c r="J25" s="183"/>
      <c r="K25" s="196">
        <f t="shared" si="0"/>
        <v>0</v>
      </c>
      <c r="L25" s="1118"/>
      <c r="M25" s="1119"/>
      <c r="N25" s="1118"/>
      <c r="O25" s="1119"/>
      <c r="P25" s="184"/>
      <c r="Q25" s="184"/>
      <c r="R25" s="184"/>
      <c r="S25" s="175"/>
      <c r="T25" s="175"/>
      <c r="U25" s="175"/>
      <c r="V25" s="175"/>
      <c r="W25" s="175"/>
      <c r="X25" s="175"/>
      <c r="Y25" s="175"/>
      <c r="Z25" s="175"/>
      <c r="AA25" s="175"/>
      <c r="AB25" s="175"/>
      <c r="AC25" s="175"/>
      <c r="AD25" s="1113" t="s">
        <v>2571</v>
      </c>
      <c r="AE25" s="1114"/>
      <c r="AF25" s="1114"/>
      <c r="AG25" s="1114"/>
      <c r="AH25" s="1114"/>
      <c r="AI25" s="173"/>
      <c r="AJ25" s="173"/>
      <c r="AK25" s="173"/>
      <c r="AL25" s="173"/>
      <c r="AM25" s="179" t="s">
        <v>287</v>
      </c>
      <c r="AN25" s="179" t="s">
        <v>287</v>
      </c>
      <c r="AO25" s="195">
        <f t="shared" si="1"/>
        <v>0</v>
      </c>
      <c r="AP25" s="179">
        <v>1E-3</v>
      </c>
      <c r="AQ25" s="179"/>
    </row>
    <row r="26" spans="2:43" ht="12.75" customHeight="1">
      <c r="B26" s="182" t="s">
        <v>1528</v>
      </c>
      <c r="C26" s="182" t="s">
        <v>1655</v>
      </c>
      <c r="D26" s="183" t="s">
        <v>1482</v>
      </c>
      <c r="E26" s="183" t="s">
        <v>330</v>
      </c>
      <c r="F26" s="183" t="s">
        <v>1529</v>
      </c>
      <c r="G26" s="183" t="s">
        <v>297</v>
      </c>
      <c r="H26" s="182" t="s">
        <v>300</v>
      </c>
      <c r="I26" s="183">
        <v>25</v>
      </c>
      <c r="J26" s="183"/>
      <c r="K26" s="196">
        <f t="shared" si="0"/>
        <v>0</v>
      </c>
      <c r="L26" s="1118"/>
      <c r="M26" s="1119"/>
      <c r="N26" s="1118"/>
      <c r="O26" s="1119"/>
      <c r="P26" s="184"/>
      <c r="Q26" s="184"/>
      <c r="R26" s="184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113" t="s">
        <v>2571</v>
      </c>
      <c r="AE26" s="1114"/>
      <c r="AF26" s="1114"/>
      <c r="AG26" s="1114"/>
      <c r="AH26" s="1114"/>
      <c r="AI26" s="173"/>
      <c r="AJ26" s="173"/>
      <c r="AK26" s="173"/>
      <c r="AL26" s="173"/>
      <c r="AM26" s="179" t="s">
        <v>287</v>
      </c>
      <c r="AN26" s="179" t="s">
        <v>287</v>
      </c>
      <c r="AO26" s="195">
        <f t="shared" si="1"/>
        <v>0</v>
      </c>
      <c r="AP26" s="179">
        <v>1E-3</v>
      </c>
      <c r="AQ26" s="179"/>
    </row>
    <row r="27" spans="2:43" ht="12.75" customHeight="1">
      <c r="B27" s="182" t="s">
        <v>1530</v>
      </c>
      <c r="C27" s="182" t="s">
        <v>1655</v>
      </c>
      <c r="D27" s="183" t="s">
        <v>1482</v>
      </c>
      <c r="E27" s="183" t="s">
        <v>330</v>
      </c>
      <c r="F27" s="183" t="s">
        <v>1531</v>
      </c>
      <c r="G27" s="183" t="s">
        <v>297</v>
      </c>
      <c r="H27" s="182" t="s">
        <v>300</v>
      </c>
      <c r="I27" s="183" t="s">
        <v>1532</v>
      </c>
      <c r="J27" s="183"/>
      <c r="K27" s="196">
        <f t="shared" si="0"/>
        <v>0</v>
      </c>
      <c r="L27" s="1118"/>
      <c r="M27" s="1119"/>
      <c r="N27" s="1118"/>
      <c r="O27" s="1119"/>
      <c r="P27" s="184"/>
      <c r="Q27" s="184"/>
      <c r="R27" s="184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113" t="s">
        <v>2571</v>
      </c>
      <c r="AE27" s="1114"/>
      <c r="AF27" s="1114"/>
      <c r="AG27" s="1114"/>
      <c r="AH27" s="1114"/>
      <c r="AI27" s="173"/>
      <c r="AJ27" s="173"/>
      <c r="AK27" s="173"/>
      <c r="AL27" s="173"/>
      <c r="AM27" s="179" t="s">
        <v>287</v>
      </c>
      <c r="AN27" s="179" t="s">
        <v>287</v>
      </c>
      <c r="AO27" s="195">
        <f t="shared" si="1"/>
        <v>0</v>
      </c>
      <c r="AP27" s="179">
        <v>1E-3</v>
      </c>
      <c r="AQ27" s="179"/>
    </row>
    <row r="28" spans="2:43" ht="12.75" customHeight="1">
      <c r="B28" s="182" t="s">
        <v>1533</v>
      </c>
      <c r="C28" s="182" t="s">
        <v>1655</v>
      </c>
      <c r="D28" s="183" t="s">
        <v>1482</v>
      </c>
      <c r="E28" s="183" t="s">
        <v>330</v>
      </c>
      <c r="F28" s="183" t="s">
        <v>1534</v>
      </c>
      <c r="G28" s="183" t="s">
        <v>297</v>
      </c>
      <c r="H28" s="182" t="s">
        <v>300</v>
      </c>
      <c r="I28" s="183" t="s">
        <v>1535</v>
      </c>
      <c r="J28" s="183"/>
      <c r="K28" s="196">
        <f t="shared" si="0"/>
        <v>0</v>
      </c>
      <c r="L28" s="1118"/>
      <c r="M28" s="1119"/>
      <c r="N28" s="1118"/>
      <c r="O28" s="1119"/>
      <c r="P28" s="184"/>
      <c r="Q28" s="184"/>
      <c r="R28" s="184"/>
      <c r="S28" s="175"/>
      <c r="T28" s="175"/>
      <c r="U28" s="175"/>
      <c r="V28" s="175"/>
      <c r="W28" s="175"/>
      <c r="X28" s="175"/>
      <c r="Y28" s="175"/>
      <c r="Z28" s="175"/>
      <c r="AA28" s="175"/>
      <c r="AB28" s="175"/>
      <c r="AC28" s="175"/>
      <c r="AD28" s="1113" t="s">
        <v>2571</v>
      </c>
      <c r="AE28" s="1114"/>
      <c r="AF28" s="1114"/>
      <c r="AG28" s="1114"/>
      <c r="AH28" s="1114"/>
      <c r="AI28" s="173"/>
      <c r="AJ28" s="173"/>
      <c r="AK28" s="173"/>
      <c r="AL28" s="173"/>
      <c r="AM28" s="179" t="s">
        <v>287</v>
      </c>
      <c r="AN28" s="179" t="s">
        <v>287</v>
      </c>
      <c r="AO28" s="195">
        <f t="shared" si="1"/>
        <v>0</v>
      </c>
      <c r="AP28" s="179">
        <v>1E-3</v>
      </c>
      <c r="AQ28" s="179"/>
    </row>
    <row r="29" spans="2:43" ht="12.75" customHeight="1">
      <c r="B29" s="182" t="s">
        <v>1536</v>
      </c>
      <c r="C29" s="182" t="s">
        <v>1655</v>
      </c>
      <c r="D29" s="183" t="s">
        <v>1482</v>
      </c>
      <c r="E29" s="183" t="s">
        <v>330</v>
      </c>
      <c r="F29" s="183" t="s">
        <v>1537</v>
      </c>
      <c r="G29" s="183" t="s">
        <v>297</v>
      </c>
      <c r="H29" s="182" t="s">
        <v>300</v>
      </c>
      <c r="I29" s="183" t="s">
        <v>1538</v>
      </c>
      <c r="J29" s="183"/>
      <c r="K29" s="196">
        <f t="shared" si="0"/>
        <v>0</v>
      </c>
      <c r="L29" s="1118"/>
      <c r="M29" s="1119"/>
      <c r="N29" s="1118"/>
      <c r="O29" s="1119"/>
      <c r="P29" s="184"/>
      <c r="Q29" s="184"/>
      <c r="R29" s="184"/>
      <c r="S29" s="175"/>
      <c r="T29" s="175"/>
      <c r="U29" s="175"/>
      <c r="V29" s="175"/>
      <c r="W29" s="175"/>
      <c r="X29" s="175"/>
      <c r="Y29" s="175"/>
      <c r="Z29" s="175"/>
      <c r="AA29" s="175"/>
      <c r="AB29" s="175"/>
      <c r="AC29" s="175"/>
      <c r="AD29" s="1113" t="s">
        <v>2571</v>
      </c>
      <c r="AE29" s="1114"/>
      <c r="AF29" s="1114"/>
      <c r="AG29" s="1114"/>
      <c r="AH29" s="1114"/>
      <c r="AI29" s="173"/>
      <c r="AJ29" s="173"/>
      <c r="AK29" s="173"/>
      <c r="AL29" s="173"/>
      <c r="AM29" s="179" t="s">
        <v>287</v>
      </c>
      <c r="AN29" s="179" t="s">
        <v>287</v>
      </c>
      <c r="AO29" s="195">
        <f t="shared" si="1"/>
        <v>0</v>
      </c>
      <c r="AP29" s="179">
        <v>1E-3</v>
      </c>
      <c r="AQ29" s="179"/>
    </row>
    <row r="30" spans="2:43" ht="12.75" customHeight="1">
      <c r="B30" s="182" t="s">
        <v>1539</v>
      </c>
      <c r="C30" s="182" t="s">
        <v>1655</v>
      </c>
      <c r="D30" s="183" t="s">
        <v>1482</v>
      </c>
      <c r="E30" s="183" t="s">
        <v>330</v>
      </c>
      <c r="F30" s="183" t="s">
        <v>1540</v>
      </c>
      <c r="G30" s="183" t="s">
        <v>297</v>
      </c>
      <c r="H30" s="182" t="s">
        <v>300</v>
      </c>
      <c r="I30" s="183" t="s">
        <v>1532</v>
      </c>
      <c r="J30" s="183"/>
      <c r="K30" s="196">
        <f t="shared" si="0"/>
        <v>0</v>
      </c>
      <c r="L30" s="1118"/>
      <c r="M30" s="1119"/>
      <c r="N30" s="1118"/>
      <c r="O30" s="1119"/>
      <c r="P30" s="184"/>
      <c r="Q30" s="184"/>
      <c r="R30" s="184"/>
      <c r="S30" s="175"/>
      <c r="T30" s="175"/>
      <c r="U30" s="175"/>
      <c r="V30" s="175"/>
      <c r="W30" s="175"/>
      <c r="X30" s="175"/>
      <c r="Y30" s="175"/>
      <c r="Z30" s="175"/>
      <c r="AA30" s="175"/>
      <c r="AB30" s="175"/>
      <c r="AC30" s="175"/>
      <c r="AD30" s="1113" t="s">
        <v>2571</v>
      </c>
      <c r="AE30" s="1114"/>
      <c r="AF30" s="1114"/>
      <c r="AG30" s="1114"/>
      <c r="AH30" s="1114"/>
      <c r="AI30" s="173"/>
      <c r="AJ30" s="173"/>
      <c r="AK30" s="173"/>
      <c r="AL30" s="173"/>
      <c r="AM30" s="179" t="s">
        <v>287</v>
      </c>
      <c r="AN30" s="179" t="s">
        <v>287</v>
      </c>
      <c r="AO30" s="195">
        <f t="shared" si="1"/>
        <v>0</v>
      </c>
      <c r="AP30" s="179">
        <v>1E-3</v>
      </c>
      <c r="AQ30" s="179"/>
    </row>
    <row r="31" spans="2:43" ht="12.75" customHeight="1">
      <c r="B31" s="182" t="s">
        <v>1541</v>
      </c>
      <c r="C31" s="182" t="s">
        <v>1655</v>
      </c>
      <c r="D31" s="183" t="s">
        <v>1482</v>
      </c>
      <c r="E31" s="183" t="s">
        <v>330</v>
      </c>
      <c r="F31" s="183" t="s">
        <v>1542</v>
      </c>
      <c r="G31" s="183" t="s">
        <v>297</v>
      </c>
      <c r="H31" s="182" t="s">
        <v>300</v>
      </c>
      <c r="I31" s="183">
        <v>25</v>
      </c>
      <c r="J31" s="183"/>
      <c r="K31" s="196">
        <f t="shared" si="0"/>
        <v>0</v>
      </c>
      <c r="L31" s="1118"/>
      <c r="M31" s="1119"/>
      <c r="N31" s="1118"/>
      <c r="O31" s="1119"/>
      <c r="P31" s="184"/>
      <c r="Q31" s="184"/>
      <c r="R31" s="184"/>
      <c r="S31" s="175"/>
      <c r="T31" s="175"/>
      <c r="U31" s="175"/>
      <c r="V31" s="175"/>
      <c r="W31" s="175"/>
      <c r="X31" s="175"/>
      <c r="Y31" s="175"/>
      <c r="Z31" s="175"/>
      <c r="AA31" s="175"/>
      <c r="AB31" s="175"/>
      <c r="AC31" s="175"/>
      <c r="AD31" s="1113" t="s">
        <v>2571</v>
      </c>
      <c r="AE31" s="1114"/>
      <c r="AF31" s="1114"/>
      <c r="AG31" s="1114"/>
      <c r="AH31" s="1114"/>
      <c r="AI31" s="173"/>
      <c r="AJ31" s="173"/>
      <c r="AK31" s="173"/>
      <c r="AL31" s="173"/>
      <c r="AM31" s="179" t="s">
        <v>287</v>
      </c>
      <c r="AN31" s="179" t="s">
        <v>287</v>
      </c>
      <c r="AO31" s="195">
        <f t="shared" si="1"/>
        <v>0</v>
      </c>
      <c r="AP31" s="179">
        <v>1E-3</v>
      </c>
      <c r="AQ31" s="179"/>
    </row>
    <row r="32" spans="2:43" ht="12.75" customHeight="1">
      <c r="B32" s="182" t="s">
        <v>1543</v>
      </c>
      <c r="C32" s="182" t="s">
        <v>1655</v>
      </c>
      <c r="D32" s="183" t="s">
        <v>1482</v>
      </c>
      <c r="E32" s="183" t="s">
        <v>330</v>
      </c>
      <c r="F32" s="183" t="s">
        <v>1544</v>
      </c>
      <c r="G32" s="183" t="s">
        <v>297</v>
      </c>
      <c r="H32" s="182" t="s">
        <v>300</v>
      </c>
      <c r="I32" s="183" t="s">
        <v>1545</v>
      </c>
      <c r="J32" s="183"/>
      <c r="K32" s="196">
        <f t="shared" si="0"/>
        <v>0</v>
      </c>
      <c r="L32" s="1118"/>
      <c r="M32" s="1119"/>
      <c r="N32" s="1118"/>
      <c r="O32" s="1119"/>
      <c r="P32" s="184"/>
      <c r="Q32" s="184"/>
      <c r="R32" s="184"/>
      <c r="S32" s="175"/>
      <c r="T32" s="175"/>
      <c r="U32" s="175"/>
      <c r="V32" s="175"/>
      <c r="W32" s="175"/>
      <c r="X32" s="175"/>
      <c r="Y32" s="175"/>
      <c r="Z32" s="175"/>
      <c r="AA32" s="175"/>
      <c r="AB32" s="175"/>
      <c r="AC32" s="175"/>
      <c r="AD32" s="1113" t="s">
        <v>2571</v>
      </c>
      <c r="AE32" s="1114"/>
      <c r="AF32" s="1114"/>
      <c r="AG32" s="1114"/>
      <c r="AH32" s="1114"/>
      <c r="AI32" s="173"/>
      <c r="AJ32" s="173"/>
      <c r="AK32" s="173"/>
      <c r="AL32" s="173"/>
      <c r="AM32" s="179" t="s">
        <v>287</v>
      </c>
      <c r="AN32" s="179" t="s">
        <v>287</v>
      </c>
      <c r="AO32" s="195">
        <f t="shared" si="1"/>
        <v>0</v>
      </c>
      <c r="AP32" s="179">
        <v>1E-3</v>
      </c>
      <c r="AQ32" s="179"/>
    </row>
    <row r="33" spans="2:43" ht="12.75" customHeight="1">
      <c r="B33" s="182" t="s">
        <v>1546</v>
      </c>
      <c r="C33" s="182" t="s">
        <v>1655</v>
      </c>
      <c r="D33" s="183" t="s">
        <v>1482</v>
      </c>
      <c r="E33" s="183" t="s">
        <v>310</v>
      </c>
      <c r="F33" s="183" t="s">
        <v>1547</v>
      </c>
      <c r="G33" s="183" t="s">
        <v>297</v>
      </c>
      <c r="H33" s="182" t="s">
        <v>300</v>
      </c>
      <c r="I33" s="183">
        <v>25</v>
      </c>
      <c r="J33" s="183"/>
      <c r="K33" s="196">
        <f t="shared" si="0"/>
        <v>0</v>
      </c>
      <c r="L33" s="1118"/>
      <c r="M33" s="1119"/>
      <c r="N33" s="1118"/>
      <c r="O33" s="1119"/>
      <c r="P33" s="184"/>
      <c r="Q33" s="184"/>
      <c r="R33" s="184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175"/>
      <c r="AD33" s="1113" t="s">
        <v>2571</v>
      </c>
      <c r="AE33" s="1114"/>
      <c r="AF33" s="1114"/>
      <c r="AG33" s="1114"/>
      <c r="AH33" s="1114"/>
      <c r="AI33" s="173"/>
      <c r="AJ33" s="173"/>
      <c r="AK33" s="173"/>
      <c r="AL33" s="173"/>
      <c r="AM33" s="179" t="s">
        <v>287</v>
      </c>
      <c r="AN33" s="179" t="s">
        <v>287</v>
      </c>
      <c r="AO33" s="195">
        <f t="shared" si="1"/>
        <v>0</v>
      </c>
      <c r="AP33" s="179">
        <v>1E-3</v>
      </c>
      <c r="AQ33" s="179"/>
    </row>
    <row r="34" spans="2:43" ht="12.75" customHeight="1">
      <c r="B34" s="182" t="s">
        <v>1548</v>
      </c>
      <c r="C34" s="182" t="s">
        <v>1655</v>
      </c>
      <c r="D34" s="183" t="s">
        <v>1482</v>
      </c>
      <c r="E34" s="183" t="s">
        <v>310</v>
      </c>
      <c r="F34" s="183" t="s">
        <v>1547</v>
      </c>
      <c r="G34" s="183" t="s">
        <v>297</v>
      </c>
      <c r="H34" s="182" t="s">
        <v>300</v>
      </c>
      <c r="I34" s="183">
        <v>25</v>
      </c>
      <c r="J34" s="183"/>
      <c r="K34" s="196">
        <f t="shared" si="0"/>
        <v>0</v>
      </c>
      <c r="L34" s="1118"/>
      <c r="M34" s="1119"/>
      <c r="N34" s="1118"/>
      <c r="O34" s="1119"/>
      <c r="P34" s="184"/>
      <c r="Q34" s="184"/>
      <c r="R34" s="184"/>
      <c r="S34" s="175"/>
      <c r="T34" s="175"/>
      <c r="U34" s="175"/>
      <c r="V34" s="175"/>
      <c r="W34" s="175"/>
      <c r="X34" s="175"/>
      <c r="Y34" s="175"/>
      <c r="Z34" s="175"/>
      <c r="AA34" s="175"/>
      <c r="AB34" s="175"/>
      <c r="AC34" s="175"/>
      <c r="AD34" s="1113" t="s">
        <v>2571</v>
      </c>
      <c r="AE34" s="1114"/>
      <c r="AF34" s="1114"/>
      <c r="AG34" s="1114"/>
      <c r="AH34" s="1114"/>
      <c r="AI34" s="173"/>
      <c r="AJ34" s="173"/>
      <c r="AK34" s="173"/>
      <c r="AL34" s="173"/>
      <c r="AM34" s="179" t="s">
        <v>287</v>
      </c>
      <c r="AN34" s="179" t="s">
        <v>287</v>
      </c>
      <c r="AO34" s="195">
        <f t="shared" si="1"/>
        <v>0</v>
      </c>
      <c r="AP34" s="179">
        <v>1E-3</v>
      </c>
      <c r="AQ34" s="179"/>
    </row>
    <row r="35" spans="2:43" ht="12.75" customHeight="1">
      <c r="B35" s="182" t="s">
        <v>1549</v>
      </c>
      <c r="C35" s="182" t="s">
        <v>1655</v>
      </c>
      <c r="D35" s="183" t="s">
        <v>1482</v>
      </c>
      <c r="E35" s="183" t="s">
        <v>310</v>
      </c>
      <c r="F35" s="183" t="s">
        <v>287</v>
      </c>
      <c r="G35" s="183" t="s">
        <v>296</v>
      </c>
      <c r="H35" s="182" t="s">
        <v>300</v>
      </c>
      <c r="I35" s="183">
        <v>25</v>
      </c>
      <c r="J35" s="183"/>
      <c r="K35" s="196">
        <f t="shared" si="0"/>
        <v>0</v>
      </c>
      <c r="L35" s="1118"/>
      <c r="M35" s="1119"/>
      <c r="N35" s="1118"/>
      <c r="O35" s="1119"/>
      <c r="P35" s="184"/>
      <c r="Q35" s="184"/>
      <c r="R35" s="184"/>
      <c r="S35" s="175"/>
      <c r="T35" s="175"/>
      <c r="U35" s="175"/>
      <c r="V35" s="175"/>
      <c r="W35" s="175"/>
      <c r="X35" s="175"/>
      <c r="Y35" s="175"/>
      <c r="Z35" s="175"/>
      <c r="AA35" s="175"/>
      <c r="AB35" s="175"/>
      <c r="AC35" s="175"/>
      <c r="AD35" s="1113" t="s">
        <v>2571</v>
      </c>
      <c r="AE35" s="1114"/>
      <c r="AF35" s="1114"/>
      <c r="AG35" s="1114"/>
      <c r="AH35" s="1114"/>
      <c r="AI35" s="173"/>
      <c r="AJ35" s="173"/>
      <c r="AK35" s="173"/>
      <c r="AL35" s="173"/>
      <c r="AM35" s="179" t="s">
        <v>287</v>
      </c>
      <c r="AN35" s="179" t="s">
        <v>287</v>
      </c>
      <c r="AO35" s="195">
        <f t="shared" si="1"/>
        <v>0</v>
      </c>
      <c r="AP35" s="179">
        <v>1E-3</v>
      </c>
      <c r="AQ35" s="179"/>
    </row>
    <row r="36" spans="2:43" ht="12.75" customHeight="1">
      <c r="B36" s="182" t="s">
        <v>1551</v>
      </c>
      <c r="C36" s="182" t="s">
        <v>1655</v>
      </c>
      <c r="D36" s="183" t="s">
        <v>1482</v>
      </c>
      <c r="E36" s="183" t="s">
        <v>310</v>
      </c>
      <c r="F36" s="183" t="s">
        <v>287</v>
      </c>
      <c r="G36" s="183" t="s">
        <v>297</v>
      </c>
      <c r="H36" s="182" t="s">
        <v>300</v>
      </c>
      <c r="I36" s="183">
        <v>25</v>
      </c>
      <c r="J36" s="183"/>
      <c r="K36" s="196">
        <f t="shared" si="0"/>
        <v>0</v>
      </c>
      <c r="L36" s="1118"/>
      <c r="M36" s="1119"/>
      <c r="N36" s="1118"/>
      <c r="O36" s="1119"/>
      <c r="P36" s="184"/>
      <c r="Q36" s="184"/>
      <c r="R36" s="184"/>
      <c r="S36" s="175"/>
      <c r="T36" s="175"/>
      <c r="U36" s="175"/>
      <c r="V36" s="175"/>
      <c r="W36" s="175"/>
      <c r="X36" s="175"/>
      <c r="Y36" s="175"/>
      <c r="Z36" s="175"/>
      <c r="AA36" s="175"/>
      <c r="AB36" s="175"/>
      <c r="AC36" s="175"/>
      <c r="AD36" s="1113" t="s">
        <v>2571</v>
      </c>
      <c r="AE36" s="1114"/>
      <c r="AF36" s="1114"/>
      <c r="AG36" s="1114"/>
      <c r="AH36" s="1114"/>
      <c r="AI36" s="173"/>
      <c r="AJ36" s="173"/>
      <c r="AK36" s="173"/>
      <c r="AL36" s="173"/>
      <c r="AM36" s="179" t="s">
        <v>287</v>
      </c>
      <c r="AN36" s="179" t="s">
        <v>287</v>
      </c>
      <c r="AO36" s="195">
        <f t="shared" si="1"/>
        <v>0</v>
      </c>
      <c r="AP36" s="179">
        <v>1E-3</v>
      </c>
      <c r="AQ36" s="179"/>
    </row>
    <row r="37" spans="2:43" ht="12.75" customHeight="1">
      <c r="B37" s="183" t="s">
        <v>1552</v>
      </c>
      <c r="C37" s="182" t="s">
        <v>1655</v>
      </c>
      <c r="D37" s="183" t="s">
        <v>1482</v>
      </c>
      <c r="E37" s="183" t="s">
        <v>310</v>
      </c>
      <c r="F37" s="183" t="s">
        <v>287</v>
      </c>
      <c r="G37" s="183" t="s">
        <v>606</v>
      </c>
      <c r="H37" s="182" t="s">
        <v>300</v>
      </c>
      <c r="I37" s="183" t="s">
        <v>1532</v>
      </c>
      <c r="J37" s="183"/>
      <c r="K37" s="196">
        <f t="shared" si="0"/>
        <v>0</v>
      </c>
      <c r="L37" s="1118"/>
      <c r="M37" s="1119"/>
      <c r="N37" s="1118"/>
      <c r="O37" s="1119"/>
      <c r="P37" s="184"/>
      <c r="Q37" s="184"/>
      <c r="R37" s="184"/>
      <c r="S37" s="175"/>
      <c r="T37" s="175"/>
      <c r="U37" s="175"/>
      <c r="V37" s="175"/>
      <c r="W37" s="175"/>
      <c r="X37" s="175"/>
      <c r="Y37" s="175"/>
      <c r="Z37" s="175"/>
      <c r="AA37" s="175"/>
      <c r="AB37" s="175"/>
      <c r="AC37" s="175"/>
      <c r="AD37" s="1113" t="s">
        <v>2571</v>
      </c>
      <c r="AE37" s="1114"/>
      <c r="AF37" s="1114"/>
      <c r="AG37" s="1114"/>
      <c r="AH37" s="1114"/>
      <c r="AI37" s="173"/>
      <c r="AJ37" s="173"/>
      <c r="AK37" s="173"/>
      <c r="AL37" s="173"/>
      <c r="AM37" s="179" t="s">
        <v>287</v>
      </c>
      <c r="AN37" s="179" t="s">
        <v>287</v>
      </c>
      <c r="AO37" s="195">
        <f t="shared" si="1"/>
        <v>0</v>
      </c>
      <c r="AP37" s="179">
        <v>1E-3</v>
      </c>
      <c r="AQ37" s="179"/>
    </row>
    <row r="38" spans="2:43" ht="12.75" customHeight="1">
      <c r="B38" s="183" t="s">
        <v>1553</v>
      </c>
      <c r="C38" s="182" t="s">
        <v>1655</v>
      </c>
      <c r="D38" s="183" t="s">
        <v>1482</v>
      </c>
      <c r="E38" s="183" t="s">
        <v>310</v>
      </c>
      <c r="F38" s="183" t="s">
        <v>287</v>
      </c>
      <c r="G38" s="183" t="s">
        <v>606</v>
      </c>
      <c r="H38" s="182" t="s">
        <v>300</v>
      </c>
      <c r="I38" s="183" t="s">
        <v>1554</v>
      </c>
      <c r="J38" s="183"/>
      <c r="K38" s="196">
        <f t="shared" si="0"/>
        <v>0</v>
      </c>
      <c r="L38" s="1118"/>
      <c r="M38" s="1119"/>
      <c r="N38" s="1118"/>
      <c r="O38" s="1119"/>
      <c r="P38" s="184"/>
      <c r="Q38" s="184"/>
      <c r="R38" s="184"/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113" t="s">
        <v>2571</v>
      </c>
      <c r="AE38" s="1114"/>
      <c r="AF38" s="1114"/>
      <c r="AG38" s="1114"/>
      <c r="AH38" s="1114"/>
      <c r="AI38" s="173"/>
      <c r="AJ38" s="173"/>
      <c r="AK38" s="173"/>
      <c r="AL38" s="173"/>
      <c r="AM38" s="179" t="s">
        <v>287</v>
      </c>
      <c r="AN38" s="179" t="s">
        <v>287</v>
      </c>
      <c r="AO38" s="195">
        <f t="shared" si="1"/>
        <v>0</v>
      </c>
      <c r="AP38" s="179">
        <v>1E-3</v>
      </c>
      <c r="AQ38" s="179"/>
    </row>
    <row r="39" spans="2:43" ht="12.75" customHeight="1">
      <c r="B39" s="183" t="s">
        <v>1555</v>
      </c>
      <c r="C39" s="182" t="s">
        <v>1655</v>
      </c>
      <c r="D39" s="183" t="s">
        <v>1482</v>
      </c>
      <c r="E39" s="183" t="s">
        <v>310</v>
      </c>
      <c r="F39" s="183" t="s">
        <v>1497</v>
      </c>
      <c r="G39" s="183" t="s">
        <v>297</v>
      </c>
      <c r="H39" s="182" t="s">
        <v>300</v>
      </c>
      <c r="I39" s="183" t="s">
        <v>1556</v>
      </c>
      <c r="J39" s="183"/>
      <c r="K39" s="196">
        <f t="shared" si="0"/>
        <v>0</v>
      </c>
      <c r="L39" s="1118"/>
      <c r="M39" s="1119"/>
      <c r="N39" s="1118"/>
      <c r="O39" s="1119"/>
      <c r="P39" s="184"/>
      <c r="Q39" s="184"/>
      <c r="R39" s="184"/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113" t="s">
        <v>2571</v>
      </c>
      <c r="AE39" s="1114"/>
      <c r="AF39" s="1114"/>
      <c r="AG39" s="1114"/>
      <c r="AH39" s="1114"/>
      <c r="AI39" s="173"/>
      <c r="AJ39" s="173"/>
      <c r="AK39" s="173"/>
      <c r="AL39" s="173"/>
      <c r="AM39" s="179" t="s">
        <v>287</v>
      </c>
      <c r="AN39" s="179" t="s">
        <v>287</v>
      </c>
      <c r="AO39" s="195">
        <f t="shared" si="1"/>
        <v>0</v>
      </c>
      <c r="AP39" s="179">
        <v>1E-3</v>
      </c>
      <c r="AQ39" s="179"/>
    </row>
    <row r="40" spans="2:43" ht="12.75" customHeight="1">
      <c r="B40" s="183" t="s">
        <v>1557</v>
      </c>
      <c r="C40" s="182" t="s">
        <v>1655</v>
      </c>
      <c r="D40" s="183" t="s">
        <v>1482</v>
      </c>
      <c r="E40" s="183" t="s">
        <v>310</v>
      </c>
      <c r="F40" s="183" t="s">
        <v>1558</v>
      </c>
      <c r="G40" s="183" t="s">
        <v>296</v>
      </c>
      <c r="H40" s="182" t="s">
        <v>300</v>
      </c>
      <c r="I40" s="183">
        <v>25</v>
      </c>
      <c r="J40" s="183"/>
      <c r="K40" s="196">
        <f t="shared" si="0"/>
        <v>0</v>
      </c>
      <c r="L40" s="1118"/>
      <c r="M40" s="1119"/>
      <c r="N40" s="1118"/>
      <c r="O40" s="1119"/>
      <c r="P40" s="184"/>
      <c r="Q40" s="184"/>
      <c r="R40" s="184"/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113" t="s">
        <v>2571</v>
      </c>
      <c r="AE40" s="1114"/>
      <c r="AF40" s="1114"/>
      <c r="AG40" s="1114"/>
      <c r="AH40" s="1114"/>
      <c r="AI40" s="173"/>
      <c r="AJ40" s="173"/>
      <c r="AK40" s="173"/>
      <c r="AL40" s="173"/>
      <c r="AM40" s="179" t="s">
        <v>287</v>
      </c>
      <c r="AN40" s="179" t="s">
        <v>287</v>
      </c>
      <c r="AO40" s="195">
        <f t="shared" si="1"/>
        <v>0</v>
      </c>
      <c r="AP40" s="179">
        <v>1E-3</v>
      </c>
      <c r="AQ40" s="179"/>
    </row>
    <row r="41" spans="2:43" ht="25.5" customHeight="1">
      <c r="B41" s="183" t="s">
        <v>1559</v>
      </c>
      <c r="C41" s="182" t="s">
        <v>1655</v>
      </c>
      <c r="D41" s="183" t="s">
        <v>1482</v>
      </c>
      <c r="E41" s="183" t="s">
        <v>1560</v>
      </c>
      <c r="F41" s="183" t="s">
        <v>287</v>
      </c>
      <c r="G41" s="183" t="s">
        <v>296</v>
      </c>
      <c r="H41" s="182" t="s">
        <v>300</v>
      </c>
      <c r="I41" s="183">
        <v>25</v>
      </c>
      <c r="J41" s="183"/>
      <c r="K41" s="196">
        <f t="shared" si="0"/>
        <v>0</v>
      </c>
      <c r="L41" s="1118"/>
      <c r="M41" s="1119"/>
      <c r="N41" s="1118"/>
      <c r="O41" s="1119"/>
      <c r="P41" s="184"/>
      <c r="Q41" s="184"/>
      <c r="R41" s="184"/>
      <c r="S41" s="175"/>
      <c r="T41" s="175"/>
      <c r="U41" s="175"/>
      <c r="V41" s="175"/>
      <c r="W41" s="175"/>
      <c r="X41" s="175"/>
      <c r="Y41" s="175"/>
      <c r="Z41" s="175"/>
      <c r="AA41" s="175"/>
      <c r="AB41" s="175"/>
      <c r="AC41" s="175"/>
      <c r="AD41" s="1113" t="s">
        <v>2571</v>
      </c>
      <c r="AE41" s="1114"/>
      <c r="AF41" s="1114"/>
      <c r="AG41" s="1114"/>
      <c r="AH41" s="1114"/>
      <c r="AI41" s="173"/>
      <c r="AJ41" s="173"/>
      <c r="AK41" s="173"/>
      <c r="AL41" s="173"/>
      <c r="AM41" s="179" t="s">
        <v>287</v>
      </c>
      <c r="AN41" s="179" t="s">
        <v>287</v>
      </c>
      <c r="AO41" s="195">
        <f t="shared" si="1"/>
        <v>0</v>
      </c>
      <c r="AP41" s="179">
        <v>1E-3</v>
      </c>
      <c r="AQ41" s="179"/>
    </row>
    <row r="42" spans="2:43" ht="12.75" customHeight="1">
      <c r="B42" s="183" t="s">
        <v>1561</v>
      </c>
      <c r="C42" s="182" t="s">
        <v>1655</v>
      </c>
      <c r="D42" s="183" t="s">
        <v>1482</v>
      </c>
      <c r="E42" s="183" t="s">
        <v>1505</v>
      </c>
      <c r="F42" s="183" t="s">
        <v>1562</v>
      </c>
      <c r="G42" s="183" t="s">
        <v>296</v>
      </c>
      <c r="H42" s="182" t="s">
        <v>300</v>
      </c>
      <c r="I42" s="183">
        <v>25</v>
      </c>
      <c r="J42" s="183"/>
      <c r="K42" s="196">
        <f t="shared" si="0"/>
        <v>0</v>
      </c>
      <c r="L42" s="1118"/>
      <c r="M42" s="1119"/>
      <c r="N42" s="1118"/>
      <c r="O42" s="1119"/>
      <c r="P42" s="184"/>
      <c r="Q42" s="184"/>
      <c r="R42" s="184"/>
      <c r="S42" s="175"/>
      <c r="T42" s="175"/>
      <c r="U42" s="175"/>
      <c r="V42" s="175"/>
      <c r="W42" s="175"/>
      <c r="X42" s="175"/>
      <c r="Y42" s="175"/>
      <c r="Z42" s="175"/>
      <c r="AA42" s="175"/>
      <c r="AB42" s="175"/>
      <c r="AC42" s="175"/>
      <c r="AD42" s="1113" t="s">
        <v>2571</v>
      </c>
      <c r="AE42" s="1114"/>
      <c r="AF42" s="1114"/>
      <c r="AG42" s="1114"/>
      <c r="AH42" s="1114"/>
      <c r="AI42" s="173"/>
      <c r="AJ42" s="173"/>
      <c r="AK42" s="173"/>
      <c r="AL42" s="173"/>
      <c r="AM42" s="179" t="s">
        <v>287</v>
      </c>
      <c r="AN42" s="179" t="s">
        <v>287</v>
      </c>
      <c r="AO42" s="195">
        <f t="shared" si="1"/>
        <v>0</v>
      </c>
      <c r="AP42" s="179">
        <v>1E-3</v>
      </c>
      <c r="AQ42" s="179"/>
    </row>
    <row r="43" spans="2:43" ht="12.75" customHeight="1">
      <c r="B43" s="183" t="s">
        <v>1563</v>
      </c>
      <c r="C43" s="182" t="s">
        <v>1655</v>
      </c>
      <c r="D43" s="183" t="s">
        <v>1482</v>
      </c>
      <c r="E43" s="183" t="s">
        <v>1564</v>
      </c>
      <c r="F43" s="183" t="s">
        <v>1565</v>
      </c>
      <c r="G43" s="183" t="s">
        <v>1566</v>
      </c>
      <c r="H43" s="182" t="s">
        <v>1656</v>
      </c>
      <c r="I43" s="183" t="s">
        <v>1567</v>
      </c>
      <c r="J43" s="183"/>
      <c r="K43" s="196">
        <f t="shared" si="0"/>
        <v>0</v>
      </c>
      <c r="L43" s="1118"/>
      <c r="M43" s="1119"/>
      <c r="N43" s="1118"/>
      <c r="O43" s="1119"/>
      <c r="P43" s="184"/>
      <c r="Q43" s="184"/>
      <c r="R43" s="184"/>
      <c r="S43" s="175"/>
      <c r="T43" s="175"/>
      <c r="U43" s="175"/>
      <c r="V43" s="175"/>
      <c r="W43" s="175"/>
      <c r="X43" s="175"/>
      <c r="Y43" s="175"/>
      <c r="Z43" s="175"/>
      <c r="AA43" s="175"/>
      <c r="AB43" s="175"/>
      <c r="AC43" s="175"/>
      <c r="AD43" s="1113" t="s">
        <v>2571</v>
      </c>
      <c r="AE43" s="1114"/>
      <c r="AF43" s="1114"/>
      <c r="AG43" s="1114"/>
      <c r="AH43" s="1114"/>
      <c r="AI43" s="173"/>
      <c r="AJ43" s="173"/>
      <c r="AK43" s="173"/>
      <c r="AL43" s="173"/>
      <c r="AM43" s="179" t="s">
        <v>287</v>
      </c>
      <c r="AN43" s="179" t="s">
        <v>287</v>
      </c>
      <c r="AO43" s="195">
        <f t="shared" si="1"/>
        <v>0</v>
      </c>
      <c r="AP43" s="179">
        <v>1E-3</v>
      </c>
      <c r="AQ43" s="179"/>
    </row>
    <row r="44" spans="2:43" ht="12.75" customHeight="1">
      <c r="B44" s="183" t="s">
        <v>1568</v>
      </c>
      <c r="C44" s="182" t="s">
        <v>1655</v>
      </c>
      <c r="D44" s="183" t="s">
        <v>1482</v>
      </c>
      <c r="E44" s="183" t="s">
        <v>1564</v>
      </c>
      <c r="F44" s="183" t="s">
        <v>1569</v>
      </c>
      <c r="G44" s="183" t="s">
        <v>1566</v>
      </c>
      <c r="H44" s="182" t="s">
        <v>1656</v>
      </c>
      <c r="I44" s="183" t="s">
        <v>1570</v>
      </c>
      <c r="J44" s="183"/>
      <c r="K44" s="196">
        <f t="shared" si="0"/>
        <v>0</v>
      </c>
      <c r="L44" s="1118"/>
      <c r="M44" s="1119"/>
      <c r="N44" s="1118"/>
      <c r="O44" s="1119"/>
      <c r="P44" s="184"/>
      <c r="Q44" s="184"/>
      <c r="R44" s="184"/>
      <c r="S44" s="175"/>
      <c r="T44" s="175"/>
      <c r="U44" s="175"/>
      <c r="V44" s="175"/>
      <c r="W44" s="175"/>
      <c r="X44" s="175"/>
      <c r="Y44" s="175"/>
      <c r="Z44" s="175"/>
      <c r="AA44" s="175"/>
      <c r="AB44" s="175"/>
      <c r="AC44" s="175"/>
      <c r="AD44" s="1113" t="s">
        <v>2571</v>
      </c>
      <c r="AE44" s="1114"/>
      <c r="AF44" s="1114"/>
      <c r="AG44" s="1114"/>
      <c r="AH44" s="1114"/>
      <c r="AI44" s="173"/>
      <c r="AJ44" s="173"/>
      <c r="AK44" s="173"/>
      <c r="AL44" s="173"/>
      <c r="AM44" s="179" t="s">
        <v>287</v>
      </c>
      <c r="AN44" s="179" t="s">
        <v>287</v>
      </c>
      <c r="AO44" s="195">
        <f t="shared" si="1"/>
        <v>0</v>
      </c>
      <c r="AP44" s="179">
        <v>1E-3</v>
      </c>
      <c r="AQ44" s="179"/>
    </row>
    <row r="45" spans="2:43" ht="12.75" customHeight="1">
      <c r="B45" s="183" t="s">
        <v>1571</v>
      </c>
      <c r="C45" s="182" t="s">
        <v>1655</v>
      </c>
      <c r="D45" s="183" t="s">
        <v>1482</v>
      </c>
      <c r="E45" s="183" t="s">
        <v>1564</v>
      </c>
      <c r="F45" s="183" t="s">
        <v>1565</v>
      </c>
      <c r="G45" s="183" t="s">
        <v>1566</v>
      </c>
      <c r="H45" s="182" t="s">
        <v>1656</v>
      </c>
      <c r="I45" s="183" t="s">
        <v>1572</v>
      </c>
      <c r="J45" s="183"/>
      <c r="K45" s="196">
        <f t="shared" si="0"/>
        <v>0</v>
      </c>
      <c r="L45" s="1118"/>
      <c r="M45" s="1119"/>
      <c r="N45" s="1118"/>
      <c r="O45" s="1119"/>
      <c r="P45" s="184"/>
      <c r="Q45" s="184"/>
      <c r="R45" s="184"/>
      <c r="S45" s="175"/>
      <c r="T45" s="175"/>
      <c r="U45" s="175"/>
      <c r="V45" s="175"/>
      <c r="W45" s="175"/>
      <c r="X45" s="175"/>
      <c r="Y45" s="175"/>
      <c r="Z45" s="175"/>
      <c r="AA45" s="175"/>
      <c r="AB45" s="175"/>
      <c r="AC45" s="175"/>
      <c r="AD45" s="1113" t="s">
        <v>2571</v>
      </c>
      <c r="AE45" s="1114"/>
      <c r="AF45" s="1114"/>
      <c r="AG45" s="1114"/>
      <c r="AH45" s="1114"/>
      <c r="AI45" s="173"/>
      <c r="AJ45" s="173"/>
      <c r="AK45" s="173"/>
      <c r="AL45" s="173"/>
      <c r="AM45" s="179" t="s">
        <v>287</v>
      </c>
      <c r="AN45" s="179" t="s">
        <v>287</v>
      </c>
      <c r="AO45" s="195">
        <f t="shared" si="1"/>
        <v>0</v>
      </c>
      <c r="AP45" s="179">
        <v>1E-3</v>
      </c>
      <c r="AQ45" s="179"/>
    </row>
    <row r="46" spans="2:43" ht="12.75" customHeight="1">
      <c r="B46" s="183" t="s">
        <v>1573</v>
      </c>
      <c r="C46" s="182" t="s">
        <v>1655</v>
      </c>
      <c r="D46" s="183" t="s">
        <v>1482</v>
      </c>
      <c r="E46" s="183" t="s">
        <v>1564</v>
      </c>
      <c r="F46" s="183" t="s">
        <v>1574</v>
      </c>
      <c r="G46" s="183" t="s">
        <v>1566</v>
      </c>
      <c r="H46" s="182" t="s">
        <v>1656</v>
      </c>
      <c r="I46" s="183" t="s">
        <v>1575</v>
      </c>
      <c r="J46" s="183"/>
      <c r="K46" s="196">
        <f t="shared" si="0"/>
        <v>0</v>
      </c>
      <c r="L46" s="1118"/>
      <c r="M46" s="1119"/>
      <c r="N46" s="1118"/>
      <c r="O46" s="1119"/>
      <c r="P46" s="184"/>
      <c r="Q46" s="184"/>
      <c r="R46" s="184"/>
      <c r="S46" s="175"/>
      <c r="T46" s="175"/>
      <c r="U46" s="175"/>
      <c r="V46" s="175"/>
      <c r="W46" s="175"/>
      <c r="X46" s="175"/>
      <c r="Y46" s="175"/>
      <c r="Z46" s="175"/>
      <c r="AA46" s="175"/>
      <c r="AB46" s="175"/>
      <c r="AC46" s="175"/>
      <c r="AD46" s="1113" t="s">
        <v>2571</v>
      </c>
      <c r="AE46" s="1114"/>
      <c r="AF46" s="1114"/>
      <c r="AG46" s="1114"/>
      <c r="AH46" s="1114"/>
      <c r="AI46" s="173"/>
      <c r="AJ46" s="173"/>
      <c r="AK46" s="173"/>
      <c r="AL46" s="173"/>
      <c r="AM46" s="179" t="s">
        <v>287</v>
      </c>
      <c r="AN46" s="179" t="s">
        <v>287</v>
      </c>
      <c r="AO46" s="195">
        <f t="shared" si="1"/>
        <v>0</v>
      </c>
      <c r="AP46" s="179">
        <v>1E-3</v>
      </c>
      <c r="AQ46" s="179"/>
    </row>
    <row r="47" spans="2:43" ht="25.5" customHeight="1">
      <c r="B47" s="183" t="s">
        <v>1576</v>
      </c>
      <c r="C47" s="182" t="s">
        <v>1655</v>
      </c>
      <c r="D47" s="183" t="s">
        <v>1482</v>
      </c>
      <c r="E47" s="183" t="s">
        <v>1560</v>
      </c>
      <c r="F47" s="183" t="s">
        <v>287</v>
      </c>
      <c r="G47" s="183" t="s">
        <v>296</v>
      </c>
      <c r="H47" s="182" t="s">
        <v>300</v>
      </c>
      <c r="I47" s="183">
        <v>25</v>
      </c>
      <c r="J47" s="183"/>
      <c r="K47" s="196">
        <f t="shared" si="0"/>
        <v>0</v>
      </c>
      <c r="L47" s="1118"/>
      <c r="M47" s="1119"/>
      <c r="N47" s="1118"/>
      <c r="O47" s="1119"/>
      <c r="P47" s="184"/>
      <c r="Q47" s="184"/>
      <c r="R47" s="184"/>
      <c r="S47" s="175"/>
      <c r="T47" s="175"/>
      <c r="U47" s="175"/>
      <c r="V47" s="175"/>
      <c r="W47" s="175"/>
      <c r="X47" s="175"/>
      <c r="Y47" s="175"/>
      <c r="Z47" s="175"/>
      <c r="AA47" s="175"/>
      <c r="AB47" s="175"/>
      <c r="AC47" s="175"/>
      <c r="AD47" s="1113" t="s">
        <v>2571</v>
      </c>
      <c r="AE47" s="1114"/>
      <c r="AF47" s="1114"/>
      <c r="AG47" s="1114"/>
      <c r="AH47" s="1114"/>
      <c r="AI47" s="173"/>
      <c r="AJ47" s="173"/>
      <c r="AK47" s="173"/>
      <c r="AL47" s="173"/>
      <c r="AM47" s="179" t="s">
        <v>287</v>
      </c>
      <c r="AN47" s="179" t="s">
        <v>287</v>
      </c>
      <c r="AO47" s="195">
        <f t="shared" si="1"/>
        <v>0</v>
      </c>
      <c r="AP47" s="179">
        <v>1E-3</v>
      </c>
      <c r="AQ47" s="179"/>
    </row>
    <row r="48" spans="2:43" ht="12.75" customHeight="1">
      <c r="B48" s="183" t="s">
        <v>1577</v>
      </c>
      <c r="C48" s="182" t="s">
        <v>1655</v>
      </c>
      <c r="D48" s="183" t="s">
        <v>1482</v>
      </c>
      <c r="E48" s="183" t="s">
        <v>330</v>
      </c>
      <c r="F48" s="183" t="s">
        <v>1578</v>
      </c>
      <c r="G48" s="183" t="s">
        <v>297</v>
      </c>
      <c r="H48" s="182" t="s">
        <v>300</v>
      </c>
      <c r="I48" s="183">
        <v>25</v>
      </c>
      <c r="J48" s="183"/>
      <c r="K48" s="196">
        <f t="shared" si="0"/>
        <v>0</v>
      </c>
      <c r="L48" s="1118"/>
      <c r="M48" s="1119"/>
      <c r="N48" s="1118"/>
      <c r="O48" s="1119"/>
      <c r="P48" s="184"/>
      <c r="Q48" s="184"/>
      <c r="R48" s="184"/>
      <c r="S48" s="175"/>
      <c r="T48" s="175"/>
      <c r="U48" s="175"/>
      <c r="V48" s="175"/>
      <c r="W48" s="175"/>
      <c r="X48" s="175"/>
      <c r="Y48" s="175"/>
      <c r="Z48" s="175"/>
      <c r="AA48" s="175"/>
      <c r="AB48" s="175"/>
      <c r="AC48" s="175"/>
      <c r="AD48" s="1113" t="s">
        <v>2571</v>
      </c>
      <c r="AE48" s="1114"/>
      <c r="AF48" s="1114"/>
      <c r="AG48" s="1114"/>
      <c r="AH48" s="1114"/>
      <c r="AI48" s="173"/>
      <c r="AJ48" s="173"/>
      <c r="AK48" s="173"/>
      <c r="AL48" s="173"/>
      <c r="AM48" s="179" t="s">
        <v>287</v>
      </c>
      <c r="AN48" s="179" t="s">
        <v>287</v>
      </c>
      <c r="AO48" s="195">
        <f t="shared" si="1"/>
        <v>0</v>
      </c>
      <c r="AP48" s="179">
        <v>1E-3</v>
      </c>
      <c r="AQ48" s="179"/>
    </row>
    <row r="49" spans="2:43" ht="12.75" customHeight="1">
      <c r="B49" s="183" t="s">
        <v>1579</v>
      </c>
      <c r="C49" s="182" t="s">
        <v>1655</v>
      </c>
      <c r="D49" s="183" t="s">
        <v>1482</v>
      </c>
      <c r="E49" s="183" t="s">
        <v>330</v>
      </c>
      <c r="F49" s="183" t="s">
        <v>1580</v>
      </c>
      <c r="G49" s="183" t="s">
        <v>297</v>
      </c>
      <c r="H49" s="182" t="s">
        <v>300</v>
      </c>
      <c r="I49" s="183">
        <v>25</v>
      </c>
      <c r="J49" s="183"/>
      <c r="K49" s="196">
        <f t="shared" si="0"/>
        <v>0</v>
      </c>
      <c r="L49" s="1118"/>
      <c r="M49" s="1119"/>
      <c r="N49" s="1118"/>
      <c r="O49" s="1119"/>
      <c r="P49" s="184"/>
      <c r="Q49" s="184"/>
      <c r="R49" s="184"/>
      <c r="S49" s="175"/>
      <c r="T49" s="175"/>
      <c r="U49" s="175"/>
      <c r="V49" s="175"/>
      <c r="W49" s="175"/>
      <c r="X49" s="175"/>
      <c r="Y49" s="175"/>
      <c r="Z49" s="175"/>
      <c r="AA49" s="175"/>
      <c r="AB49" s="175"/>
      <c r="AC49" s="175"/>
      <c r="AD49" s="1113" t="s">
        <v>2571</v>
      </c>
      <c r="AE49" s="1114"/>
      <c r="AF49" s="1114"/>
      <c r="AG49" s="1114"/>
      <c r="AH49" s="1114"/>
      <c r="AI49" s="173"/>
      <c r="AJ49" s="173"/>
      <c r="AK49" s="173"/>
      <c r="AL49" s="173"/>
      <c r="AM49" s="179" t="s">
        <v>287</v>
      </c>
      <c r="AN49" s="179" t="s">
        <v>287</v>
      </c>
      <c r="AO49" s="195">
        <f t="shared" si="1"/>
        <v>0</v>
      </c>
      <c r="AP49" s="179">
        <v>1E-3</v>
      </c>
      <c r="AQ49" s="179"/>
    </row>
    <row r="50" spans="2:43" ht="12.75" customHeight="1">
      <c r="B50" s="183" t="s">
        <v>1581</v>
      </c>
      <c r="C50" s="182" t="s">
        <v>1655</v>
      </c>
      <c r="D50" s="183" t="s">
        <v>1482</v>
      </c>
      <c r="E50" s="183" t="s">
        <v>330</v>
      </c>
      <c r="F50" s="183" t="s">
        <v>1582</v>
      </c>
      <c r="G50" s="183" t="s">
        <v>297</v>
      </c>
      <c r="H50" s="182" t="s">
        <v>300</v>
      </c>
      <c r="I50" s="183">
        <v>25</v>
      </c>
      <c r="J50" s="183"/>
      <c r="K50" s="196">
        <f t="shared" si="0"/>
        <v>0</v>
      </c>
      <c r="L50" s="1118"/>
      <c r="M50" s="1119"/>
      <c r="N50" s="1118"/>
      <c r="O50" s="1119"/>
      <c r="P50" s="184"/>
      <c r="Q50" s="184"/>
      <c r="R50" s="184"/>
      <c r="S50" s="175"/>
      <c r="T50" s="175"/>
      <c r="U50" s="175"/>
      <c r="V50" s="175"/>
      <c r="W50" s="175"/>
      <c r="X50" s="175"/>
      <c r="Y50" s="175"/>
      <c r="Z50" s="175"/>
      <c r="AA50" s="175"/>
      <c r="AB50" s="175"/>
      <c r="AC50" s="175"/>
      <c r="AD50" s="1113" t="s">
        <v>2571</v>
      </c>
      <c r="AE50" s="1114"/>
      <c r="AF50" s="1114"/>
      <c r="AG50" s="1114"/>
      <c r="AH50" s="1114"/>
      <c r="AI50" s="173"/>
      <c r="AJ50" s="173"/>
      <c r="AK50" s="173"/>
      <c r="AL50" s="173"/>
      <c r="AM50" s="179" t="s">
        <v>287</v>
      </c>
      <c r="AN50" s="179" t="s">
        <v>287</v>
      </c>
      <c r="AO50" s="195">
        <f t="shared" si="1"/>
        <v>0</v>
      </c>
      <c r="AP50" s="179">
        <v>1E-3</v>
      </c>
      <c r="AQ50" s="179"/>
    </row>
    <row r="51" spans="2:43" ht="12.75" customHeight="1">
      <c r="B51" s="183" t="s">
        <v>1583</v>
      </c>
      <c r="C51" s="182" t="s">
        <v>1655</v>
      </c>
      <c r="D51" s="183" t="s">
        <v>1482</v>
      </c>
      <c r="E51" s="183" t="s">
        <v>310</v>
      </c>
      <c r="F51" s="183" t="s">
        <v>1584</v>
      </c>
      <c r="G51" s="183" t="s">
        <v>296</v>
      </c>
      <c r="H51" s="182" t="s">
        <v>300</v>
      </c>
      <c r="I51" s="183">
        <v>25</v>
      </c>
      <c r="J51" s="183"/>
      <c r="K51" s="196">
        <f t="shared" si="0"/>
        <v>0</v>
      </c>
      <c r="L51" s="1118"/>
      <c r="M51" s="1119"/>
      <c r="N51" s="1118"/>
      <c r="O51" s="1119"/>
      <c r="P51" s="184"/>
      <c r="Q51" s="184"/>
      <c r="R51" s="184"/>
      <c r="S51" s="175"/>
      <c r="T51" s="175"/>
      <c r="U51" s="175"/>
      <c r="V51" s="175"/>
      <c r="W51" s="175"/>
      <c r="X51" s="175"/>
      <c r="Y51" s="175"/>
      <c r="Z51" s="175"/>
      <c r="AA51" s="175"/>
      <c r="AB51" s="175"/>
      <c r="AC51" s="175"/>
      <c r="AD51" s="1113" t="s">
        <v>2571</v>
      </c>
      <c r="AE51" s="1114"/>
      <c r="AF51" s="1114"/>
      <c r="AG51" s="1114"/>
      <c r="AH51" s="1114"/>
      <c r="AI51" s="173"/>
      <c r="AJ51" s="173"/>
      <c r="AK51" s="173"/>
      <c r="AL51" s="173"/>
      <c r="AM51" s="179" t="s">
        <v>287</v>
      </c>
      <c r="AN51" s="179" t="s">
        <v>287</v>
      </c>
      <c r="AO51" s="195">
        <f t="shared" si="1"/>
        <v>0</v>
      </c>
      <c r="AP51" s="179">
        <v>1E-3</v>
      </c>
      <c r="AQ51" s="179"/>
    </row>
    <row r="52" spans="2:43" ht="12.75" customHeight="1">
      <c r="B52" s="183" t="s">
        <v>1585</v>
      </c>
      <c r="C52" s="182" t="s">
        <v>1655</v>
      </c>
      <c r="D52" s="183" t="s">
        <v>1482</v>
      </c>
      <c r="E52" s="183" t="s">
        <v>330</v>
      </c>
      <c r="F52" s="183" t="s">
        <v>1586</v>
      </c>
      <c r="G52" s="183" t="s">
        <v>375</v>
      </c>
      <c r="H52" s="182" t="s">
        <v>300</v>
      </c>
      <c r="I52" s="183">
        <v>25</v>
      </c>
      <c r="J52" s="183"/>
      <c r="K52" s="196">
        <f t="shared" si="0"/>
        <v>0</v>
      </c>
      <c r="L52" s="1118"/>
      <c r="M52" s="1119"/>
      <c r="N52" s="1118"/>
      <c r="O52" s="1119"/>
      <c r="P52" s="184"/>
      <c r="Q52" s="184"/>
      <c r="R52" s="184"/>
      <c r="S52" s="175"/>
      <c r="T52" s="175"/>
      <c r="U52" s="175"/>
      <c r="V52" s="175"/>
      <c r="W52" s="175"/>
      <c r="X52" s="175"/>
      <c r="Y52" s="175"/>
      <c r="Z52" s="175"/>
      <c r="AA52" s="175"/>
      <c r="AB52" s="175"/>
      <c r="AC52" s="175"/>
      <c r="AD52" s="1113" t="s">
        <v>2571</v>
      </c>
      <c r="AE52" s="1114"/>
      <c r="AF52" s="1114"/>
      <c r="AG52" s="1114"/>
      <c r="AH52" s="1114"/>
      <c r="AI52" s="173"/>
      <c r="AJ52" s="173"/>
      <c r="AK52" s="173"/>
      <c r="AL52" s="173"/>
      <c r="AM52" s="179" t="s">
        <v>287</v>
      </c>
      <c r="AN52" s="179" t="s">
        <v>287</v>
      </c>
      <c r="AO52" s="195">
        <f t="shared" si="1"/>
        <v>0</v>
      </c>
      <c r="AP52" s="179">
        <v>1E-3</v>
      </c>
      <c r="AQ52" s="179"/>
    </row>
    <row r="53" spans="2:43" ht="12.75" customHeight="1">
      <c r="B53" s="183" t="s">
        <v>1587</v>
      </c>
      <c r="C53" s="182" t="s">
        <v>1655</v>
      </c>
      <c r="D53" s="183" t="s">
        <v>1482</v>
      </c>
      <c r="E53" s="183" t="s">
        <v>330</v>
      </c>
      <c r="F53" s="183" t="s">
        <v>1588</v>
      </c>
      <c r="G53" s="183" t="s">
        <v>297</v>
      </c>
      <c r="H53" s="182" t="s">
        <v>300</v>
      </c>
      <c r="I53" s="183">
        <v>25</v>
      </c>
      <c r="J53" s="183"/>
      <c r="K53" s="196">
        <f t="shared" si="0"/>
        <v>0</v>
      </c>
      <c r="L53" s="1118"/>
      <c r="M53" s="1119"/>
      <c r="N53" s="1118"/>
      <c r="O53" s="1119"/>
      <c r="P53" s="184"/>
      <c r="Q53" s="184"/>
      <c r="R53" s="184"/>
      <c r="S53" s="175"/>
      <c r="T53" s="175"/>
      <c r="U53" s="175"/>
      <c r="V53" s="175"/>
      <c r="W53" s="175"/>
      <c r="X53" s="175"/>
      <c r="Y53" s="175"/>
      <c r="Z53" s="175"/>
      <c r="AA53" s="175"/>
      <c r="AB53" s="175"/>
      <c r="AC53" s="175"/>
      <c r="AD53" s="1113" t="s">
        <v>2571</v>
      </c>
      <c r="AE53" s="1114"/>
      <c r="AF53" s="1114"/>
      <c r="AG53" s="1114"/>
      <c r="AH53" s="1114"/>
      <c r="AI53" s="173"/>
      <c r="AJ53" s="173"/>
      <c r="AK53" s="173"/>
      <c r="AL53" s="173"/>
      <c r="AM53" s="179" t="s">
        <v>287</v>
      </c>
      <c r="AN53" s="179" t="s">
        <v>287</v>
      </c>
      <c r="AO53" s="195">
        <f t="shared" si="1"/>
        <v>0</v>
      </c>
      <c r="AP53" s="179">
        <v>1E-3</v>
      </c>
      <c r="AQ53" s="179"/>
    </row>
    <row r="54" spans="2:43" ht="12.75" customHeight="1">
      <c r="B54" s="183" t="s">
        <v>1589</v>
      </c>
      <c r="C54" s="182" t="s">
        <v>1655</v>
      </c>
      <c r="D54" s="183" t="s">
        <v>1482</v>
      </c>
      <c r="E54" s="183" t="s">
        <v>310</v>
      </c>
      <c r="F54" s="183" t="s">
        <v>1582</v>
      </c>
      <c r="G54" s="183" t="s">
        <v>297</v>
      </c>
      <c r="H54" s="182" t="s">
        <v>300</v>
      </c>
      <c r="I54" s="183">
        <v>25</v>
      </c>
      <c r="J54" s="183"/>
      <c r="K54" s="196">
        <f t="shared" si="0"/>
        <v>0</v>
      </c>
      <c r="L54" s="1118"/>
      <c r="M54" s="1119"/>
      <c r="N54" s="1118"/>
      <c r="O54" s="1119"/>
      <c r="P54" s="184"/>
      <c r="Q54" s="184"/>
      <c r="R54" s="184"/>
      <c r="S54" s="175"/>
      <c r="T54" s="175"/>
      <c r="U54" s="175"/>
      <c r="V54" s="175"/>
      <c r="W54" s="175"/>
      <c r="X54" s="175"/>
      <c r="Y54" s="175"/>
      <c r="Z54" s="175"/>
      <c r="AA54" s="175"/>
      <c r="AB54" s="175"/>
      <c r="AC54" s="175"/>
      <c r="AD54" s="1113" t="s">
        <v>2571</v>
      </c>
      <c r="AE54" s="1114"/>
      <c r="AF54" s="1114"/>
      <c r="AG54" s="1114"/>
      <c r="AH54" s="1114"/>
      <c r="AI54" s="173"/>
      <c r="AJ54" s="173"/>
      <c r="AK54" s="173"/>
      <c r="AL54" s="173"/>
      <c r="AM54" s="179" t="s">
        <v>287</v>
      </c>
      <c r="AN54" s="179" t="s">
        <v>287</v>
      </c>
      <c r="AO54" s="195">
        <f t="shared" si="1"/>
        <v>0</v>
      </c>
      <c r="AP54" s="179">
        <v>1E-3</v>
      </c>
      <c r="AQ54" s="179"/>
    </row>
    <row r="55" spans="2:43" ht="12.75" customHeight="1">
      <c r="B55" s="183" t="s">
        <v>1590</v>
      </c>
      <c r="C55" s="182" t="s">
        <v>1655</v>
      </c>
      <c r="D55" s="183" t="s">
        <v>1482</v>
      </c>
      <c r="E55" s="183" t="s">
        <v>1564</v>
      </c>
      <c r="F55" s="183" t="s">
        <v>1565</v>
      </c>
      <c r="G55" s="183" t="s">
        <v>1591</v>
      </c>
      <c r="H55" s="182" t="s">
        <v>1656</v>
      </c>
      <c r="I55" s="183" t="s">
        <v>1592</v>
      </c>
      <c r="J55" s="183"/>
      <c r="K55" s="196">
        <f t="shared" si="0"/>
        <v>0</v>
      </c>
      <c r="L55" s="1118"/>
      <c r="M55" s="1119"/>
      <c r="N55" s="1118"/>
      <c r="O55" s="1119"/>
      <c r="P55" s="184"/>
      <c r="Q55" s="184"/>
      <c r="R55" s="184"/>
      <c r="S55" s="175"/>
      <c r="T55" s="175"/>
      <c r="U55" s="175"/>
      <c r="V55" s="175"/>
      <c r="W55" s="175"/>
      <c r="X55" s="175"/>
      <c r="Y55" s="175"/>
      <c r="Z55" s="175"/>
      <c r="AA55" s="175"/>
      <c r="AB55" s="175"/>
      <c r="AC55" s="175"/>
      <c r="AD55" s="1113" t="s">
        <v>2571</v>
      </c>
      <c r="AE55" s="1114"/>
      <c r="AF55" s="1114"/>
      <c r="AG55" s="1114"/>
      <c r="AH55" s="1114"/>
      <c r="AI55" s="173"/>
      <c r="AJ55" s="173"/>
      <c r="AK55" s="173"/>
      <c r="AL55" s="173"/>
      <c r="AM55" s="179" t="s">
        <v>287</v>
      </c>
      <c r="AN55" s="179" t="s">
        <v>287</v>
      </c>
      <c r="AO55" s="195">
        <f t="shared" si="1"/>
        <v>0</v>
      </c>
      <c r="AP55" s="179">
        <v>1E-3</v>
      </c>
      <c r="AQ55" s="179"/>
    </row>
    <row r="56" spans="2:43" ht="12.75" customHeight="1">
      <c r="B56" s="183" t="s">
        <v>1593</v>
      </c>
      <c r="C56" s="182" t="s">
        <v>1655</v>
      </c>
      <c r="D56" s="183" t="s">
        <v>1482</v>
      </c>
      <c r="E56" s="183" t="s">
        <v>330</v>
      </c>
      <c r="F56" s="183" t="s">
        <v>1594</v>
      </c>
      <c r="G56" s="183" t="s">
        <v>297</v>
      </c>
      <c r="H56" s="182" t="s">
        <v>300</v>
      </c>
      <c r="I56" s="183" t="s">
        <v>1550</v>
      </c>
      <c r="J56" s="183"/>
      <c r="K56" s="196">
        <f t="shared" si="0"/>
        <v>0</v>
      </c>
      <c r="L56" s="1118"/>
      <c r="M56" s="1119"/>
      <c r="N56" s="1118"/>
      <c r="O56" s="1119"/>
      <c r="P56" s="184"/>
      <c r="Q56" s="184"/>
      <c r="R56" s="184"/>
      <c r="S56" s="175"/>
      <c r="T56" s="175"/>
      <c r="U56" s="175"/>
      <c r="V56" s="175"/>
      <c r="W56" s="175"/>
      <c r="X56" s="175"/>
      <c r="Y56" s="175"/>
      <c r="Z56" s="175"/>
      <c r="AA56" s="175"/>
      <c r="AB56" s="175"/>
      <c r="AC56" s="175"/>
      <c r="AD56" s="1113" t="s">
        <v>2571</v>
      </c>
      <c r="AE56" s="1114"/>
      <c r="AF56" s="1114"/>
      <c r="AG56" s="1114"/>
      <c r="AH56" s="1114"/>
      <c r="AI56" s="173"/>
      <c r="AJ56" s="173"/>
      <c r="AK56" s="173"/>
      <c r="AL56" s="173"/>
      <c r="AM56" s="179" t="s">
        <v>287</v>
      </c>
      <c r="AN56" s="179" t="s">
        <v>287</v>
      </c>
      <c r="AO56" s="195">
        <f t="shared" si="1"/>
        <v>0</v>
      </c>
      <c r="AP56" s="179">
        <v>1E-3</v>
      </c>
      <c r="AQ56" s="179"/>
    </row>
    <row r="57" spans="2:43" ht="12.75" customHeight="1">
      <c r="B57" s="183" t="s">
        <v>1595</v>
      </c>
      <c r="C57" s="182" t="s">
        <v>1655</v>
      </c>
      <c r="D57" s="183" t="s">
        <v>1482</v>
      </c>
      <c r="E57" s="183" t="s">
        <v>330</v>
      </c>
      <c r="F57" s="183" t="s">
        <v>1540</v>
      </c>
      <c r="G57" s="183" t="s">
        <v>297</v>
      </c>
      <c r="H57" s="182" t="s">
        <v>300</v>
      </c>
      <c r="I57" s="183" t="s">
        <v>1596</v>
      </c>
      <c r="J57" s="183"/>
      <c r="K57" s="196">
        <f t="shared" si="0"/>
        <v>0</v>
      </c>
      <c r="L57" s="1118"/>
      <c r="M57" s="1119"/>
      <c r="N57" s="1118"/>
      <c r="O57" s="1119"/>
      <c r="P57" s="184"/>
      <c r="Q57" s="184"/>
      <c r="R57" s="184"/>
      <c r="S57" s="175"/>
      <c r="T57" s="175"/>
      <c r="U57" s="175"/>
      <c r="V57" s="175"/>
      <c r="W57" s="175"/>
      <c r="X57" s="175"/>
      <c r="Y57" s="175"/>
      <c r="Z57" s="175"/>
      <c r="AA57" s="175"/>
      <c r="AB57" s="175"/>
      <c r="AC57" s="175"/>
      <c r="AD57" s="1113" t="s">
        <v>2571</v>
      </c>
      <c r="AE57" s="1114"/>
      <c r="AF57" s="1114"/>
      <c r="AG57" s="1114"/>
      <c r="AH57" s="1114"/>
      <c r="AI57" s="173"/>
      <c r="AJ57" s="173"/>
      <c r="AK57" s="173"/>
      <c r="AL57" s="173"/>
      <c r="AM57" s="179" t="s">
        <v>287</v>
      </c>
      <c r="AN57" s="179" t="s">
        <v>287</v>
      </c>
      <c r="AO57" s="195">
        <f t="shared" si="1"/>
        <v>0</v>
      </c>
      <c r="AP57" s="179">
        <v>1E-3</v>
      </c>
      <c r="AQ57" s="179"/>
    </row>
    <row r="58" spans="2:43" ht="12.75" customHeight="1">
      <c r="B58" s="183" t="s">
        <v>1597</v>
      </c>
      <c r="C58" s="182" t="s">
        <v>1655</v>
      </c>
      <c r="D58" s="183" t="s">
        <v>1482</v>
      </c>
      <c r="E58" s="183" t="s">
        <v>310</v>
      </c>
      <c r="F58" s="183" t="s">
        <v>1598</v>
      </c>
      <c r="G58" s="183" t="s">
        <v>1599</v>
      </c>
      <c r="H58" s="182" t="s">
        <v>300</v>
      </c>
      <c r="I58" s="183" t="s">
        <v>1600</v>
      </c>
      <c r="J58" s="183"/>
      <c r="K58" s="196">
        <f t="shared" si="0"/>
        <v>0</v>
      </c>
      <c r="L58" s="1118"/>
      <c r="M58" s="1119"/>
      <c r="N58" s="1118"/>
      <c r="O58" s="1119"/>
      <c r="P58" s="184"/>
      <c r="Q58" s="184"/>
      <c r="R58" s="184"/>
      <c r="S58" s="175"/>
      <c r="T58" s="175"/>
      <c r="U58" s="175"/>
      <c r="V58" s="175"/>
      <c r="W58" s="175"/>
      <c r="X58" s="175"/>
      <c r="Y58" s="175"/>
      <c r="Z58" s="175"/>
      <c r="AA58" s="175"/>
      <c r="AB58" s="175"/>
      <c r="AC58" s="175"/>
      <c r="AD58" s="1113" t="s">
        <v>2571</v>
      </c>
      <c r="AE58" s="1114"/>
      <c r="AF58" s="1114"/>
      <c r="AG58" s="1114"/>
      <c r="AH58" s="1114"/>
      <c r="AI58" s="173"/>
      <c r="AJ58" s="173"/>
      <c r="AK58" s="173"/>
      <c r="AL58" s="173"/>
      <c r="AM58" s="179" t="s">
        <v>287</v>
      </c>
      <c r="AN58" s="179" t="s">
        <v>287</v>
      </c>
      <c r="AO58" s="195">
        <f t="shared" si="1"/>
        <v>0</v>
      </c>
      <c r="AP58" s="179">
        <v>1E-3</v>
      </c>
      <c r="AQ58" s="179"/>
    </row>
    <row r="59" spans="2:43" ht="12.75" customHeight="1">
      <c r="B59" s="183" t="s">
        <v>1601</v>
      </c>
      <c r="C59" s="182" t="s">
        <v>1655</v>
      </c>
      <c r="D59" s="183" t="s">
        <v>1482</v>
      </c>
      <c r="E59" s="183" t="s">
        <v>310</v>
      </c>
      <c r="F59" s="183" t="s">
        <v>1602</v>
      </c>
      <c r="G59" s="183" t="s">
        <v>296</v>
      </c>
      <c r="H59" s="182" t="s">
        <v>300</v>
      </c>
      <c r="I59" s="183" t="s">
        <v>1603</v>
      </c>
      <c r="J59" s="183"/>
      <c r="K59" s="196">
        <f t="shared" si="0"/>
        <v>0</v>
      </c>
      <c r="L59" s="1118"/>
      <c r="M59" s="1119"/>
      <c r="N59" s="1118"/>
      <c r="O59" s="1119"/>
      <c r="P59" s="184"/>
      <c r="Q59" s="184"/>
      <c r="R59" s="184"/>
      <c r="S59" s="175"/>
      <c r="T59" s="175"/>
      <c r="U59" s="175"/>
      <c r="V59" s="175"/>
      <c r="W59" s="175"/>
      <c r="X59" s="175"/>
      <c r="Y59" s="175"/>
      <c r="Z59" s="175"/>
      <c r="AA59" s="175"/>
      <c r="AB59" s="175"/>
      <c r="AC59" s="175"/>
      <c r="AD59" s="1113" t="s">
        <v>2571</v>
      </c>
      <c r="AE59" s="1114"/>
      <c r="AF59" s="1114"/>
      <c r="AG59" s="1114"/>
      <c r="AH59" s="1114"/>
      <c r="AI59" s="173"/>
      <c r="AJ59" s="173"/>
      <c r="AK59" s="173"/>
      <c r="AL59" s="173"/>
      <c r="AM59" s="179" t="s">
        <v>287</v>
      </c>
      <c r="AN59" s="179" t="s">
        <v>287</v>
      </c>
      <c r="AO59" s="195">
        <f t="shared" si="1"/>
        <v>0</v>
      </c>
      <c r="AP59" s="179">
        <v>1E-3</v>
      </c>
      <c r="AQ59" s="179"/>
    </row>
    <row r="60" spans="2:43" ht="12.75" customHeight="1">
      <c r="B60" s="183" t="s">
        <v>1604</v>
      </c>
      <c r="C60" s="182" t="s">
        <v>1655</v>
      </c>
      <c r="D60" s="183" t="s">
        <v>1482</v>
      </c>
      <c r="E60" s="183" t="s">
        <v>310</v>
      </c>
      <c r="F60" s="183" t="s">
        <v>1605</v>
      </c>
      <c r="G60" s="183" t="s">
        <v>296</v>
      </c>
      <c r="H60" s="182" t="s">
        <v>300</v>
      </c>
      <c r="I60" s="183" t="s">
        <v>1606</v>
      </c>
      <c r="J60" s="183"/>
      <c r="K60" s="196">
        <f t="shared" si="0"/>
        <v>0</v>
      </c>
      <c r="L60" s="1118"/>
      <c r="M60" s="1119"/>
      <c r="N60" s="1118"/>
      <c r="O60" s="1119"/>
      <c r="P60" s="184"/>
      <c r="Q60" s="184"/>
      <c r="R60" s="184"/>
      <c r="S60" s="175"/>
      <c r="T60" s="175"/>
      <c r="U60" s="175"/>
      <c r="V60" s="175"/>
      <c r="W60" s="175"/>
      <c r="X60" s="175"/>
      <c r="Y60" s="175"/>
      <c r="Z60" s="175"/>
      <c r="AA60" s="175"/>
      <c r="AB60" s="175"/>
      <c r="AC60" s="175"/>
      <c r="AD60" s="1113" t="s">
        <v>2571</v>
      </c>
      <c r="AE60" s="1114"/>
      <c r="AF60" s="1114"/>
      <c r="AG60" s="1114"/>
      <c r="AH60" s="1114"/>
      <c r="AI60" s="173"/>
      <c r="AJ60" s="173"/>
      <c r="AK60" s="173"/>
      <c r="AL60" s="173"/>
      <c r="AM60" s="179" t="s">
        <v>287</v>
      </c>
      <c r="AN60" s="179" t="s">
        <v>287</v>
      </c>
      <c r="AO60" s="195">
        <f t="shared" si="1"/>
        <v>0</v>
      </c>
      <c r="AP60" s="179">
        <v>1E-3</v>
      </c>
      <c r="AQ60" s="179"/>
    </row>
    <row r="61" spans="2:43" ht="12.75" customHeight="1">
      <c r="B61" s="183" t="s">
        <v>1607</v>
      </c>
      <c r="C61" s="182" t="s">
        <v>1655</v>
      </c>
      <c r="D61" s="183" t="s">
        <v>1482</v>
      </c>
      <c r="E61" s="183" t="s">
        <v>330</v>
      </c>
      <c r="F61" s="183" t="s">
        <v>287</v>
      </c>
      <c r="G61" s="183" t="s">
        <v>364</v>
      </c>
      <c r="H61" s="182" t="s">
        <v>300</v>
      </c>
      <c r="I61" s="183" t="s">
        <v>1608</v>
      </c>
      <c r="J61" s="183"/>
      <c r="K61" s="196">
        <f t="shared" si="0"/>
        <v>0</v>
      </c>
      <c r="L61" s="1118"/>
      <c r="M61" s="1119"/>
      <c r="N61" s="1118"/>
      <c r="O61" s="1119"/>
      <c r="P61" s="184"/>
      <c r="Q61" s="184"/>
      <c r="R61" s="184"/>
      <c r="S61" s="175"/>
      <c r="T61" s="175"/>
      <c r="U61" s="175"/>
      <c r="V61" s="175"/>
      <c r="W61" s="175"/>
      <c r="X61" s="175"/>
      <c r="Y61" s="175"/>
      <c r="Z61" s="175"/>
      <c r="AA61" s="175"/>
      <c r="AB61" s="175"/>
      <c r="AC61" s="175"/>
      <c r="AD61" s="1113" t="s">
        <v>2571</v>
      </c>
      <c r="AE61" s="1114"/>
      <c r="AF61" s="1114"/>
      <c r="AG61" s="1114"/>
      <c r="AH61" s="1114"/>
      <c r="AI61" s="173"/>
      <c r="AJ61" s="173"/>
      <c r="AK61" s="173"/>
      <c r="AL61" s="173"/>
      <c r="AM61" s="179" t="s">
        <v>287</v>
      </c>
      <c r="AN61" s="179" t="s">
        <v>287</v>
      </c>
      <c r="AO61" s="195">
        <f t="shared" si="1"/>
        <v>0</v>
      </c>
      <c r="AP61" s="179">
        <v>1E-3</v>
      </c>
      <c r="AQ61" s="179"/>
    </row>
    <row r="62" spans="2:43" ht="12.75" customHeight="1">
      <c r="B62" s="183" t="s">
        <v>1609</v>
      </c>
      <c r="C62" s="182" t="s">
        <v>1655</v>
      </c>
      <c r="D62" s="183" t="s">
        <v>1482</v>
      </c>
      <c r="E62" s="183" t="s">
        <v>330</v>
      </c>
      <c r="F62" s="183" t="s">
        <v>1610</v>
      </c>
      <c r="G62" s="183" t="s">
        <v>296</v>
      </c>
      <c r="H62" s="182" t="s">
        <v>300</v>
      </c>
      <c r="I62" s="183">
        <v>30</v>
      </c>
      <c r="J62" s="183"/>
      <c r="K62" s="196">
        <f t="shared" si="0"/>
        <v>0</v>
      </c>
      <c r="L62" s="1118"/>
      <c r="M62" s="1119"/>
      <c r="N62" s="1118"/>
      <c r="O62" s="1119"/>
      <c r="P62" s="184"/>
      <c r="Q62" s="184"/>
      <c r="R62" s="184"/>
      <c r="S62" s="175"/>
      <c r="T62" s="175"/>
      <c r="U62" s="175"/>
      <c r="V62" s="175"/>
      <c r="W62" s="175"/>
      <c r="X62" s="175"/>
      <c r="Y62" s="175"/>
      <c r="Z62" s="175"/>
      <c r="AA62" s="175"/>
      <c r="AB62" s="175"/>
      <c r="AC62" s="175"/>
      <c r="AD62" s="1113" t="s">
        <v>2571</v>
      </c>
      <c r="AE62" s="1114"/>
      <c r="AF62" s="1114"/>
      <c r="AG62" s="1114"/>
      <c r="AH62" s="1114"/>
      <c r="AI62" s="173"/>
      <c r="AJ62" s="173"/>
      <c r="AK62" s="173"/>
      <c r="AL62" s="173"/>
      <c r="AM62" s="179" t="s">
        <v>287</v>
      </c>
      <c r="AN62" s="179" t="s">
        <v>287</v>
      </c>
      <c r="AO62" s="195">
        <f t="shared" si="1"/>
        <v>0</v>
      </c>
      <c r="AP62" s="179">
        <v>1E-3</v>
      </c>
      <c r="AQ62" s="179"/>
    </row>
    <row r="63" spans="2:43" ht="12.75" customHeight="1">
      <c r="B63" s="183" t="s">
        <v>1611</v>
      </c>
      <c r="C63" s="182" t="s">
        <v>1747</v>
      </c>
      <c r="D63" s="183" t="s">
        <v>1482</v>
      </c>
      <c r="E63" s="183" t="s">
        <v>330</v>
      </c>
      <c r="F63" s="183" t="s">
        <v>1610</v>
      </c>
      <c r="G63" s="183" t="s">
        <v>296</v>
      </c>
      <c r="H63" s="182" t="s">
        <v>300</v>
      </c>
      <c r="I63" s="183">
        <v>30</v>
      </c>
      <c r="J63" s="183">
        <v>1E-3</v>
      </c>
      <c r="K63" s="196">
        <f t="shared" si="0"/>
        <v>5.0000000000000001E-3</v>
      </c>
      <c r="L63" s="1118"/>
      <c r="M63" s="1119"/>
      <c r="N63" s="1118"/>
      <c r="O63" s="1119"/>
      <c r="P63" s="184"/>
      <c r="Q63" s="184"/>
      <c r="R63" s="184"/>
      <c r="S63" s="175">
        <v>1.0049999999999999</v>
      </c>
      <c r="T63" s="175">
        <v>2.5</v>
      </c>
      <c r="U63" s="175">
        <v>6</v>
      </c>
      <c r="V63" s="175">
        <v>7</v>
      </c>
      <c r="W63" s="175">
        <v>10</v>
      </c>
      <c r="X63" s="175">
        <v>12.5</v>
      </c>
      <c r="Y63" s="175">
        <v>15</v>
      </c>
      <c r="Z63" s="175">
        <v>17.5</v>
      </c>
      <c r="AA63" s="175">
        <v>20</v>
      </c>
      <c r="AB63" s="175">
        <v>25</v>
      </c>
      <c r="AC63" s="175">
        <v>30</v>
      </c>
      <c r="AD63" s="1113" t="s">
        <v>2571</v>
      </c>
      <c r="AE63" s="1114"/>
      <c r="AF63" s="1114" t="s">
        <v>1748</v>
      </c>
      <c r="AG63" s="1114"/>
      <c r="AH63" s="1114"/>
      <c r="AI63" s="173"/>
      <c r="AJ63" s="173"/>
      <c r="AK63" s="173"/>
      <c r="AL63" s="173"/>
      <c r="AM63" s="179" t="s">
        <v>287</v>
      </c>
      <c r="AN63" s="179" t="s">
        <v>287</v>
      </c>
      <c r="AO63" s="195">
        <f t="shared" si="1"/>
        <v>4.0000000000000001E-3</v>
      </c>
      <c r="AP63" s="179">
        <v>1E-3</v>
      </c>
      <c r="AQ63" s="179" t="s">
        <v>1676</v>
      </c>
    </row>
    <row r="64" spans="2:43" ht="12.75" customHeight="1">
      <c r="B64" s="183" t="s">
        <v>1612</v>
      </c>
      <c r="C64" s="182" t="s">
        <v>1655</v>
      </c>
      <c r="D64" s="183" t="s">
        <v>1613</v>
      </c>
      <c r="E64" s="183" t="s">
        <v>1564</v>
      </c>
      <c r="F64" s="183" t="s">
        <v>1614</v>
      </c>
      <c r="G64" s="183" t="s">
        <v>297</v>
      </c>
      <c r="H64" s="182" t="s">
        <v>300</v>
      </c>
      <c r="I64" s="183" t="s">
        <v>1615</v>
      </c>
      <c r="J64" s="183"/>
      <c r="K64" s="196">
        <f t="shared" si="0"/>
        <v>0</v>
      </c>
      <c r="L64" s="1118"/>
      <c r="M64" s="1119"/>
      <c r="N64" s="1118"/>
      <c r="O64" s="1119"/>
      <c r="P64" s="184"/>
      <c r="Q64" s="184"/>
      <c r="R64" s="184"/>
      <c r="S64" s="175"/>
      <c r="T64" s="175"/>
      <c r="U64" s="175"/>
      <c r="V64" s="175"/>
      <c r="W64" s="175"/>
      <c r="X64" s="175"/>
      <c r="Y64" s="175"/>
      <c r="Z64" s="175"/>
      <c r="AA64" s="175"/>
      <c r="AB64" s="175"/>
      <c r="AC64" s="175"/>
      <c r="AD64" s="1113" t="s">
        <v>2571</v>
      </c>
      <c r="AE64" s="1114"/>
      <c r="AF64" s="1114"/>
      <c r="AG64" s="1114"/>
      <c r="AH64" s="1114"/>
      <c r="AI64" s="173"/>
      <c r="AJ64" s="173"/>
      <c r="AK64" s="173"/>
      <c r="AL64" s="173"/>
      <c r="AM64" s="179" t="s">
        <v>287</v>
      </c>
      <c r="AN64" s="179" t="s">
        <v>287</v>
      </c>
      <c r="AO64" s="195">
        <f t="shared" si="1"/>
        <v>0</v>
      </c>
      <c r="AP64" s="179">
        <v>1E-3</v>
      </c>
      <c r="AQ64" s="179"/>
    </row>
    <row r="65" spans="2:43" ht="12.75" customHeight="1">
      <c r="B65" s="183" t="s">
        <v>1616</v>
      </c>
      <c r="C65" s="182" t="s">
        <v>1655</v>
      </c>
      <c r="D65" s="183" t="s">
        <v>1482</v>
      </c>
      <c r="E65" s="183" t="s">
        <v>330</v>
      </c>
      <c r="F65" s="183" t="s">
        <v>1582</v>
      </c>
      <c r="G65" s="183" t="s">
        <v>297</v>
      </c>
      <c r="H65" s="182" t="s">
        <v>300</v>
      </c>
      <c r="I65" s="183">
        <v>25</v>
      </c>
      <c r="J65" s="183"/>
      <c r="K65" s="196">
        <f t="shared" si="0"/>
        <v>0</v>
      </c>
      <c r="L65" s="1118"/>
      <c r="M65" s="1119"/>
      <c r="N65" s="1118"/>
      <c r="O65" s="1119"/>
      <c r="P65" s="184"/>
      <c r="Q65" s="184"/>
      <c r="R65" s="184"/>
      <c r="S65" s="175"/>
      <c r="T65" s="175"/>
      <c r="U65" s="175"/>
      <c r="V65" s="175"/>
      <c r="W65" s="175"/>
      <c r="X65" s="175"/>
      <c r="Y65" s="175"/>
      <c r="Z65" s="175"/>
      <c r="AA65" s="175"/>
      <c r="AB65" s="175"/>
      <c r="AC65" s="175"/>
      <c r="AD65" s="1113" t="s">
        <v>2571</v>
      </c>
      <c r="AE65" s="1114"/>
      <c r="AF65" s="1114"/>
      <c r="AG65" s="1114"/>
      <c r="AH65" s="1114"/>
      <c r="AI65" s="173"/>
      <c r="AJ65" s="173"/>
      <c r="AK65" s="173"/>
      <c r="AL65" s="173"/>
      <c r="AM65" s="179" t="s">
        <v>287</v>
      </c>
      <c r="AN65" s="179" t="s">
        <v>287</v>
      </c>
      <c r="AO65" s="195">
        <f t="shared" si="1"/>
        <v>0</v>
      </c>
      <c r="AP65" s="179">
        <v>1E-3</v>
      </c>
      <c r="AQ65" s="179"/>
    </row>
    <row r="66" spans="2:43" ht="12.75" customHeight="1">
      <c r="B66" s="183" t="s">
        <v>1617</v>
      </c>
      <c r="C66" s="182" t="s">
        <v>1655</v>
      </c>
      <c r="D66" s="183" t="s">
        <v>1482</v>
      </c>
      <c r="E66" s="183" t="s">
        <v>330</v>
      </c>
      <c r="F66" s="183" t="s">
        <v>1582</v>
      </c>
      <c r="G66" s="183" t="s">
        <v>297</v>
      </c>
      <c r="H66" s="182" t="s">
        <v>300</v>
      </c>
      <c r="I66" s="183">
        <v>25</v>
      </c>
      <c r="J66" s="183"/>
      <c r="K66" s="196">
        <f t="shared" si="0"/>
        <v>0</v>
      </c>
      <c r="L66" s="1118"/>
      <c r="M66" s="1119"/>
      <c r="N66" s="1118"/>
      <c r="O66" s="1119"/>
      <c r="P66" s="184"/>
      <c r="Q66" s="184"/>
      <c r="R66" s="184"/>
      <c r="S66" s="175"/>
      <c r="T66" s="175"/>
      <c r="U66" s="175"/>
      <c r="V66" s="175"/>
      <c r="W66" s="175"/>
      <c r="X66" s="175"/>
      <c r="Y66" s="175"/>
      <c r="Z66" s="175"/>
      <c r="AA66" s="175"/>
      <c r="AB66" s="175"/>
      <c r="AC66" s="175"/>
      <c r="AD66" s="1113" t="s">
        <v>2571</v>
      </c>
      <c r="AE66" s="1114"/>
      <c r="AF66" s="1114"/>
      <c r="AG66" s="1114"/>
      <c r="AH66" s="1114"/>
      <c r="AI66" s="173"/>
      <c r="AJ66" s="173"/>
      <c r="AK66" s="173"/>
      <c r="AL66" s="173"/>
      <c r="AM66" s="179" t="s">
        <v>287</v>
      </c>
      <c r="AN66" s="179" t="s">
        <v>287</v>
      </c>
      <c r="AO66" s="195">
        <f t="shared" si="1"/>
        <v>0</v>
      </c>
      <c r="AP66" s="179">
        <v>1E-3</v>
      </c>
      <c r="AQ66" s="179"/>
    </row>
    <row r="67" spans="2:43" ht="12.75" customHeight="1">
      <c r="B67" s="183" t="s">
        <v>1618</v>
      </c>
      <c r="C67" s="182" t="s">
        <v>1655</v>
      </c>
      <c r="D67" s="183" t="s">
        <v>1482</v>
      </c>
      <c r="E67" s="183" t="s">
        <v>330</v>
      </c>
      <c r="F67" s="183" t="s">
        <v>1582</v>
      </c>
      <c r="G67" s="183" t="s">
        <v>297</v>
      </c>
      <c r="H67" s="182" t="s">
        <v>300</v>
      </c>
      <c r="I67" s="183">
        <v>25</v>
      </c>
      <c r="J67" s="183"/>
      <c r="K67" s="196">
        <f t="shared" si="0"/>
        <v>0</v>
      </c>
      <c r="L67" s="1118"/>
      <c r="M67" s="1119"/>
      <c r="N67" s="1118"/>
      <c r="O67" s="1119"/>
      <c r="P67" s="184"/>
      <c r="Q67" s="184"/>
      <c r="R67" s="184"/>
      <c r="S67" s="175"/>
      <c r="T67" s="175"/>
      <c r="U67" s="175"/>
      <c r="V67" s="175"/>
      <c r="W67" s="175"/>
      <c r="X67" s="175"/>
      <c r="Y67" s="175"/>
      <c r="Z67" s="175"/>
      <c r="AA67" s="175"/>
      <c r="AB67" s="175"/>
      <c r="AC67" s="175"/>
      <c r="AD67" s="1113" t="s">
        <v>2571</v>
      </c>
      <c r="AE67" s="1114"/>
      <c r="AF67" s="1114"/>
      <c r="AG67" s="1114"/>
      <c r="AH67" s="1114"/>
      <c r="AI67" s="173"/>
      <c r="AJ67" s="173"/>
      <c r="AK67" s="173"/>
      <c r="AL67" s="173"/>
      <c r="AM67" s="179" t="s">
        <v>287</v>
      </c>
      <c r="AN67" s="179" t="s">
        <v>287</v>
      </c>
      <c r="AO67" s="195">
        <f t="shared" si="1"/>
        <v>0</v>
      </c>
      <c r="AP67" s="179">
        <v>1E-3</v>
      </c>
      <c r="AQ67" s="179"/>
    </row>
    <row r="68" spans="2:43" ht="12.75" customHeight="1">
      <c r="B68" s="183" t="s">
        <v>1619</v>
      </c>
      <c r="C68" s="182" t="s">
        <v>1655</v>
      </c>
      <c r="D68" s="183" t="s">
        <v>1482</v>
      </c>
      <c r="E68" s="183" t="s">
        <v>330</v>
      </c>
      <c r="F68" s="183" t="s">
        <v>1582</v>
      </c>
      <c r="G68" s="183" t="s">
        <v>297</v>
      </c>
      <c r="H68" s="182" t="s">
        <v>300</v>
      </c>
      <c r="I68" s="183">
        <v>25</v>
      </c>
      <c r="J68" s="183"/>
      <c r="K68" s="196">
        <f t="shared" si="0"/>
        <v>0</v>
      </c>
      <c r="L68" s="1118"/>
      <c r="M68" s="1119"/>
      <c r="N68" s="1118"/>
      <c r="O68" s="1119"/>
      <c r="P68" s="184"/>
      <c r="Q68" s="184"/>
      <c r="R68" s="184"/>
      <c r="S68" s="175"/>
      <c r="T68" s="175"/>
      <c r="U68" s="175"/>
      <c r="V68" s="175"/>
      <c r="W68" s="175"/>
      <c r="X68" s="175"/>
      <c r="Y68" s="175"/>
      <c r="Z68" s="175"/>
      <c r="AA68" s="175"/>
      <c r="AB68" s="175"/>
      <c r="AC68" s="175"/>
      <c r="AD68" s="1113" t="s">
        <v>2571</v>
      </c>
      <c r="AE68" s="1114"/>
      <c r="AF68" s="1114"/>
      <c r="AG68" s="1114"/>
      <c r="AH68" s="1114"/>
      <c r="AI68" s="173"/>
      <c r="AJ68" s="173"/>
      <c r="AK68" s="173"/>
      <c r="AL68" s="173"/>
      <c r="AM68" s="179" t="s">
        <v>287</v>
      </c>
      <c r="AN68" s="179" t="s">
        <v>287</v>
      </c>
      <c r="AO68" s="195">
        <f t="shared" si="1"/>
        <v>0</v>
      </c>
      <c r="AP68" s="179">
        <v>1E-3</v>
      </c>
      <c r="AQ68" s="179"/>
    </row>
    <row r="69" spans="2:43" ht="25.5" customHeight="1">
      <c r="B69" s="183" t="s">
        <v>1620</v>
      </c>
      <c r="C69" s="182" t="s">
        <v>1655</v>
      </c>
      <c r="D69" s="183" t="s">
        <v>1482</v>
      </c>
      <c r="E69" s="183" t="s">
        <v>330</v>
      </c>
      <c r="F69" s="183" t="s">
        <v>1621</v>
      </c>
      <c r="G69" s="183" t="s">
        <v>306</v>
      </c>
      <c r="H69" s="182" t="s">
        <v>300</v>
      </c>
      <c r="I69" s="183">
        <v>25</v>
      </c>
      <c r="J69" s="183"/>
      <c r="K69" s="196">
        <f t="shared" si="0"/>
        <v>0</v>
      </c>
      <c r="L69" s="1118"/>
      <c r="M69" s="1119"/>
      <c r="N69" s="1118"/>
      <c r="O69" s="1119"/>
      <c r="P69" s="184"/>
      <c r="Q69" s="184"/>
      <c r="R69" s="184"/>
      <c r="S69" s="175"/>
      <c r="T69" s="175"/>
      <c r="U69" s="175"/>
      <c r="V69" s="175"/>
      <c r="W69" s="175"/>
      <c r="X69" s="175"/>
      <c r="Y69" s="175"/>
      <c r="Z69" s="175"/>
      <c r="AA69" s="175"/>
      <c r="AB69" s="175"/>
      <c r="AC69" s="175"/>
      <c r="AD69" s="1113" t="s">
        <v>2571</v>
      </c>
      <c r="AE69" s="1114"/>
      <c r="AF69" s="1114"/>
      <c r="AG69" s="1114"/>
      <c r="AH69" s="1114"/>
      <c r="AI69" s="173"/>
      <c r="AJ69" s="173"/>
      <c r="AK69" s="173"/>
      <c r="AL69" s="173"/>
      <c r="AM69" s="179" t="s">
        <v>287</v>
      </c>
      <c r="AN69" s="179" t="s">
        <v>287</v>
      </c>
      <c r="AO69" s="195">
        <f t="shared" si="1"/>
        <v>0</v>
      </c>
      <c r="AP69" s="179">
        <v>1E-3</v>
      </c>
      <c r="AQ69" s="179"/>
    </row>
    <row r="70" spans="2:43" ht="25.5" customHeight="1">
      <c r="B70" s="183" t="s">
        <v>1622</v>
      </c>
      <c r="C70" s="182" t="s">
        <v>1655</v>
      </c>
      <c r="D70" s="183" t="s">
        <v>1482</v>
      </c>
      <c r="E70" s="183" t="s">
        <v>330</v>
      </c>
      <c r="F70" s="183" t="s">
        <v>1621</v>
      </c>
      <c r="G70" s="183" t="s">
        <v>306</v>
      </c>
      <c r="H70" s="182" t="s">
        <v>300</v>
      </c>
      <c r="I70" s="183">
        <v>25</v>
      </c>
      <c r="J70" s="183"/>
      <c r="K70" s="196">
        <f t="shared" ref="K70:K130" si="2">AO70+J70</f>
        <v>0</v>
      </c>
      <c r="L70" s="1118"/>
      <c r="M70" s="1119"/>
      <c r="N70" s="1118"/>
      <c r="O70" s="1119"/>
      <c r="P70" s="184"/>
      <c r="Q70" s="184"/>
      <c r="R70" s="184"/>
      <c r="S70" s="175"/>
      <c r="T70" s="175"/>
      <c r="U70" s="175"/>
      <c r="V70" s="175"/>
      <c r="W70" s="175"/>
      <c r="X70" s="175"/>
      <c r="Y70" s="175"/>
      <c r="Z70" s="175"/>
      <c r="AA70" s="175"/>
      <c r="AB70" s="175"/>
      <c r="AC70" s="175"/>
      <c r="AD70" s="1113" t="s">
        <v>2571</v>
      </c>
      <c r="AE70" s="1114"/>
      <c r="AF70" s="1114"/>
      <c r="AG70" s="1114"/>
      <c r="AH70" s="1114"/>
      <c r="AI70" s="173"/>
      <c r="AJ70" s="173"/>
      <c r="AK70" s="173"/>
      <c r="AL70" s="173"/>
      <c r="AM70" s="179" t="s">
        <v>287</v>
      </c>
      <c r="AN70" s="179" t="s">
        <v>287</v>
      </c>
      <c r="AO70" s="195">
        <f t="shared" ref="AO70:AO127" si="3">IF(J70&lt;0.005,4*J70,IF(J70&lt;0.01,3*J70,2*J70))</f>
        <v>0</v>
      </c>
      <c r="AP70" s="179">
        <v>1E-3</v>
      </c>
      <c r="AQ70" s="179"/>
    </row>
    <row r="71" spans="2:43" ht="12.75" customHeight="1">
      <c r="B71" s="183" t="s">
        <v>1623</v>
      </c>
      <c r="C71" s="182" t="s">
        <v>1655</v>
      </c>
      <c r="D71" s="183" t="s">
        <v>1482</v>
      </c>
      <c r="E71" s="183" t="s">
        <v>310</v>
      </c>
      <c r="F71" s="183" t="s">
        <v>1624</v>
      </c>
      <c r="G71" s="183" t="s">
        <v>297</v>
      </c>
      <c r="H71" s="182" t="s">
        <v>300</v>
      </c>
      <c r="I71" s="183" t="s">
        <v>1625</v>
      </c>
      <c r="J71" s="183"/>
      <c r="K71" s="196">
        <f t="shared" si="2"/>
        <v>0</v>
      </c>
      <c r="L71" s="1118"/>
      <c r="M71" s="1119"/>
      <c r="N71" s="1118"/>
      <c r="O71" s="1119"/>
      <c r="P71" s="184"/>
      <c r="Q71" s="184"/>
      <c r="R71" s="184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113" t="s">
        <v>2571</v>
      </c>
      <c r="AE71" s="1114"/>
      <c r="AF71" s="1114"/>
      <c r="AG71" s="1114"/>
      <c r="AH71" s="1114"/>
      <c r="AI71" s="173"/>
      <c r="AJ71" s="173"/>
      <c r="AK71" s="173"/>
      <c r="AL71" s="173"/>
      <c r="AM71" s="179" t="s">
        <v>287</v>
      </c>
      <c r="AN71" s="179" t="s">
        <v>287</v>
      </c>
      <c r="AO71" s="195">
        <f t="shared" si="3"/>
        <v>0</v>
      </c>
      <c r="AP71" s="179">
        <v>1E-3</v>
      </c>
      <c r="AQ71" s="179"/>
    </row>
    <row r="72" spans="2:43" ht="12.75" customHeight="1">
      <c r="B72" s="183" t="s">
        <v>1626</v>
      </c>
      <c r="C72" s="182" t="s">
        <v>1655</v>
      </c>
      <c r="D72" s="183" t="s">
        <v>1482</v>
      </c>
      <c r="E72" s="183" t="s">
        <v>310</v>
      </c>
      <c r="F72" s="183" t="s">
        <v>1627</v>
      </c>
      <c r="G72" s="183" t="s">
        <v>297</v>
      </c>
      <c r="H72" s="182" t="s">
        <v>300</v>
      </c>
      <c r="I72" s="183">
        <v>25</v>
      </c>
      <c r="J72" s="183">
        <v>0.01</v>
      </c>
      <c r="K72" s="196">
        <f t="shared" si="2"/>
        <v>0.03</v>
      </c>
      <c r="L72" s="1118"/>
      <c r="M72" s="1119"/>
      <c r="N72" s="1118"/>
      <c r="O72" s="1119"/>
      <c r="P72" s="184"/>
      <c r="Q72" s="184"/>
      <c r="R72" s="184"/>
      <c r="S72" s="175">
        <v>1.0049999999999999</v>
      </c>
      <c r="T72" s="175">
        <v>2.5</v>
      </c>
      <c r="U72" s="175">
        <v>6</v>
      </c>
      <c r="V72" s="175">
        <v>7</v>
      </c>
      <c r="W72" s="175">
        <v>10</v>
      </c>
      <c r="X72" s="175">
        <v>12.5</v>
      </c>
      <c r="Y72" s="175">
        <v>15</v>
      </c>
      <c r="Z72" s="175">
        <v>17.5</v>
      </c>
      <c r="AA72" s="175">
        <v>20</v>
      </c>
      <c r="AB72" s="175">
        <v>22.5</v>
      </c>
      <c r="AC72" s="175">
        <v>25</v>
      </c>
      <c r="AD72" s="1113" t="s">
        <v>2571</v>
      </c>
      <c r="AE72" s="1114"/>
      <c r="AF72" s="1114" t="s">
        <v>1748</v>
      </c>
      <c r="AG72" s="1114"/>
      <c r="AH72" s="1114"/>
      <c r="AI72" s="173">
        <v>4</v>
      </c>
      <c r="AJ72" s="173">
        <v>1E-3</v>
      </c>
      <c r="AK72" s="173">
        <v>8</v>
      </c>
      <c r="AL72" s="173">
        <v>2E-3</v>
      </c>
      <c r="AM72" s="179" t="s">
        <v>287</v>
      </c>
      <c r="AN72" s="179" t="s">
        <v>287</v>
      </c>
      <c r="AO72" s="195">
        <f t="shared" si="3"/>
        <v>0.02</v>
      </c>
      <c r="AP72" s="179">
        <v>1E-3</v>
      </c>
      <c r="AQ72" s="179" t="s">
        <v>1676</v>
      </c>
    </row>
    <row r="73" spans="2:43" ht="12.75" customHeight="1">
      <c r="B73" s="183" t="s">
        <v>1628</v>
      </c>
      <c r="C73" s="182" t="s">
        <v>1655</v>
      </c>
      <c r="D73" s="183" t="s">
        <v>1482</v>
      </c>
      <c r="E73" s="183" t="s">
        <v>310</v>
      </c>
      <c r="F73" s="183" t="s">
        <v>1629</v>
      </c>
      <c r="G73" s="183" t="s">
        <v>297</v>
      </c>
      <c r="H73" s="182" t="s">
        <v>300</v>
      </c>
      <c r="I73" s="183" t="s">
        <v>1630</v>
      </c>
      <c r="J73" s="183"/>
      <c r="K73" s="196">
        <f t="shared" si="2"/>
        <v>0</v>
      </c>
      <c r="L73" s="1118"/>
      <c r="M73" s="1119"/>
      <c r="N73" s="1118"/>
      <c r="O73" s="1119"/>
      <c r="P73" s="184"/>
      <c r="Q73" s="184"/>
      <c r="R73" s="184"/>
      <c r="S73" s="175"/>
      <c r="T73" s="175"/>
      <c r="U73" s="175"/>
      <c r="V73" s="175"/>
      <c r="W73" s="175"/>
      <c r="X73" s="175"/>
      <c r="Y73" s="175"/>
      <c r="Z73" s="175"/>
      <c r="AA73" s="175"/>
      <c r="AB73" s="175"/>
      <c r="AC73" s="175"/>
      <c r="AD73" s="1113" t="s">
        <v>2571</v>
      </c>
      <c r="AE73" s="1114"/>
      <c r="AF73" s="1114"/>
      <c r="AG73" s="1114"/>
      <c r="AH73" s="1114"/>
      <c r="AI73" s="173"/>
      <c r="AJ73" s="173"/>
      <c r="AK73" s="173"/>
      <c r="AL73" s="173"/>
      <c r="AM73" s="179" t="s">
        <v>287</v>
      </c>
      <c r="AN73" s="179" t="s">
        <v>287</v>
      </c>
      <c r="AO73" s="195">
        <f t="shared" si="3"/>
        <v>0</v>
      </c>
      <c r="AP73" s="179">
        <v>1E-3</v>
      </c>
      <c r="AQ73" s="179"/>
    </row>
    <row r="74" spans="2:43" ht="12.75" customHeight="1">
      <c r="B74" s="183" t="s">
        <v>1631</v>
      </c>
      <c r="C74" s="182" t="s">
        <v>1655</v>
      </c>
      <c r="D74" s="183" t="s">
        <v>1482</v>
      </c>
      <c r="E74" s="183" t="s">
        <v>330</v>
      </c>
      <c r="F74" s="183" t="s">
        <v>1610</v>
      </c>
      <c r="G74" s="183" t="s">
        <v>296</v>
      </c>
      <c r="H74" s="182" t="s">
        <v>300</v>
      </c>
      <c r="I74" s="183">
        <v>30</v>
      </c>
      <c r="J74" s="183"/>
      <c r="K74" s="196">
        <f t="shared" si="2"/>
        <v>0</v>
      </c>
      <c r="L74" s="1118"/>
      <c r="M74" s="1119"/>
      <c r="N74" s="1118"/>
      <c r="O74" s="1119"/>
      <c r="P74" s="184"/>
      <c r="Q74" s="184"/>
      <c r="R74" s="184"/>
      <c r="S74" s="175"/>
      <c r="T74" s="175"/>
      <c r="U74" s="175"/>
      <c r="V74" s="175"/>
      <c r="W74" s="175"/>
      <c r="X74" s="175"/>
      <c r="Y74" s="175"/>
      <c r="Z74" s="175"/>
      <c r="AA74" s="175"/>
      <c r="AB74" s="175"/>
      <c r="AC74" s="175"/>
      <c r="AD74" s="1113" t="s">
        <v>2571</v>
      </c>
      <c r="AE74" s="1114"/>
      <c r="AF74" s="1114"/>
      <c r="AG74" s="1114"/>
      <c r="AH74" s="1114"/>
      <c r="AI74" s="173"/>
      <c r="AJ74" s="173"/>
      <c r="AK74" s="173"/>
      <c r="AL74" s="173"/>
      <c r="AM74" s="179" t="s">
        <v>287</v>
      </c>
      <c r="AN74" s="179" t="s">
        <v>287</v>
      </c>
      <c r="AO74" s="195">
        <f t="shared" si="3"/>
        <v>0</v>
      </c>
      <c r="AP74" s="179">
        <v>1E-3</v>
      </c>
      <c r="AQ74" s="179"/>
    </row>
    <row r="75" spans="2:43" ht="12.75" customHeight="1">
      <c r="B75" s="183" t="s">
        <v>1632</v>
      </c>
      <c r="C75" s="182" t="s">
        <v>1655</v>
      </c>
      <c r="D75" s="183" t="s">
        <v>1482</v>
      </c>
      <c r="E75" s="183" t="s">
        <v>330</v>
      </c>
      <c r="F75" s="183" t="s">
        <v>1633</v>
      </c>
      <c r="G75" s="183" t="s">
        <v>297</v>
      </c>
      <c r="H75" s="182" t="s">
        <v>300</v>
      </c>
      <c r="I75" s="183">
        <v>25</v>
      </c>
      <c r="J75" s="183"/>
      <c r="K75" s="196">
        <f t="shared" si="2"/>
        <v>0</v>
      </c>
      <c r="L75" s="1118"/>
      <c r="M75" s="1119"/>
      <c r="N75" s="1118"/>
      <c r="O75" s="1119"/>
      <c r="P75" s="184"/>
      <c r="Q75" s="184"/>
      <c r="R75" s="184"/>
      <c r="S75" s="175"/>
      <c r="T75" s="175"/>
      <c r="U75" s="175"/>
      <c r="V75" s="175"/>
      <c r="W75" s="175"/>
      <c r="X75" s="175"/>
      <c r="Y75" s="175"/>
      <c r="Z75" s="175"/>
      <c r="AA75" s="175"/>
      <c r="AB75" s="175"/>
      <c r="AC75" s="175"/>
      <c r="AD75" s="1113" t="s">
        <v>2571</v>
      </c>
      <c r="AE75" s="1114"/>
      <c r="AF75" s="1114"/>
      <c r="AG75" s="1114"/>
      <c r="AH75" s="1114"/>
      <c r="AI75" s="173"/>
      <c r="AJ75" s="173"/>
      <c r="AK75" s="173"/>
      <c r="AL75" s="173"/>
      <c r="AM75" s="179" t="s">
        <v>287</v>
      </c>
      <c r="AN75" s="179" t="s">
        <v>287</v>
      </c>
      <c r="AO75" s="195">
        <f t="shared" si="3"/>
        <v>0</v>
      </c>
      <c r="AP75" s="179">
        <v>1E-3</v>
      </c>
      <c r="AQ75" s="179"/>
    </row>
    <row r="76" spans="2:43" ht="12.75" customHeight="1">
      <c r="B76" s="183" t="s">
        <v>1634</v>
      </c>
      <c r="C76" s="182" t="s">
        <v>1655</v>
      </c>
      <c r="D76" s="183" t="s">
        <v>1482</v>
      </c>
      <c r="E76" s="183" t="s">
        <v>310</v>
      </c>
      <c r="F76" s="183" t="s">
        <v>1635</v>
      </c>
      <c r="G76" s="183" t="s">
        <v>297</v>
      </c>
      <c r="H76" s="182" t="s">
        <v>300</v>
      </c>
      <c r="I76" s="182" t="s">
        <v>1772</v>
      </c>
      <c r="J76" s="183">
        <v>1E-3</v>
      </c>
      <c r="K76" s="196">
        <f t="shared" si="2"/>
        <v>5.0000000000000001E-3</v>
      </c>
      <c r="L76" s="1125" t="s">
        <v>1788</v>
      </c>
      <c r="M76" s="1119"/>
      <c r="N76" s="1125" t="s">
        <v>1789</v>
      </c>
      <c r="O76" s="1119"/>
      <c r="P76" s="184"/>
      <c r="Q76" s="184"/>
      <c r="R76" s="184"/>
      <c r="S76" s="175">
        <v>1.0049999999999999</v>
      </c>
      <c r="T76" s="175">
        <v>2.5</v>
      </c>
      <c r="U76" s="175">
        <v>6</v>
      </c>
      <c r="V76" s="175">
        <v>7</v>
      </c>
      <c r="W76" s="175">
        <v>10</v>
      </c>
      <c r="X76" s="175">
        <v>12.5</v>
      </c>
      <c r="Y76" s="175">
        <v>15</v>
      </c>
      <c r="Z76" s="175">
        <v>17.5</v>
      </c>
      <c r="AA76" s="175">
        <v>20</v>
      </c>
      <c r="AB76" s="175">
        <v>22.5</v>
      </c>
      <c r="AC76" s="175">
        <v>25</v>
      </c>
      <c r="AD76" s="1113" t="s">
        <v>2571</v>
      </c>
      <c r="AE76" s="1114"/>
      <c r="AF76" s="1113" t="s">
        <v>1984</v>
      </c>
      <c r="AG76" s="1114"/>
      <c r="AH76" s="1114"/>
      <c r="AI76" s="173">
        <v>4</v>
      </c>
      <c r="AJ76" s="173">
        <v>1E-3</v>
      </c>
      <c r="AK76" s="173">
        <v>8</v>
      </c>
      <c r="AL76" s="173">
        <v>2E-3</v>
      </c>
      <c r="AM76" s="179" t="s">
        <v>287</v>
      </c>
      <c r="AN76" s="179" t="s">
        <v>287</v>
      </c>
      <c r="AO76" s="195">
        <f t="shared" si="3"/>
        <v>4.0000000000000001E-3</v>
      </c>
      <c r="AP76" s="179">
        <v>1E-3</v>
      </c>
      <c r="AQ76" s="329" t="s">
        <v>1676</v>
      </c>
    </row>
    <row r="77" spans="2:43" ht="25.5" customHeight="1">
      <c r="B77" s="183" t="s">
        <v>1636</v>
      </c>
      <c r="C77" s="182" t="s">
        <v>1655</v>
      </c>
      <c r="D77" s="183" t="s">
        <v>1482</v>
      </c>
      <c r="E77" s="183" t="s">
        <v>1637</v>
      </c>
      <c r="F77" s="183" t="s">
        <v>1638</v>
      </c>
      <c r="G77" s="183" t="s">
        <v>297</v>
      </c>
      <c r="H77" s="182" t="s">
        <v>300</v>
      </c>
      <c r="I77" s="183" t="s">
        <v>1639</v>
      </c>
      <c r="J77" s="183"/>
      <c r="K77" s="196">
        <f t="shared" si="2"/>
        <v>0</v>
      </c>
      <c r="L77" s="1118"/>
      <c r="M77" s="1119"/>
      <c r="N77" s="1118"/>
      <c r="O77" s="1119"/>
      <c r="P77" s="184"/>
      <c r="Q77" s="184"/>
      <c r="R77" s="184"/>
      <c r="S77" s="175"/>
      <c r="T77" s="175"/>
      <c r="U77" s="175"/>
      <c r="V77" s="175"/>
      <c r="W77" s="175"/>
      <c r="X77" s="175"/>
      <c r="Y77" s="175"/>
      <c r="Z77" s="175"/>
      <c r="AA77" s="175"/>
      <c r="AB77" s="175"/>
      <c r="AC77" s="175"/>
      <c r="AD77" s="1113" t="s">
        <v>2571</v>
      </c>
      <c r="AE77" s="1114"/>
      <c r="AF77" s="1114"/>
      <c r="AG77" s="1114"/>
      <c r="AH77" s="1114"/>
      <c r="AI77" s="173"/>
      <c r="AJ77" s="173"/>
      <c r="AK77" s="173"/>
      <c r="AL77" s="173"/>
      <c r="AM77" s="179" t="s">
        <v>287</v>
      </c>
      <c r="AN77" s="179" t="s">
        <v>287</v>
      </c>
      <c r="AO77" s="195">
        <f t="shared" si="3"/>
        <v>0</v>
      </c>
      <c r="AP77" s="179">
        <v>1E-3</v>
      </c>
      <c r="AQ77" s="179"/>
    </row>
    <row r="78" spans="2:43" ht="12.75" customHeight="1">
      <c r="B78" s="183" t="s">
        <v>1640</v>
      </c>
      <c r="C78" s="182" t="s">
        <v>1655</v>
      </c>
      <c r="D78" s="183" t="s">
        <v>1482</v>
      </c>
      <c r="E78" s="183" t="s">
        <v>310</v>
      </c>
      <c r="F78" s="183" t="s">
        <v>1627</v>
      </c>
      <c r="G78" s="183" t="s">
        <v>297</v>
      </c>
      <c r="H78" s="182" t="s">
        <v>300</v>
      </c>
      <c r="I78" s="183">
        <v>25</v>
      </c>
      <c r="J78" s="183"/>
      <c r="K78" s="196">
        <f t="shared" si="2"/>
        <v>0</v>
      </c>
      <c r="L78" s="1118"/>
      <c r="M78" s="1119"/>
      <c r="N78" s="1118"/>
      <c r="O78" s="1119"/>
      <c r="P78" s="184"/>
      <c r="Q78" s="184"/>
      <c r="R78" s="184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113" t="s">
        <v>2571</v>
      </c>
      <c r="AE78" s="1114"/>
      <c r="AF78" s="1114"/>
      <c r="AG78" s="1114"/>
      <c r="AH78" s="1114"/>
      <c r="AI78" s="173"/>
      <c r="AJ78" s="173"/>
      <c r="AK78" s="173"/>
      <c r="AL78" s="173"/>
      <c r="AM78" s="179" t="s">
        <v>287</v>
      </c>
      <c r="AN78" s="179" t="s">
        <v>287</v>
      </c>
      <c r="AO78" s="195">
        <f t="shared" si="3"/>
        <v>0</v>
      </c>
      <c r="AP78" s="179">
        <v>1E-3</v>
      </c>
      <c r="AQ78" s="179"/>
    </row>
    <row r="79" spans="2:43" ht="12.75" customHeight="1">
      <c r="B79" s="183" t="s">
        <v>1641</v>
      </c>
      <c r="C79" s="182" t="s">
        <v>1655</v>
      </c>
      <c r="D79" s="183" t="s">
        <v>1482</v>
      </c>
      <c r="E79" s="183" t="s">
        <v>310</v>
      </c>
      <c r="F79" s="183" t="s">
        <v>1629</v>
      </c>
      <c r="G79" s="183" t="s">
        <v>297</v>
      </c>
      <c r="H79" s="182" t="s">
        <v>300</v>
      </c>
      <c r="I79" s="183" t="s">
        <v>1630</v>
      </c>
      <c r="J79" s="183"/>
      <c r="K79" s="196">
        <f t="shared" si="2"/>
        <v>0</v>
      </c>
      <c r="L79" s="1118"/>
      <c r="M79" s="1119"/>
      <c r="N79" s="1118"/>
      <c r="O79" s="1119"/>
      <c r="P79" s="184"/>
      <c r="Q79" s="184"/>
      <c r="R79" s="184"/>
      <c r="S79" s="175"/>
      <c r="T79" s="175"/>
      <c r="U79" s="175"/>
      <c r="V79" s="175"/>
      <c r="W79" s="175"/>
      <c r="X79" s="175"/>
      <c r="Y79" s="175"/>
      <c r="Z79" s="175"/>
      <c r="AA79" s="175"/>
      <c r="AB79" s="175"/>
      <c r="AC79" s="175"/>
      <c r="AD79" s="1113" t="s">
        <v>2571</v>
      </c>
      <c r="AE79" s="1114"/>
      <c r="AF79" s="1114"/>
      <c r="AG79" s="1114"/>
      <c r="AH79" s="1114"/>
      <c r="AI79" s="173"/>
      <c r="AJ79" s="173"/>
      <c r="AK79" s="173"/>
      <c r="AL79" s="173"/>
      <c r="AM79" s="179" t="s">
        <v>287</v>
      </c>
      <c r="AN79" s="179" t="s">
        <v>287</v>
      </c>
      <c r="AO79" s="195">
        <f t="shared" si="3"/>
        <v>0</v>
      </c>
      <c r="AP79" s="179">
        <v>1E-3</v>
      </c>
      <c r="AQ79" s="179"/>
    </row>
    <row r="80" spans="2:43" ht="12.75" customHeight="1">
      <c r="B80" s="183" t="s">
        <v>1642</v>
      </c>
      <c r="C80" s="182" t="s">
        <v>1655</v>
      </c>
      <c r="D80" s="183" t="s">
        <v>1482</v>
      </c>
      <c r="E80" s="183" t="s">
        <v>310</v>
      </c>
      <c r="F80" s="183" t="s">
        <v>1624</v>
      </c>
      <c r="G80" s="183" t="s">
        <v>297</v>
      </c>
      <c r="H80" s="182" t="s">
        <v>300</v>
      </c>
      <c r="I80" s="183" t="s">
        <v>1625</v>
      </c>
      <c r="J80" s="183"/>
      <c r="K80" s="196">
        <f t="shared" si="2"/>
        <v>0</v>
      </c>
      <c r="L80" s="1118"/>
      <c r="M80" s="1119"/>
      <c r="N80" s="1118"/>
      <c r="O80" s="1119"/>
      <c r="P80" s="184"/>
      <c r="Q80" s="184"/>
      <c r="R80" s="184"/>
      <c r="S80" s="175"/>
      <c r="T80" s="175"/>
      <c r="U80" s="175"/>
      <c r="V80" s="175"/>
      <c r="W80" s="175"/>
      <c r="X80" s="175"/>
      <c r="Y80" s="175"/>
      <c r="Z80" s="175"/>
      <c r="AA80" s="175"/>
      <c r="AB80" s="175"/>
      <c r="AC80" s="175"/>
      <c r="AD80" s="1113" t="s">
        <v>2571</v>
      </c>
      <c r="AE80" s="1114"/>
      <c r="AF80" s="1114"/>
      <c r="AG80" s="1114"/>
      <c r="AH80" s="1114"/>
      <c r="AI80" s="173"/>
      <c r="AJ80" s="173"/>
      <c r="AK80" s="173"/>
      <c r="AL80" s="173"/>
      <c r="AM80" s="179" t="s">
        <v>287</v>
      </c>
      <c r="AN80" s="179" t="s">
        <v>287</v>
      </c>
      <c r="AO80" s="195">
        <f t="shared" si="3"/>
        <v>0</v>
      </c>
      <c r="AP80" s="179">
        <v>1E-3</v>
      </c>
      <c r="AQ80" s="179"/>
    </row>
    <row r="81" spans="2:43" ht="12.75" customHeight="1">
      <c r="B81" s="183" t="s">
        <v>1643</v>
      </c>
      <c r="C81" s="182" t="s">
        <v>1655</v>
      </c>
      <c r="D81" s="183" t="s">
        <v>1482</v>
      </c>
      <c r="E81" s="183" t="s">
        <v>330</v>
      </c>
      <c r="F81" s="183" t="s">
        <v>1582</v>
      </c>
      <c r="G81" s="183" t="s">
        <v>297</v>
      </c>
      <c r="H81" s="182" t="s">
        <v>300</v>
      </c>
      <c r="I81" s="183">
        <v>25</v>
      </c>
      <c r="J81" s="183"/>
      <c r="K81" s="196">
        <f t="shared" si="2"/>
        <v>0</v>
      </c>
      <c r="L81" s="1118"/>
      <c r="M81" s="1119"/>
      <c r="N81" s="1118"/>
      <c r="O81" s="1119"/>
      <c r="P81" s="184"/>
      <c r="Q81" s="184"/>
      <c r="R81" s="184"/>
      <c r="S81" s="175"/>
      <c r="T81" s="175"/>
      <c r="U81" s="175"/>
      <c r="V81" s="175"/>
      <c r="W81" s="175"/>
      <c r="X81" s="175"/>
      <c r="Y81" s="175"/>
      <c r="Z81" s="175"/>
      <c r="AA81" s="175"/>
      <c r="AB81" s="175"/>
      <c r="AC81" s="175"/>
      <c r="AD81" s="1113" t="s">
        <v>2571</v>
      </c>
      <c r="AE81" s="1114"/>
      <c r="AF81" s="1114"/>
      <c r="AG81" s="1114"/>
      <c r="AH81" s="1114"/>
      <c r="AI81" s="173"/>
      <c r="AJ81" s="173"/>
      <c r="AK81" s="173"/>
      <c r="AL81" s="173"/>
      <c r="AM81" s="179" t="s">
        <v>287</v>
      </c>
      <c r="AN81" s="179" t="s">
        <v>287</v>
      </c>
      <c r="AO81" s="195">
        <f t="shared" si="3"/>
        <v>0</v>
      </c>
      <c r="AP81" s="179">
        <v>1E-3</v>
      </c>
      <c r="AQ81" s="179"/>
    </row>
    <row r="82" spans="2:43" ht="12.75" customHeight="1">
      <c r="B82" s="183" t="s">
        <v>1644</v>
      </c>
      <c r="C82" s="182">
        <v>85063645</v>
      </c>
      <c r="D82" s="183" t="s">
        <v>1482</v>
      </c>
      <c r="E82" s="183" t="s">
        <v>330</v>
      </c>
      <c r="F82" s="183" t="s">
        <v>1582</v>
      </c>
      <c r="G82" s="183" t="s">
        <v>297</v>
      </c>
      <c r="H82" s="182" t="s">
        <v>300</v>
      </c>
      <c r="I82" s="183">
        <v>25</v>
      </c>
      <c r="J82" s="183">
        <v>1E-3</v>
      </c>
      <c r="K82" s="196">
        <f t="shared" si="2"/>
        <v>5.0000000000000001E-3</v>
      </c>
      <c r="L82" s="1125" t="s">
        <v>1788</v>
      </c>
      <c r="M82" s="1119"/>
      <c r="N82" s="1125" t="s">
        <v>1789</v>
      </c>
      <c r="O82" s="1119"/>
      <c r="P82" s="184"/>
      <c r="Q82" s="184"/>
      <c r="R82" s="184"/>
      <c r="S82" s="176">
        <v>1.0049999999999999</v>
      </c>
      <c r="T82" s="176">
        <v>2.5</v>
      </c>
      <c r="U82" s="176">
        <v>6</v>
      </c>
      <c r="V82" s="176">
        <v>7</v>
      </c>
      <c r="W82" s="176">
        <v>10</v>
      </c>
      <c r="X82" s="176">
        <v>12.5</v>
      </c>
      <c r="Y82" s="176">
        <v>15</v>
      </c>
      <c r="Z82" s="176">
        <v>17.5</v>
      </c>
      <c r="AA82" s="176">
        <v>20</v>
      </c>
      <c r="AB82" s="176">
        <v>22.5</v>
      </c>
      <c r="AC82" s="176">
        <v>25</v>
      </c>
      <c r="AD82" s="1113" t="s">
        <v>2571</v>
      </c>
      <c r="AE82" s="1114"/>
      <c r="AF82" s="1114" t="s">
        <v>1664</v>
      </c>
      <c r="AG82" s="1114"/>
      <c r="AH82" s="1114"/>
      <c r="AI82" s="173">
        <v>4</v>
      </c>
      <c r="AJ82" s="173">
        <v>1E-3</v>
      </c>
      <c r="AK82" s="173">
        <v>8</v>
      </c>
      <c r="AL82" s="173">
        <v>2E-3</v>
      </c>
      <c r="AM82" s="179" t="s">
        <v>287</v>
      </c>
      <c r="AN82" s="179" t="s">
        <v>287</v>
      </c>
      <c r="AO82" s="195">
        <f t="shared" si="3"/>
        <v>4.0000000000000001E-3</v>
      </c>
      <c r="AP82" s="179">
        <v>1E-3</v>
      </c>
      <c r="AQ82" s="322" t="s">
        <v>1676</v>
      </c>
    </row>
    <row r="83" spans="2:43" ht="12.75" customHeight="1">
      <c r="B83" s="183" t="s">
        <v>1645</v>
      </c>
      <c r="C83" s="185" t="s">
        <v>1730</v>
      </c>
      <c r="D83" s="183" t="s">
        <v>1482</v>
      </c>
      <c r="E83" s="183" t="s">
        <v>330</v>
      </c>
      <c r="F83" s="183" t="s">
        <v>1646</v>
      </c>
      <c r="G83" s="183" t="s">
        <v>297</v>
      </c>
      <c r="H83" s="182" t="s">
        <v>300</v>
      </c>
      <c r="I83" s="183">
        <v>25</v>
      </c>
      <c r="J83" s="183">
        <v>1E-3</v>
      </c>
      <c r="K83" s="196">
        <f t="shared" si="2"/>
        <v>5.0000000000000001E-3</v>
      </c>
      <c r="L83" s="1118"/>
      <c r="M83" s="1119"/>
      <c r="N83" s="1118"/>
      <c r="O83" s="1119"/>
      <c r="P83" s="175">
        <v>12.5</v>
      </c>
      <c r="Q83" s="175">
        <v>15</v>
      </c>
      <c r="R83" s="175">
        <v>17.5</v>
      </c>
      <c r="S83" s="176">
        <v>1.0049999999999999</v>
      </c>
      <c r="T83" s="176">
        <v>2.5</v>
      </c>
      <c r="U83" s="176">
        <v>6</v>
      </c>
      <c r="V83" s="176">
        <v>7</v>
      </c>
      <c r="W83" s="176">
        <v>10</v>
      </c>
      <c r="X83" s="176">
        <v>12.5</v>
      </c>
      <c r="Y83" s="176">
        <v>15</v>
      </c>
      <c r="Z83" s="176">
        <v>17.5</v>
      </c>
      <c r="AA83" s="176">
        <v>20</v>
      </c>
      <c r="AB83" s="176">
        <v>22.5</v>
      </c>
      <c r="AC83" s="176">
        <v>25</v>
      </c>
      <c r="AD83" s="1113" t="s">
        <v>2571</v>
      </c>
      <c r="AE83" s="1114"/>
      <c r="AF83" s="1114" t="s">
        <v>1664</v>
      </c>
      <c r="AG83" s="1114"/>
      <c r="AH83" s="1114"/>
      <c r="AI83" s="173">
        <v>4</v>
      </c>
      <c r="AJ83" s="173">
        <v>1E-3</v>
      </c>
      <c r="AK83" s="173">
        <v>8</v>
      </c>
      <c r="AL83" s="173">
        <v>2E-3</v>
      </c>
      <c r="AM83" s="179" t="s">
        <v>287</v>
      </c>
      <c r="AN83" s="179" t="s">
        <v>287</v>
      </c>
      <c r="AO83" s="195">
        <f t="shared" si="3"/>
        <v>4.0000000000000001E-3</v>
      </c>
      <c r="AP83" s="179">
        <v>1E-3</v>
      </c>
      <c r="AQ83" s="179" t="s">
        <v>1676</v>
      </c>
    </row>
    <row r="84" spans="2:43" ht="25.5" customHeight="1">
      <c r="B84" s="183" t="s">
        <v>1647</v>
      </c>
      <c r="C84" s="182" t="s">
        <v>1655</v>
      </c>
      <c r="D84" s="183" t="s">
        <v>1482</v>
      </c>
      <c r="E84" s="183" t="s">
        <v>1648</v>
      </c>
      <c r="F84" s="183" t="s">
        <v>1649</v>
      </c>
      <c r="G84" s="183" t="s">
        <v>296</v>
      </c>
      <c r="H84" s="182" t="s">
        <v>300</v>
      </c>
      <c r="I84" s="183">
        <v>25</v>
      </c>
      <c r="J84" s="183"/>
      <c r="K84" s="196">
        <f t="shared" si="2"/>
        <v>0</v>
      </c>
      <c r="L84" s="1118"/>
      <c r="M84" s="1119"/>
      <c r="N84" s="1118"/>
      <c r="O84" s="1119"/>
      <c r="P84" s="184"/>
      <c r="Q84" s="184"/>
      <c r="R84" s="184"/>
      <c r="S84" s="175"/>
      <c r="T84" s="175"/>
      <c r="U84" s="175"/>
      <c r="V84" s="175"/>
      <c r="W84" s="175"/>
      <c r="X84" s="175"/>
      <c r="Y84" s="175"/>
      <c r="Z84" s="175"/>
      <c r="AA84" s="175"/>
      <c r="AB84" s="175"/>
      <c r="AC84" s="175"/>
      <c r="AD84" s="1113" t="s">
        <v>2571</v>
      </c>
      <c r="AE84" s="1114"/>
      <c r="AF84" s="1114"/>
      <c r="AG84" s="1114"/>
      <c r="AH84" s="1114"/>
      <c r="AI84" s="173"/>
      <c r="AJ84" s="173"/>
      <c r="AK84" s="173"/>
      <c r="AL84" s="173"/>
      <c r="AM84" s="179" t="s">
        <v>287</v>
      </c>
      <c r="AN84" s="179" t="s">
        <v>287</v>
      </c>
      <c r="AO84" s="194">
        <f t="shared" si="3"/>
        <v>0</v>
      </c>
      <c r="AP84" s="179">
        <v>1E-3</v>
      </c>
      <c r="AQ84" s="179"/>
    </row>
    <row r="85" spans="2:43" ht="12.75" customHeight="1">
      <c r="B85" s="183" t="s">
        <v>1650</v>
      </c>
      <c r="C85" s="182" t="s">
        <v>1655</v>
      </c>
      <c r="D85" s="183" t="s">
        <v>1482</v>
      </c>
      <c r="E85" s="183" t="s">
        <v>310</v>
      </c>
      <c r="F85" s="183" t="s">
        <v>1651</v>
      </c>
      <c r="G85" s="183" t="s">
        <v>296</v>
      </c>
      <c r="H85" s="182" t="s">
        <v>300</v>
      </c>
      <c r="I85" s="182" t="s">
        <v>1985</v>
      </c>
      <c r="J85" s="183">
        <v>0.01</v>
      </c>
      <c r="K85" s="196">
        <f t="shared" si="2"/>
        <v>0.03</v>
      </c>
      <c r="L85" s="1125" t="s">
        <v>1788</v>
      </c>
      <c r="M85" s="1119"/>
      <c r="N85" s="1125" t="s">
        <v>1788</v>
      </c>
      <c r="O85" s="1119"/>
      <c r="P85" s="184"/>
      <c r="Q85" s="184"/>
      <c r="R85" s="184"/>
      <c r="S85" s="175">
        <v>1.05</v>
      </c>
      <c r="T85" s="175">
        <v>2.5</v>
      </c>
      <c r="U85" s="175">
        <v>6</v>
      </c>
      <c r="V85" s="175">
        <v>7</v>
      </c>
      <c r="W85" s="175">
        <v>10</v>
      </c>
      <c r="X85" s="175">
        <v>12.5</v>
      </c>
      <c r="Y85" s="175">
        <v>15</v>
      </c>
      <c r="Z85" s="175">
        <v>17.5</v>
      </c>
      <c r="AA85" s="175">
        <v>20</v>
      </c>
      <c r="AB85" s="175">
        <v>22.5</v>
      </c>
      <c r="AC85" s="175">
        <v>25</v>
      </c>
      <c r="AD85" s="1113" t="s">
        <v>2571</v>
      </c>
      <c r="AE85" s="1114"/>
      <c r="AF85" s="1114" t="s">
        <v>1664</v>
      </c>
      <c r="AG85" s="1114"/>
      <c r="AH85" s="1114"/>
      <c r="AI85" s="173">
        <v>4</v>
      </c>
      <c r="AJ85" s="173">
        <v>1E-3</v>
      </c>
      <c r="AK85" s="173">
        <v>8</v>
      </c>
      <c r="AL85" s="173">
        <v>2E-3</v>
      </c>
      <c r="AM85" s="179" t="s">
        <v>287</v>
      </c>
      <c r="AN85" s="179" t="s">
        <v>287</v>
      </c>
      <c r="AO85" s="194">
        <f t="shared" si="3"/>
        <v>0.02</v>
      </c>
      <c r="AP85" s="179">
        <v>1E-3</v>
      </c>
      <c r="AQ85" s="324" t="s">
        <v>1676</v>
      </c>
    </row>
    <row r="86" spans="2:43" ht="12.75" customHeight="1">
      <c r="B86" s="183" t="s">
        <v>1652</v>
      </c>
      <c r="C86" s="182" t="s">
        <v>1655</v>
      </c>
      <c r="D86" s="183" t="s">
        <v>1482</v>
      </c>
      <c r="E86" s="183" t="s">
        <v>330</v>
      </c>
      <c r="F86" s="183" t="s">
        <v>1653</v>
      </c>
      <c r="G86" s="183" t="s">
        <v>297</v>
      </c>
      <c r="H86" s="182" t="s">
        <v>300</v>
      </c>
      <c r="I86" s="183" t="s">
        <v>1654</v>
      </c>
      <c r="J86" s="183"/>
      <c r="K86" s="196">
        <f t="shared" si="2"/>
        <v>0</v>
      </c>
      <c r="L86" s="1118"/>
      <c r="M86" s="1119"/>
      <c r="N86" s="1118"/>
      <c r="O86" s="1119"/>
      <c r="P86" s="184"/>
      <c r="Q86" s="184"/>
      <c r="R86" s="184"/>
      <c r="S86" s="175"/>
      <c r="T86" s="175"/>
      <c r="U86" s="175"/>
      <c r="V86" s="175"/>
      <c r="W86" s="175"/>
      <c r="X86" s="175"/>
      <c r="Y86" s="175"/>
      <c r="Z86" s="175"/>
      <c r="AA86" s="175"/>
      <c r="AB86" s="175"/>
      <c r="AC86" s="175"/>
      <c r="AD86" s="1113" t="s">
        <v>2571</v>
      </c>
      <c r="AE86" s="1114"/>
      <c r="AF86" s="1114"/>
      <c r="AG86" s="1114"/>
      <c r="AH86" s="1114"/>
      <c r="AI86" s="173"/>
      <c r="AJ86" s="173"/>
      <c r="AK86" s="173"/>
      <c r="AL86" s="173"/>
      <c r="AM86" s="179" t="s">
        <v>287</v>
      </c>
      <c r="AN86" s="179" t="s">
        <v>287</v>
      </c>
      <c r="AO86" s="194">
        <f t="shared" si="3"/>
        <v>0</v>
      </c>
      <c r="AP86" s="179">
        <v>1E-3</v>
      </c>
      <c r="AQ86" s="179"/>
    </row>
    <row r="87" spans="2:43" s="138" customFormat="1" ht="12.75" customHeight="1">
      <c r="B87" s="186">
        <v>1367</v>
      </c>
      <c r="C87" s="186">
        <v>75009669</v>
      </c>
      <c r="D87" s="187" t="s">
        <v>1482</v>
      </c>
      <c r="E87" s="187" t="s">
        <v>330</v>
      </c>
      <c r="F87" s="187" t="s">
        <v>1580</v>
      </c>
      <c r="G87" s="186" t="s">
        <v>297</v>
      </c>
      <c r="H87" s="187" t="s">
        <v>300</v>
      </c>
      <c r="I87" s="186">
        <v>25</v>
      </c>
      <c r="J87" s="186">
        <v>1E-3</v>
      </c>
      <c r="K87" s="196">
        <f t="shared" si="2"/>
        <v>5.0000000000000001E-3</v>
      </c>
      <c r="L87" s="1125" t="s">
        <v>1788</v>
      </c>
      <c r="M87" s="1119"/>
      <c r="N87" s="1125" t="s">
        <v>1788</v>
      </c>
      <c r="O87" s="1119"/>
      <c r="P87" s="174"/>
      <c r="Q87" s="174"/>
      <c r="R87" s="174"/>
      <c r="S87" s="188">
        <v>1.0009999999999999</v>
      </c>
      <c r="T87" s="188">
        <v>2.5</v>
      </c>
      <c r="U87" s="188">
        <v>5</v>
      </c>
      <c r="V87" s="188">
        <v>7</v>
      </c>
      <c r="W87" s="188">
        <v>10</v>
      </c>
      <c r="X87" s="188">
        <v>12.5</v>
      </c>
      <c r="Y87" s="188">
        <v>15</v>
      </c>
      <c r="Z87" s="188">
        <v>17.5</v>
      </c>
      <c r="AA87" s="188">
        <v>20</v>
      </c>
      <c r="AB87" s="188">
        <v>22.5</v>
      </c>
      <c r="AC87" s="188">
        <v>25</v>
      </c>
      <c r="AD87" s="1113" t="s">
        <v>2247</v>
      </c>
      <c r="AE87" s="1114"/>
      <c r="AF87" s="1123" t="s">
        <v>1664</v>
      </c>
      <c r="AG87" s="1123"/>
      <c r="AH87" s="1123"/>
      <c r="AI87" s="174">
        <v>4</v>
      </c>
      <c r="AJ87" s="174">
        <v>1E-3</v>
      </c>
      <c r="AK87" s="174">
        <v>8</v>
      </c>
      <c r="AL87" s="174">
        <v>2E-3</v>
      </c>
      <c r="AM87" s="174" t="s">
        <v>287</v>
      </c>
      <c r="AN87" s="174" t="s">
        <v>287</v>
      </c>
      <c r="AO87" s="194">
        <f t="shared" si="3"/>
        <v>4.0000000000000001E-3</v>
      </c>
      <c r="AP87" s="179">
        <v>1E-3</v>
      </c>
      <c r="AQ87" s="173" t="s">
        <v>1677</v>
      </c>
    </row>
    <row r="88" spans="2:43" ht="12.75" customHeight="1">
      <c r="B88" s="183">
        <v>3610</v>
      </c>
      <c r="C88" s="182" t="s">
        <v>1672</v>
      </c>
      <c r="D88" s="182" t="s">
        <v>1482</v>
      </c>
      <c r="E88" s="182" t="s">
        <v>1673</v>
      </c>
      <c r="F88" s="182" t="s">
        <v>1674</v>
      </c>
      <c r="G88" s="182" t="s">
        <v>296</v>
      </c>
      <c r="H88" s="182" t="s">
        <v>300</v>
      </c>
      <c r="I88" s="182" t="s">
        <v>1657</v>
      </c>
      <c r="J88" s="183">
        <v>1E-3</v>
      </c>
      <c r="K88" s="196">
        <f t="shared" si="2"/>
        <v>5.0000000000000001E-3</v>
      </c>
      <c r="L88" s="1125" t="s">
        <v>1788</v>
      </c>
      <c r="M88" s="1119"/>
      <c r="N88" s="1125" t="s">
        <v>1789</v>
      </c>
      <c r="O88" s="1119"/>
      <c r="P88" s="184"/>
      <c r="Q88" s="184"/>
      <c r="R88" s="184"/>
      <c r="S88" s="175"/>
      <c r="T88" s="175"/>
      <c r="U88" s="175"/>
      <c r="V88" s="175"/>
      <c r="W88" s="175"/>
      <c r="X88" s="175"/>
      <c r="Y88" s="175"/>
      <c r="Z88" s="175"/>
      <c r="AA88" s="175"/>
      <c r="AB88" s="175"/>
      <c r="AC88" s="175"/>
      <c r="AD88" s="1114" t="s">
        <v>1663</v>
      </c>
      <c r="AE88" s="1114"/>
      <c r="AF88" s="1114" t="s">
        <v>1664</v>
      </c>
      <c r="AG88" s="1114"/>
      <c r="AH88" s="1114"/>
      <c r="AI88" s="173"/>
      <c r="AJ88" s="173"/>
      <c r="AK88" s="173"/>
      <c r="AL88" s="173"/>
      <c r="AM88" s="179" t="s">
        <v>287</v>
      </c>
      <c r="AN88" s="179" t="s">
        <v>287</v>
      </c>
      <c r="AO88" s="194">
        <f t="shared" si="3"/>
        <v>4.0000000000000001E-3</v>
      </c>
      <c r="AP88" s="179">
        <v>1E-3</v>
      </c>
      <c r="AQ88" s="173" t="s">
        <v>1677</v>
      </c>
    </row>
    <row r="89" spans="2:43" ht="12.75" customHeight="1">
      <c r="B89" s="183">
        <v>380</v>
      </c>
      <c r="C89" s="182" t="s">
        <v>1655</v>
      </c>
      <c r="D89" s="182" t="s">
        <v>1482</v>
      </c>
      <c r="E89" s="182" t="s">
        <v>330</v>
      </c>
      <c r="F89" s="182" t="s">
        <v>1700</v>
      </c>
      <c r="G89" s="182" t="s">
        <v>297</v>
      </c>
      <c r="H89" s="182" t="s">
        <v>300</v>
      </c>
      <c r="I89" s="183">
        <v>25</v>
      </c>
      <c r="J89" s="183">
        <v>1E-3</v>
      </c>
      <c r="K89" s="196">
        <f t="shared" si="2"/>
        <v>5.0000000000000001E-3</v>
      </c>
      <c r="L89" s="1125" t="s">
        <v>1788</v>
      </c>
      <c r="M89" s="1119"/>
      <c r="N89" s="1125" t="s">
        <v>1789</v>
      </c>
      <c r="O89" s="1119"/>
      <c r="P89" s="184"/>
      <c r="Q89" s="184"/>
      <c r="R89" s="184"/>
      <c r="S89" s="188">
        <v>1.0049999999999999</v>
      </c>
      <c r="T89" s="188">
        <v>2.5</v>
      </c>
      <c r="U89" s="188">
        <v>5</v>
      </c>
      <c r="V89" s="188">
        <v>7</v>
      </c>
      <c r="W89" s="188">
        <v>10</v>
      </c>
      <c r="X89" s="188">
        <v>12.5</v>
      </c>
      <c r="Y89" s="188">
        <v>15</v>
      </c>
      <c r="Z89" s="188">
        <v>17.5</v>
      </c>
      <c r="AA89" s="188">
        <v>20</v>
      </c>
      <c r="AB89" s="188">
        <v>22.5</v>
      </c>
      <c r="AC89" s="188">
        <v>25</v>
      </c>
      <c r="AD89" s="1114" t="str">
        <f>AD88</f>
        <v>CANAGROSA</v>
      </c>
      <c r="AE89" s="1114"/>
      <c r="AF89" s="1114" t="str">
        <f>AF88</f>
        <v>Laboratorio de Metrología</v>
      </c>
      <c r="AG89" s="1114"/>
      <c r="AH89" s="1114"/>
      <c r="AI89" s="173">
        <f t="shared" ref="AI89:AL89" si="4">AI87</f>
        <v>4</v>
      </c>
      <c r="AJ89" s="173">
        <f t="shared" si="4"/>
        <v>1E-3</v>
      </c>
      <c r="AK89" s="173">
        <f t="shared" si="4"/>
        <v>8</v>
      </c>
      <c r="AL89" s="173">
        <f t="shared" si="4"/>
        <v>2E-3</v>
      </c>
      <c r="AM89" s="179" t="str">
        <f t="shared" ref="AM89:AN89" si="5">AM87</f>
        <v>-</v>
      </c>
      <c r="AN89" s="179" t="str">
        <f t="shared" si="5"/>
        <v>-</v>
      </c>
      <c r="AO89" s="194">
        <f t="shared" si="3"/>
        <v>4.0000000000000001E-3</v>
      </c>
      <c r="AP89" s="179">
        <v>1E-3</v>
      </c>
      <c r="AQ89" s="173" t="s">
        <v>1677</v>
      </c>
    </row>
    <row r="90" spans="2:43" ht="25.5">
      <c r="B90" s="182" t="s">
        <v>1689</v>
      </c>
      <c r="C90" s="183">
        <v>75009669</v>
      </c>
      <c r="D90" s="182" t="s">
        <v>1482</v>
      </c>
      <c r="E90" s="182" t="s">
        <v>330</v>
      </c>
      <c r="F90" s="182" t="s">
        <v>1580</v>
      </c>
      <c r="G90" s="183" t="s">
        <v>297</v>
      </c>
      <c r="H90" s="182" t="s">
        <v>300</v>
      </c>
      <c r="I90" s="183">
        <v>25</v>
      </c>
      <c r="J90" s="183">
        <v>1E-3</v>
      </c>
      <c r="K90" s="196">
        <f t="shared" si="2"/>
        <v>5.0000000000000001E-3</v>
      </c>
      <c r="L90" s="1125" t="s">
        <v>1788</v>
      </c>
      <c r="M90" s="1119"/>
      <c r="N90" s="1125" t="s">
        <v>1789</v>
      </c>
      <c r="O90" s="1119"/>
      <c r="P90" s="184"/>
      <c r="Q90" s="184"/>
      <c r="R90" s="184"/>
      <c r="S90" s="176">
        <v>1.0049999999999999</v>
      </c>
      <c r="T90" s="176">
        <v>2.5</v>
      </c>
      <c r="U90" s="176">
        <v>6</v>
      </c>
      <c r="V90" s="176">
        <v>7</v>
      </c>
      <c r="W90" s="176">
        <v>10</v>
      </c>
      <c r="X90" s="176">
        <v>12.5</v>
      </c>
      <c r="Y90" s="176">
        <v>15</v>
      </c>
      <c r="Z90" s="176">
        <v>17.5</v>
      </c>
      <c r="AA90" s="176">
        <v>20</v>
      </c>
      <c r="AB90" s="176">
        <v>22.5</v>
      </c>
      <c r="AC90" s="176">
        <v>25</v>
      </c>
      <c r="AD90" s="1113" t="s">
        <v>2247</v>
      </c>
      <c r="AE90" s="1114"/>
      <c r="AF90" s="1114" t="s">
        <v>1664</v>
      </c>
      <c r="AG90" s="1114"/>
      <c r="AH90" s="1114"/>
      <c r="AI90" s="173">
        <v>4</v>
      </c>
      <c r="AJ90" s="173">
        <v>1E-3</v>
      </c>
      <c r="AK90" s="173">
        <v>8</v>
      </c>
      <c r="AL90" s="173">
        <v>2E-3</v>
      </c>
      <c r="AM90" s="179" t="s">
        <v>287</v>
      </c>
      <c r="AN90" s="179" t="s">
        <v>287</v>
      </c>
      <c r="AO90" s="194">
        <f t="shared" si="3"/>
        <v>4.0000000000000001E-3</v>
      </c>
      <c r="AP90" s="179">
        <v>1E-3</v>
      </c>
      <c r="AQ90" s="173" t="s">
        <v>1677</v>
      </c>
    </row>
    <row r="91" spans="2:43" ht="25.5">
      <c r="B91" s="182" t="s">
        <v>1698</v>
      </c>
      <c r="C91" s="183">
        <f>C87</f>
        <v>75009669</v>
      </c>
      <c r="D91" s="183" t="str">
        <f t="shared" ref="D91:R97" si="6">D87</f>
        <v>EXTERIORES</v>
      </c>
      <c r="E91" s="183" t="str">
        <f t="shared" si="6"/>
        <v>DIGITAL</v>
      </c>
      <c r="F91" s="183" t="str">
        <f t="shared" si="6"/>
        <v>293-821</v>
      </c>
      <c r="G91" s="183" t="str">
        <f t="shared" si="6"/>
        <v>MITUTOYO</v>
      </c>
      <c r="H91" s="183" t="str">
        <f t="shared" si="6"/>
        <v>mm</v>
      </c>
      <c r="I91" s="183">
        <f t="shared" si="6"/>
        <v>25</v>
      </c>
      <c r="J91" s="183">
        <f t="shared" si="6"/>
        <v>1E-3</v>
      </c>
      <c r="K91" s="196">
        <f t="shared" si="2"/>
        <v>5.0000000000000001E-3</v>
      </c>
      <c r="L91" s="1125" t="s">
        <v>1788</v>
      </c>
      <c r="M91" s="1119"/>
      <c r="N91" s="1125" t="s">
        <v>1789</v>
      </c>
      <c r="O91" s="1119"/>
      <c r="P91" s="183">
        <f t="shared" si="6"/>
        <v>0</v>
      </c>
      <c r="Q91" s="183">
        <f t="shared" si="6"/>
        <v>0</v>
      </c>
      <c r="R91" s="183">
        <f t="shared" si="6"/>
        <v>0</v>
      </c>
      <c r="S91" s="176">
        <v>1.0009999999999999</v>
      </c>
      <c r="T91" s="176">
        <v>5.0010000000000003</v>
      </c>
      <c r="U91" s="176">
        <v>10</v>
      </c>
      <c r="V91" s="176">
        <v>15</v>
      </c>
      <c r="W91" s="176">
        <v>21.001999999999999</v>
      </c>
      <c r="X91" s="176">
        <v>25</v>
      </c>
      <c r="Y91" s="175"/>
      <c r="Z91" s="175"/>
      <c r="AA91" s="175"/>
      <c r="AB91" s="175"/>
      <c r="AC91" s="175"/>
      <c r="AD91" s="1114" t="str">
        <f>AD90</f>
        <v>CANAGROSA LAB&amp;SERVICES, S.L</v>
      </c>
      <c r="AE91" s="1114"/>
      <c r="AF91" s="1114" t="str">
        <f>AF90</f>
        <v>Laboratorio de Metrología</v>
      </c>
      <c r="AG91" s="1114"/>
      <c r="AH91" s="1114"/>
      <c r="AI91" s="173">
        <v>4</v>
      </c>
      <c r="AJ91" s="173">
        <v>1E-3</v>
      </c>
      <c r="AK91" s="173">
        <v>8</v>
      </c>
      <c r="AL91" s="173">
        <v>2E-3</v>
      </c>
      <c r="AM91" s="179" t="s">
        <v>287</v>
      </c>
      <c r="AN91" s="179" t="s">
        <v>287</v>
      </c>
      <c r="AO91" s="194">
        <f t="shared" ref="AO91" si="7">IF(J91&lt;0.005,4*J91,IF(J91&lt;0.01,3*J91,2*J91))</f>
        <v>4.0000000000000001E-3</v>
      </c>
      <c r="AP91" s="179">
        <v>1E-3</v>
      </c>
      <c r="AQ91" s="173" t="s">
        <v>1677</v>
      </c>
    </row>
    <row r="92" spans="2:43" ht="15.75" customHeight="1">
      <c r="B92" s="182" t="s">
        <v>1699</v>
      </c>
      <c r="C92" s="183">
        <v>59133955</v>
      </c>
      <c r="D92" s="183" t="str">
        <f t="shared" si="6"/>
        <v>EXTERIORES</v>
      </c>
      <c r="E92" s="182" t="s">
        <v>330</v>
      </c>
      <c r="F92" s="182" t="s">
        <v>1700</v>
      </c>
      <c r="G92" s="182" t="s">
        <v>297</v>
      </c>
      <c r="H92" s="183" t="str">
        <f t="shared" si="6"/>
        <v>mm</v>
      </c>
      <c r="I92" s="183">
        <v>25</v>
      </c>
      <c r="J92" s="183">
        <f t="shared" si="6"/>
        <v>1E-3</v>
      </c>
      <c r="K92" s="196">
        <f t="shared" si="2"/>
        <v>5.0000000000000001E-3</v>
      </c>
      <c r="L92" s="1125" t="s">
        <v>1788</v>
      </c>
      <c r="M92" s="1119"/>
      <c r="N92" s="1125" t="s">
        <v>1789</v>
      </c>
      <c r="O92" s="1119"/>
      <c r="P92" s="184">
        <v>0</v>
      </c>
      <c r="Q92" s="184">
        <v>0</v>
      </c>
      <c r="R92" s="184">
        <v>0</v>
      </c>
      <c r="S92" s="176">
        <v>1.0009999999999999</v>
      </c>
      <c r="T92" s="176">
        <v>5.0010000000000003</v>
      </c>
      <c r="U92" s="176">
        <v>10</v>
      </c>
      <c r="V92" s="176">
        <v>15</v>
      </c>
      <c r="W92" s="176">
        <v>21.001999999999999</v>
      </c>
      <c r="X92" s="176">
        <v>25</v>
      </c>
      <c r="Y92" s="175"/>
      <c r="Z92" s="175"/>
      <c r="AA92" s="175"/>
      <c r="AB92" s="175"/>
      <c r="AC92" s="175"/>
      <c r="AD92" s="1114" t="str">
        <f>AD91</f>
        <v>CANAGROSA LAB&amp;SERVICES, S.L</v>
      </c>
      <c r="AE92" s="1114"/>
      <c r="AF92" s="1114" t="str">
        <f>AF91</f>
        <v>Laboratorio de Metrología</v>
      </c>
      <c r="AG92" s="1114"/>
      <c r="AH92" s="1114"/>
      <c r="AI92" s="173">
        <v>4</v>
      </c>
      <c r="AJ92" s="173">
        <v>1E-3</v>
      </c>
      <c r="AK92" s="173">
        <v>8</v>
      </c>
      <c r="AL92" s="173">
        <v>2E-3</v>
      </c>
      <c r="AM92" s="179" t="s">
        <v>287</v>
      </c>
      <c r="AN92" s="179" t="s">
        <v>287</v>
      </c>
      <c r="AO92" s="194">
        <f t="shared" ref="AO92" si="8">IF(J92&lt;0.005,4*J92,IF(J92&lt;0.01,3*J92,2*J92))</f>
        <v>4.0000000000000001E-3</v>
      </c>
      <c r="AP92" s="179">
        <v>1E-3</v>
      </c>
      <c r="AQ92" s="173" t="s">
        <v>1677</v>
      </c>
    </row>
    <row r="93" spans="2:43" ht="15.75" customHeight="1">
      <c r="B93" s="183">
        <v>3938</v>
      </c>
      <c r="C93" s="183">
        <v>59133955</v>
      </c>
      <c r="D93" s="183" t="str">
        <f t="shared" si="6"/>
        <v>EXTERIORES</v>
      </c>
      <c r="E93" s="182" t="s">
        <v>330</v>
      </c>
      <c r="F93" s="182" t="s">
        <v>1700</v>
      </c>
      <c r="G93" s="182" t="s">
        <v>297</v>
      </c>
      <c r="H93" s="183" t="str">
        <f t="shared" si="6"/>
        <v>mm</v>
      </c>
      <c r="I93" s="182" t="s">
        <v>1985</v>
      </c>
      <c r="J93" s="183">
        <f t="shared" si="6"/>
        <v>1E-3</v>
      </c>
      <c r="K93" s="196">
        <f t="shared" si="2"/>
        <v>5.0000000000000001E-3</v>
      </c>
      <c r="L93" s="1125" t="s">
        <v>1788</v>
      </c>
      <c r="M93" s="1119"/>
      <c r="N93" s="1125" t="s">
        <v>1789</v>
      </c>
      <c r="O93" s="1119"/>
      <c r="P93" s="184"/>
      <c r="Q93" s="184"/>
      <c r="R93" s="184"/>
      <c r="S93" s="175">
        <v>1.0009999999999999</v>
      </c>
      <c r="T93" s="175">
        <v>2.5</v>
      </c>
      <c r="U93" s="175">
        <v>5</v>
      </c>
      <c r="V93" s="175">
        <v>7</v>
      </c>
      <c r="W93" s="175">
        <v>10</v>
      </c>
      <c r="X93" s="175">
        <v>12.5</v>
      </c>
      <c r="Y93" s="175">
        <v>15</v>
      </c>
      <c r="Z93" s="175">
        <v>17.5</v>
      </c>
      <c r="AA93" s="175">
        <v>20</v>
      </c>
      <c r="AB93" s="175">
        <v>22.5</v>
      </c>
      <c r="AC93" s="175">
        <v>25</v>
      </c>
      <c r="AD93" s="1114" t="str">
        <f>AD92</f>
        <v>CANAGROSA LAB&amp;SERVICES, S.L</v>
      </c>
      <c r="AE93" s="1114"/>
      <c r="AF93" s="1114" t="s">
        <v>1664</v>
      </c>
      <c r="AG93" s="1114"/>
      <c r="AH93" s="1114"/>
      <c r="AI93" s="173">
        <v>4</v>
      </c>
      <c r="AJ93" s="173">
        <v>1E-3</v>
      </c>
      <c r="AK93" s="173">
        <v>8</v>
      </c>
      <c r="AL93" s="173">
        <v>2E-3</v>
      </c>
      <c r="AM93" s="179" t="s">
        <v>287</v>
      </c>
      <c r="AN93" s="179" t="s">
        <v>287</v>
      </c>
      <c r="AO93" s="194">
        <f t="shared" si="3"/>
        <v>4.0000000000000001E-3</v>
      </c>
      <c r="AP93" s="179">
        <v>1E-3</v>
      </c>
      <c r="AQ93" s="173" t="s">
        <v>1677</v>
      </c>
    </row>
    <row r="94" spans="2:43">
      <c r="B94" s="189" t="s">
        <v>1707</v>
      </c>
      <c r="C94" s="189">
        <v>85173554</v>
      </c>
      <c r="D94" s="190" t="str">
        <f t="shared" si="6"/>
        <v>EXTERIORES</v>
      </c>
      <c r="E94" s="189" t="s">
        <v>330</v>
      </c>
      <c r="F94" s="189" t="s">
        <v>1706</v>
      </c>
      <c r="G94" s="189" t="s">
        <v>297</v>
      </c>
      <c r="H94" s="190" t="str">
        <f t="shared" si="6"/>
        <v>mm</v>
      </c>
      <c r="I94" s="189" t="s">
        <v>1674</v>
      </c>
      <c r="J94" s="190">
        <f t="shared" si="6"/>
        <v>1E-3</v>
      </c>
      <c r="K94" s="196">
        <f t="shared" si="2"/>
        <v>5.0000000000000001E-3</v>
      </c>
      <c r="L94" s="1118"/>
      <c r="M94" s="1119"/>
      <c r="N94" s="1118"/>
      <c r="O94" s="1119"/>
      <c r="P94" s="184"/>
      <c r="Q94" s="184"/>
      <c r="R94" s="184"/>
      <c r="S94" s="176">
        <v>25</v>
      </c>
      <c r="T94" s="176">
        <v>27.5</v>
      </c>
      <c r="U94" s="176">
        <v>30</v>
      </c>
      <c r="V94" s="176">
        <v>31.41</v>
      </c>
      <c r="W94" s="176">
        <v>35</v>
      </c>
      <c r="X94" s="176">
        <v>36.5</v>
      </c>
      <c r="Y94" s="176">
        <v>38</v>
      </c>
      <c r="Z94" s="176">
        <v>40</v>
      </c>
      <c r="AA94" s="176">
        <v>42.5</v>
      </c>
      <c r="AB94" s="176">
        <v>47</v>
      </c>
      <c r="AC94" s="176">
        <v>50</v>
      </c>
      <c r="AD94" s="1114" t="s">
        <v>1713</v>
      </c>
      <c r="AE94" s="1114"/>
      <c r="AF94" s="1114" t="s">
        <v>1664</v>
      </c>
      <c r="AG94" s="1114"/>
      <c r="AH94" s="1114"/>
      <c r="AI94" s="173">
        <v>4</v>
      </c>
      <c r="AJ94" s="173">
        <v>1E-3</v>
      </c>
      <c r="AK94" s="173">
        <v>8</v>
      </c>
      <c r="AL94" s="173">
        <v>2E-3</v>
      </c>
      <c r="AM94" s="179" t="s">
        <v>287</v>
      </c>
      <c r="AN94" s="179" t="s">
        <v>287</v>
      </c>
      <c r="AO94" s="194">
        <f t="shared" si="3"/>
        <v>4.0000000000000001E-3</v>
      </c>
      <c r="AP94" s="179">
        <v>1E-3</v>
      </c>
      <c r="AQ94" s="179" t="s">
        <v>1714</v>
      </c>
    </row>
    <row r="95" spans="2:43">
      <c r="B95" s="189" t="s">
        <v>1708</v>
      </c>
      <c r="C95" s="189">
        <v>75231641</v>
      </c>
      <c r="D95" s="190" t="str">
        <f t="shared" si="6"/>
        <v>EXTERIORES</v>
      </c>
      <c r="E95" s="189" t="s">
        <v>330</v>
      </c>
      <c r="F95" s="189" t="s">
        <v>1706</v>
      </c>
      <c r="G95" s="189" t="s">
        <v>297</v>
      </c>
      <c r="H95" s="190" t="str">
        <f t="shared" si="6"/>
        <v>mm</v>
      </c>
      <c r="I95" s="189" t="s">
        <v>1674</v>
      </c>
      <c r="J95" s="190">
        <f t="shared" si="6"/>
        <v>1E-3</v>
      </c>
      <c r="K95" s="196">
        <f t="shared" si="2"/>
        <v>5.0000000000000001E-3</v>
      </c>
      <c r="L95" s="1118"/>
      <c r="M95" s="1119"/>
      <c r="N95" s="1118"/>
      <c r="O95" s="1119"/>
      <c r="P95" s="184"/>
      <c r="Q95" s="184"/>
      <c r="R95" s="184"/>
      <c r="S95" s="176">
        <v>25</v>
      </c>
      <c r="T95" s="176">
        <v>27.5</v>
      </c>
      <c r="U95" s="176">
        <v>30</v>
      </c>
      <c r="V95" s="176">
        <v>31.41</v>
      </c>
      <c r="W95" s="176">
        <v>35</v>
      </c>
      <c r="X95" s="176">
        <v>36.5</v>
      </c>
      <c r="Y95" s="176">
        <v>38</v>
      </c>
      <c r="Z95" s="176">
        <v>40</v>
      </c>
      <c r="AA95" s="176">
        <v>42.5</v>
      </c>
      <c r="AB95" s="176">
        <v>47</v>
      </c>
      <c r="AC95" s="176">
        <v>50</v>
      </c>
      <c r="AD95" s="1114" t="s">
        <v>1713</v>
      </c>
      <c r="AE95" s="1114"/>
      <c r="AF95" s="1114" t="s">
        <v>1664</v>
      </c>
      <c r="AG95" s="1114"/>
      <c r="AH95" s="1114"/>
      <c r="AI95" s="173">
        <v>4</v>
      </c>
      <c r="AJ95" s="173">
        <v>1E-3</v>
      </c>
      <c r="AK95" s="173">
        <v>8</v>
      </c>
      <c r="AL95" s="173">
        <v>2E-3</v>
      </c>
      <c r="AM95" s="179" t="s">
        <v>287</v>
      </c>
      <c r="AN95" s="179" t="s">
        <v>287</v>
      </c>
      <c r="AO95" s="194">
        <f t="shared" si="3"/>
        <v>4.0000000000000001E-3</v>
      </c>
      <c r="AP95" s="179">
        <v>1E-3</v>
      </c>
      <c r="AQ95" s="179" t="s">
        <v>1714</v>
      </c>
    </row>
    <row r="96" spans="2:43">
      <c r="B96" s="179" t="s">
        <v>1719</v>
      </c>
      <c r="C96" s="179">
        <v>5171689</v>
      </c>
      <c r="D96" s="183" t="str">
        <f t="shared" si="6"/>
        <v>EXTERIORES</v>
      </c>
      <c r="E96" s="183" t="str">
        <f t="shared" si="6"/>
        <v>DIGITAL</v>
      </c>
      <c r="F96" s="182" t="s">
        <v>1718</v>
      </c>
      <c r="G96" s="182" t="s">
        <v>297</v>
      </c>
      <c r="H96" s="182" t="s">
        <v>300</v>
      </c>
      <c r="I96" s="183">
        <v>25</v>
      </c>
      <c r="J96" s="183">
        <f t="shared" ref="J96" si="9">J92</f>
        <v>1E-3</v>
      </c>
      <c r="K96" s="196">
        <f t="shared" si="2"/>
        <v>5.0000000000000001E-3</v>
      </c>
      <c r="L96" s="1118"/>
      <c r="M96" s="1119"/>
      <c r="N96" s="1118"/>
      <c r="O96" s="1119"/>
      <c r="P96" s="184"/>
      <c r="Q96" s="184"/>
      <c r="R96" s="184"/>
      <c r="S96" s="176">
        <v>1.0049999999999999</v>
      </c>
      <c r="T96" s="176">
        <v>2.5</v>
      </c>
      <c r="U96" s="176">
        <v>6</v>
      </c>
      <c r="V96" s="176">
        <v>7</v>
      </c>
      <c r="W96" s="176">
        <v>10</v>
      </c>
      <c r="X96" s="176">
        <v>12.5</v>
      </c>
      <c r="Y96" s="176">
        <v>15</v>
      </c>
      <c r="Z96" s="176">
        <v>17.5</v>
      </c>
      <c r="AA96" s="176">
        <v>20</v>
      </c>
      <c r="AB96" s="176">
        <v>22.5</v>
      </c>
      <c r="AC96" s="176">
        <v>25</v>
      </c>
      <c r="AD96" s="1114" t="s">
        <v>1713</v>
      </c>
      <c r="AE96" s="1114"/>
      <c r="AF96" s="1114" t="s">
        <v>1664</v>
      </c>
      <c r="AG96" s="1114"/>
      <c r="AH96" s="1114"/>
      <c r="AI96" s="173">
        <v>4</v>
      </c>
      <c r="AJ96" s="173">
        <v>1E-3</v>
      </c>
      <c r="AK96" s="173">
        <v>8</v>
      </c>
      <c r="AL96" s="173">
        <v>2E-3</v>
      </c>
      <c r="AM96" s="179" t="s">
        <v>287</v>
      </c>
      <c r="AN96" s="179" t="s">
        <v>287</v>
      </c>
      <c r="AO96" s="194">
        <f t="shared" si="3"/>
        <v>4.0000000000000001E-3</v>
      </c>
      <c r="AP96" s="179">
        <v>1E-3</v>
      </c>
      <c r="AQ96" s="179" t="s">
        <v>1714</v>
      </c>
    </row>
    <row r="97" spans="2:45">
      <c r="B97" s="179" t="s">
        <v>1720</v>
      </c>
      <c r="C97" s="179">
        <v>5171716</v>
      </c>
      <c r="D97" s="183" t="str">
        <f t="shared" si="6"/>
        <v>EXTERIORES</v>
      </c>
      <c r="E97" s="182" t="s">
        <v>330</v>
      </c>
      <c r="F97" s="182" t="s">
        <v>1718</v>
      </c>
      <c r="G97" s="182" t="s">
        <v>297</v>
      </c>
      <c r="H97" s="183" t="str">
        <f t="shared" ref="H97" si="10">H93</f>
        <v>mm</v>
      </c>
      <c r="I97" s="183">
        <v>25</v>
      </c>
      <c r="J97" s="183">
        <f t="shared" ref="J97" si="11">J93</f>
        <v>1E-3</v>
      </c>
      <c r="K97" s="196">
        <f t="shared" si="2"/>
        <v>5.0000000000000001E-3</v>
      </c>
      <c r="L97" s="1118"/>
      <c r="M97" s="1119"/>
      <c r="N97" s="1118"/>
      <c r="O97" s="1119"/>
      <c r="P97" s="184"/>
      <c r="Q97" s="184"/>
      <c r="R97" s="184"/>
      <c r="S97" s="176">
        <v>1.0049999999999999</v>
      </c>
      <c r="T97" s="176">
        <v>2.5</v>
      </c>
      <c r="U97" s="176">
        <v>6</v>
      </c>
      <c r="V97" s="176">
        <v>7</v>
      </c>
      <c r="W97" s="176">
        <v>10</v>
      </c>
      <c r="X97" s="176">
        <v>12.5</v>
      </c>
      <c r="Y97" s="176">
        <v>15</v>
      </c>
      <c r="Z97" s="176">
        <v>17.5</v>
      </c>
      <c r="AA97" s="176">
        <v>20</v>
      </c>
      <c r="AB97" s="176">
        <v>22.5</v>
      </c>
      <c r="AC97" s="176">
        <v>25</v>
      </c>
      <c r="AD97" s="1114" t="s">
        <v>1713</v>
      </c>
      <c r="AE97" s="1114"/>
      <c r="AF97" s="1114" t="s">
        <v>1664</v>
      </c>
      <c r="AG97" s="1114"/>
      <c r="AH97" s="1114"/>
      <c r="AI97" s="173">
        <v>4</v>
      </c>
      <c r="AJ97" s="173">
        <v>1E-3</v>
      </c>
      <c r="AK97" s="173">
        <v>8</v>
      </c>
      <c r="AL97" s="173">
        <v>2E-3</v>
      </c>
      <c r="AM97" s="179" t="s">
        <v>287</v>
      </c>
      <c r="AN97" s="179" t="s">
        <v>287</v>
      </c>
      <c r="AO97" s="194">
        <f t="shared" si="3"/>
        <v>4.0000000000000001E-3</v>
      </c>
      <c r="AP97" s="179">
        <v>1E-3</v>
      </c>
      <c r="AQ97" s="179" t="s">
        <v>1714</v>
      </c>
    </row>
    <row r="98" spans="2:45" ht="12.75" customHeight="1">
      <c r="B98" s="182" t="s">
        <v>1722</v>
      </c>
      <c r="C98" s="183">
        <v>45226206</v>
      </c>
      <c r="D98" s="182" t="s">
        <v>1482</v>
      </c>
      <c r="E98" s="182" t="s">
        <v>330</v>
      </c>
      <c r="F98" s="183" t="s">
        <v>1700</v>
      </c>
      <c r="G98" s="183" t="s">
        <v>297</v>
      </c>
      <c r="H98" s="183" t="s">
        <v>300</v>
      </c>
      <c r="I98" s="183">
        <v>25</v>
      </c>
      <c r="J98" s="183">
        <v>1E-3</v>
      </c>
      <c r="K98" s="196">
        <f t="shared" si="2"/>
        <v>5.0000000000000001E-3</v>
      </c>
      <c r="L98" s="1118"/>
      <c r="M98" s="1119"/>
      <c r="N98" s="1118"/>
      <c r="O98" s="1119"/>
      <c r="P98" s="184"/>
      <c r="Q98" s="184"/>
      <c r="R98" s="184"/>
      <c r="S98" s="175">
        <v>1.0049999999999999</v>
      </c>
      <c r="T98" s="175">
        <v>2.5</v>
      </c>
      <c r="U98" s="175">
        <v>6</v>
      </c>
      <c r="V98" s="175">
        <v>7</v>
      </c>
      <c r="W98" s="175">
        <v>10</v>
      </c>
      <c r="X98" s="175">
        <v>12.5</v>
      </c>
      <c r="Y98" s="175">
        <v>15</v>
      </c>
      <c r="Z98" s="175">
        <v>17.5</v>
      </c>
      <c r="AA98" s="175">
        <v>20</v>
      </c>
      <c r="AB98" s="175">
        <v>22.5</v>
      </c>
      <c r="AC98" s="175">
        <v>25</v>
      </c>
      <c r="AD98" s="1113" t="s">
        <v>2571</v>
      </c>
      <c r="AE98" s="1114"/>
      <c r="AF98" s="1114" t="s">
        <v>1664</v>
      </c>
      <c r="AG98" s="1114"/>
      <c r="AH98" s="1114"/>
      <c r="AI98" s="173">
        <v>4</v>
      </c>
      <c r="AJ98" s="173">
        <v>1E-3</v>
      </c>
      <c r="AK98" s="173">
        <v>8</v>
      </c>
      <c r="AL98" s="173">
        <v>2E-3</v>
      </c>
      <c r="AM98" s="179"/>
      <c r="AN98" s="179"/>
      <c r="AO98" s="194">
        <f t="shared" si="3"/>
        <v>4.0000000000000001E-3</v>
      </c>
      <c r="AP98" s="179">
        <v>1E-3</v>
      </c>
      <c r="AQ98" s="179" t="s">
        <v>1676</v>
      </c>
    </row>
    <row r="99" spans="2:45" ht="25.5" customHeight="1">
      <c r="B99" s="182" t="s">
        <v>1611</v>
      </c>
      <c r="C99" s="182" t="s">
        <v>1749</v>
      </c>
      <c r="D99" s="183" t="s">
        <v>1482</v>
      </c>
      <c r="E99" s="183" t="s">
        <v>330</v>
      </c>
      <c r="F99" s="183" t="s">
        <v>1610</v>
      </c>
      <c r="G99" s="183" t="s">
        <v>296</v>
      </c>
      <c r="H99" s="182" t="s">
        <v>300</v>
      </c>
      <c r="I99" s="183">
        <v>30</v>
      </c>
      <c r="J99" s="183">
        <v>1E-3</v>
      </c>
      <c r="K99" s="196">
        <f t="shared" si="2"/>
        <v>5.0000000000000001E-3</v>
      </c>
      <c r="L99" s="1118"/>
      <c r="M99" s="1119"/>
      <c r="N99" s="1118"/>
      <c r="O99" s="1119"/>
      <c r="P99" s="184"/>
      <c r="Q99" s="184"/>
      <c r="R99" s="184"/>
      <c r="S99" s="188">
        <v>1.0049999999999999</v>
      </c>
      <c r="T99" s="188">
        <v>2.5</v>
      </c>
      <c r="U99" s="188">
        <v>5</v>
      </c>
      <c r="V99" s="188">
        <v>7</v>
      </c>
      <c r="W99" s="188">
        <v>10</v>
      </c>
      <c r="X99" s="188">
        <v>12.5</v>
      </c>
      <c r="Y99" s="188">
        <v>15</v>
      </c>
      <c r="Z99" s="188">
        <v>17.5</v>
      </c>
      <c r="AA99" s="188">
        <v>20</v>
      </c>
      <c r="AB99" s="188">
        <v>25</v>
      </c>
      <c r="AC99" s="174">
        <v>30</v>
      </c>
      <c r="AD99" s="1113" t="s">
        <v>2571</v>
      </c>
      <c r="AE99" s="1114"/>
      <c r="AF99" s="1114" t="s">
        <v>1664</v>
      </c>
      <c r="AG99" s="1114"/>
      <c r="AH99" s="1114"/>
      <c r="AI99" s="173">
        <v>4</v>
      </c>
      <c r="AJ99" s="173">
        <v>1E-3</v>
      </c>
      <c r="AK99" s="173">
        <v>8</v>
      </c>
      <c r="AL99" s="173">
        <v>2E-3</v>
      </c>
      <c r="AM99" s="179" t="s">
        <v>287</v>
      </c>
      <c r="AN99" s="179" t="s">
        <v>287</v>
      </c>
      <c r="AO99" s="194">
        <f t="shared" ref="AO99" si="12">IF(J99&lt;0.005,4*J99,IF(J99&lt;0.01,3*J99,2*J99))</f>
        <v>4.0000000000000001E-3</v>
      </c>
      <c r="AP99" s="179">
        <v>1E-3</v>
      </c>
      <c r="AQ99" s="173" t="s">
        <v>1677</v>
      </c>
    </row>
    <row r="100" spans="2:45" ht="25.5" customHeight="1">
      <c r="B100" s="183">
        <v>707</v>
      </c>
      <c r="C100" s="183">
        <v>4627620</v>
      </c>
      <c r="D100" s="182" t="s">
        <v>1482</v>
      </c>
      <c r="E100" s="182" t="s">
        <v>330</v>
      </c>
      <c r="F100" s="182" t="s">
        <v>1750</v>
      </c>
      <c r="G100" s="182" t="s">
        <v>297</v>
      </c>
      <c r="H100" s="182" t="s">
        <v>300</v>
      </c>
      <c r="I100" s="182" t="s">
        <v>1985</v>
      </c>
      <c r="J100" s="183">
        <v>1E-3</v>
      </c>
      <c r="K100" s="196">
        <f t="shared" si="2"/>
        <v>5.0000000000000001E-3</v>
      </c>
      <c r="L100" s="1125" t="s">
        <v>1788</v>
      </c>
      <c r="M100" s="1119"/>
      <c r="N100" s="1125" t="s">
        <v>1789</v>
      </c>
      <c r="O100" s="1119"/>
      <c r="P100" s="184"/>
      <c r="Q100" s="184"/>
      <c r="R100" s="184"/>
      <c r="S100" s="175">
        <v>1.0049999999999999</v>
      </c>
      <c r="T100" s="175">
        <v>2.5</v>
      </c>
      <c r="U100" s="175">
        <v>5</v>
      </c>
      <c r="V100" s="175">
        <v>7</v>
      </c>
      <c r="W100" s="175">
        <v>10</v>
      </c>
      <c r="X100" s="175">
        <v>12.5</v>
      </c>
      <c r="Y100" s="175">
        <v>15</v>
      </c>
      <c r="Z100" s="175">
        <v>17.5</v>
      </c>
      <c r="AA100" s="175">
        <v>20</v>
      </c>
      <c r="AB100" s="175">
        <v>22.5</v>
      </c>
      <c r="AC100" s="175">
        <v>25</v>
      </c>
      <c r="AD100" s="1113" t="s">
        <v>2247</v>
      </c>
      <c r="AE100" s="1114"/>
      <c r="AF100" s="1114" t="s">
        <v>1748</v>
      </c>
      <c r="AG100" s="1114"/>
      <c r="AH100" s="1114"/>
      <c r="AI100" s="173">
        <v>4</v>
      </c>
      <c r="AJ100" s="173">
        <v>1E-3</v>
      </c>
      <c r="AK100" s="173">
        <v>8</v>
      </c>
      <c r="AL100" s="173">
        <v>2E-3</v>
      </c>
      <c r="AM100" s="179" t="s">
        <v>287</v>
      </c>
      <c r="AN100" s="179" t="s">
        <v>287</v>
      </c>
      <c r="AO100" s="195">
        <f t="shared" si="3"/>
        <v>4.0000000000000001E-3</v>
      </c>
      <c r="AP100" s="179">
        <v>1E-3</v>
      </c>
      <c r="AQ100" s="173" t="s">
        <v>1677</v>
      </c>
    </row>
    <row r="101" spans="2:45" ht="12.75" customHeight="1">
      <c r="B101" s="182" t="s">
        <v>1770</v>
      </c>
      <c r="C101" s="182" t="s">
        <v>1635</v>
      </c>
      <c r="D101" s="182" t="s">
        <v>1482</v>
      </c>
      <c r="E101" s="182" t="s">
        <v>1673</v>
      </c>
      <c r="F101" s="182" t="s">
        <v>1771</v>
      </c>
      <c r="G101" s="182" t="s">
        <v>297</v>
      </c>
      <c r="H101" s="182" t="s">
        <v>300</v>
      </c>
      <c r="I101" s="182" t="s">
        <v>1772</v>
      </c>
      <c r="J101" s="183">
        <v>0.01</v>
      </c>
      <c r="K101" s="196">
        <f t="shared" si="2"/>
        <v>0.03</v>
      </c>
      <c r="L101" s="1118"/>
      <c r="M101" s="1119"/>
      <c r="N101" s="1118"/>
      <c r="O101" s="1119"/>
      <c r="P101" s="184"/>
      <c r="Q101" s="184"/>
      <c r="R101" s="184"/>
      <c r="S101" s="175">
        <v>1.0049999999999999</v>
      </c>
      <c r="T101" s="175">
        <v>2.5</v>
      </c>
      <c r="U101" s="175">
        <v>5</v>
      </c>
      <c r="V101" s="175">
        <v>7</v>
      </c>
      <c r="W101" s="175">
        <v>10</v>
      </c>
      <c r="X101" s="175">
        <v>12.5</v>
      </c>
      <c r="Y101" s="175">
        <v>15</v>
      </c>
      <c r="Z101" s="175">
        <v>17.5</v>
      </c>
      <c r="AA101" s="175">
        <v>20</v>
      </c>
      <c r="AB101" s="175">
        <v>22.5</v>
      </c>
      <c r="AC101" s="175">
        <v>25</v>
      </c>
      <c r="AD101" s="1113" t="s">
        <v>2571</v>
      </c>
      <c r="AE101" s="1114"/>
      <c r="AF101" s="1114" t="s">
        <v>1748</v>
      </c>
      <c r="AG101" s="1114"/>
      <c r="AH101" s="1114"/>
      <c r="AI101" s="173">
        <v>4</v>
      </c>
      <c r="AJ101" s="173">
        <v>1E-3</v>
      </c>
      <c r="AK101" s="173">
        <v>8</v>
      </c>
      <c r="AL101" s="173">
        <v>2E-3</v>
      </c>
      <c r="AM101" s="179"/>
      <c r="AN101" s="179"/>
      <c r="AO101" s="194">
        <f t="shared" si="3"/>
        <v>0.02</v>
      </c>
      <c r="AP101" s="179">
        <v>1E-3</v>
      </c>
      <c r="AQ101" s="179" t="s">
        <v>1676</v>
      </c>
    </row>
    <row r="102" spans="2:45">
      <c r="B102" s="182" t="s">
        <v>1580</v>
      </c>
      <c r="C102" s="182">
        <v>35101374</v>
      </c>
      <c r="D102" s="182" t="s">
        <v>1482</v>
      </c>
      <c r="E102" s="182" t="s">
        <v>330</v>
      </c>
      <c r="F102" s="182" t="s">
        <v>1950</v>
      </c>
      <c r="G102" s="182" t="s">
        <v>297</v>
      </c>
      <c r="H102" s="182" t="s">
        <v>300</v>
      </c>
      <c r="I102" s="182" t="s">
        <v>1772</v>
      </c>
      <c r="J102" s="183">
        <v>1E-3</v>
      </c>
      <c r="K102" s="196">
        <f t="shared" si="2"/>
        <v>5.0000000000000001E-3</v>
      </c>
      <c r="L102" s="1125" t="s">
        <v>1788</v>
      </c>
      <c r="M102" s="1119"/>
      <c r="N102" s="1125" t="s">
        <v>1789</v>
      </c>
      <c r="O102" s="1119"/>
      <c r="P102" s="184"/>
      <c r="Q102" s="184"/>
      <c r="R102" s="184"/>
      <c r="S102" s="175">
        <v>1.002</v>
      </c>
      <c r="T102" s="175">
        <v>6.5</v>
      </c>
      <c r="U102" s="175">
        <v>10</v>
      </c>
      <c r="V102" s="175">
        <v>12</v>
      </c>
      <c r="W102" s="175">
        <v>25</v>
      </c>
      <c r="X102" s="175">
        <v>0</v>
      </c>
      <c r="Y102" s="175">
        <v>0</v>
      </c>
      <c r="Z102" s="175">
        <v>0</v>
      </c>
      <c r="AA102" s="175">
        <v>0</v>
      </c>
      <c r="AB102" s="175">
        <v>0</v>
      </c>
      <c r="AC102" s="175">
        <v>0</v>
      </c>
      <c r="AD102" s="1113" t="s">
        <v>1925</v>
      </c>
      <c r="AE102" s="1114"/>
      <c r="AF102" s="1114" t="s">
        <v>1748</v>
      </c>
      <c r="AG102" s="1114"/>
      <c r="AH102" s="1114"/>
      <c r="AI102" s="173">
        <v>4</v>
      </c>
      <c r="AJ102" s="173">
        <v>1E-3</v>
      </c>
      <c r="AK102" s="173">
        <v>8</v>
      </c>
      <c r="AL102" s="173">
        <v>2E-3</v>
      </c>
      <c r="AM102" s="179"/>
      <c r="AN102" s="179"/>
      <c r="AO102" s="194">
        <f t="shared" si="3"/>
        <v>4.0000000000000001E-3</v>
      </c>
      <c r="AP102" s="179">
        <v>1E-3</v>
      </c>
      <c r="AQ102" s="220" t="s">
        <v>1926</v>
      </c>
    </row>
    <row r="103" spans="2:45" ht="12.75" customHeight="1">
      <c r="B103" s="182" t="s">
        <v>1968</v>
      </c>
      <c r="C103" s="183">
        <v>65173980</v>
      </c>
      <c r="D103" s="182" t="s">
        <v>1482</v>
      </c>
      <c r="E103" s="182" t="s">
        <v>330</v>
      </c>
      <c r="F103" s="182" t="s">
        <v>1582</v>
      </c>
      <c r="G103" s="182" t="s">
        <v>297</v>
      </c>
      <c r="H103" s="182" t="s">
        <v>300</v>
      </c>
      <c r="I103" s="182" t="s">
        <v>1772</v>
      </c>
      <c r="J103" s="183">
        <v>1E-3</v>
      </c>
      <c r="K103" s="196">
        <f t="shared" si="2"/>
        <v>5.0000000000000001E-3</v>
      </c>
      <c r="L103" s="1125" t="s">
        <v>1788</v>
      </c>
      <c r="M103" s="1119"/>
      <c r="N103" s="1125" t="s">
        <v>1789</v>
      </c>
      <c r="O103" s="1119"/>
      <c r="P103" s="184"/>
      <c r="Q103" s="184"/>
      <c r="R103" s="184"/>
      <c r="S103" s="175">
        <v>1.0049999999999999</v>
      </c>
      <c r="T103" s="175">
        <v>2.5</v>
      </c>
      <c r="U103" s="175">
        <v>5</v>
      </c>
      <c r="V103" s="175">
        <v>7</v>
      </c>
      <c r="W103" s="175">
        <v>10</v>
      </c>
      <c r="X103" s="175">
        <v>12.5</v>
      </c>
      <c r="Y103" s="175">
        <v>15</v>
      </c>
      <c r="Z103" s="175">
        <v>17.5</v>
      </c>
      <c r="AA103" s="175">
        <v>20</v>
      </c>
      <c r="AB103" s="175">
        <v>22.5</v>
      </c>
      <c r="AC103" s="175">
        <v>25</v>
      </c>
      <c r="AD103" s="1113" t="s">
        <v>2571</v>
      </c>
      <c r="AE103" s="1114"/>
      <c r="AF103" s="1114" t="s">
        <v>1748</v>
      </c>
      <c r="AG103" s="1114"/>
      <c r="AH103" s="1114"/>
      <c r="AI103" s="173">
        <v>4</v>
      </c>
      <c r="AJ103" s="173">
        <v>1E-3</v>
      </c>
      <c r="AK103" s="173">
        <v>8</v>
      </c>
      <c r="AL103" s="173">
        <v>2E-3</v>
      </c>
      <c r="AM103" s="179"/>
      <c r="AN103" s="179"/>
      <c r="AO103" s="195">
        <f t="shared" si="3"/>
        <v>4.0000000000000001E-3</v>
      </c>
      <c r="AP103" s="179">
        <v>1E-3</v>
      </c>
      <c r="AQ103" s="324" t="s">
        <v>1676</v>
      </c>
    </row>
    <row r="104" spans="2:45" ht="12.75" customHeight="1">
      <c r="B104" s="182" t="s">
        <v>2098</v>
      </c>
      <c r="C104" s="183">
        <v>9326007</v>
      </c>
      <c r="D104" s="182" t="s">
        <v>1482</v>
      </c>
      <c r="E104" s="182" t="s">
        <v>330</v>
      </c>
      <c r="F104" s="182" t="s">
        <v>2099</v>
      </c>
      <c r="G104" s="182" t="s">
        <v>297</v>
      </c>
      <c r="H104" s="182" t="s">
        <v>300</v>
      </c>
      <c r="I104" s="182" t="s">
        <v>1772</v>
      </c>
      <c r="J104" s="183">
        <v>1E-3</v>
      </c>
      <c r="K104" s="196">
        <f t="shared" si="2"/>
        <v>5.0000000000000001E-3</v>
      </c>
      <c r="L104" s="1125" t="s">
        <v>1788</v>
      </c>
      <c r="M104" s="1119"/>
      <c r="N104" s="1125" t="s">
        <v>1789</v>
      </c>
      <c r="O104" s="1119"/>
      <c r="P104" s="184"/>
      <c r="Q104" s="184"/>
      <c r="R104" s="184"/>
      <c r="S104" s="175">
        <v>1.0049999999999999</v>
      </c>
      <c r="T104" s="175">
        <v>2.5</v>
      </c>
      <c r="U104" s="175">
        <v>5</v>
      </c>
      <c r="V104" s="175">
        <v>7</v>
      </c>
      <c r="W104" s="175">
        <v>10</v>
      </c>
      <c r="X104" s="175">
        <v>12.5</v>
      </c>
      <c r="Y104" s="175">
        <v>15</v>
      </c>
      <c r="Z104" s="175">
        <v>17.5</v>
      </c>
      <c r="AA104" s="175">
        <v>20</v>
      </c>
      <c r="AB104" s="175">
        <v>22.5</v>
      </c>
      <c r="AC104" s="175">
        <v>25</v>
      </c>
      <c r="AD104" s="1113" t="s">
        <v>2571</v>
      </c>
      <c r="AE104" s="1114"/>
      <c r="AF104" s="1114" t="s">
        <v>1748</v>
      </c>
      <c r="AG104" s="1114"/>
      <c r="AH104" s="1114"/>
      <c r="AI104" s="173">
        <v>4</v>
      </c>
      <c r="AJ104" s="173">
        <v>1E-3</v>
      </c>
      <c r="AK104" s="173">
        <v>8</v>
      </c>
      <c r="AL104" s="173">
        <v>2E-3</v>
      </c>
      <c r="AM104" s="179"/>
      <c r="AN104" s="179"/>
      <c r="AO104" s="195">
        <f t="shared" si="3"/>
        <v>4.0000000000000001E-3</v>
      </c>
      <c r="AP104" s="179">
        <v>1E-3</v>
      </c>
      <c r="AQ104" s="377" t="s">
        <v>1676</v>
      </c>
    </row>
    <row r="105" spans="2:45" ht="25.5">
      <c r="B105" s="183" t="s">
        <v>2139</v>
      </c>
      <c r="C105" s="183">
        <v>7232099</v>
      </c>
      <c r="D105" s="182" t="s">
        <v>1482</v>
      </c>
      <c r="E105" s="182" t="s">
        <v>1673</v>
      </c>
      <c r="F105" s="182" t="s">
        <v>2165</v>
      </c>
      <c r="G105" s="182" t="s">
        <v>297</v>
      </c>
      <c r="H105" s="182" t="s">
        <v>300</v>
      </c>
      <c r="I105" s="182" t="s">
        <v>1772</v>
      </c>
      <c r="J105" s="183">
        <v>0.01</v>
      </c>
      <c r="K105" s="196">
        <f t="shared" si="2"/>
        <v>0.04</v>
      </c>
      <c r="L105" s="1125" t="s">
        <v>3201</v>
      </c>
      <c r="M105" s="1119"/>
      <c r="N105" s="1125" t="s">
        <v>3202</v>
      </c>
      <c r="O105" s="1119"/>
      <c r="P105" s="184"/>
      <c r="Q105" s="184"/>
      <c r="R105" s="184"/>
      <c r="S105" s="175">
        <v>1.05</v>
      </c>
      <c r="T105" s="175">
        <v>2.5</v>
      </c>
      <c r="U105" s="175">
        <v>6</v>
      </c>
      <c r="V105" s="175">
        <v>7</v>
      </c>
      <c r="W105" s="175">
        <v>10</v>
      </c>
      <c r="X105" s="175">
        <v>12.5</v>
      </c>
      <c r="Y105" s="175">
        <v>15</v>
      </c>
      <c r="Z105" s="175">
        <v>17.5</v>
      </c>
      <c r="AA105" s="175">
        <v>20</v>
      </c>
      <c r="AB105" s="175">
        <v>22.5</v>
      </c>
      <c r="AC105" s="175">
        <v>25</v>
      </c>
      <c r="AD105" s="1113" t="s">
        <v>3204</v>
      </c>
      <c r="AE105" s="1114"/>
      <c r="AF105" s="1113" t="s">
        <v>2570</v>
      </c>
      <c r="AG105" s="1114"/>
      <c r="AH105" s="1114"/>
      <c r="AI105" s="173">
        <v>4</v>
      </c>
      <c r="AJ105" s="173">
        <v>1E-3</v>
      </c>
      <c r="AK105" s="173">
        <v>8</v>
      </c>
      <c r="AL105" s="173">
        <v>2E-3</v>
      </c>
      <c r="AM105" s="391"/>
      <c r="AN105" s="391"/>
      <c r="AO105" s="194">
        <v>0.03</v>
      </c>
      <c r="AP105" s="391">
        <v>1E-3</v>
      </c>
      <c r="AQ105" s="961" t="s">
        <v>3203</v>
      </c>
      <c r="AR105" s="392"/>
      <c r="AS105" s="390"/>
    </row>
    <row r="106" spans="2:45" ht="13.15" customHeight="1">
      <c r="B106" s="183" t="s">
        <v>2155</v>
      </c>
      <c r="C106" s="183">
        <v>7113645</v>
      </c>
      <c r="D106" s="182" t="s">
        <v>1482</v>
      </c>
      <c r="E106" s="182" t="s">
        <v>1673</v>
      </c>
      <c r="F106" s="182" t="s">
        <v>2164</v>
      </c>
      <c r="G106" s="182" t="s">
        <v>297</v>
      </c>
      <c r="H106" s="182" t="s">
        <v>300</v>
      </c>
      <c r="I106" s="182" t="s">
        <v>1772</v>
      </c>
      <c r="J106" s="183">
        <v>0.01</v>
      </c>
      <c r="K106" s="196">
        <f t="shared" ref="K106" si="13">AO106+J106</f>
        <v>0.04</v>
      </c>
      <c r="L106" s="1125" t="s">
        <v>3201</v>
      </c>
      <c r="M106" s="1119"/>
      <c r="N106" s="1125" t="s">
        <v>3202</v>
      </c>
      <c r="O106" s="1119"/>
      <c r="P106" s="184"/>
      <c r="Q106" s="184"/>
      <c r="R106" s="184"/>
      <c r="S106" s="175">
        <v>1.05</v>
      </c>
      <c r="T106" s="175">
        <v>2.5</v>
      </c>
      <c r="U106" s="175">
        <v>6</v>
      </c>
      <c r="V106" s="175">
        <v>7</v>
      </c>
      <c r="W106" s="175">
        <v>10</v>
      </c>
      <c r="X106" s="175">
        <v>12.5</v>
      </c>
      <c r="Y106" s="175">
        <v>15</v>
      </c>
      <c r="Z106" s="175">
        <v>17.5</v>
      </c>
      <c r="AA106" s="175">
        <v>20</v>
      </c>
      <c r="AB106" s="175">
        <v>22.5</v>
      </c>
      <c r="AC106" s="175">
        <v>25</v>
      </c>
      <c r="AD106" s="1113" t="s">
        <v>3204</v>
      </c>
      <c r="AE106" s="1114"/>
      <c r="AF106" s="1113" t="s">
        <v>2570</v>
      </c>
      <c r="AG106" s="1114"/>
      <c r="AH106" s="1114"/>
      <c r="AI106" s="173">
        <v>4</v>
      </c>
      <c r="AJ106" s="173">
        <v>1E-3</v>
      </c>
      <c r="AK106" s="173">
        <v>8</v>
      </c>
      <c r="AL106" s="173">
        <v>2E-3</v>
      </c>
      <c r="AM106" s="405"/>
      <c r="AN106" s="405"/>
      <c r="AO106" s="194">
        <v>0.03</v>
      </c>
      <c r="AP106" s="405">
        <v>1E-3</v>
      </c>
      <c r="AQ106" s="963" t="s">
        <v>3207</v>
      </c>
      <c r="AR106" s="404"/>
      <c r="AS106" s="403"/>
    </row>
    <row r="107" spans="2:45" ht="12.75" customHeight="1">
      <c r="B107" s="183" t="s">
        <v>2156</v>
      </c>
      <c r="C107" s="183">
        <v>70418</v>
      </c>
      <c r="D107" s="182" t="s">
        <v>1977</v>
      </c>
      <c r="E107" s="182" t="s">
        <v>1673</v>
      </c>
      <c r="F107" s="182" t="s">
        <v>2162</v>
      </c>
      <c r="G107" s="182" t="s">
        <v>297</v>
      </c>
      <c r="H107" s="182" t="s">
        <v>300</v>
      </c>
      <c r="I107" s="182" t="s">
        <v>2157</v>
      </c>
      <c r="J107" s="183">
        <v>0.01</v>
      </c>
      <c r="K107" s="196">
        <f t="shared" ref="K107" si="14">AO107+J107</f>
        <v>0.04</v>
      </c>
      <c r="L107" s="1125" t="s">
        <v>3201</v>
      </c>
      <c r="M107" s="1119"/>
      <c r="N107" s="1125" t="s">
        <v>3202</v>
      </c>
      <c r="O107" s="1119"/>
      <c r="P107" s="184"/>
      <c r="Q107" s="184"/>
      <c r="R107" s="184"/>
      <c r="S107" s="175">
        <v>75</v>
      </c>
      <c r="T107" s="175">
        <v>77.5</v>
      </c>
      <c r="U107" s="175">
        <v>80</v>
      </c>
      <c r="V107" s="175">
        <v>85</v>
      </c>
      <c r="W107" s="175">
        <v>90</v>
      </c>
      <c r="X107" s="175">
        <v>92.5</v>
      </c>
      <c r="Y107" s="175">
        <v>95</v>
      </c>
      <c r="Z107" s="175">
        <v>100</v>
      </c>
      <c r="AA107" s="175"/>
      <c r="AB107" s="175"/>
      <c r="AC107" s="175"/>
      <c r="AD107" s="1113" t="s">
        <v>2130</v>
      </c>
      <c r="AE107" s="1114"/>
      <c r="AF107" s="1113" t="s">
        <v>2570</v>
      </c>
      <c r="AG107" s="1114"/>
      <c r="AH107" s="1114"/>
      <c r="AI107" s="447" t="s">
        <v>2181</v>
      </c>
      <c r="AJ107" s="447" t="s">
        <v>2181</v>
      </c>
      <c r="AK107" s="447" t="s">
        <v>2181</v>
      </c>
      <c r="AL107" s="447" t="s">
        <v>2181</v>
      </c>
      <c r="AM107" s="405"/>
      <c r="AN107" s="405"/>
      <c r="AO107" s="194">
        <v>0.03</v>
      </c>
      <c r="AP107" s="405">
        <v>1E-3</v>
      </c>
      <c r="AQ107" s="1030" t="s">
        <v>3207</v>
      </c>
      <c r="AR107" s="404"/>
      <c r="AS107" s="403"/>
    </row>
    <row r="108" spans="2:45" ht="12.75" customHeight="1">
      <c r="B108" s="182" t="s">
        <v>2158</v>
      </c>
      <c r="C108" s="183">
        <v>783813</v>
      </c>
      <c r="D108" s="182" t="s">
        <v>1977</v>
      </c>
      <c r="E108" s="182" t="s">
        <v>1673</v>
      </c>
      <c r="F108" s="182" t="s">
        <v>2163</v>
      </c>
      <c r="G108" s="182" t="s">
        <v>297</v>
      </c>
      <c r="H108" s="182" t="s">
        <v>300</v>
      </c>
      <c r="I108" s="182" t="s">
        <v>2159</v>
      </c>
      <c r="J108" s="183">
        <v>0.01</v>
      </c>
      <c r="K108" s="196">
        <f t="shared" ref="K108" si="15">AO108+J108</f>
        <v>0.04</v>
      </c>
      <c r="L108" s="1125" t="s">
        <v>3201</v>
      </c>
      <c r="M108" s="1119"/>
      <c r="N108" s="1125" t="s">
        <v>3202</v>
      </c>
      <c r="O108" s="1119"/>
      <c r="P108" s="184"/>
      <c r="Q108" s="184"/>
      <c r="R108" s="184"/>
      <c r="S108" s="175">
        <v>100</v>
      </c>
      <c r="T108" s="175">
        <v>102.5</v>
      </c>
      <c r="U108" s="175">
        <v>110</v>
      </c>
      <c r="V108" s="175">
        <v>112.5</v>
      </c>
      <c r="W108" s="175">
        <v>115</v>
      </c>
      <c r="X108" s="175">
        <v>120</v>
      </c>
      <c r="Y108" s="175">
        <v>122.5</v>
      </c>
      <c r="Z108" s="175">
        <v>125</v>
      </c>
      <c r="AA108" s="175"/>
      <c r="AB108" s="175"/>
      <c r="AC108" s="175"/>
      <c r="AD108" s="1113" t="s">
        <v>2130</v>
      </c>
      <c r="AE108" s="1114"/>
      <c r="AF108" s="1113" t="s">
        <v>2570</v>
      </c>
      <c r="AG108" s="1114"/>
      <c r="AH108" s="1114"/>
      <c r="AI108" s="447" t="s">
        <v>2181</v>
      </c>
      <c r="AJ108" s="447" t="s">
        <v>2181</v>
      </c>
      <c r="AK108" s="447" t="s">
        <v>2181</v>
      </c>
      <c r="AL108" s="447" t="s">
        <v>2181</v>
      </c>
      <c r="AM108" s="405"/>
      <c r="AN108" s="405"/>
      <c r="AO108" s="194">
        <v>0.03</v>
      </c>
      <c r="AP108" s="405">
        <v>1E-3</v>
      </c>
      <c r="AQ108" s="1030" t="s">
        <v>3207</v>
      </c>
      <c r="AR108" s="404"/>
      <c r="AS108" s="403"/>
    </row>
    <row r="109" spans="2:45" ht="12.75" customHeight="1">
      <c r="B109" s="182" t="s">
        <v>2160</v>
      </c>
      <c r="C109" s="183">
        <v>783885</v>
      </c>
      <c r="D109" s="182" t="s">
        <v>1977</v>
      </c>
      <c r="E109" s="182" t="s">
        <v>1673</v>
      </c>
      <c r="F109" s="182" t="s">
        <v>2166</v>
      </c>
      <c r="G109" s="182" t="s">
        <v>297</v>
      </c>
      <c r="H109" s="182" t="s">
        <v>300</v>
      </c>
      <c r="I109" s="182" t="s">
        <v>2157</v>
      </c>
      <c r="J109" s="183">
        <v>0.01</v>
      </c>
      <c r="K109" s="196">
        <f t="shared" ref="K109" si="16">AO109+J109</f>
        <v>0.04</v>
      </c>
      <c r="L109" s="1125" t="s">
        <v>3201</v>
      </c>
      <c r="M109" s="1119"/>
      <c r="N109" s="1125" t="s">
        <v>3202</v>
      </c>
      <c r="O109" s="1119"/>
      <c r="P109" s="184"/>
      <c r="Q109" s="184"/>
      <c r="R109" s="184"/>
      <c r="S109" s="175">
        <v>125</v>
      </c>
      <c r="T109" s="175">
        <v>127.5</v>
      </c>
      <c r="U109" s="175">
        <v>130</v>
      </c>
      <c r="V109" s="175">
        <v>140</v>
      </c>
      <c r="W109" s="175">
        <v>142.5</v>
      </c>
      <c r="X109" s="175">
        <v>145</v>
      </c>
      <c r="Y109" s="175">
        <v>147.5</v>
      </c>
      <c r="Z109" s="175">
        <v>150</v>
      </c>
      <c r="AA109" s="175"/>
      <c r="AB109" s="175"/>
      <c r="AC109" s="175"/>
      <c r="AD109" s="1113" t="s">
        <v>2130</v>
      </c>
      <c r="AE109" s="1114"/>
      <c r="AF109" s="1113" t="s">
        <v>2570</v>
      </c>
      <c r="AG109" s="1114"/>
      <c r="AH109" s="1114"/>
      <c r="AI109" s="447" t="s">
        <v>2181</v>
      </c>
      <c r="AJ109" s="447" t="s">
        <v>2181</v>
      </c>
      <c r="AK109" s="447" t="s">
        <v>2181</v>
      </c>
      <c r="AL109" s="447" t="s">
        <v>2181</v>
      </c>
      <c r="AM109" s="405"/>
      <c r="AN109" s="405"/>
      <c r="AO109" s="194">
        <v>0.03</v>
      </c>
      <c r="AP109" s="405">
        <v>1E-3</v>
      </c>
      <c r="AQ109" s="1030" t="s">
        <v>3207</v>
      </c>
      <c r="AR109" s="404"/>
      <c r="AS109" s="403"/>
    </row>
    <row r="110" spans="2:45" ht="12.75" customHeight="1">
      <c r="B110" s="182" t="s">
        <v>2173</v>
      </c>
      <c r="C110" s="182" t="s">
        <v>2174</v>
      </c>
      <c r="D110" s="182" t="s">
        <v>1482</v>
      </c>
      <c r="E110" s="182" t="s">
        <v>1673</v>
      </c>
      <c r="F110" s="182" t="s">
        <v>2175</v>
      </c>
      <c r="G110" s="182" t="s">
        <v>1991</v>
      </c>
      <c r="H110" s="182" t="s">
        <v>300</v>
      </c>
      <c r="I110" s="182" t="s">
        <v>2142</v>
      </c>
      <c r="J110" s="183">
        <v>0.05</v>
      </c>
      <c r="K110" s="196">
        <f t="shared" si="2"/>
        <v>0.2</v>
      </c>
      <c r="L110" s="1125" t="s">
        <v>2176</v>
      </c>
      <c r="M110" s="1119"/>
      <c r="N110" s="1125" t="s">
        <v>1789</v>
      </c>
      <c r="O110" s="1119"/>
      <c r="P110" s="184"/>
      <c r="Q110" s="184"/>
      <c r="R110" s="184"/>
      <c r="S110" s="176">
        <v>1.05</v>
      </c>
      <c r="T110" s="176">
        <v>5</v>
      </c>
      <c r="U110" s="176">
        <v>10</v>
      </c>
      <c r="V110" s="176">
        <v>15</v>
      </c>
      <c r="W110" s="176">
        <v>20</v>
      </c>
      <c r="X110" s="176">
        <v>25</v>
      </c>
      <c r="Y110" s="176">
        <v>30</v>
      </c>
      <c r="Z110" s="176">
        <v>35</v>
      </c>
      <c r="AA110" s="176">
        <v>40</v>
      </c>
      <c r="AB110" s="176">
        <v>45</v>
      </c>
      <c r="AC110" s="176">
        <v>50</v>
      </c>
      <c r="AD110" s="1113" t="s">
        <v>2571</v>
      </c>
      <c r="AE110" s="1114"/>
      <c r="AF110" s="1113" t="s">
        <v>1748</v>
      </c>
      <c r="AG110" s="1114"/>
      <c r="AH110" s="1114"/>
      <c r="AI110" s="173">
        <v>4</v>
      </c>
      <c r="AJ110" s="173">
        <v>1E-3</v>
      </c>
      <c r="AK110" s="173">
        <v>8</v>
      </c>
      <c r="AL110" s="173">
        <v>2E-3</v>
      </c>
      <c r="AM110" s="431" t="s">
        <v>287</v>
      </c>
      <c r="AN110" s="431" t="s">
        <v>287</v>
      </c>
      <c r="AO110" s="194">
        <f>IF(J110&lt;0.005,4*J110,IF(J110&lt;0.01,3*J110,3*J110))</f>
        <v>0.15000000000000002</v>
      </c>
      <c r="AP110" s="179">
        <v>1E-3</v>
      </c>
      <c r="AQ110" s="412" t="s">
        <v>1676</v>
      </c>
    </row>
    <row r="111" spans="2:45" ht="12.75" customHeight="1">
      <c r="B111" s="182" t="s">
        <v>2179</v>
      </c>
      <c r="C111" s="183">
        <v>4440442</v>
      </c>
      <c r="D111" s="182" t="s">
        <v>1482</v>
      </c>
      <c r="E111" s="182" t="s">
        <v>1673</v>
      </c>
      <c r="F111" s="182" t="s">
        <v>2180</v>
      </c>
      <c r="G111" s="182" t="s">
        <v>297</v>
      </c>
      <c r="H111" s="182" t="s">
        <v>300</v>
      </c>
      <c r="I111" s="182">
        <v>20</v>
      </c>
      <c r="J111" s="183">
        <v>0.01</v>
      </c>
      <c r="K111" s="196">
        <v>0.04</v>
      </c>
      <c r="L111" s="1118" t="s">
        <v>2176</v>
      </c>
      <c r="M111" s="1119"/>
      <c r="N111" s="1118" t="s">
        <v>1789</v>
      </c>
      <c r="O111" s="1119"/>
      <c r="P111" s="184"/>
      <c r="Q111" s="184"/>
      <c r="R111" s="184"/>
      <c r="S111" s="175">
        <v>1.05</v>
      </c>
      <c r="T111" s="175">
        <v>2.5</v>
      </c>
      <c r="U111" s="175">
        <v>5.05</v>
      </c>
      <c r="V111" s="175">
        <v>7.5</v>
      </c>
      <c r="W111" s="175">
        <v>10</v>
      </c>
      <c r="X111" s="175">
        <v>11.05</v>
      </c>
      <c r="Y111" s="175">
        <v>12.5</v>
      </c>
      <c r="Z111" s="175">
        <v>15</v>
      </c>
      <c r="AA111" s="175">
        <v>18</v>
      </c>
      <c r="AB111" s="175">
        <v>19</v>
      </c>
      <c r="AC111" s="175">
        <v>20</v>
      </c>
      <c r="AD111" s="1113" t="s">
        <v>2571</v>
      </c>
      <c r="AE111" s="1114"/>
      <c r="AF111" s="1113" t="s">
        <v>1748</v>
      </c>
      <c r="AG111" s="1114"/>
      <c r="AH111" s="1114"/>
      <c r="AI111" s="447" t="s">
        <v>2181</v>
      </c>
      <c r="AJ111" s="447" t="s">
        <v>2181</v>
      </c>
      <c r="AK111" s="447" t="s">
        <v>2181</v>
      </c>
      <c r="AL111" s="447" t="s">
        <v>2181</v>
      </c>
      <c r="AM111" s="179"/>
      <c r="AN111" s="179"/>
      <c r="AO111" s="194">
        <f>IF(J111&lt;0.005,4*J111,IF(J111&lt;=0.01,3*J111,2*J111))</f>
        <v>0.03</v>
      </c>
      <c r="AP111" s="179">
        <v>1.8E-3</v>
      </c>
      <c r="AQ111" s="446" t="s">
        <v>1676</v>
      </c>
    </row>
    <row r="112" spans="2:45" ht="12.75" customHeight="1">
      <c r="B112" s="183" t="s">
        <v>2182</v>
      </c>
      <c r="C112" s="183" t="s">
        <v>1732</v>
      </c>
      <c r="D112" s="182" t="s">
        <v>1482</v>
      </c>
      <c r="E112" s="182" t="s">
        <v>1673</v>
      </c>
      <c r="F112" s="183" t="s">
        <v>1732</v>
      </c>
      <c r="G112" s="183" t="s">
        <v>2183</v>
      </c>
      <c r="H112" s="182" t="s">
        <v>300</v>
      </c>
      <c r="I112" s="182">
        <v>30</v>
      </c>
      <c r="J112" s="183">
        <v>0.01</v>
      </c>
      <c r="K112" s="196">
        <f t="shared" si="2"/>
        <v>0.03</v>
      </c>
      <c r="L112" s="1118" t="s">
        <v>2176</v>
      </c>
      <c r="M112" s="1119"/>
      <c r="N112" s="1118" t="s">
        <v>1789</v>
      </c>
      <c r="O112" s="1119"/>
      <c r="P112" s="184"/>
      <c r="Q112" s="184"/>
      <c r="R112" s="184"/>
      <c r="S112" s="175">
        <v>1.05</v>
      </c>
      <c r="T112" s="175">
        <v>2.5</v>
      </c>
      <c r="U112" s="175">
        <v>6</v>
      </c>
      <c r="V112" s="175">
        <v>7</v>
      </c>
      <c r="W112" s="175">
        <v>10</v>
      </c>
      <c r="X112" s="175">
        <v>12.5</v>
      </c>
      <c r="Y112" s="175">
        <v>15</v>
      </c>
      <c r="Z112" s="175">
        <v>17.5</v>
      </c>
      <c r="AA112" s="175">
        <v>20</v>
      </c>
      <c r="AB112" s="175">
        <v>25</v>
      </c>
      <c r="AC112" s="175">
        <v>30</v>
      </c>
      <c r="AD112" s="1113" t="s">
        <v>2571</v>
      </c>
      <c r="AE112" s="1114"/>
      <c r="AF112" s="1114" t="s">
        <v>1748</v>
      </c>
      <c r="AG112" s="1114"/>
      <c r="AH112" s="1114"/>
      <c r="AI112" s="173"/>
      <c r="AJ112" s="173"/>
      <c r="AK112" s="173"/>
      <c r="AL112" s="173"/>
      <c r="AM112" s="448" t="s">
        <v>287</v>
      </c>
      <c r="AN112" s="448" t="s">
        <v>287</v>
      </c>
      <c r="AO112" s="195">
        <f t="shared" ref="AO112" si="17">IF(J112&lt;0.005,4*J112,IF(J112&lt;0.01,3*J112,2*J112))</f>
        <v>0.02</v>
      </c>
      <c r="AP112" s="450">
        <v>1.8E-3</v>
      </c>
      <c r="AQ112" s="448" t="s">
        <v>1676</v>
      </c>
    </row>
    <row r="113" spans="2:43" ht="12.75" customHeight="1">
      <c r="B113" s="183" t="s">
        <v>2184</v>
      </c>
      <c r="C113" s="183" t="s">
        <v>1732</v>
      </c>
      <c r="D113" s="182" t="s">
        <v>1482</v>
      </c>
      <c r="E113" s="182" t="s">
        <v>1673</v>
      </c>
      <c r="F113" s="183" t="s">
        <v>1732</v>
      </c>
      <c r="G113" s="183" t="s">
        <v>2183</v>
      </c>
      <c r="H113" s="182" t="s">
        <v>300</v>
      </c>
      <c r="I113" s="182">
        <v>30</v>
      </c>
      <c r="J113" s="183">
        <v>0.01</v>
      </c>
      <c r="K113" s="196">
        <f t="shared" si="2"/>
        <v>0.03</v>
      </c>
      <c r="L113" s="1118" t="s">
        <v>2176</v>
      </c>
      <c r="M113" s="1119"/>
      <c r="N113" s="1118" t="s">
        <v>1789</v>
      </c>
      <c r="O113" s="1119"/>
      <c r="P113" s="184"/>
      <c r="Q113" s="184"/>
      <c r="R113" s="184"/>
      <c r="S113" s="175">
        <v>1.05</v>
      </c>
      <c r="T113" s="175">
        <v>2.5</v>
      </c>
      <c r="U113" s="175">
        <v>6</v>
      </c>
      <c r="V113" s="175">
        <v>7</v>
      </c>
      <c r="W113" s="175">
        <v>10</v>
      </c>
      <c r="X113" s="175">
        <v>12.5</v>
      </c>
      <c r="Y113" s="175">
        <v>15</v>
      </c>
      <c r="Z113" s="175">
        <v>17.5</v>
      </c>
      <c r="AA113" s="175">
        <v>20</v>
      </c>
      <c r="AB113" s="175">
        <v>25</v>
      </c>
      <c r="AC113" s="175">
        <v>30</v>
      </c>
      <c r="AD113" s="1113" t="s">
        <v>2571</v>
      </c>
      <c r="AE113" s="1114"/>
      <c r="AF113" s="1114" t="s">
        <v>1748</v>
      </c>
      <c r="AG113" s="1114"/>
      <c r="AH113" s="1114"/>
      <c r="AI113" s="173"/>
      <c r="AJ113" s="173"/>
      <c r="AK113" s="173"/>
      <c r="AL113" s="173"/>
      <c r="AM113" s="448" t="s">
        <v>287</v>
      </c>
      <c r="AN113" s="448" t="s">
        <v>287</v>
      </c>
      <c r="AO113" s="195">
        <f t="shared" ref="AO113" si="18">IF(J113&lt;0.005,4*J113,IF(J113&lt;0.01,3*J113,2*J113))</f>
        <v>0.02</v>
      </c>
      <c r="AP113" s="450">
        <v>1.8E-3</v>
      </c>
      <c r="AQ113" s="448" t="s">
        <v>1676</v>
      </c>
    </row>
    <row r="114" spans="2:43" ht="12.75" customHeight="1">
      <c r="B114" s="183" t="s">
        <v>2201</v>
      </c>
      <c r="C114" s="183" t="s">
        <v>1732</v>
      </c>
      <c r="D114" s="182" t="s">
        <v>1482</v>
      </c>
      <c r="E114" s="182" t="s">
        <v>1673</v>
      </c>
      <c r="F114" s="183" t="s">
        <v>1732</v>
      </c>
      <c r="G114" s="183" t="s">
        <v>2183</v>
      </c>
      <c r="H114" s="182" t="s">
        <v>300</v>
      </c>
      <c r="I114" s="182">
        <v>30</v>
      </c>
      <c r="J114" s="183">
        <v>0.01</v>
      </c>
      <c r="K114" s="196">
        <f t="shared" si="2"/>
        <v>0.03</v>
      </c>
      <c r="L114" s="1118" t="s">
        <v>2176</v>
      </c>
      <c r="M114" s="1119"/>
      <c r="N114" s="1118" t="s">
        <v>1789</v>
      </c>
      <c r="O114" s="1119"/>
      <c r="P114" s="184"/>
      <c r="Q114" s="184"/>
      <c r="R114" s="184"/>
      <c r="S114" s="175">
        <v>1.05</v>
      </c>
      <c r="T114" s="175">
        <v>2.5</v>
      </c>
      <c r="U114" s="175">
        <v>6</v>
      </c>
      <c r="V114" s="175">
        <v>7</v>
      </c>
      <c r="W114" s="175">
        <v>10</v>
      </c>
      <c r="X114" s="175">
        <v>12.5</v>
      </c>
      <c r="Y114" s="175">
        <v>15</v>
      </c>
      <c r="Z114" s="175">
        <v>17.5</v>
      </c>
      <c r="AA114" s="175">
        <v>20</v>
      </c>
      <c r="AB114" s="175">
        <v>25</v>
      </c>
      <c r="AC114" s="175">
        <v>30</v>
      </c>
      <c r="AD114" s="1113" t="s">
        <v>2571</v>
      </c>
      <c r="AE114" s="1114"/>
      <c r="AF114" s="1114" t="s">
        <v>1748</v>
      </c>
      <c r="AG114" s="1114"/>
      <c r="AH114" s="1114"/>
      <c r="AI114" s="173"/>
      <c r="AJ114" s="173"/>
      <c r="AK114" s="173"/>
      <c r="AL114" s="173"/>
      <c r="AM114" s="449" t="s">
        <v>287</v>
      </c>
      <c r="AN114" s="449" t="s">
        <v>287</v>
      </c>
      <c r="AO114" s="195">
        <f t="shared" ref="AO114:AO120" si="19">IF(J114&lt;0.005,4*J114,IF(J114&lt;0.01,3*J114,2*J114))</f>
        <v>0.02</v>
      </c>
      <c r="AP114" s="450">
        <v>1.8E-3</v>
      </c>
      <c r="AQ114" s="449" t="s">
        <v>1676</v>
      </c>
    </row>
    <row r="115" spans="2:43" ht="12.75" customHeight="1">
      <c r="B115" s="183" t="s">
        <v>2185</v>
      </c>
      <c r="C115" s="183" t="s">
        <v>1732</v>
      </c>
      <c r="D115" s="182" t="s">
        <v>1482</v>
      </c>
      <c r="E115" s="182" t="s">
        <v>1673</v>
      </c>
      <c r="F115" s="183" t="s">
        <v>1732</v>
      </c>
      <c r="G115" s="183" t="s">
        <v>2183</v>
      </c>
      <c r="H115" s="182" t="s">
        <v>300</v>
      </c>
      <c r="I115" s="182">
        <v>30</v>
      </c>
      <c r="J115" s="183">
        <v>0.01</v>
      </c>
      <c r="K115" s="196">
        <f t="shared" si="2"/>
        <v>0.03</v>
      </c>
      <c r="L115" s="1118" t="s">
        <v>2176</v>
      </c>
      <c r="M115" s="1119"/>
      <c r="N115" s="1118" t="s">
        <v>1789</v>
      </c>
      <c r="O115" s="1119"/>
      <c r="P115" s="184"/>
      <c r="Q115" s="184"/>
      <c r="R115" s="184"/>
      <c r="S115" s="175">
        <v>1.05</v>
      </c>
      <c r="T115" s="175">
        <v>2.5</v>
      </c>
      <c r="U115" s="175">
        <v>6</v>
      </c>
      <c r="V115" s="175">
        <v>7</v>
      </c>
      <c r="W115" s="175">
        <v>10</v>
      </c>
      <c r="X115" s="175">
        <v>12.5</v>
      </c>
      <c r="Y115" s="175">
        <v>15</v>
      </c>
      <c r="Z115" s="175">
        <v>17.5</v>
      </c>
      <c r="AA115" s="175">
        <v>20</v>
      </c>
      <c r="AB115" s="175">
        <v>25</v>
      </c>
      <c r="AC115" s="175">
        <v>30</v>
      </c>
      <c r="AD115" s="1113" t="s">
        <v>2571</v>
      </c>
      <c r="AE115" s="1114"/>
      <c r="AF115" s="1114" t="s">
        <v>1748</v>
      </c>
      <c r="AG115" s="1114"/>
      <c r="AH115" s="1114"/>
      <c r="AI115" s="173"/>
      <c r="AJ115" s="173"/>
      <c r="AK115" s="173"/>
      <c r="AL115" s="173"/>
      <c r="AM115" s="449" t="s">
        <v>287</v>
      </c>
      <c r="AN115" s="449" t="s">
        <v>287</v>
      </c>
      <c r="AO115" s="195">
        <f t="shared" si="19"/>
        <v>0.02</v>
      </c>
      <c r="AP115" s="450">
        <v>1.8E-3</v>
      </c>
      <c r="AQ115" s="449" t="s">
        <v>1676</v>
      </c>
    </row>
    <row r="116" spans="2:43" ht="12.75" customHeight="1">
      <c r="B116" s="183" t="s">
        <v>2186</v>
      </c>
      <c r="C116" s="183" t="s">
        <v>1732</v>
      </c>
      <c r="D116" s="182" t="s">
        <v>1482</v>
      </c>
      <c r="E116" s="182" t="s">
        <v>1673</v>
      </c>
      <c r="F116" s="183" t="s">
        <v>1732</v>
      </c>
      <c r="G116" s="183" t="s">
        <v>2183</v>
      </c>
      <c r="H116" s="182" t="s">
        <v>300</v>
      </c>
      <c r="I116" s="182">
        <v>30</v>
      </c>
      <c r="J116" s="183">
        <v>0.01</v>
      </c>
      <c r="K116" s="196">
        <f t="shared" si="2"/>
        <v>0.03</v>
      </c>
      <c r="L116" s="1118" t="s">
        <v>2176</v>
      </c>
      <c r="M116" s="1119"/>
      <c r="N116" s="1118" t="s">
        <v>1789</v>
      </c>
      <c r="O116" s="1119"/>
      <c r="P116" s="184"/>
      <c r="Q116" s="184"/>
      <c r="R116" s="184"/>
      <c r="S116" s="175">
        <v>1.05</v>
      </c>
      <c r="T116" s="175">
        <v>2.5</v>
      </c>
      <c r="U116" s="175">
        <v>6</v>
      </c>
      <c r="V116" s="175">
        <v>7</v>
      </c>
      <c r="W116" s="175">
        <v>10</v>
      </c>
      <c r="X116" s="175">
        <v>12.5</v>
      </c>
      <c r="Y116" s="175">
        <v>15</v>
      </c>
      <c r="Z116" s="175">
        <v>17.5</v>
      </c>
      <c r="AA116" s="175">
        <v>20</v>
      </c>
      <c r="AB116" s="175">
        <v>25</v>
      </c>
      <c r="AC116" s="175">
        <v>30</v>
      </c>
      <c r="AD116" s="1113" t="s">
        <v>2571</v>
      </c>
      <c r="AE116" s="1114"/>
      <c r="AF116" s="1114" t="s">
        <v>1748</v>
      </c>
      <c r="AG116" s="1114"/>
      <c r="AH116" s="1114"/>
      <c r="AI116" s="173"/>
      <c r="AJ116" s="173"/>
      <c r="AK116" s="173"/>
      <c r="AL116" s="173"/>
      <c r="AM116" s="449" t="s">
        <v>287</v>
      </c>
      <c r="AN116" s="449" t="s">
        <v>287</v>
      </c>
      <c r="AO116" s="195">
        <f t="shared" si="19"/>
        <v>0.02</v>
      </c>
      <c r="AP116" s="450">
        <v>1.8E-3</v>
      </c>
      <c r="AQ116" s="449" t="s">
        <v>1676</v>
      </c>
    </row>
    <row r="117" spans="2:43" ht="12.75" customHeight="1">
      <c r="B117" s="183" t="s">
        <v>2187</v>
      </c>
      <c r="C117" s="183" t="s">
        <v>1732</v>
      </c>
      <c r="D117" s="182" t="s">
        <v>1482</v>
      </c>
      <c r="E117" s="182" t="s">
        <v>1673</v>
      </c>
      <c r="F117" s="183" t="s">
        <v>1732</v>
      </c>
      <c r="G117" s="183" t="s">
        <v>2183</v>
      </c>
      <c r="H117" s="182" t="s">
        <v>300</v>
      </c>
      <c r="I117" s="182">
        <v>30</v>
      </c>
      <c r="J117" s="183">
        <v>0.01</v>
      </c>
      <c r="K117" s="196">
        <f t="shared" si="2"/>
        <v>0.03</v>
      </c>
      <c r="L117" s="1118" t="s">
        <v>2176</v>
      </c>
      <c r="M117" s="1119"/>
      <c r="N117" s="1118" t="s">
        <v>1789</v>
      </c>
      <c r="O117" s="1119"/>
      <c r="P117" s="184"/>
      <c r="Q117" s="184"/>
      <c r="R117" s="184"/>
      <c r="S117" s="175">
        <v>1.05</v>
      </c>
      <c r="T117" s="175">
        <v>2.5</v>
      </c>
      <c r="U117" s="175">
        <v>6</v>
      </c>
      <c r="V117" s="175">
        <v>7</v>
      </c>
      <c r="W117" s="175">
        <v>10</v>
      </c>
      <c r="X117" s="175">
        <v>12.5</v>
      </c>
      <c r="Y117" s="175">
        <v>15</v>
      </c>
      <c r="Z117" s="175">
        <v>17.5</v>
      </c>
      <c r="AA117" s="175">
        <v>20</v>
      </c>
      <c r="AB117" s="175">
        <v>25</v>
      </c>
      <c r="AC117" s="175">
        <v>30</v>
      </c>
      <c r="AD117" s="1113" t="s">
        <v>2571</v>
      </c>
      <c r="AE117" s="1114"/>
      <c r="AF117" s="1114" t="s">
        <v>1748</v>
      </c>
      <c r="AG117" s="1114"/>
      <c r="AH117" s="1114"/>
      <c r="AI117" s="173"/>
      <c r="AJ117" s="173"/>
      <c r="AK117" s="173"/>
      <c r="AL117" s="173"/>
      <c r="AM117" s="449" t="s">
        <v>287</v>
      </c>
      <c r="AN117" s="449" t="s">
        <v>287</v>
      </c>
      <c r="AO117" s="195">
        <f t="shared" si="19"/>
        <v>0.02</v>
      </c>
      <c r="AP117" s="450">
        <v>1.8E-3</v>
      </c>
      <c r="AQ117" s="449" t="s">
        <v>1676</v>
      </c>
    </row>
    <row r="118" spans="2:43" ht="12.75" customHeight="1">
      <c r="B118" s="183" t="s">
        <v>2188</v>
      </c>
      <c r="C118" s="183" t="s">
        <v>1732</v>
      </c>
      <c r="D118" s="182" t="s">
        <v>1482</v>
      </c>
      <c r="E118" s="182" t="s">
        <v>1673</v>
      </c>
      <c r="F118" s="183" t="s">
        <v>1732</v>
      </c>
      <c r="G118" s="183" t="s">
        <v>2183</v>
      </c>
      <c r="H118" s="182" t="s">
        <v>300</v>
      </c>
      <c r="I118" s="182">
        <v>30</v>
      </c>
      <c r="J118" s="183">
        <v>0.01</v>
      </c>
      <c r="K118" s="196">
        <f t="shared" si="2"/>
        <v>0.03</v>
      </c>
      <c r="L118" s="1118" t="s">
        <v>2176</v>
      </c>
      <c r="M118" s="1119"/>
      <c r="N118" s="1118" t="s">
        <v>1789</v>
      </c>
      <c r="O118" s="1119"/>
      <c r="P118" s="184"/>
      <c r="Q118" s="184"/>
      <c r="R118" s="184"/>
      <c r="S118" s="175">
        <v>1.05</v>
      </c>
      <c r="T118" s="175">
        <v>2.5</v>
      </c>
      <c r="U118" s="175">
        <v>6</v>
      </c>
      <c r="V118" s="175">
        <v>7</v>
      </c>
      <c r="W118" s="175">
        <v>10</v>
      </c>
      <c r="X118" s="175">
        <v>12.5</v>
      </c>
      <c r="Y118" s="175">
        <v>15</v>
      </c>
      <c r="Z118" s="175">
        <v>17.5</v>
      </c>
      <c r="AA118" s="175">
        <v>20</v>
      </c>
      <c r="AB118" s="175">
        <v>25</v>
      </c>
      <c r="AC118" s="175">
        <v>30</v>
      </c>
      <c r="AD118" s="1113" t="s">
        <v>2571</v>
      </c>
      <c r="AE118" s="1114"/>
      <c r="AF118" s="1114" t="s">
        <v>1748</v>
      </c>
      <c r="AG118" s="1114"/>
      <c r="AH118" s="1114"/>
      <c r="AI118" s="173"/>
      <c r="AJ118" s="173"/>
      <c r="AK118" s="173"/>
      <c r="AL118" s="173"/>
      <c r="AM118" s="449" t="s">
        <v>287</v>
      </c>
      <c r="AN118" s="449" t="s">
        <v>287</v>
      </c>
      <c r="AO118" s="195">
        <f t="shared" si="19"/>
        <v>0.02</v>
      </c>
      <c r="AP118" s="450">
        <v>1.8E-3</v>
      </c>
      <c r="AQ118" s="449" t="s">
        <v>1676</v>
      </c>
    </row>
    <row r="119" spans="2:43" ht="12.75" customHeight="1">
      <c r="B119" s="183" t="s">
        <v>2189</v>
      </c>
      <c r="C119" s="183">
        <v>9</v>
      </c>
      <c r="D119" s="182" t="s">
        <v>1482</v>
      </c>
      <c r="E119" s="182" t="s">
        <v>1673</v>
      </c>
      <c r="F119" s="183" t="s">
        <v>1732</v>
      </c>
      <c r="G119" s="183" t="s">
        <v>2183</v>
      </c>
      <c r="H119" s="182" t="s">
        <v>300</v>
      </c>
      <c r="I119" s="182">
        <v>30</v>
      </c>
      <c r="J119" s="183">
        <v>0.01</v>
      </c>
      <c r="K119" s="196">
        <f t="shared" si="2"/>
        <v>0.03</v>
      </c>
      <c r="L119" s="1118" t="s">
        <v>2176</v>
      </c>
      <c r="M119" s="1119"/>
      <c r="N119" s="1118" t="s">
        <v>1789</v>
      </c>
      <c r="O119" s="1119"/>
      <c r="P119" s="184"/>
      <c r="Q119" s="184"/>
      <c r="R119" s="184"/>
      <c r="S119" s="175">
        <v>1.05</v>
      </c>
      <c r="T119" s="175">
        <v>2.5</v>
      </c>
      <c r="U119" s="175">
        <v>6</v>
      </c>
      <c r="V119" s="175">
        <v>7</v>
      </c>
      <c r="W119" s="175">
        <v>10</v>
      </c>
      <c r="X119" s="175">
        <v>12.5</v>
      </c>
      <c r="Y119" s="175">
        <v>15</v>
      </c>
      <c r="Z119" s="175">
        <v>17.5</v>
      </c>
      <c r="AA119" s="175">
        <v>20</v>
      </c>
      <c r="AB119" s="175">
        <v>25</v>
      </c>
      <c r="AC119" s="175">
        <v>30</v>
      </c>
      <c r="AD119" s="1113" t="s">
        <v>2571</v>
      </c>
      <c r="AE119" s="1114"/>
      <c r="AF119" s="1114" t="s">
        <v>1748</v>
      </c>
      <c r="AG119" s="1114"/>
      <c r="AH119" s="1114"/>
      <c r="AI119" s="173"/>
      <c r="AJ119" s="173"/>
      <c r="AK119" s="173"/>
      <c r="AL119" s="173"/>
      <c r="AM119" s="449" t="s">
        <v>287</v>
      </c>
      <c r="AN119" s="449" t="s">
        <v>287</v>
      </c>
      <c r="AO119" s="195">
        <f t="shared" si="19"/>
        <v>0.02</v>
      </c>
      <c r="AP119" s="450">
        <v>1.8E-3</v>
      </c>
      <c r="AQ119" s="449" t="s">
        <v>1676</v>
      </c>
    </row>
    <row r="120" spans="2:43" ht="12.75" customHeight="1">
      <c r="B120" s="183" t="s">
        <v>2190</v>
      </c>
      <c r="C120" s="183" t="s">
        <v>1732</v>
      </c>
      <c r="D120" s="182" t="s">
        <v>1482</v>
      </c>
      <c r="E120" s="182" t="s">
        <v>1673</v>
      </c>
      <c r="F120" s="183" t="s">
        <v>1732</v>
      </c>
      <c r="G120" s="183" t="s">
        <v>2183</v>
      </c>
      <c r="H120" s="182" t="s">
        <v>300</v>
      </c>
      <c r="I120" s="182">
        <v>30</v>
      </c>
      <c r="J120" s="183">
        <v>0.01</v>
      </c>
      <c r="K120" s="196">
        <f t="shared" si="2"/>
        <v>0.03</v>
      </c>
      <c r="L120" s="1118" t="s">
        <v>2176</v>
      </c>
      <c r="M120" s="1119"/>
      <c r="N120" s="1118" t="s">
        <v>1789</v>
      </c>
      <c r="O120" s="1119"/>
      <c r="P120" s="184"/>
      <c r="Q120" s="184"/>
      <c r="R120" s="184"/>
      <c r="S120" s="175">
        <v>1.05</v>
      </c>
      <c r="T120" s="175">
        <v>2.5</v>
      </c>
      <c r="U120" s="175">
        <v>6</v>
      </c>
      <c r="V120" s="175">
        <v>7</v>
      </c>
      <c r="W120" s="175">
        <v>10</v>
      </c>
      <c r="X120" s="175">
        <v>12.5</v>
      </c>
      <c r="Y120" s="175">
        <v>15</v>
      </c>
      <c r="Z120" s="175">
        <v>17.5</v>
      </c>
      <c r="AA120" s="175">
        <v>20</v>
      </c>
      <c r="AB120" s="175">
        <v>25</v>
      </c>
      <c r="AC120" s="175">
        <v>30</v>
      </c>
      <c r="AD120" s="1113" t="s">
        <v>2571</v>
      </c>
      <c r="AE120" s="1114"/>
      <c r="AF120" s="1114" t="s">
        <v>1748</v>
      </c>
      <c r="AG120" s="1114"/>
      <c r="AH120" s="1114"/>
      <c r="AI120" s="173"/>
      <c r="AJ120" s="173"/>
      <c r="AK120" s="173"/>
      <c r="AL120" s="173"/>
      <c r="AM120" s="449" t="s">
        <v>287</v>
      </c>
      <c r="AN120" s="449" t="s">
        <v>287</v>
      </c>
      <c r="AO120" s="195">
        <f t="shared" si="19"/>
        <v>0.02</v>
      </c>
      <c r="AP120" s="450">
        <v>1.8E-3</v>
      </c>
      <c r="AQ120" s="449" t="s">
        <v>1676</v>
      </c>
    </row>
    <row r="121" spans="2:43" ht="12.75" customHeight="1">
      <c r="B121" s="182" t="s">
        <v>2203</v>
      </c>
      <c r="C121" s="182" t="s">
        <v>2204</v>
      </c>
      <c r="D121" s="182" t="s">
        <v>1482</v>
      </c>
      <c r="E121" s="182" t="s">
        <v>1673</v>
      </c>
      <c r="F121" s="182" t="s">
        <v>2205</v>
      </c>
      <c r="G121" s="182" t="s">
        <v>1991</v>
      </c>
      <c r="H121" s="182" t="s">
        <v>300</v>
      </c>
      <c r="I121" s="183">
        <v>20</v>
      </c>
      <c r="J121" s="183">
        <v>0.01</v>
      </c>
      <c r="K121" s="196">
        <f t="shared" si="2"/>
        <v>0.04</v>
      </c>
      <c r="L121" s="1118" t="s">
        <v>2176</v>
      </c>
      <c r="M121" s="1119"/>
      <c r="N121" s="1118" t="s">
        <v>1789</v>
      </c>
      <c r="O121" s="1119"/>
      <c r="P121" s="184"/>
      <c r="Q121" s="184"/>
      <c r="R121" s="184"/>
      <c r="S121" s="175">
        <v>1.05</v>
      </c>
      <c r="T121" s="175">
        <v>2.5</v>
      </c>
      <c r="U121" s="175">
        <v>5.05</v>
      </c>
      <c r="V121" s="175">
        <v>7.5</v>
      </c>
      <c r="W121" s="175">
        <v>10</v>
      </c>
      <c r="X121" s="175">
        <v>11.05</v>
      </c>
      <c r="Y121" s="175">
        <v>12.5</v>
      </c>
      <c r="Z121" s="175">
        <v>15</v>
      </c>
      <c r="AA121" s="175">
        <v>18</v>
      </c>
      <c r="AB121" s="175">
        <v>19</v>
      </c>
      <c r="AC121" s="175">
        <v>20</v>
      </c>
      <c r="AD121" s="1113" t="s">
        <v>2571</v>
      </c>
      <c r="AE121" s="1114"/>
      <c r="AF121" s="1113" t="s">
        <v>1748</v>
      </c>
      <c r="AG121" s="1114"/>
      <c r="AH121" s="1114"/>
      <c r="AI121" s="447" t="s">
        <v>2181</v>
      </c>
      <c r="AJ121" s="447" t="s">
        <v>2181</v>
      </c>
      <c r="AK121" s="447" t="s">
        <v>2181</v>
      </c>
      <c r="AL121" s="447" t="s">
        <v>2181</v>
      </c>
      <c r="AM121" s="475" t="s">
        <v>287</v>
      </c>
      <c r="AN121" s="475" t="s">
        <v>287</v>
      </c>
      <c r="AO121" s="194">
        <f>IF(J121&lt;0.005,4*J121,IF(J121&lt;=0.01,3*J121,2*J121))</f>
        <v>0.03</v>
      </c>
      <c r="AP121" s="474">
        <v>1.8E-3</v>
      </c>
      <c r="AQ121" s="474" t="s">
        <v>1676</v>
      </c>
    </row>
    <row r="122" spans="2:43" ht="12.75" customHeight="1">
      <c r="B122" s="182" t="s">
        <v>2206</v>
      </c>
      <c r="C122" s="182" t="s">
        <v>2210</v>
      </c>
      <c r="D122" s="182" t="s">
        <v>1482</v>
      </c>
      <c r="E122" s="182" t="s">
        <v>1673</v>
      </c>
      <c r="F122" s="182" t="s">
        <v>2205</v>
      </c>
      <c r="G122" s="182" t="s">
        <v>1991</v>
      </c>
      <c r="H122" s="182" t="s">
        <v>300</v>
      </c>
      <c r="I122" s="183">
        <v>20</v>
      </c>
      <c r="J122" s="183">
        <v>0.01</v>
      </c>
      <c r="K122" s="196">
        <f t="shared" si="2"/>
        <v>0.04</v>
      </c>
      <c r="L122" s="1118" t="s">
        <v>2176</v>
      </c>
      <c r="M122" s="1119"/>
      <c r="N122" s="1118" t="s">
        <v>1789</v>
      </c>
      <c r="O122" s="1119"/>
      <c r="P122" s="184"/>
      <c r="Q122" s="184"/>
      <c r="R122" s="184"/>
      <c r="S122" s="175">
        <v>1.05</v>
      </c>
      <c r="T122" s="175">
        <v>2.5</v>
      </c>
      <c r="U122" s="175">
        <v>5.05</v>
      </c>
      <c r="V122" s="175">
        <v>7.5</v>
      </c>
      <c r="W122" s="175">
        <v>10</v>
      </c>
      <c r="X122" s="175">
        <v>11.05</v>
      </c>
      <c r="Y122" s="175">
        <v>12.5</v>
      </c>
      <c r="Z122" s="175">
        <v>15</v>
      </c>
      <c r="AA122" s="175">
        <v>18</v>
      </c>
      <c r="AB122" s="175">
        <v>19</v>
      </c>
      <c r="AC122" s="175">
        <v>20</v>
      </c>
      <c r="AD122" s="1113" t="s">
        <v>2571</v>
      </c>
      <c r="AE122" s="1114"/>
      <c r="AF122" s="1113" t="s">
        <v>1748</v>
      </c>
      <c r="AG122" s="1114"/>
      <c r="AH122" s="1114"/>
      <c r="AI122" s="447" t="s">
        <v>2181</v>
      </c>
      <c r="AJ122" s="447" t="s">
        <v>2181</v>
      </c>
      <c r="AK122" s="447" t="s">
        <v>2181</v>
      </c>
      <c r="AL122" s="447" t="s">
        <v>2181</v>
      </c>
      <c r="AM122" s="475" t="s">
        <v>287</v>
      </c>
      <c r="AN122" s="475" t="s">
        <v>287</v>
      </c>
      <c r="AO122" s="194">
        <f>IF(J122&lt;0.005,4*J122,IF(J122&lt;=0.01,3*J122,2*J122))</f>
        <v>0.03</v>
      </c>
      <c r="AP122" s="474">
        <v>1.8E-3</v>
      </c>
      <c r="AQ122" s="474" t="s">
        <v>1676</v>
      </c>
    </row>
    <row r="123" spans="2:43" ht="12.75" customHeight="1">
      <c r="B123" s="182" t="s">
        <v>2207</v>
      </c>
      <c r="C123" s="182" t="s">
        <v>2211</v>
      </c>
      <c r="D123" s="182" t="s">
        <v>1482</v>
      </c>
      <c r="E123" s="182" t="s">
        <v>1673</v>
      </c>
      <c r="F123" s="182" t="s">
        <v>2205</v>
      </c>
      <c r="G123" s="182" t="s">
        <v>1991</v>
      </c>
      <c r="H123" s="182" t="s">
        <v>300</v>
      </c>
      <c r="I123" s="183">
        <v>20</v>
      </c>
      <c r="J123" s="183">
        <v>0.01</v>
      </c>
      <c r="K123" s="196">
        <f t="shared" si="2"/>
        <v>0.04</v>
      </c>
      <c r="L123" s="1118" t="s">
        <v>2176</v>
      </c>
      <c r="M123" s="1119"/>
      <c r="N123" s="1118" t="s">
        <v>1789</v>
      </c>
      <c r="O123" s="1119"/>
      <c r="P123" s="184"/>
      <c r="Q123" s="184"/>
      <c r="R123" s="184"/>
      <c r="S123" s="175">
        <v>1.05</v>
      </c>
      <c r="T123" s="175">
        <v>2.5</v>
      </c>
      <c r="U123" s="175">
        <v>5.05</v>
      </c>
      <c r="V123" s="175">
        <v>7.5</v>
      </c>
      <c r="W123" s="175">
        <v>10</v>
      </c>
      <c r="X123" s="175">
        <v>11.05</v>
      </c>
      <c r="Y123" s="175">
        <v>12.5</v>
      </c>
      <c r="Z123" s="175">
        <v>15</v>
      </c>
      <c r="AA123" s="175">
        <v>18</v>
      </c>
      <c r="AB123" s="175">
        <v>19</v>
      </c>
      <c r="AC123" s="175">
        <v>20</v>
      </c>
      <c r="AD123" s="1113" t="s">
        <v>2571</v>
      </c>
      <c r="AE123" s="1114"/>
      <c r="AF123" s="1113" t="s">
        <v>1748</v>
      </c>
      <c r="AG123" s="1114"/>
      <c r="AH123" s="1114"/>
      <c r="AI123" s="447" t="s">
        <v>2181</v>
      </c>
      <c r="AJ123" s="447" t="s">
        <v>2181</v>
      </c>
      <c r="AK123" s="447" t="s">
        <v>2181</v>
      </c>
      <c r="AL123" s="447" t="s">
        <v>2181</v>
      </c>
      <c r="AM123" s="475" t="s">
        <v>287</v>
      </c>
      <c r="AN123" s="475" t="s">
        <v>287</v>
      </c>
      <c r="AO123" s="194">
        <f>IF(J123&lt;0.005,4*J123,IF(J123&lt;=0.01,3*J123,2*J123))</f>
        <v>0.03</v>
      </c>
      <c r="AP123" s="474">
        <v>1.8E-3</v>
      </c>
      <c r="AQ123" s="474" t="s">
        <v>1676</v>
      </c>
    </row>
    <row r="124" spans="2:43" ht="12.75" customHeight="1">
      <c r="B124" s="182" t="s">
        <v>2208</v>
      </c>
      <c r="C124" s="182" t="s">
        <v>2212</v>
      </c>
      <c r="D124" s="182" t="s">
        <v>1482</v>
      </c>
      <c r="E124" s="182" t="s">
        <v>1673</v>
      </c>
      <c r="F124" s="182" t="s">
        <v>2205</v>
      </c>
      <c r="G124" s="182" t="s">
        <v>1991</v>
      </c>
      <c r="H124" s="182" t="s">
        <v>300</v>
      </c>
      <c r="I124" s="183">
        <v>20</v>
      </c>
      <c r="J124" s="183">
        <v>0.01</v>
      </c>
      <c r="K124" s="196">
        <f t="shared" si="2"/>
        <v>0.04</v>
      </c>
      <c r="L124" s="1118" t="s">
        <v>2176</v>
      </c>
      <c r="M124" s="1119"/>
      <c r="N124" s="1118" t="s">
        <v>1789</v>
      </c>
      <c r="O124" s="1119"/>
      <c r="P124" s="184"/>
      <c r="Q124" s="184"/>
      <c r="R124" s="184"/>
      <c r="S124" s="175">
        <v>1.05</v>
      </c>
      <c r="T124" s="175">
        <v>2.5</v>
      </c>
      <c r="U124" s="175">
        <v>5.05</v>
      </c>
      <c r="V124" s="175">
        <v>7.5</v>
      </c>
      <c r="W124" s="175">
        <v>10</v>
      </c>
      <c r="X124" s="175">
        <v>11.05</v>
      </c>
      <c r="Y124" s="175">
        <v>12.5</v>
      </c>
      <c r="Z124" s="175">
        <v>15</v>
      </c>
      <c r="AA124" s="175">
        <v>18</v>
      </c>
      <c r="AB124" s="175">
        <v>19</v>
      </c>
      <c r="AC124" s="175">
        <v>20</v>
      </c>
      <c r="AD124" s="1113" t="s">
        <v>2571</v>
      </c>
      <c r="AE124" s="1114"/>
      <c r="AF124" s="1113" t="s">
        <v>1748</v>
      </c>
      <c r="AG124" s="1114"/>
      <c r="AH124" s="1114"/>
      <c r="AI124" s="447" t="s">
        <v>2181</v>
      </c>
      <c r="AJ124" s="447" t="s">
        <v>2181</v>
      </c>
      <c r="AK124" s="447" t="s">
        <v>2181</v>
      </c>
      <c r="AL124" s="447" t="s">
        <v>2181</v>
      </c>
      <c r="AM124" s="475" t="s">
        <v>287</v>
      </c>
      <c r="AN124" s="475" t="s">
        <v>287</v>
      </c>
      <c r="AO124" s="194">
        <f>IF(J124&lt;0.005,4*J124,IF(J124&lt;=0.01,3*J124,2*J124))</f>
        <v>0.03</v>
      </c>
      <c r="AP124" s="474">
        <v>1.8E-3</v>
      </c>
      <c r="AQ124" s="474" t="s">
        <v>1676</v>
      </c>
    </row>
    <row r="125" spans="2:43" ht="12.75" customHeight="1">
      <c r="B125" s="182" t="s">
        <v>2209</v>
      </c>
      <c r="C125" s="182" t="s">
        <v>2213</v>
      </c>
      <c r="D125" s="182" t="s">
        <v>1482</v>
      </c>
      <c r="E125" s="182" t="s">
        <v>1673</v>
      </c>
      <c r="F125" s="182" t="s">
        <v>2214</v>
      </c>
      <c r="G125" s="182" t="s">
        <v>1991</v>
      </c>
      <c r="H125" s="182" t="s">
        <v>300</v>
      </c>
      <c r="I125" s="183">
        <v>20</v>
      </c>
      <c r="J125" s="183">
        <v>0.01</v>
      </c>
      <c r="K125" s="196">
        <f t="shared" si="2"/>
        <v>0.04</v>
      </c>
      <c r="L125" s="1118" t="s">
        <v>2176</v>
      </c>
      <c r="M125" s="1119"/>
      <c r="N125" s="1118" t="s">
        <v>1789</v>
      </c>
      <c r="O125" s="1119"/>
      <c r="P125" s="184"/>
      <c r="Q125" s="184"/>
      <c r="R125" s="184"/>
      <c r="S125" s="175">
        <v>1.05</v>
      </c>
      <c r="T125" s="175">
        <v>2.5</v>
      </c>
      <c r="U125" s="175">
        <v>5.05</v>
      </c>
      <c r="V125" s="175">
        <v>7.5</v>
      </c>
      <c r="W125" s="175">
        <v>10</v>
      </c>
      <c r="X125" s="175">
        <v>11.05</v>
      </c>
      <c r="Y125" s="175">
        <v>12.5</v>
      </c>
      <c r="Z125" s="175">
        <v>15</v>
      </c>
      <c r="AA125" s="175">
        <v>18</v>
      </c>
      <c r="AB125" s="175">
        <v>19</v>
      </c>
      <c r="AC125" s="175">
        <v>20</v>
      </c>
      <c r="AD125" s="1113" t="s">
        <v>2571</v>
      </c>
      <c r="AE125" s="1114"/>
      <c r="AF125" s="1113" t="s">
        <v>1748</v>
      </c>
      <c r="AG125" s="1114"/>
      <c r="AH125" s="1114"/>
      <c r="AI125" s="447" t="s">
        <v>2181</v>
      </c>
      <c r="AJ125" s="447" t="s">
        <v>2181</v>
      </c>
      <c r="AK125" s="447" t="s">
        <v>2181</v>
      </c>
      <c r="AL125" s="447" t="s">
        <v>2181</v>
      </c>
      <c r="AM125" s="475" t="s">
        <v>287</v>
      </c>
      <c r="AN125" s="475" t="s">
        <v>287</v>
      </c>
      <c r="AO125" s="194">
        <f>IF(J125&lt;0.005,4*J125,IF(J125&lt;=0.01,3*J125,2*J125))</f>
        <v>0.03</v>
      </c>
      <c r="AP125" s="474">
        <v>1.8E-3</v>
      </c>
      <c r="AQ125" s="474" t="s">
        <v>1676</v>
      </c>
    </row>
    <row r="126" spans="2:43">
      <c r="B126" s="183" t="s">
        <v>2226</v>
      </c>
      <c r="C126" s="182" t="s">
        <v>1732</v>
      </c>
      <c r="D126" s="182" t="s">
        <v>1482</v>
      </c>
      <c r="E126" s="182" t="s">
        <v>1673</v>
      </c>
      <c r="F126" s="182" t="s">
        <v>1732</v>
      </c>
      <c r="G126" s="182" t="s">
        <v>1991</v>
      </c>
      <c r="H126" s="182" t="s">
        <v>300</v>
      </c>
      <c r="I126" s="182">
        <v>50</v>
      </c>
      <c r="J126" s="183">
        <v>0.05</v>
      </c>
      <c r="K126" s="196">
        <f t="shared" si="2"/>
        <v>0.2</v>
      </c>
      <c r="L126" s="1118" t="s">
        <v>2176</v>
      </c>
      <c r="M126" s="1119"/>
      <c r="N126" s="1118" t="s">
        <v>1789</v>
      </c>
      <c r="O126" s="1119"/>
      <c r="P126" s="184"/>
      <c r="Q126" s="184"/>
      <c r="R126" s="184"/>
      <c r="S126" s="369">
        <v>1.05</v>
      </c>
      <c r="T126" s="369">
        <v>5</v>
      </c>
      <c r="U126" s="369">
        <v>10</v>
      </c>
      <c r="V126" s="369">
        <v>15</v>
      </c>
      <c r="W126" s="369">
        <v>20</v>
      </c>
      <c r="X126" s="369">
        <v>25</v>
      </c>
      <c r="Y126" s="369">
        <v>30</v>
      </c>
      <c r="Z126" s="369">
        <v>35</v>
      </c>
      <c r="AA126" s="369">
        <v>40</v>
      </c>
      <c r="AB126" s="369">
        <v>45</v>
      </c>
      <c r="AC126" s="369">
        <v>50</v>
      </c>
      <c r="AD126" s="1113" t="s">
        <v>1663</v>
      </c>
      <c r="AE126" s="1114"/>
      <c r="AF126" s="1113" t="s">
        <v>1748</v>
      </c>
      <c r="AG126" s="1114"/>
      <c r="AH126" s="1114"/>
      <c r="AI126" s="447" t="s">
        <v>2181</v>
      </c>
      <c r="AJ126" s="447" t="s">
        <v>2181</v>
      </c>
      <c r="AK126" s="447" t="s">
        <v>2181</v>
      </c>
      <c r="AL126" s="447" t="s">
        <v>2181</v>
      </c>
      <c r="AM126" s="488" t="s">
        <v>287</v>
      </c>
      <c r="AN126" s="488" t="s">
        <v>287</v>
      </c>
      <c r="AO126" s="194">
        <v>0.15</v>
      </c>
      <c r="AP126" s="179">
        <v>1E-3</v>
      </c>
      <c r="AQ126" s="491" t="s">
        <v>1676</v>
      </c>
    </row>
    <row r="127" spans="2:43" ht="12.75" customHeight="1">
      <c r="B127" s="182" t="s">
        <v>2230</v>
      </c>
      <c r="C127" s="183" t="s">
        <v>2231</v>
      </c>
      <c r="D127" s="182" t="s">
        <v>1482</v>
      </c>
      <c r="E127" s="182" t="s">
        <v>330</v>
      </c>
      <c r="F127" s="182" t="s">
        <v>2232</v>
      </c>
      <c r="G127" s="182" t="s">
        <v>1991</v>
      </c>
      <c r="H127" s="182" t="s">
        <v>300</v>
      </c>
      <c r="I127" s="183">
        <v>28.72</v>
      </c>
      <c r="J127" s="183">
        <v>0.02</v>
      </c>
      <c r="K127" s="196">
        <f t="shared" si="2"/>
        <v>0.06</v>
      </c>
      <c r="L127" s="1118" t="s">
        <v>2176</v>
      </c>
      <c r="M127" s="1119"/>
      <c r="N127" s="1118" t="s">
        <v>1789</v>
      </c>
      <c r="O127" s="1119"/>
      <c r="P127" s="184"/>
      <c r="Q127" s="184"/>
      <c r="R127" s="184"/>
      <c r="S127" s="175">
        <v>1.06</v>
      </c>
      <c r="T127" s="175">
        <v>2.5</v>
      </c>
      <c r="U127" s="175">
        <v>5</v>
      </c>
      <c r="V127" s="175">
        <v>7</v>
      </c>
      <c r="W127" s="175">
        <v>10</v>
      </c>
      <c r="X127" s="175">
        <v>12.5</v>
      </c>
      <c r="Y127" s="175">
        <v>15</v>
      </c>
      <c r="Z127" s="175">
        <v>17.5</v>
      </c>
      <c r="AA127" s="175">
        <v>20</v>
      </c>
      <c r="AB127" s="175">
        <v>25</v>
      </c>
      <c r="AC127" s="175">
        <v>28</v>
      </c>
      <c r="AD127" s="1113" t="s">
        <v>2571</v>
      </c>
      <c r="AE127" s="1114"/>
      <c r="AF127" s="1113" t="s">
        <v>1748</v>
      </c>
      <c r="AG127" s="1114"/>
      <c r="AH127" s="1114"/>
      <c r="AI127" s="447" t="s">
        <v>2181</v>
      </c>
      <c r="AJ127" s="447" t="s">
        <v>2181</v>
      </c>
      <c r="AK127" s="447" t="s">
        <v>2181</v>
      </c>
      <c r="AL127" s="447" t="s">
        <v>2181</v>
      </c>
      <c r="AM127" s="492" t="s">
        <v>287</v>
      </c>
      <c r="AN127" s="492" t="s">
        <v>287</v>
      </c>
      <c r="AO127" s="194">
        <f t="shared" si="3"/>
        <v>0.04</v>
      </c>
      <c r="AP127" s="179">
        <v>1E-3</v>
      </c>
      <c r="AQ127" s="491" t="s">
        <v>1676</v>
      </c>
    </row>
    <row r="128" spans="2:43" ht="12.75" customHeight="1">
      <c r="B128" s="182" t="s">
        <v>2233</v>
      </c>
      <c r="C128" s="183" t="s">
        <v>2234</v>
      </c>
      <c r="D128" s="182" t="s">
        <v>1482</v>
      </c>
      <c r="E128" s="182" t="s">
        <v>330</v>
      </c>
      <c r="F128" s="182" t="s">
        <v>2232</v>
      </c>
      <c r="G128" s="182" t="s">
        <v>1991</v>
      </c>
      <c r="H128" s="182" t="s">
        <v>300</v>
      </c>
      <c r="I128" s="183">
        <v>30</v>
      </c>
      <c r="J128" s="183">
        <v>0.02</v>
      </c>
      <c r="K128" s="196">
        <f t="shared" si="2"/>
        <v>0.08</v>
      </c>
      <c r="L128" s="1125" t="s">
        <v>2176</v>
      </c>
      <c r="M128" s="1119"/>
      <c r="N128" s="1125" t="s">
        <v>2176</v>
      </c>
      <c r="O128" s="1119"/>
      <c r="P128" s="184"/>
      <c r="Q128" s="184"/>
      <c r="R128" s="184"/>
      <c r="S128" s="175">
        <v>1.06</v>
      </c>
      <c r="T128" s="175">
        <v>2.5</v>
      </c>
      <c r="U128" s="175">
        <v>5</v>
      </c>
      <c r="V128" s="175">
        <v>7</v>
      </c>
      <c r="W128" s="175">
        <v>10</v>
      </c>
      <c r="X128" s="175">
        <v>12.5</v>
      </c>
      <c r="Y128" s="175">
        <v>15</v>
      </c>
      <c r="Z128" s="175">
        <v>17.5</v>
      </c>
      <c r="AA128" s="175">
        <v>20</v>
      </c>
      <c r="AB128" s="175">
        <v>25</v>
      </c>
      <c r="AC128" s="175">
        <v>30</v>
      </c>
      <c r="AD128" s="1113" t="s">
        <v>2571</v>
      </c>
      <c r="AE128" s="1114"/>
      <c r="AF128" s="1113" t="s">
        <v>1748</v>
      </c>
      <c r="AG128" s="1114"/>
      <c r="AH128" s="1114"/>
      <c r="AI128" s="447" t="s">
        <v>2181</v>
      </c>
      <c r="AJ128" s="447" t="s">
        <v>2181</v>
      </c>
      <c r="AK128" s="447" t="s">
        <v>2181</v>
      </c>
      <c r="AL128" s="447" t="s">
        <v>2181</v>
      </c>
      <c r="AM128" s="492" t="s">
        <v>287</v>
      </c>
      <c r="AN128" s="492" t="s">
        <v>287</v>
      </c>
      <c r="AO128" s="194">
        <v>0.06</v>
      </c>
      <c r="AP128" s="179">
        <v>1E-3</v>
      </c>
      <c r="AQ128" s="491" t="s">
        <v>1676</v>
      </c>
    </row>
    <row r="129" spans="2:43" ht="12.75" customHeight="1">
      <c r="B129" s="182" t="s">
        <v>2248</v>
      </c>
      <c r="C129" s="182" t="s">
        <v>2249</v>
      </c>
      <c r="D129" s="182" t="s">
        <v>1482</v>
      </c>
      <c r="E129" s="182" t="s">
        <v>1673</v>
      </c>
      <c r="F129" s="182" t="s">
        <v>2250</v>
      </c>
      <c r="G129" s="182" t="s">
        <v>1991</v>
      </c>
      <c r="H129" s="182" t="s">
        <v>300</v>
      </c>
      <c r="I129" s="183">
        <v>100</v>
      </c>
      <c r="J129" s="183">
        <v>0.1</v>
      </c>
      <c r="K129" s="504">
        <v>5.8</v>
      </c>
      <c r="L129" s="1125" t="s">
        <v>2176</v>
      </c>
      <c r="M129" s="1119"/>
      <c r="N129" s="1125" t="s">
        <v>2176</v>
      </c>
      <c r="O129" s="1119"/>
      <c r="P129" s="184"/>
      <c r="Q129" s="184"/>
      <c r="R129" s="184"/>
      <c r="S129" s="175">
        <v>10</v>
      </c>
      <c r="T129" s="175">
        <v>15.1</v>
      </c>
      <c r="U129" s="175">
        <v>20</v>
      </c>
      <c r="V129" s="175">
        <v>30</v>
      </c>
      <c r="W129" s="175">
        <v>40</v>
      </c>
      <c r="X129" s="175">
        <v>50</v>
      </c>
      <c r="Y129" s="175">
        <v>60</v>
      </c>
      <c r="Z129" s="175">
        <v>70</v>
      </c>
      <c r="AA129" s="175">
        <v>80</v>
      </c>
      <c r="AB129" s="175">
        <v>85.1</v>
      </c>
      <c r="AC129" s="175">
        <v>90</v>
      </c>
      <c r="AD129" s="1113" t="s">
        <v>2571</v>
      </c>
      <c r="AE129" s="1114"/>
      <c r="AF129" s="1113" t="s">
        <v>1748</v>
      </c>
      <c r="AG129" s="1114"/>
      <c r="AH129" s="1114"/>
      <c r="AI129" s="447" t="s">
        <v>2181</v>
      </c>
      <c r="AJ129" s="447" t="s">
        <v>2181</v>
      </c>
      <c r="AK129" s="447" t="s">
        <v>2181</v>
      </c>
      <c r="AL129" s="447" t="s">
        <v>2181</v>
      </c>
      <c r="AM129" s="502" t="s">
        <v>287</v>
      </c>
      <c r="AN129" s="502" t="s">
        <v>287</v>
      </c>
      <c r="AO129" s="194">
        <f>IF(J129&lt;0.005,4*J129,IF(J129&lt;0.01,3*J129,IF(J129=0.1,3*J129,2*J129)))</f>
        <v>0.30000000000000004</v>
      </c>
      <c r="AP129" s="179">
        <v>1.8E-3</v>
      </c>
      <c r="AQ129" s="501" t="s">
        <v>1676</v>
      </c>
    </row>
    <row r="130" spans="2:43">
      <c r="B130" s="182" t="s">
        <v>2299</v>
      </c>
      <c r="C130" s="182" t="s">
        <v>1732</v>
      </c>
      <c r="D130" s="182" t="s">
        <v>1482</v>
      </c>
      <c r="E130" s="182" t="s">
        <v>330</v>
      </c>
      <c r="F130" s="182" t="s">
        <v>2300</v>
      </c>
      <c r="G130" s="182" t="s">
        <v>297</v>
      </c>
      <c r="H130" s="182" t="s">
        <v>300</v>
      </c>
      <c r="I130" s="182" t="s">
        <v>1772</v>
      </c>
      <c r="J130" s="183">
        <v>1E-3</v>
      </c>
      <c r="K130" s="196">
        <f t="shared" si="2"/>
        <v>5.0000000000000001E-3</v>
      </c>
      <c r="L130" s="1118"/>
      <c r="M130" s="1119"/>
      <c r="N130" s="1118"/>
      <c r="O130" s="1119"/>
      <c r="P130" s="184"/>
      <c r="Q130" s="184"/>
      <c r="R130" s="184"/>
      <c r="S130" s="175">
        <v>1.05</v>
      </c>
      <c r="T130" s="175">
        <v>2.5</v>
      </c>
      <c r="U130" s="175">
        <v>6</v>
      </c>
      <c r="V130" s="175">
        <v>7</v>
      </c>
      <c r="W130" s="175">
        <v>10</v>
      </c>
      <c r="X130" s="175">
        <v>12.5</v>
      </c>
      <c r="Y130" s="175">
        <v>15</v>
      </c>
      <c r="Z130" s="175">
        <v>17.5</v>
      </c>
      <c r="AA130" s="175">
        <v>20</v>
      </c>
      <c r="AB130" s="175">
        <v>21.05</v>
      </c>
      <c r="AC130" s="175">
        <v>25</v>
      </c>
      <c r="AD130" s="1113" t="s">
        <v>2301</v>
      </c>
      <c r="AE130" s="1114"/>
      <c r="AF130" s="1114" t="s">
        <v>1748</v>
      </c>
      <c r="AG130" s="1114"/>
      <c r="AH130" s="1114"/>
      <c r="AI130" s="173">
        <v>4</v>
      </c>
      <c r="AJ130" s="173">
        <v>1E-3</v>
      </c>
      <c r="AK130" s="173">
        <v>8</v>
      </c>
      <c r="AL130" s="173">
        <v>2E-3</v>
      </c>
      <c r="AM130" s="538" t="s">
        <v>287</v>
      </c>
      <c r="AN130" s="538" t="s">
        <v>287</v>
      </c>
      <c r="AO130" s="195">
        <f t="shared" ref="AO130" si="20">IF(J130&lt;0.005,4*J130,IF(J130&lt;0.01,3*J130,2*J130))</f>
        <v>4.0000000000000001E-3</v>
      </c>
      <c r="AP130" s="537">
        <v>1E-3</v>
      </c>
      <c r="AQ130" s="553" t="s">
        <v>2320</v>
      </c>
    </row>
    <row r="131" spans="2:43">
      <c r="B131" s="182" t="s">
        <v>2302</v>
      </c>
      <c r="C131" s="182" t="s">
        <v>2303</v>
      </c>
      <c r="D131" s="182" t="s">
        <v>1482</v>
      </c>
      <c r="E131" s="182" t="s">
        <v>1673</v>
      </c>
      <c r="F131" s="182" t="s">
        <v>2304</v>
      </c>
      <c r="G131" s="182" t="s">
        <v>1991</v>
      </c>
      <c r="H131" s="182" t="s">
        <v>300</v>
      </c>
      <c r="I131" s="182" t="s">
        <v>2142</v>
      </c>
      <c r="J131" s="183">
        <v>0.05</v>
      </c>
      <c r="K131" s="196">
        <f t="shared" ref="K131:K133" si="21">AO131+J131</f>
        <v>0.2</v>
      </c>
      <c r="L131" s="1125" t="s">
        <v>2181</v>
      </c>
      <c r="M131" s="1119"/>
      <c r="N131" s="1125" t="s">
        <v>2181</v>
      </c>
      <c r="O131" s="1119"/>
      <c r="P131" s="184"/>
      <c r="Q131" s="184"/>
      <c r="R131" s="184"/>
      <c r="S131" s="369">
        <v>1.05</v>
      </c>
      <c r="T131" s="369">
        <v>5</v>
      </c>
      <c r="U131" s="369">
        <v>10</v>
      </c>
      <c r="V131" s="369">
        <v>15</v>
      </c>
      <c r="W131" s="369">
        <v>20</v>
      </c>
      <c r="X131" s="369">
        <v>25</v>
      </c>
      <c r="Y131" s="369">
        <v>30</v>
      </c>
      <c r="Z131" s="369">
        <v>35</v>
      </c>
      <c r="AA131" s="369">
        <v>40</v>
      </c>
      <c r="AB131" s="369">
        <v>45</v>
      </c>
      <c r="AC131" s="369">
        <v>50</v>
      </c>
      <c r="AD131" s="1113" t="s">
        <v>2301</v>
      </c>
      <c r="AE131" s="1114"/>
      <c r="AF131" s="1113" t="s">
        <v>2570</v>
      </c>
      <c r="AG131" s="1114"/>
      <c r="AH131" s="1114"/>
      <c r="AI131" s="447">
        <v>4</v>
      </c>
      <c r="AJ131" s="447">
        <v>1E-3</v>
      </c>
      <c r="AK131" s="447">
        <v>8</v>
      </c>
      <c r="AL131" s="447">
        <v>2E-3</v>
      </c>
      <c r="AM131" s="541" t="s">
        <v>287</v>
      </c>
      <c r="AN131" s="541" t="s">
        <v>287</v>
      </c>
      <c r="AO131" s="194">
        <v>0.15</v>
      </c>
      <c r="AP131" s="540">
        <v>1E-3</v>
      </c>
      <c r="AQ131" s="553" t="s">
        <v>2320</v>
      </c>
    </row>
    <row r="132" spans="2:43">
      <c r="B132" s="182" t="s">
        <v>2305</v>
      </c>
      <c r="C132" s="182" t="s">
        <v>2306</v>
      </c>
      <c r="D132" s="182" t="s">
        <v>1482</v>
      </c>
      <c r="E132" s="182" t="s">
        <v>1673</v>
      </c>
      <c r="F132" s="182" t="s">
        <v>2307</v>
      </c>
      <c r="G132" s="182" t="s">
        <v>1991</v>
      </c>
      <c r="H132" s="182" t="s">
        <v>300</v>
      </c>
      <c r="I132" s="182" t="s">
        <v>2142</v>
      </c>
      <c r="J132" s="183">
        <v>0.05</v>
      </c>
      <c r="K132" s="196">
        <f t="shared" si="21"/>
        <v>0.2</v>
      </c>
      <c r="L132" s="1118"/>
      <c r="M132" s="1119"/>
      <c r="N132" s="1118"/>
      <c r="O132" s="1119"/>
      <c r="P132" s="184"/>
      <c r="Q132" s="184"/>
      <c r="R132" s="184"/>
      <c r="S132" s="176">
        <v>1.05</v>
      </c>
      <c r="T132" s="176">
        <v>5</v>
      </c>
      <c r="U132" s="176">
        <v>10</v>
      </c>
      <c r="V132" s="176">
        <v>15</v>
      </c>
      <c r="W132" s="176">
        <v>20</v>
      </c>
      <c r="X132" s="176">
        <v>25</v>
      </c>
      <c r="Y132" s="176">
        <v>30</v>
      </c>
      <c r="Z132" s="176">
        <v>35</v>
      </c>
      <c r="AA132" s="176">
        <v>40</v>
      </c>
      <c r="AB132" s="176">
        <v>45</v>
      </c>
      <c r="AC132" s="176">
        <v>50</v>
      </c>
      <c r="AD132" s="1113" t="s">
        <v>2301</v>
      </c>
      <c r="AE132" s="1114"/>
      <c r="AF132" s="1113" t="s">
        <v>1748</v>
      </c>
      <c r="AG132" s="1114"/>
      <c r="AH132" s="1114"/>
      <c r="AI132" s="447">
        <v>4</v>
      </c>
      <c r="AJ132" s="447">
        <v>1E-3</v>
      </c>
      <c r="AK132" s="447">
        <v>8</v>
      </c>
      <c r="AL132" s="447">
        <v>2E-3</v>
      </c>
      <c r="AM132" s="541" t="s">
        <v>287</v>
      </c>
      <c r="AN132" s="541" t="s">
        <v>287</v>
      </c>
      <c r="AO132" s="194">
        <v>0.15</v>
      </c>
      <c r="AP132" s="540">
        <v>1E-3</v>
      </c>
      <c r="AQ132" s="553" t="s">
        <v>2320</v>
      </c>
    </row>
    <row r="133" spans="2:43">
      <c r="B133" s="182" t="s">
        <v>2308</v>
      </c>
      <c r="C133" s="182" t="s">
        <v>3158</v>
      </c>
      <c r="D133" s="182" t="s">
        <v>1482</v>
      </c>
      <c r="E133" s="182" t="s">
        <v>1673</v>
      </c>
      <c r="F133" s="182" t="s">
        <v>2214</v>
      </c>
      <c r="G133" s="182" t="s">
        <v>1991</v>
      </c>
      <c r="H133" s="182" t="s">
        <v>300</v>
      </c>
      <c r="I133" s="182">
        <v>20</v>
      </c>
      <c r="J133" s="183">
        <v>0.01</v>
      </c>
      <c r="K133" s="196">
        <f t="shared" si="21"/>
        <v>0.04</v>
      </c>
      <c r="L133" s="1125" t="s">
        <v>2181</v>
      </c>
      <c r="M133" s="1119"/>
      <c r="N133" s="1125" t="s">
        <v>2181</v>
      </c>
      <c r="O133" s="1119"/>
      <c r="P133" s="184"/>
      <c r="Q133" s="184"/>
      <c r="R133" s="184"/>
      <c r="S133" s="369">
        <v>1.05</v>
      </c>
      <c r="T133" s="369">
        <v>2.5</v>
      </c>
      <c r="U133" s="369">
        <v>5.05</v>
      </c>
      <c r="V133" s="369">
        <v>7.5</v>
      </c>
      <c r="W133" s="369">
        <v>10</v>
      </c>
      <c r="X133" s="369">
        <v>11.05</v>
      </c>
      <c r="Y133" s="369">
        <v>12.5</v>
      </c>
      <c r="Z133" s="369">
        <v>15</v>
      </c>
      <c r="AA133" s="369">
        <v>18</v>
      </c>
      <c r="AB133" s="369">
        <v>19</v>
      </c>
      <c r="AC133" s="369">
        <v>20</v>
      </c>
      <c r="AD133" s="1113" t="s">
        <v>2301</v>
      </c>
      <c r="AE133" s="1114"/>
      <c r="AF133" s="1113" t="s">
        <v>2570</v>
      </c>
      <c r="AG133" s="1114"/>
      <c r="AH133" s="1114"/>
      <c r="AI133" s="447">
        <v>4</v>
      </c>
      <c r="AJ133" s="447">
        <v>1E-3</v>
      </c>
      <c r="AK133" s="447">
        <v>8</v>
      </c>
      <c r="AL133" s="447">
        <v>2E-3</v>
      </c>
      <c r="AM133" s="541" t="s">
        <v>287</v>
      </c>
      <c r="AN133" s="541" t="s">
        <v>287</v>
      </c>
      <c r="AO133" s="194">
        <f>IF(J133&lt;0.005,4*J133,IF(J133&lt;=0.01,3*J133,2*J133))</f>
        <v>0.03</v>
      </c>
      <c r="AP133" s="195">
        <v>1.8E-3</v>
      </c>
      <c r="AQ133" s="553" t="s">
        <v>2320</v>
      </c>
    </row>
    <row r="134" spans="2:43">
      <c r="B134" s="182" t="s">
        <v>2316</v>
      </c>
      <c r="C134" s="183">
        <v>96060905</v>
      </c>
      <c r="D134" s="182" t="s">
        <v>1482</v>
      </c>
      <c r="E134" s="182" t="s">
        <v>1673</v>
      </c>
      <c r="F134" s="182" t="s">
        <v>2317</v>
      </c>
      <c r="G134" s="182" t="s">
        <v>297</v>
      </c>
      <c r="H134" s="182" t="s">
        <v>300</v>
      </c>
      <c r="I134" s="182" t="s">
        <v>1772</v>
      </c>
      <c r="J134" s="183">
        <v>0.01</v>
      </c>
      <c r="K134" s="196">
        <f t="shared" ref="K134:K176" si="22">AO134+J134</f>
        <v>0.03</v>
      </c>
      <c r="L134" s="1118"/>
      <c r="M134" s="1119"/>
      <c r="N134" s="1118"/>
      <c r="O134" s="1119"/>
      <c r="P134" s="184"/>
      <c r="Q134" s="184"/>
      <c r="R134" s="184"/>
      <c r="S134" s="175">
        <v>1.05</v>
      </c>
      <c r="T134" s="175">
        <v>2.5</v>
      </c>
      <c r="U134" s="175">
        <v>6</v>
      </c>
      <c r="V134" s="175">
        <v>7</v>
      </c>
      <c r="W134" s="175">
        <v>10</v>
      </c>
      <c r="X134" s="175">
        <v>12.5</v>
      </c>
      <c r="Y134" s="175">
        <v>15</v>
      </c>
      <c r="Z134" s="175">
        <v>17.5</v>
      </c>
      <c r="AA134" s="175">
        <v>20</v>
      </c>
      <c r="AB134" s="175">
        <v>22.5</v>
      </c>
      <c r="AC134" s="175">
        <v>25</v>
      </c>
      <c r="AD134" s="1113" t="s">
        <v>2301</v>
      </c>
      <c r="AE134" s="1114"/>
      <c r="AF134" s="1113" t="s">
        <v>1748</v>
      </c>
      <c r="AG134" s="1114"/>
      <c r="AH134" s="1114"/>
      <c r="AI134" s="447">
        <v>4</v>
      </c>
      <c r="AJ134" s="447">
        <v>1E-3</v>
      </c>
      <c r="AK134" s="447">
        <v>8</v>
      </c>
      <c r="AL134" s="447">
        <v>2E-3</v>
      </c>
      <c r="AM134" s="551" t="s">
        <v>287</v>
      </c>
      <c r="AN134" s="551" t="s">
        <v>287</v>
      </c>
      <c r="AO134" s="194">
        <f t="shared" ref="AO134:AO176" si="23">IF(J134&lt;0.005,4*J134,IF(J134&lt;0.01,3*J134,2*J134))</f>
        <v>0.02</v>
      </c>
      <c r="AP134" s="179">
        <v>1E-3</v>
      </c>
      <c r="AQ134" s="553" t="s">
        <v>2320</v>
      </c>
    </row>
    <row r="135" spans="2:43">
      <c r="B135" s="182" t="s">
        <v>2322</v>
      </c>
      <c r="C135" s="183">
        <v>63178398</v>
      </c>
      <c r="D135" s="182" t="s">
        <v>1482</v>
      </c>
      <c r="E135" s="182" t="s">
        <v>330</v>
      </c>
      <c r="F135" s="182" t="s">
        <v>2300</v>
      </c>
      <c r="G135" s="182" t="s">
        <v>297</v>
      </c>
      <c r="H135" s="182" t="s">
        <v>300</v>
      </c>
      <c r="I135" s="182" t="s">
        <v>1772</v>
      </c>
      <c r="J135" s="183">
        <v>1E-3</v>
      </c>
      <c r="K135" s="196">
        <f t="shared" si="22"/>
        <v>5.0000000000000001E-3</v>
      </c>
      <c r="L135" s="1118"/>
      <c r="M135" s="1119"/>
      <c r="N135" s="1118"/>
      <c r="O135" s="1119"/>
      <c r="P135" s="184"/>
      <c r="Q135" s="184"/>
      <c r="R135" s="184"/>
      <c r="S135" s="176">
        <v>1.05</v>
      </c>
      <c r="T135" s="176">
        <v>2.5</v>
      </c>
      <c r="U135" s="176">
        <v>6</v>
      </c>
      <c r="V135" s="176">
        <v>7</v>
      </c>
      <c r="W135" s="176">
        <v>10</v>
      </c>
      <c r="X135" s="176">
        <v>12.5</v>
      </c>
      <c r="Y135" s="176">
        <v>15</v>
      </c>
      <c r="Z135" s="176">
        <v>17.5</v>
      </c>
      <c r="AA135" s="176">
        <v>20</v>
      </c>
      <c r="AB135" s="176">
        <v>22.5</v>
      </c>
      <c r="AC135" s="176">
        <v>25</v>
      </c>
      <c r="AD135" s="1113" t="s">
        <v>2301</v>
      </c>
      <c r="AE135" s="1114"/>
      <c r="AF135" s="1113" t="s">
        <v>1748</v>
      </c>
      <c r="AG135" s="1114"/>
      <c r="AH135" s="1114"/>
      <c r="AI135" s="447">
        <v>4</v>
      </c>
      <c r="AJ135" s="447">
        <v>1E-3</v>
      </c>
      <c r="AK135" s="447">
        <v>8</v>
      </c>
      <c r="AL135" s="447">
        <v>2E-3</v>
      </c>
      <c r="AM135" s="554" t="s">
        <v>287</v>
      </c>
      <c r="AN135" s="554" t="s">
        <v>287</v>
      </c>
      <c r="AO135" s="194">
        <f t="shared" si="23"/>
        <v>4.0000000000000001E-3</v>
      </c>
      <c r="AP135" s="179">
        <v>1E-3</v>
      </c>
      <c r="AQ135" s="553" t="s">
        <v>2320</v>
      </c>
    </row>
    <row r="136" spans="2:43">
      <c r="B136" s="182" t="s">
        <v>2323</v>
      </c>
      <c r="C136" s="183">
        <v>63253987</v>
      </c>
      <c r="D136" s="182" t="s">
        <v>1482</v>
      </c>
      <c r="E136" s="182" t="s">
        <v>330</v>
      </c>
      <c r="F136" s="182" t="s">
        <v>2300</v>
      </c>
      <c r="G136" s="182" t="s">
        <v>297</v>
      </c>
      <c r="H136" s="182" t="s">
        <v>300</v>
      </c>
      <c r="I136" s="182" t="s">
        <v>1772</v>
      </c>
      <c r="J136" s="183">
        <v>1E-3</v>
      </c>
      <c r="K136" s="196">
        <f t="shared" si="22"/>
        <v>5.0000000000000001E-3</v>
      </c>
      <c r="L136" s="1118"/>
      <c r="M136" s="1119"/>
      <c r="N136" s="1118"/>
      <c r="O136" s="1119"/>
      <c r="P136" s="184"/>
      <c r="Q136" s="184"/>
      <c r="R136" s="184"/>
      <c r="S136" s="176">
        <v>1.0049999999999999</v>
      </c>
      <c r="T136" s="176">
        <v>2.5</v>
      </c>
      <c r="U136" s="176">
        <v>6</v>
      </c>
      <c r="V136" s="176">
        <v>7</v>
      </c>
      <c r="W136" s="176">
        <v>10</v>
      </c>
      <c r="X136" s="176">
        <v>12.5</v>
      </c>
      <c r="Y136" s="176">
        <v>15</v>
      </c>
      <c r="Z136" s="176">
        <v>17.5</v>
      </c>
      <c r="AA136" s="176">
        <v>20</v>
      </c>
      <c r="AB136" s="176">
        <v>22.5</v>
      </c>
      <c r="AC136" s="176">
        <v>25</v>
      </c>
      <c r="AD136" s="1113" t="s">
        <v>2301</v>
      </c>
      <c r="AE136" s="1114"/>
      <c r="AF136" s="1113" t="s">
        <v>1748</v>
      </c>
      <c r="AG136" s="1114"/>
      <c r="AH136" s="1114"/>
      <c r="AI136" s="447">
        <v>4</v>
      </c>
      <c r="AJ136" s="447">
        <v>1E-3</v>
      </c>
      <c r="AK136" s="447">
        <v>8</v>
      </c>
      <c r="AL136" s="447">
        <v>2E-3</v>
      </c>
      <c r="AM136" s="554" t="s">
        <v>287</v>
      </c>
      <c r="AN136" s="554" t="s">
        <v>287</v>
      </c>
      <c r="AO136" s="194">
        <f t="shared" si="23"/>
        <v>4.0000000000000001E-3</v>
      </c>
      <c r="AP136" s="179">
        <v>1E-3</v>
      </c>
      <c r="AQ136" s="553" t="s">
        <v>2320</v>
      </c>
    </row>
    <row r="137" spans="2:43" ht="12.75" customHeight="1">
      <c r="B137" s="182" t="s">
        <v>2324</v>
      </c>
      <c r="C137" s="183">
        <v>65145549</v>
      </c>
      <c r="D137" s="182" t="s">
        <v>1482</v>
      </c>
      <c r="E137" s="182" t="s">
        <v>1673</v>
      </c>
      <c r="F137" s="182" t="s">
        <v>2325</v>
      </c>
      <c r="G137" s="182" t="s">
        <v>297</v>
      </c>
      <c r="H137" s="182" t="s">
        <v>300</v>
      </c>
      <c r="I137" s="182" t="s">
        <v>1657</v>
      </c>
      <c r="J137" s="183">
        <v>0.01</v>
      </c>
      <c r="K137" s="196">
        <f t="shared" si="22"/>
        <v>0.03</v>
      </c>
      <c r="L137" s="1045"/>
      <c r="M137" s="1046"/>
      <c r="N137" s="1045"/>
      <c r="O137" s="1046"/>
      <c r="P137" s="184"/>
      <c r="Q137" s="184"/>
      <c r="R137" s="184"/>
      <c r="S137" s="369">
        <v>25</v>
      </c>
      <c r="T137" s="369">
        <v>27.5</v>
      </c>
      <c r="U137" s="369">
        <v>30</v>
      </c>
      <c r="V137" s="369">
        <v>32.5</v>
      </c>
      <c r="W137" s="369">
        <v>35</v>
      </c>
      <c r="X137" s="369">
        <v>37.5</v>
      </c>
      <c r="Y137" s="369">
        <v>40</v>
      </c>
      <c r="Z137" s="369">
        <v>42.5</v>
      </c>
      <c r="AA137" s="369">
        <v>45</v>
      </c>
      <c r="AB137" s="369">
        <v>47.5</v>
      </c>
      <c r="AC137" s="369">
        <v>50</v>
      </c>
      <c r="AD137" s="1043" t="s">
        <v>2301</v>
      </c>
      <c r="AE137" s="1044"/>
      <c r="AF137" s="1043" t="s">
        <v>1748</v>
      </c>
      <c r="AG137" s="1044"/>
      <c r="AH137" s="1044"/>
      <c r="AI137" s="447">
        <v>4</v>
      </c>
      <c r="AJ137" s="447">
        <v>1E-3</v>
      </c>
      <c r="AK137" s="447">
        <v>8</v>
      </c>
      <c r="AL137" s="447">
        <v>2E-3</v>
      </c>
      <c r="AM137" s="1043" t="s">
        <v>287</v>
      </c>
      <c r="AN137" s="1043" t="s">
        <v>287</v>
      </c>
      <c r="AO137" s="194">
        <f t="shared" si="23"/>
        <v>0.02</v>
      </c>
      <c r="AP137" s="1044">
        <v>1E-3</v>
      </c>
      <c r="AQ137" s="1044" t="s">
        <v>2320</v>
      </c>
    </row>
    <row r="138" spans="2:43">
      <c r="B138" s="182" t="s">
        <v>2326</v>
      </c>
      <c r="C138" s="183">
        <v>67021999</v>
      </c>
      <c r="D138" s="182" t="s">
        <v>1482</v>
      </c>
      <c r="E138" s="182" t="s">
        <v>1673</v>
      </c>
      <c r="F138" s="182" t="s">
        <v>2325</v>
      </c>
      <c r="G138" s="182" t="s">
        <v>297</v>
      </c>
      <c r="H138" s="182" t="s">
        <v>300</v>
      </c>
      <c r="I138" s="182" t="s">
        <v>1657</v>
      </c>
      <c r="J138" s="183">
        <v>0.01</v>
      </c>
      <c r="K138" s="196">
        <f t="shared" si="22"/>
        <v>0.03</v>
      </c>
      <c r="L138" s="1118"/>
      <c r="M138" s="1119"/>
      <c r="N138" s="1118"/>
      <c r="O138" s="1119"/>
      <c r="P138" s="184"/>
      <c r="Q138" s="184"/>
      <c r="R138" s="184"/>
      <c r="S138" s="369">
        <v>25</v>
      </c>
      <c r="T138" s="369">
        <v>27.5</v>
      </c>
      <c r="U138" s="369">
        <v>30</v>
      </c>
      <c r="V138" s="369">
        <v>32.5</v>
      </c>
      <c r="W138" s="369">
        <v>35</v>
      </c>
      <c r="X138" s="369">
        <v>37.5</v>
      </c>
      <c r="Y138" s="369">
        <v>40</v>
      </c>
      <c r="Z138" s="369">
        <v>42.5</v>
      </c>
      <c r="AA138" s="369">
        <v>45</v>
      </c>
      <c r="AB138" s="369">
        <v>47.5</v>
      </c>
      <c r="AC138" s="369">
        <v>50</v>
      </c>
      <c r="AD138" s="1113" t="s">
        <v>2301</v>
      </c>
      <c r="AE138" s="1114"/>
      <c r="AF138" s="1113" t="s">
        <v>1748</v>
      </c>
      <c r="AG138" s="1114"/>
      <c r="AH138" s="1114"/>
      <c r="AI138" s="447">
        <v>4</v>
      </c>
      <c r="AJ138" s="447">
        <v>1E-3</v>
      </c>
      <c r="AK138" s="447">
        <v>8</v>
      </c>
      <c r="AL138" s="447">
        <v>2E-3</v>
      </c>
      <c r="AM138" s="554" t="s">
        <v>287</v>
      </c>
      <c r="AN138" s="554" t="s">
        <v>287</v>
      </c>
      <c r="AO138" s="194">
        <f t="shared" si="23"/>
        <v>0.02</v>
      </c>
      <c r="AP138" s="179">
        <v>1E-3</v>
      </c>
      <c r="AQ138" s="553" t="s">
        <v>2320</v>
      </c>
    </row>
    <row r="139" spans="2:43">
      <c r="B139" s="182" t="s">
        <v>2327</v>
      </c>
      <c r="C139" s="183">
        <v>61037554</v>
      </c>
      <c r="D139" s="182" t="s">
        <v>1482</v>
      </c>
      <c r="E139" s="182" t="s">
        <v>1673</v>
      </c>
      <c r="F139" s="182" t="s">
        <v>2328</v>
      </c>
      <c r="G139" s="182" t="s">
        <v>297</v>
      </c>
      <c r="H139" s="182" t="s">
        <v>300</v>
      </c>
      <c r="I139" s="182" t="s">
        <v>2329</v>
      </c>
      <c r="J139" s="183">
        <v>0.01</v>
      </c>
      <c r="K139" s="196">
        <f t="shared" si="22"/>
        <v>0.03</v>
      </c>
      <c r="L139" s="1118"/>
      <c r="M139" s="1119"/>
      <c r="N139" s="1118"/>
      <c r="O139" s="1119"/>
      <c r="P139" s="184"/>
      <c r="Q139" s="184"/>
      <c r="R139" s="184"/>
      <c r="S139" s="369">
        <v>100</v>
      </c>
      <c r="T139" s="369">
        <v>102.5</v>
      </c>
      <c r="U139" s="369">
        <v>105</v>
      </c>
      <c r="V139" s="369">
        <v>107.5</v>
      </c>
      <c r="W139" s="369">
        <v>110</v>
      </c>
      <c r="X139" s="369">
        <v>112.5</v>
      </c>
      <c r="Y139" s="369">
        <v>115</v>
      </c>
      <c r="Z139" s="369">
        <v>117.5</v>
      </c>
      <c r="AA139" s="369">
        <v>120</v>
      </c>
      <c r="AB139" s="369">
        <v>122.5</v>
      </c>
      <c r="AC139" s="369">
        <v>125</v>
      </c>
      <c r="AD139" s="1113" t="s">
        <v>2301</v>
      </c>
      <c r="AE139" s="1114"/>
      <c r="AF139" s="1113" t="s">
        <v>1748</v>
      </c>
      <c r="AG139" s="1114"/>
      <c r="AH139" s="1114"/>
      <c r="AI139" s="447">
        <v>4</v>
      </c>
      <c r="AJ139" s="447">
        <v>1E-3</v>
      </c>
      <c r="AK139" s="447">
        <v>8</v>
      </c>
      <c r="AL139" s="447">
        <v>2E-3</v>
      </c>
      <c r="AM139" s="554" t="s">
        <v>287</v>
      </c>
      <c r="AN139" s="554" t="s">
        <v>287</v>
      </c>
      <c r="AO139" s="194">
        <f t="shared" si="23"/>
        <v>0.02</v>
      </c>
      <c r="AP139" s="179">
        <v>1E-3</v>
      </c>
      <c r="AQ139" s="553" t="s">
        <v>2320</v>
      </c>
    </row>
    <row r="140" spans="2:43">
      <c r="B140" s="182" t="s">
        <v>2426</v>
      </c>
      <c r="C140" s="183">
        <v>96087181</v>
      </c>
      <c r="D140" s="182" t="s">
        <v>1482</v>
      </c>
      <c r="E140" s="182" t="s">
        <v>1673</v>
      </c>
      <c r="F140" s="182" t="s">
        <v>2317</v>
      </c>
      <c r="G140" s="182" t="s">
        <v>297</v>
      </c>
      <c r="H140" s="182" t="s">
        <v>300</v>
      </c>
      <c r="I140" s="182" t="s">
        <v>1772</v>
      </c>
      <c r="J140" s="183">
        <v>0.01</v>
      </c>
      <c r="K140" s="196">
        <f t="shared" si="22"/>
        <v>0.03</v>
      </c>
      <c r="L140" s="1118" t="s">
        <v>3320</v>
      </c>
      <c r="M140" s="1119"/>
      <c r="N140" s="1118" t="s">
        <v>3321</v>
      </c>
      <c r="O140" s="1119"/>
      <c r="P140" s="184"/>
      <c r="Q140" s="184"/>
      <c r="R140" s="184"/>
      <c r="S140" s="369">
        <v>1.05</v>
      </c>
      <c r="T140" s="369">
        <v>2.5</v>
      </c>
      <c r="U140" s="369">
        <v>6</v>
      </c>
      <c r="V140" s="369">
        <v>7</v>
      </c>
      <c r="W140" s="369">
        <v>10</v>
      </c>
      <c r="X140" s="369">
        <v>12.5</v>
      </c>
      <c r="Y140" s="369">
        <v>15</v>
      </c>
      <c r="Z140" s="369">
        <v>17.5</v>
      </c>
      <c r="AA140" s="369">
        <v>20</v>
      </c>
      <c r="AB140" s="369">
        <v>22.5</v>
      </c>
      <c r="AC140" s="369">
        <v>25</v>
      </c>
      <c r="AD140" s="1113" t="s">
        <v>2301</v>
      </c>
      <c r="AE140" s="1114"/>
      <c r="AF140" s="1113" t="s">
        <v>2570</v>
      </c>
      <c r="AG140" s="1114"/>
      <c r="AH140" s="1114"/>
      <c r="AI140" s="447">
        <v>4</v>
      </c>
      <c r="AJ140" s="447">
        <v>1E-3</v>
      </c>
      <c r="AK140" s="447">
        <v>8</v>
      </c>
      <c r="AL140" s="447">
        <v>2E-3</v>
      </c>
      <c r="AM140" s="591" t="s">
        <v>287</v>
      </c>
      <c r="AN140" s="591" t="s">
        <v>287</v>
      </c>
      <c r="AO140" s="194">
        <f t="shared" si="23"/>
        <v>0.02</v>
      </c>
      <c r="AP140" s="179">
        <v>1E-3</v>
      </c>
      <c r="AQ140" s="590" t="s">
        <v>2320</v>
      </c>
    </row>
    <row r="141" spans="2:43">
      <c r="B141" s="182" t="s">
        <v>2427</v>
      </c>
      <c r="C141" s="182">
        <v>36081921</v>
      </c>
      <c r="D141" s="182" t="s">
        <v>1482</v>
      </c>
      <c r="E141" s="182" t="s">
        <v>1673</v>
      </c>
      <c r="F141" s="182" t="s">
        <v>2428</v>
      </c>
      <c r="G141" s="182" t="s">
        <v>297</v>
      </c>
      <c r="H141" s="182" t="s">
        <v>300</v>
      </c>
      <c r="I141" s="182" t="s">
        <v>1772</v>
      </c>
      <c r="J141" s="183">
        <v>0.01</v>
      </c>
      <c r="K141" s="196">
        <f t="shared" si="22"/>
        <v>0.03</v>
      </c>
      <c r="L141" s="1118"/>
      <c r="M141" s="1119"/>
      <c r="N141" s="1118"/>
      <c r="O141" s="1119"/>
      <c r="P141" s="184"/>
      <c r="Q141" s="184"/>
      <c r="R141" s="184"/>
      <c r="S141" s="175">
        <v>1.05</v>
      </c>
      <c r="T141" s="175">
        <v>2.5</v>
      </c>
      <c r="U141" s="175">
        <v>6</v>
      </c>
      <c r="V141" s="175">
        <v>7</v>
      </c>
      <c r="W141" s="175">
        <v>10</v>
      </c>
      <c r="X141" s="175">
        <v>12.5</v>
      </c>
      <c r="Y141" s="175">
        <v>15</v>
      </c>
      <c r="Z141" s="175">
        <v>17.5</v>
      </c>
      <c r="AA141" s="175">
        <v>20</v>
      </c>
      <c r="AB141" s="175">
        <v>22.5</v>
      </c>
      <c r="AC141" s="175">
        <v>25</v>
      </c>
      <c r="AD141" s="1113" t="s">
        <v>2301</v>
      </c>
      <c r="AE141" s="1114"/>
      <c r="AF141" s="1113" t="s">
        <v>1748</v>
      </c>
      <c r="AG141" s="1114"/>
      <c r="AH141" s="1114"/>
      <c r="AI141" s="173">
        <v>4</v>
      </c>
      <c r="AJ141" s="173">
        <v>1E-3</v>
      </c>
      <c r="AK141" s="447">
        <v>8</v>
      </c>
      <c r="AL141" s="447">
        <v>2E-3</v>
      </c>
      <c r="AM141" s="591" t="s">
        <v>287</v>
      </c>
      <c r="AN141" s="591" t="s">
        <v>287</v>
      </c>
      <c r="AO141" s="194">
        <f t="shared" si="23"/>
        <v>0.02</v>
      </c>
      <c r="AP141" s="590">
        <v>1E-3</v>
      </c>
      <c r="AQ141" s="590" t="s">
        <v>2320</v>
      </c>
    </row>
    <row r="142" spans="2:43">
      <c r="B142" s="182" t="s">
        <v>2429</v>
      </c>
      <c r="C142" s="183">
        <v>86530795</v>
      </c>
      <c r="D142" s="182" t="s">
        <v>1482</v>
      </c>
      <c r="E142" s="182" t="s">
        <v>1673</v>
      </c>
      <c r="F142" s="182" t="s">
        <v>2317</v>
      </c>
      <c r="G142" s="182" t="s">
        <v>297</v>
      </c>
      <c r="H142" s="182" t="s">
        <v>300</v>
      </c>
      <c r="I142" s="182" t="s">
        <v>1772</v>
      </c>
      <c r="J142" s="183">
        <v>0.01</v>
      </c>
      <c r="K142" s="196">
        <f t="shared" si="22"/>
        <v>0.03</v>
      </c>
      <c r="L142" s="1118"/>
      <c r="M142" s="1119"/>
      <c r="N142" s="1118"/>
      <c r="O142" s="1119"/>
      <c r="P142" s="184"/>
      <c r="Q142" s="184"/>
      <c r="R142" s="184"/>
      <c r="S142" s="175">
        <v>1.05</v>
      </c>
      <c r="T142" s="175">
        <v>2.5</v>
      </c>
      <c r="U142" s="175">
        <v>6</v>
      </c>
      <c r="V142" s="175">
        <v>7</v>
      </c>
      <c r="W142" s="175">
        <v>10</v>
      </c>
      <c r="X142" s="175">
        <v>12.5</v>
      </c>
      <c r="Y142" s="175">
        <v>15</v>
      </c>
      <c r="Z142" s="175">
        <v>17.5</v>
      </c>
      <c r="AA142" s="175">
        <v>20</v>
      </c>
      <c r="AB142" s="175">
        <v>22.5</v>
      </c>
      <c r="AC142" s="175">
        <v>25</v>
      </c>
      <c r="AD142" s="1113" t="s">
        <v>2301</v>
      </c>
      <c r="AE142" s="1114"/>
      <c r="AF142" s="1113" t="s">
        <v>1748</v>
      </c>
      <c r="AG142" s="1114"/>
      <c r="AH142" s="1114"/>
      <c r="AI142" s="173">
        <v>4</v>
      </c>
      <c r="AJ142" s="173">
        <v>1E-3</v>
      </c>
      <c r="AK142" s="447">
        <v>8</v>
      </c>
      <c r="AL142" s="447">
        <v>2E-3</v>
      </c>
      <c r="AM142" s="591" t="s">
        <v>287</v>
      </c>
      <c r="AN142" s="591" t="s">
        <v>287</v>
      </c>
      <c r="AO142" s="194">
        <f t="shared" si="23"/>
        <v>0.02</v>
      </c>
      <c r="AP142" s="590">
        <v>1E-3</v>
      </c>
      <c r="AQ142" s="590" t="s">
        <v>2320</v>
      </c>
    </row>
    <row r="143" spans="2:43">
      <c r="B143" s="182" t="s">
        <v>2440</v>
      </c>
      <c r="C143" s="183">
        <v>65291375</v>
      </c>
      <c r="D143" s="182" t="s">
        <v>1482</v>
      </c>
      <c r="E143" s="182" t="s">
        <v>1673</v>
      </c>
      <c r="F143" s="182" t="s">
        <v>2325</v>
      </c>
      <c r="G143" s="182" t="s">
        <v>297</v>
      </c>
      <c r="H143" s="182" t="s">
        <v>300</v>
      </c>
      <c r="I143" s="182" t="s">
        <v>1657</v>
      </c>
      <c r="J143" s="183">
        <v>0.01</v>
      </c>
      <c r="K143" s="196">
        <f t="shared" si="22"/>
        <v>0.03</v>
      </c>
      <c r="L143" s="1118"/>
      <c r="M143" s="1119"/>
      <c r="N143" s="1118"/>
      <c r="O143" s="1119"/>
      <c r="P143" s="184"/>
      <c r="Q143" s="184"/>
      <c r="R143" s="184"/>
      <c r="S143" s="369">
        <v>25.05</v>
      </c>
      <c r="T143" s="369">
        <v>27.5</v>
      </c>
      <c r="U143" s="369">
        <v>30</v>
      </c>
      <c r="V143" s="369">
        <v>32.5</v>
      </c>
      <c r="W143" s="369">
        <v>35</v>
      </c>
      <c r="X143" s="369">
        <v>37.5</v>
      </c>
      <c r="Y143" s="369">
        <v>40</v>
      </c>
      <c r="Z143" s="369">
        <v>42.5</v>
      </c>
      <c r="AA143" s="369">
        <v>45</v>
      </c>
      <c r="AB143" s="369">
        <v>47.5</v>
      </c>
      <c r="AC143" s="369">
        <v>50</v>
      </c>
      <c r="AD143" s="1113" t="s">
        <v>2301</v>
      </c>
      <c r="AE143" s="1114"/>
      <c r="AF143" s="1113" t="s">
        <v>1748</v>
      </c>
      <c r="AG143" s="1114"/>
      <c r="AH143" s="1114"/>
      <c r="AI143" s="173">
        <v>4</v>
      </c>
      <c r="AJ143" s="173">
        <v>1E-3</v>
      </c>
      <c r="AK143" s="173">
        <v>8</v>
      </c>
      <c r="AL143" s="173">
        <v>2E-3</v>
      </c>
      <c r="AM143" s="610" t="s">
        <v>287</v>
      </c>
      <c r="AN143" s="610" t="s">
        <v>287</v>
      </c>
      <c r="AO143" s="194">
        <f t="shared" si="23"/>
        <v>0.02</v>
      </c>
      <c r="AP143" s="179">
        <v>1E-3</v>
      </c>
      <c r="AQ143" s="609" t="s">
        <v>2320</v>
      </c>
    </row>
    <row r="144" spans="2:43">
      <c r="B144" s="182" t="s">
        <v>2441</v>
      </c>
      <c r="C144" s="183">
        <v>110296330</v>
      </c>
      <c r="D144" s="182" t="s">
        <v>1482</v>
      </c>
      <c r="E144" s="182" t="s">
        <v>330</v>
      </c>
      <c r="F144" s="183">
        <v>421505</v>
      </c>
      <c r="G144" s="182" t="s">
        <v>1095</v>
      </c>
      <c r="H144" s="182" t="s">
        <v>300</v>
      </c>
      <c r="I144" s="182" t="s">
        <v>1657</v>
      </c>
      <c r="J144" s="183">
        <v>1E-3</v>
      </c>
      <c r="K144" s="196">
        <f t="shared" si="22"/>
        <v>5.0000000000000001E-3</v>
      </c>
      <c r="L144" s="1118"/>
      <c r="M144" s="1119"/>
      <c r="N144" s="1118"/>
      <c r="O144" s="1119"/>
      <c r="P144" s="184"/>
      <c r="Q144" s="184"/>
      <c r="R144" s="184"/>
      <c r="S144" s="175">
        <v>25.001000000000001</v>
      </c>
      <c r="T144" s="176">
        <v>27.5</v>
      </c>
      <c r="U144" s="176">
        <v>30</v>
      </c>
      <c r="V144" s="176">
        <v>32.5</v>
      </c>
      <c r="W144" s="176">
        <v>35</v>
      </c>
      <c r="X144" s="176">
        <v>37.5</v>
      </c>
      <c r="Y144" s="176">
        <v>40</v>
      </c>
      <c r="Z144" s="176">
        <v>42.5</v>
      </c>
      <c r="AA144" s="176">
        <v>45</v>
      </c>
      <c r="AB144" s="176">
        <v>47.5</v>
      </c>
      <c r="AC144" s="176">
        <v>50</v>
      </c>
      <c r="AD144" s="1113" t="s">
        <v>2301</v>
      </c>
      <c r="AE144" s="1114"/>
      <c r="AF144" s="1113" t="s">
        <v>1748</v>
      </c>
      <c r="AG144" s="1114"/>
      <c r="AH144" s="1114"/>
      <c r="AI144" s="173">
        <v>4</v>
      </c>
      <c r="AJ144" s="173">
        <v>1E-3</v>
      </c>
      <c r="AK144" s="173">
        <v>8</v>
      </c>
      <c r="AL144" s="173">
        <v>2E-3</v>
      </c>
      <c r="AM144" s="610" t="s">
        <v>287</v>
      </c>
      <c r="AN144" s="610" t="s">
        <v>287</v>
      </c>
      <c r="AO144" s="194">
        <f t="shared" ref="AO144" si="24">IF(J144&lt;0.005,4*J144,IF(J144&lt;0.01,3*J144,2*J144))</f>
        <v>4.0000000000000001E-3</v>
      </c>
      <c r="AP144" s="609">
        <v>1E-3</v>
      </c>
      <c r="AQ144" s="609" t="s">
        <v>2320</v>
      </c>
    </row>
    <row r="145" spans="2:43">
      <c r="B145" s="182" t="s">
        <v>2442</v>
      </c>
      <c r="C145" s="183">
        <v>110490837</v>
      </c>
      <c r="D145" s="182" t="s">
        <v>1482</v>
      </c>
      <c r="E145" s="182" t="s">
        <v>330</v>
      </c>
      <c r="F145" s="183">
        <v>421505</v>
      </c>
      <c r="G145" s="182" t="s">
        <v>1095</v>
      </c>
      <c r="H145" s="182" t="s">
        <v>300</v>
      </c>
      <c r="I145" s="182" t="s">
        <v>1772</v>
      </c>
      <c r="J145" s="183">
        <v>1E-3</v>
      </c>
      <c r="K145" s="196">
        <f t="shared" si="22"/>
        <v>5.0000000000000001E-3</v>
      </c>
      <c r="L145" s="1118"/>
      <c r="M145" s="1119"/>
      <c r="N145" s="1118"/>
      <c r="O145" s="1119"/>
      <c r="P145" s="184"/>
      <c r="Q145" s="184"/>
      <c r="R145" s="184"/>
      <c r="S145" s="176">
        <v>1.0049999999999999</v>
      </c>
      <c r="T145" s="176">
        <v>2.5</v>
      </c>
      <c r="U145" s="176">
        <v>6</v>
      </c>
      <c r="V145" s="176">
        <v>7</v>
      </c>
      <c r="W145" s="176">
        <v>10</v>
      </c>
      <c r="X145" s="176">
        <v>12.5</v>
      </c>
      <c r="Y145" s="176">
        <v>15</v>
      </c>
      <c r="Z145" s="176">
        <v>17.5</v>
      </c>
      <c r="AA145" s="176">
        <v>20</v>
      </c>
      <c r="AB145" s="176">
        <v>21.05</v>
      </c>
      <c r="AC145" s="176">
        <v>25</v>
      </c>
      <c r="AD145" s="1113" t="s">
        <v>2301</v>
      </c>
      <c r="AE145" s="1114"/>
      <c r="AF145" s="1113" t="s">
        <v>1748</v>
      </c>
      <c r="AG145" s="1114"/>
      <c r="AH145" s="1114"/>
      <c r="AI145" s="173">
        <v>4</v>
      </c>
      <c r="AJ145" s="173">
        <v>1E-3</v>
      </c>
      <c r="AK145" s="173">
        <v>8</v>
      </c>
      <c r="AL145" s="173">
        <v>2E-3</v>
      </c>
      <c r="AM145" s="610" t="s">
        <v>287</v>
      </c>
      <c r="AN145" s="610" t="s">
        <v>287</v>
      </c>
      <c r="AO145" s="194">
        <f t="shared" ref="AO145" si="25">IF(J145&lt;0.005,4*J145,IF(J145&lt;0.01,3*J145,2*J145))</f>
        <v>4.0000000000000001E-3</v>
      </c>
      <c r="AP145" s="609">
        <v>1E-3</v>
      </c>
      <c r="AQ145" s="609" t="s">
        <v>2320</v>
      </c>
    </row>
    <row r="146" spans="2:43">
      <c r="B146" s="182" t="s">
        <v>2443</v>
      </c>
      <c r="C146" s="183">
        <v>65049465</v>
      </c>
      <c r="D146" s="182" t="s">
        <v>1482</v>
      </c>
      <c r="E146" s="182" t="s">
        <v>330</v>
      </c>
      <c r="F146" s="182" t="s">
        <v>2300</v>
      </c>
      <c r="G146" s="182" t="s">
        <v>297</v>
      </c>
      <c r="H146" s="182" t="s">
        <v>300</v>
      </c>
      <c r="I146" s="182" t="s">
        <v>1772</v>
      </c>
      <c r="J146" s="183">
        <v>1E-3</v>
      </c>
      <c r="K146" s="196">
        <f t="shared" si="22"/>
        <v>5.0000000000000001E-3</v>
      </c>
      <c r="L146" s="1118"/>
      <c r="M146" s="1119"/>
      <c r="N146" s="1118"/>
      <c r="O146" s="1119"/>
      <c r="P146" s="184"/>
      <c r="Q146" s="184"/>
      <c r="R146" s="184"/>
      <c r="S146" s="176">
        <v>1.0049999999999999</v>
      </c>
      <c r="T146" s="176">
        <v>2.5</v>
      </c>
      <c r="U146" s="176">
        <v>6</v>
      </c>
      <c r="V146" s="176">
        <v>7</v>
      </c>
      <c r="W146" s="176">
        <v>10</v>
      </c>
      <c r="X146" s="176">
        <v>12.5</v>
      </c>
      <c r="Y146" s="176">
        <v>15</v>
      </c>
      <c r="Z146" s="176">
        <v>17.5</v>
      </c>
      <c r="AA146" s="176">
        <v>20</v>
      </c>
      <c r="AB146" s="176">
        <v>21.05</v>
      </c>
      <c r="AC146" s="176">
        <v>25</v>
      </c>
      <c r="AD146" s="1113" t="s">
        <v>2301</v>
      </c>
      <c r="AE146" s="1114"/>
      <c r="AF146" s="1113" t="s">
        <v>1748</v>
      </c>
      <c r="AG146" s="1114"/>
      <c r="AH146" s="1114"/>
      <c r="AI146" s="173">
        <v>4</v>
      </c>
      <c r="AJ146" s="173">
        <v>1E-3</v>
      </c>
      <c r="AK146" s="173">
        <v>8</v>
      </c>
      <c r="AL146" s="173">
        <v>2E-3</v>
      </c>
      <c r="AM146" s="610" t="s">
        <v>287</v>
      </c>
      <c r="AN146" s="610" t="s">
        <v>287</v>
      </c>
      <c r="AO146" s="194">
        <f t="shared" ref="AO146" si="26">IF(J146&lt;0.005,4*J146,IF(J146&lt;0.01,3*J146,2*J146))</f>
        <v>4.0000000000000001E-3</v>
      </c>
      <c r="AP146" s="609">
        <v>1E-3</v>
      </c>
      <c r="AQ146" s="609" t="s">
        <v>2320</v>
      </c>
    </row>
    <row r="147" spans="2:43">
      <c r="B147" s="182" t="s">
        <v>2444</v>
      </c>
      <c r="C147" s="182" t="s">
        <v>1678</v>
      </c>
      <c r="D147" s="182" t="s">
        <v>1482</v>
      </c>
      <c r="E147" s="182" t="s">
        <v>330</v>
      </c>
      <c r="F147" s="182" t="s">
        <v>1610</v>
      </c>
      <c r="G147" s="182" t="s">
        <v>296</v>
      </c>
      <c r="H147" s="182" t="s">
        <v>300</v>
      </c>
      <c r="I147" s="182" t="s">
        <v>2391</v>
      </c>
      <c r="J147" s="183">
        <v>1E-3</v>
      </c>
      <c r="K147" s="196">
        <f t="shared" si="22"/>
        <v>5.0000000000000001E-3</v>
      </c>
      <c r="L147" s="1118"/>
      <c r="M147" s="1119"/>
      <c r="N147" s="1118"/>
      <c r="O147" s="1119"/>
      <c r="P147" s="184"/>
      <c r="Q147" s="184"/>
      <c r="R147" s="184"/>
      <c r="S147" s="176">
        <v>1.0049999999999999</v>
      </c>
      <c r="T147" s="176">
        <v>2.5</v>
      </c>
      <c r="U147" s="176">
        <v>5</v>
      </c>
      <c r="V147" s="176">
        <v>7</v>
      </c>
      <c r="W147" s="176">
        <v>10</v>
      </c>
      <c r="X147" s="176">
        <v>12.5</v>
      </c>
      <c r="Y147" s="176">
        <v>15</v>
      </c>
      <c r="Z147" s="176">
        <v>17.5</v>
      </c>
      <c r="AA147" s="176">
        <v>20</v>
      </c>
      <c r="AB147" s="176">
        <v>25</v>
      </c>
      <c r="AC147" s="612">
        <v>30</v>
      </c>
      <c r="AD147" s="1113" t="s">
        <v>2301</v>
      </c>
      <c r="AE147" s="1114"/>
      <c r="AF147" s="1113" t="s">
        <v>1748</v>
      </c>
      <c r="AG147" s="1114"/>
      <c r="AH147" s="1114"/>
      <c r="AI147" s="173">
        <v>4</v>
      </c>
      <c r="AJ147" s="173">
        <v>1E-3</v>
      </c>
      <c r="AK147" s="173">
        <v>8</v>
      </c>
      <c r="AL147" s="173">
        <v>2E-3</v>
      </c>
      <c r="AM147" s="610" t="s">
        <v>287</v>
      </c>
      <c r="AN147" s="610" t="s">
        <v>287</v>
      </c>
      <c r="AO147" s="194">
        <f t="shared" ref="AO147" si="27">IF(J147&lt;0.005,4*J147,IF(J147&lt;0.01,3*J147,2*J147))</f>
        <v>4.0000000000000001E-3</v>
      </c>
      <c r="AP147" s="609">
        <v>1E-3</v>
      </c>
      <c r="AQ147" s="609" t="s">
        <v>2320</v>
      </c>
    </row>
    <row r="148" spans="2:43">
      <c r="B148" s="182" t="s">
        <v>2445</v>
      </c>
      <c r="C148" s="182" t="s">
        <v>2446</v>
      </c>
      <c r="D148" s="182" t="s">
        <v>1482</v>
      </c>
      <c r="E148" s="182" t="s">
        <v>1673</v>
      </c>
      <c r="F148" s="182" t="s">
        <v>2214</v>
      </c>
      <c r="G148" s="182" t="s">
        <v>1991</v>
      </c>
      <c r="H148" s="182" t="s">
        <v>300</v>
      </c>
      <c r="I148" s="182" t="s">
        <v>1992</v>
      </c>
      <c r="J148" s="183">
        <v>0.01</v>
      </c>
      <c r="K148" s="196">
        <f t="shared" si="22"/>
        <v>0.03</v>
      </c>
      <c r="L148" s="1118"/>
      <c r="M148" s="1119"/>
      <c r="N148" s="1118"/>
      <c r="O148" s="1119"/>
      <c r="P148" s="184"/>
      <c r="Q148" s="184"/>
      <c r="R148" s="184"/>
      <c r="S148" s="369">
        <v>1.05</v>
      </c>
      <c r="T148" s="369">
        <v>2.5</v>
      </c>
      <c r="U148" s="369">
        <v>5.05</v>
      </c>
      <c r="V148" s="369">
        <v>7.5</v>
      </c>
      <c r="W148" s="369">
        <v>10</v>
      </c>
      <c r="X148" s="369">
        <v>11.05</v>
      </c>
      <c r="Y148" s="369">
        <v>12.5</v>
      </c>
      <c r="Z148" s="369">
        <v>15</v>
      </c>
      <c r="AA148" s="369">
        <v>18</v>
      </c>
      <c r="AB148" s="369">
        <v>19</v>
      </c>
      <c r="AC148" s="369">
        <v>20</v>
      </c>
      <c r="AD148" s="1113" t="s">
        <v>2301</v>
      </c>
      <c r="AE148" s="1114"/>
      <c r="AF148" s="1113" t="s">
        <v>1748</v>
      </c>
      <c r="AG148" s="1114"/>
      <c r="AH148" s="1114"/>
      <c r="AI148" s="173">
        <v>4</v>
      </c>
      <c r="AJ148" s="173">
        <v>1E-3</v>
      </c>
      <c r="AK148" s="173">
        <v>8</v>
      </c>
      <c r="AL148" s="173">
        <v>2E-3</v>
      </c>
      <c r="AM148" s="610" t="s">
        <v>287</v>
      </c>
      <c r="AN148" s="610" t="s">
        <v>287</v>
      </c>
      <c r="AO148" s="194">
        <f t="shared" si="23"/>
        <v>0.02</v>
      </c>
      <c r="AP148" s="609">
        <v>1E-3</v>
      </c>
      <c r="AQ148" s="609" t="s">
        <v>2320</v>
      </c>
    </row>
    <row r="149" spans="2:43">
      <c r="B149" s="182" t="s">
        <v>2464</v>
      </c>
      <c r="C149" s="182" t="s">
        <v>2465</v>
      </c>
      <c r="D149" s="182" t="s">
        <v>1482</v>
      </c>
      <c r="E149" s="182" t="s">
        <v>1673</v>
      </c>
      <c r="F149" s="182" t="s">
        <v>2304</v>
      </c>
      <c r="G149" s="182" t="s">
        <v>1991</v>
      </c>
      <c r="H149" s="182" t="s">
        <v>300</v>
      </c>
      <c r="I149" s="182" t="s">
        <v>2142</v>
      </c>
      <c r="J149" s="183">
        <v>0.05</v>
      </c>
      <c r="K149" s="196">
        <f t="shared" si="22"/>
        <v>0.2</v>
      </c>
      <c r="L149" s="1118"/>
      <c r="M149" s="1119"/>
      <c r="N149" s="1118"/>
      <c r="O149" s="1119"/>
      <c r="P149" s="184"/>
      <c r="Q149" s="184"/>
      <c r="R149" s="184"/>
      <c r="S149" s="176">
        <v>1.05</v>
      </c>
      <c r="T149" s="176">
        <v>5</v>
      </c>
      <c r="U149" s="176">
        <v>10</v>
      </c>
      <c r="V149" s="176">
        <v>15</v>
      </c>
      <c r="W149" s="176">
        <v>20</v>
      </c>
      <c r="X149" s="176">
        <v>25</v>
      </c>
      <c r="Y149" s="176">
        <v>30</v>
      </c>
      <c r="Z149" s="176">
        <v>35</v>
      </c>
      <c r="AA149" s="176">
        <v>40</v>
      </c>
      <c r="AB149" s="176">
        <v>45</v>
      </c>
      <c r="AC149" s="176">
        <v>50</v>
      </c>
      <c r="AD149" s="1113" t="s">
        <v>2301</v>
      </c>
      <c r="AE149" s="1114"/>
      <c r="AF149" s="1113" t="s">
        <v>1748</v>
      </c>
      <c r="AG149" s="1114"/>
      <c r="AH149" s="1114"/>
      <c r="AI149" s="447">
        <v>4</v>
      </c>
      <c r="AJ149" s="447">
        <v>1E-3</v>
      </c>
      <c r="AK149" s="447">
        <v>8</v>
      </c>
      <c r="AL149" s="447">
        <v>2E-3</v>
      </c>
      <c r="AM149" s="628" t="s">
        <v>287</v>
      </c>
      <c r="AN149" s="628" t="s">
        <v>287</v>
      </c>
      <c r="AO149" s="194">
        <v>0.15</v>
      </c>
      <c r="AP149" s="627">
        <v>1E-3</v>
      </c>
      <c r="AQ149" s="627" t="s">
        <v>2320</v>
      </c>
    </row>
    <row r="150" spans="2:43">
      <c r="B150" s="182" t="s">
        <v>2480</v>
      </c>
      <c r="C150" s="183">
        <v>65291375</v>
      </c>
      <c r="D150" s="182" t="s">
        <v>1482</v>
      </c>
      <c r="E150" s="182" t="s">
        <v>1673</v>
      </c>
      <c r="F150" s="182" t="s">
        <v>2325</v>
      </c>
      <c r="G150" s="182" t="s">
        <v>297</v>
      </c>
      <c r="H150" s="182" t="s">
        <v>300</v>
      </c>
      <c r="I150" s="182" t="s">
        <v>1657</v>
      </c>
      <c r="J150" s="183">
        <v>0.01</v>
      </c>
      <c r="K150" s="196">
        <f t="shared" ref="K150" si="28">AO150+J150</f>
        <v>0.03</v>
      </c>
      <c r="L150" s="1118"/>
      <c r="M150" s="1119"/>
      <c r="N150" s="1118"/>
      <c r="O150" s="1119"/>
      <c r="P150" s="184"/>
      <c r="Q150" s="184"/>
      <c r="R150" s="184"/>
      <c r="S150" s="369">
        <v>25</v>
      </c>
      <c r="T150" s="369">
        <v>27.5</v>
      </c>
      <c r="U150" s="369">
        <v>31.1</v>
      </c>
      <c r="V150" s="369">
        <v>32.5</v>
      </c>
      <c r="W150" s="369">
        <v>35</v>
      </c>
      <c r="X150" s="369">
        <v>37.5</v>
      </c>
      <c r="Y150" s="369">
        <v>40</v>
      </c>
      <c r="Z150" s="369">
        <v>42.5</v>
      </c>
      <c r="AA150" s="369">
        <v>45</v>
      </c>
      <c r="AB150" s="369">
        <v>47.5</v>
      </c>
      <c r="AC150" s="369">
        <v>50</v>
      </c>
      <c r="AD150" s="1113" t="s">
        <v>2301</v>
      </c>
      <c r="AE150" s="1114"/>
      <c r="AF150" s="1113" t="s">
        <v>1748</v>
      </c>
      <c r="AG150" s="1114"/>
      <c r="AH150" s="1114"/>
      <c r="AI150" s="173">
        <v>4</v>
      </c>
      <c r="AJ150" s="173">
        <v>1E-3</v>
      </c>
      <c r="AK150" s="173">
        <v>8</v>
      </c>
      <c r="AL150" s="173">
        <v>2E-3</v>
      </c>
      <c r="AM150" s="637" t="s">
        <v>287</v>
      </c>
      <c r="AN150" s="637" t="s">
        <v>287</v>
      </c>
      <c r="AO150" s="194">
        <f t="shared" ref="AO150" si="29">IF(J150&lt;0.005,4*J150,IF(J150&lt;0.01,3*J150,2*J150))</f>
        <v>0.02</v>
      </c>
      <c r="AP150" s="636">
        <v>1E-3</v>
      </c>
      <c r="AQ150" s="636" t="s">
        <v>2320</v>
      </c>
    </row>
    <row r="151" spans="2:43" ht="12.75" customHeight="1">
      <c r="B151" s="182" t="s">
        <v>2482</v>
      </c>
      <c r="C151" s="182" t="s">
        <v>1678</v>
      </c>
      <c r="D151" s="182" t="s">
        <v>1977</v>
      </c>
      <c r="E151" s="182" t="s">
        <v>1673</v>
      </c>
      <c r="F151" s="182" t="s">
        <v>1678</v>
      </c>
      <c r="G151" s="182" t="s">
        <v>1599</v>
      </c>
      <c r="H151" s="182" t="s">
        <v>300</v>
      </c>
      <c r="I151" s="182" t="s">
        <v>2483</v>
      </c>
      <c r="J151" s="183">
        <v>0.01</v>
      </c>
      <c r="K151" s="196">
        <f t="shared" si="22"/>
        <v>0.03</v>
      </c>
      <c r="L151" s="1118"/>
      <c r="M151" s="1119"/>
      <c r="N151" s="1118"/>
      <c r="O151" s="1119"/>
      <c r="P151" s="184"/>
      <c r="Q151" s="184"/>
      <c r="R151" s="184"/>
      <c r="S151" s="175">
        <v>30</v>
      </c>
      <c r="T151" s="175">
        <v>31.05</v>
      </c>
      <c r="U151" s="175">
        <v>32.5</v>
      </c>
      <c r="V151" s="175">
        <v>35</v>
      </c>
      <c r="W151" s="175">
        <v>37.5</v>
      </c>
      <c r="X151" s="175">
        <v>40</v>
      </c>
      <c r="Y151" s="175"/>
      <c r="Z151" s="175"/>
      <c r="AA151" s="175"/>
      <c r="AB151" s="175"/>
      <c r="AC151" s="175"/>
      <c r="AD151" s="1113" t="s">
        <v>2247</v>
      </c>
      <c r="AE151" s="1114"/>
      <c r="AF151" s="1113" t="s">
        <v>1748</v>
      </c>
      <c r="AG151" s="1114"/>
      <c r="AH151" s="1114"/>
      <c r="AI151" s="173">
        <v>4</v>
      </c>
      <c r="AJ151" s="173">
        <v>1E-3</v>
      </c>
      <c r="AK151" s="447" t="s">
        <v>287</v>
      </c>
      <c r="AL151" s="447" t="s">
        <v>287</v>
      </c>
      <c r="AM151" s="639" t="s">
        <v>287</v>
      </c>
      <c r="AN151" s="639" t="s">
        <v>287</v>
      </c>
      <c r="AO151" s="194">
        <f t="shared" si="23"/>
        <v>0.02</v>
      </c>
      <c r="AP151" s="179"/>
      <c r="AQ151" s="173" t="s">
        <v>1677</v>
      </c>
    </row>
    <row r="152" spans="2:43">
      <c r="B152" s="183">
        <v>21843</v>
      </c>
      <c r="C152" s="183">
        <v>21843</v>
      </c>
      <c r="D152" s="182" t="s">
        <v>1977</v>
      </c>
      <c r="E152" s="182" t="s">
        <v>1673</v>
      </c>
      <c r="F152" s="182" t="s">
        <v>2487</v>
      </c>
      <c r="G152" s="182" t="s">
        <v>297</v>
      </c>
      <c r="H152" s="182" t="s">
        <v>300</v>
      </c>
      <c r="I152" s="182" t="s">
        <v>2488</v>
      </c>
      <c r="J152" s="183">
        <v>0.01</v>
      </c>
      <c r="K152" s="196" t="e">
        <f t="shared" si="22"/>
        <v>#VALUE!</v>
      </c>
      <c r="L152" s="1118"/>
      <c r="M152" s="1119"/>
      <c r="N152" s="1118"/>
      <c r="O152" s="1119"/>
      <c r="P152" s="184"/>
      <c r="Q152" s="184"/>
      <c r="R152" s="184"/>
      <c r="S152" s="175">
        <v>75</v>
      </c>
      <c r="T152" s="175">
        <v>80.5</v>
      </c>
      <c r="U152" s="175">
        <v>88</v>
      </c>
      <c r="V152" s="175"/>
      <c r="W152" s="175"/>
      <c r="X152" s="175"/>
      <c r="Y152" s="175"/>
      <c r="Z152" s="175"/>
      <c r="AA152" s="175"/>
      <c r="AB152" s="175"/>
      <c r="AC152" s="175"/>
      <c r="AD152" s="1113" t="s">
        <v>2489</v>
      </c>
      <c r="AE152" s="1114"/>
      <c r="AF152" s="1113" t="s">
        <v>1748</v>
      </c>
      <c r="AG152" s="1114"/>
      <c r="AH152" s="1114"/>
      <c r="AI152" s="447" t="s">
        <v>2181</v>
      </c>
      <c r="AJ152" s="447" t="s">
        <v>2181</v>
      </c>
      <c r="AK152" s="447" t="s">
        <v>2181</v>
      </c>
      <c r="AL152" s="447" t="s">
        <v>2181</v>
      </c>
      <c r="AM152" s="653" t="s">
        <v>287</v>
      </c>
      <c r="AN152" s="653" t="s">
        <v>287</v>
      </c>
      <c r="AO152" s="656" t="s">
        <v>287</v>
      </c>
      <c r="AP152" s="654" t="s">
        <v>287</v>
      </c>
      <c r="AQ152" s="655" t="s">
        <v>2490</v>
      </c>
    </row>
    <row r="153" spans="2:43" ht="12.75" customHeight="1">
      <c r="B153" s="182" t="s">
        <v>2491</v>
      </c>
      <c r="C153" s="183">
        <v>21843</v>
      </c>
      <c r="D153" s="182" t="s">
        <v>1977</v>
      </c>
      <c r="E153" s="182" t="s">
        <v>1673</v>
      </c>
      <c r="F153" s="182" t="s">
        <v>2487</v>
      </c>
      <c r="G153" s="182" t="s">
        <v>297</v>
      </c>
      <c r="H153" s="182" t="s">
        <v>300</v>
      </c>
      <c r="I153" s="182" t="s">
        <v>2488</v>
      </c>
      <c r="J153" s="183">
        <v>0.01</v>
      </c>
      <c r="K153" s="196" t="e">
        <f t="shared" ref="K153:K156" si="30">AO153+J153</f>
        <v>#VALUE!</v>
      </c>
      <c r="L153" s="1118"/>
      <c r="M153" s="1119"/>
      <c r="N153" s="1118"/>
      <c r="O153" s="1119"/>
      <c r="P153" s="184"/>
      <c r="Q153" s="184"/>
      <c r="R153" s="184"/>
      <c r="S153" s="175">
        <v>75</v>
      </c>
      <c r="T153" s="175">
        <v>80.5</v>
      </c>
      <c r="U153" s="175">
        <v>88</v>
      </c>
      <c r="V153" s="175"/>
      <c r="W153" s="175"/>
      <c r="X153" s="175"/>
      <c r="Y153" s="175"/>
      <c r="Z153" s="175"/>
      <c r="AA153" s="175"/>
      <c r="AB153" s="175"/>
      <c r="AC153" s="175"/>
      <c r="AD153" s="1113" t="s">
        <v>2247</v>
      </c>
      <c r="AE153" s="1114"/>
      <c r="AF153" s="1113" t="s">
        <v>1748</v>
      </c>
      <c r="AG153" s="1114"/>
      <c r="AH153" s="1114"/>
      <c r="AI153" s="447" t="s">
        <v>2181</v>
      </c>
      <c r="AJ153" s="447" t="s">
        <v>2181</v>
      </c>
      <c r="AK153" s="447" t="s">
        <v>2181</v>
      </c>
      <c r="AL153" s="447" t="s">
        <v>2181</v>
      </c>
      <c r="AM153" s="657" t="s">
        <v>287</v>
      </c>
      <c r="AN153" s="657" t="s">
        <v>287</v>
      </c>
      <c r="AO153" s="656" t="s">
        <v>287</v>
      </c>
      <c r="AP153" s="657" t="s">
        <v>287</v>
      </c>
      <c r="AQ153" s="173" t="s">
        <v>1677</v>
      </c>
    </row>
    <row r="154" spans="2:43">
      <c r="B154" s="182" t="s">
        <v>2505</v>
      </c>
      <c r="C154" s="183">
        <v>2250663</v>
      </c>
      <c r="D154" s="182" t="s">
        <v>1482</v>
      </c>
      <c r="E154" s="182" t="s">
        <v>1673</v>
      </c>
      <c r="F154" s="182" t="s">
        <v>1674</v>
      </c>
      <c r="G154" s="182" t="s">
        <v>297</v>
      </c>
      <c r="H154" s="182" t="s">
        <v>300</v>
      </c>
      <c r="I154" s="182" t="s">
        <v>1657</v>
      </c>
      <c r="J154" s="183">
        <v>0.01</v>
      </c>
      <c r="K154" s="196">
        <f t="shared" si="30"/>
        <v>0.03</v>
      </c>
      <c r="L154" s="1118"/>
      <c r="M154" s="1119"/>
      <c r="N154" s="1118"/>
      <c r="O154" s="1119"/>
      <c r="P154" s="184"/>
      <c r="Q154" s="184"/>
      <c r="R154" s="184"/>
      <c r="S154" s="369">
        <v>25.05</v>
      </c>
      <c r="T154" s="369">
        <v>27.5</v>
      </c>
      <c r="U154" s="369">
        <v>30</v>
      </c>
      <c r="V154" s="369">
        <v>32.5</v>
      </c>
      <c r="W154" s="369">
        <v>35</v>
      </c>
      <c r="X154" s="369">
        <v>37.5</v>
      </c>
      <c r="Y154" s="369">
        <v>40</v>
      </c>
      <c r="Z154" s="369">
        <v>42.5</v>
      </c>
      <c r="AA154" s="369">
        <v>45</v>
      </c>
      <c r="AB154" s="369">
        <v>47.5</v>
      </c>
      <c r="AC154" s="369">
        <v>50</v>
      </c>
      <c r="AD154" s="1113" t="s">
        <v>2301</v>
      </c>
      <c r="AE154" s="1114"/>
      <c r="AF154" s="1113" t="s">
        <v>1748</v>
      </c>
      <c r="AG154" s="1114"/>
      <c r="AH154" s="1114"/>
      <c r="AI154" s="173">
        <v>4</v>
      </c>
      <c r="AJ154" s="173">
        <v>1E-3</v>
      </c>
      <c r="AK154" s="447">
        <v>8</v>
      </c>
      <c r="AL154" s="447">
        <v>2E-3</v>
      </c>
      <c r="AM154" s="665" t="s">
        <v>287</v>
      </c>
      <c r="AN154" s="665" t="s">
        <v>287</v>
      </c>
      <c r="AO154" s="194">
        <f t="shared" ref="AO154:AO155" si="31">IF(J154&lt;0.005,4*J154,IF(J154&lt;0.01,3*J154,2*J154))</f>
        <v>0.02</v>
      </c>
      <c r="AP154" s="664">
        <v>1E-3</v>
      </c>
      <c r="AQ154" s="664" t="s">
        <v>2320</v>
      </c>
    </row>
    <row r="155" spans="2:43">
      <c r="B155" s="182" t="s">
        <v>2506</v>
      </c>
      <c r="C155" s="183">
        <v>55249491</v>
      </c>
      <c r="D155" s="182" t="s">
        <v>1482</v>
      </c>
      <c r="E155" s="182" t="s">
        <v>1673</v>
      </c>
      <c r="F155" s="182" t="s">
        <v>1674</v>
      </c>
      <c r="G155" s="182" t="s">
        <v>297</v>
      </c>
      <c r="H155" s="182" t="s">
        <v>300</v>
      </c>
      <c r="I155" s="182" t="s">
        <v>1657</v>
      </c>
      <c r="J155" s="183">
        <v>0.01</v>
      </c>
      <c r="K155" s="196">
        <f t="shared" si="30"/>
        <v>0.03</v>
      </c>
      <c r="L155" s="1118"/>
      <c r="M155" s="1119"/>
      <c r="N155" s="1118"/>
      <c r="O155" s="1119"/>
      <c r="P155" s="184"/>
      <c r="Q155" s="184"/>
      <c r="R155" s="184"/>
      <c r="S155" s="369">
        <v>25.05</v>
      </c>
      <c r="T155" s="369">
        <v>27.5</v>
      </c>
      <c r="U155" s="369">
        <v>30</v>
      </c>
      <c r="V155" s="369">
        <v>32.5</v>
      </c>
      <c r="W155" s="369">
        <v>35</v>
      </c>
      <c r="X155" s="369">
        <v>37.5</v>
      </c>
      <c r="Y155" s="369">
        <v>40</v>
      </c>
      <c r="Z155" s="369">
        <v>42.5</v>
      </c>
      <c r="AA155" s="369">
        <v>45</v>
      </c>
      <c r="AB155" s="369">
        <v>47.5</v>
      </c>
      <c r="AC155" s="369">
        <v>50</v>
      </c>
      <c r="AD155" s="1113" t="s">
        <v>2301</v>
      </c>
      <c r="AE155" s="1114"/>
      <c r="AF155" s="1113" t="s">
        <v>1748</v>
      </c>
      <c r="AG155" s="1114"/>
      <c r="AH155" s="1114"/>
      <c r="AI155" s="173">
        <v>4</v>
      </c>
      <c r="AJ155" s="173">
        <v>1E-3</v>
      </c>
      <c r="AK155" s="173">
        <v>8</v>
      </c>
      <c r="AL155" s="173">
        <v>2E-3</v>
      </c>
      <c r="AM155" s="665" t="s">
        <v>287</v>
      </c>
      <c r="AN155" s="665" t="s">
        <v>287</v>
      </c>
      <c r="AO155" s="194">
        <f t="shared" si="31"/>
        <v>0.02</v>
      </c>
      <c r="AP155" s="664">
        <v>1E-3</v>
      </c>
      <c r="AQ155" s="664" t="s">
        <v>2320</v>
      </c>
    </row>
    <row r="156" spans="2:43">
      <c r="B156" s="182" t="s">
        <v>2507</v>
      </c>
      <c r="C156" s="182" t="s">
        <v>2508</v>
      </c>
      <c r="D156" s="182" t="s">
        <v>1482</v>
      </c>
      <c r="E156" s="182" t="s">
        <v>330</v>
      </c>
      <c r="F156" s="182" t="s">
        <v>1610</v>
      </c>
      <c r="G156" s="182" t="s">
        <v>296</v>
      </c>
      <c r="H156" s="182" t="s">
        <v>300</v>
      </c>
      <c r="I156" s="182" t="s">
        <v>2391</v>
      </c>
      <c r="J156" s="183">
        <v>1E-3</v>
      </c>
      <c r="K156" s="196">
        <f t="shared" si="30"/>
        <v>5.0000000000000001E-3</v>
      </c>
      <c r="L156" s="1118"/>
      <c r="M156" s="1119"/>
      <c r="N156" s="1118"/>
      <c r="O156" s="1119"/>
      <c r="P156" s="184"/>
      <c r="Q156" s="184"/>
      <c r="R156" s="184"/>
      <c r="S156" s="176">
        <v>1.0049999999999999</v>
      </c>
      <c r="T156" s="176">
        <v>2.5</v>
      </c>
      <c r="U156" s="176">
        <v>5</v>
      </c>
      <c r="V156" s="176">
        <v>7</v>
      </c>
      <c r="W156" s="176">
        <v>10</v>
      </c>
      <c r="X156" s="176">
        <v>12.5</v>
      </c>
      <c r="Y156" s="176">
        <v>15</v>
      </c>
      <c r="Z156" s="176">
        <v>17.5</v>
      </c>
      <c r="AA156" s="176">
        <v>20</v>
      </c>
      <c r="AB156" s="176">
        <v>25</v>
      </c>
      <c r="AC156" s="612">
        <v>30</v>
      </c>
      <c r="AD156" s="1113" t="s">
        <v>2301</v>
      </c>
      <c r="AE156" s="1114"/>
      <c r="AF156" s="1113" t="s">
        <v>2522</v>
      </c>
      <c r="AG156" s="1114"/>
      <c r="AH156" s="1114"/>
      <c r="AI156" s="173">
        <v>4</v>
      </c>
      <c r="AJ156" s="173">
        <v>1E-3</v>
      </c>
      <c r="AK156" s="173">
        <v>8</v>
      </c>
      <c r="AL156" s="173">
        <v>2E-3</v>
      </c>
      <c r="AM156" s="665" t="s">
        <v>287</v>
      </c>
      <c r="AN156" s="665" t="s">
        <v>287</v>
      </c>
      <c r="AO156" s="194">
        <f>IF(J156&lt;0.005,4*J156,IF(J156&lt;0.01,3*J156,2*J156))</f>
        <v>4.0000000000000001E-3</v>
      </c>
      <c r="AP156" s="664">
        <v>1E-3</v>
      </c>
      <c r="AQ156" s="664" t="s">
        <v>2320</v>
      </c>
    </row>
    <row r="157" spans="2:43" ht="12.75" customHeight="1">
      <c r="B157" s="182" t="s">
        <v>2519</v>
      </c>
      <c r="C157" s="182" t="s">
        <v>2520</v>
      </c>
      <c r="D157" s="182" t="s">
        <v>1482</v>
      </c>
      <c r="E157" s="182" t="s">
        <v>1673</v>
      </c>
      <c r="F157" s="182" t="s">
        <v>2304</v>
      </c>
      <c r="G157" s="182" t="s">
        <v>2521</v>
      </c>
      <c r="H157" s="182" t="s">
        <v>300</v>
      </c>
      <c r="I157" s="182" t="s">
        <v>2142</v>
      </c>
      <c r="J157" s="183">
        <v>0.05</v>
      </c>
      <c r="K157" s="196">
        <f t="shared" si="22"/>
        <v>0.15000000000000002</v>
      </c>
      <c r="L157" s="1118"/>
      <c r="M157" s="1119"/>
      <c r="N157" s="1118"/>
      <c r="O157" s="1119"/>
      <c r="P157" s="184"/>
      <c r="Q157" s="184"/>
      <c r="R157" s="184"/>
      <c r="S157" s="369">
        <v>1.05</v>
      </c>
      <c r="T157" s="369">
        <v>5</v>
      </c>
      <c r="U157" s="369">
        <v>10</v>
      </c>
      <c r="V157" s="369">
        <v>15</v>
      </c>
      <c r="W157" s="369">
        <v>20</v>
      </c>
      <c r="X157" s="369">
        <v>25</v>
      </c>
      <c r="Y157" s="369">
        <v>30</v>
      </c>
      <c r="Z157" s="369">
        <v>35</v>
      </c>
      <c r="AA157" s="369">
        <v>40</v>
      </c>
      <c r="AB157" s="369">
        <v>45</v>
      </c>
      <c r="AC157" s="369">
        <v>50</v>
      </c>
      <c r="AD157" s="1113" t="s">
        <v>2301</v>
      </c>
      <c r="AE157" s="1114"/>
      <c r="AF157" s="1113" t="s">
        <v>2522</v>
      </c>
      <c r="AG157" s="1114"/>
      <c r="AH157" s="1114"/>
      <c r="AI157" s="447" t="s">
        <v>2181</v>
      </c>
      <c r="AJ157" s="447" t="s">
        <v>2181</v>
      </c>
      <c r="AK157" s="447" t="s">
        <v>2181</v>
      </c>
      <c r="AL157" s="447" t="s">
        <v>2181</v>
      </c>
      <c r="AM157" s="676" t="s">
        <v>287</v>
      </c>
      <c r="AN157" s="676" t="s">
        <v>287</v>
      </c>
      <c r="AO157" s="194">
        <f t="shared" si="23"/>
        <v>0.1</v>
      </c>
      <c r="AP157" s="179">
        <v>1E-3</v>
      </c>
      <c r="AQ157" s="675" t="s">
        <v>2320</v>
      </c>
    </row>
    <row r="158" spans="2:43" ht="12.75" customHeight="1">
      <c r="B158" s="182" t="s">
        <v>2523</v>
      </c>
      <c r="C158" s="182" t="s">
        <v>2524</v>
      </c>
      <c r="D158" s="182" t="s">
        <v>1482</v>
      </c>
      <c r="E158" s="182" t="s">
        <v>1673</v>
      </c>
      <c r="F158" s="182" t="s">
        <v>2304</v>
      </c>
      <c r="G158" s="182" t="s">
        <v>2521</v>
      </c>
      <c r="H158" s="182" t="s">
        <v>300</v>
      </c>
      <c r="I158" s="182" t="s">
        <v>2142</v>
      </c>
      <c r="J158" s="183">
        <v>0.05</v>
      </c>
      <c r="K158" s="196">
        <f t="shared" si="22"/>
        <v>0.15000000000000002</v>
      </c>
      <c r="L158" s="1118"/>
      <c r="M158" s="1119"/>
      <c r="N158" s="1118"/>
      <c r="O158" s="1119"/>
      <c r="P158" s="184"/>
      <c r="Q158" s="184"/>
      <c r="R158" s="184"/>
      <c r="S158" s="369">
        <v>1.05</v>
      </c>
      <c r="T158" s="369">
        <v>5</v>
      </c>
      <c r="U158" s="369">
        <v>10</v>
      </c>
      <c r="V158" s="369">
        <v>15</v>
      </c>
      <c r="W158" s="369">
        <v>20</v>
      </c>
      <c r="X158" s="369">
        <v>25</v>
      </c>
      <c r="Y158" s="369">
        <v>30</v>
      </c>
      <c r="Z158" s="369">
        <v>35</v>
      </c>
      <c r="AA158" s="369">
        <v>40</v>
      </c>
      <c r="AB158" s="369">
        <v>45</v>
      </c>
      <c r="AC158" s="369">
        <v>50</v>
      </c>
      <c r="AD158" s="1113" t="s">
        <v>2301</v>
      </c>
      <c r="AE158" s="1114"/>
      <c r="AF158" s="1113" t="s">
        <v>2522</v>
      </c>
      <c r="AG158" s="1114"/>
      <c r="AH158" s="1114"/>
      <c r="AI158" s="447" t="s">
        <v>2181</v>
      </c>
      <c r="AJ158" s="447" t="s">
        <v>2181</v>
      </c>
      <c r="AK158" s="447" t="s">
        <v>2181</v>
      </c>
      <c r="AL158" s="447" t="s">
        <v>2181</v>
      </c>
      <c r="AM158" s="676" t="s">
        <v>287</v>
      </c>
      <c r="AN158" s="676" t="s">
        <v>287</v>
      </c>
      <c r="AO158" s="194">
        <f t="shared" ref="AO158:AO159" si="32">IF(J158&lt;0.005,4*J158,IF(J158&lt;0.01,3*J158,2*J158))</f>
        <v>0.1</v>
      </c>
      <c r="AP158" s="675">
        <v>1E-3</v>
      </c>
      <c r="AQ158" s="675" t="s">
        <v>2320</v>
      </c>
    </row>
    <row r="159" spans="2:43">
      <c r="B159" s="182" t="s">
        <v>2536</v>
      </c>
      <c r="C159" s="183">
        <v>66048924</v>
      </c>
      <c r="D159" s="182" t="s">
        <v>1482</v>
      </c>
      <c r="E159" s="182" t="s">
        <v>1673</v>
      </c>
      <c r="F159" s="182" t="s">
        <v>1674</v>
      </c>
      <c r="G159" s="182" t="s">
        <v>297</v>
      </c>
      <c r="H159" s="182" t="s">
        <v>300</v>
      </c>
      <c r="I159" s="182" t="s">
        <v>1657</v>
      </c>
      <c r="J159" s="183">
        <v>0.01</v>
      </c>
      <c r="K159" s="196">
        <f t="shared" si="22"/>
        <v>0.03</v>
      </c>
      <c r="L159" s="1118"/>
      <c r="M159" s="1119"/>
      <c r="N159" s="1118"/>
      <c r="O159" s="1119"/>
      <c r="P159" s="184"/>
      <c r="Q159" s="184"/>
      <c r="R159" s="184"/>
      <c r="S159" s="369">
        <v>25.05</v>
      </c>
      <c r="T159" s="369">
        <v>27.5</v>
      </c>
      <c r="U159" s="369">
        <v>30</v>
      </c>
      <c r="V159" s="369">
        <v>32.5</v>
      </c>
      <c r="W159" s="369">
        <v>35</v>
      </c>
      <c r="X159" s="369">
        <v>37.5</v>
      </c>
      <c r="Y159" s="369">
        <v>40</v>
      </c>
      <c r="Z159" s="369">
        <v>42.5</v>
      </c>
      <c r="AA159" s="369">
        <v>45</v>
      </c>
      <c r="AB159" s="369">
        <v>47.5</v>
      </c>
      <c r="AC159" s="369">
        <v>50</v>
      </c>
      <c r="AD159" s="1113" t="s">
        <v>2301</v>
      </c>
      <c r="AE159" s="1114"/>
      <c r="AF159" s="1113" t="s">
        <v>1748</v>
      </c>
      <c r="AG159" s="1114"/>
      <c r="AH159" s="1114"/>
      <c r="AI159" s="173">
        <v>4</v>
      </c>
      <c r="AJ159" s="173">
        <v>1E-3</v>
      </c>
      <c r="AK159" s="173">
        <v>8</v>
      </c>
      <c r="AL159" s="173">
        <v>2E-3</v>
      </c>
      <c r="AM159" s="685" t="s">
        <v>287</v>
      </c>
      <c r="AN159" s="685" t="s">
        <v>287</v>
      </c>
      <c r="AO159" s="194">
        <f t="shared" si="32"/>
        <v>0.02</v>
      </c>
      <c r="AP159" s="684">
        <v>1E-3</v>
      </c>
      <c r="AQ159" s="684" t="s">
        <v>2320</v>
      </c>
    </row>
    <row r="160" spans="2:43">
      <c r="B160" s="182" t="s">
        <v>3394</v>
      </c>
      <c r="C160" s="183">
        <v>8054971</v>
      </c>
      <c r="D160" s="182" t="s">
        <v>1482</v>
      </c>
      <c r="E160" s="182" t="s">
        <v>1673</v>
      </c>
      <c r="F160" s="183" t="s">
        <v>1506</v>
      </c>
      <c r="G160" s="182" t="s">
        <v>297</v>
      </c>
      <c r="H160" s="182" t="s">
        <v>300</v>
      </c>
      <c r="I160" s="182" t="s">
        <v>1772</v>
      </c>
      <c r="J160" s="183">
        <v>0.01</v>
      </c>
      <c r="K160" s="196">
        <f t="shared" si="22"/>
        <v>0.03</v>
      </c>
      <c r="L160" s="1118"/>
      <c r="M160" s="1119"/>
      <c r="N160" s="1118"/>
      <c r="O160" s="1119"/>
      <c r="P160" s="184"/>
      <c r="Q160" s="184"/>
      <c r="R160" s="184"/>
      <c r="S160" s="175">
        <v>1.05</v>
      </c>
      <c r="T160" s="175">
        <v>2.5</v>
      </c>
      <c r="U160" s="175">
        <v>6</v>
      </c>
      <c r="V160" s="175">
        <v>7</v>
      </c>
      <c r="W160" s="175">
        <v>10</v>
      </c>
      <c r="X160" s="175">
        <v>12.5</v>
      </c>
      <c r="Y160" s="175">
        <v>15</v>
      </c>
      <c r="Z160" s="175">
        <v>17.5</v>
      </c>
      <c r="AA160" s="175">
        <v>20</v>
      </c>
      <c r="AB160" s="175">
        <v>22.5</v>
      </c>
      <c r="AC160" s="175">
        <v>25</v>
      </c>
      <c r="AD160" s="1113" t="s">
        <v>2301</v>
      </c>
      <c r="AE160" s="1114"/>
      <c r="AF160" s="1113" t="s">
        <v>1748</v>
      </c>
      <c r="AG160" s="1114"/>
      <c r="AH160" s="1114"/>
      <c r="AI160" s="447">
        <v>4</v>
      </c>
      <c r="AJ160" s="447">
        <v>1E-3</v>
      </c>
      <c r="AK160" s="447">
        <v>8</v>
      </c>
      <c r="AL160" s="447">
        <v>2E-3</v>
      </c>
      <c r="AM160" s="696" t="s">
        <v>287</v>
      </c>
      <c r="AN160" s="696" t="s">
        <v>287</v>
      </c>
      <c r="AO160" s="194">
        <f t="shared" si="23"/>
        <v>0.02</v>
      </c>
      <c r="AP160" s="179">
        <v>1E-3</v>
      </c>
      <c r="AQ160" s="695" t="s">
        <v>2320</v>
      </c>
    </row>
    <row r="161" spans="2:43">
      <c r="B161" s="182" t="s">
        <v>3395</v>
      </c>
      <c r="C161" s="183">
        <v>7072103</v>
      </c>
      <c r="D161" s="182" t="s">
        <v>1482</v>
      </c>
      <c r="E161" s="182" t="s">
        <v>1673</v>
      </c>
      <c r="F161" s="183" t="s">
        <v>1508</v>
      </c>
      <c r="G161" s="182" t="s">
        <v>297</v>
      </c>
      <c r="H161" s="182" t="s">
        <v>300</v>
      </c>
      <c r="I161" s="182" t="s">
        <v>1657</v>
      </c>
      <c r="J161" s="183">
        <v>0.01</v>
      </c>
      <c r="K161" s="196">
        <f t="shared" si="22"/>
        <v>0.03</v>
      </c>
      <c r="L161" s="1118"/>
      <c r="M161" s="1119"/>
      <c r="N161" s="1118"/>
      <c r="O161" s="1119"/>
      <c r="P161" s="184"/>
      <c r="Q161" s="184"/>
      <c r="R161" s="184"/>
      <c r="S161" s="369">
        <v>25</v>
      </c>
      <c r="T161" s="369">
        <v>27.5</v>
      </c>
      <c r="U161" s="369">
        <v>30</v>
      </c>
      <c r="V161" s="369">
        <v>32.5</v>
      </c>
      <c r="W161" s="369">
        <v>35</v>
      </c>
      <c r="X161" s="369">
        <v>37.5</v>
      </c>
      <c r="Y161" s="369">
        <v>40</v>
      </c>
      <c r="Z161" s="369">
        <v>42.5</v>
      </c>
      <c r="AA161" s="369">
        <v>45</v>
      </c>
      <c r="AB161" s="369">
        <v>47.5</v>
      </c>
      <c r="AC161" s="369">
        <v>50</v>
      </c>
      <c r="AD161" s="1113" t="s">
        <v>2301</v>
      </c>
      <c r="AE161" s="1114"/>
      <c r="AF161" s="1113" t="s">
        <v>1748</v>
      </c>
      <c r="AG161" s="1114"/>
      <c r="AH161" s="1114"/>
      <c r="AI161" s="447">
        <v>4</v>
      </c>
      <c r="AJ161" s="447">
        <v>1E-3</v>
      </c>
      <c r="AK161" s="447">
        <v>8</v>
      </c>
      <c r="AL161" s="447">
        <v>2E-3</v>
      </c>
      <c r="AM161" s="698" t="s">
        <v>287</v>
      </c>
      <c r="AN161" s="698" t="s">
        <v>287</v>
      </c>
      <c r="AO161" s="194">
        <f t="shared" si="23"/>
        <v>0.02</v>
      </c>
      <c r="AP161" s="179">
        <v>1E-3</v>
      </c>
      <c r="AQ161" s="697" t="s">
        <v>2320</v>
      </c>
    </row>
    <row r="162" spans="2:43">
      <c r="B162" s="182" t="s">
        <v>2645</v>
      </c>
      <c r="C162" s="182" t="s">
        <v>2647</v>
      </c>
      <c r="D162" s="182" t="s">
        <v>1482</v>
      </c>
      <c r="E162" s="182" t="s">
        <v>1673</v>
      </c>
      <c r="F162" s="182" t="s">
        <v>2214</v>
      </c>
      <c r="G162" s="182" t="s">
        <v>1991</v>
      </c>
      <c r="H162" s="182" t="s">
        <v>300</v>
      </c>
      <c r="I162" s="182" t="s">
        <v>1992</v>
      </c>
      <c r="J162" s="183">
        <v>0.01</v>
      </c>
      <c r="K162" s="196">
        <f t="shared" ref="K162:K164" si="33">AO162+J162</f>
        <v>0.03</v>
      </c>
      <c r="L162" s="1118"/>
      <c r="M162" s="1119"/>
      <c r="N162" s="1118"/>
      <c r="O162" s="1119"/>
      <c r="P162" s="184"/>
      <c r="Q162" s="184"/>
      <c r="R162" s="184"/>
      <c r="S162" s="369">
        <v>1.05</v>
      </c>
      <c r="T162" s="369">
        <v>2.5</v>
      </c>
      <c r="U162" s="369">
        <v>5.05</v>
      </c>
      <c r="V162" s="369">
        <v>7.5</v>
      </c>
      <c r="W162" s="369">
        <v>10</v>
      </c>
      <c r="X162" s="369">
        <v>11.05</v>
      </c>
      <c r="Y162" s="369">
        <v>12.5</v>
      </c>
      <c r="Z162" s="369">
        <v>15</v>
      </c>
      <c r="AA162" s="369">
        <v>18</v>
      </c>
      <c r="AB162" s="369">
        <v>19</v>
      </c>
      <c r="AC162" s="369">
        <v>20</v>
      </c>
      <c r="AD162" s="1113" t="s">
        <v>2301</v>
      </c>
      <c r="AE162" s="1114"/>
      <c r="AF162" s="1113" t="s">
        <v>2522</v>
      </c>
      <c r="AG162" s="1114"/>
      <c r="AH162" s="1114"/>
      <c r="AI162" s="173">
        <v>4</v>
      </c>
      <c r="AJ162" s="173">
        <v>1E-3</v>
      </c>
      <c r="AK162" s="173">
        <v>8</v>
      </c>
      <c r="AL162" s="173">
        <v>2E-3</v>
      </c>
      <c r="AM162" s="742" t="s">
        <v>287</v>
      </c>
      <c r="AN162" s="742" t="s">
        <v>287</v>
      </c>
      <c r="AO162" s="194">
        <f t="shared" ref="AO162:AO163" si="34">IF(J162&lt;0.005,4*J162,IF(J162&lt;0.01,3*J162,2*J162))</f>
        <v>0.02</v>
      </c>
      <c r="AP162" s="741">
        <v>1E-3</v>
      </c>
      <c r="AQ162" s="741" t="s">
        <v>2320</v>
      </c>
    </row>
    <row r="163" spans="2:43" ht="12.75" customHeight="1">
      <c r="B163" s="182" t="s">
        <v>2646</v>
      </c>
      <c r="C163" s="182" t="s">
        <v>2648</v>
      </c>
      <c r="D163" s="182" t="s">
        <v>1482</v>
      </c>
      <c r="E163" s="182" t="s">
        <v>1673</v>
      </c>
      <c r="F163" s="182" t="s">
        <v>2214</v>
      </c>
      <c r="G163" s="182" t="s">
        <v>1991</v>
      </c>
      <c r="H163" s="182" t="s">
        <v>300</v>
      </c>
      <c r="I163" s="182" t="s">
        <v>1992</v>
      </c>
      <c r="J163" s="183">
        <v>0.01</v>
      </c>
      <c r="K163" s="196">
        <f t="shared" si="33"/>
        <v>0.03</v>
      </c>
      <c r="L163" s="1118"/>
      <c r="M163" s="1119"/>
      <c r="N163" s="1118"/>
      <c r="O163" s="1119"/>
      <c r="P163" s="184"/>
      <c r="Q163" s="184"/>
      <c r="R163" s="184"/>
      <c r="S163" s="369">
        <v>1.05</v>
      </c>
      <c r="T163" s="369">
        <v>2.5</v>
      </c>
      <c r="U163" s="369">
        <v>5.05</v>
      </c>
      <c r="V163" s="369">
        <v>7.5</v>
      </c>
      <c r="W163" s="369">
        <v>10</v>
      </c>
      <c r="X163" s="369">
        <v>11.05</v>
      </c>
      <c r="Y163" s="369">
        <v>12.5</v>
      </c>
      <c r="Z163" s="369">
        <v>15</v>
      </c>
      <c r="AA163" s="369">
        <v>18</v>
      </c>
      <c r="AB163" s="369">
        <v>19</v>
      </c>
      <c r="AC163" s="369">
        <v>20</v>
      </c>
      <c r="AD163" s="1113" t="s">
        <v>2301</v>
      </c>
      <c r="AE163" s="1114"/>
      <c r="AF163" s="1113" t="s">
        <v>2522</v>
      </c>
      <c r="AG163" s="1114"/>
      <c r="AH163" s="1114"/>
      <c r="AI163" s="173">
        <v>4</v>
      </c>
      <c r="AJ163" s="173">
        <v>1E-3</v>
      </c>
      <c r="AK163" s="173">
        <v>8</v>
      </c>
      <c r="AL163" s="173">
        <v>2E-3</v>
      </c>
      <c r="AM163" s="742" t="s">
        <v>287</v>
      </c>
      <c r="AN163" s="742" t="s">
        <v>287</v>
      </c>
      <c r="AO163" s="194">
        <f t="shared" si="34"/>
        <v>0.02</v>
      </c>
      <c r="AP163" s="741">
        <v>1E-3</v>
      </c>
      <c r="AQ163" s="741" t="s">
        <v>2320</v>
      </c>
    </row>
    <row r="164" spans="2:43">
      <c r="B164" s="182" t="s">
        <v>2649</v>
      </c>
      <c r="C164" s="182" t="s">
        <v>2650</v>
      </c>
      <c r="D164" s="182" t="s">
        <v>1482</v>
      </c>
      <c r="E164" s="182" t="s">
        <v>1673</v>
      </c>
      <c r="F164" s="182" t="s">
        <v>2304</v>
      </c>
      <c r="G164" s="182" t="s">
        <v>1991</v>
      </c>
      <c r="H164" s="182" t="s">
        <v>300</v>
      </c>
      <c r="I164" s="182" t="s">
        <v>2142</v>
      </c>
      <c r="J164" s="183">
        <v>0.05</v>
      </c>
      <c r="K164" s="196">
        <f t="shared" si="33"/>
        <v>0.2</v>
      </c>
      <c r="L164" s="1118"/>
      <c r="M164" s="1119"/>
      <c r="N164" s="1118"/>
      <c r="O164" s="1119"/>
      <c r="P164" s="184"/>
      <c r="Q164" s="184"/>
      <c r="R164" s="184"/>
      <c r="S164" s="176">
        <v>1.05</v>
      </c>
      <c r="T164" s="176">
        <v>5</v>
      </c>
      <c r="U164" s="176">
        <v>10</v>
      </c>
      <c r="V164" s="176">
        <v>15</v>
      </c>
      <c r="W164" s="176">
        <v>20</v>
      </c>
      <c r="X164" s="176">
        <v>25</v>
      </c>
      <c r="Y164" s="176">
        <v>30</v>
      </c>
      <c r="Z164" s="176">
        <v>35</v>
      </c>
      <c r="AA164" s="176">
        <v>40</v>
      </c>
      <c r="AB164" s="176">
        <v>45</v>
      </c>
      <c r="AC164" s="176">
        <v>50</v>
      </c>
      <c r="AD164" s="1113" t="s">
        <v>2301</v>
      </c>
      <c r="AE164" s="1114"/>
      <c r="AF164" s="1113" t="s">
        <v>1748</v>
      </c>
      <c r="AG164" s="1114"/>
      <c r="AH164" s="1114"/>
      <c r="AI164" s="447">
        <v>4</v>
      </c>
      <c r="AJ164" s="447">
        <v>1E-3</v>
      </c>
      <c r="AK164" s="447">
        <v>8</v>
      </c>
      <c r="AL164" s="447">
        <v>2E-3</v>
      </c>
      <c r="AM164" s="742" t="s">
        <v>287</v>
      </c>
      <c r="AN164" s="742" t="s">
        <v>287</v>
      </c>
      <c r="AO164" s="194">
        <v>0.15</v>
      </c>
      <c r="AP164" s="741">
        <v>1E-3</v>
      </c>
      <c r="AQ164" s="741" t="s">
        <v>2320</v>
      </c>
    </row>
    <row r="165" spans="2:43">
      <c r="B165" s="182" t="s">
        <v>2661</v>
      </c>
      <c r="C165" s="183">
        <v>36082241</v>
      </c>
      <c r="D165" s="182" t="s">
        <v>1482</v>
      </c>
      <c r="E165" s="182" t="s">
        <v>1673</v>
      </c>
      <c r="F165" s="183" t="s">
        <v>2662</v>
      </c>
      <c r="G165" s="182" t="s">
        <v>297</v>
      </c>
      <c r="H165" s="182" t="s">
        <v>300</v>
      </c>
      <c r="I165" s="182" t="s">
        <v>1772</v>
      </c>
      <c r="J165" s="183">
        <v>0.01</v>
      </c>
      <c r="K165" s="196">
        <f t="shared" si="22"/>
        <v>0.03</v>
      </c>
      <c r="L165" s="1118"/>
      <c r="M165" s="1119"/>
      <c r="N165" s="1118"/>
      <c r="O165" s="1119"/>
      <c r="P165" s="184"/>
      <c r="Q165" s="184"/>
      <c r="R165" s="184"/>
      <c r="S165" s="369">
        <v>1.05</v>
      </c>
      <c r="T165" s="369">
        <v>2.5</v>
      </c>
      <c r="U165" s="369">
        <v>6</v>
      </c>
      <c r="V165" s="369">
        <v>7</v>
      </c>
      <c r="W165" s="369">
        <v>10</v>
      </c>
      <c r="X165" s="369">
        <v>12.5</v>
      </c>
      <c r="Y165" s="369">
        <v>15</v>
      </c>
      <c r="Z165" s="369">
        <v>17.5</v>
      </c>
      <c r="AA165" s="369">
        <v>20</v>
      </c>
      <c r="AB165" s="369">
        <v>22.5</v>
      </c>
      <c r="AC165" s="369">
        <v>25</v>
      </c>
      <c r="AD165" s="1113" t="s">
        <v>2301</v>
      </c>
      <c r="AE165" s="1114"/>
      <c r="AF165" s="1113" t="s">
        <v>2570</v>
      </c>
      <c r="AG165" s="1114"/>
      <c r="AH165" s="1114"/>
      <c r="AI165" s="173">
        <v>4</v>
      </c>
      <c r="AJ165" s="173">
        <v>1E-3</v>
      </c>
      <c r="AK165" s="173">
        <v>8</v>
      </c>
      <c r="AL165" s="173">
        <v>2E-3</v>
      </c>
      <c r="AM165" s="747" t="s">
        <v>287</v>
      </c>
      <c r="AN165" s="747" t="s">
        <v>287</v>
      </c>
      <c r="AO165" s="194">
        <f t="shared" si="23"/>
        <v>0.02</v>
      </c>
      <c r="AP165" s="179">
        <v>1E-3</v>
      </c>
      <c r="AQ165" s="746" t="s">
        <v>2320</v>
      </c>
    </row>
    <row r="166" spans="2:43">
      <c r="B166" s="182" t="s">
        <v>2670</v>
      </c>
      <c r="C166" s="183">
        <v>7050184</v>
      </c>
      <c r="D166" s="182" t="s">
        <v>1482</v>
      </c>
      <c r="E166" s="182" t="s">
        <v>1673</v>
      </c>
      <c r="F166" s="183" t="s">
        <v>2671</v>
      </c>
      <c r="G166" s="182" t="s">
        <v>297</v>
      </c>
      <c r="H166" s="182" t="s">
        <v>300</v>
      </c>
      <c r="I166" s="182" t="s">
        <v>1772</v>
      </c>
      <c r="J166" s="183">
        <v>0.01</v>
      </c>
      <c r="K166" s="196">
        <f t="shared" si="22"/>
        <v>0.03</v>
      </c>
      <c r="L166" s="1118"/>
      <c r="M166" s="1119"/>
      <c r="N166" s="1118"/>
      <c r="O166" s="1119"/>
      <c r="P166" s="184"/>
      <c r="Q166" s="184"/>
      <c r="R166" s="184"/>
      <c r="S166" s="369">
        <v>1.05</v>
      </c>
      <c r="T166" s="369">
        <v>2.5</v>
      </c>
      <c r="U166" s="369">
        <v>6</v>
      </c>
      <c r="V166" s="369">
        <v>7</v>
      </c>
      <c r="W166" s="369">
        <v>10</v>
      </c>
      <c r="X166" s="369">
        <v>12.5</v>
      </c>
      <c r="Y166" s="369">
        <v>15</v>
      </c>
      <c r="Z166" s="369">
        <v>17.5</v>
      </c>
      <c r="AA166" s="369">
        <v>20</v>
      </c>
      <c r="AB166" s="369">
        <v>22.5</v>
      </c>
      <c r="AC166" s="369">
        <v>25</v>
      </c>
      <c r="AD166" s="1113" t="s">
        <v>2301</v>
      </c>
      <c r="AE166" s="1114"/>
      <c r="AF166" s="1113" t="s">
        <v>2570</v>
      </c>
      <c r="AG166" s="1114"/>
      <c r="AH166" s="1114"/>
      <c r="AI166" s="173">
        <v>4</v>
      </c>
      <c r="AJ166" s="173">
        <v>1E-3</v>
      </c>
      <c r="AK166" s="173">
        <v>8</v>
      </c>
      <c r="AL166" s="173">
        <v>2E-3</v>
      </c>
      <c r="AM166" s="758" t="s">
        <v>287</v>
      </c>
      <c r="AN166" s="758" t="s">
        <v>287</v>
      </c>
      <c r="AO166" s="194">
        <f t="shared" si="23"/>
        <v>0.02</v>
      </c>
      <c r="AP166" s="179">
        <v>1E-3</v>
      </c>
      <c r="AQ166" s="757" t="s">
        <v>2320</v>
      </c>
    </row>
    <row r="167" spans="2:43">
      <c r="B167" s="182" t="s">
        <v>2672</v>
      </c>
      <c r="C167" s="183">
        <v>16244661</v>
      </c>
      <c r="D167" s="182" t="s">
        <v>1482</v>
      </c>
      <c r="E167" s="182" t="s">
        <v>1673</v>
      </c>
      <c r="F167" s="183" t="s">
        <v>2671</v>
      </c>
      <c r="G167" s="182" t="s">
        <v>297</v>
      </c>
      <c r="H167" s="182" t="s">
        <v>300</v>
      </c>
      <c r="I167" s="182" t="s">
        <v>1772</v>
      </c>
      <c r="J167" s="183">
        <v>0.01</v>
      </c>
      <c r="K167" s="196">
        <f t="shared" si="22"/>
        <v>0.03</v>
      </c>
      <c r="L167" s="1118"/>
      <c r="M167" s="1119"/>
      <c r="N167" s="1118"/>
      <c r="O167" s="1119"/>
      <c r="P167" s="184"/>
      <c r="Q167" s="184"/>
      <c r="R167" s="184"/>
      <c r="S167" s="369">
        <v>1.05</v>
      </c>
      <c r="T167" s="369">
        <v>2.5</v>
      </c>
      <c r="U167" s="369">
        <v>6</v>
      </c>
      <c r="V167" s="369">
        <v>7</v>
      </c>
      <c r="W167" s="369">
        <v>10</v>
      </c>
      <c r="X167" s="369">
        <v>12.5</v>
      </c>
      <c r="Y167" s="369">
        <v>15</v>
      </c>
      <c r="Z167" s="369">
        <v>17.5</v>
      </c>
      <c r="AA167" s="369">
        <v>20</v>
      </c>
      <c r="AB167" s="369">
        <v>22.5</v>
      </c>
      <c r="AC167" s="369">
        <v>25</v>
      </c>
      <c r="AD167" s="1113" t="s">
        <v>2301</v>
      </c>
      <c r="AE167" s="1114"/>
      <c r="AF167" s="1113" t="s">
        <v>2570</v>
      </c>
      <c r="AG167" s="1114"/>
      <c r="AH167" s="1114"/>
      <c r="AI167" s="173">
        <v>4</v>
      </c>
      <c r="AJ167" s="173">
        <v>1E-3</v>
      </c>
      <c r="AK167" s="173">
        <v>8</v>
      </c>
      <c r="AL167" s="173">
        <v>2E-3</v>
      </c>
      <c r="AM167" s="758" t="s">
        <v>287</v>
      </c>
      <c r="AN167" s="758" t="s">
        <v>287</v>
      </c>
      <c r="AO167" s="194">
        <f t="shared" si="23"/>
        <v>0.02</v>
      </c>
      <c r="AP167" s="757">
        <v>1E-3</v>
      </c>
      <c r="AQ167" s="757" t="s">
        <v>2320</v>
      </c>
    </row>
    <row r="168" spans="2:43">
      <c r="B168" s="182" t="s">
        <v>2673</v>
      </c>
      <c r="C168" s="183">
        <v>9906878</v>
      </c>
      <c r="D168" s="182" t="s">
        <v>1482</v>
      </c>
      <c r="E168" s="182" t="s">
        <v>1673</v>
      </c>
      <c r="F168" s="183" t="s">
        <v>2671</v>
      </c>
      <c r="G168" s="182" t="s">
        <v>1678</v>
      </c>
      <c r="H168" s="182" t="s">
        <v>300</v>
      </c>
      <c r="I168" s="182" t="s">
        <v>1772</v>
      </c>
      <c r="J168" s="183">
        <v>0.01</v>
      </c>
      <c r="K168" s="196">
        <f t="shared" si="22"/>
        <v>0.03</v>
      </c>
      <c r="L168" s="1118"/>
      <c r="M168" s="1119"/>
      <c r="N168" s="1118"/>
      <c r="O168" s="1119"/>
      <c r="P168" s="184"/>
      <c r="Q168" s="184"/>
      <c r="R168" s="184"/>
      <c r="S168" s="369">
        <v>1.05</v>
      </c>
      <c r="T168" s="369">
        <v>2.5</v>
      </c>
      <c r="U168" s="369">
        <v>6</v>
      </c>
      <c r="V168" s="369">
        <v>7</v>
      </c>
      <c r="W168" s="369">
        <v>10</v>
      </c>
      <c r="X168" s="369">
        <v>12.5</v>
      </c>
      <c r="Y168" s="369">
        <v>15</v>
      </c>
      <c r="Z168" s="369">
        <v>17.5</v>
      </c>
      <c r="AA168" s="369">
        <v>20</v>
      </c>
      <c r="AB168" s="369">
        <v>22.5</v>
      </c>
      <c r="AC168" s="369">
        <v>25</v>
      </c>
      <c r="AD168" s="1113" t="s">
        <v>2301</v>
      </c>
      <c r="AE168" s="1114"/>
      <c r="AF168" s="1113" t="s">
        <v>2570</v>
      </c>
      <c r="AG168" s="1114"/>
      <c r="AH168" s="1114"/>
      <c r="AI168" s="173">
        <v>4</v>
      </c>
      <c r="AJ168" s="173">
        <v>1E-3</v>
      </c>
      <c r="AK168" s="173">
        <v>8</v>
      </c>
      <c r="AL168" s="173">
        <v>2E-3</v>
      </c>
      <c r="AM168" s="758" t="s">
        <v>287</v>
      </c>
      <c r="AN168" s="758" t="s">
        <v>287</v>
      </c>
      <c r="AO168" s="194">
        <f t="shared" si="23"/>
        <v>0.02</v>
      </c>
      <c r="AP168" s="757">
        <v>1E-3</v>
      </c>
      <c r="AQ168" s="757" t="s">
        <v>2320</v>
      </c>
    </row>
    <row r="169" spans="2:43">
      <c r="B169" s="182" t="s">
        <v>2674</v>
      </c>
      <c r="C169" s="183">
        <v>110200402</v>
      </c>
      <c r="D169" s="182" t="s">
        <v>1482</v>
      </c>
      <c r="E169" s="182" t="s">
        <v>1673</v>
      </c>
      <c r="F169" s="183" t="s">
        <v>2675</v>
      </c>
      <c r="G169" s="183" t="s">
        <v>2676</v>
      </c>
      <c r="H169" s="182" t="s">
        <v>300</v>
      </c>
      <c r="I169" s="182" t="s">
        <v>1657</v>
      </c>
      <c r="J169" s="183">
        <v>0.01</v>
      </c>
      <c r="K169" s="196">
        <f t="shared" si="22"/>
        <v>0.03</v>
      </c>
      <c r="L169" s="1118"/>
      <c r="M169" s="1119"/>
      <c r="N169" s="1118"/>
      <c r="O169" s="1119"/>
      <c r="P169" s="184"/>
      <c r="Q169" s="184"/>
      <c r="R169" s="184"/>
      <c r="S169" s="369">
        <v>25</v>
      </c>
      <c r="T169" s="369">
        <v>27.5</v>
      </c>
      <c r="U169" s="369">
        <v>30</v>
      </c>
      <c r="V169" s="369">
        <v>32.5</v>
      </c>
      <c r="W169" s="369">
        <v>35</v>
      </c>
      <c r="X169" s="369">
        <v>37.5</v>
      </c>
      <c r="Y169" s="369">
        <v>40</v>
      </c>
      <c r="Z169" s="369">
        <v>42.5</v>
      </c>
      <c r="AA169" s="369">
        <v>45</v>
      </c>
      <c r="AB169" s="369">
        <v>47.5</v>
      </c>
      <c r="AC169" s="369">
        <v>50</v>
      </c>
      <c r="AD169" s="1113" t="s">
        <v>2301</v>
      </c>
      <c r="AE169" s="1114"/>
      <c r="AF169" s="1113" t="s">
        <v>2570</v>
      </c>
      <c r="AG169" s="1114"/>
      <c r="AH169" s="1114"/>
      <c r="AI169" s="173">
        <v>4</v>
      </c>
      <c r="AJ169" s="173">
        <v>1E-3</v>
      </c>
      <c r="AK169" s="173">
        <v>8</v>
      </c>
      <c r="AL169" s="173">
        <v>2E-3</v>
      </c>
      <c r="AM169" s="758" t="s">
        <v>287</v>
      </c>
      <c r="AN169" s="758" t="s">
        <v>287</v>
      </c>
      <c r="AO169" s="194">
        <f t="shared" si="23"/>
        <v>0.02</v>
      </c>
      <c r="AP169" s="757">
        <v>1E-3</v>
      </c>
      <c r="AQ169" s="757" t="s">
        <v>2320</v>
      </c>
    </row>
    <row r="170" spans="2:43">
      <c r="B170" s="182" t="s">
        <v>2677</v>
      </c>
      <c r="C170" s="183">
        <v>7043370</v>
      </c>
      <c r="D170" s="182" t="s">
        <v>1482</v>
      </c>
      <c r="E170" s="182" t="s">
        <v>1673</v>
      </c>
      <c r="F170" s="183" t="s">
        <v>2675</v>
      </c>
      <c r="G170" s="182" t="s">
        <v>297</v>
      </c>
      <c r="H170" s="182" t="s">
        <v>300</v>
      </c>
      <c r="I170" s="182" t="s">
        <v>1657</v>
      </c>
      <c r="J170" s="183">
        <v>0.01</v>
      </c>
      <c r="K170" s="196">
        <f t="shared" si="22"/>
        <v>0.03</v>
      </c>
      <c r="L170" s="1118"/>
      <c r="M170" s="1119"/>
      <c r="N170" s="1118"/>
      <c r="O170" s="1119"/>
      <c r="P170" s="184"/>
      <c r="Q170" s="184"/>
      <c r="R170" s="184"/>
      <c r="S170" s="369">
        <v>25</v>
      </c>
      <c r="T170" s="369">
        <v>27.5</v>
      </c>
      <c r="U170" s="369">
        <v>30</v>
      </c>
      <c r="V170" s="369">
        <v>32.5</v>
      </c>
      <c r="W170" s="369">
        <v>35</v>
      </c>
      <c r="X170" s="369">
        <v>37.5</v>
      </c>
      <c r="Y170" s="369">
        <v>40</v>
      </c>
      <c r="Z170" s="369">
        <v>42.5</v>
      </c>
      <c r="AA170" s="369">
        <v>45</v>
      </c>
      <c r="AB170" s="369">
        <v>47.5</v>
      </c>
      <c r="AC170" s="369">
        <v>50</v>
      </c>
      <c r="AD170" s="1113" t="s">
        <v>2301</v>
      </c>
      <c r="AE170" s="1114"/>
      <c r="AF170" s="1113" t="s">
        <v>2570</v>
      </c>
      <c r="AG170" s="1114"/>
      <c r="AH170" s="1114"/>
      <c r="AI170" s="173">
        <v>4</v>
      </c>
      <c r="AJ170" s="173">
        <v>1E-3</v>
      </c>
      <c r="AK170" s="173">
        <v>8</v>
      </c>
      <c r="AL170" s="173">
        <v>2E-3</v>
      </c>
      <c r="AM170" s="758" t="s">
        <v>287</v>
      </c>
      <c r="AN170" s="758" t="s">
        <v>287</v>
      </c>
      <c r="AO170" s="194">
        <f t="shared" si="23"/>
        <v>0.02</v>
      </c>
      <c r="AP170" s="757">
        <v>1E-3</v>
      </c>
      <c r="AQ170" s="757" t="s">
        <v>2320</v>
      </c>
    </row>
    <row r="171" spans="2:43">
      <c r="B171" s="182" t="s">
        <v>2678</v>
      </c>
      <c r="C171" s="183">
        <v>9900195</v>
      </c>
      <c r="D171" s="182" t="s">
        <v>1482</v>
      </c>
      <c r="E171" s="182" t="s">
        <v>1673</v>
      </c>
      <c r="F171" s="183" t="s">
        <v>2675</v>
      </c>
      <c r="G171" s="182" t="s">
        <v>1678</v>
      </c>
      <c r="H171" s="182" t="s">
        <v>300</v>
      </c>
      <c r="I171" s="182" t="s">
        <v>1657</v>
      </c>
      <c r="J171" s="183">
        <v>0.01</v>
      </c>
      <c r="K171" s="196">
        <f t="shared" si="22"/>
        <v>0.03</v>
      </c>
      <c r="L171" s="1118"/>
      <c r="M171" s="1119"/>
      <c r="N171" s="1118"/>
      <c r="O171" s="1119"/>
      <c r="P171" s="184"/>
      <c r="Q171" s="184"/>
      <c r="R171" s="184"/>
      <c r="S171" s="369">
        <v>25</v>
      </c>
      <c r="T171" s="369">
        <v>27.5</v>
      </c>
      <c r="U171" s="369">
        <v>30</v>
      </c>
      <c r="V171" s="369">
        <v>32.5</v>
      </c>
      <c r="W171" s="369">
        <v>35</v>
      </c>
      <c r="X171" s="369">
        <v>37.5</v>
      </c>
      <c r="Y171" s="369">
        <v>40</v>
      </c>
      <c r="Z171" s="369">
        <v>42.5</v>
      </c>
      <c r="AA171" s="369">
        <v>45</v>
      </c>
      <c r="AB171" s="369">
        <v>47.5</v>
      </c>
      <c r="AC171" s="369">
        <v>50</v>
      </c>
      <c r="AD171" s="1113" t="s">
        <v>2301</v>
      </c>
      <c r="AE171" s="1114"/>
      <c r="AF171" s="1113" t="s">
        <v>2570</v>
      </c>
      <c r="AG171" s="1114"/>
      <c r="AH171" s="1114"/>
      <c r="AI171" s="173">
        <v>4</v>
      </c>
      <c r="AJ171" s="173">
        <v>1E-3</v>
      </c>
      <c r="AK171" s="173">
        <v>8</v>
      </c>
      <c r="AL171" s="173">
        <v>2E-3</v>
      </c>
      <c r="AM171" s="758" t="s">
        <v>287</v>
      </c>
      <c r="AN171" s="758" t="s">
        <v>287</v>
      </c>
      <c r="AO171" s="194">
        <f t="shared" si="23"/>
        <v>0.02</v>
      </c>
      <c r="AP171" s="757">
        <v>1E-3</v>
      </c>
      <c r="AQ171" s="757" t="s">
        <v>2320</v>
      </c>
    </row>
    <row r="172" spans="2:43">
      <c r="B172" s="182" t="s">
        <v>2679</v>
      </c>
      <c r="C172" s="183">
        <v>9912459</v>
      </c>
      <c r="D172" s="182" t="s">
        <v>1482</v>
      </c>
      <c r="E172" s="182" t="s">
        <v>1673</v>
      </c>
      <c r="F172" s="182" t="s">
        <v>2687</v>
      </c>
      <c r="G172" s="182" t="s">
        <v>1678</v>
      </c>
      <c r="H172" s="182" t="s">
        <v>300</v>
      </c>
      <c r="I172" s="182" t="s">
        <v>2680</v>
      </c>
      <c r="J172" s="183">
        <v>0.01</v>
      </c>
      <c r="K172" s="196">
        <f t="shared" si="22"/>
        <v>0.03</v>
      </c>
      <c r="L172" s="1118"/>
      <c r="M172" s="1119"/>
      <c r="N172" s="1118"/>
      <c r="O172" s="1119"/>
      <c r="P172" s="184"/>
      <c r="Q172" s="184"/>
      <c r="R172" s="184"/>
      <c r="S172" s="369">
        <v>50</v>
      </c>
      <c r="T172" s="369">
        <v>52.5</v>
      </c>
      <c r="U172" s="369">
        <v>55</v>
      </c>
      <c r="V172" s="369">
        <v>57.5</v>
      </c>
      <c r="W172" s="369">
        <v>60</v>
      </c>
      <c r="X172" s="369">
        <v>62.5</v>
      </c>
      <c r="Y172" s="369">
        <v>65</v>
      </c>
      <c r="Z172" s="369">
        <v>67.5</v>
      </c>
      <c r="AA172" s="369">
        <v>70</v>
      </c>
      <c r="AB172" s="369">
        <v>72.5</v>
      </c>
      <c r="AC172" s="369">
        <v>75</v>
      </c>
      <c r="AD172" s="1113" t="s">
        <v>2301</v>
      </c>
      <c r="AE172" s="1114"/>
      <c r="AF172" s="1113" t="s">
        <v>2570</v>
      </c>
      <c r="AG172" s="1114"/>
      <c r="AH172" s="1114"/>
      <c r="AI172" s="173">
        <v>4</v>
      </c>
      <c r="AJ172" s="173">
        <v>1E-3</v>
      </c>
      <c r="AK172" s="173">
        <v>8</v>
      </c>
      <c r="AL172" s="173">
        <v>2E-3</v>
      </c>
      <c r="AM172" s="758" t="s">
        <v>287</v>
      </c>
      <c r="AN172" s="758" t="s">
        <v>287</v>
      </c>
      <c r="AO172" s="194">
        <f t="shared" si="23"/>
        <v>0.02</v>
      </c>
      <c r="AP172" s="757">
        <v>1E-3</v>
      </c>
      <c r="AQ172" s="757" t="s">
        <v>2320</v>
      </c>
    </row>
    <row r="173" spans="2:43">
      <c r="B173" s="182" t="s">
        <v>2681</v>
      </c>
      <c r="C173" s="183">
        <v>9932129</v>
      </c>
      <c r="D173" s="182" t="s">
        <v>1482</v>
      </c>
      <c r="E173" s="182" t="s">
        <v>1673</v>
      </c>
      <c r="F173" s="182" t="s">
        <v>2682</v>
      </c>
      <c r="G173" s="182" t="s">
        <v>1678</v>
      </c>
      <c r="H173" s="182" t="s">
        <v>300</v>
      </c>
      <c r="I173" s="182" t="s">
        <v>2683</v>
      </c>
      <c r="J173" s="183">
        <v>0.01</v>
      </c>
      <c r="K173" s="196">
        <f t="shared" si="22"/>
        <v>0.03</v>
      </c>
      <c r="L173" s="1118"/>
      <c r="M173" s="1119"/>
      <c r="N173" s="1118"/>
      <c r="O173" s="1119"/>
      <c r="P173" s="184"/>
      <c r="Q173" s="184"/>
      <c r="R173" s="184"/>
      <c r="S173" s="369">
        <v>75</v>
      </c>
      <c r="T173" s="369">
        <v>77.5</v>
      </c>
      <c r="U173" s="369">
        <v>80</v>
      </c>
      <c r="V173" s="369">
        <v>82.5</v>
      </c>
      <c r="W173" s="369">
        <v>85</v>
      </c>
      <c r="X173" s="369">
        <v>87.5</v>
      </c>
      <c r="Y173" s="369">
        <v>90</v>
      </c>
      <c r="Z173" s="369">
        <v>92.5</v>
      </c>
      <c r="AA173" s="369">
        <v>95</v>
      </c>
      <c r="AB173" s="369">
        <v>97.5</v>
      </c>
      <c r="AC173" s="369">
        <v>100</v>
      </c>
      <c r="AD173" s="1113" t="s">
        <v>2301</v>
      </c>
      <c r="AE173" s="1114"/>
      <c r="AF173" s="1113" t="s">
        <v>2570</v>
      </c>
      <c r="AG173" s="1114"/>
      <c r="AH173" s="1114"/>
      <c r="AI173" s="173">
        <v>4</v>
      </c>
      <c r="AJ173" s="173">
        <v>1E-3</v>
      </c>
      <c r="AK173" s="173">
        <v>8</v>
      </c>
      <c r="AL173" s="173">
        <v>2E-3</v>
      </c>
      <c r="AM173" s="758" t="s">
        <v>287</v>
      </c>
      <c r="AN173" s="758" t="s">
        <v>287</v>
      </c>
      <c r="AO173" s="194">
        <f t="shared" si="23"/>
        <v>0.02</v>
      </c>
      <c r="AP173" s="757">
        <v>1E-3</v>
      </c>
      <c r="AQ173" s="757" t="s">
        <v>2320</v>
      </c>
    </row>
    <row r="174" spans="2:43">
      <c r="B174" s="182" t="s">
        <v>2684</v>
      </c>
      <c r="C174" s="183">
        <v>9901908</v>
      </c>
      <c r="D174" s="182" t="s">
        <v>1482</v>
      </c>
      <c r="E174" s="182" t="s">
        <v>1673</v>
      </c>
      <c r="F174" s="182" t="s">
        <v>2685</v>
      </c>
      <c r="G174" s="182" t="s">
        <v>1678</v>
      </c>
      <c r="H174" s="182" t="s">
        <v>300</v>
      </c>
      <c r="I174" s="182" t="s">
        <v>2686</v>
      </c>
      <c r="J174" s="183">
        <v>0.01</v>
      </c>
      <c r="K174" s="196">
        <f t="shared" si="22"/>
        <v>0.03</v>
      </c>
      <c r="L174" s="1118"/>
      <c r="M174" s="1119"/>
      <c r="N174" s="1118"/>
      <c r="O174" s="1119"/>
      <c r="P174" s="184"/>
      <c r="Q174" s="184"/>
      <c r="R174" s="184"/>
      <c r="S174" s="369">
        <v>125</v>
      </c>
      <c r="T174" s="369">
        <v>127.5</v>
      </c>
      <c r="U174" s="369">
        <v>130</v>
      </c>
      <c r="V174" s="369">
        <v>132.5</v>
      </c>
      <c r="W174" s="369">
        <v>135</v>
      </c>
      <c r="X174" s="369">
        <v>137.5</v>
      </c>
      <c r="Y174" s="369">
        <v>140</v>
      </c>
      <c r="Z174" s="369">
        <v>142.5</v>
      </c>
      <c r="AA174" s="369">
        <v>145</v>
      </c>
      <c r="AB174" s="369">
        <v>147.5</v>
      </c>
      <c r="AC174" s="369">
        <v>150</v>
      </c>
      <c r="AD174" s="1113" t="s">
        <v>2301</v>
      </c>
      <c r="AE174" s="1114"/>
      <c r="AF174" s="1113" t="s">
        <v>2570</v>
      </c>
      <c r="AG174" s="1114"/>
      <c r="AH174" s="1114"/>
      <c r="AI174" s="173">
        <v>4</v>
      </c>
      <c r="AJ174" s="173">
        <v>1E-3</v>
      </c>
      <c r="AK174" s="173">
        <v>8</v>
      </c>
      <c r="AL174" s="173">
        <v>2E-3</v>
      </c>
      <c r="AM174" s="758" t="s">
        <v>287</v>
      </c>
      <c r="AN174" s="758" t="s">
        <v>287</v>
      </c>
      <c r="AO174" s="194">
        <f t="shared" si="23"/>
        <v>0.02</v>
      </c>
      <c r="AP174" s="757">
        <v>1E-3</v>
      </c>
      <c r="AQ174" s="757" t="s">
        <v>2320</v>
      </c>
    </row>
    <row r="175" spans="2:43">
      <c r="B175" s="182" t="s">
        <v>2688</v>
      </c>
      <c r="C175" s="183" t="s">
        <v>2689</v>
      </c>
      <c r="D175" s="182" t="s">
        <v>1482</v>
      </c>
      <c r="E175" s="182" t="s">
        <v>330</v>
      </c>
      <c r="F175" s="182" t="s">
        <v>2671</v>
      </c>
      <c r="G175" s="182" t="s">
        <v>297</v>
      </c>
      <c r="H175" s="182" t="s">
        <v>300</v>
      </c>
      <c r="I175" s="182" t="s">
        <v>1772</v>
      </c>
      <c r="J175" s="183">
        <v>1E-3</v>
      </c>
      <c r="K175" s="196">
        <f t="shared" si="22"/>
        <v>5.0000000000000001E-3</v>
      </c>
      <c r="L175" s="1118" t="s">
        <v>1795</v>
      </c>
      <c r="M175" s="1119"/>
      <c r="N175" s="1118" t="s">
        <v>1794</v>
      </c>
      <c r="O175" s="1119"/>
      <c r="P175" s="184"/>
      <c r="Q175" s="184"/>
      <c r="R175" s="184"/>
      <c r="S175" s="176">
        <v>1.0049999999999999</v>
      </c>
      <c r="T175" s="176">
        <v>2.5</v>
      </c>
      <c r="U175" s="176">
        <v>6</v>
      </c>
      <c r="V175" s="176">
        <v>7</v>
      </c>
      <c r="W175" s="176">
        <v>10</v>
      </c>
      <c r="X175" s="176">
        <v>12.5</v>
      </c>
      <c r="Y175" s="176">
        <v>15</v>
      </c>
      <c r="Z175" s="176">
        <v>17.5</v>
      </c>
      <c r="AA175" s="176">
        <v>20</v>
      </c>
      <c r="AB175" s="176">
        <v>22.5</v>
      </c>
      <c r="AC175" s="176">
        <v>25</v>
      </c>
      <c r="AD175" s="1113" t="s">
        <v>2571</v>
      </c>
      <c r="AE175" s="1114"/>
      <c r="AF175" s="1113" t="s">
        <v>2570</v>
      </c>
      <c r="AG175" s="1114"/>
      <c r="AH175" s="1114"/>
      <c r="AI175" s="173">
        <v>4</v>
      </c>
      <c r="AJ175" s="173">
        <v>1E-3</v>
      </c>
      <c r="AK175" s="173">
        <v>8</v>
      </c>
      <c r="AL175" s="173">
        <v>2E-3</v>
      </c>
      <c r="AM175" s="760" t="s">
        <v>287</v>
      </c>
      <c r="AN175" s="760" t="s">
        <v>287</v>
      </c>
      <c r="AO175" s="195">
        <f t="shared" si="23"/>
        <v>4.0000000000000001E-3</v>
      </c>
      <c r="AP175" s="759">
        <v>1E-3</v>
      </c>
      <c r="AQ175" s="761" t="s">
        <v>2690</v>
      </c>
    </row>
    <row r="176" spans="2:43">
      <c r="B176" s="182" t="s">
        <v>2714</v>
      </c>
      <c r="C176" s="182" t="s">
        <v>2715</v>
      </c>
      <c r="D176" s="182" t="s">
        <v>1482</v>
      </c>
      <c r="E176" s="182" t="s">
        <v>1673</v>
      </c>
      <c r="F176" s="182" t="s">
        <v>2214</v>
      </c>
      <c r="G176" s="182" t="s">
        <v>1991</v>
      </c>
      <c r="H176" s="182" t="s">
        <v>300</v>
      </c>
      <c r="I176" s="182" t="s">
        <v>1992</v>
      </c>
      <c r="J176" s="183">
        <v>0.01</v>
      </c>
      <c r="K176" s="196">
        <f t="shared" si="22"/>
        <v>0.03</v>
      </c>
      <c r="L176" s="1118"/>
      <c r="M176" s="1119"/>
      <c r="N176" s="1118"/>
      <c r="O176" s="1119"/>
      <c r="P176" s="184"/>
      <c r="Q176" s="184"/>
      <c r="R176" s="184"/>
      <c r="S176" s="369">
        <v>1.05</v>
      </c>
      <c r="T176" s="369">
        <v>2.5</v>
      </c>
      <c r="U176" s="369">
        <v>5.05</v>
      </c>
      <c r="V176" s="369">
        <v>7.5</v>
      </c>
      <c r="W176" s="369">
        <v>10</v>
      </c>
      <c r="X176" s="369">
        <v>11.05</v>
      </c>
      <c r="Y176" s="369">
        <v>12.5</v>
      </c>
      <c r="Z176" s="369">
        <v>15</v>
      </c>
      <c r="AA176" s="369">
        <v>18</v>
      </c>
      <c r="AB176" s="369">
        <v>19</v>
      </c>
      <c r="AC176" s="369">
        <v>20</v>
      </c>
      <c r="AD176" s="1113" t="s">
        <v>2301</v>
      </c>
      <c r="AE176" s="1114"/>
      <c r="AF176" s="1113" t="s">
        <v>2522</v>
      </c>
      <c r="AG176" s="1114"/>
      <c r="AH176" s="1114"/>
      <c r="AI176" s="173">
        <v>4</v>
      </c>
      <c r="AJ176" s="173">
        <v>1E-3</v>
      </c>
      <c r="AK176" s="173">
        <v>8</v>
      </c>
      <c r="AL176" s="173">
        <v>2E-3</v>
      </c>
      <c r="AM176" s="765" t="s">
        <v>287</v>
      </c>
      <c r="AN176" s="765" t="s">
        <v>287</v>
      </c>
      <c r="AO176" s="194">
        <f t="shared" si="23"/>
        <v>0.02</v>
      </c>
      <c r="AP176" s="764">
        <v>1E-3</v>
      </c>
      <c r="AQ176" s="764" t="s">
        <v>2320</v>
      </c>
    </row>
    <row r="177" spans="2:43">
      <c r="B177" s="182" t="s">
        <v>2716</v>
      </c>
      <c r="C177" s="182" t="s">
        <v>1678</v>
      </c>
      <c r="D177" s="182" t="s">
        <v>1482</v>
      </c>
      <c r="E177" s="182" t="s">
        <v>1673</v>
      </c>
      <c r="F177" s="182" t="s">
        <v>2718</v>
      </c>
      <c r="G177" s="182" t="s">
        <v>2717</v>
      </c>
      <c r="H177" s="182" t="s">
        <v>300</v>
      </c>
      <c r="I177" s="182" t="s">
        <v>1992</v>
      </c>
      <c r="J177" s="183">
        <v>0.01</v>
      </c>
      <c r="K177" s="196">
        <f t="shared" ref="K177:K183" si="35">AO177+J177</f>
        <v>0.03</v>
      </c>
      <c r="L177" s="1118"/>
      <c r="M177" s="1119"/>
      <c r="N177" s="1118"/>
      <c r="O177" s="1119"/>
      <c r="P177" s="184"/>
      <c r="Q177" s="184"/>
      <c r="R177" s="184"/>
      <c r="S177" s="369">
        <v>1.05</v>
      </c>
      <c r="T177" s="369">
        <v>2.5</v>
      </c>
      <c r="U177" s="369">
        <v>5.05</v>
      </c>
      <c r="V177" s="369">
        <v>7.5</v>
      </c>
      <c r="W177" s="369">
        <v>10</v>
      </c>
      <c r="X177" s="369">
        <v>11.05</v>
      </c>
      <c r="Y177" s="369">
        <v>12.5</v>
      </c>
      <c r="Z177" s="369">
        <v>15</v>
      </c>
      <c r="AA177" s="369">
        <v>18</v>
      </c>
      <c r="AB177" s="369">
        <v>19</v>
      </c>
      <c r="AC177" s="369">
        <v>20</v>
      </c>
      <c r="AD177" s="1113" t="s">
        <v>2301</v>
      </c>
      <c r="AE177" s="1114"/>
      <c r="AF177" s="1113" t="s">
        <v>2522</v>
      </c>
      <c r="AG177" s="1114"/>
      <c r="AH177" s="1114"/>
      <c r="AI177" s="173">
        <v>4</v>
      </c>
      <c r="AJ177" s="173">
        <v>1E-3</v>
      </c>
      <c r="AK177" s="173">
        <v>8</v>
      </c>
      <c r="AL177" s="173">
        <v>2E-3</v>
      </c>
      <c r="AM177" s="765" t="s">
        <v>287</v>
      </c>
      <c r="AN177" s="765" t="s">
        <v>287</v>
      </c>
      <c r="AO177" s="194">
        <f t="shared" ref="AO177:AO183" si="36">IF(J177&lt;0.005,4*J177,IF(J177&lt;0.01,3*J177,2*J177))</f>
        <v>0.02</v>
      </c>
      <c r="AP177" s="764">
        <v>1E-3</v>
      </c>
      <c r="AQ177" s="764" t="s">
        <v>2320</v>
      </c>
    </row>
    <row r="178" spans="2:43" ht="12.75" customHeight="1">
      <c r="B178" s="182" t="s">
        <v>2719</v>
      </c>
      <c r="C178" s="182" t="s">
        <v>2720</v>
      </c>
      <c r="D178" s="182" t="s">
        <v>1482</v>
      </c>
      <c r="E178" s="182" t="s">
        <v>1673</v>
      </c>
      <c r="F178" s="182" t="s">
        <v>2307</v>
      </c>
      <c r="G178" s="182" t="s">
        <v>2521</v>
      </c>
      <c r="H178" s="182" t="s">
        <v>300</v>
      </c>
      <c r="I178" s="182" t="s">
        <v>2142</v>
      </c>
      <c r="J178" s="183">
        <v>0.05</v>
      </c>
      <c r="K178" s="196">
        <f t="shared" si="35"/>
        <v>0.15000000000000002</v>
      </c>
      <c r="L178" s="1118"/>
      <c r="M178" s="1119"/>
      <c r="N178" s="1118"/>
      <c r="O178" s="1119"/>
      <c r="P178" s="184"/>
      <c r="Q178" s="184"/>
      <c r="R178" s="184"/>
      <c r="S178" s="369">
        <v>1.05</v>
      </c>
      <c r="T178" s="369">
        <v>5</v>
      </c>
      <c r="U178" s="369">
        <v>10</v>
      </c>
      <c r="V178" s="369">
        <v>15</v>
      </c>
      <c r="W178" s="369">
        <v>20</v>
      </c>
      <c r="X178" s="369">
        <v>25</v>
      </c>
      <c r="Y178" s="369">
        <v>30</v>
      </c>
      <c r="Z178" s="369">
        <v>35</v>
      </c>
      <c r="AA178" s="369">
        <v>40</v>
      </c>
      <c r="AB178" s="369">
        <v>45</v>
      </c>
      <c r="AC178" s="369">
        <v>50</v>
      </c>
      <c r="AD178" s="1113" t="s">
        <v>2301</v>
      </c>
      <c r="AE178" s="1114"/>
      <c r="AF178" s="1113" t="s">
        <v>2522</v>
      </c>
      <c r="AG178" s="1114"/>
      <c r="AH178" s="1114"/>
      <c r="AI178" s="447" t="s">
        <v>2181</v>
      </c>
      <c r="AJ178" s="447" t="s">
        <v>2181</v>
      </c>
      <c r="AK178" s="447" t="s">
        <v>2181</v>
      </c>
      <c r="AL178" s="447" t="s">
        <v>2181</v>
      </c>
      <c r="AM178" s="765" t="s">
        <v>287</v>
      </c>
      <c r="AN178" s="765" t="s">
        <v>287</v>
      </c>
      <c r="AO178" s="194">
        <f t="shared" si="36"/>
        <v>0.1</v>
      </c>
      <c r="AP178" s="764">
        <v>1E-3</v>
      </c>
      <c r="AQ178" s="764" t="s">
        <v>2320</v>
      </c>
    </row>
    <row r="179" spans="2:43">
      <c r="B179" s="182" t="s">
        <v>2721</v>
      </c>
      <c r="C179" s="183">
        <v>61027824</v>
      </c>
      <c r="D179" s="182" t="s">
        <v>1482</v>
      </c>
      <c r="E179" s="182" t="s">
        <v>1673</v>
      </c>
      <c r="F179" s="182" t="s">
        <v>2325</v>
      </c>
      <c r="G179" s="182" t="s">
        <v>297</v>
      </c>
      <c r="H179" s="182" t="s">
        <v>300</v>
      </c>
      <c r="I179" s="182" t="s">
        <v>1657</v>
      </c>
      <c r="J179" s="183">
        <v>0.01</v>
      </c>
      <c r="K179" s="196">
        <f t="shared" si="35"/>
        <v>0.03</v>
      </c>
      <c r="L179" s="1118"/>
      <c r="M179" s="1119"/>
      <c r="N179" s="1118"/>
      <c r="O179" s="1119"/>
      <c r="P179" s="184"/>
      <c r="Q179" s="184"/>
      <c r="R179" s="184"/>
      <c r="S179" s="369">
        <v>25</v>
      </c>
      <c r="T179" s="369">
        <v>27.5</v>
      </c>
      <c r="U179" s="369">
        <v>30</v>
      </c>
      <c r="V179" s="369">
        <v>32.5</v>
      </c>
      <c r="W179" s="369">
        <v>35</v>
      </c>
      <c r="X179" s="369">
        <v>37.5</v>
      </c>
      <c r="Y179" s="369">
        <v>40</v>
      </c>
      <c r="Z179" s="369">
        <v>42.5</v>
      </c>
      <c r="AA179" s="369">
        <v>45</v>
      </c>
      <c r="AB179" s="369">
        <v>47.5</v>
      </c>
      <c r="AC179" s="369">
        <v>50</v>
      </c>
      <c r="AD179" s="1113" t="s">
        <v>2301</v>
      </c>
      <c r="AE179" s="1114"/>
      <c r="AF179" s="1113" t="s">
        <v>2570</v>
      </c>
      <c r="AG179" s="1114"/>
      <c r="AH179" s="1114"/>
      <c r="AI179" s="173">
        <v>4</v>
      </c>
      <c r="AJ179" s="173">
        <v>1E-3</v>
      </c>
      <c r="AK179" s="173">
        <v>8</v>
      </c>
      <c r="AL179" s="173">
        <v>2E-3</v>
      </c>
      <c r="AM179" s="772" t="s">
        <v>287</v>
      </c>
      <c r="AN179" s="772" t="s">
        <v>287</v>
      </c>
      <c r="AO179" s="194">
        <f t="shared" si="36"/>
        <v>0.02</v>
      </c>
      <c r="AP179" s="771">
        <v>1E-3</v>
      </c>
      <c r="AQ179" s="771" t="s">
        <v>2320</v>
      </c>
    </row>
    <row r="180" spans="2:43">
      <c r="B180" s="182" t="s">
        <v>2723</v>
      </c>
      <c r="C180" s="183" t="s">
        <v>2722</v>
      </c>
      <c r="D180" s="182" t="s">
        <v>1482</v>
      </c>
      <c r="E180" s="182" t="s">
        <v>330</v>
      </c>
      <c r="F180" s="182" t="s">
        <v>1610</v>
      </c>
      <c r="G180" s="182" t="s">
        <v>296</v>
      </c>
      <c r="H180" s="182" t="s">
        <v>300</v>
      </c>
      <c r="I180" s="182" t="s">
        <v>1657</v>
      </c>
      <c r="J180" s="183">
        <v>1E-3</v>
      </c>
      <c r="K180" s="196">
        <f t="shared" si="35"/>
        <v>5.0000000000000001E-3</v>
      </c>
      <c r="L180" s="1118"/>
      <c r="M180" s="1119"/>
      <c r="N180" s="1118"/>
      <c r="O180" s="1119"/>
      <c r="P180" s="184"/>
      <c r="Q180" s="184"/>
      <c r="R180" s="184"/>
      <c r="S180" s="369">
        <v>25</v>
      </c>
      <c r="T180" s="369">
        <v>27.5</v>
      </c>
      <c r="U180" s="369">
        <v>30</v>
      </c>
      <c r="V180" s="369">
        <v>32.5</v>
      </c>
      <c r="W180" s="369">
        <v>35</v>
      </c>
      <c r="X180" s="369">
        <v>37.5</v>
      </c>
      <c r="Y180" s="369">
        <v>40</v>
      </c>
      <c r="Z180" s="369">
        <v>42.5</v>
      </c>
      <c r="AA180" s="369">
        <v>45</v>
      </c>
      <c r="AB180" s="369">
        <v>47.5</v>
      </c>
      <c r="AC180" s="369">
        <v>50</v>
      </c>
      <c r="AD180" s="1113" t="s">
        <v>2301</v>
      </c>
      <c r="AE180" s="1114"/>
      <c r="AF180" s="1113" t="s">
        <v>2570</v>
      </c>
      <c r="AG180" s="1114"/>
      <c r="AH180" s="1114"/>
      <c r="AI180" s="173">
        <v>4</v>
      </c>
      <c r="AJ180" s="173">
        <v>1E-3</v>
      </c>
      <c r="AK180" s="173">
        <v>8</v>
      </c>
      <c r="AL180" s="173">
        <v>2E-3</v>
      </c>
      <c r="AM180" s="772" t="s">
        <v>287</v>
      </c>
      <c r="AN180" s="772" t="s">
        <v>287</v>
      </c>
      <c r="AO180" s="194">
        <f t="shared" si="36"/>
        <v>4.0000000000000001E-3</v>
      </c>
      <c r="AP180" s="771">
        <v>1E-3</v>
      </c>
      <c r="AQ180" s="771" t="s">
        <v>2320</v>
      </c>
    </row>
    <row r="181" spans="2:43">
      <c r="B181" s="182" t="s">
        <v>2724</v>
      </c>
      <c r="C181" s="776" t="s">
        <v>2725</v>
      </c>
      <c r="D181" s="182" t="s">
        <v>1482</v>
      </c>
      <c r="E181" s="182" t="s">
        <v>330</v>
      </c>
      <c r="F181" s="182" t="s">
        <v>1610</v>
      </c>
      <c r="G181" s="182" t="s">
        <v>296</v>
      </c>
      <c r="H181" s="182" t="s">
        <v>300</v>
      </c>
      <c r="I181" s="182" t="s">
        <v>2680</v>
      </c>
      <c r="J181" s="183">
        <v>1E-3</v>
      </c>
      <c r="K181" s="196">
        <f t="shared" si="35"/>
        <v>5.0000000000000001E-3</v>
      </c>
      <c r="L181" s="1118"/>
      <c r="M181" s="1119"/>
      <c r="N181" s="1118"/>
      <c r="O181" s="1119"/>
      <c r="P181" s="184"/>
      <c r="Q181" s="184"/>
      <c r="R181" s="184"/>
      <c r="S181" s="369">
        <v>50</v>
      </c>
      <c r="T181" s="369">
        <v>52.5</v>
      </c>
      <c r="U181" s="369">
        <v>55</v>
      </c>
      <c r="V181" s="369">
        <v>57.5</v>
      </c>
      <c r="W181" s="369">
        <v>60</v>
      </c>
      <c r="X181" s="369">
        <v>62.5</v>
      </c>
      <c r="Y181" s="369">
        <v>65</v>
      </c>
      <c r="Z181" s="369">
        <v>67.5</v>
      </c>
      <c r="AA181" s="369">
        <v>70</v>
      </c>
      <c r="AB181" s="369">
        <v>72.5</v>
      </c>
      <c r="AC181" s="369">
        <v>75</v>
      </c>
      <c r="AD181" s="1113" t="s">
        <v>2301</v>
      </c>
      <c r="AE181" s="1114"/>
      <c r="AF181" s="1113" t="s">
        <v>2570</v>
      </c>
      <c r="AG181" s="1114"/>
      <c r="AH181" s="1114"/>
      <c r="AI181" s="173">
        <v>4</v>
      </c>
      <c r="AJ181" s="173">
        <v>1E-3</v>
      </c>
      <c r="AK181" s="173">
        <v>8</v>
      </c>
      <c r="AL181" s="173">
        <v>2E-3</v>
      </c>
      <c r="AM181" s="772" t="s">
        <v>287</v>
      </c>
      <c r="AN181" s="772" t="s">
        <v>287</v>
      </c>
      <c r="AO181" s="194">
        <f t="shared" si="36"/>
        <v>4.0000000000000001E-3</v>
      </c>
      <c r="AP181" s="771">
        <v>1E-3</v>
      </c>
      <c r="AQ181" s="771" t="s">
        <v>2320</v>
      </c>
    </row>
    <row r="182" spans="2:43">
      <c r="B182" s="182" t="s">
        <v>2323</v>
      </c>
      <c r="C182" s="182" t="s">
        <v>2300</v>
      </c>
      <c r="D182" s="182" t="s">
        <v>1482</v>
      </c>
      <c r="E182" s="182" t="s">
        <v>330</v>
      </c>
      <c r="F182" s="182" t="s">
        <v>2300</v>
      </c>
      <c r="G182" s="182" t="s">
        <v>297</v>
      </c>
      <c r="H182" s="182" t="s">
        <v>300</v>
      </c>
      <c r="I182" s="182" t="s">
        <v>1772</v>
      </c>
      <c r="J182" s="183">
        <v>1E-3</v>
      </c>
      <c r="K182" s="196">
        <f t="shared" si="35"/>
        <v>5.0000000000000001E-3</v>
      </c>
      <c r="L182" s="1118"/>
      <c r="M182" s="1119"/>
      <c r="N182" s="1118"/>
      <c r="O182" s="1119"/>
      <c r="P182" s="184"/>
      <c r="Q182" s="184"/>
      <c r="R182" s="184"/>
      <c r="S182" s="176">
        <v>1.0049999999999999</v>
      </c>
      <c r="T182" s="369">
        <v>2.5</v>
      </c>
      <c r="U182" s="369">
        <v>6</v>
      </c>
      <c r="V182" s="369">
        <v>7</v>
      </c>
      <c r="W182" s="369">
        <v>10</v>
      </c>
      <c r="X182" s="369">
        <v>12.5</v>
      </c>
      <c r="Y182" s="369">
        <v>15</v>
      </c>
      <c r="Z182" s="369">
        <v>17.5</v>
      </c>
      <c r="AA182" s="369">
        <v>20</v>
      </c>
      <c r="AB182" s="369">
        <v>22.5</v>
      </c>
      <c r="AC182" s="369">
        <v>25</v>
      </c>
      <c r="AD182" s="1113" t="s">
        <v>2301</v>
      </c>
      <c r="AE182" s="1114"/>
      <c r="AF182" s="1113" t="s">
        <v>2570</v>
      </c>
      <c r="AG182" s="1114"/>
      <c r="AH182" s="1114"/>
      <c r="AI182" s="173">
        <v>4</v>
      </c>
      <c r="AJ182" s="173">
        <v>1E-3</v>
      </c>
      <c r="AK182" s="173">
        <v>8</v>
      </c>
      <c r="AL182" s="173">
        <v>2E-3</v>
      </c>
      <c r="AM182" s="788" t="s">
        <v>287</v>
      </c>
      <c r="AN182" s="788" t="s">
        <v>287</v>
      </c>
      <c r="AO182" s="194">
        <f t="shared" si="36"/>
        <v>4.0000000000000001E-3</v>
      </c>
      <c r="AP182" s="787">
        <v>1E-3</v>
      </c>
      <c r="AQ182" s="787" t="s">
        <v>2320</v>
      </c>
    </row>
    <row r="183" spans="2:43">
      <c r="B183" s="182" t="s">
        <v>2749</v>
      </c>
      <c r="C183" s="182">
        <v>66072708</v>
      </c>
      <c r="D183" s="182" t="s">
        <v>1482</v>
      </c>
      <c r="E183" s="182" t="s">
        <v>1673</v>
      </c>
      <c r="F183" s="182" t="s">
        <v>2428</v>
      </c>
      <c r="G183" s="182" t="s">
        <v>297</v>
      </c>
      <c r="H183" s="182" t="s">
        <v>300</v>
      </c>
      <c r="I183" s="182" t="s">
        <v>1772</v>
      </c>
      <c r="J183" s="183">
        <v>0.01</v>
      </c>
      <c r="K183" s="196">
        <f t="shared" si="35"/>
        <v>0.03</v>
      </c>
      <c r="L183" s="1118"/>
      <c r="M183" s="1119"/>
      <c r="N183" s="1118"/>
      <c r="O183" s="1119"/>
      <c r="P183" s="184"/>
      <c r="Q183" s="184"/>
      <c r="R183" s="184"/>
      <c r="S183" s="369">
        <v>1.05</v>
      </c>
      <c r="T183" s="369">
        <v>2.5</v>
      </c>
      <c r="U183" s="369">
        <v>6</v>
      </c>
      <c r="V183" s="369">
        <v>7</v>
      </c>
      <c r="W183" s="369">
        <v>10</v>
      </c>
      <c r="X183" s="369">
        <v>12.5</v>
      </c>
      <c r="Y183" s="369">
        <v>15</v>
      </c>
      <c r="Z183" s="369">
        <v>17.5</v>
      </c>
      <c r="AA183" s="369">
        <v>20</v>
      </c>
      <c r="AB183" s="369">
        <v>22.5</v>
      </c>
      <c r="AC183" s="369">
        <v>25</v>
      </c>
      <c r="AD183" s="1113" t="s">
        <v>2301</v>
      </c>
      <c r="AE183" s="1114"/>
      <c r="AF183" s="1113" t="s">
        <v>2570</v>
      </c>
      <c r="AG183" s="1114"/>
      <c r="AH183" s="1114"/>
      <c r="AI183" s="173">
        <v>4</v>
      </c>
      <c r="AJ183" s="173">
        <v>1E-3</v>
      </c>
      <c r="AK183" s="173">
        <v>8</v>
      </c>
      <c r="AL183" s="173">
        <v>2E-3</v>
      </c>
      <c r="AM183" s="788" t="s">
        <v>287</v>
      </c>
      <c r="AN183" s="788" t="s">
        <v>287</v>
      </c>
      <c r="AO183" s="194">
        <f t="shared" si="36"/>
        <v>0.02</v>
      </c>
      <c r="AP183" s="787">
        <v>1E-3</v>
      </c>
      <c r="AQ183" s="787" t="s">
        <v>2320</v>
      </c>
    </row>
    <row r="184" spans="2:43">
      <c r="B184" s="182" t="s">
        <v>2798</v>
      </c>
      <c r="C184" s="182">
        <v>7023564</v>
      </c>
      <c r="D184" s="182" t="s">
        <v>1482</v>
      </c>
      <c r="E184" s="182" t="s">
        <v>1673</v>
      </c>
      <c r="F184" s="182" t="s">
        <v>2165</v>
      </c>
      <c r="G184" s="182" t="s">
        <v>297</v>
      </c>
      <c r="H184" s="182" t="s">
        <v>300</v>
      </c>
      <c r="I184" s="182" t="s">
        <v>1772</v>
      </c>
      <c r="J184" s="183">
        <v>0.01</v>
      </c>
      <c r="K184" s="196">
        <f t="shared" ref="K184:K186" si="37">AO184+J184</f>
        <v>0.03</v>
      </c>
      <c r="L184" s="1118"/>
      <c r="M184" s="1119"/>
      <c r="N184" s="1118"/>
      <c r="O184" s="1119"/>
      <c r="P184" s="184"/>
      <c r="Q184" s="184"/>
      <c r="R184" s="184"/>
      <c r="S184" s="369">
        <v>1.05</v>
      </c>
      <c r="T184" s="369">
        <v>2.5</v>
      </c>
      <c r="U184" s="369">
        <v>6</v>
      </c>
      <c r="V184" s="369">
        <v>7</v>
      </c>
      <c r="W184" s="369">
        <v>10</v>
      </c>
      <c r="X184" s="369">
        <v>12.5</v>
      </c>
      <c r="Y184" s="369">
        <v>15</v>
      </c>
      <c r="Z184" s="369">
        <v>17.5</v>
      </c>
      <c r="AA184" s="369">
        <v>20</v>
      </c>
      <c r="AB184" s="369">
        <v>22.5</v>
      </c>
      <c r="AC184" s="369">
        <v>25</v>
      </c>
      <c r="AD184" s="1113" t="s">
        <v>2301</v>
      </c>
      <c r="AE184" s="1114"/>
      <c r="AF184" s="1113" t="s">
        <v>2570</v>
      </c>
      <c r="AG184" s="1114"/>
      <c r="AH184" s="1114"/>
      <c r="AI184" s="173">
        <v>4</v>
      </c>
      <c r="AJ184" s="173">
        <v>1E-3</v>
      </c>
      <c r="AK184" s="173">
        <v>8</v>
      </c>
      <c r="AL184" s="173">
        <v>2E-3</v>
      </c>
      <c r="AM184" s="802" t="s">
        <v>287</v>
      </c>
      <c r="AN184" s="802" t="s">
        <v>287</v>
      </c>
      <c r="AO184" s="194">
        <f t="shared" ref="AO184:AO186" si="38">IF(J184&lt;0.005,4*J184,IF(J184&lt;0.01,3*J184,2*J184))</f>
        <v>0.02</v>
      </c>
      <c r="AP184" s="801">
        <v>1E-3</v>
      </c>
      <c r="AQ184" s="801" t="s">
        <v>2320</v>
      </c>
    </row>
    <row r="185" spans="2:43">
      <c r="B185" s="182" t="s">
        <v>2799</v>
      </c>
      <c r="C185" s="182">
        <v>36076</v>
      </c>
      <c r="D185" s="182" t="s">
        <v>1482</v>
      </c>
      <c r="E185" s="182" t="s">
        <v>1673</v>
      </c>
      <c r="F185" s="182" t="s">
        <v>2165</v>
      </c>
      <c r="G185" s="182" t="s">
        <v>297</v>
      </c>
      <c r="H185" s="182" t="s">
        <v>300</v>
      </c>
      <c r="I185" s="182" t="s">
        <v>1772</v>
      </c>
      <c r="J185" s="183">
        <v>0.01</v>
      </c>
      <c r="K185" s="196">
        <f t="shared" si="37"/>
        <v>0.03</v>
      </c>
      <c r="L185" s="1118"/>
      <c r="M185" s="1119"/>
      <c r="N185" s="1118"/>
      <c r="O185" s="1119"/>
      <c r="P185" s="184"/>
      <c r="Q185" s="184"/>
      <c r="R185" s="184"/>
      <c r="S185" s="369">
        <v>1.05</v>
      </c>
      <c r="T185" s="369">
        <v>2.5</v>
      </c>
      <c r="U185" s="369">
        <v>6</v>
      </c>
      <c r="V185" s="369">
        <v>7</v>
      </c>
      <c r="W185" s="369">
        <v>10</v>
      </c>
      <c r="X185" s="369">
        <v>12.5</v>
      </c>
      <c r="Y185" s="369">
        <v>15</v>
      </c>
      <c r="Z185" s="369">
        <v>17.5</v>
      </c>
      <c r="AA185" s="369">
        <v>20</v>
      </c>
      <c r="AB185" s="369">
        <v>22.5</v>
      </c>
      <c r="AC185" s="369">
        <v>25</v>
      </c>
      <c r="AD185" s="1113" t="s">
        <v>2301</v>
      </c>
      <c r="AE185" s="1114"/>
      <c r="AF185" s="1113" t="s">
        <v>2570</v>
      </c>
      <c r="AG185" s="1114"/>
      <c r="AH185" s="1114"/>
      <c r="AI185" s="173">
        <v>4</v>
      </c>
      <c r="AJ185" s="173">
        <v>1E-3</v>
      </c>
      <c r="AK185" s="173">
        <v>8</v>
      </c>
      <c r="AL185" s="173">
        <v>2E-3</v>
      </c>
      <c r="AM185" s="802" t="s">
        <v>287</v>
      </c>
      <c r="AN185" s="802" t="s">
        <v>287</v>
      </c>
      <c r="AO185" s="194">
        <f t="shared" si="38"/>
        <v>0.02</v>
      </c>
      <c r="AP185" s="801">
        <v>1E-3</v>
      </c>
      <c r="AQ185" s="801" t="s">
        <v>2320</v>
      </c>
    </row>
    <row r="186" spans="2:43">
      <c r="B186" s="182" t="s">
        <v>2800</v>
      </c>
      <c r="C186" s="185" t="s">
        <v>2801</v>
      </c>
      <c r="D186" s="182" t="s">
        <v>1482</v>
      </c>
      <c r="E186" s="182" t="s">
        <v>1673</v>
      </c>
      <c r="F186" s="183" t="s">
        <v>2675</v>
      </c>
      <c r="G186" s="182" t="s">
        <v>297</v>
      </c>
      <c r="H186" s="182" t="s">
        <v>300</v>
      </c>
      <c r="I186" s="182" t="s">
        <v>1657</v>
      </c>
      <c r="J186" s="183">
        <v>0.01</v>
      </c>
      <c r="K186" s="196">
        <f t="shared" si="37"/>
        <v>0.03</v>
      </c>
      <c r="L186" s="1118"/>
      <c r="M186" s="1119"/>
      <c r="N186" s="1118"/>
      <c r="O186" s="1119"/>
      <c r="P186" s="184"/>
      <c r="Q186" s="184"/>
      <c r="R186" s="184"/>
      <c r="S186" s="369">
        <v>25</v>
      </c>
      <c r="T186" s="369">
        <v>27.5</v>
      </c>
      <c r="U186" s="369">
        <v>30</v>
      </c>
      <c r="V186" s="369">
        <v>32.5</v>
      </c>
      <c r="W186" s="369">
        <v>35</v>
      </c>
      <c r="X186" s="369">
        <v>37.5</v>
      </c>
      <c r="Y186" s="369">
        <v>40</v>
      </c>
      <c r="Z186" s="369">
        <v>42.5</v>
      </c>
      <c r="AA186" s="369">
        <v>45</v>
      </c>
      <c r="AB186" s="369">
        <v>47.5</v>
      </c>
      <c r="AC186" s="369">
        <v>50</v>
      </c>
      <c r="AD186" s="1113" t="s">
        <v>2301</v>
      </c>
      <c r="AE186" s="1114"/>
      <c r="AF186" s="1113" t="s">
        <v>2570</v>
      </c>
      <c r="AG186" s="1114"/>
      <c r="AH186" s="1114"/>
      <c r="AI186" s="173">
        <v>4</v>
      </c>
      <c r="AJ186" s="173">
        <v>1E-3</v>
      </c>
      <c r="AK186" s="173">
        <v>8</v>
      </c>
      <c r="AL186" s="173">
        <v>2E-3</v>
      </c>
      <c r="AM186" s="802" t="s">
        <v>287</v>
      </c>
      <c r="AN186" s="802" t="s">
        <v>287</v>
      </c>
      <c r="AO186" s="194">
        <f t="shared" si="38"/>
        <v>0.02</v>
      </c>
      <c r="AP186" s="801">
        <v>1E-3</v>
      </c>
      <c r="AQ186" s="801" t="s">
        <v>2320</v>
      </c>
    </row>
    <row r="187" spans="2:43">
      <c r="B187" s="182" t="s">
        <v>2825</v>
      </c>
      <c r="C187" s="182">
        <v>100525871</v>
      </c>
      <c r="D187" s="182" t="s">
        <v>1482</v>
      </c>
      <c r="E187" s="182" t="s">
        <v>1673</v>
      </c>
      <c r="F187" s="182">
        <v>420200</v>
      </c>
      <c r="G187" s="182" t="s">
        <v>1095</v>
      </c>
      <c r="H187" s="182" t="s">
        <v>300</v>
      </c>
      <c r="I187" s="182" t="s">
        <v>1772</v>
      </c>
      <c r="J187" s="183">
        <v>0.01</v>
      </c>
      <c r="K187" s="196">
        <f t="shared" ref="K187:K195" si="39">AO187+J187</f>
        <v>0.03</v>
      </c>
      <c r="L187" s="1118"/>
      <c r="M187" s="1119"/>
      <c r="N187" s="1118"/>
      <c r="O187" s="1119"/>
      <c r="P187" s="184"/>
      <c r="Q187" s="184"/>
      <c r="R187" s="184"/>
      <c r="S187" s="369">
        <v>1.05</v>
      </c>
      <c r="T187" s="369">
        <v>2.5</v>
      </c>
      <c r="U187" s="369">
        <v>6</v>
      </c>
      <c r="V187" s="369">
        <v>7</v>
      </c>
      <c r="W187" s="369">
        <v>10</v>
      </c>
      <c r="X187" s="369">
        <v>12.5</v>
      </c>
      <c r="Y187" s="369">
        <v>15</v>
      </c>
      <c r="Z187" s="369">
        <v>17.5</v>
      </c>
      <c r="AA187" s="369">
        <v>20</v>
      </c>
      <c r="AB187" s="369">
        <v>22.5</v>
      </c>
      <c r="AC187" s="369">
        <v>25</v>
      </c>
      <c r="AD187" s="1113" t="s">
        <v>2301</v>
      </c>
      <c r="AE187" s="1114"/>
      <c r="AF187" s="1113" t="s">
        <v>2570</v>
      </c>
      <c r="AG187" s="1114"/>
      <c r="AH187" s="1114"/>
      <c r="AI187" s="173">
        <v>4</v>
      </c>
      <c r="AJ187" s="173">
        <v>1E-3</v>
      </c>
      <c r="AK187" s="173">
        <v>8</v>
      </c>
      <c r="AL187" s="173">
        <v>2E-3</v>
      </c>
      <c r="AM187" s="820" t="s">
        <v>287</v>
      </c>
      <c r="AN187" s="820" t="s">
        <v>287</v>
      </c>
      <c r="AO187" s="194">
        <f t="shared" ref="AO187:AO190" si="40">IF(J187&lt;0.005,4*J187,IF(J187&lt;0.01,3*J187,2*J187))</f>
        <v>0.02</v>
      </c>
      <c r="AP187" s="819">
        <v>1E-3</v>
      </c>
      <c r="AQ187" s="819" t="s">
        <v>2320</v>
      </c>
    </row>
    <row r="188" spans="2:43">
      <c r="B188" s="182" t="s">
        <v>2826</v>
      </c>
      <c r="C188" s="182">
        <v>100512272</v>
      </c>
      <c r="D188" s="182" t="s">
        <v>1482</v>
      </c>
      <c r="E188" s="182" t="s">
        <v>1673</v>
      </c>
      <c r="F188" s="182">
        <v>420200</v>
      </c>
      <c r="G188" s="182" t="s">
        <v>1095</v>
      </c>
      <c r="H188" s="182" t="s">
        <v>300</v>
      </c>
      <c r="I188" s="182" t="s">
        <v>1772</v>
      </c>
      <c r="J188" s="183">
        <v>0.01</v>
      </c>
      <c r="K188" s="196">
        <f t="shared" si="39"/>
        <v>0.03</v>
      </c>
      <c r="L188" s="1118"/>
      <c r="M188" s="1119"/>
      <c r="N188" s="1118"/>
      <c r="O188" s="1119"/>
      <c r="P188" s="184"/>
      <c r="Q188" s="184"/>
      <c r="R188" s="184"/>
      <c r="S188" s="369">
        <v>1.05</v>
      </c>
      <c r="T188" s="369">
        <v>2.5</v>
      </c>
      <c r="U188" s="369">
        <v>6</v>
      </c>
      <c r="V188" s="369">
        <v>7</v>
      </c>
      <c r="W188" s="369">
        <v>10</v>
      </c>
      <c r="X188" s="369">
        <v>12.5</v>
      </c>
      <c r="Y188" s="369">
        <v>15</v>
      </c>
      <c r="Z188" s="369">
        <v>17.5</v>
      </c>
      <c r="AA188" s="369">
        <v>20</v>
      </c>
      <c r="AB188" s="369">
        <v>22.5</v>
      </c>
      <c r="AC188" s="369">
        <v>25</v>
      </c>
      <c r="AD188" s="1113" t="s">
        <v>2301</v>
      </c>
      <c r="AE188" s="1114"/>
      <c r="AF188" s="1113" t="s">
        <v>2570</v>
      </c>
      <c r="AG188" s="1114"/>
      <c r="AH188" s="1114"/>
      <c r="AI188" s="173">
        <v>4</v>
      </c>
      <c r="AJ188" s="173">
        <v>1E-3</v>
      </c>
      <c r="AK188" s="173">
        <v>8</v>
      </c>
      <c r="AL188" s="173">
        <v>2E-3</v>
      </c>
      <c r="AM188" s="820" t="s">
        <v>287</v>
      </c>
      <c r="AN188" s="820" t="s">
        <v>287</v>
      </c>
      <c r="AO188" s="194">
        <f t="shared" si="40"/>
        <v>0.02</v>
      </c>
      <c r="AP188" s="819">
        <v>1E-3</v>
      </c>
      <c r="AQ188" s="819" t="s">
        <v>2320</v>
      </c>
    </row>
    <row r="189" spans="2:43">
      <c r="B189" s="182" t="s">
        <v>2827</v>
      </c>
      <c r="C189" s="182" t="s">
        <v>2828</v>
      </c>
      <c r="D189" s="182" t="s">
        <v>1482</v>
      </c>
      <c r="E189" s="182" t="s">
        <v>1673</v>
      </c>
      <c r="F189" s="182" t="s">
        <v>2165</v>
      </c>
      <c r="G189" s="182" t="s">
        <v>297</v>
      </c>
      <c r="H189" s="182" t="s">
        <v>300</v>
      </c>
      <c r="I189" s="182" t="s">
        <v>1772</v>
      </c>
      <c r="J189" s="183">
        <v>0.01</v>
      </c>
      <c r="K189" s="196">
        <f t="shared" si="39"/>
        <v>0.03</v>
      </c>
      <c r="L189" s="1118"/>
      <c r="M189" s="1119"/>
      <c r="N189" s="1118"/>
      <c r="O189" s="1119"/>
      <c r="P189" s="184"/>
      <c r="Q189" s="184"/>
      <c r="R189" s="184"/>
      <c r="S189" s="369">
        <v>1.05</v>
      </c>
      <c r="T189" s="369">
        <v>2.5</v>
      </c>
      <c r="U189" s="369">
        <v>6</v>
      </c>
      <c r="V189" s="369">
        <v>7</v>
      </c>
      <c r="W189" s="369">
        <v>10</v>
      </c>
      <c r="X189" s="369">
        <v>12.5</v>
      </c>
      <c r="Y189" s="369">
        <v>15</v>
      </c>
      <c r="Z189" s="369">
        <v>17.5</v>
      </c>
      <c r="AA189" s="369">
        <v>20</v>
      </c>
      <c r="AB189" s="369">
        <v>22.5</v>
      </c>
      <c r="AC189" s="369">
        <v>25</v>
      </c>
      <c r="AD189" s="1113" t="s">
        <v>2301</v>
      </c>
      <c r="AE189" s="1114"/>
      <c r="AF189" s="1113" t="s">
        <v>2570</v>
      </c>
      <c r="AG189" s="1114"/>
      <c r="AH189" s="1114"/>
      <c r="AI189" s="173">
        <v>4</v>
      </c>
      <c r="AJ189" s="173">
        <v>1E-3</v>
      </c>
      <c r="AK189" s="173">
        <v>8</v>
      </c>
      <c r="AL189" s="173">
        <v>2E-3</v>
      </c>
      <c r="AM189" s="820" t="s">
        <v>287</v>
      </c>
      <c r="AN189" s="820" t="s">
        <v>287</v>
      </c>
      <c r="AO189" s="194">
        <f t="shared" si="40"/>
        <v>0.02</v>
      </c>
      <c r="AP189" s="819">
        <v>1E-3</v>
      </c>
      <c r="AQ189" s="819" t="s">
        <v>2320</v>
      </c>
    </row>
    <row r="190" spans="2:43" ht="12.75" customHeight="1">
      <c r="B190" s="182" t="s">
        <v>2829</v>
      </c>
      <c r="C190" s="182">
        <v>63141018</v>
      </c>
      <c r="D190" s="182" t="s">
        <v>1482</v>
      </c>
      <c r="E190" s="182" t="s">
        <v>330</v>
      </c>
      <c r="F190" s="182" t="s">
        <v>2300</v>
      </c>
      <c r="G190" s="182" t="s">
        <v>297</v>
      </c>
      <c r="H190" s="182" t="s">
        <v>300</v>
      </c>
      <c r="I190" s="182" t="s">
        <v>1772</v>
      </c>
      <c r="J190" s="183">
        <v>1E-3</v>
      </c>
      <c r="K190" s="196">
        <f t="shared" si="39"/>
        <v>5.0000000000000001E-3</v>
      </c>
      <c r="L190" s="1118"/>
      <c r="M190" s="1119"/>
      <c r="N190" s="1118"/>
      <c r="O190" s="1119"/>
      <c r="P190" s="184"/>
      <c r="Q190" s="184"/>
      <c r="R190" s="184"/>
      <c r="S190" s="176">
        <v>1.0049999999999999</v>
      </c>
      <c r="T190" s="369">
        <v>2.5</v>
      </c>
      <c r="U190" s="369">
        <v>6</v>
      </c>
      <c r="V190" s="369">
        <v>7</v>
      </c>
      <c r="W190" s="369">
        <v>10</v>
      </c>
      <c r="X190" s="369">
        <v>12.5</v>
      </c>
      <c r="Y190" s="369">
        <v>15</v>
      </c>
      <c r="Z190" s="369">
        <v>17.5</v>
      </c>
      <c r="AA190" s="369">
        <v>20</v>
      </c>
      <c r="AB190" s="369">
        <v>22.5</v>
      </c>
      <c r="AC190" s="369">
        <v>25</v>
      </c>
      <c r="AD190" s="1113" t="s">
        <v>2301</v>
      </c>
      <c r="AE190" s="1114"/>
      <c r="AF190" s="1113" t="s">
        <v>2522</v>
      </c>
      <c r="AG190" s="1114"/>
      <c r="AH190" s="1114"/>
      <c r="AI190" s="173">
        <v>4</v>
      </c>
      <c r="AJ190" s="173">
        <v>1E-3</v>
      </c>
      <c r="AK190" s="173">
        <v>8</v>
      </c>
      <c r="AL190" s="173">
        <v>2E-3</v>
      </c>
      <c r="AM190" s="820" t="s">
        <v>287</v>
      </c>
      <c r="AN190" s="820" t="s">
        <v>287</v>
      </c>
      <c r="AO190" s="195">
        <f t="shared" si="40"/>
        <v>4.0000000000000001E-3</v>
      </c>
      <c r="AP190" s="819">
        <v>1E-3</v>
      </c>
      <c r="AQ190" s="819" t="s">
        <v>2320</v>
      </c>
    </row>
    <row r="191" spans="2:43" ht="12.75" customHeight="1">
      <c r="B191" s="182" t="s">
        <v>2830</v>
      </c>
      <c r="C191" s="182" t="s">
        <v>2831</v>
      </c>
      <c r="D191" s="182" t="s">
        <v>1482</v>
      </c>
      <c r="E191" s="182" t="s">
        <v>330</v>
      </c>
      <c r="F191" s="182" t="s">
        <v>1610</v>
      </c>
      <c r="G191" s="182" t="s">
        <v>296</v>
      </c>
      <c r="H191" s="182" t="s">
        <v>300</v>
      </c>
      <c r="I191" s="182" t="s">
        <v>2391</v>
      </c>
      <c r="J191" s="183">
        <v>1E-3</v>
      </c>
      <c r="K191" s="196">
        <f t="shared" si="39"/>
        <v>5.0000000000000001E-3</v>
      </c>
      <c r="L191" s="1118"/>
      <c r="M191" s="1119"/>
      <c r="N191" s="1118"/>
      <c r="O191" s="1119"/>
      <c r="P191" s="184"/>
      <c r="Q191" s="184"/>
      <c r="R191" s="184"/>
      <c r="S191" s="176">
        <v>1.0049999999999999</v>
      </c>
      <c r="T191" s="176">
        <v>2.5</v>
      </c>
      <c r="U191" s="176">
        <v>5</v>
      </c>
      <c r="V191" s="176">
        <v>7</v>
      </c>
      <c r="W191" s="176">
        <v>10</v>
      </c>
      <c r="X191" s="176">
        <v>12.5</v>
      </c>
      <c r="Y191" s="176">
        <v>15</v>
      </c>
      <c r="Z191" s="176">
        <v>17.5</v>
      </c>
      <c r="AA191" s="176">
        <v>20</v>
      </c>
      <c r="AB191" s="176">
        <v>25</v>
      </c>
      <c r="AC191" s="612">
        <v>30</v>
      </c>
      <c r="AD191" s="1113" t="s">
        <v>2301</v>
      </c>
      <c r="AE191" s="1114"/>
      <c r="AF191" s="1113" t="s">
        <v>2522</v>
      </c>
      <c r="AG191" s="1114"/>
      <c r="AH191" s="1114"/>
      <c r="AI191" s="173">
        <v>4</v>
      </c>
      <c r="AJ191" s="173">
        <v>1E-3</v>
      </c>
      <c r="AK191" s="173">
        <v>8</v>
      </c>
      <c r="AL191" s="173">
        <v>2E-3</v>
      </c>
      <c r="AM191" s="820" t="s">
        <v>287</v>
      </c>
      <c r="AN191" s="820" t="s">
        <v>287</v>
      </c>
      <c r="AO191" s="194">
        <f>IF(J191&lt;0.005,4*J191,IF(J191&lt;0.01,3*J191,2*J191))</f>
        <v>4.0000000000000001E-3</v>
      </c>
      <c r="AP191" s="819">
        <v>1E-3</v>
      </c>
      <c r="AQ191" s="819" t="s">
        <v>2320</v>
      </c>
    </row>
    <row r="192" spans="2:43" ht="12.75" customHeight="1">
      <c r="B192" s="182" t="s">
        <v>2832</v>
      </c>
      <c r="C192" s="183"/>
      <c r="D192" s="182" t="s">
        <v>1482</v>
      </c>
      <c r="E192" s="182" t="s">
        <v>1673</v>
      </c>
      <c r="F192" s="183"/>
      <c r="G192" s="182" t="s">
        <v>297</v>
      </c>
      <c r="H192" s="182" t="s">
        <v>300</v>
      </c>
      <c r="I192" s="182" t="s">
        <v>1657</v>
      </c>
      <c r="J192" s="183">
        <v>0.01</v>
      </c>
      <c r="K192" s="196">
        <f t="shared" si="39"/>
        <v>0.03</v>
      </c>
      <c r="L192" s="1118"/>
      <c r="M192" s="1119"/>
      <c r="N192" s="1118"/>
      <c r="O192" s="1119"/>
      <c r="P192" s="184"/>
      <c r="Q192" s="184"/>
      <c r="R192" s="184"/>
      <c r="S192" s="369">
        <v>25</v>
      </c>
      <c r="T192" s="369">
        <v>27.5</v>
      </c>
      <c r="U192" s="369">
        <v>30</v>
      </c>
      <c r="V192" s="369">
        <v>32.5</v>
      </c>
      <c r="W192" s="369">
        <v>35</v>
      </c>
      <c r="X192" s="369">
        <v>37.5</v>
      </c>
      <c r="Y192" s="369">
        <v>40</v>
      </c>
      <c r="Z192" s="369">
        <v>42.5</v>
      </c>
      <c r="AA192" s="369">
        <v>45</v>
      </c>
      <c r="AB192" s="369">
        <v>47.5</v>
      </c>
      <c r="AC192" s="369">
        <v>50</v>
      </c>
      <c r="AD192" s="1113" t="s">
        <v>2301</v>
      </c>
      <c r="AE192" s="1114"/>
      <c r="AF192" s="1113" t="s">
        <v>2522</v>
      </c>
      <c r="AG192" s="1114"/>
      <c r="AH192" s="1114"/>
      <c r="AI192" s="447">
        <v>4</v>
      </c>
      <c r="AJ192" s="447">
        <v>1E-3</v>
      </c>
      <c r="AK192" s="447">
        <v>8</v>
      </c>
      <c r="AL192" s="447">
        <v>2E-3</v>
      </c>
      <c r="AM192" s="820" t="s">
        <v>287</v>
      </c>
      <c r="AN192" s="820" t="s">
        <v>287</v>
      </c>
      <c r="AO192" s="194">
        <f t="shared" ref="AO192:AO195" si="41">IF(J192&lt;0.005,4*J192,IF(J192&lt;0.01,3*J192,2*J192))</f>
        <v>0.02</v>
      </c>
      <c r="AP192" s="819">
        <v>1E-3</v>
      </c>
      <c r="AQ192" s="819" t="s">
        <v>2320</v>
      </c>
    </row>
    <row r="193" spans="2:43" ht="12.75" customHeight="1">
      <c r="B193" s="182" t="s">
        <v>2833</v>
      </c>
      <c r="C193" s="182" t="s">
        <v>2834</v>
      </c>
      <c r="D193" s="182" t="s">
        <v>1482</v>
      </c>
      <c r="E193" s="182" t="s">
        <v>1673</v>
      </c>
      <c r="F193" s="182" t="s">
        <v>2307</v>
      </c>
      <c r="G193" s="182" t="s">
        <v>2842</v>
      </c>
      <c r="H193" s="182" t="s">
        <v>300</v>
      </c>
      <c r="I193" s="182" t="s">
        <v>2142</v>
      </c>
      <c r="J193" s="183">
        <v>0.05</v>
      </c>
      <c r="K193" s="196">
        <f t="shared" si="39"/>
        <v>0.15000000000000002</v>
      </c>
      <c r="L193" s="1118"/>
      <c r="M193" s="1119"/>
      <c r="N193" s="1118"/>
      <c r="O193" s="1119"/>
      <c r="P193" s="184"/>
      <c r="Q193" s="184"/>
      <c r="R193" s="184"/>
      <c r="S193" s="369">
        <v>1.05</v>
      </c>
      <c r="T193" s="369">
        <v>5</v>
      </c>
      <c r="U193" s="369">
        <v>10</v>
      </c>
      <c r="V193" s="369">
        <v>15</v>
      </c>
      <c r="W193" s="369">
        <v>20</v>
      </c>
      <c r="X193" s="369">
        <v>25</v>
      </c>
      <c r="Y193" s="369">
        <v>30</v>
      </c>
      <c r="Z193" s="369">
        <v>35</v>
      </c>
      <c r="AA193" s="369">
        <v>40</v>
      </c>
      <c r="AB193" s="369">
        <v>45</v>
      </c>
      <c r="AC193" s="369">
        <v>50</v>
      </c>
      <c r="AD193" s="1113" t="s">
        <v>2301</v>
      </c>
      <c r="AE193" s="1114"/>
      <c r="AF193" s="1113" t="s">
        <v>2522</v>
      </c>
      <c r="AG193" s="1114"/>
      <c r="AH193" s="1114"/>
      <c r="AI193" s="447" t="s">
        <v>2181</v>
      </c>
      <c r="AJ193" s="447" t="s">
        <v>2181</v>
      </c>
      <c r="AK193" s="447" t="s">
        <v>2181</v>
      </c>
      <c r="AL193" s="447" t="s">
        <v>2181</v>
      </c>
      <c r="AM193" s="822" t="s">
        <v>287</v>
      </c>
      <c r="AN193" s="822" t="s">
        <v>287</v>
      </c>
      <c r="AO193" s="194">
        <f t="shared" si="41"/>
        <v>0.1</v>
      </c>
      <c r="AP193" s="821">
        <v>1E-3</v>
      </c>
      <c r="AQ193" s="821" t="s">
        <v>2320</v>
      </c>
    </row>
    <row r="194" spans="2:43">
      <c r="B194" s="182" t="s">
        <v>2835</v>
      </c>
      <c r="C194" s="182" t="s">
        <v>1678</v>
      </c>
      <c r="D194" s="182" t="s">
        <v>1482</v>
      </c>
      <c r="E194" s="182" t="s">
        <v>1673</v>
      </c>
      <c r="F194" s="182" t="s">
        <v>2214</v>
      </c>
      <c r="G194" s="182" t="s">
        <v>1991</v>
      </c>
      <c r="H194" s="182" t="s">
        <v>300</v>
      </c>
      <c r="I194" s="182" t="s">
        <v>1992</v>
      </c>
      <c r="J194" s="183">
        <v>0.01</v>
      </c>
      <c r="K194" s="196">
        <f t="shared" si="39"/>
        <v>0.03</v>
      </c>
      <c r="L194" s="1118"/>
      <c r="M194" s="1119"/>
      <c r="N194" s="1118"/>
      <c r="O194" s="1119"/>
      <c r="P194" s="184"/>
      <c r="Q194" s="184"/>
      <c r="R194" s="184"/>
      <c r="S194" s="369">
        <v>1.05</v>
      </c>
      <c r="T194" s="369">
        <v>2.5</v>
      </c>
      <c r="U194" s="369">
        <v>5.05</v>
      </c>
      <c r="V194" s="369">
        <v>7.5</v>
      </c>
      <c r="W194" s="369">
        <v>10</v>
      </c>
      <c r="X194" s="369">
        <v>11.05</v>
      </c>
      <c r="Y194" s="369">
        <v>12.5</v>
      </c>
      <c r="Z194" s="369">
        <v>15</v>
      </c>
      <c r="AA194" s="369">
        <v>18</v>
      </c>
      <c r="AB194" s="369">
        <v>19</v>
      </c>
      <c r="AC194" s="369">
        <v>20</v>
      </c>
      <c r="AD194" s="1113" t="s">
        <v>2301</v>
      </c>
      <c r="AE194" s="1114"/>
      <c r="AF194" s="1113" t="s">
        <v>2522</v>
      </c>
      <c r="AG194" s="1114"/>
      <c r="AH194" s="1114"/>
      <c r="AI194" s="173">
        <v>4</v>
      </c>
      <c r="AJ194" s="173">
        <v>1E-3</v>
      </c>
      <c r="AK194" s="173">
        <v>8</v>
      </c>
      <c r="AL194" s="173">
        <v>2E-3</v>
      </c>
      <c r="AM194" s="822" t="s">
        <v>287</v>
      </c>
      <c r="AN194" s="822" t="s">
        <v>287</v>
      </c>
      <c r="AO194" s="194">
        <f t="shared" si="41"/>
        <v>0.02</v>
      </c>
      <c r="AP194" s="821">
        <v>1E-3</v>
      </c>
      <c r="AQ194" s="821" t="s">
        <v>2320</v>
      </c>
    </row>
    <row r="195" spans="2:43" ht="12.75" customHeight="1">
      <c r="B195" s="182" t="s">
        <v>2870</v>
      </c>
      <c r="C195" s="182">
        <v>16151998</v>
      </c>
      <c r="D195" s="182" t="s">
        <v>1482</v>
      </c>
      <c r="E195" s="182" t="s">
        <v>1673</v>
      </c>
      <c r="F195" s="182" t="s">
        <v>2871</v>
      </c>
      <c r="G195" s="182" t="s">
        <v>297</v>
      </c>
      <c r="H195" s="182" t="s">
        <v>300</v>
      </c>
      <c r="I195" s="182" t="s">
        <v>1772</v>
      </c>
      <c r="J195" s="183">
        <v>0.01</v>
      </c>
      <c r="K195" s="196">
        <f t="shared" si="39"/>
        <v>0.03</v>
      </c>
      <c r="L195" s="1118"/>
      <c r="M195" s="1119"/>
      <c r="N195" s="1118"/>
      <c r="O195" s="1119"/>
      <c r="P195" s="184"/>
      <c r="Q195" s="184"/>
      <c r="R195" s="184"/>
      <c r="S195" s="369">
        <v>1.05</v>
      </c>
      <c r="T195" s="369">
        <v>2.5</v>
      </c>
      <c r="U195" s="369">
        <v>6</v>
      </c>
      <c r="V195" s="369">
        <v>7</v>
      </c>
      <c r="W195" s="369">
        <v>10</v>
      </c>
      <c r="X195" s="369">
        <v>12.5</v>
      </c>
      <c r="Y195" s="369">
        <v>15</v>
      </c>
      <c r="Z195" s="369">
        <v>17.5</v>
      </c>
      <c r="AA195" s="369">
        <v>20</v>
      </c>
      <c r="AB195" s="369">
        <v>22.5</v>
      </c>
      <c r="AC195" s="369">
        <v>25</v>
      </c>
      <c r="AD195" s="1113" t="s">
        <v>2301</v>
      </c>
      <c r="AE195" s="1114"/>
      <c r="AF195" s="1113" t="s">
        <v>2522</v>
      </c>
      <c r="AG195" s="1114"/>
      <c r="AH195" s="1114"/>
      <c r="AI195" s="173">
        <v>4</v>
      </c>
      <c r="AJ195" s="173">
        <v>1E-3</v>
      </c>
      <c r="AK195" s="173">
        <v>8</v>
      </c>
      <c r="AL195" s="173">
        <v>2E-3</v>
      </c>
      <c r="AM195" s="843" t="s">
        <v>287</v>
      </c>
      <c r="AN195" s="843" t="s">
        <v>287</v>
      </c>
      <c r="AO195" s="194">
        <f t="shared" si="41"/>
        <v>0.02</v>
      </c>
      <c r="AP195" s="842">
        <v>1E-3</v>
      </c>
      <c r="AQ195" s="842" t="s">
        <v>2320</v>
      </c>
    </row>
    <row r="196" spans="2:43" ht="12.75" customHeight="1">
      <c r="B196" s="182" t="s">
        <v>2891</v>
      </c>
      <c r="C196" s="182" t="s">
        <v>2872</v>
      </c>
      <c r="D196" s="182" t="s">
        <v>1482</v>
      </c>
      <c r="E196" s="182" t="s">
        <v>1673</v>
      </c>
      <c r="F196" s="182" t="s">
        <v>2214</v>
      </c>
      <c r="G196" s="182" t="s">
        <v>1991</v>
      </c>
      <c r="H196" s="182" t="s">
        <v>300</v>
      </c>
      <c r="I196" s="182" t="s">
        <v>1992</v>
      </c>
      <c r="J196" s="183">
        <v>0.01</v>
      </c>
      <c r="K196" s="196">
        <f t="shared" ref="K196:K202" si="42">AO196+J196</f>
        <v>0.03</v>
      </c>
      <c r="L196" s="1118"/>
      <c r="M196" s="1119"/>
      <c r="N196" s="1118"/>
      <c r="O196" s="1119"/>
      <c r="P196" s="184"/>
      <c r="Q196" s="184"/>
      <c r="R196" s="184"/>
      <c r="S196" s="369">
        <v>1.05</v>
      </c>
      <c r="T196" s="369">
        <v>2.5</v>
      </c>
      <c r="U196" s="369">
        <v>5.05</v>
      </c>
      <c r="V196" s="369">
        <v>7.5</v>
      </c>
      <c r="W196" s="369">
        <v>10</v>
      </c>
      <c r="X196" s="369">
        <v>11.05</v>
      </c>
      <c r="Y196" s="369">
        <v>12.5</v>
      </c>
      <c r="Z196" s="369">
        <v>15</v>
      </c>
      <c r="AA196" s="369">
        <v>18</v>
      </c>
      <c r="AB196" s="369">
        <v>19</v>
      </c>
      <c r="AC196" s="369">
        <v>20</v>
      </c>
      <c r="AD196" s="1113" t="s">
        <v>2301</v>
      </c>
      <c r="AE196" s="1114"/>
      <c r="AF196" s="1113" t="s">
        <v>2522</v>
      </c>
      <c r="AG196" s="1114"/>
      <c r="AH196" s="1114"/>
      <c r="AI196" s="173">
        <v>4</v>
      </c>
      <c r="AJ196" s="173">
        <v>1E-3</v>
      </c>
      <c r="AK196" s="173">
        <v>8</v>
      </c>
      <c r="AL196" s="173">
        <v>2E-3</v>
      </c>
      <c r="AM196" s="843" t="s">
        <v>287</v>
      </c>
      <c r="AN196" s="843" t="s">
        <v>287</v>
      </c>
      <c r="AO196" s="194">
        <f t="shared" ref="AO196:AO202" si="43">IF(J196&lt;0.005,4*J196,IF(J196&lt;0.01,3*J196,2*J196))</f>
        <v>0.02</v>
      </c>
      <c r="AP196" s="842">
        <v>1E-3</v>
      </c>
      <c r="AQ196" s="842" t="s">
        <v>2320</v>
      </c>
    </row>
    <row r="197" spans="2:43" ht="12.75" customHeight="1">
      <c r="B197" s="182" t="s">
        <v>2873</v>
      </c>
      <c r="C197" s="183">
        <v>16232045</v>
      </c>
      <c r="D197" s="182" t="s">
        <v>1482</v>
      </c>
      <c r="E197" s="182" t="s">
        <v>1673</v>
      </c>
      <c r="F197" s="182" t="s">
        <v>2875</v>
      </c>
      <c r="G197" s="182" t="s">
        <v>297</v>
      </c>
      <c r="H197" s="182" t="s">
        <v>300</v>
      </c>
      <c r="I197" s="182" t="s">
        <v>1657</v>
      </c>
      <c r="J197" s="183">
        <v>0.01</v>
      </c>
      <c r="K197" s="196">
        <f t="shared" si="42"/>
        <v>0.03</v>
      </c>
      <c r="L197" s="1118"/>
      <c r="M197" s="1119"/>
      <c r="N197" s="1118"/>
      <c r="O197" s="1119"/>
      <c r="P197" s="184"/>
      <c r="Q197" s="184"/>
      <c r="R197" s="184"/>
      <c r="S197" s="369">
        <v>25</v>
      </c>
      <c r="T197" s="369">
        <v>27.5</v>
      </c>
      <c r="U197" s="369">
        <v>30</v>
      </c>
      <c r="V197" s="369">
        <v>32.5</v>
      </c>
      <c r="W197" s="369">
        <v>35</v>
      </c>
      <c r="X197" s="369">
        <v>37.5</v>
      </c>
      <c r="Y197" s="369">
        <v>40</v>
      </c>
      <c r="Z197" s="369">
        <v>42.5</v>
      </c>
      <c r="AA197" s="369">
        <v>45</v>
      </c>
      <c r="AB197" s="369">
        <v>47.5</v>
      </c>
      <c r="AC197" s="369">
        <v>50</v>
      </c>
      <c r="AD197" s="1113" t="s">
        <v>2301</v>
      </c>
      <c r="AE197" s="1114"/>
      <c r="AF197" s="1113" t="s">
        <v>2522</v>
      </c>
      <c r="AG197" s="1114"/>
      <c r="AH197" s="1114"/>
      <c r="AI197" s="447">
        <v>4</v>
      </c>
      <c r="AJ197" s="447">
        <v>1E-3</v>
      </c>
      <c r="AK197" s="447">
        <v>8</v>
      </c>
      <c r="AL197" s="447">
        <v>2E-3</v>
      </c>
      <c r="AM197" s="843" t="s">
        <v>287</v>
      </c>
      <c r="AN197" s="843" t="s">
        <v>287</v>
      </c>
      <c r="AO197" s="194">
        <f t="shared" si="43"/>
        <v>0.02</v>
      </c>
      <c r="AP197" s="842">
        <v>1E-3</v>
      </c>
      <c r="AQ197" s="842" t="s">
        <v>2320</v>
      </c>
    </row>
    <row r="198" spans="2:43" ht="12.75" customHeight="1">
      <c r="B198" s="182" t="s">
        <v>2874</v>
      </c>
      <c r="C198" s="183">
        <v>9378326</v>
      </c>
      <c r="D198" s="182" t="s">
        <v>1482</v>
      </c>
      <c r="E198" s="182" t="s">
        <v>1673</v>
      </c>
      <c r="F198" s="182" t="s">
        <v>2675</v>
      </c>
      <c r="G198" s="182" t="s">
        <v>297</v>
      </c>
      <c r="H198" s="182" t="s">
        <v>300</v>
      </c>
      <c r="I198" s="182" t="s">
        <v>1657</v>
      </c>
      <c r="J198" s="183">
        <v>0.01</v>
      </c>
      <c r="K198" s="196">
        <f t="shared" si="42"/>
        <v>0.03</v>
      </c>
      <c r="L198" s="1118"/>
      <c r="M198" s="1119"/>
      <c r="N198" s="1118"/>
      <c r="O198" s="1119"/>
      <c r="P198" s="184"/>
      <c r="Q198" s="184"/>
      <c r="R198" s="184"/>
      <c r="S198" s="369">
        <v>25</v>
      </c>
      <c r="T198" s="369">
        <v>27.5</v>
      </c>
      <c r="U198" s="369">
        <v>30</v>
      </c>
      <c r="V198" s="369">
        <v>32.5</v>
      </c>
      <c r="W198" s="369">
        <v>35</v>
      </c>
      <c r="X198" s="369">
        <v>37.5</v>
      </c>
      <c r="Y198" s="369">
        <v>40</v>
      </c>
      <c r="Z198" s="369">
        <v>42.5</v>
      </c>
      <c r="AA198" s="369">
        <v>45</v>
      </c>
      <c r="AB198" s="369">
        <v>47.5</v>
      </c>
      <c r="AC198" s="369">
        <v>50</v>
      </c>
      <c r="AD198" s="1113" t="s">
        <v>2301</v>
      </c>
      <c r="AE198" s="1114"/>
      <c r="AF198" s="1113" t="s">
        <v>2522</v>
      </c>
      <c r="AG198" s="1114"/>
      <c r="AH198" s="1114"/>
      <c r="AI198" s="447">
        <v>4</v>
      </c>
      <c r="AJ198" s="447">
        <v>1E-3</v>
      </c>
      <c r="AK198" s="447">
        <v>8</v>
      </c>
      <c r="AL198" s="447">
        <v>2E-3</v>
      </c>
      <c r="AM198" s="843" t="s">
        <v>287</v>
      </c>
      <c r="AN198" s="843" t="s">
        <v>287</v>
      </c>
      <c r="AO198" s="194">
        <f t="shared" si="43"/>
        <v>0.02</v>
      </c>
      <c r="AP198" s="842">
        <v>1E-3</v>
      </c>
      <c r="AQ198" s="842" t="s">
        <v>2320</v>
      </c>
    </row>
    <row r="199" spans="2:43" ht="12.75" customHeight="1">
      <c r="B199" s="182" t="s">
        <v>2878</v>
      </c>
      <c r="C199" s="182" t="s">
        <v>1678</v>
      </c>
      <c r="D199" s="182" t="s">
        <v>1482</v>
      </c>
      <c r="E199" s="182" t="s">
        <v>1673</v>
      </c>
      <c r="F199" s="182" t="s">
        <v>2687</v>
      </c>
      <c r="G199" s="182" t="s">
        <v>297</v>
      </c>
      <c r="H199" s="182" t="s">
        <v>300</v>
      </c>
      <c r="I199" s="182" t="s">
        <v>2680</v>
      </c>
      <c r="J199" s="183">
        <v>0.01</v>
      </c>
      <c r="K199" s="196">
        <f t="shared" si="42"/>
        <v>0.03</v>
      </c>
      <c r="L199" s="1118"/>
      <c r="M199" s="1119"/>
      <c r="N199" s="1118"/>
      <c r="O199" s="1119"/>
      <c r="P199" s="184"/>
      <c r="Q199" s="184"/>
      <c r="R199" s="184"/>
      <c r="S199" s="369">
        <v>50</v>
      </c>
      <c r="T199" s="369">
        <v>52.5</v>
      </c>
      <c r="U199" s="369">
        <v>55</v>
      </c>
      <c r="V199" s="369">
        <v>57.5</v>
      </c>
      <c r="W199" s="369">
        <v>60</v>
      </c>
      <c r="X199" s="369">
        <v>62.5</v>
      </c>
      <c r="Y199" s="369">
        <v>65</v>
      </c>
      <c r="Z199" s="369">
        <v>67.5</v>
      </c>
      <c r="AA199" s="369">
        <v>70</v>
      </c>
      <c r="AB199" s="369">
        <v>72.5</v>
      </c>
      <c r="AC199" s="369">
        <v>75</v>
      </c>
      <c r="AD199" s="1113" t="s">
        <v>2301</v>
      </c>
      <c r="AE199" s="1114"/>
      <c r="AF199" s="1113" t="s">
        <v>2522</v>
      </c>
      <c r="AG199" s="1114"/>
      <c r="AH199" s="1114"/>
      <c r="AI199" s="173">
        <v>4</v>
      </c>
      <c r="AJ199" s="173">
        <v>1E-3</v>
      </c>
      <c r="AK199" s="173">
        <v>8</v>
      </c>
      <c r="AL199" s="173">
        <v>2E-3</v>
      </c>
      <c r="AM199" s="843" t="s">
        <v>287</v>
      </c>
      <c r="AN199" s="843" t="s">
        <v>287</v>
      </c>
      <c r="AO199" s="194">
        <f t="shared" si="43"/>
        <v>0.02</v>
      </c>
      <c r="AP199" s="842">
        <v>1E-3</v>
      </c>
      <c r="AQ199" s="842" t="s">
        <v>2320</v>
      </c>
    </row>
    <row r="200" spans="2:43" ht="12.75" customHeight="1">
      <c r="B200" s="182" t="s">
        <v>2876</v>
      </c>
      <c r="C200" s="182" t="s">
        <v>1678</v>
      </c>
      <c r="D200" s="182" t="s">
        <v>1482</v>
      </c>
      <c r="E200" s="182" t="s">
        <v>1673</v>
      </c>
      <c r="F200" s="182" t="s">
        <v>2877</v>
      </c>
      <c r="G200" s="182" t="s">
        <v>297</v>
      </c>
      <c r="H200" s="182" t="s">
        <v>300</v>
      </c>
      <c r="I200" s="182" t="s">
        <v>2683</v>
      </c>
      <c r="J200" s="183">
        <v>0.01</v>
      </c>
      <c r="K200" s="196">
        <f t="shared" si="42"/>
        <v>0.03</v>
      </c>
      <c r="L200" s="1118"/>
      <c r="M200" s="1119"/>
      <c r="N200" s="1118"/>
      <c r="O200" s="1119"/>
      <c r="P200" s="184"/>
      <c r="Q200" s="184"/>
      <c r="R200" s="184"/>
      <c r="S200" s="369">
        <v>75</v>
      </c>
      <c r="T200" s="369">
        <v>77.5</v>
      </c>
      <c r="U200" s="369">
        <v>80</v>
      </c>
      <c r="V200" s="369">
        <v>82.5</v>
      </c>
      <c r="W200" s="369">
        <v>85</v>
      </c>
      <c r="X200" s="369">
        <v>87.5</v>
      </c>
      <c r="Y200" s="369">
        <v>90</v>
      </c>
      <c r="Z200" s="369">
        <v>92.5</v>
      </c>
      <c r="AA200" s="369">
        <v>95</v>
      </c>
      <c r="AB200" s="369">
        <v>97.5</v>
      </c>
      <c r="AC200" s="369">
        <v>100</v>
      </c>
      <c r="AD200" s="1113" t="s">
        <v>2301</v>
      </c>
      <c r="AE200" s="1114"/>
      <c r="AF200" s="1113" t="s">
        <v>2522</v>
      </c>
      <c r="AG200" s="1114"/>
      <c r="AH200" s="1114"/>
      <c r="AI200" s="173">
        <v>4</v>
      </c>
      <c r="AJ200" s="173">
        <v>1E-3</v>
      </c>
      <c r="AK200" s="173">
        <v>8</v>
      </c>
      <c r="AL200" s="173">
        <v>2E-3</v>
      </c>
      <c r="AM200" s="843" t="s">
        <v>287</v>
      </c>
      <c r="AN200" s="843" t="s">
        <v>287</v>
      </c>
      <c r="AO200" s="194">
        <f t="shared" si="43"/>
        <v>0.02</v>
      </c>
      <c r="AP200" s="842">
        <v>1E-3</v>
      </c>
      <c r="AQ200" s="842" t="s">
        <v>2320</v>
      </c>
    </row>
    <row r="201" spans="2:43" ht="12.75" customHeight="1">
      <c r="B201" s="182" t="s">
        <v>2879</v>
      </c>
      <c r="C201" s="182" t="s">
        <v>1678</v>
      </c>
      <c r="D201" s="182" t="s">
        <v>1482</v>
      </c>
      <c r="E201" s="182" t="s">
        <v>1673</v>
      </c>
      <c r="F201" s="182" t="s">
        <v>2888</v>
      </c>
      <c r="G201" s="182" t="s">
        <v>297</v>
      </c>
      <c r="H201" s="182" t="s">
        <v>300</v>
      </c>
      <c r="I201" s="182" t="s">
        <v>2329</v>
      </c>
      <c r="J201" s="183">
        <v>0.01</v>
      </c>
      <c r="K201" s="196">
        <f t="shared" si="42"/>
        <v>0.03</v>
      </c>
      <c r="L201" s="1118"/>
      <c r="M201" s="1119"/>
      <c r="N201" s="1118"/>
      <c r="O201" s="1119"/>
      <c r="P201" s="184"/>
      <c r="Q201" s="184"/>
      <c r="R201" s="184"/>
      <c r="S201" s="369">
        <v>100</v>
      </c>
      <c r="T201" s="369">
        <v>102.5</v>
      </c>
      <c r="U201" s="369">
        <v>105</v>
      </c>
      <c r="V201" s="369">
        <v>107.5</v>
      </c>
      <c r="W201" s="369">
        <v>110</v>
      </c>
      <c r="X201" s="369">
        <v>112.5</v>
      </c>
      <c r="Y201" s="369">
        <v>115</v>
      </c>
      <c r="Z201" s="369">
        <v>117.5</v>
      </c>
      <c r="AA201" s="369">
        <v>120</v>
      </c>
      <c r="AB201" s="369">
        <v>122.5</v>
      </c>
      <c r="AC201" s="369">
        <v>125</v>
      </c>
      <c r="AD201" s="1113" t="s">
        <v>2301</v>
      </c>
      <c r="AE201" s="1114"/>
      <c r="AF201" s="1113" t="s">
        <v>2522</v>
      </c>
      <c r="AG201" s="1114"/>
      <c r="AH201" s="1114"/>
      <c r="AI201" s="447">
        <v>4</v>
      </c>
      <c r="AJ201" s="447">
        <v>1E-3</v>
      </c>
      <c r="AK201" s="447">
        <v>8</v>
      </c>
      <c r="AL201" s="447">
        <v>2E-3</v>
      </c>
      <c r="AM201" s="843" t="s">
        <v>287</v>
      </c>
      <c r="AN201" s="843" t="s">
        <v>287</v>
      </c>
      <c r="AO201" s="194">
        <f t="shared" si="43"/>
        <v>0.02</v>
      </c>
      <c r="AP201" s="842">
        <v>1E-3</v>
      </c>
      <c r="AQ201" s="842" t="s">
        <v>2320</v>
      </c>
    </row>
    <row r="202" spans="2:43" ht="12.75" customHeight="1">
      <c r="B202" s="182" t="s">
        <v>2880</v>
      </c>
      <c r="C202" s="182" t="s">
        <v>1678</v>
      </c>
      <c r="D202" s="182" t="s">
        <v>1482</v>
      </c>
      <c r="E202" s="182" t="s">
        <v>1673</v>
      </c>
      <c r="F202" s="182" t="s">
        <v>2881</v>
      </c>
      <c r="G202" s="182" t="s">
        <v>297</v>
      </c>
      <c r="H202" s="182" t="s">
        <v>300</v>
      </c>
      <c r="I202" s="182" t="s">
        <v>2882</v>
      </c>
      <c r="J202" s="183">
        <v>0.01</v>
      </c>
      <c r="K202" s="196">
        <f t="shared" si="42"/>
        <v>0.03</v>
      </c>
      <c r="L202" s="1118"/>
      <c r="M202" s="1119"/>
      <c r="N202" s="1118"/>
      <c r="O202" s="1119"/>
      <c r="P202" s="184"/>
      <c r="Q202" s="184"/>
      <c r="R202" s="184"/>
      <c r="S202" s="369">
        <v>150</v>
      </c>
      <c r="T202" s="369">
        <v>152.5</v>
      </c>
      <c r="U202" s="369">
        <v>155</v>
      </c>
      <c r="V202" s="369">
        <v>157.5</v>
      </c>
      <c r="W202" s="369">
        <v>160</v>
      </c>
      <c r="X202" s="369">
        <v>162.5</v>
      </c>
      <c r="Y202" s="369">
        <v>165</v>
      </c>
      <c r="Z202" s="369">
        <v>167.5</v>
      </c>
      <c r="AA202" s="369">
        <v>170</v>
      </c>
      <c r="AB202" s="369">
        <v>172.5</v>
      </c>
      <c r="AC202" s="369">
        <v>175</v>
      </c>
      <c r="AD202" s="1113" t="s">
        <v>2301</v>
      </c>
      <c r="AE202" s="1114"/>
      <c r="AF202" s="1113" t="s">
        <v>2522</v>
      </c>
      <c r="AG202" s="1114"/>
      <c r="AH202" s="1114"/>
      <c r="AI202" s="173">
        <v>4</v>
      </c>
      <c r="AJ202" s="173">
        <v>1E-3</v>
      </c>
      <c r="AK202" s="173">
        <v>8</v>
      </c>
      <c r="AL202" s="173">
        <v>2E-3</v>
      </c>
      <c r="AM202" s="843" t="s">
        <v>287</v>
      </c>
      <c r="AN202" s="843" t="s">
        <v>287</v>
      </c>
      <c r="AO202" s="194">
        <f t="shared" si="43"/>
        <v>0.02</v>
      </c>
      <c r="AP202" s="842">
        <v>1E-3</v>
      </c>
      <c r="AQ202" s="842" t="s">
        <v>2320</v>
      </c>
    </row>
    <row r="203" spans="2:43" ht="12.75" customHeight="1">
      <c r="B203" s="182" t="s">
        <v>2883</v>
      </c>
      <c r="C203" s="182" t="s">
        <v>1678</v>
      </c>
      <c r="D203" s="182" t="s">
        <v>1482</v>
      </c>
      <c r="E203" s="182" t="s">
        <v>1673</v>
      </c>
      <c r="F203" s="182" t="s">
        <v>2884</v>
      </c>
      <c r="G203" s="182" t="s">
        <v>297</v>
      </c>
      <c r="H203" s="182" t="s">
        <v>300</v>
      </c>
      <c r="I203" s="182" t="s">
        <v>2885</v>
      </c>
      <c r="J203" s="183">
        <v>0.01</v>
      </c>
      <c r="K203" s="196">
        <f t="shared" ref="K203:K204" si="44">AO203+J203</f>
        <v>0.03</v>
      </c>
      <c r="L203" s="1118"/>
      <c r="M203" s="1119"/>
      <c r="N203" s="1118"/>
      <c r="O203" s="1119"/>
      <c r="P203" s="184"/>
      <c r="Q203" s="184"/>
      <c r="R203" s="184"/>
      <c r="S203" s="369">
        <v>175</v>
      </c>
      <c r="T203" s="369">
        <v>177.5</v>
      </c>
      <c r="U203" s="369">
        <v>180</v>
      </c>
      <c r="V203" s="369">
        <v>182.5</v>
      </c>
      <c r="W203" s="369">
        <v>185</v>
      </c>
      <c r="X203" s="369">
        <v>187.5</v>
      </c>
      <c r="Y203" s="369">
        <v>190</v>
      </c>
      <c r="Z203" s="369">
        <v>192.5</v>
      </c>
      <c r="AA203" s="369">
        <v>195</v>
      </c>
      <c r="AB203" s="369">
        <v>197.5</v>
      </c>
      <c r="AC203" s="369">
        <v>200</v>
      </c>
      <c r="AD203" s="1113" t="s">
        <v>2301</v>
      </c>
      <c r="AE203" s="1114"/>
      <c r="AF203" s="1113" t="s">
        <v>2522</v>
      </c>
      <c r="AG203" s="1114"/>
      <c r="AH203" s="1114"/>
      <c r="AI203" s="173">
        <v>4</v>
      </c>
      <c r="AJ203" s="173">
        <v>1E-3</v>
      </c>
      <c r="AK203" s="173">
        <v>8</v>
      </c>
      <c r="AL203" s="173">
        <v>2E-3</v>
      </c>
      <c r="AM203" s="843" t="s">
        <v>287</v>
      </c>
      <c r="AN203" s="843" t="s">
        <v>287</v>
      </c>
      <c r="AO203" s="194">
        <f t="shared" ref="AO203:AO204" si="45">IF(J203&lt;0.005,4*J203,IF(J203&lt;0.01,3*J203,2*J203))</f>
        <v>0.02</v>
      </c>
      <c r="AP203" s="842">
        <v>1E-3</v>
      </c>
      <c r="AQ203" s="842" t="s">
        <v>2320</v>
      </c>
    </row>
    <row r="204" spans="2:43" ht="12.75" customHeight="1">
      <c r="B204" s="182" t="s">
        <v>2886</v>
      </c>
      <c r="C204" s="182" t="s">
        <v>1678</v>
      </c>
      <c r="D204" s="182" t="s">
        <v>1482</v>
      </c>
      <c r="E204" s="182" t="s">
        <v>1673</v>
      </c>
      <c r="F204" s="182" t="s">
        <v>2889</v>
      </c>
      <c r="G204" s="182" t="s">
        <v>296</v>
      </c>
      <c r="H204" s="182" t="s">
        <v>300</v>
      </c>
      <c r="I204" s="182" t="s">
        <v>2887</v>
      </c>
      <c r="J204" s="183">
        <v>0.01</v>
      </c>
      <c r="K204" s="196">
        <f t="shared" si="44"/>
        <v>0.03</v>
      </c>
      <c r="L204" s="1118"/>
      <c r="M204" s="1119"/>
      <c r="N204" s="1118"/>
      <c r="O204" s="1119"/>
      <c r="P204" s="184"/>
      <c r="Q204" s="184"/>
      <c r="R204" s="184"/>
      <c r="S204" s="369">
        <v>200</v>
      </c>
      <c r="T204" s="369">
        <v>202.5</v>
      </c>
      <c r="U204" s="369">
        <v>205</v>
      </c>
      <c r="V204" s="369">
        <v>207.5</v>
      </c>
      <c r="W204" s="369">
        <v>210</v>
      </c>
      <c r="X204" s="369">
        <v>212.5</v>
      </c>
      <c r="Y204" s="369">
        <v>215</v>
      </c>
      <c r="Z204" s="369">
        <v>217.5</v>
      </c>
      <c r="AA204" s="369">
        <v>220</v>
      </c>
      <c r="AB204" s="369">
        <v>222.5</v>
      </c>
      <c r="AC204" s="369">
        <v>225</v>
      </c>
      <c r="AD204" s="1113" t="s">
        <v>2301</v>
      </c>
      <c r="AE204" s="1114"/>
      <c r="AF204" s="1113" t="s">
        <v>2522</v>
      </c>
      <c r="AG204" s="1114"/>
      <c r="AH204" s="1114"/>
      <c r="AI204" s="447">
        <v>4</v>
      </c>
      <c r="AJ204" s="447">
        <v>1E-3</v>
      </c>
      <c r="AK204" s="447">
        <v>8</v>
      </c>
      <c r="AL204" s="447">
        <v>2E-3</v>
      </c>
      <c r="AM204" s="843" t="s">
        <v>287</v>
      </c>
      <c r="AN204" s="843" t="s">
        <v>287</v>
      </c>
      <c r="AO204" s="194">
        <f t="shared" si="45"/>
        <v>0.02</v>
      </c>
      <c r="AP204" s="842">
        <v>1E-3</v>
      </c>
      <c r="AQ204" s="842" t="s">
        <v>2320</v>
      </c>
    </row>
    <row r="205" spans="2:43">
      <c r="B205" s="182" t="s">
        <v>2922</v>
      </c>
      <c r="C205" s="185" t="s">
        <v>2954</v>
      </c>
      <c r="D205" s="182" t="s">
        <v>1482</v>
      </c>
      <c r="E205" s="182" t="s">
        <v>1673</v>
      </c>
      <c r="F205" s="182" t="s">
        <v>2931</v>
      </c>
      <c r="G205" s="182" t="s">
        <v>297</v>
      </c>
      <c r="H205" s="182" t="s">
        <v>300</v>
      </c>
      <c r="I205" s="182" t="s">
        <v>1657</v>
      </c>
      <c r="J205" s="183">
        <v>0.01</v>
      </c>
      <c r="K205" s="196">
        <f t="shared" ref="K205:K257" si="46">AO205+J205</f>
        <v>0.03</v>
      </c>
      <c r="L205" s="1118"/>
      <c r="M205" s="1119"/>
      <c r="N205" s="1118"/>
      <c r="O205" s="1119"/>
      <c r="P205" s="184"/>
      <c r="Q205" s="184"/>
      <c r="R205" s="184"/>
      <c r="S205" s="369">
        <v>25</v>
      </c>
      <c r="T205" s="369">
        <v>27.5</v>
      </c>
      <c r="U205" s="369">
        <v>30</v>
      </c>
      <c r="V205" s="369">
        <v>32.5</v>
      </c>
      <c r="W205" s="369">
        <v>35</v>
      </c>
      <c r="X205" s="369">
        <v>37.5</v>
      </c>
      <c r="Y205" s="369">
        <v>40</v>
      </c>
      <c r="Z205" s="369">
        <v>42.5</v>
      </c>
      <c r="AA205" s="369">
        <v>45</v>
      </c>
      <c r="AB205" s="369">
        <v>47.5</v>
      </c>
      <c r="AC205" s="369">
        <v>50</v>
      </c>
      <c r="AD205" s="1113" t="s">
        <v>2301</v>
      </c>
      <c r="AE205" s="1114"/>
      <c r="AF205" s="1113" t="s">
        <v>2522</v>
      </c>
      <c r="AG205" s="1114"/>
      <c r="AH205" s="1114"/>
      <c r="AI205" s="447">
        <v>4</v>
      </c>
      <c r="AJ205" s="447">
        <v>1E-3</v>
      </c>
      <c r="AK205" s="447">
        <v>8</v>
      </c>
      <c r="AL205" s="173">
        <v>2E-3</v>
      </c>
      <c r="AM205" s="851" t="s">
        <v>287</v>
      </c>
      <c r="AN205" s="851" t="s">
        <v>287</v>
      </c>
      <c r="AO205" s="194">
        <f t="shared" ref="AO205:AO254" si="47">IF(J205&lt;0.005,4*J205,IF(J205&lt;0.01,3*J205,2*J205))</f>
        <v>0.02</v>
      </c>
      <c r="AP205" s="850">
        <v>1E-3</v>
      </c>
      <c r="AQ205" s="850" t="s">
        <v>2320</v>
      </c>
    </row>
    <row r="206" spans="2:43">
      <c r="B206" s="182" t="s">
        <v>2923</v>
      </c>
      <c r="C206" s="185" t="s">
        <v>2955</v>
      </c>
      <c r="D206" s="182" t="s">
        <v>1482</v>
      </c>
      <c r="E206" s="182" t="s">
        <v>1673</v>
      </c>
      <c r="F206" s="182" t="s">
        <v>2932</v>
      </c>
      <c r="G206" s="182" t="s">
        <v>296</v>
      </c>
      <c r="H206" s="182" t="s">
        <v>300</v>
      </c>
      <c r="I206" s="182" t="s">
        <v>2680</v>
      </c>
      <c r="J206" s="183">
        <v>0.01</v>
      </c>
      <c r="K206" s="196">
        <f t="shared" si="46"/>
        <v>0.03</v>
      </c>
      <c r="L206" s="1118"/>
      <c r="M206" s="1119"/>
      <c r="N206" s="1118"/>
      <c r="O206" s="1119"/>
      <c r="P206" s="184"/>
      <c r="Q206" s="184"/>
      <c r="R206" s="184"/>
      <c r="S206" s="369">
        <v>50</v>
      </c>
      <c r="T206" s="369">
        <v>52.5</v>
      </c>
      <c r="U206" s="369">
        <v>55</v>
      </c>
      <c r="V206" s="369">
        <v>57.5</v>
      </c>
      <c r="W206" s="369">
        <v>60</v>
      </c>
      <c r="X206" s="369">
        <v>62.5</v>
      </c>
      <c r="Y206" s="369">
        <v>65</v>
      </c>
      <c r="Z206" s="369">
        <v>67.5</v>
      </c>
      <c r="AA206" s="369">
        <v>70</v>
      </c>
      <c r="AB206" s="369">
        <v>72.5</v>
      </c>
      <c r="AC206" s="369">
        <v>75</v>
      </c>
      <c r="AD206" s="1113" t="s">
        <v>2301</v>
      </c>
      <c r="AE206" s="1114"/>
      <c r="AF206" s="1113" t="s">
        <v>2522</v>
      </c>
      <c r="AG206" s="1114"/>
      <c r="AH206" s="1114"/>
      <c r="AI206" s="447">
        <v>4</v>
      </c>
      <c r="AJ206" s="447">
        <v>1E-3</v>
      </c>
      <c r="AK206" s="447">
        <v>8</v>
      </c>
      <c r="AL206" s="447">
        <v>2E-3</v>
      </c>
      <c r="AM206" s="851" t="s">
        <v>287</v>
      </c>
      <c r="AN206" s="851" t="s">
        <v>287</v>
      </c>
      <c r="AO206" s="194">
        <f t="shared" si="47"/>
        <v>0.02</v>
      </c>
      <c r="AP206" s="850">
        <v>1E-3</v>
      </c>
      <c r="AQ206" s="850" t="s">
        <v>2320</v>
      </c>
    </row>
    <row r="207" spans="2:43">
      <c r="B207" s="182" t="s">
        <v>2924</v>
      </c>
      <c r="C207" s="185" t="s">
        <v>2956</v>
      </c>
      <c r="D207" s="182" t="s">
        <v>1482</v>
      </c>
      <c r="E207" s="182" t="s">
        <v>1673</v>
      </c>
      <c r="F207" s="182" t="s">
        <v>2933</v>
      </c>
      <c r="G207" s="182" t="s">
        <v>296</v>
      </c>
      <c r="H207" s="182" t="s">
        <v>300</v>
      </c>
      <c r="I207" s="182" t="s">
        <v>2683</v>
      </c>
      <c r="J207" s="183">
        <v>0.01</v>
      </c>
      <c r="K207" s="196">
        <f t="shared" si="46"/>
        <v>0.03</v>
      </c>
      <c r="L207" s="1118"/>
      <c r="M207" s="1119"/>
      <c r="N207" s="1118"/>
      <c r="O207" s="1119"/>
      <c r="P207" s="184"/>
      <c r="Q207" s="184"/>
      <c r="R207" s="184"/>
      <c r="S207" s="369">
        <v>75</v>
      </c>
      <c r="T207" s="369">
        <v>77.5</v>
      </c>
      <c r="U207" s="369">
        <v>80</v>
      </c>
      <c r="V207" s="369">
        <v>82.5</v>
      </c>
      <c r="W207" s="369">
        <v>85</v>
      </c>
      <c r="X207" s="369">
        <v>87.5</v>
      </c>
      <c r="Y207" s="369">
        <v>90</v>
      </c>
      <c r="Z207" s="369">
        <v>92.5</v>
      </c>
      <c r="AA207" s="369">
        <v>95</v>
      </c>
      <c r="AB207" s="369">
        <v>97.5</v>
      </c>
      <c r="AC207" s="369">
        <v>100</v>
      </c>
      <c r="AD207" s="1113" t="s">
        <v>2301</v>
      </c>
      <c r="AE207" s="1114"/>
      <c r="AF207" s="1113" t="s">
        <v>2522</v>
      </c>
      <c r="AG207" s="1114"/>
      <c r="AH207" s="1114"/>
      <c r="AI207" s="447">
        <v>4</v>
      </c>
      <c r="AJ207" s="447">
        <v>1E-3</v>
      </c>
      <c r="AK207" s="447">
        <v>8</v>
      </c>
      <c r="AL207" s="447">
        <v>2E-3</v>
      </c>
      <c r="AM207" s="851" t="s">
        <v>287</v>
      </c>
      <c r="AN207" s="851" t="s">
        <v>287</v>
      </c>
      <c r="AO207" s="194">
        <f t="shared" si="47"/>
        <v>0.02</v>
      </c>
      <c r="AP207" s="850">
        <v>1E-3</v>
      </c>
      <c r="AQ207" s="850" t="s">
        <v>2320</v>
      </c>
    </row>
    <row r="208" spans="2:43">
      <c r="B208" s="182" t="s">
        <v>2925</v>
      </c>
      <c r="C208" s="183">
        <v>9016013</v>
      </c>
      <c r="D208" s="182" t="s">
        <v>1482</v>
      </c>
      <c r="E208" s="183"/>
      <c r="F208" s="182" t="s">
        <v>1547</v>
      </c>
      <c r="G208" s="182" t="s">
        <v>297</v>
      </c>
      <c r="H208" s="182" t="s">
        <v>300</v>
      </c>
      <c r="I208" s="182" t="s">
        <v>1772</v>
      </c>
      <c r="J208" s="183"/>
      <c r="K208" s="196">
        <f t="shared" si="46"/>
        <v>0</v>
      </c>
      <c r="L208" s="1118"/>
      <c r="M208" s="1119"/>
      <c r="N208" s="1118"/>
      <c r="O208" s="1119"/>
      <c r="P208" s="184"/>
      <c r="Q208" s="184"/>
      <c r="R208" s="184"/>
      <c r="S208" s="369">
        <v>1.05</v>
      </c>
      <c r="T208" s="369">
        <v>2.5</v>
      </c>
      <c r="U208" s="369">
        <v>6</v>
      </c>
      <c r="V208" s="369">
        <v>7</v>
      </c>
      <c r="W208" s="369">
        <v>10</v>
      </c>
      <c r="X208" s="369">
        <v>12.5</v>
      </c>
      <c r="Y208" s="369">
        <v>15</v>
      </c>
      <c r="Z208" s="369">
        <v>17.5</v>
      </c>
      <c r="AA208" s="369">
        <v>20</v>
      </c>
      <c r="AB208" s="369">
        <v>22.5</v>
      </c>
      <c r="AC208" s="369">
        <v>25</v>
      </c>
      <c r="AD208" s="1113" t="s">
        <v>2301</v>
      </c>
      <c r="AE208" s="1114"/>
      <c r="AF208" s="1113" t="s">
        <v>2522</v>
      </c>
      <c r="AG208" s="1114"/>
      <c r="AH208" s="1114"/>
      <c r="AI208" s="447">
        <v>4</v>
      </c>
      <c r="AJ208" s="447">
        <v>1E-3</v>
      </c>
      <c r="AK208" s="447">
        <v>8</v>
      </c>
      <c r="AL208" s="447">
        <v>2E-3</v>
      </c>
      <c r="AM208" s="851" t="s">
        <v>287</v>
      </c>
      <c r="AN208" s="851" t="s">
        <v>287</v>
      </c>
      <c r="AO208" s="194">
        <f t="shared" si="47"/>
        <v>0</v>
      </c>
      <c r="AP208" s="850">
        <v>1E-3</v>
      </c>
      <c r="AQ208" s="850" t="s">
        <v>2320</v>
      </c>
    </row>
    <row r="209" spans="2:43">
      <c r="B209" s="182" t="s">
        <v>2926</v>
      </c>
      <c r="C209" s="183">
        <v>100600430</v>
      </c>
      <c r="D209" s="182" t="s">
        <v>1482</v>
      </c>
      <c r="E209" s="183"/>
      <c r="F209" s="183" t="s">
        <v>2165</v>
      </c>
      <c r="G209" s="182" t="s">
        <v>1095</v>
      </c>
      <c r="H209" s="182" t="s">
        <v>300</v>
      </c>
      <c r="I209" s="182" t="s">
        <v>1772</v>
      </c>
      <c r="J209" s="183"/>
      <c r="K209" s="196">
        <f t="shared" si="46"/>
        <v>0</v>
      </c>
      <c r="L209" s="1118"/>
      <c r="M209" s="1119"/>
      <c r="N209" s="1118"/>
      <c r="O209" s="1119"/>
      <c r="P209" s="184"/>
      <c r="Q209" s="184"/>
      <c r="R209" s="184"/>
      <c r="S209" s="369">
        <v>1.05</v>
      </c>
      <c r="T209" s="369">
        <v>2.5</v>
      </c>
      <c r="U209" s="369">
        <v>6</v>
      </c>
      <c r="V209" s="369">
        <v>7</v>
      </c>
      <c r="W209" s="369">
        <v>10</v>
      </c>
      <c r="X209" s="369">
        <v>12.5</v>
      </c>
      <c r="Y209" s="369">
        <v>15</v>
      </c>
      <c r="Z209" s="369">
        <v>17.5</v>
      </c>
      <c r="AA209" s="369">
        <v>20</v>
      </c>
      <c r="AB209" s="369">
        <v>22.5</v>
      </c>
      <c r="AC209" s="369">
        <v>25</v>
      </c>
      <c r="AD209" s="1113" t="s">
        <v>2301</v>
      </c>
      <c r="AE209" s="1114"/>
      <c r="AF209" s="1113" t="s">
        <v>2522</v>
      </c>
      <c r="AG209" s="1114"/>
      <c r="AH209" s="1114"/>
      <c r="AI209" s="447">
        <v>4</v>
      </c>
      <c r="AJ209" s="447">
        <v>1E-3</v>
      </c>
      <c r="AK209" s="447">
        <v>8</v>
      </c>
      <c r="AL209" s="447">
        <v>2E-3</v>
      </c>
      <c r="AM209" s="851" t="s">
        <v>287</v>
      </c>
      <c r="AN209" s="851" t="s">
        <v>287</v>
      </c>
      <c r="AO209" s="194">
        <f t="shared" si="47"/>
        <v>0</v>
      </c>
      <c r="AP209" s="850">
        <v>1E-3</v>
      </c>
      <c r="AQ209" s="850" t="s">
        <v>2320</v>
      </c>
    </row>
    <row r="210" spans="2:43">
      <c r="B210" s="182" t="s">
        <v>2927</v>
      </c>
      <c r="C210" s="183">
        <v>7042752</v>
      </c>
      <c r="D210" s="182" t="s">
        <v>1482</v>
      </c>
      <c r="E210" s="183"/>
      <c r="F210" s="183" t="s">
        <v>2165</v>
      </c>
      <c r="G210" s="182" t="s">
        <v>297</v>
      </c>
      <c r="H210" s="182" t="s">
        <v>300</v>
      </c>
      <c r="I210" s="182" t="s">
        <v>1772</v>
      </c>
      <c r="J210" s="183"/>
      <c r="K210" s="196">
        <f t="shared" si="46"/>
        <v>0</v>
      </c>
      <c r="L210" s="1118"/>
      <c r="M210" s="1119"/>
      <c r="N210" s="1118"/>
      <c r="O210" s="1119"/>
      <c r="P210" s="184"/>
      <c r="Q210" s="184"/>
      <c r="R210" s="184"/>
      <c r="S210" s="369">
        <v>1.05</v>
      </c>
      <c r="T210" s="369">
        <v>2.5</v>
      </c>
      <c r="U210" s="369">
        <v>6</v>
      </c>
      <c r="V210" s="369">
        <v>7</v>
      </c>
      <c r="W210" s="369">
        <v>10</v>
      </c>
      <c r="X210" s="369">
        <v>12.5</v>
      </c>
      <c r="Y210" s="369">
        <v>15</v>
      </c>
      <c r="Z210" s="369">
        <v>17.5</v>
      </c>
      <c r="AA210" s="369">
        <v>20</v>
      </c>
      <c r="AB210" s="369">
        <v>22.5</v>
      </c>
      <c r="AC210" s="369">
        <v>25</v>
      </c>
      <c r="AD210" s="1113" t="s">
        <v>2301</v>
      </c>
      <c r="AE210" s="1114"/>
      <c r="AF210" s="1113" t="s">
        <v>2522</v>
      </c>
      <c r="AG210" s="1114"/>
      <c r="AH210" s="1114"/>
      <c r="AI210" s="447">
        <v>4</v>
      </c>
      <c r="AJ210" s="447">
        <v>1E-3</v>
      </c>
      <c r="AK210" s="447">
        <v>8</v>
      </c>
      <c r="AL210" s="447">
        <v>2E-3</v>
      </c>
      <c r="AM210" s="851" t="s">
        <v>287</v>
      </c>
      <c r="AN210" s="851" t="s">
        <v>287</v>
      </c>
      <c r="AO210" s="194">
        <f t="shared" si="47"/>
        <v>0</v>
      </c>
      <c r="AP210" s="850">
        <v>1E-3</v>
      </c>
      <c r="AQ210" s="850" t="s">
        <v>2320</v>
      </c>
    </row>
    <row r="211" spans="2:43">
      <c r="B211" s="182" t="s">
        <v>2928</v>
      </c>
      <c r="C211" s="183">
        <v>86530783</v>
      </c>
      <c r="D211" s="182" t="s">
        <v>1482</v>
      </c>
      <c r="E211" s="183"/>
      <c r="F211" s="183" t="s">
        <v>2317</v>
      </c>
      <c r="G211" s="182" t="s">
        <v>297</v>
      </c>
      <c r="H211" s="182" t="s">
        <v>300</v>
      </c>
      <c r="I211" s="182" t="s">
        <v>1772</v>
      </c>
      <c r="J211" s="183"/>
      <c r="K211" s="196">
        <f t="shared" si="46"/>
        <v>0</v>
      </c>
      <c r="L211" s="1118"/>
      <c r="M211" s="1119"/>
      <c r="N211" s="1118"/>
      <c r="O211" s="1119"/>
      <c r="P211" s="184"/>
      <c r="Q211" s="184"/>
      <c r="R211" s="184"/>
      <c r="S211" s="369">
        <v>1.05</v>
      </c>
      <c r="T211" s="369">
        <v>2.5</v>
      </c>
      <c r="U211" s="369">
        <v>6</v>
      </c>
      <c r="V211" s="369">
        <v>7</v>
      </c>
      <c r="W211" s="369">
        <v>10</v>
      </c>
      <c r="X211" s="369">
        <v>12.5</v>
      </c>
      <c r="Y211" s="369">
        <v>15</v>
      </c>
      <c r="Z211" s="369">
        <v>17.5</v>
      </c>
      <c r="AA211" s="369">
        <v>20</v>
      </c>
      <c r="AB211" s="369">
        <v>22.5</v>
      </c>
      <c r="AC211" s="369">
        <v>25</v>
      </c>
      <c r="AD211" s="1113" t="s">
        <v>2301</v>
      </c>
      <c r="AE211" s="1114"/>
      <c r="AF211" s="1113" t="s">
        <v>2522</v>
      </c>
      <c r="AG211" s="1114"/>
      <c r="AH211" s="1114"/>
      <c r="AI211" s="447">
        <v>4</v>
      </c>
      <c r="AJ211" s="447">
        <v>1E-3</v>
      </c>
      <c r="AK211" s="447">
        <v>8</v>
      </c>
      <c r="AL211" s="447">
        <v>2E-3</v>
      </c>
      <c r="AM211" s="851" t="s">
        <v>287</v>
      </c>
      <c r="AN211" s="851" t="s">
        <v>287</v>
      </c>
      <c r="AO211" s="194">
        <f t="shared" si="47"/>
        <v>0</v>
      </c>
      <c r="AP211" s="850">
        <v>1E-3</v>
      </c>
      <c r="AQ211" s="850" t="s">
        <v>2320</v>
      </c>
    </row>
    <row r="212" spans="2:43">
      <c r="B212" s="182" t="s">
        <v>2929</v>
      </c>
      <c r="C212" s="183">
        <v>120402673</v>
      </c>
      <c r="D212" s="182" t="s">
        <v>1482</v>
      </c>
      <c r="E212" s="182" t="s">
        <v>1673</v>
      </c>
      <c r="F212" s="183" t="s">
        <v>2165</v>
      </c>
      <c r="G212" s="182" t="s">
        <v>2934</v>
      </c>
      <c r="H212" s="182" t="s">
        <v>300</v>
      </c>
      <c r="I212" s="182" t="s">
        <v>1772</v>
      </c>
      <c r="J212" s="183">
        <v>0.01</v>
      </c>
      <c r="K212" s="196">
        <f t="shared" si="46"/>
        <v>0.03</v>
      </c>
      <c r="L212" s="1118"/>
      <c r="M212" s="1119"/>
      <c r="N212" s="1118"/>
      <c r="O212" s="1119"/>
      <c r="P212" s="184"/>
      <c r="Q212" s="184"/>
      <c r="R212" s="184"/>
      <c r="S212" s="369">
        <v>1.05</v>
      </c>
      <c r="T212" s="369">
        <v>2.5</v>
      </c>
      <c r="U212" s="369">
        <v>6</v>
      </c>
      <c r="V212" s="369">
        <v>7</v>
      </c>
      <c r="W212" s="369">
        <v>10</v>
      </c>
      <c r="X212" s="369">
        <v>12.5</v>
      </c>
      <c r="Y212" s="369">
        <v>15</v>
      </c>
      <c r="Z212" s="369">
        <v>17.5</v>
      </c>
      <c r="AA212" s="369">
        <v>20</v>
      </c>
      <c r="AB212" s="369">
        <v>22.5</v>
      </c>
      <c r="AC212" s="369">
        <v>25</v>
      </c>
      <c r="AD212" s="1113" t="s">
        <v>2301</v>
      </c>
      <c r="AE212" s="1114"/>
      <c r="AF212" s="1113" t="s">
        <v>2522</v>
      </c>
      <c r="AG212" s="1114"/>
      <c r="AH212" s="1114"/>
      <c r="AI212" s="447">
        <v>4</v>
      </c>
      <c r="AJ212" s="447">
        <v>1E-3</v>
      </c>
      <c r="AK212" s="447">
        <v>8</v>
      </c>
      <c r="AL212" s="447">
        <v>2E-3</v>
      </c>
      <c r="AM212" s="851" t="s">
        <v>287</v>
      </c>
      <c r="AN212" s="851" t="s">
        <v>287</v>
      </c>
      <c r="AO212" s="194">
        <f t="shared" si="47"/>
        <v>0.02</v>
      </c>
      <c r="AP212" s="850">
        <v>1E-3</v>
      </c>
      <c r="AQ212" s="850" t="s">
        <v>2320</v>
      </c>
    </row>
    <row r="213" spans="2:43">
      <c r="B213" s="182" t="s">
        <v>2930</v>
      </c>
      <c r="C213" s="183">
        <v>130167125</v>
      </c>
      <c r="D213" s="182" t="s">
        <v>1482</v>
      </c>
      <c r="E213" s="182" t="s">
        <v>1673</v>
      </c>
      <c r="F213" s="182" t="s">
        <v>2931</v>
      </c>
      <c r="G213" s="182" t="s">
        <v>2934</v>
      </c>
      <c r="H213" s="182" t="s">
        <v>300</v>
      </c>
      <c r="I213" s="182" t="s">
        <v>1657</v>
      </c>
      <c r="J213" s="183">
        <v>0.01</v>
      </c>
      <c r="K213" s="196">
        <f t="shared" si="46"/>
        <v>0.03</v>
      </c>
      <c r="L213" s="1118"/>
      <c r="M213" s="1119"/>
      <c r="N213" s="1118"/>
      <c r="O213" s="1119"/>
      <c r="P213" s="184"/>
      <c r="Q213" s="184"/>
      <c r="R213" s="184"/>
      <c r="S213" s="369">
        <v>25</v>
      </c>
      <c r="T213" s="369">
        <v>27.5</v>
      </c>
      <c r="U213" s="369">
        <v>30</v>
      </c>
      <c r="V213" s="369">
        <v>32.5</v>
      </c>
      <c r="W213" s="369">
        <v>35</v>
      </c>
      <c r="X213" s="369">
        <v>37.5</v>
      </c>
      <c r="Y213" s="369">
        <v>40</v>
      </c>
      <c r="Z213" s="369">
        <v>42.5</v>
      </c>
      <c r="AA213" s="369">
        <v>45</v>
      </c>
      <c r="AB213" s="369">
        <v>47.5</v>
      </c>
      <c r="AC213" s="369">
        <v>50</v>
      </c>
      <c r="AD213" s="1113" t="s">
        <v>2301</v>
      </c>
      <c r="AE213" s="1114"/>
      <c r="AF213" s="1113" t="s">
        <v>2522</v>
      </c>
      <c r="AG213" s="1114"/>
      <c r="AH213" s="1114"/>
      <c r="AI213" s="447">
        <v>4</v>
      </c>
      <c r="AJ213" s="447">
        <v>1E-3</v>
      </c>
      <c r="AK213" s="447">
        <v>8</v>
      </c>
      <c r="AL213" s="447">
        <v>2E-3</v>
      </c>
      <c r="AM213" s="851" t="s">
        <v>287</v>
      </c>
      <c r="AN213" s="851" t="s">
        <v>287</v>
      </c>
      <c r="AO213" s="194">
        <f t="shared" si="47"/>
        <v>0.02</v>
      </c>
      <c r="AP213" s="850">
        <v>1E-3</v>
      </c>
      <c r="AQ213" s="850" t="s">
        <v>2320</v>
      </c>
    </row>
    <row r="214" spans="2:43" ht="12.75" customHeight="1">
      <c r="B214" s="182" t="s">
        <v>2925</v>
      </c>
      <c r="C214" s="183">
        <v>9016013</v>
      </c>
      <c r="D214" s="182" t="s">
        <v>1482</v>
      </c>
      <c r="E214" s="182" t="s">
        <v>1673</v>
      </c>
      <c r="F214" s="182" t="s">
        <v>2952</v>
      </c>
      <c r="G214" s="182" t="s">
        <v>297</v>
      </c>
      <c r="H214" s="182" t="s">
        <v>300</v>
      </c>
      <c r="I214" s="182" t="s">
        <v>1772</v>
      </c>
      <c r="J214" s="183">
        <v>0.01</v>
      </c>
      <c r="K214" s="196">
        <f t="shared" si="46"/>
        <v>0.03</v>
      </c>
      <c r="L214" s="1118"/>
      <c r="M214" s="1119"/>
      <c r="N214" s="1118"/>
      <c r="O214" s="1119"/>
      <c r="P214" s="184"/>
      <c r="Q214" s="184"/>
      <c r="R214" s="184"/>
      <c r="S214" s="369">
        <v>1.05</v>
      </c>
      <c r="T214" s="369">
        <v>2.5</v>
      </c>
      <c r="U214" s="369">
        <v>6</v>
      </c>
      <c r="V214" s="369">
        <v>7</v>
      </c>
      <c r="W214" s="369">
        <v>10</v>
      </c>
      <c r="X214" s="369">
        <v>12.5</v>
      </c>
      <c r="Y214" s="369">
        <v>15</v>
      </c>
      <c r="Z214" s="369">
        <v>17.5</v>
      </c>
      <c r="AA214" s="369">
        <v>20</v>
      </c>
      <c r="AB214" s="369">
        <v>22.5</v>
      </c>
      <c r="AC214" s="369">
        <v>25</v>
      </c>
      <c r="AD214" s="1113" t="s">
        <v>2301</v>
      </c>
      <c r="AE214" s="1114"/>
      <c r="AF214" s="1113" t="s">
        <v>2522</v>
      </c>
      <c r="AG214" s="1114"/>
      <c r="AH214" s="1114"/>
      <c r="AI214" s="173">
        <v>4</v>
      </c>
      <c r="AJ214" s="173">
        <v>1E-3</v>
      </c>
      <c r="AK214" s="173">
        <v>8</v>
      </c>
      <c r="AL214" s="173">
        <v>2E-3</v>
      </c>
      <c r="AM214" s="858" t="s">
        <v>287</v>
      </c>
      <c r="AN214" s="858" t="s">
        <v>287</v>
      </c>
      <c r="AO214" s="194">
        <f t="shared" si="47"/>
        <v>0.02</v>
      </c>
      <c r="AP214" s="179">
        <v>1E-3</v>
      </c>
      <c r="AQ214" s="857" t="s">
        <v>2320</v>
      </c>
    </row>
    <row r="215" spans="2:43" ht="12.75" customHeight="1">
      <c r="B215" s="182" t="s">
        <v>2928</v>
      </c>
      <c r="C215" s="183">
        <v>86530783</v>
      </c>
      <c r="D215" s="182" t="s">
        <v>1482</v>
      </c>
      <c r="E215" s="182" t="s">
        <v>1673</v>
      </c>
      <c r="F215" s="182" t="s">
        <v>2953</v>
      </c>
      <c r="G215" s="182" t="s">
        <v>297</v>
      </c>
      <c r="H215" s="182" t="s">
        <v>300</v>
      </c>
      <c r="I215" s="182" t="s">
        <v>1772</v>
      </c>
      <c r="J215" s="183">
        <v>0.01</v>
      </c>
      <c r="K215" s="196">
        <f t="shared" si="46"/>
        <v>0.03</v>
      </c>
      <c r="L215" s="1118"/>
      <c r="M215" s="1119"/>
      <c r="N215" s="1118"/>
      <c r="O215" s="1119"/>
      <c r="P215" s="184"/>
      <c r="Q215" s="184"/>
      <c r="R215" s="184"/>
      <c r="S215" s="369">
        <v>1.05</v>
      </c>
      <c r="T215" s="369">
        <v>2.5</v>
      </c>
      <c r="U215" s="369">
        <v>6</v>
      </c>
      <c r="V215" s="369">
        <v>7</v>
      </c>
      <c r="W215" s="369">
        <v>10</v>
      </c>
      <c r="X215" s="369">
        <v>12.5</v>
      </c>
      <c r="Y215" s="369">
        <v>15</v>
      </c>
      <c r="Z215" s="369">
        <v>17.5</v>
      </c>
      <c r="AA215" s="369">
        <v>20</v>
      </c>
      <c r="AB215" s="369">
        <v>22.5</v>
      </c>
      <c r="AC215" s="369">
        <v>25</v>
      </c>
      <c r="AD215" s="1113" t="s">
        <v>2301</v>
      </c>
      <c r="AE215" s="1114"/>
      <c r="AF215" s="1113" t="s">
        <v>2522</v>
      </c>
      <c r="AG215" s="1114"/>
      <c r="AH215" s="1114"/>
      <c r="AI215" s="173">
        <v>4</v>
      </c>
      <c r="AJ215" s="173">
        <v>1E-3</v>
      </c>
      <c r="AK215" s="173">
        <v>8</v>
      </c>
      <c r="AL215" s="173">
        <v>2E-3</v>
      </c>
      <c r="AM215" s="858" t="s">
        <v>287</v>
      </c>
      <c r="AN215" s="858" t="s">
        <v>287</v>
      </c>
      <c r="AO215" s="194">
        <f t="shared" si="47"/>
        <v>0.02</v>
      </c>
      <c r="AP215" s="179">
        <v>1E-3</v>
      </c>
      <c r="AQ215" s="857" t="s">
        <v>2320</v>
      </c>
    </row>
    <row r="216" spans="2:43" ht="12.75" customHeight="1">
      <c r="B216" s="182" t="s">
        <v>2927</v>
      </c>
      <c r="C216" s="183">
        <v>7042752</v>
      </c>
      <c r="D216" s="182" t="s">
        <v>1482</v>
      </c>
      <c r="E216" s="182" t="s">
        <v>1673</v>
      </c>
      <c r="F216" s="182" t="s">
        <v>2165</v>
      </c>
      <c r="G216" s="182" t="s">
        <v>297</v>
      </c>
      <c r="H216" s="182" t="s">
        <v>300</v>
      </c>
      <c r="I216" s="182" t="s">
        <v>1772</v>
      </c>
      <c r="J216" s="183">
        <v>0.01</v>
      </c>
      <c r="K216" s="196">
        <f t="shared" si="46"/>
        <v>0.03</v>
      </c>
      <c r="L216" s="1118"/>
      <c r="M216" s="1119"/>
      <c r="N216" s="1118"/>
      <c r="O216" s="1119"/>
      <c r="P216" s="184"/>
      <c r="Q216" s="184"/>
      <c r="R216" s="184"/>
      <c r="S216" s="369">
        <v>1.05</v>
      </c>
      <c r="T216" s="369">
        <v>2.5</v>
      </c>
      <c r="U216" s="369">
        <v>6</v>
      </c>
      <c r="V216" s="369">
        <v>7</v>
      </c>
      <c r="W216" s="369">
        <v>10</v>
      </c>
      <c r="X216" s="369">
        <v>12.5</v>
      </c>
      <c r="Y216" s="369">
        <v>15</v>
      </c>
      <c r="Z216" s="369">
        <v>17.5</v>
      </c>
      <c r="AA216" s="369">
        <v>20</v>
      </c>
      <c r="AB216" s="369">
        <v>22.5</v>
      </c>
      <c r="AC216" s="369">
        <v>25</v>
      </c>
      <c r="AD216" s="1120" t="s">
        <v>2301</v>
      </c>
      <c r="AE216" s="1122"/>
      <c r="AF216" s="1120" t="s">
        <v>2522</v>
      </c>
      <c r="AG216" s="1121"/>
      <c r="AH216" s="1122"/>
      <c r="AI216" s="173">
        <v>4</v>
      </c>
      <c r="AJ216" s="173">
        <v>1E-3</v>
      </c>
      <c r="AK216" s="173">
        <v>8</v>
      </c>
      <c r="AL216" s="173">
        <v>2E-3</v>
      </c>
      <c r="AM216" s="858" t="s">
        <v>287</v>
      </c>
      <c r="AN216" s="858" t="s">
        <v>287</v>
      </c>
      <c r="AO216" s="194">
        <f t="shared" si="47"/>
        <v>0.02</v>
      </c>
      <c r="AP216" s="857">
        <v>1E-3</v>
      </c>
      <c r="AQ216" s="857" t="s">
        <v>2320</v>
      </c>
    </row>
    <row r="217" spans="2:43">
      <c r="B217" s="182" t="s">
        <v>2926</v>
      </c>
      <c r="C217" s="183">
        <v>100600430</v>
      </c>
      <c r="D217" s="182" t="s">
        <v>1482</v>
      </c>
      <c r="E217" s="182" t="s">
        <v>1673</v>
      </c>
      <c r="F217" s="182" t="s">
        <v>2165</v>
      </c>
      <c r="G217" s="182" t="s">
        <v>1095</v>
      </c>
      <c r="H217" s="182" t="s">
        <v>300</v>
      </c>
      <c r="I217" s="182" t="s">
        <v>1772</v>
      </c>
      <c r="J217" s="183">
        <v>0.01</v>
      </c>
      <c r="K217" s="196">
        <f t="shared" si="46"/>
        <v>0.03</v>
      </c>
      <c r="L217" s="1118"/>
      <c r="M217" s="1119"/>
      <c r="N217" s="1118"/>
      <c r="O217" s="1119"/>
      <c r="P217" s="184"/>
      <c r="Q217" s="184"/>
      <c r="R217" s="184"/>
      <c r="S217" s="369">
        <v>1.05</v>
      </c>
      <c r="T217" s="369">
        <v>2.5</v>
      </c>
      <c r="U217" s="369">
        <v>6</v>
      </c>
      <c r="V217" s="369">
        <v>7</v>
      </c>
      <c r="W217" s="369">
        <v>10</v>
      </c>
      <c r="X217" s="369">
        <v>12.5</v>
      </c>
      <c r="Y217" s="369">
        <v>15</v>
      </c>
      <c r="Z217" s="369">
        <v>17.5</v>
      </c>
      <c r="AA217" s="369">
        <v>20</v>
      </c>
      <c r="AB217" s="369">
        <v>22.5</v>
      </c>
      <c r="AC217" s="369">
        <v>25</v>
      </c>
      <c r="AD217" s="1120" t="s">
        <v>2301</v>
      </c>
      <c r="AE217" s="1122"/>
      <c r="AF217" s="1120" t="s">
        <v>2522</v>
      </c>
      <c r="AG217" s="1121"/>
      <c r="AH217" s="1122"/>
      <c r="AI217" s="173">
        <v>4</v>
      </c>
      <c r="AJ217" s="173">
        <v>1E-3</v>
      </c>
      <c r="AK217" s="173">
        <v>8</v>
      </c>
      <c r="AL217" s="173">
        <v>2E-3</v>
      </c>
      <c r="AM217" s="858" t="s">
        <v>287</v>
      </c>
      <c r="AN217" s="858" t="s">
        <v>287</v>
      </c>
      <c r="AO217" s="194">
        <f t="shared" si="47"/>
        <v>0.02</v>
      </c>
      <c r="AP217" s="857">
        <v>1E-3</v>
      </c>
      <c r="AQ217" s="857" t="s">
        <v>2320</v>
      </c>
    </row>
    <row r="218" spans="2:43" ht="12.75" customHeight="1">
      <c r="B218" s="182" t="s">
        <v>2972</v>
      </c>
      <c r="C218" s="183">
        <v>66513666</v>
      </c>
      <c r="D218" s="182" t="s">
        <v>1482</v>
      </c>
      <c r="E218" s="182" t="s">
        <v>1673</v>
      </c>
      <c r="F218" s="182" t="s">
        <v>2871</v>
      </c>
      <c r="G218" s="182" t="s">
        <v>297</v>
      </c>
      <c r="H218" s="182" t="s">
        <v>300</v>
      </c>
      <c r="I218" s="182" t="s">
        <v>1772</v>
      </c>
      <c r="J218" s="183">
        <v>0.01</v>
      </c>
      <c r="K218" s="196">
        <f t="shared" ref="K218:K223" si="48">AO218+J218</f>
        <v>0.03</v>
      </c>
      <c r="L218" s="1118"/>
      <c r="M218" s="1119"/>
      <c r="N218" s="1118"/>
      <c r="O218" s="1119"/>
      <c r="P218" s="184"/>
      <c r="Q218" s="184"/>
      <c r="R218" s="184"/>
      <c r="S218" s="369">
        <v>1.05</v>
      </c>
      <c r="T218" s="369">
        <v>2.5</v>
      </c>
      <c r="U218" s="369">
        <v>6</v>
      </c>
      <c r="V218" s="369">
        <v>7</v>
      </c>
      <c r="W218" s="369">
        <v>10</v>
      </c>
      <c r="X218" s="369">
        <v>12.5</v>
      </c>
      <c r="Y218" s="369">
        <v>15</v>
      </c>
      <c r="Z218" s="369">
        <v>17.5</v>
      </c>
      <c r="AA218" s="369">
        <v>20</v>
      </c>
      <c r="AB218" s="369">
        <v>22.5</v>
      </c>
      <c r="AC218" s="369">
        <v>25</v>
      </c>
      <c r="AD218" s="1120" t="s">
        <v>2301</v>
      </c>
      <c r="AE218" s="1122"/>
      <c r="AF218" s="1120" t="s">
        <v>2522</v>
      </c>
      <c r="AG218" s="1121"/>
      <c r="AH218" s="1122"/>
      <c r="AI218" s="173">
        <v>4</v>
      </c>
      <c r="AJ218" s="173">
        <v>1E-3</v>
      </c>
      <c r="AK218" s="173">
        <v>8</v>
      </c>
      <c r="AL218" s="173">
        <v>2E-3</v>
      </c>
      <c r="AM218" s="867" t="s">
        <v>287</v>
      </c>
      <c r="AN218" s="867" t="s">
        <v>287</v>
      </c>
      <c r="AO218" s="194">
        <f t="shared" ref="AO218:AO223" si="49">IF(J218&lt;0.005,4*J218,IF(J218&lt;0.01,3*J218,2*J218))</f>
        <v>0.02</v>
      </c>
      <c r="AP218" s="866">
        <v>1E-3</v>
      </c>
      <c r="AQ218" s="866" t="s">
        <v>2320</v>
      </c>
    </row>
    <row r="219" spans="2:43" ht="12.75" customHeight="1">
      <c r="B219" s="182" t="s">
        <v>2973</v>
      </c>
      <c r="C219" s="183">
        <v>67509668</v>
      </c>
      <c r="D219" s="182" t="s">
        <v>1482</v>
      </c>
      <c r="E219" s="182" t="s">
        <v>1673</v>
      </c>
      <c r="F219" s="182" t="s">
        <v>2871</v>
      </c>
      <c r="G219" s="182" t="s">
        <v>297</v>
      </c>
      <c r="H219" s="182" t="s">
        <v>300</v>
      </c>
      <c r="I219" s="182" t="s">
        <v>1772</v>
      </c>
      <c r="J219" s="183">
        <v>0.01</v>
      </c>
      <c r="K219" s="196">
        <f t="shared" si="48"/>
        <v>0.03</v>
      </c>
      <c r="L219" s="1118"/>
      <c r="M219" s="1119"/>
      <c r="N219" s="1118"/>
      <c r="O219" s="1119"/>
      <c r="P219" s="184"/>
      <c r="Q219" s="184"/>
      <c r="R219" s="184"/>
      <c r="S219" s="369">
        <v>1.05</v>
      </c>
      <c r="T219" s="369">
        <v>2.5</v>
      </c>
      <c r="U219" s="369">
        <v>6</v>
      </c>
      <c r="V219" s="369">
        <v>7</v>
      </c>
      <c r="W219" s="369">
        <v>10</v>
      </c>
      <c r="X219" s="369">
        <v>12.5</v>
      </c>
      <c r="Y219" s="369">
        <v>15</v>
      </c>
      <c r="Z219" s="369">
        <v>17.5</v>
      </c>
      <c r="AA219" s="369">
        <v>20</v>
      </c>
      <c r="AB219" s="369">
        <v>22.5</v>
      </c>
      <c r="AC219" s="369">
        <v>25</v>
      </c>
      <c r="AD219" s="1120" t="s">
        <v>2301</v>
      </c>
      <c r="AE219" s="1122"/>
      <c r="AF219" s="1120" t="s">
        <v>2522</v>
      </c>
      <c r="AG219" s="1121"/>
      <c r="AH219" s="1122"/>
      <c r="AI219" s="173">
        <v>4</v>
      </c>
      <c r="AJ219" s="173">
        <v>1E-3</v>
      </c>
      <c r="AK219" s="173">
        <v>8</v>
      </c>
      <c r="AL219" s="173">
        <v>2E-3</v>
      </c>
      <c r="AM219" s="867" t="s">
        <v>287</v>
      </c>
      <c r="AN219" s="867" t="s">
        <v>287</v>
      </c>
      <c r="AO219" s="194">
        <f t="shared" si="49"/>
        <v>0.02</v>
      </c>
      <c r="AP219" s="866">
        <v>1E-3</v>
      </c>
      <c r="AQ219" s="866" t="s">
        <v>2320</v>
      </c>
    </row>
    <row r="220" spans="2:43" ht="12.75" customHeight="1">
      <c r="B220" s="182" t="s">
        <v>2974</v>
      </c>
      <c r="C220" s="183">
        <v>67519623</v>
      </c>
      <c r="D220" s="182" t="s">
        <v>1482</v>
      </c>
      <c r="E220" s="182" t="s">
        <v>1673</v>
      </c>
      <c r="F220" s="182" t="s">
        <v>2871</v>
      </c>
      <c r="G220" s="182" t="s">
        <v>297</v>
      </c>
      <c r="H220" s="182" t="s">
        <v>300</v>
      </c>
      <c r="I220" s="182" t="s">
        <v>1772</v>
      </c>
      <c r="J220" s="183">
        <v>0.01</v>
      </c>
      <c r="K220" s="196">
        <f t="shared" si="48"/>
        <v>0.03</v>
      </c>
      <c r="L220" s="1118"/>
      <c r="M220" s="1119"/>
      <c r="N220" s="1118"/>
      <c r="O220" s="1119"/>
      <c r="P220" s="184"/>
      <c r="Q220" s="184"/>
      <c r="R220" s="184"/>
      <c r="S220" s="369">
        <v>1.05</v>
      </c>
      <c r="T220" s="369">
        <v>2.5</v>
      </c>
      <c r="U220" s="369">
        <v>6</v>
      </c>
      <c r="V220" s="369">
        <v>7</v>
      </c>
      <c r="W220" s="369">
        <v>10</v>
      </c>
      <c r="X220" s="369">
        <v>12.5</v>
      </c>
      <c r="Y220" s="369">
        <v>15</v>
      </c>
      <c r="Z220" s="369">
        <v>17.5</v>
      </c>
      <c r="AA220" s="369">
        <v>20</v>
      </c>
      <c r="AB220" s="369">
        <v>22.5</v>
      </c>
      <c r="AC220" s="369">
        <v>25</v>
      </c>
      <c r="AD220" s="1120" t="s">
        <v>2301</v>
      </c>
      <c r="AE220" s="1122"/>
      <c r="AF220" s="1120" t="s">
        <v>2522</v>
      </c>
      <c r="AG220" s="1121"/>
      <c r="AH220" s="1122"/>
      <c r="AI220" s="173">
        <v>4</v>
      </c>
      <c r="AJ220" s="173">
        <v>1E-3</v>
      </c>
      <c r="AK220" s="173">
        <v>8</v>
      </c>
      <c r="AL220" s="173">
        <v>2E-3</v>
      </c>
      <c r="AM220" s="867" t="s">
        <v>287</v>
      </c>
      <c r="AN220" s="867" t="s">
        <v>287</v>
      </c>
      <c r="AO220" s="194">
        <f t="shared" si="49"/>
        <v>0.02</v>
      </c>
      <c r="AP220" s="866">
        <v>1E-3</v>
      </c>
      <c r="AQ220" s="866" t="s">
        <v>2320</v>
      </c>
    </row>
    <row r="221" spans="2:43" ht="12.75" customHeight="1">
      <c r="B221" s="182" t="s">
        <v>2975</v>
      </c>
      <c r="C221" s="183">
        <v>66513670</v>
      </c>
      <c r="D221" s="182" t="s">
        <v>1482</v>
      </c>
      <c r="E221" s="182" t="s">
        <v>1673</v>
      </c>
      <c r="F221" s="182" t="s">
        <v>2871</v>
      </c>
      <c r="G221" s="182" t="s">
        <v>297</v>
      </c>
      <c r="H221" s="182" t="s">
        <v>300</v>
      </c>
      <c r="I221" s="182" t="s">
        <v>1772</v>
      </c>
      <c r="J221" s="183">
        <v>0.01</v>
      </c>
      <c r="K221" s="196">
        <f t="shared" si="48"/>
        <v>0.03</v>
      </c>
      <c r="L221" s="1118"/>
      <c r="M221" s="1119"/>
      <c r="N221" s="1118"/>
      <c r="O221" s="1119"/>
      <c r="P221" s="184"/>
      <c r="Q221" s="184"/>
      <c r="R221" s="184"/>
      <c r="S221" s="369">
        <v>1.05</v>
      </c>
      <c r="T221" s="369">
        <v>2.5</v>
      </c>
      <c r="U221" s="369">
        <v>6</v>
      </c>
      <c r="V221" s="369">
        <v>7</v>
      </c>
      <c r="W221" s="369">
        <v>10</v>
      </c>
      <c r="X221" s="369">
        <v>12.5</v>
      </c>
      <c r="Y221" s="369">
        <v>15</v>
      </c>
      <c r="Z221" s="369">
        <v>17.5</v>
      </c>
      <c r="AA221" s="369">
        <v>20</v>
      </c>
      <c r="AB221" s="369">
        <v>22.5</v>
      </c>
      <c r="AC221" s="369">
        <v>25</v>
      </c>
      <c r="AD221" s="1120" t="s">
        <v>2301</v>
      </c>
      <c r="AE221" s="1122"/>
      <c r="AF221" s="1120" t="s">
        <v>2522</v>
      </c>
      <c r="AG221" s="1121"/>
      <c r="AH221" s="1122"/>
      <c r="AI221" s="173">
        <v>4</v>
      </c>
      <c r="AJ221" s="173">
        <v>1E-3</v>
      </c>
      <c r="AK221" s="173">
        <v>8</v>
      </c>
      <c r="AL221" s="173">
        <v>2E-3</v>
      </c>
      <c r="AM221" s="867" t="s">
        <v>287</v>
      </c>
      <c r="AN221" s="867" t="s">
        <v>287</v>
      </c>
      <c r="AO221" s="194">
        <f t="shared" si="49"/>
        <v>0.02</v>
      </c>
      <c r="AP221" s="866">
        <v>1E-3</v>
      </c>
      <c r="AQ221" s="866" t="s">
        <v>2320</v>
      </c>
    </row>
    <row r="222" spans="2:43">
      <c r="B222" s="182" t="s">
        <v>2976</v>
      </c>
      <c r="C222" s="776" t="s">
        <v>2977</v>
      </c>
      <c r="D222" s="182" t="s">
        <v>1482</v>
      </c>
      <c r="E222" s="182" t="s">
        <v>330</v>
      </c>
      <c r="F222" s="182" t="s">
        <v>1610</v>
      </c>
      <c r="G222" s="182" t="s">
        <v>296</v>
      </c>
      <c r="H222" s="182" t="s">
        <v>300</v>
      </c>
      <c r="I222" s="182" t="s">
        <v>2680</v>
      </c>
      <c r="J222" s="183">
        <v>1E-3</v>
      </c>
      <c r="K222" s="196">
        <f t="shared" si="48"/>
        <v>5.0000000000000001E-3</v>
      </c>
      <c r="L222" s="1118"/>
      <c r="M222" s="1119"/>
      <c r="N222" s="1118"/>
      <c r="O222" s="1119"/>
      <c r="P222" s="184"/>
      <c r="Q222" s="184"/>
      <c r="R222" s="184"/>
      <c r="S222" s="369">
        <v>50</v>
      </c>
      <c r="T222" s="369">
        <v>52.5</v>
      </c>
      <c r="U222" s="369">
        <v>55</v>
      </c>
      <c r="V222" s="369">
        <v>57.5</v>
      </c>
      <c r="W222" s="369">
        <v>60</v>
      </c>
      <c r="X222" s="369">
        <v>62.5</v>
      </c>
      <c r="Y222" s="369">
        <v>65</v>
      </c>
      <c r="Z222" s="369">
        <v>67.5</v>
      </c>
      <c r="AA222" s="369">
        <v>70</v>
      </c>
      <c r="AB222" s="369">
        <v>72.5</v>
      </c>
      <c r="AC222" s="369">
        <v>75</v>
      </c>
      <c r="AD222" s="1113" t="s">
        <v>2301</v>
      </c>
      <c r="AE222" s="1114"/>
      <c r="AF222" s="1113" t="s">
        <v>2570</v>
      </c>
      <c r="AG222" s="1114"/>
      <c r="AH222" s="1114"/>
      <c r="AI222" s="173">
        <v>4</v>
      </c>
      <c r="AJ222" s="173">
        <v>1E-3</v>
      </c>
      <c r="AK222" s="173">
        <v>8</v>
      </c>
      <c r="AL222" s="173">
        <v>2E-3</v>
      </c>
      <c r="AM222" s="867" t="s">
        <v>287</v>
      </c>
      <c r="AN222" s="867" t="s">
        <v>287</v>
      </c>
      <c r="AO222" s="194">
        <f t="shared" si="49"/>
        <v>4.0000000000000001E-3</v>
      </c>
      <c r="AP222" s="866">
        <v>1E-3</v>
      </c>
      <c r="AQ222" s="866" t="s">
        <v>2320</v>
      </c>
    </row>
    <row r="223" spans="2:43">
      <c r="B223" s="182" t="s">
        <v>2978</v>
      </c>
      <c r="C223" s="182" t="s">
        <v>2979</v>
      </c>
      <c r="D223" s="182" t="s">
        <v>1482</v>
      </c>
      <c r="E223" s="182" t="s">
        <v>1673</v>
      </c>
      <c r="F223" s="182" t="s">
        <v>2214</v>
      </c>
      <c r="G223" s="182" t="s">
        <v>1991</v>
      </c>
      <c r="H223" s="182" t="s">
        <v>300</v>
      </c>
      <c r="I223" s="182" t="s">
        <v>1992</v>
      </c>
      <c r="J223" s="183">
        <v>0.01</v>
      </c>
      <c r="K223" s="196">
        <f t="shared" si="48"/>
        <v>0.03</v>
      </c>
      <c r="L223" s="1118"/>
      <c r="M223" s="1119"/>
      <c r="N223" s="1118"/>
      <c r="O223" s="1119"/>
      <c r="P223" s="184"/>
      <c r="Q223" s="184"/>
      <c r="R223" s="184"/>
      <c r="S223" s="369">
        <v>1.05</v>
      </c>
      <c r="T223" s="369">
        <v>2.5</v>
      </c>
      <c r="U223" s="369">
        <v>5.05</v>
      </c>
      <c r="V223" s="369">
        <v>7.5</v>
      </c>
      <c r="W223" s="369">
        <v>10</v>
      </c>
      <c r="X223" s="369">
        <v>11.05</v>
      </c>
      <c r="Y223" s="369">
        <v>12.5</v>
      </c>
      <c r="Z223" s="369">
        <v>15</v>
      </c>
      <c r="AA223" s="369">
        <v>18</v>
      </c>
      <c r="AB223" s="369">
        <v>19</v>
      </c>
      <c r="AC223" s="369">
        <v>20</v>
      </c>
      <c r="AD223" s="1113" t="s">
        <v>2301</v>
      </c>
      <c r="AE223" s="1114"/>
      <c r="AF223" s="1113" t="s">
        <v>2522</v>
      </c>
      <c r="AG223" s="1114"/>
      <c r="AH223" s="1114"/>
      <c r="AI223" s="173">
        <v>4</v>
      </c>
      <c r="AJ223" s="173">
        <v>1E-3</v>
      </c>
      <c r="AK223" s="173">
        <v>8</v>
      </c>
      <c r="AL223" s="173">
        <v>2E-3</v>
      </c>
      <c r="AM223" s="867" t="s">
        <v>287</v>
      </c>
      <c r="AN223" s="867" t="s">
        <v>287</v>
      </c>
      <c r="AO223" s="194">
        <f t="shared" si="49"/>
        <v>0.02</v>
      </c>
      <c r="AP223" s="866">
        <v>1E-3</v>
      </c>
      <c r="AQ223" s="866" t="s">
        <v>2320</v>
      </c>
    </row>
    <row r="224" spans="2:43" ht="12.75" customHeight="1">
      <c r="B224" s="182" t="s">
        <v>3000</v>
      </c>
      <c r="C224" s="183">
        <v>410430</v>
      </c>
      <c r="D224" s="182" t="s">
        <v>1482</v>
      </c>
      <c r="E224" s="182" t="s">
        <v>1673</v>
      </c>
      <c r="F224" s="183" t="s">
        <v>2165</v>
      </c>
      <c r="G224" s="182" t="s">
        <v>297</v>
      </c>
      <c r="H224" s="182" t="s">
        <v>300</v>
      </c>
      <c r="I224" s="182" t="s">
        <v>1772</v>
      </c>
      <c r="J224" s="183">
        <v>0.01</v>
      </c>
      <c r="K224" s="196">
        <f t="shared" ref="K224:K225" si="50">AO224+J224</f>
        <v>0.03</v>
      </c>
      <c r="L224" s="1118"/>
      <c r="M224" s="1119"/>
      <c r="N224" s="1118"/>
      <c r="O224" s="1119"/>
      <c r="P224" s="184"/>
      <c r="Q224" s="184"/>
      <c r="R224" s="184"/>
      <c r="S224" s="369">
        <v>1.05</v>
      </c>
      <c r="T224" s="369">
        <v>2.5</v>
      </c>
      <c r="U224" s="369">
        <v>6</v>
      </c>
      <c r="V224" s="369">
        <v>7</v>
      </c>
      <c r="W224" s="369">
        <v>10</v>
      </c>
      <c r="X224" s="369">
        <v>12.5</v>
      </c>
      <c r="Y224" s="369">
        <v>15</v>
      </c>
      <c r="Z224" s="369">
        <v>17.5</v>
      </c>
      <c r="AA224" s="369">
        <v>20</v>
      </c>
      <c r="AB224" s="369">
        <v>22.5</v>
      </c>
      <c r="AC224" s="369">
        <v>25</v>
      </c>
      <c r="AD224" s="1120" t="s">
        <v>2301</v>
      </c>
      <c r="AE224" s="1122"/>
      <c r="AF224" s="1120" t="s">
        <v>2522</v>
      </c>
      <c r="AG224" s="1121"/>
      <c r="AH224" s="1122"/>
      <c r="AI224" s="173">
        <v>4</v>
      </c>
      <c r="AJ224" s="173">
        <v>1E-3</v>
      </c>
      <c r="AK224" s="173">
        <v>8</v>
      </c>
      <c r="AL224" s="173">
        <v>2E-3</v>
      </c>
      <c r="AM224" s="880" t="s">
        <v>287</v>
      </c>
      <c r="AN224" s="880" t="s">
        <v>287</v>
      </c>
      <c r="AO224" s="194">
        <f t="shared" ref="AO224:AO225" si="51">IF(J224&lt;0.005,4*J224,IF(J224&lt;0.01,3*J224,2*J224))</f>
        <v>0.02</v>
      </c>
      <c r="AP224" s="879">
        <v>1E-3</v>
      </c>
      <c r="AQ224" s="879" t="s">
        <v>2320</v>
      </c>
    </row>
    <row r="225" spans="2:43">
      <c r="B225" s="182" t="s">
        <v>3001</v>
      </c>
      <c r="C225" s="183">
        <v>7014898</v>
      </c>
      <c r="D225" s="182" t="s">
        <v>1482</v>
      </c>
      <c r="E225" s="182" t="s">
        <v>1673</v>
      </c>
      <c r="F225" s="182" t="s">
        <v>2931</v>
      </c>
      <c r="G225" s="182" t="s">
        <v>297</v>
      </c>
      <c r="H225" s="182" t="s">
        <v>300</v>
      </c>
      <c r="I225" s="182" t="s">
        <v>1657</v>
      </c>
      <c r="J225" s="183">
        <v>0.01</v>
      </c>
      <c r="K225" s="196">
        <f t="shared" si="50"/>
        <v>0.03</v>
      </c>
      <c r="L225" s="1118"/>
      <c r="M225" s="1119"/>
      <c r="N225" s="1118"/>
      <c r="O225" s="1119"/>
      <c r="P225" s="184"/>
      <c r="Q225" s="184"/>
      <c r="R225" s="184"/>
      <c r="S225" s="369">
        <v>25</v>
      </c>
      <c r="T225" s="369">
        <v>27.5</v>
      </c>
      <c r="U225" s="369">
        <v>30</v>
      </c>
      <c r="V225" s="369">
        <v>32.5</v>
      </c>
      <c r="W225" s="369">
        <v>35</v>
      </c>
      <c r="X225" s="369">
        <v>37.5</v>
      </c>
      <c r="Y225" s="369">
        <v>40</v>
      </c>
      <c r="Z225" s="369">
        <v>42.5</v>
      </c>
      <c r="AA225" s="369">
        <v>45</v>
      </c>
      <c r="AB225" s="369">
        <v>47.5</v>
      </c>
      <c r="AC225" s="369">
        <v>50</v>
      </c>
      <c r="AD225" s="1113" t="s">
        <v>2301</v>
      </c>
      <c r="AE225" s="1114"/>
      <c r="AF225" s="1113" t="s">
        <v>2522</v>
      </c>
      <c r="AG225" s="1114"/>
      <c r="AH225" s="1114"/>
      <c r="AI225" s="447">
        <v>4</v>
      </c>
      <c r="AJ225" s="447">
        <v>1E-3</v>
      </c>
      <c r="AK225" s="447">
        <v>8</v>
      </c>
      <c r="AL225" s="447">
        <v>2E-3</v>
      </c>
      <c r="AM225" s="880" t="s">
        <v>287</v>
      </c>
      <c r="AN225" s="880" t="s">
        <v>287</v>
      </c>
      <c r="AO225" s="194">
        <f t="shared" si="51"/>
        <v>0.02</v>
      </c>
      <c r="AP225" s="879">
        <v>1E-3</v>
      </c>
      <c r="AQ225" s="879" t="s">
        <v>2320</v>
      </c>
    </row>
    <row r="226" spans="2:43">
      <c r="B226" s="182" t="s">
        <v>3010</v>
      </c>
      <c r="C226" s="183">
        <v>57037709</v>
      </c>
      <c r="D226" s="182" t="s">
        <v>1482</v>
      </c>
      <c r="E226" s="182" t="s">
        <v>1673</v>
      </c>
      <c r="F226" s="183" t="s">
        <v>1630</v>
      </c>
      <c r="G226" s="182" t="s">
        <v>297</v>
      </c>
      <c r="H226" s="182" t="s">
        <v>300</v>
      </c>
      <c r="I226" s="183" t="s">
        <v>1657</v>
      </c>
      <c r="J226" s="183">
        <v>0.01</v>
      </c>
      <c r="K226" s="196">
        <f t="shared" si="46"/>
        <v>0.03</v>
      </c>
      <c r="L226" s="1118"/>
      <c r="M226" s="1119"/>
      <c r="N226" s="1118"/>
      <c r="O226" s="1119"/>
      <c r="P226" s="184"/>
      <c r="Q226" s="184"/>
      <c r="R226" s="184"/>
      <c r="S226" s="369">
        <v>25</v>
      </c>
      <c r="T226" s="369">
        <v>27.5</v>
      </c>
      <c r="U226" s="369">
        <v>30</v>
      </c>
      <c r="V226" s="369">
        <v>32.5</v>
      </c>
      <c r="W226" s="369">
        <v>35</v>
      </c>
      <c r="X226" s="369">
        <v>37.5</v>
      </c>
      <c r="Y226" s="369">
        <v>40</v>
      </c>
      <c r="Z226" s="369">
        <v>42.5</v>
      </c>
      <c r="AA226" s="369">
        <v>45</v>
      </c>
      <c r="AB226" s="369">
        <v>47.5</v>
      </c>
      <c r="AC226" s="369">
        <v>50</v>
      </c>
      <c r="AD226" s="1113" t="s">
        <v>2301</v>
      </c>
      <c r="AE226" s="1114"/>
      <c r="AF226" s="1113" t="s">
        <v>2522</v>
      </c>
      <c r="AG226" s="1114"/>
      <c r="AH226" s="1114"/>
      <c r="AI226" s="173">
        <v>4</v>
      </c>
      <c r="AJ226" s="173">
        <v>1E-3</v>
      </c>
      <c r="AK226" s="173">
        <v>8</v>
      </c>
      <c r="AL226" s="173">
        <v>2E-3</v>
      </c>
      <c r="AM226" s="891" t="s">
        <v>287</v>
      </c>
      <c r="AN226" s="891" t="s">
        <v>287</v>
      </c>
      <c r="AO226" s="194">
        <f t="shared" si="47"/>
        <v>0.02</v>
      </c>
      <c r="AP226" s="179">
        <v>1E-3</v>
      </c>
      <c r="AQ226" s="890" t="s">
        <v>2320</v>
      </c>
    </row>
    <row r="227" spans="2:43">
      <c r="B227" s="182" t="s">
        <v>3011</v>
      </c>
      <c r="C227" s="183">
        <v>7042662</v>
      </c>
      <c r="D227" s="182" t="s">
        <v>1482</v>
      </c>
      <c r="E227" s="182" t="s">
        <v>1673</v>
      </c>
      <c r="F227" s="182" t="s">
        <v>1630</v>
      </c>
      <c r="G227" s="182" t="s">
        <v>297</v>
      </c>
      <c r="H227" s="182" t="s">
        <v>300</v>
      </c>
      <c r="I227" s="182" t="s">
        <v>1657</v>
      </c>
      <c r="J227" s="183">
        <v>0.01</v>
      </c>
      <c r="K227" s="196">
        <f t="shared" si="46"/>
        <v>0.03</v>
      </c>
      <c r="L227" s="1118"/>
      <c r="M227" s="1119"/>
      <c r="N227" s="1118"/>
      <c r="O227" s="1119"/>
      <c r="P227" s="184"/>
      <c r="Q227" s="184"/>
      <c r="R227" s="184"/>
      <c r="S227" s="369">
        <v>25</v>
      </c>
      <c r="T227" s="369">
        <v>27.5</v>
      </c>
      <c r="U227" s="369">
        <v>30</v>
      </c>
      <c r="V227" s="369">
        <v>32.5</v>
      </c>
      <c r="W227" s="369">
        <v>35</v>
      </c>
      <c r="X227" s="369">
        <v>37.5</v>
      </c>
      <c r="Y227" s="369">
        <v>40</v>
      </c>
      <c r="Z227" s="369">
        <v>42.5</v>
      </c>
      <c r="AA227" s="369">
        <v>45</v>
      </c>
      <c r="AB227" s="369">
        <v>47.5</v>
      </c>
      <c r="AC227" s="369">
        <v>50</v>
      </c>
      <c r="AD227" s="1113" t="s">
        <v>2301</v>
      </c>
      <c r="AE227" s="1114"/>
      <c r="AF227" s="1113" t="s">
        <v>2522</v>
      </c>
      <c r="AG227" s="1114"/>
      <c r="AH227" s="1114"/>
      <c r="AI227" s="173">
        <v>4</v>
      </c>
      <c r="AJ227" s="173">
        <v>1E-3</v>
      </c>
      <c r="AK227" s="173">
        <v>8</v>
      </c>
      <c r="AL227" s="173">
        <v>2E-3</v>
      </c>
      <c r="AM227" s="891" t="s">
        <v>287</v>
      </c>
      <c r="AN227" s="891" t="s">
        <v>287</v>
      </c>
      <c r="AO227" s="194">
        <f t="shared" si="47"/>
        <v>0.02</v>
      </c>
      <c r="AP227" s="890">
        <v>1E-3</v>
      </c>
      <c r="AQ227" s="890" t="s">
        <v>2320</v>
      </c>
    </row>
    <row r="228" spans="2:43" ht="12.75" customHeight="1">
      <c r="B228" s="182" t="s">
        <v>3012</v>
      </c>
      <c r="C228" s="183">
        <v>65145484</v>
      </c>
      <c r="D228" s="182" t="s">
        <v>1482</v>
      </c>
      <c r="E228" s="182" t="s">
        <v>1673</v>
      </c>
      <c r="F228" s="182" t="s">
        <v>3013</v>
      </c>
      <c r="G228" s="182" t="s">
        <v>297</v>
      </c>
      <c r="H228" s="182" t="s">
        <v>300</v>
      </c>
      <c r="I228" s="182" t="s">
        <v>1657</v>
      </c>
      <c r="J228" s="183">
        <v>0.01</v>
      </c>
      <c r="K228" s="196">
        <f t="shared" si="46"/>
        <v>0.03</v>
      </c>
      <c r="L228" s="1118"/>
      <c r="M228" s="1119"/>
      <c r="N228" s="1118"/>
      <c r="O228" s="1119"/>
      <c r="P228" s="184"/>
      <c r="Q228" s="184"/>
      <c r="R228" s="184"/>
      <c r="S228" s="369">
        <v>25</v>
      </c>
      <c r="T228" s="369">
        <v>27.5</v>
      </c>
      <c r="U228" s="369">
        <v>30</v>
      </c>
      <c r="V228" s="369">
        <v>32.5</v>
      </c>
      <c r="W228" s="369">
        <v>35</v>
      </c>
      <c r="X228" s="369">
        <v>37.5</v>
      </c>
      <c r="Y228" s="369">
        <v>40</v>
      </c>
      <c r="Z228" s="369">
        <v>42.5</v>
      </c>
      <c r="AA228" s="369">
        <v>45</v>
      </c>
      <c r="AB228" s="369">
        <v>47.5</v>
      </c>
      <c r="AC228" s="369">
        <v>50</v>
      </c>
      <c r="AD228" s="1113" t="s">
        <v>2301</v>
      </c>
      <c r="AE228" s="1114"/>
      <c r="AF228" s="1113" t="s">
        <v>2522</v>
      </c>
      <c r="AG228" s="1114"/>
      <c r="AH228" s="1114"/>
      <c r="AI228" s="173">
        <v>4</v>
      </c>
      <c r="AJ228" s="173">
        <v>1E-3</v>
      </c>
      <c r="AK228" s="173">
        <v>8</v>
      </c>
      <c r="AL228" s="173">
        <v>2E-3</v>
      </c>
      <c r="AM228" s="891" t="s">
        <v>287</v>
      </c>
      <c r="AN228" s="891" t="s">
        <v>287</v>
      </c>
      <c r="AO228" s="194">
        <f t="shared" si="47"/>
        <v>0.02</v>
      </c>
      <c r="AP228" s="890">
        <v>1E-3</v>
      </c>
      <c r="AQ228" s="890" t="s">
        <v>2320</v>
      </c>
    </row>
    <row r="229" spans="2:43" ht="12.75" customHeight="1">
      <c r="B229" s="182" t="s">
        <v>3014</v>
      </c>
      <c r="C229" s="183">
        <v>65145462</v>
      </c>
      <c r="D229" s="182" t="s">
        <v>1482</v>
      </c>
      <c r="E229" s="182" t="s">
        <v>1673</v>
      </c>
      <c r="F229" s="182" t="s">
        <v>3013</v>
      </c>
      <c r="G229" s="182" t="s">
        <v>297</v>
      </c>
      <c r="H229" s="182" t="s">
        <v>300</v>
      </c>
      <c r="I229" s="182" t="s">
        <v>1657</v>
      </c>
      <c r="J229" s="183">
        <v>0.01</v>
      </c>
      <c r="K229" s="196">
        <f t="shared" si="46"/>
        <v>0.03</v>
      </c>
      <c r="L229" s="1118"/>
      <c r="M229" s="1119"/>
      <c r="N229" s="1118"/>
      <c r="O229" s="1119"/>
      <c r="P229" s="184"/>
      <c r="Q229" s="184"/>
      <c r="R229" s="184"/>
      <c r="S229" s="369">
        <v>25</v>
      </c>
      <c r="T229" s="369">
        <v>27.5</v>
      </c>
      <c r="U229" s="369">
        <v>30</v>
      </c>
      <c r="V229" s="369">
        <v>32.5</v>
      </c>
      <c r="W229" s="369">
        <v>35</v>
      </c>
      <c r="X229" s="369">
        <v>37.5</v>
      </c>
      <c r="Y229" s="369">
        <v>40</v>
      </c>
      <c r="Z229" s="369">
        <v>42.5</v>
      </c>
      <c r="AA229" s="369">
        <v>45</v>
      </c>
      <c r="AB229" s="369">
        <v>47.5</v>
      </c>
      <c r="AC229" s="369">
        <v>50</v>
      </c>
      <c r="AD229" s="1113" t="s">
        <v>2301</v>
      </c>
      <c r="AE229" s="1114"/>
      <c r="AF229" s="1113" t="s">
        <v>2522</v>
      </c>
      <c r="AG229" s="1114"/>
      <c r="AH229" s="1114"/>
      <c r="AI229" s="173">
        <v>4</v>
      </c>
      <c r="AJ229" s="173">
        <v>1E-3</v>
      </c>
      <c r="AK229" s="173">
        <v>8</v>
      </c>
      <c r="AL229" s="173">
        <v>2E-3</v>
      </c>
      <c r="AM229" s="891" t="s">
        <v>287</v>
      </c>
      <c r="AN229" s="891" t="s">
        <v>287</v>
      </c>
      <c r="AO229" s="194">
        <f t="shared" si="47"/>
        <v>0.02</v>
      </c>
      <c r="AP229" s="890">
        <v>1E-3</v>
      </c>
      <c r="AQ229" s="890" t="s">
        <v>2320</v>
      </c>
    </row>
    <row r="230" spans="2:43">
      <c r="B230" s="182" t="s">
        <v>3015</v>
      </c>
      <c r="C230" s="182" t="s">
        <v>1678</v>
      </c>
      <c r="D230" s="182" t="s">
        <v>1482</v>
      </c>
      <c r="E230" s="182" t="s">
        <v>330</v>
      </c>
      <c r="F230" s="182" t="s">
        <v>3016</v>
      </c>
      <c r="G230" s="182" t="s">
        <v>296</v>
      </c>
      <c r="H230" s="182" t="s">
        <v>300</v>
      </c>
      <c r="I230" s="182" t="s">
        <v>1657</v>
      </c>
      <c r="J230" s="183">
        <v>1E-3</v>
      </c>
      <c r="K230" s="196">
        <f t="shared" si="46"/>
        <v>5.0000000000000001E-3</v>
      </c>
      <c r="L230" s="1118"/>
      <c r="M230" s="1119"/>
      <c r="N230" s="1118"/>
      <c r="O230" s="1119"/>
      <c r="P230" s="184"/>
      <c r="Q230" s="184"/>
      <c r="R230" s="184"/>
      <c r="S230" s="369">
        <v>25</v>
      </c>
      <c r="T230" s="369">
        <v>27.5</v>
      </c>
      <c r="U230" s="369">
        <v>30</v>
      </c>
      <c r="V230" s="369">
        <v>32.5</v>
      </c>
      <c r="W230" s="369">
        <v>35</v>
      </c>
      <c r="X230" s="369">
        <v>37.5</v>
      </c>
      <c r="Y230" s="369">
        <v>40</v>
      </c>
      <c r="Z230" s="369">
        <v>42.5</v>
      </c>
      <c r="AA230" s="369">
        <v>45</v>
      </c>
      <c r="AB230" s="369">
        <v>47.5</v>
      </c>
      <c r="AC230" s="369">
        <v>50</v>
      </c>
      <c r="AD230" s="1113" t="s">
        <v>2301</v>
      </c>
      <c r="AE230" s="1114"/>
      <c r="AF230" s="1113" t="s">
        <v>2522</v>
      </c>
      <c r="AG230" s="1114"/>
      <c r="AH230" s="1114"/>
      <c r="AI230" s="173">
        <v>4</v>
      </c>
      <c r="AJ230" s="173">
        <v>1E-3</v>
      </c>
      <c r="AK230" s="173">
        <v>8</v>
      </c>
      <c r="AL230" s="173">
        <v>2E-3</v>
      </c>
      <c r="AM230" s="891" t="s">
        <v>287</v>
      </c>
      <c r="AN230" s="891" t="s">
        <v>287</v>
      </c>
      <c r="AO230" s="194">
        <f t="shared" si="47"/>
        <v>4.0000000000000001E-3</v>
      </c>
      <c r="AP230" s="179">
        <v>1E-3</v>
      </c>
      <c r="AQ230" s="890" t="s">
        <v>2320</v>
      </c>
    </row>
    <row r="231" spans="2:43">
      <c r="B231" s="182" t="s">
        <v>3017</v>
      </c>
      <c r="C231" s="183">
        <v>8264277</v>
      </c>
      <c r="D231" s="182" t="s">
        <v>1482</v>
      </c>
      <c r="E231" s="182" t="s">
        <v>1673</v>
      </c>
      <c r="F231" s="897">
        <v>103137</v>
      </c>
      <c r="G231" s="182" t="s">
        <v>297</v>
      </c>
      <c r="H231" s="182" t="s">
        <v>300</v>
      </c>
      <c r="I231" s="182" t="s">
        <v>1772</v>
      </c>
      <c r="J231" s="183">
        <v>0.01</v>
      </c>
      <c r="K231" s="196">
        <f t="shared" si="46"/>
        <v>0.03</v>
      </c>
      <c r="L231" s="1118"/>
      <c r="M231" s="1119"/>
      <c r="N231" s="1118"/>
      <c r="O231" s="1119"/>
      <c r="P231" s="184"/>
      <c r="Q231" s="184"/>
      <c r="R231" s="184"/>
      <c r="S231" s="369">
        <v>1.05</v>
      </c>
      <c r="T231" s="369">
        <v>2.5</v>
      </c>
      <c r="U231" s="369">
        <v>6</v>
      </c>
      <c r="V231" s="369">
        <v>7</v>
      </c>
      <c r="W231" s="369">
        <v>10</v>
      </c>
      <c r="X231" s="369">
        <v>12.5</v>
      </c>
      <c r="Y231" s="369">
        <v>15</v>
      </c>
      <c r="Z231" s="369">
        <v>17.5</v>
      </c>
      <c r="AA231" s="369">
        <v>20</v>
      </c>
      <c r="AB231" s="369">
        <v>22.5</v>
      </c>
      <c r="AC231" s="369">
        <v>25</v>
      </c>
      <c r="AD231" s="1113" t="s">
        <v>2301</v>
      </c>
      <c r="AE231" s="1114"/>
      <c r="AF231" s="1113" t="s">
        <v>2522</v>
      </c>
      <c r="AG231" s="1114"/>
      <c r="AH231" s="1114"/>
      <c r="AI231" s="173">
        <v>4</v>
      </c>
      <c r="AJ231" s="173">
        <v>1E-3</v>
      </c>
      <c r="AK231" s="173">
        <v>8</v>
      </c>
      <c r="AL231" s="173">
        <v>2E-3</v>
      </c>
      <c r="AM231" s="891" t="s">
        <v>287</v>
      </c>
      <c r="AN231" s="891" t="s">
        <v>287</v>
      </c>
      <c r="AO231" s="194">
        <f t="shared" si="47"/>
        <v>0.02</v>
      </c>
      <c r="AP231" s="890">
        <v>1E-3</v>
      </c>
      <c r="AQ231" s="890" t="s">
        <v>2320</v>
      </c>
    </row>
    <row r="232" spans="2:43" ht="12.75" customHeight="1">
      <c r="B232" s="182" t="s">
        <v>3018</v>
      </c>
      <c r="C232" s="183">
        <v>46046094</v>
      </c>
      <c r="D232" s="182" t="s">
        <v>1482</v>
      </c>
      <c r="E232" s="182" t="s">
        <v>1673</v>
      </c>
      <c r="F232" s="182" t="s">
        <v>3019</v>
      </c>
      <c r="G232" s="182" t="s">
        <v>297</v>
      </c>
      <c r="H232" s="182" t="s">
        <v>300</v>
      </c>
      <c r="I232" s="182" t="s">
        <v>1772</v>
      </c>
      <c r="J232" s="183">
        <v>0.01</v>
      </c>
      <c r="K232" s="196">
        <f t="shared" si="46"/>
        <v>0.03</v>
      </c>
      <c r="L232" s="1118"/>
      <c r="M232" s="1119"/>
      <c r="N232" s="1118"/>
      <c r="O232" s="1119"/>
      <c r="P232" s="184"/>
      <c r="Q232" s="184"/>
      <c r="R232" s="184"/>
      <c r="S232" s="369">
        <v>1.05</v>
      </c>
      <c r="T232" s="369">
        <v>2.5</v>
      </c>
      <c r="U232" s="369">
        <v>6</v>
      </c>
      <c r="V232" s="369">
        <v>7</v>
      </c>
      <c r="W232" s="369">
        <v>10</v>
      </c>
      <c r="X232" s="369">
        <v>12.5</v>
      </c>
      <c r="Y232" s="369">
        <v>15</v>
      </c>
      <c r="Z232" s="369">
        <v>17.5</v>
      </c>
      <c r="AA232" s="369">
        <v>20</v>
      </c>
      <c r="AB232" s="369">
        <v>22.5</v>
      </c>
      <c r="AC232" s="369">
        <v>25</v>
      </c>
      <c r="AD232" s="1113" t="s">
        <v>2301</v>
      </c>
      <c r="AE232" s="1114"/>
      <c r="AF232" s="1113" t="s">
        <v>2522</v>
      </c>
      <c r="AG232" s="1114"/>
      <c r="AH232" s="1114"/>
      <c r="AI232" s="173">
        <v>4</v>
      </c>
      <c r="AJ232" s="173">
        <v>1E-3</v>
      </c>
      <c r="AK232" s="173">
        <v>8</v>
      </c>
      <c r="AL232" s="173">
        <v>2E-3</v>
      </c>
      <c r="AM232" s="891" t="s">
        <v>287</v>
      </c>
      <c r="AN232" s="891" t="s">
        <v>287</v>
      </c>
      <c r="AO232" s="194">
        <f t="shared" si="47"/>
        <v>0.02</v>
      </c>
      <c r="AP232" s="890">
        <v>1E-3</v>
      </c>
      <c r="AQ232" s="890" t="s">
        <v>2320</v>
      </c>
    </row>
    <row r="233" spans="2:43">
      <c r="B233" s="182" t="s">
        <v>3020</v>
      </c>
      <c r="C233" s="183">
        <v>2034</v>
      </c>
      <c r="D233" s="182" t="s">
        <v>1482</v>
      </c>
      <c r="E233" s="182" t="s">
        <v>1673</v>
      </c>
      <c r="F233" s="182" t="s">
        <v>3021</v>
      </c>
      <c r="G233" s="182" t="s">
        <v>1678</v>
      </c>
      <c r="H233" s="182" t="s">
        <v>300</v>
      </c>
      <c r="I233" s="182" t="s">
        <v>1772</v>
      </c>
      <c r="J233" s="183">
        <v>0.01</v>
      </c>
      <c r="K233" s="196">
        <f t="shared" si="46"/>
        <v>0.03</v>
      </c>
      <c r="L233" s="1118"/>
      <c r="M233" s="1119"/>
      <c r="N233" s="1118"/>
      <c r="O233" s="1119"/>
      <c r="P233" s="184"/>
      <c r="Q233" s="184"/>
      <c r="R233" s="184"/>
      <c r="S233" s="369">
        <v>1.05</v>
      </c>
      <c r="T233" s="369">
        <v>2.5</v>
      </c>
      <c r="U233" s="369">
        <v>6</v>
      </c>
      <c r="V233" s="369">
        <v>7</v>
      </c>
      <c r="W233" s="369">
        <v>10</v>
      </c>
      <c r="X233" s="369">
        <v>12.5</v>
      </c>
      <c r="Y233" s="369">
        <v>15</v>
      </c>
      <c r="Z233" s="369">
        <v>17.5</v>
      </c>
      <c r="AA233" s="369">
        <v>20</v>
      </c>
      <c r="AB233" s="369">
        <v>22.5</v>
      </c>
      <c r="AC233" s="369">
        <v>25</v>
      </c>
      <c r="AD233" s="1113" t="s">
        <v>2301</v>
      </c>
      <c r="AE233" s="1114"/>
      <c r="AF233" s="1113" t="s">
        <v>2522</v>
      </c>
      <c r="AG233" s="1114"/>
      <c r="AH233" s="1114"/>
      <c r="AI233" s="173">
        <v>4</v>
      </c>
      <c r="AJ233" s="173">
        <v>1E-3</v>
      </c>
      <c r="AK233" s="173">
        <v>8</v>
      </c>
      <c r="AL233" s="173">
        <v>2E-3</v>
      </c>
      <c r="AM233" s="891" t="s">
        <v>287</v>
      </c>
      <c r="AN233" s="891" t="s">
        <v>287</v>
      </c>
      <c r="AO233" s="194">
        <f t="shared" si="47"/>
        <v>0.02</v>
      </c>
      <c r="AP233" s="890">
        <v>1E-3</v>
      </c>
      <c r="AQ233" s="890" t="s">
        <v>2320</v>
      </c>
    </row>
    <row r="234" spans="2:43">
      <c r="B234" s="182" t="s">
        <v>3022</v>
      </c>
      <c r="C234" s="183">
        <v>86546247</v>
      </c>
      <c r="D234" s="182" t="s">
        <v>1482</v>
      </c>
      <c r="E234" s="182" t="s">
        <v>1673</v>
      </c>
      <c r="F234" s="182" t="s">
        <v>3021</v>
      </c>
      <c r="G234" s="182" t="s">
        <v>1678</v>
      </c>
      <c r="H234" s="182" t="s">
        <v>300</v>
      </c>
      <c r="I234" s="182" t="s">
        <v>1772</v>
      </c>
      <c r="J234" s="183">
        <v>0.01</v>
      </c>
      <c r="K234" s="196">
        <f t="shared" si="46"/>
        <v>0.03</v>
      </c>
      <c r="L234" s="1118"/>
      <c r="M234" s="1119"/>
      <c r="N234" s="1118"/>
      <c r="O234" s="1119"/>
      <c r="P234" s="184"/>
      <c r="Q234" s="184"/>
      <c r="R234" s="184"/>
      <c r="S234" s="369">
        <v>1.05</v>
      </c>
      <c r="T234" s="369">
        <v>2.5</v>
      </c>
      <c r="U234" s="369">
        <v>6</v>
      </c>
      <c r="V234" s="369">
        <v>7</v>
      </c>
      <c r="W234" s="369">
        <v>10</v>
      </c>
      <c r="X234" s="369">
        <v>12.5</v>
      </c>
      <c r="Y234" s="369">
        <v>15</v>
      </c>
      <c r="Z234" s="369">
        <v>17.5</v>
      </c>
      <c r="AA234" s="369">
        <v>20</v>
      </c>
      <c r="AB234" s="369">
        <v>22.5</v>
      </c>
      <c r="AC234" s="369">
        <v>25</v>
      </c>
      <c r="AD234" s="1113" t="s">
        <v>2301</v>
      </c>
      <c r="AE234" s="1114"/>
      <c r="AF234" s="1113" t="s">
        <v>2522</v>
      </c>
      <c r="AG234" s="1114"/>
      <c r="AH234" s="1114"/>
      <c r="AI234" s="173">
        <v>4</v>
      </c>
      <c r="AJ234" s="173">
        <v>1E-3</v>
      </c>
      <c r="AK234" s="173">
        <v>8</v>
      </c>
      <c r="AL234" s="173">
        <v>2E-3</v>
      </c>
      <c r="AM234" s="891" t="s">
        <v>287</v>
      </c>
      <c r="AN234" s="891" t="s">
        <v>287</v>
      </c>
      <c r="AO234" s="194">
        <f t="shared" si="47"/>
        <v>0.02</v>
      </c>
      <c r="AP234" s="890">
        <v>1E-3</v>
      </c>
      <c r="AQ234" s="890" t="s">
        <v>2320</v>
      </c>
    </row>
    <row r="235" spans="2:43">
      <c r="B235" s="182" t="s">
        <v>3023</v>
      </c>
      <c r="C235" s="183">
        <v>16204172</v>
      </c>
      <c r="D235" s="182" t="s">
        <v>1482</v>
      </c>
      <c r="E235" s="182" t="s">
        <v>1673</v>
      </c>
      <c r="F235" s="182" t="s">
        <v>3021</v>
      </c>
      <c r="G235" s="182" t="s">
        <v>1678</v>
      </c>
      <c r="H235" s="182" t="s">
        <v>300</v>
      </c>
      <c r="I235" s="182" t="s">
        <v>1772</v>
      </c>
      <c r="J235" s="183">
        <v>0.01</v>
      </c>
      <c r="K235" s="196">
        <f t="shared" si="46"/>
        <v>0.03</v>
      </c>
      <c r="L235" s="1118"/>
      <c r="M235" s="1119"/>
      <c r="N235" s="1118"/>
      <c r="O235" s="1119"/>
      <c r="P235" s="184"/>
      <c r="Q235" s="184"/>
      <c r="R235" s="184"/>
      <c r="S235" s="369">
        <v>1.05</v>
      </c>
      <c r="T235" s="369">
        <v>2.5</v>
      </c>
      <c r="U235" s="369">
        <v>6</v>
      </c>
      <c r="V235" s="369">
        <v>7</v>
      </c>
      <c r="W235" s="369">
        <v>10</v>
      </c>
      <c r="X235" s="369">
        <v>12.5</v>
      </c>
      <c r="Y235" s="369">
        <v>15</v>
      </c>
      <c r="Z235" s="369">
        <v>17.5</v>
      </c>
      <c r="AA235" s="369">
        <v>20</v>
      </c>
      <c r="AB235" s="369">
        <v>22.5</v>
      </c>
      <c r="AC235" s="369">
        <v>25</v>
      </c>
      <c r="AD235" s="1113" t="s">
        <v>2301</v>
      </c>
      <c r="AE235" s="1114"/>
      <c r="AF235" s="1113" t="s">
        <v>2522</v>
      </c>
      <c r="AG235" s="1114"/>
      <c r="AH235" s="1114"/>
      <c r="AI235" s="173">
        <v>4</v>
      </c>
      <c r="AJ235" s="173">
        <v>1E-3</v>
      </c>
      <c r="AK235" s="173">
        <v>8</v>
      </c>
      <c r="AL235" s="173">
        <v>2E-3</v>
      </c>
      <c r="AM235" s="891" t="s">
        <v>287</v>
      </c>
      <c r="AN235" s="891" t="s">
        <v>287</v>
      </c>
      <c r="AO235" s="194">
        <f t="shared" si="47"/>
        <v>0.02</v>
      </c>
      <c r="AP235" s="890">
        <v>1E-3</v>
      </c>
      <c r="AQ235" s="890" t="s">
        <v>2320</v>
      </c>
    </row>
    <row r="236" spans="2:43">
      <c r="B236" s="182" t="s">
        <v>3024</v>
      </c>
      <c r="C236" s="185" t="s">
        <v>3025</v>
      </c>
      <c r="D236" s="182" t="s">
        <v>1482</v>
      </c>
      <c r="E236" s="182" t="s">
        <v>1673</v>
      </c>
      <c r="F236" s="182" t="s">
        <v>3021</v>
      </c>
      <c r="G236" s="182" t="s">
        <v>606</v>
      </c>
      <c r="H236" s="182" t="s">
        <v>300</v>
      </c>
      <c r="I236" s="182" t="s">
        <v>1772</v>
      </c>
      <c r="J236" s="183">
        <v>0.01</v>
      </c>
      <c r="K236" s="196">
        <f t="shared" si="46"/>
        <v>0.03</v>
      </c>
      <c r="L236" s="1118"/>
      <c r="M236" s="1119"/>
      <c r="N236" s="1118"/>
      <c r="O236" s="1119"/>
      <c r="P236" s="184"/>
      <c r="Q236" s="184"/>
      <c r="R236" s="184"/>
      <c r="S236" s="369">
        <v>1.05</v>
      </c>
      <c r="T236" s="369">
        <v>2.5</v>
      </c>
      <c r="U236" s="369">
        <v>6</v>
      </c>
      <c r="V236" s="369">
        <v>7</v>
      </c>
      <c r="W236" s="369">
        <v>10</v>
      </c>
      <c r="X236" s="369">
        <v>12.5</v>
      </c>
      <c r="Y236" s="369">
        <v>15</v>
      </c>
      <c r="Z236" s="369">
        <v>17.5</v>
      </c>
      <c r="AA236" s="369">
        <v>20</v>
      </c>
      <c r="AB236" s="369">
        <v>22.5</v>
      </c>
      <c r="AC236" s="369">
        <v>25</v>
      </c>
      <c r="AD236" s="1113" t="s">
        <v>2301</v>
      </c>
      <c r="AE236" s="1114"/>
      <c r="AF236" s="1113" t="s">
        <v>2522</v>
      </c>
      <c r="AG236" s="1114"/>
      <c r="AH236" s="1114"/>
      <c r="AI236" s="173">
        <v>4</v>
      </c>
      <c r="AJ236" s="173">
        <v>1E-3</v>
      </c>
      <c r="AK236" s="173">
        <v>8</v>
      </c>
      <c r="AL236" s="173">
        <v>2E-3</v>
      </c>
      <c r="AM236" s="891" t="s">
        <v>287</v>
      </c>
      <c r="AN236" s="891" t="s">
        <v>287</v>
      </c>
      <c r="AO236" s="194">
        <f t="shared" si="47"/>
        <v>0.02</v>
      </c>
      <c r="AP236" s="890">
        <v>1E-3</v>
      </c>
      <c r="AQ236" s="890" t="s">
        <v>2320</v>
      </c>
    </row>
    <row r="237" spans="2:43" ht="12.75" customHeight="1">
      <c r="B237" s="182" t="s">
        <v>3026</v>
      </c>
      <c r="C237" s="183">
        <v>56135582</v>
      </c>
      <c r="D237" s="182" t="s">
        <v>1482</v>
      </c>
      <c r="E237" s="182" t="s">
        <v>1673</v>
      </c>
      <c r="F237" s="182" t="s">
        <v>3027</v>
      </c>
      <c r="G237" s="182" t="s">
        <v>297</v>
      </c>
      <c r="H237" s="182" t="s">
        <v>300</v>
      </c>
      <c r="I237" s="182" t="s">
        <v>1772</v>
      </c>
      <c r="J237" s="183">
        <v>0.01</v>
      </c>
      <c r="K237" s="196">
        <f t="shared" si="46"/>
        <v>0.03</v>
      </c>
      <c r="L237" s="1118"/>
      <c r="M237" s="1119"/>
      <c r="N237" s="1118"/>
      <c r="O237" s="1119"/>
      <c r="P237" s="184"/>
      <c r="Q237" s="184"/>
      <c r="R237" s="184"/>
      <c r="S237" s="369">
        <v>1.05</v>
      </c>
      <c r="T237" s="369">
        <v>2.5</v>
      </c>
      <c r="U237" s="369">
        <v>6</v>
      </c>
      <c r="V237" s="369">
        <v>7</v>
      </c>
      <c r="W237" s="369">
        <v>10</v>
      </c>
      <c r="X237" s="369">
        <v>12.5</v>
      </c>
      <c r="Y237" s="369">
        <v>15</v>
      </c>
      <c r="Z237" s="369">
        <v>17.5</v>
      </c>
      <c r="AA237" s="369">
        <v>20</v>
      </c>
      <c r="AB237" s="369">
        <v>22.5</v>
      </c>
      <c r="AC237" s="369">
        <v>25</v>
      </c>
      <c r="AD237" s="1113" t="s">
        <v>2301</v>
      </c>
      <c r="AE237" s="1114"/>
      <c r="AF237" s="1113" t="s">
        <v>2522</v>
      </c>
      <c r="AG237" s="1114"/>
      <c r="AH237" s="1114"/>
      <c r="AI237" s="173">
        <v>4</v>
      </c>
      <c r="AJ237" s="173">
        <v>1E-3</v>
      </c>
      <c r="AK237" s="173">
        <v>8</v>
      </c>
      <c r="AL237" s="173">
        <v>2E-3</v>
      </c>
      <c r="AM237" s="891" t="s">
        <v>287</v>
      </c>
      <c r="AN237" s="891" t="s">
        <v>287</v>
      </c>
      <c r="AO237" s="194">
        <f t="shared" si="47"/>
        <v>0.02</v>
      </c>
      <c r="AP237" s="890">
        <v>1E-3</v>
      </c>
      <c r="AQ237" s="890" t="s">
        <v>2320</v>
      </c>
    </row>
    <row r="238" spans="2:43">
      <c r="B238" s="182" t="s">
        <v>3028</v>
      </c>
      <c r="C238" s="183">
        <v>6995</v>
      </c>
      <c r="D238" s="182" t="s">
        <v>1482</v>
      </c>
      <c r="E238" s="182" t="s">
        <v>1673</v>
      </c>
      <c r="F238" s="182" t="s">
        <v>3021</v>
      </c>
      <c r="G238" s="182" t="s">
        <v>1678</v>
      </c>
      <c r="H238" s="182" t="s">
        <v>300</v>
      </c>
      <c r="I238" s="182" t="s">
        <v>1772</v>
      </c>
      <c r="J238" s="183">
        <v>0.01</v>
      </c>
      <c r="K238" s="196">
        <f t="shared" si="46"/>
        <v>0.03</v>
      </c>
      <c r="L238" s="1118"/>
      <c r="M238" s="1119"/>
      <c r="N238" s="1118"/>
      <c r="O238" s="1119"/>
      <c r="P238" s="184"/>
      <c r="Q238" s="184"/>
      <c r="R238" s="184"/>
      <c r="S238" s="369">
        <v>1.05</v>
      </c>
      <c r="T238" s="369">
        <v>2.5</v>
      </c>
      <c r="U238" s="369">
        <v>6</v>
      </c>
      <c r="V238" s="369">
        <v>7</v>
      </c>
      <c r="W238" s="369">
        <v>10</v>
      </c>
      <c r="X238" s="369">
        <v>12.5</v>
      </c>
      <c r="Y238" s="369">
        <v>15</v>
      </c>
      <c r="Z238" s="369">
        <v>17.5</v>
      </c>
      <c r="AA238" s="369">
        <v>20</v>
      </c>
      <c r="AB238" s="369">
        <v>22.5</v>
      </c>
      <c r="AC238" s="369">
        <v>25</v>
      </c>
      <c r="AD238" s="1113" t="s">
        <v>2301</v>
      </c>
      <c r="AE238" s="1114"/>
      <c r="AF238" s="1113" t="s">
        <v>2522</v>
      </c>
      <c r="AG238" s="1114"/>
      <c r="AH238" s="1114"/>
      <c r="AI238" s="173">
        <v>4</v>
      </c>
      <c r="AJ238" s="173">
        <v>1E-3</v>
      </c>
      <c r="AK238" s="173">
        <v>8</v>
      </c>
      <c r="AL238" s="173">
        <v>2E-3</v>
      </c>
      <c r="AM238" s="891" t="s">
        <v>287</v>
      </c>
      <c r="AN238" s="891" t="s">
        <v>287</v>
      </c>
      <c r="AO238" s="194">
        <f t="shared" si="47"/>
        <v>0.02</v>
      </c>
      <c r="AP238" s="890">
        <v>1E-3</v>
      </c>
      <c r="AQ238" s="890" t="s">
        <v>2320</v>
      </c>
    </row>
    <row r="239" spans="2:43">
      <c r="B239" s="182" t="s">
        <v>3029</v>
      </c>
      <c r="C239" s="182" t="s">
        <v>1678</v>
      </c>
      <c r="D239" s="182" t="s">
        <v>1482</v>
      </c>
      <c r="E239" s="182" t="s">
        <v>330</v>
      </c>
      <c r="F239" s="182" t="s">
        <v>3030</v>
      </c>
      <c r="G239" s="182" t="s">
        <v>296</v>
      </c>
      <c r="H239" s="182" t="s">
        <v>300</v>
      </c>
      <c r="I239" s="182" t="s">
        <v>2391</v>
      </c>
      <c r="J239" s="183">
        <v>1E-3</v>
      </c>
      <c r="K239" s="196">
        <f t="shared" si="46"/>
        <v>5.0000000000000001E-3</v>
      </c>
      <c r="L239" s="1118"/>
      <c r="M239" s="1119"/>
      <c r="N239" s="1118"/>
      <c r="O239" s="1119"/>
      <c r="P239" s="184"/>
      <c r="Q239" s="184"/>
      <c r="R239" s="184"/>
      <c r="S239" s="176">
        <v>1.05</v>
      </c>
      <c r="T239" s="176">
        <v>2.5</v>
      </c>
      <c r="U239" s="176">
        <v>6</v>
      </c>
      <c r="V239" s="176">
        <v>7</v>
      </c>
      <c r="W239" s="176">
        <v>10</v>
      </c>
      <c r="X239" s="176">
        <v>12.5</v>
      </c>
      <c r="Y239" s="176">
        <v>15</v>
      </c>
      <c r="Z239" s="176">
        <v>17.5</v>
      </c>
      <c r="AA239" s="176">
        <v>20</v>
      </c>
      <c r="AB239" s="176">
        <v>25</v>
      </c>
      <c r="AC239" s="176">
        <v>30</v>
      </c>
      <c r="AD239" s="1113" t="s">
        <v>2301</v>
      </c>
      <c r="AE239" s="1114"/>
      <c r="AF239" s="1113" t="s">
        <v>2522</v>
      </c>
      <c r="AG239" s="1114"/>
      <c r="AH239" s="1114"/>
      <c r="AI239" s="173">
        <v>4</v>
      </c>
      <c r="AJ239" s="173">
        <v>1E-3</v>
      </c>
      <c r="AK239" s="173">
        <v>8</v>
      </c>
      <c r="AL239" s="173">
        <v>2E-3</v>
      </c>
      <c r="AM239" s="891" t="s">
        <v>287</v>
      </c>
      <c r="AN239" s="891" t="s">
        <v>287</v>
      </c>
      <c r="AO239" s="194">
        <f t="shared" si="47"/>
        <v>4.0000000000000001E-3</v>
      </c>
      <c r="AP239" s="890">
        <v>1E-3</v>
      </c>
      <c r="AQ239" s="890" t="s">
        <v>2320</v>
      </c>
    </row>
    <row r="240" spans="2:43">
      <c r="B240" s="182" t="s">
        <v>3031</v>
      </c>
      <c r="C240" s="183">
        <v>65297873</v>
      </c>
      <c r="D240" s="182" t="s">
        <v>1482</v>
      </c>
      <c r="E240" s="182" t="s">
        <v>330</v>
      </c>
      <c r="F240" s="182" t="s">
        <v>2300</v>
      </c>
      <c r="G240" s="182" t="s">
        <v>297</v>
      </c>
      <c r="H240" s="182" t="s">
        <v>300</v>
      </c>
      <c r="I240" s="182" t="s">
        <v>1772</v>
      </c>
      <c r="J240" s="183">
        <v>1E-3</v>
      </c>
      <c r="K240" s="196">
        <f t="shared" si="46"/>
        <v>5.0000000000000001E-3</v>
      </c>
      <c r="L240" s="1118"/>
      <c r="M240" s="1119"/>
      <c r="N240" s="1118"/>
      <c r="O240" s="1119"/>
      <c r="P240" s="184"/>
      <c r="Q240" s="184"/>
      <c r="R240" s="184"/>
      <c r="S240" s="176">
        <v>1.05</v>
      </c>
      <c r="T240" s="176">
        <v>2.5</v>
      </c>
      <c r="U240" s="176">
        <v>6</v>
      </c>
      <c r="V240" s="176">
        <v>7</v>
      </c>
      <c r="W240" s="176">
        <v>10</v>
      </c>
      <c r="X240" s="176">
        <v>12.5</v>
      </c>
      <c r="Y240" s="176">
        <v>15</v>
      </c>
      <c r="Z240" s="176">
        <v>17.5</v>
      </c>
      <c r="AA240" s="176">
        <v>20</v>
      </c>
      <c r="AB240" s="176">
        <v>22.5</v>
      </c>
      <c r="AC240" s="176">
        <v>25</v>
      </c>
      <c r="AD240" s="1113" t="s">
        <v>2301</v>
      </c>
      <c r="AE240" s="1114"/>
      <c r="AF240" s="1113" t="s">
        <v>2522</v>
      </c>
      <c r="AG240" s="1114"/>
      <c r="AH240" s="1114"/>
      <c r="AI240" s="173">
        <v>4</v>
      </c>
      <c r="AJ240" s="173">
        <v>1E-3</v>
      </c>
      <c r="AK240" s="173">
        <v>8</v>
      </c>
      <c r="AL240" s="173">
        <v>2E-3</v>
      </c>
      <c r="AM240" s="891" t="s">
        <v>287</v>
      </c>
      <c r="AN240" s="891" t="s">
        <v>287</v>
      </c>
      <c r="AO240" s="194">
        <f t="shared" si="47"/>
        <v>4.0000000000000001E-3</v>
      </c>
      <c r="AP240" s="890">
        <v>1E-3</v>
      </c>
      <c r="AQ240" s="890" t="s">
        <v>2320</v>
      </c>
    </row>
    <row r="241" spans="2:45">
      <c r="B241" s="182" t="s">
        <v>3032</v>
      </c>
      <c r="C241" s="183">
        <v>63177435</v>
      </c>
      <c r="D241" s="182" t="s">
        <v>1482</v>
      </c>
      <c r="E241" s="182" t="s">
        <v>330</v>
      </c>
      <c r="F241" s="182" t="s">
        <v>2300</v>
      </c>
      <c r="G241" s="182" t="s">
        <v>297</v>
      </c>
      <c r="H241" s="182" t="s">
        <v>300</v>
      </c>
      <c r="I241" s="182" t="s">
        <v>1772</v>
      </c>
      <c r="J241" s="183">
        <v>1E-3</v>
      </c>
      <c r="K241" s="196">
        <f t="shared" si="46"/>
        <v>5.0000000000000001E-3</v>
      </c>
      <c r="L241" s="1118"/>
      <c r="M241" s="1119"/>
      <c r="N241" s="1118"/>
      <c r="O241" s="1119"/>
      <c r="P241" s="184"/>
      <c r="Q241" s="184"/>
      <c r="R241" s="184"/>
      <c r="S241" s="176">
        <v>1.05</v>
      </c>
      <c r="T241" s="176">
        <v>2.5</v>
      </c>
      <c r="U241" s="176">
        <v>6</v>
      </c>
      <c r="V241" s="176">
        <v>7</v>
      </c>
      <c r="W241" s="176">
        <v>10</v>
      </c>
      <c r="X241" s="176">
        <v>12.5</v>
      </c>
      <c r="Y241" s="176">
        <v>15</v>
      </c>
      <c r="Z241" s="176">
        <v>17.5</v>
      </c>
      <c r="AA241" s="176">
        <v>20</v>
      </c>
      <c r="AB241" s="176">
        <v>22.5</v>
      </c>
      <c r="AC241" s="176">
        <v>25</v>
      </c>
      <c r="AD241" s="1113" t="s">
        <v>2301</v>
      </c>
      <c r="AE241" s="1114"/>
      <c r="AF241" s="1113" t="s">
        <v>2522</v>
      </c>
      <c r="AG241" s="1114"/>
      <c r="AH241" s="1114"/>
      <c r="AI241" s="173">
        <v>4</v>
      </c>
      <c r="AJ241" s="173">
        <v>1E-3</v>
      </c>
      <c r="AK241" s="173">
        <v>8</v>
      </c>
      <c r="AL241" s="173">
        <v>2E-3</v>
      </c>
      <c r="AM241" s="891" t="s">
        <v>287</v>
      </c>
      <c r="AN241" s="891" t="s">
        <v>287</v>
      </c>
      <c r="AO241" s="194">
        <f t="shared" si="47"/>
        <v>4.0000000000000001E-3</v>
      </c>
      <c r="AP241" s="890">
        <v>1E-3</v>
      </c>
      <c r="AQ241" s="890" t="s">
        <v>2320</v>
      </c>
    </row>
    <row r="242" spans="2:45" ht="12.75" customHeight="1">
      <c r="B242" s="182" t="s">
        <v>3033</v>
      </c>
      <c r="C242" s="182" t="s">
        <v>3034</v>
      </c>
      <c r="D242" s="182" t="s">
        <v>1482</v>
      </c>
      <c r="E242" s="182" t="s">
        <v>1673</v>
      </c>
      <c r="F242" s="182" t="s">
        <v>2304</v>
      </c>
      <c r="G242" s="182" t="s">
        <v>2521</v>
      </c>
      <c r="H242" s="182" t="s">
        <v>300</v>
      </c>
      <c r="I242" s="182" t="s">
        <v>2142</v>
      </c>
      <c r="J242" s="183">
        <v>0.05</v>
      </c>
      <c r="K242" s="196">
        <f t="shared" si="46"/>
        <v>0.15000000000000002</v>
      </c>
      <c r="L242" s="1118"/>
      <c r="M242" s="1119"/>
      <c r="N242" s="1118"/>
      <c r="O242" s="1119"/>
      <c r="P242" s="184"/>
      <c r="Q242" s="184"/>
      <c r="R242" s="184"/>
      <c r="S242" s="369">
        <v>1.05</v>
      </c>
      <c r="T242" s="369">
        <v>5</v>
      </c>
      <c r="U242" s="369">
        <v>10</v>
      </c>
      <c r="V242" s="369">
        <v>15</v>
      </c>
      <c r="W242" s="369">
        <v>20</v>
      </c>
      <c r="X242" s="369">
        <v>25</v>
      </c>
      <c r="Y242" s="369">
        <v>30</v>
      </c>
      <c r="Z242" s="369">
        <v>35</v>
      </c>
      <c r="AA242" s="369">
        <v>40</v>
      </c>
      <c r="AB242" s="369">
        <v>45</v>
      </c>
      <c r="AC242" s="369">
        <v>50</v>
      </c>
      <c r="AD242" s="1113" t="s">
        <v>2301</v>
      </c>
      <c r="AE242" s="1114"/>
      <c r="AF242" s="1113" t="s">
        <v>2522</v>
      </c>
      <c r="AG242" s="1114"/>
      <c r="AH242" s="1114"/>
      <c r="AI242" s="173">
        <v>4</v>
      </c>
      <c r="AJ242" s="173">
        <v>1E-3</v>
      </c>
      <c r="AK242" s="173">
        <v>8</v>
      </c>
      <c r="AL242" s="173">
        <v>2E-3</v>
      </c>
      <c r="AM242" s="891" t="s">
        <v>287</v>
      </c>
      <c r="AN242" s="891" t="s">
        <v>287</v>
      </c>
      <c r="AO242" s="194">
        <f t="shared" si="47"/>
        <v>0.1</v>
      </c>
      <c r="AP242" s="890">
        <v>1E-3</v>
      </c>
      <c r="AQ242" s="890" t="s">
        <v>2320</v>
      </c>
    </row>
    <row r="243" spans="2:45">
      <c r="B243" s="182" t="s">
        <v>3047</v>
      </c>
      <c r="C243" s="183">
        <v>111019172</v>
      </c>
      <c r="D243" s="182" t="s">
        <v>1482</v>
      </c>
      <c r="E243" s="182" t="s">
        <v>1673</v>
      </c>
      <c r="F243" s="182" t="s">
        <v>3021</v>
      </c>
      <c r="G243" s="182" t="s">
        <v>2934</v>
      </c>
      <c r="H243" s="182" t="s">
        <v>300</v>
      </c>
      <c r="I243" s="182" t="s">
        <v>1772</v>
      </c>
      <c r="J243" s="183">
        <v>0.01</v>
      </c>
      <c r="K243" s="196">
        <f t="shared" ref="K243:K244" si="52">AO243+J243</f>
        <v>0.03</v>
      </c>
      <c r="L243" s="1118"/>
      <c r="M243" s="1119"/>
      <c r="N243" s="1118"/>
      <c r="O243" s="1119"/>
      <c r="P243" s="184"/>
      <c r="Q243" s="184"/>
      <c r="R243" s="184"/>
      <c r="S243" s="369">
        <v>1.05</v>
      </c>
      <c r="T243" s="369">
        <v>2.5</v>
      </c>
      <c r="U243" s="369">
        <v>6</v>
      </c>
      <c r="V243" s="369">
        <v>7</v>
      </c>
      <c r="W243" s="369">
        <v>10</v>
      </c>
      <c r="X243" s="369">
        <v>12.5</v>
      </c>
      <c r="Y243" s="369">
        <v>15</v>
      </c>
      <c r="Z243" s="369">
        <v>17.5</v>
      </c>
      <c r="AA243" s="369">
        <v>20</v>
      </c>
      <c r="AB243" s="369">
        <v>22.5</v>
      </c>
      <c r="AC243" s="369">
        <v>25</v>
      </c>
      <c r="AD243" s="1113" t="s">
        <v>2301</v>
      </c>
      <c r="AE243" s="1114"/>
      <c r="AF243" s="1113" t="s">
        <v>2522</v>
      </c>
      <c r="AG243" s="1114"/>
      <c r="AH243" s="1114"/>
      <c r="AI243" s="173">
        <v>4</v>
      </c>
      <c r="AJ243" s="173">
        <v>1E-3</v>
      </c>
      <c r="AK243" s="173">
        <v>8</v>
      </c>
      <c r="AL243" s="173">
        <v>2E-3</v>
      </c>
      <c r="AM243" s="902" t="s">
        <v>287</v>
      </c>
      <c r="AN243" s="902" t="s">
        <v>287</v>
      </c>
      <c r="AO243" s="194">
        <f t="shared" ref="AO243:AO244" si="53">IF(J243&lt;0.005,4*J243,IF(J243&lt;0.01,3*J243,2*J243))</f>
        <v>0.02</v>
      </c>
      <c r="AP243" s="901">
        <v>1E-3</v>
      </c>
      <c r="AQ243" s="901" t="s">
        <v>2320</v>
      </c>
    </row>
    <row r="244" spans="2:45">
      <c r="B244" s="182" t="s">
        <v>3048</v>
      </c>
      <c r="C244" s="183">
        <v>16051023</v>
      </c>
      <c r="D244" s="182" t="s">
        <v>1482</v>
      </c>
      <c r="E244" s="182" t="s">
        <v>1673</v>
      </c>
      <c r="F244" s="182" t="s">
        <v>3049</v>
      </c>
      <c r="G244" s="182" t="s">
        <v>297</v>
      </c>
      <c r="H244" s="182" t="s">
        <v>300</v>
      </c>
      <c r="I244" s="182" t="s">
        <v>1772</v>
      </c>
      <c r="J244" s="183">
        <v>0.01</v>
      </c>
      <c r="K244" s="196">
        <f t="shared" si="52"/>
        <v>0.03</v>
      </c>
      <c r="L244" s="1118"/>
      <c r="M244" s="1119"/>
      <c r="N244" s="1118"/>
      <c r="O244" s="1119"/>
      <c r="P244" s="184"/>
      <c r="Q244" s="184"/>
      <c r="R244" s="184"/>
      <c r="S244" s="369">
        <v>1.05</v>
      </c>
      <c r="T244" s="369">
        <v>2.5</v>
      </c>
      <c r="U244" s="369">
        <v>6</v>
      </c>
      <c r="V244" s="369">
        <v>7</v>
      </c>
      <c r="W244" s="369">
        <v>10</v>
      </c>
      <c r="X244" s="369">
        <v>12.5</v>
      </c>
      <c r="Y244" s="369">
        <v>15</v>
      </c>
      <c r="Z244" s="369">
        <v>17.5</v>
      </c>
      <c r="AA244" s="369">
        <v>20</v>
      </c>
      <c r="AB244" s="369">
        <v>22.5</v>
      </c>
      <c r="AC244" s="369">
        <v>25</v>
      </c>
      <c r="AD244" s="1120" t="s">
        <v>2301</v>
      </c>
      <c r="AE244" s="1122"/>
      <c r="AF244" s="1120" t="s">
        <v>2522</v>
      </c>
      <c r="AG244" s="1121"/>
      <c r="AH244" s="1122"/>
      <c r="AI244" s="173">
        <v>4</v>
      </c>
      <c r="AJ244" s="173">
        <v>1E-3</v>
      </c>
      <c r="AK244" s="173">
        <v>8</v>
      </c>
      <c r="AL244" s="173">
        <v>2E-3</v>
      </c>
      <c r="AM244" s="902" t="s">
        <v>287</v>
      </c>
      <c r="AN244" s="902" t="s">
        <v>287</v>
      </c>
      <c r="AO244" s="194">
        <f t="shared" si="53"/>
        <v>0.02</v>
      </c>
      <c r="AP244" s="901">
        <v>1E-3</v>
      </c>
      <c r="AQ244" s="901" t="s">
        <v>2320</v>
      </c>
    </row>
    <row r="245" spans="2:45">
      <c r="B245" s="182" t="s">
        <v>3050</v>
      </c>
      <c r="C245" s="183">
        <v>66072710</v>
      </c>
      <c r="D245" s="182" t="s">
        <v>1482</v>
      </c>
      <c r="E245" s="182" t="s">
        <v>1673</v>
      </c>
      <c r="F245" s="182" t="s">
        <v>2428</v>
      </c>
      <c r="G245" s="182" t="s">
        <v>297</v>
      </c>
      <c r="H245" s="182" t="s">
        <v>300</v>
      </c>
      <c r="I245" s="182" t="s">
        <v>1772</v>
      </c>
      <c r="J245" s="183">
        <v>0.01</v>
      </c>
      <c r="K245" s="196">
        <f t="shared" ref="K245" si="54">AO245+J245</f>
        <v>0.03</v>
      </c>
      <c r="L245" s="1118"/>
      <c r="M245" s="1119"/>
      <c r="N245" s="1118"/>
      <c r="O245" s="1119"/>
      <c r="P245" s="184"/>
      <c r="Q245" s="184"/>
      <c r="R245" s="184"/>
      <c r="S245" s="369">
        <v>1.05</v>
      </c>
      <c r="T245" s="369">
        <v>2.5</v>
      </c>
      <c r="U245" s="369">
        <v>6</v>
      </c>
      <c r="V245" s="369">
        <v>7</v>
      </c>
      <c r="W245" s="369">
        <v>10</v>
      </c>
      <c r="X245" s="369">
        <v>12.5</v>
      </c>
      <c r="Y245" s="369">
        <v>15</v>
      </c>
      <c r="Z245" s="369">
        <v>17.5</v>
      </c>
      <c r="AA245" s="369">
        <v>20</v>
      </c>
      <c r="AB245" s="369">
        <v>22.5</v>
      </c>
      <c r="AC245" s="369">
        <v>25</v>
      </c>
      <c r="AD245" s="1120" t="s">
        <v>2301</v>
      </c>
      <c r="AE245" s="1122"/>
      <c r="AF245" s="1120" t="s">
        <v>2522</v>
      </c>
      <c r="AG245" s="1121"/>
      <c r="AH245" s="1122"/>
      <c r="AI245" s="173">
        <v>4</v>
      </c>
      <c r="AJ245" s="173">
        <v>1E-3</v>
      </c>
      <c r="AK245" s="173">
        <v>8</v>
      </c>
      <c r="AL245" s="173">
        <v>2E-3</v>
      </c>
      <c r="AM245" s="902" t="s">
        <v>287</v>
      </c>
      <c r="AN245" s="902" t="s">
        <v>287</v>
      </c>
      <c r="AO245" s="194">
        <f t="shared" ref="AO245" si="55">IF(J245&lt;0.005,4*J245,IF(J245&lt;0.01,3*J245,2*J245))</f>
        <v>0.02</v>
      </c>
      <c r="AP245" s="901">
        <v>1E-3</v>
      </c>
      <c r="AQ245" s="901" t="s">
        <v>2320</v>
      </c>
    </row>
    <row r="246" spans="2:45">
      <c r="B246" s="182" t="s">
        <v>3072</v>
      </c>
      <c r="C246" s="183">
        <v>140139006</v>
      </c>
      <c r="D246" s="182" t="s">
        <v>1482</v>
      </c>
      <c r="E246" s="182" t="s">
        <v>1673</v>
      </c>
      <c r="F246" s="182" t="s">
        <v>3076</v>
      </c>
      <c r="G246" s="182" t="s">
        <v>3074</v>
      </c>
      <c r="H246" s="182" t="s">
        <v>300</v>
      </c>
      <c r="I246" s="182" t="s">
        <v>1772</v>
      </c>
      <c r="J246" s="183">
        <v>0.01</v>
      </c>
      <c r="K246" s="196">
        <f t="shared" ref="K246:K252" si="56">AO246+J246</f>
        <v>0.03</v>
      </c>
      <c r="L246" s="1118"/>
      <c r="M246" s="1119"/>
      <c r="N246" s="1118"/>
      <c r="O246" s="1119"/>
      <c r="P246" s="184"/>
      <c r="Q246" s="184"/>
      <c r="R246" s="184"/>
      <c r="S246" s="369">
        <v>1.05</v>
      </c>
      <c r="T246" s="369">
        <v>2.5</v>
      </c>
      <c r="U246" s="369">
        <v>6</v>
      </c>
      <c r="V246" s="369">
        <v>7</v>
      </c>
      <c r="W246" s="369">
        <v>10</v>
      </c>
      <c r="X246" s="369">
        <v>12.5</v>
      </c>
      <c r="Y246" s="369">
        <v>15</v>
      </c>
      <c r="Z246" s="369">
        <v>17.5</v>
      </c>
      <c r="AA246" s="369">
        <v>20</v>
      </c>
      <c r="AB246" s="369">
        <v>22.5</v>
      </c>
      <c r="AC246" s="369">
        <v>25</v>
      </c>
      <c r="AD246" s="1120" t="s">
        <v>3070</v>
      </c>
      <c r="AE246" s="1122"/>
      <c r="AF246" s="1120" t="s">
        <v>2522</v>
      </c>
      <c r="AG246" s="1121"/>
      <c r="AH246" s="1122"/>
      <c r="AI246" s="173">
        <v>4</v>
      </c>
      <c r="AJ246" s="173">
        <v>1E-3</v>
      </c>
      <c r="AK246" s="173">
        <v>8</v>
      </c>
      <c r="AL246" s="173">
        <v>2E-3</v>
      </c>
      <c r="AM246" s="919" t="s">
        <v>287</v>
      </c>
      <c r="AN246" s="919" t="s">
        <v>287</v>
      </c>
      <c r="AO246" s="194">
        <f t="shared" ref="AO246:AO252" si="57">IF(J246&lt;0.005,4*J246,IF(J246&lt;0.01,3*J246,2*J246))</f>
        <v>0.02</v>
      </c>
      <c r="AP246" s="918">
        <v>1E-3</v>
      </c>
      <c r="AQ246" s="1120" t="s">
        <v>3071</v>
      </c>
      <c r="AR246" s="1121"/>
      <c r="AS246" s="1122"/>
    </row>
    <row r="247" spans="2:45" ht="12.75" customHeight="1">
      <c r="B247" s="182">
        <v>16</v>
      </c>
      <c r="C247" s="183" t="s">
        <v>3083</v>
      </c>
      <c r="D247" s="182" t="s">
        <v>1482</v>
      </c>
      <c r="E247" s="182" t="s">
        <v>1673</v>
      </c>
      <c r="F247" s="182" t="s">
        <v>3088</v>
      </c>
      <c r="G247" s="182" t="s">
        <v>3089</v>
      </c>
      <c r="H247" s="182" t="s">
        <v>300</v>
      </c>
      <c r="I247" s="182" t="s">
        <v>1772</v>
      </c>
      <c r="J247" s="183">
        <v>0.01</v>
      </c>
      <c r="K247" s="196">
        <f t="shared" si="56"/>
        <v>0.03</v>
      </c>
      <c r="L247" s="1118"/>
      <c r="M247" s="1119"/>
      <c r="N247" s="1118"/>
      <c r="O247" s="1119"/>
      <c r="P247" s="184"/>
      <c r="Q247" s="184"/>
      <c r="R247" s="184"/>
      <c r="S247" s="369">
        <v>1.05</v>
      </c>
      <c r="T247" s="369">
        <v>2.5</v>
      </c>
      <c r="U247" s="369">
        <v>6</v>
      </c>
      <c r="V247" s="369">
        <v>7</v>
      </c>
      <c r="W247" s="369">
        <v>10</v>
      </c>
      <c r="X247" s="369">
        <v>12.5</v>
      </c>
      <c r="Y247" s="369">
        <v>15</v>
      </c>
      <c r="Z247" s="369">
        <v>17.5</v>
      </c>
      <c r="AA247" s="369">
        <v>20</v>
      </c>
      <c r="AB247" s="369">
        <v>22.5</v>
      </c>
      <c r="AC247" s="369">
        <v>25</v>
      </c>
      <c r="AD247" s="1120" t="s">
        <v>3086</v>
      </c>
      <c r="AE247" s="1122"/>
      <c r="AF247" s="1120" t="s">
        <v>2522</v>
      </c>
      <c r="AG247" s="1121"/>
      <c r="AH247" s="1122"/>
      <c r="AI247" s="173">
        <v>4</v>
      </c>
      <c r="AJ247" s="173">
        <v>1E-3</v>
      </c>
      <c r="AK247" s="173">
        <v>8</v>
      </c>
      <c r="AL247" s="173">
        <v>2E-3</v>
      </c>
      <c r="AM247" s="926" t="s">
        <v>287</v>
      </c>
      <c r="AN247" s="926" t="s">
        <v>287</v>
      </c>
      <c r="AO247" s="194">
        <f t="shared" si="57"/>
        <v>0.02</v>
      </c>
      <c r="AP247" s="925">
        <v>1E-3</v>
      </c>
      <c r="AQ247" s="1120" t="s">
        <v>3087</v>
      </c>
      <c r="AR247" s="1121"/>
      <c r="AS247" s="1122"/>
    </row>
    <row r="248" spans="2:45" ht="12.75" customHeight="1">
      <c r="B248" s="182" t="s">
        <v>3075</v>
      </c>
      <c r="C248" s="183">
        <v>140153432</v>
      </c>
      <c r="D248" s="182" t="s">
        <v>1482</v>
      </c>
      <c r="E248" s="182" t="s">
        <v>1673</v>
      </c>
      <c r="F248" s="182" t="s">
        <v>3073</v>
      </c>
      <c r="G248" s="182" t="s">
        <v>3074</v>
      </c>
      <c r="H248" s="182" t="s">
        <v>300</v>
      </c>
      <c r="I248" s="182" t="s">
        <v>1657</v>
      </c>
      <c r="J248" s="183">
        <v>0.01</v>
      </c>
      <c r="K248" s="196">
        <f t="shared" si="56"/>
        <v>0.03</v>
      </c>
      <c r="L248" s="1118"/>
      <c r="M248" s="1119"/>
      <c r="N248" s="1118"/>
      <c r="O248" s="1119"/>
      <c r="P248" s="184"/>
      <c r="Q248" s="184"/>
      <c r="R248" s="184"/>
      <c r="S248" s="369">
        <v>25</v>
      </c>
      <c r="T248" s="369">
        <v>27.5</v>
      </c>
      <c r="U248" s="369">
        <v>30</v>
      </c>
      <c r="V248" s="369">
        <v>32.5</v>
      </c>
      <c r="W248" s="369">
        <v>35</v>
      </c>
      <c r="X248" s="369">
        <v>37.5</v>
      </c>
      <c r="Y248" s="369">
        <v>40</v>
      </c>
      <c r="Z248" s="369">
        <v>42.5</v>
      </c>
      <c r="AA248" s="369">
        <v>45</v>
      </c>
      <c r="AB248" s="369">
        <v>47.5</v>
      </c>
      <c r="AC248" s="369">
        <v>50</v>
      </c>
      <c r="AD248" s="1113" t="s">
        <v>3070</v>
      </c>
      <c r="AE248" s="1114"/>
      <c r="AF248" s="1120" t="s">
        <v>2522</v>
      </c>
      <c r="AG248" s="1121"/>
      <c r="AH248" s="1122"/>
      <c r="AI248" s="173">
        <v>4</v>
      </c>
      <c r="AJ248" s="173">
        <v>1E-3</v>
      </c>
      <c r="AK248" s="173">
        <v>8</v>
      </c>
      <c r="AL248" s="173">
        <v>2E-3</v>
      </c>
      <c r="AM248" s="919" t="s">
        <v>287</v>
      </c>
      <c r="AN248" s="919" t="s">
        <v>287</v>
      </c>
      <c r="AO248" s="194">
        <f t="shared" si="57"/>
        <v>0.02</v>
      </c>
      <c r="AP248" s="918">
        <v>1E-3</v>
      </c>
      <c r="AQ248" s="1113" t="s">
        <v>3071</v>
      </c>
      <c r="AR248" s="1114"/>
      <c r="AS248" s="1114"/>
    </row>
    <row r="249" spans="2:45" ht="12.75" customHeight="1">
      <c r="B249" s="182" t="s">
        <v>3077</v>
      </c>
      <c r="C249" s="185" t="s">
        <v>3078</v>
      </c>
      <c r="D249" s="182" t="s">
        <v>1482</v>
      </c>
      <c r="E249" s="182" t="s">
        <v>1673</v>
      </c>
      <c r="F249" s="182" t="s">
        <v>3079</v>
      </c>
      <c r="G249" s="182" t="s">
        <v>3074</v>
      </c>
      <c r="H249" s="182" t="s">
        <v>300</v>
      </c>
      <c r="I249" s="182" t="s">
        <v>2680</v>
      </c>
      <c r="J249" s="183">
        <v>0.01</v>
      </c>
      <c r="K249" s="196">
        <f t="shared" si="56"/>
        <v>0.03</v>
      </c>
      <c r="L249" s="1118"/>
      <c r="M249" s="1119"/>
      <c r="N249" s="1118"/>
      <c r="O249" s="1119"/>
      <c r="P249" s="184"/>
      <c r="Q249" s="184"/>
      <c r="R249" s="184"/>
      <c r="S249" s="369">
        <v>50</v>
      </c>
      <c r="T249" s="369">
        <v>52.5</v>
      </c>
      <c r="U249" s="369">
        <v>55</v>
      </c>
      <c r="V249" s="369">
        <v>57.5</v>
      </c>
      <c r="W249" s="369">
        <v>60</v>
      </c>
      <c r="X249" s="369">
        <v>62.5</v>
      </c>
      <c r="Y249" s="369">
        <v>65</v>
      </c>
      <c r="Z249" s="369">
        <v>67.5</v>
      </c>
      <c r="AA249" s="369">
        <v>70</v>
      </c>
      <c r="AB249" s="369">
        <v>72.5</v>
      </c>
      <c r="AC249" s="369">
        <v>75</v>
      </c>
      <c r="AD249" s="1113" t="s">
        <v>3070</v>
      </c>
      <c r="AE249" s="1114"/>
      <c r="AF249" s="1120" t="s">
        <v>2522</v>
      </c>
      <c r="AG249" s="1121"/>
      <c r="AH249" s="1122"/>
      <c r="AI249" s="447">
        <v>4</v>
      </c>
      <c r="AJ249" s="447">
        <v>1E-3</v>
      </c>
      <c r="AK249" s="447">
        <v>8</v>
      </c>
      <c r="AL249" s="447">
        <v>2E-3</v>
      </c>
      <c r="AM249" s="919" t="s">
        <v>287</v>
      </c>
      <c r="AN249" s="919" t="s">
        <v>287</v>
      </c>
      <c r="AO249" s="194">
        <f t="shared" si="57"/>
        <v>0.02</v>
      </c>
      <c r="AP249" s="918">
        <v>1E-3</v>
      </c>
      <c r="AQ249" s="1113" t="s">
        <v>3071</v>
      </c>
      <c r="AR249" s="1114"/>
      <c r="AS249" s="1114"/>
    </row>
    <row r="250" spans="2:45" ht="12.75" customHeight="1">
      <c r="B250" s="182" t="s">
        <v>3080</v>
      </c>
      <c r="C250" s="185" t="s">
        <v>3081</v>
      </c>
      <c r="D250" s="182" t="s">
        <v>1482</v>
      </c>
      <c r="E250" s="182" t="s">
        <v>1673</v>
      </c>
      <c r="F250" s="182" t="s">
        <v>3082</v>
      </c>
      <c r="G250" s="182" t="s">
        <v>3074</v>
      </c>
      <c r="H250" s="182" t="s">
        <v>300</v>
      </c>
      <c r="I250" s="182" t="s">
        <v>2683</v>
      </c>
      <c r="J250" s="183">
        <v>0.01</v>
      </c>
      <c r="K250" s="196">
        <f t="shared" si="56"/>
        <v>0.03</v>
      </c>
      <c r="L250" s="1118"/>
      <c r="M250" s="1119"/>
      <c r="N250" s="1118"/>
      <c r="O250" s="1119"/>
      <c r="P250" s="184"/>
      <c r="Q250" s="184"/>
      <c r="R250" s="184"/>
      <c r="S250" s="369">
        <v>75</v>
      </c>
      <c r="T250" s="369">
        <v>77.5</v>
      </c>
      <c r="U250" s="369">
        <v>80</v>
      </c>
      <c r="V250" s="369">
        <v>82.5</v>
      </c>
      <c r="W250" s="369">
        <v>85</v>
      </c>
      <c r="X250" s="369">
        <v>87.5</v>
      </c>
      <c r="Y250" s="369">
        <v>90</v>
      </c>
      <c r="Z250" s="369">
        <v>92.5</v>
      </c>
      <c r="AA250" s="369">
        <v>95</v>
      </c>
      <c r="AB250" s="369">
        <v>97.5</v>
      </c>
      <c r="AC250" s="369">
        <v>100</v>
      </c>
      <c r="AD250" s="1113" t="s">
        <v>3070</v>
      </c>
      <c r="AE250" s="1114"/>
      <c r="AF250" s="1120" t="s">
        <v>2522</v>
      </c>
      <c r="AG250" s="1121"/>
      <c r="AH250" s="1122"/>
      <c r="AI250" s="447">
        <v>4</v>
      </c>
      <c r="AJ250" s="447">
        <v>1E-3</v>
      </c>
      <c r="AK250" s="447">
        <v>8</v>
      </c>
      <c r="AL250" s="447">
        <v>2E-3</v>
      </c>
      <c r="AM250" s="919" t="s">
        <v>287</v>
      </c>
      <c r="AN250" s="919" t="s">
        <v>287</v>
      </c>
      <c r="AO250" s="194">
        <f t="shared" si="57"/>
        <v>0.02</v>
      </c>
      <c r="AP250" s="918">
        <v>1E-3</v>
      </c>
      <c r="AQ250" s="1113" t="s">
        <v>3071</v>
      </c>
      <c r="AR250" s="1114"/>
      <c r="AS250" s="1114"/>
    </row>
    <row r="251" spans="2:45" ht="12.75" customHeight="1">
      <c r="B251" s="182" t="s">
        <v>3093</v>
      </c>
      <c r="C251" s="183">
        <v>63178411</v>
      </c>
      <c r="D251" s="182" t="s">
        <v>1482</v>
      </c>
      <c r="E251" s="182" t="s">
        <v>330</v>
      </c>
      <c r="F251" s="182" t="s">
        <v>2300</v>
      </c>
      <c r="G251" s="182" t="s">
        <v>297</v>
      </c>
      <c r="H251" s="182" t="s">
        <v>300</v>
      </c>
      <c r="I251" s="182" t="s">
        <v>1772</v>
      </c>
      <c r="J251" s="183">
        <v>1E-3</v>
      </c>
      <c r="K251" s="196">
        <f t="shared" si="56"/>
        <v>5.0000000000000001E-3</v>
      </c>
      <c r="L251" s="1118"/>
      <c r="M251" s="1119"/>
      <c r="N251" s="1118"/>
      <c r="O251" s="1119"/>
      <c r="P251" s="184"/>
      <c r="Q251" s="184"/>
      <c r="R251" s="184"/>
      <c r="S251" s="176">
        <v>1.0049999999999999</v>
      </c>
      <c r="T251" s="176">
        <v>2.5</v>
      </c>
      <c r="U251" s="176">
        <v>6</v>
      </c>
      <c r="V251" s="176">
        <v>7</v>
      </c>
      <c r="W251" s="176">
        <v>10</v>
      </c>
      <c r="X251" s="176">
        <v>12.5</v>
      </c>
      <c r="Y251" s="176">
        <v>15</v>
      </c>
      <c r="Z251" s="176">
        <v>17.5</v>
      </c>
      <c r="AA251" s="176">
        <v>20</v>
      </c>
      <c r="AB251" s="176">
        <v>21.05</v>
      </c>
      <c r="AC251" s="176">
        <v>25</v>
      </c>
      <c r="AD251" s="1113" t="s">
        <v>2301</v>
      </c>
      <c r="AE251" s="1114"/>
      <c r="AF251" s="1113" t="s">
        <v>1748</v>
      </c>
      <c r="AG251" s="1114"/>
      <c r="AH251" s="1114"/>
      <c r="AI251" s="173">
        <v>4</v>
      </c>
      <c r="AJ251" s="173">
        <v>1E-3</v>
      </c>
      <c r="AK251" s="173">
        <v>8</v>
      </c>
      <c r="AL251" s="173">
        <v>2E-3</v>
      </c>
      <c r="AM251" s="929" t="s">
        <v>287</v>
      </c>
      <c r="AN251" s="929" t="s">
        <v>287</v>
      </c>
      <c r="AO251" s="194">
        <f t="shared" si="57"/>
        <v>4.0000000000000001E-3</v>
      </c>
      <c r="AP251" s="930">
        <v>1E-3</v>
      </c>
      <c r="AQ251" s="930" t="s">
        <v>2320</v>
      </c>
    </row>
    <row r="252" spans="2:45" ht="12.75" customHeight="1">
      <c r="B252" s="182" t="s">
        <v>2323</v>
      </c>
      <c r="C252" s="183">
        <v>63253987</v>
      </c>
      <c r="D252" s="182" t="s">
        <v>1482</v>
      </c>
      <c r="E252" s="182" t="s">
        <v>330</v>
      </c>
      <c r="F252" s="182" t="s">
        <v>2300</v>
      </c>
      <c r="G252" s="182" t="s">
        <v>297</v>
      </c>
      <c r="H252" s="182" t="s">
        <v>300</v>
      </c>
      <c r="I252" s="182" t="s">
        <v>1772</v>
      </c>
      <c r="J252" s="183">
        <v>1E-3</v>
      </c>
      <c r="K252" s="196">
        <f t="shared" si="56"/>
        <v>5.0000000000000001E-3</v>
      </c>
      <c r="L252" s="1118"/>
      <c r="M252" s="1119"/>
      <c r="N252" s="1118"/>
      <c r="O252" s="1119"/>
      <c r="P252" s="184"/>
      <c r="Q252" s="184"/>
      <c r="R252" s="184"/>
      <c r="S252" s="176">
        <v>1.0049999999999999</v>
      </c>
      <c r="T252" s="176">
        <v>2.5</v>
      </c>
      <c r="U252" s="176">
        <v>6</v>
      </c>
      <c r="V252" s="176">
        <v>7</v>
      </c>
      <c r="W252" s="176">
        <v>10</v>
      </c>
      <c r="X252" s="176">
        <v>12.5</v>
      </c>
      <c r="Y252" s="176">
        <v>15</v>
      </c>
      <c r="Z252" s="176">
        <v>17.5</v>
      </c>
      <c r="AA252" s="176">
        <v>20</v>
      </c>
      <c r="AB252" s="176">
        <v>21.05</v>
      </c>
      <c r="AC252" s="176">
        <v>25</v>
      </c>
      <c r="AD252" s="1113" t="s">
        <v>2301</v>
      </c>
      <c r="AE252" s="1114"/>
      <c r="AF252" s="1113" t="s">
        <v>1748</v>
      </c>
      <c r="AG252" s="1114"/>
      <c r="AH252" s="1114"/>
      <c r="AI252" s="173">
        <v>4</v>
      </c>
      <c r="AJ252" s="173">
        <v>1E-3</v>
      </c>
      <c r="AK252" s="173">
        <v>8</v>
      </c>
      <c r="AL252" s="173">
        <v>2E-3</v>
      </c>
      <c r="AM252" s="929" t="s">
        <v>287</v>
      </c>
      <c r="AN252" s="929" t="s">
        <v>287</v>
      </c>
      <c r="AO252" s="194">
        <f t="shared" si="57"/>
        <v>4.0000000000000001E-3</v>
      </c>
      <c r="AP252" s="930">
        <v>1E-3</v>
      </c>
      <c r="AQ252" s="930" t="s">
        <v>2320</v>
      </c>
    </row>
    <row r="253" spans="2:45" ht="12.75" customHeight="1">
      <c r="B253" s="182" t="s">
        <v>3126</v>
      </c>
      <c r="C253" s="183">
        <v>76128903</v>
      </c>
      <c r="D253" s="182" t="s">
        <v>1482</v>
      </c>
      <c r="E253" s="182" t="s">
        <v>1673</v>
      </c>
      <c r="F253" s="182" t="s">
        <v>3049</v>
      </c>
      <c r="G253" s="182" t="s">
        <v>297</v>
      </c>
      <c r="H253" s="182" t="s">
        <v>300</v>
      </c>
      <c r="I253" s="182" t="s">
        <v>1772</v>
      </c>
      <c r="J253" s="183">
        <v>0.01</v>
      </c>
      <c r="K253" s="196">
        <f t="shared" si="46"/>
        <v>0.03</v>
      </c>
      <c r="L253" s="1118"/>
      <c r="M253" s="1119"/>
      <c r="N253" s="1118"/>
      <c r="O253" s="1119"/>
      <c r="P253" s="184"/>
      <c r="Q253" s="184"/>
      <c r="R253" s="184"/>
      <c r="S253" s="369">
        <v>1.05</v>
      </c>
      <c r="T253" s="369">
        <v>2.5</v>
      </c>
      <c r="U253" s="369">
        <v>6</v>
      </c>
      <c r="V253" s="369">
        <v>7</v>
      </c>
      <c r="W253" s="369">
        <v>10</v>
      </c>
      <c r="X253" s="369">
        <v>12.5</v>
      </c>
      <c r="Y253" s="369">
        <v>15</v>
      </c>
      <c r="Z253" s="369">
        <v>17.5</v>
      </c>
      <c r="AA253" s="369">
        <v>20</v>
      </c>
      <c r="AB253" s="369">
        <v>22.5</v>
      </c>
      <c r="AC253" s="369">
        <v>25</v>
      </c>
      <c r="AD253" s="1113" t="s">
        <v>3127</v>
      </c>
      <c r="AE253" s="1114"/>
      <c r="AF253" s="1113" t="s">
        <v>2522</v>
      </c>
      <c r="AG253" s="1114"/>
      <c r="AH253" s="1114"/>
      <c r="AI253" s="173">
        <v>4</v>
      </c>
      <c r="AJ253" s="173">
        <v>1E-3</v>
      </c>
      <c r="AK253" s="173">
        <v>8</v>
      </c>
      <c r="AL253" s="173">
        <v>2E-3</v>
      </c>
      <c r="AM253" s="933" t="s">
        <v>287</v>
      </c>
      <c r="AN253" s="933" t="s">
        <v>287</v>
      </c>
      <c r="AO253" s="194">
        <f t="shared" si="47"/>
        <v>0.02</v>
      </c>
      <c r="AP253" s="179">
        <v>1E-3</v>
      </c>
      <c r="AQ253" s="933" t="s">
        <v>3128</v>
      </c>
    </row>
    <row r="254" spans="2:45" ht="12.75" customHeight="1">
      <c r="B254" s="182" t="s">
        <v>3129</v>
      </c>
      <c r="C254" s="182" t="s">
        <v>3130</v>
      </c>
      <c r="D254" s="182" t="s">
        <v>1482</v>
      </c>
      <c r="E254" s="182" t="s">
        <v>1673</v>
      </c>
      <c r="F254" s="182" t="s">
        <v>3131</v>
      </c>
      <c r="G254" s="182" t="s">
        <v>297</v>
      </c>
      <c r="H254" s="182" t="s">
        <v>300</v>
      </c>
      <c r="I254" s="182" t="s">
        <v>1772</v>
      </c>
      <c r="J254" s="183">
        <v>1E-3</v>
      </c>
      <c r="K254" s="196">
        <f t="shared" si="46"/>
        <v>5.0000000000000001E-3</v>
      </c>
      <c r="L254" s="1118"/>
      <c r="M254" s="1119"/>
      <c r="N254" s="1118"/>
      <c r="O254" s="1119"/>
      <c r="P254" s="184"/>
      <c r="Q254" s="184"/>
      <c r="R254" s="184"/>
      <c r="S254" s="176">
        <v>1.0049999999999999</v>
      </c>
      <c r="T254" s="176">
        <v>2.5</v>
      </c>
      <c r="U254" s="176">
        <v>6</v>
      </c>
      <c r="V254" s="176">
        <v>7</v>
      </c>
      <c r="W254" s="176">
        <v>10</v>
      </c>
      <c r="X254" s="176">
        <v>12.5</v>
      </c>
      <c r="Y254" s="176">
        <v>15</v>
      </c>
      <c r="Z254" s="176">
        <v>17.5</v>
      </c>
      <c r="AA254" s="176">
        <v>20</v>
      </c>
      <c r="AB254" s="176">
        <v>21.05</v>
      </c>
      <c r="AC254" s="176">
        <v>25</v>
      </c>
      <c r="AD254" s="1113" t="s">
        <v>3127</v>
      </c>
      <c r="AE254" s="1114"/>
      <c r="AF254" s="1113" t="s">
        <v>2522</v>
      </c>
      <c r="AG254" s="1114"/>
      <c r="AH254" s="1114"/>
      <c r="AI254" s="173">
        <v>4</v>
      </c>
      <c r="AJ254" s="173">
        <v>1E-3</v>
      </c>
      <c r="AK254" s="173">
        <v>8</v>
      </c>
      <c r="AL254" s="173">
        <v>2E-3</v>
      </c>
      <c r="AM254" s="933" t="s">
        <v>287</v>
      </c>
      <c r="AN254" s="933" t="s">
        <v>287</v>
      </c>
      <c r="AO254" s="194">
        <f t="shared" si="47"/>
        <v>4.0000000000000001E-3</v>
      </c>
      <c r="AP254" s="179">
        <v>1E-3</v>
      </c>
      <c r="AQ254" s="934" t="s">
        <v>3128</v>
      </c>
    </row>
    <row r="255" spans="2:45" ht="13.15" customHeight="1">
      <c r="B255" s="182" t="s">
        <v>3133</v>
      </c>
      <c r="C255" s="182" t="s">
        <v>1678</v>
      </c>
      <c r="D255" s="182" t="s">
        <v>1482</v>
      </c>
      <c r="E255" s="182" t="s">
        <v>1673</v>
      </c>
      <c r="F255" s="182" t="s">
        <v>1990</v>
      </c>
      <c r="G255" s="182" t="s">
        <v>1991</v>
      </c>
      <c r="H255" s="182" t="s">
        <v>300</v>
      </c>
      <c r="I255" s="182" t="s">
        <v>1992</v>
      </c>
      <c r="J255" s="183">
        <v>0.01</v>
      </c>
      <c r="K255" s="196">
        <f t="shared" si="46"/>
        <v>0.04</v>
      </c>
      <c r="L255" s="1118"/>
      <c r="M255" s="1119"/>
      <c r="N255" s="1118"/>
      <c r="O255" s="1119"/>
      <c r="P255" s="184"/>
      <c r="Q255" s="184"/>
      <c r="R255" s="184"/>
      <c r="S255" s="175">
        <v>1.05</v>
      </c>
      <c r="T255" s="175">
        <v>2.5</v>
      </c>
      <c r="U255" s="175">
        <v>5.05</v>
      </c>
      <c r="V255" s="175">
        <v>7.5</v>
      </c>
      <c r="W255" s="175">
        <v>10</v>
      </c>
      <c r="X255" s="175">
        <v>11.05</v>
      </c>
      <c r="Y255" s="175">
        <v>12.5</v>
      </c>
      <c r="Z255" s="175">
        <v>15</v>
      </c>
      <c r="AA255" s="175">
        <v>18</v>
      </c>
      <c r="AB255" s="175">
        <v>19</v>
      </c>
      <c r="AC255" s="175">
        <v>20</v>
      </c>
      <c r="AD255" s="1113" t="s">
        <v>3137</v>
      </c>
      <c r="AE255" s="1114"/>
      <c r="AF255" s="1113" t="s">
        <v>2522</v>
      </c>
      <c r="AG255" s="1114"/>
      <c r="AH255" s="1114"/>
      <c r="AI255" s="447">
        <v>4</v>
      </c>
      <c r="AJ255" s="447">
        <v>1E-3</v>
      </c>
      <c r="AK255" s="447">
        <v>8</v>
      </c>
      <c r="AL255" s="447">
        <v>2E-3</v>
      </c>
      <c r="AM255" s="939" t="s">
        <v>287</v>
      </c>
      <c r="AN255" s="939" t="s">
        <v>287</v>
      </c>
      <c r="AO255" s="194">
        <f t="shared" ref="AO255:AO257" si="58">IF(J255&lt;0.005,4*J255,IF(J255&lt;=0.01,3*J255,2*J255))</f>
        <v>0.03</v>
      </c>
      <c r="AP255" s="195">
        <v>1.8E-3</v>
      </c>
      <c r="AQ255" s="939" t="s">
        <v>3136</v>
      </c>
      <c r="AR255" s="939"/>
      <c r="AS255" s="939"/>
    </row>
    <row r="256" spans="2:45" ht="13.15" customHeight="1">
      <c r="B256" s="182" t="s">
        <v>3134</v>
      </c>
      <c r="C256" s="182" t="s">
        <v>1678</v>
      </c>
      <c r="D256" s="182" t="s">
        <v>1482</v>
      </c>
      <c r="E256" s="182" t="s">
        <v>1673</v>
      </c>
      <c r="F256" s="182" t="s">
        <v>1990</v>
      </c>
      <c r="G256" s="182" t="s">
        <v>1991</v>
      </c>
      <c r="H256" s="182" t="s">
        <v>300</v>
      </c>
      <c r="I256" s="182" t="s">
        <v>1992</v>
      </c>
      <c r="J256" s="183">
        <v>0.01</v>
      </c>
      <c r="K256" s="196">
        <f t="shared" si="46"/>
        <v>0.04</v>
      </c>
      <c r="L256" s="1118"/>
      <c r="M256" s="1119"/>
      <c r="N256" s="1118"/>
      <c r="O256" s="1119"/>
      <c r="P256" s="184"/>
      <c r="Q256" s="184"/>
      <c r="R256" s="184"/>
      <c r="S256" s="175">
        <v>1.05</v>
      </c>
      <c r="T256" s="175">
        <v>2.5</v>
      </c>
      <c r="U256" s="175">
        <v>5.05</v>
      </c>
      <c r="V256" s="175">
        <v>7.5</v>
      </c>
      <c r="W256" s="175">
        <v>10</v>
      </c>
      <c r="X256" s="175">
        <v>11.05</v>
      </c>
      <c r="Y256" s="175">
        <v>12.5</v>
      </c>
      <c r="Z256" s="175">
        <v>15</v>
      </c>
      <c r="AA256" s="175">
        <v>18</v>
      </c>
      <c r="AB256" s="175">
        <v>19</v>
      </c>
      <c r="AC256" s="175">
        <v>20</v>
      </c>
      <c r="AD256" s="1113" t="s">
        <v>3137</v>
      </c>
      <c r="AE256" s="1114"/>
      <c r="AF256" s="1113" t="s">
        <v>2522</v>
      </c>
      <c r="AG256" s="1114"/>
      <c r="AH256" s="1114"/>
      <c r="AI256" s="447">
        <v>4</v>
      </c>
      <c r="AJ256" s="447">
        <v>1E-3</v>
      </c>
      <c r="AK256" s="447">
        <v>8</v>
      </c>
      <c r="AL256" s="447">
        <v>2E-3</v>
      </c>
      <c r="AM256" s="939" t="s">
        <v>287</v>
      </c>
      <c r="AN256" s="939" t="s">
        <v>287</v>
      </c>
      <c r="AO256" s="194">
        <f t="shared" si="58"/>
        <v>0.03</v>
      </c>
      <c r="AP256" s="195">
        <v>1.8E-3</v>
      </c>
      <c r="AQ256" s="939" t="s">
        <v>3136</v>
      </c>
    </row>
    <row r="257" spans="2:43" ht="13.15" customHeight="1">
      <c r="B257" s="182" t="s">
        <v>3135</v>
      </c>
      <c r="C257" s="182" t="s">
        <v>1678</v>
      </c>
      <c r="D257" s="182" t="s">
        <v>1482</v>
      </c>
      <c r="E257" s="182" t="s">
        <v>1673</v>
      </c>
      <c r="F257" s="182" t="s">
        <v>1990</v>
      </c>
      <c r="G257" s="182" t="s">
        <v>1991</v>
      </c>
      <c r="H257" s="182" t="s">
        <v>300</v>
      </c>
      <c r="I257" s="182" t="s">
        <v>1992</v>
      </c>
      <c r="J257" s="183">
        <v>0.01</v>
      </c>
      <c r="K257" s="196">
        <f t="shared" si="46"/>
        <v>0.04</v>
      </c>
      <c r="L257" s="1118"/>
      <c r="M257" s="1119"/>
      <c r="N257" s="1118"/>
      <c r="O257" s="1119"/>
      <c r="P257" s="184"/>
      <c r="Q257" s="184"/>
      <c r="R257" s="184"/>
      <c r="S257" s="175">
        <v>1.05</v>
      </c>
      <c r="T257" s="175">
        <v>2.5</v>
      </c>
      <c r="U257" s="175">
        <v>5.05</v>
      </c>
      <c r="V257" s="175">
        <v>7.5</v>
      </c>
      <c r="W257" s="175">
        <v>10</v>
      </c>
      <c r="X257" s="175">
        <v>11.05</v>
      </c>
      <c r="Y257" s="175">
        <v>12.5</v>
      </c>
      <c r="Z257" s="175">
        <v>15</v>
      </c>
      <c r="AA257" s="175">
        <v>18</v>
      </c>
      <c r="AB257" s="175">
        <v>19</v>
      </c>
      <c r="AC257" s="175">
        <v>20</v>
      </c>
      <c r="AD257" s="1113" t="s">
        <v>3137</v>
      </c>
      <c r="AE257" s="1114"/>
      <c r="AF257" s="1113" t="s">
        <v>2522</v>
      </c>
      <c r="AG257" s="1114"/>
      <c r="AH257" s="1114"/>
      <c r="AI257" s="447">
        <v>4</v>
      </c>
      <c r="AJ257" s="447">
        <v>1E-3</v>
      </c>
      <c r="AK257" s="447">
        <v>8</v>
      </c>
      <c r="AL257" s="447">
        <v>2E-3</v>
      </c>
      <c r="AM257" s="939" t="s">
        <v>287</v>
      </c>
      <c r="AN257" s="939" t="s">
        <v>287</v>
      </c>
      <c r="AO257" s="194">
        <f t="shared" si="58"/>
        <v>0.03</v>
      </c>
      <c r="AP257" s="195">
        <v>1.8E-3</v>
      </c>
      <c r="AQ257" s="939" t="s">
        <v>3136</v>
      </c>
    </row>
    <row r="258" spans="2:43" ht="13.15" customHeight="1">
      <c r="B258" s="182" t="s">
        <v>3138</v>
      </c>
      <c r="C258" s="182" t="s">
        <v>3138</v>
      </c>
      <c r="D258" s="182" t="s">
        <v>1482</v>
      </c>
      <c r="E258" s="182" t="s">
        <v>1673</v>
      </c>
      <c r="F258" s="182" t="s">
        <v>2214</v>
      </c>
      <c r="G258" s="182" t="s">
        <v>1991</v>
      </c>
      <c r="H258" s="182" t="s">
        <v>300</v>
      </c>
      <c r="I258" s="182" t="s">
        <v>1992</v>
      </c>
      <c r="J258" s="183">
        <v>0.01</v>
      </c>
      <c r="K258" s="196">
        <f t="shared" ref="K258:K260" si="59">AO258+J258</f>
        <v>0.04</v>
      </c>
      <c r="L258" s="1118"/>
      <c r="M258" s="1119"/>
      <c r="N258" s="1118"/>
      <c r="O258" s="1119"/>
      <c r="P258" s="184"/>
      <c r="Q258" s="184"/>
      <c r="R258" s="184"/>
      <c r="S258" s="175">
        <v>1.05</v>
      </c>
      <c r="T258" s="175">
        <v>2.5</v>
      </c>
      <c r="U258" s="175">
        <v>5.05</v>
      </c>
      <c r="V258" s="175">
        <v>7.5</v>
      </c>
      <c r="W258" s="175">
        <v>10</v>
      </c>
      <c r="X258" s="175">
        <v>11.05</v>
      </c>
      <c r="Y258" s="175">
        <v>12.5</v>
      </c>
      <c r="Z258" s="175">
        <v>15</v>
      </c>
      <c r="AA258" s="175">
        <v>18</v>
      </c>
      <c r="AB258" s="175">
        <v>19</v>
      </c>
      <c r="AC258" s="175">
        <v>20</v>
      </c>
      <c r="AD258" s="1113" t="s">
        <v>3137</v>
      </c>
      <c r="AE258" s="1114"/>
      <c r="AF258" s="1113" t="s">
        <v>2522</v>
      </c>
      <c r="AG258" s="1114"/>
      <c r="AH258" s="1114"/>
      <c r="AI258" s="447">
        <v>4</v>
      </c>
      <c r="AJ258" s="447">
        <v>1E-3</v>
      </c>
      <c r="AK258" s="447">
        <v>8</v>
      </c>
      <c r="AL258" s="447">
        <v>2E-3</v>
      </c>
      <c r="AM258" s="939" t="s">
        <v>287</v>
      </c>
      <c r="AN258" s="939" t="s">
        <v>287</v>
      </c>
      <c r="AO258" s="194">
        <f t="shared" ref="AO258:AO260" si="60">IF(J258&lt;0.005,4*J258,IF(J258&lt;=0.01,3*J258,2*J258))</f>
        <v>0.03</v>
      </c>
      <c r="AP258" s="195">
        <v>1.8E-3</v>
      </c>
      <c r="AQ258" s="939" t="s">
        <v>3136</v>
      </c>
    </row>
    <row r="259" spans="2:43" ht="13.15" customHeight="1">
      <c r="B259" s="182" t="s">
        <v>3139</v>
      </c>
      <c r="C259" s="182" t="s">
        <v>1678</v>
      </c>
      <c r="D259" s="182" t="s">
        <v>1482</v>
      </c>
      <c r="E259" s="182" t="s">
        <v>1673</v>
      </c>
      <c r="F259" s="182" t="s">
        <v>2214</v>
      </c>
      <c r="G259" s="182" t="s">
        <v>1991</v>
      </c>
      <c r="H259" s="182" t="s">
        <v>300</v>
      </c>
      <c r="I259" s="182" t="s">
        <v>1992</v>
      </c>
      <c r="J259" s="183">
        <v>0.01</v>
      </c>
      <c r="K259" s="196">
        <f t="shared" si="59"/>
        <v>0.04</v>
      </c>
      <c r="L259" s="1118"/>
      <c r="M259" s="1119"/>
      <c r="N259" s="1118"/>
      <c r="O259" s="1119"/>
      <c r="P259" s="184"/>
      <c r="Q259" s="184"/>
      <c r="R259" s="184"/>
      <c r="S259" s="175">
        <v>1.05</v>
      </c>
      <c r="T259" s="175">
        <v>2.5</v>
      </c>
      <c r="U259" s="175">
        <v>5.05</v>
      </c>
      <c r="V259" s="175">
        <v>7.5</v>
      </c>
      <c r="W259" s="175">
        <v>10</v>
      </c>
      <c r="X259" s="175">
        <v>11.05</v>
      </c>
      <c r="Y259" s="175">
        <v>12.5</v>
      </c>
      <c r="Z259" s="175">
        <v>15</v>
      </c>
      <c r="AA259" s="175">
        <v>18</v>
      </c>
      <c r="AB259" s="175">
        <v>19</v>
      </c>
      <c r="AC259" s="175">
        <v>20</v>
      </c>
      <c r="AD259" s="1113" t="s">
        <v>3137</v>
      </c>
      <c r="AE259" s="1114"/>
      <c r="AF259" s="1113" t="s">
        <v>2522</v>
      </c>
      <c r="AG259" s="1114"/>
      <c r="AH259" s="1114"/>
      <c r="AI259" s="447">
        <v>4</v>
      </c>
      <c r="AJ259" s="447">
        <v>1E-3</v>
      </c>
      <c r="AK259" s="447">
        <v>8</v>
      </c>
      <c r="AL259" s="447">
        <v>2E-3</v>
      </c>
      <c r="AM259" s="939" t="s">
        <v>287</v>
      </c>
      <c r="AN259" s="939" t="s">
        <v>287</v>
      </c>
      <c r="AO259" s="194">
        <f t="shared" si="60"/>
        <v>0.03</v>
      </c>
      <c r="AP259" s="195">
        <v>1.8E-3</v>
      </c>
      <c r="AQ259" s="939" t="s">
        <v>3136</v>
      </c>
    </row>
    <row r="260" spans="2:43" ht="13.15" customHeight="1">
      <c r="B260" s="182" t="s">
        <v>3140</v>
      </c>
      <c r="C260" s="182" t="s">
        <v>3140</v>
      </c>
      <c r="D260" s="182" t="s">
        <v>1482</v>
      </c>
      <c r="E260" s="182" t="s">
        <v>1673</v>
      </c>
      <c r="F260" s="182" t="s">
        <v>2214</v>
      </c>
      <c r="G260" s="182" t="s">
        <v>1991</v>
      </c>
      <c r="H260" s="182" t="s">
        <v>300</v>
      </c>
      <c r="I260" s="182" t="s">
        <v>1992</v>
      </c>
      <c r="J260" s="183">
        <v>0.01</v>
      </c>
      <c r="K260" s="196">
        <f t="shared" si="59"/>
        <v>0.04</v>
      </c>
      <c r="L260" s="1118"/>
      <c r="M260" s="1119"/>
      <c r="N260" s="1118"/>
      <c r="O260" s="1119"/>
      <c r="P260" s="184"/>
      <c r="Q260" s="184"/>
      <c r="R260" s="184"/>
      <c r="S260" s="175">
        <v>1.05</v>
      </c>
      <c r="T260" s="175">
        <v>2.5</v>
      </c>
      <c r="U260" s="175">
        <v>5.05</v>
      </c>
      <c r="V260" s="175">
        <v>7.5</v>
      </c>
      <c r="W260" s="175">
        <v>10</v>
      </c>
      <c r="X260" s="175">
        <v>11.05</v>
      </c>
      <c r="Y260" s="175">
        <v>12.5</v>
      </c>
      <c r="Z260" s="175">
        <v>15</v>
      </c>
      <c r="AA260" s="175">
        <v>18</v>
      </c>
      <c r="AB260" s="175">
        <v>19</v>
      </c>
      <c r="AC260" s="175">
        <v>20</v>
      </c>
      <c r="AD260" s="1113" t="s">
        <v>3137</v>
      </c>
      <c r="AE260" s="1114"/>
      <c r="AF260" s="1113" t="s">
        <v>2522</v>
      </c>
      <c r="AG260" s="1114"/>
      <c r="AH260" s="1114"/>
      <c r="AI260" s="447">
        <v>4</v>
      </c>
      <c r="AJ260" s="447">
        <v>1E-3</v>
      </c>
      <c r="AK260" s="447">
        <v>8</v>
      </c>
      <c r="AL260" s="447">
        <v>2E-3</v>
      </c>
      <c r="AM260" s="939" t="s">
        <v>287</v>
      </c>
      <c r="AN260" s="939" t="s">
        <v>287</v>
      </c>
      <c r="AO260" s="194">
        <f t="shared" si="60"/>
        <v>0.03</v>
      </c>
      <c r="AP260" s="195">
        <v>1.8E-3</v>
      </c>
      <c r="AQ260" s="939" t="s">
        <v>3136</v>
      </c>
    </row>
    <row r="261" spans="2:43" ht="13.15" customHeight="1">
      <c r="B261" s="182" t="s">
        <v>3141</v>
      </c>
      <c r="C261" s="182" t="s">
        <v>3141</v>
      </c>
      <c r="D261" s="182" t="s">
        <v>1482</v>
      </c>
      <c r="E261" s="182" t="s">
        <v>1673</v>
      </c>
      <c r="F261" s="182" t="s">
        <v>3142</v>
      </c>
      <c r="G261" s="182" t="s">
        <v>297</v>
      </c>
      <c r="H261" s="182" t="s">
        <v>300</v>
      </c>
      <c r="I261" s="182" t="s">
        <v>1998</v>
      </c>
      <c r="J261" s="183">
        <v>0.01</v>
      </c>
      <c r="K261" s="196">
        <f t="shared" ref="K261:K263" si="61">AO261+J261</f>
        <v>0.04</v>
      </c>
      <c r="L261" s="1118"/>
      <c r="M261" s="1119"/>
      <c r="N261" s="1118"/>
      <c r="O261" s="1119"/>
      <c r="P261" s="184"/>
      <c r="Q261" s="184"/>
      <c r="R261" s="184"/>
      <c r="S261" s="175">
        <v>1.05</v>
      </c>
      <c r="T261" s="175">
        <v>2.5</v>
      </c>
      <c r="U261" s="175">
        <v>4</v>
      </c>
      <c r="V261" s="175">
        <v>5</v>
      </c>
      <c r="W261" s="175">
        <v>6</v>
      </c>
      <c r="X261" s="175">
        <v>7.5</v>
      </c>
      <c r="Y261" s="175">
        <v>8</v>
      </c>
      <c r="Z261" s="175">
        <v>8.5</v>
      </c>
      <c r="AA261" s="175">
        <v>9</v>
      </c>
      <c r="AB261" s="175">
        <v>9.5</v>
      </c>
      <c r="AC261" s="175">
        <v>10</v>
      </c>
      <c r="AD261" s="1113" t="s">
        <v>3137</v>
      </c>
      <c r="AE261" s="1114"/>
      <c r="AF261" s="1113" t="s">
        <v>2522</v>
      </c>
      <c r="AG261" s="1114"/>
      <c r="AH261" s="1114"/>
      <c r="AI261" s="447">
        <v>4</v>
      </c>
      <c r="AJ261" s="447">
        <v>1E-3</v>
      </c>
      <c r="AK261" s="447">
        <v>8</v>
      </c>
      <c r="AL261" s="447">
        <v>2E-3</v>
      </c>
      <c r="AM261" s="939" t="s">
        <v>287</v>
      </c>
      <c r="AN261" s="939" t="s">
        <v>287</v>
      </c>
      <c r="AO261" s="194">
        <f t="shared" ref="AO261" si="62">IF(J261&lt;0.005,4*J261,IF(J261&lt;=0.01,3*J261,2*J261))</f>
        <v>0.03</v>
      </c>
      <c r="AP261" s="195">
        <v>1.8E-3</v>
      </c>
      <c r="AQ261" s="939" t="s">
        <v>3136</v>
      </c>
    </row>
    <row r="262" spans="2:43" ht="12.75" customHeight="1">
      <c r="B262" s="182" t="s">
        <v>3143</v>
      </c>
      <c r="C262" s="182" t="s">
        <v>1678</v>
      </c>
      <c r="D262" s="182" t="s">
        <v>1482</v>
      </c>
      <c r="E262" s="182" t="s">
        <v>1673</v>
      </c>
      <c r="F262" s="182" t="s">
        <v>2307</v>
      </c>
      <c r="G262" s="182" t="s">
        <v>1991</v>
      </c>
      <c r="H262" s="182" t="s">
        <v>300</v>
      </c>
      <c r="I262" s="182" t="s">
        <v>2142</v>
      </c>
      <c r="J262" s="183">
        <v>0.05</v>
      </c>
      <c r="K262" s="196">
        <f t="shared" si="61"/>
        <v>0.15000000000000002</v>
      </c>
      <c r="L262" s="1118"/>
      <c r="M262" s="1119"/>
      <c r="N262" s="1118"/>
      <c r="O262" s="1119"/>
      <c r="P262" s="184"/>
      <c r="Q262" s="184"/>
      <c r="R262" s="184"/>
      <c r="S262" s="369">
        <v>1.05</v>
      </c>
      <c r="T262" s="369">
        <v>5</v>
      </c>
      <c r="U262" s="369">
        <v>10</v>
      </c>
      <c r="V262" s="369">
        <v>15</v>
      </c>
      <c r="W262" s="369">
        <v>20</v>
      </c>
      <c r="X262" s="369">
        <v>25</v>
      </c>
      <c r="Y262" s="369">
        <v>30</v>
      </c>
      <c r="Z262" s="369">
        <v>35</v>
      </c>
      <c r="AA262" s="369">
        <v>40</v>
      </c>
      <c r="AB262" s="369">
        <v>45</v>
      </c>
      <c r="AC262" s="369">
        <v>50</v>
      </c>
      <c r="AD262" s="1113" t="s">
        <v>3137</v>
      </c>
      <c r="AE262" s="1114"/>
      <c r="AF262" s="1113" t="s">
        <v>2522</v>
      </c>
      <c r="AG262" s="1114"/>
      <c r="AH262" s="1114"/>
      <c r="AI262" s="173">
        <v>4</v>
      </c>
      <c r="AJ262" s="173">
        <v>1E-3</v>
      </c>
      <c r="AK262" s="173">
        <v>8</v>
      </c>
      <c r="AL262" s="173">
        <v>2E-3</v>
      </c>
      <c r="AM262" s="939" t="s">
        <v>287</v>
      </c>
      <c r="AN262" s="939" t="s">
        <v>287</v>
      </c>
      <c r="AO262" s="194">
        <f t="shared" ref="AO262:AO263" si="63">IF(J262&lt;0.005,4*J262,IF(J262&lt;0.01,3*J262,2*J262))</f>
        <v>0.1</v>
      </c>
      <c r="AP262" s="938">
        <v>1E-3</v>
      </c>
      <c r="AQ262" s="939" t="s">
        <v>3136</v>
      </c>
    </row>
    <row r="263" spans="2:43" ht="12.75" customHeight="1">
      <c r="B263" s="182" t="s">
        <v>3144</v>
      </c>
      <c r="C263" s="182" t="s">
        <v>3144</v>
      </c>
      <c r="D263" s="182" t="s">
        <v>1482</v>
      </c>
      <c r="E263" s="182" t="s">
        <v>1673</v>
      </c>
      <c r="F263" s="182" t="s">
        <v>2307</v>
      </c>
      <c r="G263" s="182" t="s">
        <v>1991</v>
      </c>
      <c r="H263" s="182" t="s">
        <v>300</v>
      </c>
      <c r="I263" s="182" t="s">
        <v>2142</v>
      </c>
      <c r="J263" s="183">
        <v>0.05</v>
      </c>
      <c r="K263" s="196">
        <f t="shared" si="61"/>
        <v>0.15000000000000002</v>
      </c>
      <c r="L263" s="1118"/>
      <c r="M263" s="1119"/>
      <c r="N263" s="1118"/>
      <c r="O263" s="1119"/>
      <c r="P263" s="184"/>
      <c r="Q263" s="184"/>
      <c r="R263" s="184"/>
      <c r="S263" s="369">
        <v>1.05</v>
      </c>
      <c r="T263" s="369">
        <v>5</v>
      </c>
      <c r="U263" s="369">
        <v>10</v>
      </c>
      <c r="V263" s="369">
        <v>15</v>
      </c>
      <c r="W263" s="369">
        <v>20</v>
      </c>
      <c r="X263" s="369">
        <v>25</v>
      </c>
      <c r="Y263" s="369">
        <v>30</v>
      </c>
      <c r="Z263" s="369">
        <v>35</v>
      </c>
      <c r="AA263" s="369">
        <v>40</v>
      </c>
      <c r="AB263" s="369">
        <v>45</v>
      </c>
      <c r="AC263" s="369">
        <v>50</v>
      </c>
      <c r="AD263" s="1113" t="s">
        <v>3137</v>
      </c>
      <c r="AE263" s="1114"/>
      <c r="AF263" s="1113" t="s">
        <v>2522</v>
      </c>
      <c r="AG263" s="1114"/>
      <c r="AH263" s="1114"/>
      <c r="AI263" s="173">
        <v>4</v>
      </c>
      <c r="AJ263" s="173">
        <v>1E-3</v>
      </c>
      <c r="AK263" s="173">
        <v>8</v>
      </c>
      <c r="AL263" s="173">
        <v>2E-3</v>
      </c>
      <c r="AM263" s="939" t="s">
        <v>287</v>
      </c>
      <c r="AN263" s="939" t="s">
        <v>287</v>
      </c>
      <c r="AO263" s="194">
        <f t="shared" si="63"/>
        <v>0.1</v>
      </c>
      <c r="AP263" s="938">
        <v>1E-3</v>
      </c>
      <c r="AQ263" s="939" t="s">
        <v>3136</v>
      </c>
    </row>
    <row r="264" spans="2:43" ht="12.75" customHeight="1">
      <c r="B264" s="182" t="s">
        <v>3145</v>
      </c>
      <c r="C264" s="182" t="s">
        <v>3145</v>
      </c>
      <c r="D264" s="182" t="s">
        <v>1482</v>
      </c>
      <c r="E264" s="182" t="s">
        <v>1673</v>
      </c>
      <c r="F264" s="182" t="s">
        <v>2307</v>
      </c>
      <c r="G264" s="182" t="s">
        <v>1991</v>
      </c>
      <c r="H264" s="182" t="s">
        <v>300</v>
      </c>
      <c r="I264" s="182" t="s">
        <v>2142</v>
      </c>
      <c r="J264" s="183">
        <v>0.05</v>
      </c>
      <c r="K264" s="196">
        <f t="shared" ref="K264:K265" si="64">AO264+J264</f>
        <v>0.15000000000000002</v>
      </c>
      <c r="L264" s="1118"/>
      <c r="M264" s="1119"/>
      <c r="N264" s="1118"/>
      <c r="O264" s="1119"/>
      <c r="P264" s="184"/>
      <c r="Q264" s="184"/>
      <c r="R264" s="184"/>
      <c r="S264" s="369">
        <v>1.05</v>
      </c>
      <c r="T264" s="369">
        <v>5</v>
      </c>
      <c r="U264" s="369">
        <v>10</v>
      </c>
      <c r="V264" s="369">
        <v>15</v>
      </c>
      <c r="W264" s="369">
        <v>20</v>
      </c>
      <c r="X264" s="369">
        <v>25</v>
      </c>
      <c r="Y264" s="369">
        <v>30</v>
      </c>
      <c r="Z264" s="369">
        <v>35</v>
      </c>
      <c r="AA264" s="369">
        <v>40</v>
      </c>
      <c r="AB264" s="369">
        <v>45</v>
      </c>
      <c r="AC264" s="369">
        <v>50</v>
      </c>
      <c r="AD264" s="1113" t="s">
        <v>3137</v>
      </c>
      <c r="AE264" s="1114"/>
      <c r="AF264" s="1113" t="s">
        <v>2522</v>
      </c>
      <c r="AG264" s="1114"/>
      <c r="AH264" s="1114"/>
      <c r="AI264" s="173">
        <v>4</v>
      </c>
      <c r="AJ264" s="173">
        <v>1E-3</v>
      </c>
      <c r="AK264" s="173">
        <v>8</v>
      </c>
      <c r="AL264" s="173">
        <v>2E-3</v>
      </c>
      <c r="AM264" s="939" t="s">
        <v>287</v>
      </c>
      <c r="AN264" s="939" t="s">
        <v>287</v>
      </c>
      <c r="AO264" s="194">
        <f t="shared" ref="AO264:AO265" si="65">IF(J264&lt;0.005,4*J264,IF(J264&lt;0.01,3*J264,2*J264))</f>
        <v>0.1</v>
      </c>
      <c r="AP264" s="938">
        <v>1E-3</v>
      </c>
      <c r="AQ264" s="939" t="s">
        <v>3136</v>
      </c>
    </row>
    <row r="265" spans="2:43" ht="12.75" customHeight="1">
      <c r="B265" s="182">
        <v>53</v>
      </c>
      <c r="C265" s="182" t="s">
        <v>1678</v>
      </c>
      <c r="D265" s="182" t="s">
        <v>1482</v>
      </c>
      <c r="E265" s="182" t="s">
        <v>1673</v>
      </c>
      <c r="F265" s="182" t="s">
        <v>2307</v>
      </c>
      <c r="G265" s="182" t="s">
        <v>1991</v>
      </c>
      <c r="H265" s="182" t="s">
        <v>300</v>
      </c>
      <c r="I265" s="182" t="s">
        <v>2142</v>
      </c>
      <c r="J265" s="183">
        <v>0.05</v>
      </c>
      <c r="K265" s="196">
        <f t="shared" si="64"/>
        <v>0.15000000000000002</v>
      </c>
      <c r="L265" s="1118"/>
      <c r="M265" s="1119"/>
      <c r="N265" s="1118"/>
      <c r="O265" s="1119"/>
      <c r="P265" s="184"/>
      <c r="Q265" s="184"/>
      <c r="R265" s="184"/>
      <c r="S265" s="369">
        <v>1.05</v>
      </c>
      <c r="T265" s="369">
        <v>5</v>
      </c>
      <c r="U265" s="369">
        <v>10</v>
      </c>
      <c r="V265" s="369">
        <v>15</v>
      </c>
      <c r="W265" s="369">
        <v>20</v>
      </c>
      <c r="X265" s="369">
        <v>25</v>
      </c>
      <c r="Y265" s="369">
        <v>30</v>
      </c>
      <c r="Z265" s="369">
        <v>35</v>
      </c>
      <c r="AA265" s="369">
        <v>40</v>
      </c>
      <c r="AB265" s="369">
        <v>45</v>
      </c>
      <c r="AC265" s="369">
        <v>50</v>
      </c>
      <c r="AD265" s="1113" t="s">
        <v>3137</v>
      </c>
      <c r="AE265" s="1114"/>
      <c r="AF265" s="1113" t="s">
        <v>2522</v>
      </c>
      <c r="AG265" s="1114"/>
      <c r="AH265" s="1114"/>
      <c r="AI265" s="173">
        <v>4</v>
      </c>
      <c r="AJ265" s="173">
        <v>1E-3</v>
      </c>
      <c r="AK265" s="173">
        <v>8</v>
      </c>
      <c r="AL265" s="173">
        <v>2E-3</v>
      </c>
      <c r="AM265" s="939" t="s">
        <v>287</v>
      </c>
      <c r="AN265" s="939" t="s">
        <v>287</v>
      </c>
      <c r="AO265" s="194">
        <f t="shared" si="65"/>
        <v>0.1</v>
      </c>
      <c r="AP265" s="938">
        <v>1E-3</v>
      </c>
      <c r="AQ265" s="939" t="s">
        <v>3136</v>
      </c>
    </row>
    <row r="266" spans="2:43" ht="12.75" customHeight="1">
      <c r="B266" s="182" t="s">
        <v>3147</v>
      </c>
      <c r="C266" s="182" t="s">
        <v>3147</v>
      </c>
      <c r="D266" s="182" t="s">
        <v>1482</v>
      </c>
      <c r="E266" s="182" t="s">
        <v>1673</v>
      </c>
      <c r="F266" s="182" t="s">
        <v>3146</v>
      </c>
      <c r="G266" s="182" t="s">
        <v>1991</v>
      </c>
      <c r="H266" s="182" t="s">
        <v>300</v>
      </c>
      <c r="I266" s="182" t="s">
        <v>2142</v>
      </c>
      <c r="J266" s="183">
        <v>0.05</v>
      </c>
      <c r="K266" s="196">
        <f t="shared" ref="K266:K272" si="66">AO266+J266</f>
        <v>0.15000000000000002</v>
      </c>
      <c r="L266" s="1118"/>
      <c r="M266" s="1119"/>
      <c r="N266" s="1118"/>
      <c r="O266" s="1119"/>
      <c r="P266" s="184"/>
      <c r="Q266" s="184"/>
      <c r="R266" s="184"/>
      <c r="S266" s="369">
        <v>1.05</v>
      </c>
      <c r="T266" s="369">
        <v>5</v>
      </c>
      <c r="U266" s="369">
        <v>10</v>
      </c>
      <c r="V266" s="369">
        <v>15</v>
      </c>
      <c r="W266" s="369">
        <v>20</v>
      </c>
      <c r="X266" s="369">
        <v>25</v>
      </c>
      <c r="Y266" s="369">
        <v>30</v>
      </c>
      <c r="Z266" s="369">
        <v>35</v>
      </c>
      <c r="AA266" s="369">
        <v>40</v>
      </c>
      <c r="AB266" s="369">
        <v>45</v>
      </c>
      <c r="AC266" s="369">
        <v>50</v>
      </c>
      <c r="AD266" s="1113" t="s">
        <v>3137</v>
      </c>
      <c r="AE266" s="1114"/>
      <c r="AF266" s="1113" t="s">
        <v>2522</v>
      </c>
      <c r="AG266" s="1114"/>
      <c r="AH266" s="1114"/>
      <c r="AI266" s="173">
        <v>4</v>
      </c>
      <c r="AJ266" s="173">
        <v>1E-3</v>
      </c>
      <c r="AK266" s="173">
        <v>8</v>
      </c>
      <c r="AL266" s="173">
        <v>2E-3</v>
      </c>
      <c r="AM266" s="939" t="s">
        <v>287</v>
      </c>
      <c r="AN266" s="939" t="s">
        <v>287</v>
      </c>
      <c r="AO266" s="194">
        <f t="shared" ref="AO266:AO268" si="67">IF(J266&lt;0.005,4*J266,IF(J266&lt;0.01,3*J266,2*J266))</f>
        <v>0.1</v>
      </c>
      <c r="AP266" s="938">
        <v>1E-3</v>
      </c>
      <c r="AQ266" s="939" t="s">
        <v>3136</v>
      </c>
    </row>
    <row r="267" spans="2:43" ht="12.75" customHeight="1">
      <c r="B267" s="182" t="s">
        <v>3148</v>
      </c>
      <c r="C267" s="182" t="s">
        <v>3148</v>
      </c>
      <c r="D267" s="182" t="s">
        <v>1482</v>
      </c>
      <c r="E267" s="182" t="s">
        <v>1673</v>
      </c>
      <c r="F267" s="182" t="s">
        <v>3146</v>
      </c>
      <c r="G267" s="182" t="s">
        <v>1991</v>
      </c>
      <c r="H267" s="182" t="s">
        <v>300</v>
      </c>
      <c r="I267" s="182" t="s">
        <v>2142</v>
      </c>
      <c r="J267" s="183">
        <v>0.05</v>
      </c>
      <c r="K267" s="196">
        <f t="shared" si="66"/>
        <v>0.15000000000000002</v>
      </c>
      <c r="L267" s="1118"/>
      <c r="M267" s="1119"/>
      <c r="N267" s="1118"/>
      <c r="O267" s="1119"/>
      <c r="P267" s="184"/>
      <c r="Q267" s="184"/>
      <c r="R267" s="184"/>
      <c r="S267" s="369">
        <v>1.05</v>
      </c>
      <c r="T267" s="369">
        <v>5</v>
      </c>
      <c r="U267" s="369">
        <v>10</v>
      </c>
      <c r="V267" s="369">
        <v>15</v>
      </c>
      <c r="W267" s="369">
        <v>20</v>
      </c>
      <c r="X267" s="369">
        <v>25</v>
      </c>
      <c r="Y267" s="369">
        <v>30</v>
      </c>
      <c r="Z267" s="369">
        <v>35</v>
      </c>
      <c r="AA267" s="369">
        <v>40</v>
      </c>
      <c r="AB267" s="369">
        <v>45</v>
      </c>
      <c r="AC267" s="369">
        <v>50</v>
      </c>
      <c r="AD267" s="1113" t="s">
        <v>3137</v>
      </c>
      <c r="AE267" s="1114"/>
      <c r="AF267" s="1113" t="s">
        <v>2522</v>
      </c>
      <c r="AG267" s="1114"/>
      <c r="AH267" s="1114"/>
      <c r="AI267" s="173">
        <v>4</v>
      </c>
      <c r="AJ267" s="173">
        <v>1E-3</v>
      </c>
      <c r="AK267" s="173">
        <v>8</v>
      </c>
      <c r="AL267" s="173">
        <v>2E-3</v>
      </c>
      <c r="AM267" s="939" t="s">
        <v>287</v>
      </c>
      <c r="AN267" s="939" t="s">
        <v>287</v>
      </c>
      <c r="AO267" s="194">
        <f t="shared" si="67"/>
        <v>0.1</v>
      </c>
      <c r="AP267" s="938">
        <v>1E-3</v>
      </c>
      <c r="AQ267" s="939" t="s">
        <v>3136</v>
      </c>
    </row>
    <row r="268" spans="2:43" ht="12.75" customHeight="1">
      <c r="B268" s="182" t="s">
        <v>3149</v>
      </c>
      <c r="C268" s="182" t="s">
        <v>3149</v>
      </c>
      <c r="D268" s="182" t="s">
        <v>1482</v>
      </c>
      <c r="E268" s="182" t="s">
        <v>1673</v>
      </c>
      <c r="F268" s="182" t="s">
        <v>3146</v>
      </c>
      <c r="G268" s="182" t="s">
        <v>1991</v>
      </c>
      <c r="H268" s="182" t="s">
        <v>300</v>
      </c>
      <c r="I268" s="182" t="s">
        <v>2142</v>
      </c>
      <c r="J268" s="183">
        <v>0.05</v>
      </c>
      <c r="K268" s="196">
        <f t="shared" si="66"/>
        <v>0.15000000000000002</v>
      </c>
      <c r="L268" s="1118"/>
      <c r="M268" s="1119"/>
      <c r="N268" s="1118"/>
      <c r="O268" s="1119"/>
      <c r="P268" s="184"/>
      <c r="Q268" s="184"/>
      <c r="R268" s="184"/>
      <c r="S268" s="369">
        <v>1.05</v>
      </c>
      <c r="T268" s="369">
        <v>5</v>
      </c>
      <c r="U268" s="369">
        <v>10</v>
      </c>
      <c r="V268" s="369">
        <v>15</v>
      </c>
      <c r="W268" s="369">
        <v>20</v>
      </c>
      <c r="X268" s="369">
        <v>25</v>
      </c>
      <c r="Y268" s="369">
        <v>30</v>
      </c>
      <c r="Z268" s="369">
        <v>35</v>
      </c>
      <c r="AA268" s="369">
        <v>40</v>
      </c>
      <c r="AB268" s="369">
        <v>45</v>
      </c>
      <c r="AC268" s="369">
        <v>50</v>
      </c>
      <c r="AD268" s="1113" t="s">
        <v>3137</v>
      </c>
      <c r="AE268" s="1114"/>
      <c r="AF268" s="1113" t="s">
        <v>2522</v>
      </c>
      <c r="AG268" s="1114"/>
      <c r="AH268" s="1114"/>
      <c r="AI268" s="173">
        <v>4</v>
      </c>
      <c r="AJ268" s="173">
        <v>1E-3</v>
      </c>
      <c r="AK268" s="173">
        <v>8</v>
      </c>
      <c r="AL268" s="173">
        <v>2E-3</v>
      </c>
      <c r="AM268" s="939" t="s">
        <v>287</v>
      </c>
      <c r="AN268" s="939" t="s">
        <v>287</v>
      </c>
      <c r="AO268" s="194">
        <f t="shared" si="67"/>
        <v>0.1</v>
      </c>
      <c r="AP268" s="938">
        <v>1E-3</v>
      </c>
      <c r="AQ268" s="939" t="s">
        <v>3136</v>
      </c>
    </row>
    <row r="269" spans="2:43" ht="13.15" customHeight="1">
      <c r="B269" s="182" t="s">
        <v>3150</v>
      </c>
      <c r="C269" s="182" t="s">
        <v>3150</v>
      </c>
      <c r="D269" s="182" t="s">
        <v>1482</v>
      </c>
      <c r="E269" s="182" t="s">
        <v>1673</v>
      </c>
      <c r="F269" s="182" t="s">
        <v>2214</v>
      </c>
      <c r="G269" s="182" t="s">
        <v>1991</v>
      </c>
      <c r="H269" s="182" t="s">
        <v>300</v>
      </c>
      <c r="I269" s="182" t="s">
        <v>1992</v>
      </c>
      <c r="J269" s="183">
        <v>0.01</v>
      </c>
      <c r="K269" s="196">
        <f t="shared" si="66"/>
        <v>0.04</v>
      </c>
      <c r="L269" s="1118"/>
      <c r="M269" s="1119"/>
      <c r="N269" s="1118"/>
      <c r="O269" s="1119"/>
      <c r="P269" s="184"/>
      <c r="Q269" s="184"/>
      <c r="R269" s="184"/>
      <c r="S269" s="175">
        <v>1.05</v>
      </c>
      <c r="T269" s="175">
        <v>2.5</v>
      </c>
      <c r="U269" s="175">
        <v>5.05</v>
      </c>
      <c r="V269" s="175">
        <v>7.5</v>
      </c>
      <c r="W269" s="175">
        <v>10</v>
      </c>
      <c r="X269" s="175">
        <v>11.05</v>
      </c>
      <c r="Y269" s="175">
        <v>12.5</v>
      </c>
      <c r="Z269" s="175">
        <v>15</v>
      </c>
      <c r="AA269" s="175">
        <v>18</v>
      </c>
      <c r="AB269" s="175">
        <v>19</v>
      </c>
      <c r="AC269" s="175">
        <v>20</v>
      </c>
      <c r="AD269" s="1113" t="s">
        <v>3137</v>
      </c>
      <c r="AE269" s="1114"/>
      <c r="AF269" s="1113" t="s">
        <v>2522</v>
      </c>
      <c r="AG269" s="1114"/>
      <c r="AH269" s="1114"/>
      <c r="AI269" s="447">
        <v>4</v>
      </c>
      <c r="AJ269" s="447">
        <v>1E-3</v>
      </c>
      <c r="AK269" s="447">
        <v>8</v>
      </c>
      <c r="AL269" s="447">
        <v>2E-3</v>
      </c>
      <c r="AM269" s="939" t="s">
        <v>287</v>
      </c>
      <c r="AN269" s="939" t="s">
        <v>287</v>
      </c>
      <c r="AO269" s="194">
        <f t="shared" ref="AO269:AO272" si="68">IF(J269&lt;0.005,4*J269,IF(J269&lt;=0.01,3*J269,2*J269))</f>
        <v>0.03</v>
      </c>
      <c r="AP269" s="195">
        <v>1.8E-3</v>
      </c>
      <c r="AQ269" s="939" t="s">
        <v>3136</v>
      </c>
    </row>
    <row r="270" spans="2:43" ht="13.15" customHeight="1">
      <c r="B270" s="182" t="s">
        <v>3151</v>
      </c>
      <c r="C270" s="182" t="s">
        <v>1678</v>
      </c>
      <c r="D270" s="182" t="s">
        <v>1482</v>
      </c>
      <c r="E270" s="182" t="s">
        <v>1673</v>
      </c>
      <c r="F270" s="182" t="s">
        <v>2214</v>
      </c>
      <c r="G270" s="182" t="s">
        <v>1991</v>
      </c>
      <c r="H270" s="182" t="s">
        <v>300</v>
      </c>
      <c r="I270" s="182" t="s">
        <v>1992</v>
      </c>
      <c r="J270" s="183">
        <v>0.01</v>
      </c>
      <c r="K270" s="196">
        <f t="shared" si="66"/>
        <v>0.04</v>
      </c>
      <c r="L270" s="1118"/>
      <c r="M270" s="1119"/>
      <c r="N270" s="1118"/>
      <c r="O270" s="1119"/>
      <c r="P270" s="184"/>
      <c r="Q270" s="184"/>
      <c r="R270" s="184"/>
      <c r="S270" s="175">
        <v>1.05</v>
      </c>
      <c r="T270" s="175">
        <v>2.5</v>
      </c>
      <c r="U270" s="175">
        <v>5.05</v>
      </c>
      <c r="V270" s="175">
        <v>7.5</v>
      </c>
      <c r="W270" s="175">
        <v>10</v>
      </c>
      <c r="X270" s="175">
        <v>11.05</v>
      </c>
      <c r="Y270" s="175">
        <v>12.5</v>
      </c>
      <c r="Z270" s="175">
        <v>15</v>
      </c>
      <c r="AA270" s="175">
        <v>18</v>
      </c>
      <c r="AB270" s="175">
        <v>19</v>
      </c>
      <c r="AC270" s="175">
        <v>20</v>
      </c>
      <c r="AD270" s="1113" t="s">
        <v>3137</v>
      </c>
      <c r="AE270" s="1114"/>
      <c r="AF270" s="1113" t="s">
        <v>2522</v>
      </c>
      <c r="AG270" s="1114"/>
      <c r="AH270" s="1114"/>
      <c r="AI270" s="447">
        <v>4</v>
      </c>
      <c r="AJ270" s="447">
        <v>1E-3</v>
      </c>
      <c r="AK270" s="447">
        <v>8</v>
      </c>
      <c r="AL270" s="447">
        <v>2E-3</v>
      </c>
      <c r="AM270" s="939" t="s">
        <v>287</v>
      </c>
      <c r="AN270" s="939" t="s">
        <v>287</v>
      </c>
      <c r="AO270" s="194">
        <f t="shared" si="68"/>
        <v>0.03</v>
      </c>
      <c r="AP270" s="195">
        <v>1.8E-3</v>
      </c>
      <c r="AQ270" s="939" t="s">
        <v>3136</v>
      </c>
    </row>
    <row r="271" spans="2:43" ht="13.15" customHeight="1">
      <c r="B271" s="182" t="s">
        <v>3152</v>
      </c>
      <c r="C271" s="182" t="s">
        <v>1678</v>
      </c>
      <c r="D271" s="182" t="s">
        <v>1482</v>
      </c>
      <c r="E271" s="182" t="s">
        <v>1673</v>
      </c>
      <c r="F271" s="182" t="s">
        <v>2214</v>
      </c>
      <c r="G271" s="182" t="s">
        <v>1991</v>
      </c>
      <c r="H271" s="182" t="s">
        <v>300</v>
      </c>
      <c r="I271" s="182" t="s">
        <v>1992</v>
      </c>
      <c r="J271" s="183">
        <v>0.01</v>
      </c>
      <c r="K271" s="196">
        <f t="shared" si="66"/>
        <v>0.04</v>
      </c>
      <c r="L271" s="1118"/>
      <c r="M271" s="1119"/>
      <c r="N271" s="1118"/>
      <c r="O271" s="1119"/>
      <c r="P271" s="184"/>
      <c r="Q271" s="184"/>
      <c r="R271" s="184"/>
      <c r="S271" s="175">
        <v>1.05</v>
      </c>
      <c r="T271" s="175">
        <v>2.5</v>
      </c>
      <c r="U271" s="175">
        <v>5.05</v>
      </c>
      <c r="V271" s="175">
        <v>7.5</v>
      </c>
      <c r="W271" s="175">
        <v>10</v>
      </c>
      <c r="X271" s="175">
        <v>11.05</v>
      </c>
      <c r="Y271" s="175">
        <v>12.5</v>
      </c>
      <c r="Z271" s="175">
        <v>15</v>
      </c>
      <c r="AA271" s="175">
        <v>18</v>
      </c>
      <c r="AB271" s="175">
        <v>19</v>
      </c>
      <c r="AC271" s="175">
        <v>20</v>
      </c>
      <c r="AD271" s="1113" t="s">
        <v>3137</v>
      </c>
      <c r="AE271" s="1114"/>
      <c r="AF271" s="1113" t="s">
        <v>2522</v>
      </c>
      <c r="AG271" s="1114"/>
      <c r="AH271" s="1114"/>
      <c r="AI271" s="447">
        <v>4</v>
      </c>
      <c r="AJ271" s="447">
        <v>1E-3</v>
      </c>
      <c r="AK271" s="447">
        <v>8</v>
      </c>
      <c r="AL271" s="447">
        <v>2E-3</v>
      </c>
      <c r="AM271" s="939" t="s">
        <v>287</v>
      </c>
      <c r="AN271" s="939" t="s">
        <v>287</v>
      </c>
      <c r="AO271" s="194">
        <f t="shared" si="68"/>
        <v>0.03</v>
      </c>
      <c r="AP271" s="195">
        <v>1.8E-3</v>
      </c>
      <c r="AQ271" s="939" t="s">
        <v>3136</v>
      </c>
    </row>
    <row r="272" spans="2:43" ht="13.15" customHeight="1">
      <c r="B272" s="182" t="s">
        <v>3153</v>
      </c>
      <c r="C272" s="182" t="s">
        <v>1678</v>
      </c>
      <c r="D272" s="182" t="s">
        <v>1482</v>
      </c>
      <c r="E272" s="182" t="s">
        <v>1673</v>
      </c>
      <c r="F272" s="182" t="s">
        <v>2214</v>
      </c>
      <c r="G272" s="182" t="s">
        <v>1991</v>
      </c>
      <c r="H272" s="182" t="s">
        <v>300</v>
      </c>
      <c r="I272" s="182" t="s">
        <v>1992</v>
      </c>
      <c r="J272" s="183">
        <v>0.01</v>
      </c>
      <c r="K272" s="196">
        <f t="shared" si="66"/>
        <v>0.04</v>
      </c>
      <c r="L272" s="1118"/>
      <c r="M272" s="1119"/>
      <c r="N272" s="1118"/>
      <c r="O272" s="1119"/>
      <c r="P272" s="184"/>
      <c r="Q272" s="184"/>
      <c r="R272" s="184"/>
      <c r="S272" s="175">
        <v>1.05</v>
      </c>
      <c r="T272" s="175">
        <v>2.5</v>
      </c>
      <c r="U272" s="175">
        <v>5.05</v>
      </c>
      <c r="V272" s="175">
        <v>7.5</v>
      </c>
      <c r="W272" s="175">
        <v>10</v>
      </c>
      <c r="X272" s="175">
        <v>11.05</v>
      </c>
      <c r="Y272" s="175">
        <v>12.5</v>
      </c>
      <c r="Z272" s="175">
        <v>15</v>
      </c>
      <c r="AA272" s="175">
        <v>18</v>
      </c>
      <c r="AB272" s="175">
        <v>19</v>
      </c>
      <c r="AC272" s="175">
        <v>20</v>
      </c>
      <c r="AD272" s="1113" t="s">
        <v>3137</v>
      </c>
      <c r="AE272" s="1114"/>
      <c r="AF272" s="1113" t="s">
        <v>2522</v>
      </c>
      <c r="AG272" s="1114"/>
      <c r="AH272" s="1114"/>
      <c r="AI272" s="447">
        <v>4</v>
      </c>
      <c r="AJ272" s="447">
        <v>1E-3</v>
      </c>
      <c r="AK272" s="447">
        <v>8</v>
      </c>
      <c r="AL272" s="447">
        <v>2E-3</v>
      </c>
      <c r="AM272" s="939" t="s">
        <v>287</v>
      </c>
      <c r="AN272" s="939" t="s">
        <v>287</v>
      </c>
      <c r="AO272" s="194">
        <f t="shared" si="68"/>
        <v>0.03</v>
      </c>
      <c r="AP272" s="195">
        <v>1.8E-3</v>
      </c>
      <c r="AQ272" s="939" t="s">
        <v>3136</v>
      </c>
    </row>
    <row r="273" spans="2:43">
      <c r="B273" s="182" t="s">
        <v>3159</v>
      </c>
      <c r="C273" s="183">
        <v>96060905</v>
      </c>
      <c r="D273" s="182" t="s">
        <v>1482</v>
      </c>
      <c r="E273" s="182" t="s">
        <v>1673</v>
      </c>
      <c r="F273" s="182" t="s">
        <v>2317</v>
      </c>
      <c r="G273" s="182" t="s">
        <v>297</v>
      </c>
      <c r="H273" s="182" t="s">
        <v>300</v>
      </c>
      <c r="I273" s="182" t="s">
        <v>1772</v>
      </c>
      <c r="J273" s="183">
        <v>0.01</v>
      </c>
      <c r="K273" s="196">
        <f t="shared" ref="K273:K324" si="69">AO273+J273</f>
        <v>0.03</v>
      </c>
      <c r="L273" s="1125" t="s">
        <v>2181</v>
      </c>
      <c r="M273" s="1119"/>
      <c r="N273" s="1125" t="s">
        <v>2181</v>
      </c>
      <c r="O273" s="1119"/>
      <c r="P273" s="184"/>
      <c r="Q273" s="184"/>
      <c r="R273" s="184"/>
      <c r="S273" s="369">
        <v>1.05</v>
      </c>
      <c r="T273" s="369">
        <v>2.5</v>
      </c>
      <c r="U273" s="369">
        <v>6</v>
      </c>
      <c r="V273" s="369">
        <v>7</v>
      </c>
      <c r="W273" s="369">
        <v>10</v>
      </c>
      <c r="X273" s="369">
        <v>12.5</v>
      </c>
      <c r="Y273" s="369">
        <v>15</v>
      </c>
      <c r="Z273" s="369">
        <v>17.5</v>
      </c>
      <c r="AA273" s="369">
        <v>20</v>
      </c>
      <c r="AB273" s="369">
        <v>22.5</v>
      </c>
      <c r="AC273" s="369">
        <v>25</v>
      </c>
      <c r="AD273" s="1114" t="s">
        <v>2301</v>
      </c>
      <c r="AE273" s="1114"/>
      <c r="AF273" s="1113" t="s">
        <v>2570</v>
      </c>
      <c r="AG273" s="1114"/>
      <c r="AH273" s="1114"/>
      <c r="AI273" s="173">
        <v>4</v>
      </c>
      <c r="AJ273" s="173">
        <v>1E-3</v>
      </c>
      <c r="AK273" s="173">
        <v>8</v>
      </c>
      <c r="AL273" s="173">
        <v>2E-3</v>
      </c>
      <c r="AM273" s="947" t="s">
        <v>287</v>
      </c>
      <c r="AN273" s="947" t="s">
        <v>287</v>
      </c>
      <c r="AO273" s="194">
        <f t="shared" ref="AO273:AO324" si="70">IF(J273&lt;0.005,4*J273,IF(J273&lt;0.01,3*J273,2*J273))</f>
        <v>0.02</v>
      </c>
      <c r="AP273" s="179">
        <v>2E-3</v>
      </c>
      <c r="AQ273" s="179" t="s">
        <v>2320</v>
      </c>
    </row>
    <row r="274" spans="2:43">
      <c r="B274" s="182" t="s">
        <v>3160</v>
      </c>
      <c r="C274" s="182" t="s">
        <v>1678</v>
      </c>
      <c r="D274" s="182" t="s">
        <v>1482</v>
      </c>
      <c r="E274" s="182" t="s">
        <v>330</v>
      </c>
      <c r="F274" s="182" t="s">
        <v>1771</v>
      </c>
      <c r="G274" s="182" t="s">
        <v>2934</v>
      </c>
      <c r="H274" s="182" t="s">
        <v>300</v>
      </c>
      <c r="I274" s="182" t="s">
        <v>1772</v>
      </c>
      <c r="J274" s="183">
        <v>1E-3</v>
      </c>
      <c r="K274" s="196">
        <f t="shared" si="69"/>
        <v>5.0000000000000001E-3</v>
      </c>
      <c r="L274" s="1125" t="s">
        <v>2181</v>
      </c>
      <c r="M274" s="1119"/>
      <c r="N274" s="1125" t="s">
        <v>2181</v>
      </c>
      <c r="O274" s="1119"/>
      <c r="P274" s="184"/>
      <c r="Q274" s="184"/>
      <c r="R274" s="184"/>
      <c r="S274" s="176">
        <v>1.0049999999999999</v>
      </c>
      <c r="T274" s="176">
        <v>2.5</v>
      </c>
      <c r="U274" s="176">
        <v>6</v>
      </c>
      <c r="V274" s="176">
        <v>7</v>
      </c>
      <c r="W274" s="176">
        <v>10</v>
      </c>
      <c r="X274" s="176">
        <v>12.5</v>
      </c>
      <c r="Y274" s="176">
        <v>15</v>
      </c>
      <c r="Z274" s="176">
        <v>17.5</v>
      </c>
      <c r="AA274" s="176">
        <v>20</v>
      </c>
      <c r="AB274" s="176">
        <v>21.05</v>
      </c>
      <c r="AC274" s="176">
        <v>25</v>
      </c>
      <c r="AD274" s="1114" t="s">
        <v>2301</v>
      </c>
      <c r="AE274" s="1114"/>
      <c r="AF274" s="1113" t="s">
        <v>2570</v>
      </c>
      <c r="AG274" s="1114"/>
      <c r="AH274" s="1114"/>
      <c r="AI274" s="173">
        <v>4</v>
      </c>
      <c r="AJ274" s="173">
        <v>1E-3</v>
      </c>
      <c r="AK274" s="173">
        <v>8</v>
      </c>
      <c r="AL274" s="173">
        <v>2E-3</v>
      </c>
      <c r="AM274" s="947" t="s">
        <v>287</v>
      </c>
      <c r="AN274" s="947" t="s">
        <v>287</v>
      </c>
      <c r="AO274" s="194">
        <f t="shared" ref="AO274" si="71">IF(J274&lt;0.005,4*J274,IF(J274&lt;0.01,3*J274,2*J274))</f>
        <v>4.0000000000000001E-3</v>
      </c>
      <c r="AP274" s="946">
        <v>2E-3</v>
      </c>
      <c r="AQ274" s="946" t="s">
        <v>2320</v>
      </c>
    </row>
    <row r="275" spans="2:43">
      <c r="B275" s="182" t="s">
        <v>3161</v>
      </c>
      <c r="C275" s="183">
        <v>67619603</v>
      </c>
      <c r="D275" s="182" t="s">
        <v>1482</v>
      </c>
      <c r="E275" s="182" t="s">
        <v>330</v>
      </c>
      <c r="F275" s="182" t="s">
        <v>3162</v>
      </c>
      <c r="G275" s="182" t="s">
        <v>297</v>
      </c>
      <c r="H275" s="182" t="s">
        <v>300</v>
      </c>
      <c r="I275" s="182" t="s">
        <v>1772</v>
      </c>
      <c r="J275" s="183">
        <v>1E-3</v>
      </c>
      <c r="K275" s="196">
        <f t="shared" si="69"/>
        <v>5.0000000000000001E-3</v>
      </c>
      <c r="L275" s="1125" t="s">
        <v>2181</v>
      </c>
      <c r="M275" s="1119"/>
      <c r="N275" s="1125" t="s">
        <v>2181</v>
      </c>
      <c r="O275" s="1119"/>
      <c r="P275" s="184"/>
      <c r="Q275" s="184"/>
      <c r="R275" s="184"/>
      <c r="S275" s="176">
        <v>1.0049999999999999</v>
      </c>
      <c r="T275" s="176">
        <v>2.5</v>
      </c>
      <c r="U275" s="176">
        <v>6</v>
      </c>
      <c r="V275" s="176">
        <v>7</v>
      </c>
      <c r="W275" s="176">
        <v>10</v>
      </c>
      <c r="X275" s="176">
        <v>12.5</v>
      </c>
      <c r="Y275" s="176">
        <v>15</v>
      </c>
      <c r="Z275" s="176">
        <v>17.5</v>
      </c>
      <c r="AA275" s="176">
        <v>20</v>
      </c>
      <c r="AB275" s="176">
        <v>21.05</v>
      </c>
      <c r="AC275" s="176">
        <v>25</v>
      </c>
      <c r="AD275" s="1114" t="s">
        <v>2301</v>
      </c>
      <c r="AE275" s="1114"/>
      <c r="AF275" s="1113" t="s">
        <v>2570</v>
      </c>
      <c r="AG275" s="1114"/>
      <c r="AH275" s="1114"/>
      <c r="AI275" s="173">
        <v>4</v>
      </c>
      <c r="AJ275" s="173">
        <v>1E-3</v>
      </c>
      <c r="AK275" s="173">
        <v>8</v>
      </c>
      <c r="AL275" s="173">
        <v>2E-3</v>
      </c>
      <c r="AM275" s="947" t="s">
        <v>287</v>
      </c>
      <c r="AN275" s="947" t="s">
        <v>287</v>
      </c>
      <c r="AO275" s="194">
        <f t="shared" ref="AO275" si="72">IF(J275&lt;0.005,4*J275,IF(J275&lt;0.01,3*J275,2*J275))</f>
        <v>4.0000000000000001E-3</v>
      </c>
      <c r="AP275" s="946">
        <v>2E-3</v>
      </c>
      <c r="AQ275" s="946" t="s">
        <v>2320</v>
      </c>
    </row>
    <row r="276" spans="2:43">
      <c r="B276" s="182" t="s">
        <v>3163</v>
      </c>
      <c r="C276" s="183">
        <v>8326633</v>
      </c>
      <c r="D276" s="182" t="s">
        <v>1482</v>
      </c>
      <c r="E276" s="182" t="s">
        <v>1673</v>
      </c>
      <c r="F276" s="182" t="s">
        <v>1674</v>
      </c>
      <c r="G276" s="182" t="s">
        <v>297</v>
      </c>
      <c r="H276" s="182" t="s">
        <v>300</v>
      </c>
      <c r="I276" s="182" t="s">
        <v>1657</v>
      </c>
      <c r="J276" s="183">
        <v>0.01</v>
      </c>
      <c r="K276" s="196">
        <f t="shared" si="69"/>
        <v>0.03</v>
      </c>
      <c r="L276" s="1125" t="s">
        <v>2181</v>
      </c>
      <c r="M276" s="1119"/>
      <c r="N276" s="1125" t="s">
        <v>2181</v>
      </c>
      <c r="O276" s="1119"/>
      <c r="P276" s="184"/>
      <c r="Q276" s="184"/>
      <c r="R276" s="184"/>
      <c r="S276" s="369">
        <v>25</v>
      </c>
      <c r="T276" s="369">
        <v>27.5</v>
      </c>
      <c r="U276" s="369">
        <v>30</v>
      </c>
      <c r="V276" s="369">
        <v>32.5</v>
      </c>
      <c r="W276" s="369">
        <v>35</v>
      </c>
      <c r="X276" s="369">
        <v>37.5</v>
      </c>
      <c r="Y276" s="369">
        <v>40</v>
      </c>
      <c r="Z276" s="369">
        <v>42.5</v>
      </c>
      <c r="AA276" s="369">
        <v>45</v>
      </c>
      <c r="AB276" s="369">
        <v>47.5</v>
      </c>
      <c r="AC276" s="369">
        <v>50</v>
      </c>
      <c r="AD276" s="1114" t="s">
        <v>2301</v>
      </c>
      <c r="AE276" s="1114"/>
      <c r="AF276" s="1113" t="s">
        <v>2570</v>
      </c>
      <c r="AG276" s="1114"/>
      <c r="AH276" s="1114"/>
      <c r="AI276" s="173">
        <v>4</v>
      </c>
      <c r="AJ276" s="173">
        <v>1E-3</v>
      </c>
      <c r="AK276" s="173">
        <v>8</v>
      </c>
      <c r="AL276" s="173">
        <v>2E-3</v>
      </c>
      <c r="AM276" s="947" t="s">
        <v>287</v>
      </c>
      <c r="AN276" s="947" t="s">
        <v>287</v>
      </c>
      <c r="AO276" s="194">
        <f t="shared" ref="AO276" si="73">IF(J276&lt;0.005,4*J276,IF(J276&lt;0.01,3*J276,2*J276))</f>
        <v>0.02</v>
      </c>
      <c r="AP276" s="946">
        <v>2E-3</v>
      </c>
      <c r="AQ276" s="946" t="s">
        <v>2320</v>
      </c>
    </row>
    <row r="277" spans="2:43">
      <c r="B277" s="182" t="s">
        <v>3196</v>
      </c>
      <c r="C277" s="182" t="s">
        <v>1678</v>
      </c>
      <c r="D277" s="182" t="s">
        <v>1482</v>
      </c>
      <c r="E277" s="182" t="s">
        <v>1673</v>
      </c>
      <c r="F277" s="182" t="s">
        <v>3197</v>
      </c>
      <c r="G277" s="182" t="s">
        <v>297</v>
      </c>
      <c r="H277" s="182" t="s">
        <v>300</v>
      </c>
      <c r="I277" s="182" t="s">
        <v>3198</v>
      </c>
      <c r="J277" s="183">
        <v>0.01</v>
      </c>
      <c r="K277" s="196">
        <f t="shared" si="69"/>
        <v>0.03</v>
      </c>
      <c r="L277" s="1125" t="s">
        <v>2181</v>
      </c>
      <c r="M277" s="1119"/>
      <c r="N277" s="1125" t="s">
        <v>2181</v>
      </c>
      <c r="O277" s="1119"/>
      <c r="P277" s="184"/>
      <c r="Q277" s="184"/>
      <c r="R277" s="184"/>
      <c r="S277" s="175">
        <v>225</v>
      </c>
      <c r="T277" s="175">
        <v>227.5</v>
      </c>
      <c r="U277" s="175">
        <v>230</v>
      </c>
      <c r="V277" s="175">
        <v>232.5</v>
      </c>
      <c r="W277" s="175">
        <v>235</v>
      </c>
      <c r="X277" s="175">
        <v>237.5</v>
      </c>
      <c r="Y277" s="175">
        <v>240</v>
      </c>
      <c r="Z277" s="175">
        <v>242.5</v>
      </c>
      <c r="AA277" s="175">
        <v>245</v>
      </c>
      <c r="AB277" s="175">
        <v>247.5</v>
      </c>
      <c r="AC277" s="175">
        <v>250</v>
      </c>
      <c r="AD277" s="1114" t="s">
        <v>2301</v>
      </c>
      <c r="AE277" s="1114"/>
      <c r="AF277" s="1113" t="s">
        <v>2570</v>
      </c>
      <c r="AG277" s="1114"/>
      <c r="AH277" s="1114"/>
      <c r="AI277" s="173">
        <v>4</v>
      </c>
      <c r="AJ277" s="173">
        <v>1E-3</v>
      </c>
      <c r="AK277" s="447" t="s">
        <v>287</v>
      </c>
      <c r="AL277" s="447" t="s">
        <v>287</v>
      </c>
      <c r="AM277" s="949" t="s">
        <v>287</v>
      </c>
      <c r="AN277" s="949" t="s">
        <v>287</v>
      </c>
      <c r="AO277" s="194">
        <f t="shared" si="70"/>
        <v>0.02</v>
      </c>
      <c r="AP277" s="179">
        <v>2E-3</v>
      </c>
      <c r="AQ277" s="950" t="s">
        <v>2320</v>
      </c>
    </row>
    <row r="278" spans="2:43" ht="12.75" customHeight="1">
      <c r="B278" s="183" t="s">
        <v>3272</v>
      </c>
      <c r="C278" s="183" t="s">
        <v>3273</v>
      </c>
      <c r="D278" s="183" t="s">
        <v>1482</v>
      </c>
      <c r="E278" s="183" t="s">
        <v>1673</v>
      </c>
      <c r="F278" s="183" t="s">
        <v>2214</v>
      </c>
      <c r="G278" s="183" t="s">
        <v>2521</v>
      </c>
      <c r="H278" s="183" t="s">
        <v>300</v>
      </c>
      <c r="I278" s="183" t="s">
        <v>1992</v>
      </c>
      <c r="J278" s="183">
        <v>0.01</v>
      </c>
      <c r="K278" s="196">
        <f t="shared" si="69"/>
        <v>0.03</v>
      </c>
      <c r="L278" s="1118" t="s">
        <v>2181</v>
      </c>
      <c r="M278" s="1119"/>
      <c r="N278" s="1118" t="s">
        <v>2181</v>
      </c>
      <c r="O278" s="1119"/>
      <c r="P278" s="184"/>
      <c r="Q278" s="184"/>
      <c r="R278" s="184"/>
      <c r="S278" s="369">
        <v>1.05</v>
      </c>
      <c r="T278" s="369">
        <v>2.5</v>
      </c>
      <c r="U278" s="369">
        <v>5.05</v>
      </c>
      <c r="V278" s="369">
        <v>7.5</v>
      </c>
      <c r="W278" s="369">
        <v>10</v>
      </c>
      <c r="X278" s="369">
        <v>11.05</v>
      </c>
      <c r="Y278" s="369">
        <v>12.5</v>
      </c>
      <c r="Z278" s="369">
        <v>15</v>
      </c>
      <c r="AA278" s="369">
        <v>18</v>
      </c>
      <c r="AB278" s="369">
        <v>19</v>
      </c>
      <c r="AC278" s="369">
        <v>20</v>
      </c>
      <c r="AD278" s="1114" t="s">
        <v>2301</v>
      </c>
      <c r="AE278" s="1114"/>
      <c r="AF278" s="1113" t="s">
        <v>2570</v>
      </c>
      <c r="AG278" s="1114"/>
      <c r="AH278" s="1114"/>
      <c r="AI278" s="173">
        <v>4</v>
      </c>
      <c r="AJ278" s="173">
        <v>1E-3</v>
      </c>
      <c r="AK278" s="173" t="s">
        <v>287</v>
      </c>
      <c r="AL278" s="173">
        <v>2E-3</v>
      </c>
      <c r="AM278" s="179" t="s">
        <v>287</v>
      </c>
      <c r="AN278" s="179" t="s">
        <v>287</v>
      </c>
      <c r="AO278" s="194">
        <f t="shared" si="70"/>
        <v>0.02</v>
      </c>
      <c r="AP278" s="179">
        <v>2E-3</v>
      </c>
      <c r="AQ278" s="980" t="s">
        <v>2320</v>
      </c>
    </row>
    <row r="279" spans="2:43" ht="12.75" customHeight="1">
      <c r="B279" s="183" t="s">
        <v>3274</v>
      </c>
      <c r="C279" s="183" t="s">
        <v>3275</v>
      </c>
      <c r="D279" s="183" t="s">
        <v>1482</v>
      </c>
      <c r="E279" s="183" t="s">
        <v>1673</v>
      </c>
      <c r="F279" s="183" t="s">
        <v>2214</v>
      </c>
      <c r="G279" s="183" t="s">
        <v>2521</v>
      </c>
      <c r="H279" s="183" t="s">
        <v>300</v>
      </c>
      <c r="I279" s="183" t="s">
        <v>1992</v>
      </c>
      <c r="J279" s="183">
        <v>0.01</v>
      </c>
      <c r="K279" s="196">
        <f t="shared" si="69"/>
        <v>0.03</v>
      </c>
      <c r="L279" s="1118" t="s">
        <v>2181</v>
      </c>
      <c r="M279" s="1119"/>
      <c r="N279" s="1118" t="s">
        <v>2181</v>
      </c>
      <c r="O279" s="1119"/>
      <c r="P279" s="184"/>
      <c r="Q279" s="184"/>
      <c r="R279" s="184"/>
      <c r="S279" s="369">
        <v>1.05</v>
      </c>
      <c r="T279" s="369">
        <v>2.5</v>
      </c>
      <c r="U279" s="369">
        <v>5.05</v>
      </c>
      <c r="V279" s="369">
        <v>7.5</v>
      </c>
      <c r="W279" s="369">
        <v>10</v>
      </c>
      <c r="X279" s="369">
        <v>11.05</v>
      </c>
      <c r="Y279" s="369">
        <v>12.5</v>
      </c>
      <c r="Z279" s="369">
        <v>15</v>
      </c>
      <c r="AA279" s="369">
        <v>18</v>
      </c>
      <c r="AB279" s="369">
        <v>19</v>
      </c>
      <c r="AC279" s="369">
        <v>20</v>
      </c>
      <c r="AD279" s="1114" t="s">
        <v>2301</v>
      </c>
      <c r="AE279" s="1114"/>
      <c r="AF279" s="1113" t="s">
        <v>2570</v>
      </c>
      <c r="AG279" s="1114"/>
      <c r="AH279" s="1114"/>
      <c r="AI279" s="173">
        <v>4</v>
      </c>
      <c r="AJ279" s="173">
        <v>1E-3</v>
      </c>
      <c r="AK279" s="173" t="s">
        <v>287</v>
      </c>
      <c r="AL279" s="173">
        <v>2E-3</v>
      </c>
      <c r="AM279" s="981" t="s">
        <v>287</v>
      </c>
      <c r="AN279" s="981" t="s">
        <v>287</v>
      </c>
      <c r="AO279" s="194">
        <f t="shared" si="70"/>
        <v>0.02</v>
      </c>
      <c r="AP279" s="179">
        <v>2E-3</v>
      </c>
      <c r="AQ279" s="981" t="s">
        <v>2320</v>
      </c>
    </row>
    <row r="280" spans="2:43" ht="12.75" customHeight="1">
      <c r="B280" s="183" t="s">
        <v>3276</v>
      </c>
      <c r="C280" s="183" t="s">
        <v>3277</v>
      </c>
      <c r="D280" s="183" t="s">
        <v>1482</v>
      </c>
      <c r="E280" s="183" t="s">
        <v>1673</v>
      </c>
      <c r="F280" s="183" t="s">
        <v>2304</v>
      </c>
      <c r="G280" s="183" t="s">
        <v>2521</v>
      </c>
      <c r="H280" s="183" t="s">
        <v>300</v>
      </c>
      <c r="I280" s="183" t="s">
        <v>2142</v>
      </c>
      <c r="J280" s="183">
        <v>0.05</v>
      </c>
      <c r="K280" s="196">
        <f t="shared" si="69"/>
        <v>0.15000000000000002</v>
      </c>
      <c r="L280" s="1118" t="s">
        <v>2181</v>
      </c>
      <c r="M280" s="1119"/>
      <c r="N280" s="1118" t="s">
        <v>2181</v>
      </c>
      <c r="O280" s="1119"/>
      <c r="P280" s="184"/>
      <c r="Q280" s="184"/>
      <c r="R280" s="184"/>
      <c r="S280" s="369">
        <v>1.05</v>
      </c>
      <c r="T280" s="369">
        <v>5</v>
      </c>
      <c r="U280" s="369">
        <v>10</v>
      </c>
      <c r="V280" s="369">
        <v>15</v>
      </c>
      <c r="W280" s="369">
        <v>20</v>
      </c>
      <c r="X280" s="369">
        <v>25</v>
      </c>
      <c r="Y280" s="369">
        <v>30</v>
      </c>
      <c r="Z280" s="369">
        <v>35</v>
      </c>
      <c r="AA280" s="369">
        <v>40</v>
      </c>
      <c r="AB280" s="369">
        <v>45</v>
      </c>
      <c r="AC280" s="369">
        <v>50</v>
      </c>
      <c r="AD280" s="1114" t="s">
        <v>2301</v>
      </c>
      <c r="AE280" s="1114"/>
      <c r="AF280" s="1113" t="s">
        <v>2570</v>
      </c>
      <c r="AG280" s="1114"/>
      <c r="AH280" s="1114"/>
      <c r="AI280" s="173">
        <v>4</v>
      </c>
      <c r="AJ280" s="173">
        <v>1E-3</v>
      </c>
      <c r="AK280" s="173" t="s">
        <v>287</v>
      </c>
      <c r="AL280" s="173">
        <v>2E-3</v>
      </c>
      <c r="AM280" s="981" t="s">
        <v>287</v>
      </c>
      <c r="AN280" s="981" t="s">
        <v>287</v>
      </c>
      <c r="AO280" s="194">
        <f t="shared" si="70"/>
        <v>0.1</v>
      </c>
      <c r="AP280" s="179">
        <v>1E-3</v>
      </c>
      <c r="AQ280" s="981" t="s">
        <v>2320</v>
      </c>
    </row>
    <row r="281" spans="2:43" ht="12.75" customHeight="1">
      <c r="B281" s="183" t="s">
        <v>3278</v>
      </c>
      <c r="C281" s="183" t="s">
        <v>3279</v>
      </c>
      <c r="D281" s="183" t="s">
        <v>1482</v>
      </c>
      <c r="E281" s="183" t="s">
        <v>1673</v>
      </c>
      <c r="F281" s="183" t="s">
        <v>2304</v>
      </c>
      <c r="G281" s="183" t="s">
        <v>2521</v>
      </c>
      <c r="H281" s="183" t="s">
        <v>300</v>
      </c>
      <c r="I281" s="183" t="s">
        <v>2142</v>
      </c>
      <c r="J281" s="183">
        <v>0.05</v>
      </c>
      <c r="K281" s="196">
        <f t="shared" si="69"/>
        <v>0.15000000000000002</v>
      </c>
      <c r="L281" s="1118" t="s">
        <v>2181</v>
      </c>
      <c r="M281" s="1119"/>
      <c r="N281" s="1118" t="s">
        <v>2181</v>
      </c>
      <c r="O281" s="1119"/>
      <c r="P281" s="184"/>
      <c r="Q281" s="184"/>
      <c r="R281" s="184"/>
      <c r="S281" s="369">
        <v>1.05</v>
      </c>
      <c r="T281" s="369">
        <v>5</v>
      </c>
      <c r="U281" s="369">
        <v>10</v>
      </c>
      <c r="V281" s="369">
        <v>15</v>
      </c>
      <c r="W281" s="369">
        <v>20</v>
      </c>
      <c r="X281" s="369">
        <v>25</v>
      </c>
      <c r="Y281" s="369">
        <v>30</v>
      </c>
      <c r="Z281" s="369">
        <v>35</v>
      </c>
      <c r="AA281" s="369">
        <v>40</v>
      </c>
      <c r="AB281" s="369">
        <v>45</v>
      </c>
      <c r="AC281" s="369">
        <v>50</v>
      </c>
      <c r="AD281" s="1114" t="s">
        <v>2301</v>
      </c>
      <c r="AE281" s="1114"/>
      <c r="AF281" s="1113" t="s">
        <v>2570</v>
      </c>
      <c r="AG281" s="1114"/>
      <c r="AH281" s="1114"/>
      <c r="AI281" s="173">
        <v>4</v>
      </c>
      <c r="AJ281" s="173">
        <v>1E-3</v>
      </c>
      <c r="AK281" s="173" t="s">
        <v>287</v>
      </c>
      <c r="AL281" s="173">
        <v>2E-3</v>
      </c>
      <c r="AM281" s="981" t="s">
        <v>287</v>
      </c>
      <c r="AN281" s="981" t="s">
        <v>287</v>
      </c>
      <c r="AO281" s="194">
        <f t="shared" ref="AO281" si="74">IF(J281&lt;0.005,4*J281,IF(J281&lt;0.01,3*J281,2*J281))</f>
        <v>0.1</v>
      </c>
      <c r="AP281" s="981">
        <v>1E-3</v>
      </c>
      <c r="AQ281" s="981" t="s">
        <v>2320</v>
      </c>
    </row>
    <row r="282" spans="2:43">
      <c r="B282" s="183" t="s">
        <v>3280</v>
      </c>
      <c r="C282" s="183">
        <v>36081988</v>
      </c>
      <c r="D282" s="183" t="s">
        <v>1482</v>
      </c>
      <c r="E282" s="183" t="s">
        <v>1673</v>
      </c>
      <c r="F282" s="183" t="s">
        <v>2428</v>
      </c>
      <c r="G282" s="183" t="s">
        <v>297</v>
      </c>
      <c r="H282" s="183" t="s">
        <v>300</v>
      </c>
      <c r="I282" s="183" t="s">
        <v>3281</v>
      </c>
      <c r="J282" s="183">
        <v>0.01</v>
      </c>
      <c r="K282" s="196">
        <f t="shared" si="69"/>
        <v>0.03</v>
      </c>
      <c r="L282" s="1118" t="s">
        <v>2181</v>
      </c>
      <c r="M282" s="1119"/>
      <c r="N282" s="1118" t="s">
        <v>2181</v>
      </c>
      <c r="O282" s="1119"/>
      <c r="P282" s="184"/>
      <c r="Q282" s="184"/>
      <c r="R282" s="184"/>
      <c r="S282" s="369">
        <v>1.05</v>
      </c>
      <c r="T282" s="369">
        <v>2.5</v>
      </c>
      <c r="U282" s="369">
        <v>6</v>
      </c>
      <c r="V282" s="369">
        <v>7</v>
      </c>
      <c r="W282" s="369">
        <v>10</v>
      </c>
      <c r="X282" s="369">
        <v>12.5</v>
      </c>
      <c r="Y282" s="369">
        <v>15</v>
      </c>
      <c r="Z282" s="369">
        <v>17.5</v>
      </c>
      <c r="AA282" s="369">
        <v>20</v>
      </c>
      <c r="AB282" s="369">
        <v>22.5</v>
      </c>
      <c r="AC282" s="369">
        <v>25</v>
      </c>
      <c r="AD282" s="1114" t="s">
        <v>2301</v>
      </c>
      <c r="AE282" s="1114"/>
      <c r="AF282" s="1113" t="s">
        <v>2570</v>
      </c>
      <c r="AG282" s="1114"/>
      <c r="AH282" s="1114"/>
      <c r="AI282" s="173">
        <v>4</v>
      </c>
      <c r="AJ282" s="173">
        <v>1E-3</v>
      </c>
      <c r="AK282" s="173">
        <v>8</v>
      </c>
      <c r="AL282" s="173">
        <v>2E-3</v>
      </c>
      <c r="AM282" s="982" t="s">
        <v>287</v>
      </c>
      <c r="AN282" s="982" t="s">
        <v>287</v>
      </c>
      <c r="AO282" s="194">
        <f t="shared" ref="AO282" si="75">IF(J282&lt;0.005,4*J282,IF(J282&lt;0.01,3*J282,2*J282))</f>
        <v>0.02</v>
      </c>
      <c r="AP282" s="982">
        <v>1E-3</v>
      </c>
      <c r="AQ282" s="982" t="s">
        <v>2320</v>
      </c>
    </row>
    <row r="283" spans="2:43">
      <c r="B283" s="183">
        <v>14239070</v>
      </c>
      <c r="C283" s="183">
        <v>14239070</v>
      </c>
      <c r="D283" s="183" t="s">
        <v>1482</v>
      </c>
      <c r="E283" s="183" t="s">
        <v>330</v>
      </c>
      <c r="F283" s="183" t="s">
        <v>3308</v>
      </c>
      <c r="G283" s="183" t="s">
        <v>3304</v>
      </c>
      <c r="H283" s="183" t="s">
        <v>300</v>
      </c>
      <c r="I283" s="183" t="s">
        <v>3305</v>
      </c>
      <c r="J283" s="183">
        <v>1E-3</v>
      </c>
      <c r="K283" s="196">
        <f t="shared" si="69"/>
        <v>5.0000000000000001E-3</v>
      </c>
      <c r="L283" s="1118" t="s">
        <v>2181</v>
      </c>
      <c r="M283" s="1119"/>
      <c r="N283" s="1118" t="s">
        <v>2181</v>
      </c>
      <c r="O283" s="1119"/>
      <c r="P283" s="184"/>
      <c r="Q283" s="184"/>
      <c r="R283" s="184"/>
      <c r="S283" s="176">
        <v>1.0009999999999999</v>
      </c>
      <c r="T283" s="176">
        <v>2.5</v>
      </c>
      <c r="U283" s="176">
        <v>3</v>
      </c>
      <c r="V283" s="176">
        <v>4</v>
      </c>
      <c r="W283" s="176">
        <v>5</v>
      </c>
      <c r="X283" s="176">
        <v>6</v>
      </c>
      <c r="Y283" s="176">
        <v>7</v>
      </c>
      <c r="Z283" s="176">
        <v>8</v>
      </c>
      <c r="AA283" s="176">
        <v>9</v>
      </c>
      <c r="AB283" s="176">
        <v>10</v>
      </c>
      <c r="AC283" s="176">
        <v>11.5</v>
      </c>
      <c r="AD283" s="1114" t="s">
        <v>3306</v>
      </c>
      <c r="AE283" s="1114"/>
      <c r="AF283" s="1113" t="s">
        <v>2570</v>
      </c>
      <c r="AG283" s="1114"/>
      <c r="AH283" s="1114"/>
      <c r="AI283" s="173">
        <v>4</v>
      </c>
      <c r="AJ283" s="173">
        <v>1E-3</v>
      </c>
      <c r="AK283" s="173">
        <v>8</v>
      </c>
      <c r="AL283" s="173">
        <v>2E-3</v>
      </c>
      <c r="AM283" s="179" t="s">
        <v>287</v>
      </c>
      <c r="AN283" s="179" t="s">
        <v>287</v>
      </c>
      <c r="AO283" s="195">
        <f t="shared" si="70"/>
        <v>4.0000000000000001E-3</v>
      </c>
      <c r="AP283" s="179">
        <v>1E-3</v>
      </c>
      <c r="AQ283" s="179" t="s">
        <v>3307</v>
      </c>
    </row>
    <row r="284" spans="2:43" ht="12.75" customHeight="1">
      <c r="B284" s="182" t="s">
        <v>3309</v>
      </c>
      <c r="C284" s="183">
        <v>109231</v>
      </c>
      <c r="D284" s="182" t="s">
        <v>1482</v>
      </c>
      <c r="E284" s="182" t="s">
        <v>1673</v>
      </c>
      <c r="F284" s="182" t="s">
        <v>3021</v>
      </c>
      <c r="G284" s="182" t="s">
        <v>297</v>
      </c>
      <c r="H284" s="182" t="s">
        <v>300</v>
      </c>
      <c r="I284" s="182" t="s">
        <v>1772</v>
      </c>
      <c r="J284" s="183">
        <v>0.01</v>
      </c>
      <c r="K284" s="196">
        <f t="shared" si="69"/>
        <v>0.03</v>
      </c>
      <c r="L284" s="1118"/>
      <c r="M284" s="1119"/>
      <c r="N284" s="1118"/>
      <c r="O284" s="1119"/>
      <c r="P284" s="184"/>
      <c r="Q284" s="184"/>
      <c r="R284" s="184"/>
      <c r="S284" s="369">
        <v>1.05</v>
      </c>
      <c r="T284" s="369">
        <v>2.5</v>
      </c>
      <c r="U284" s="369">
        <v>6</v>
      </c>
      <c r="V284" s="369">
        <v>7</v>
      </c>
      <c r="W284" s="369">
        <v>10</v>
      </c>
      <c r="X284" s="369">
        <v>12.5</v>
      </c>
      <c r="Y284" s="369">
        <v>15</v>
      </c>
      <c r="Z284" s="369">
        <v>17.5</v>
      </c>
      <c r="AA284" s="369">
        <v>20</v>
      </c>
      <c r="AB284" s="369">
        <v>22.5</v>
      </c>
      <c r="AC284" s="369">
        <v>25</v>
      </c>
      <c r="AD284" s="1113" t="s">
        <v>2301</v>
      </c>
      <c r="AE284" s="1114"/>
      <c r="AF284" s="1113" t="s">
        <v>2522</v>
      </c>
      <c r="AG284" s="1114"/>
      <c r="AH284" s="1114"/>
      <c r="AI284" s="173">
        <v>4</v>
      </c>
      <c r="AJ284" s="173">
        <v>1E-3</v>
      </c>
      <c r="AK284" s="173">
        <v>8</v>
      </c>
      <c r="AL284" s="173">
        <v>2E-3</v>
      </c>
      <c r="AM284" s="993" t="s">
        <v>287</v>
      </c>
      <c r="AN284" s="993" t="s">
        <v>287</v>
      </c>
      <c r="AO284" s="194">
        <f t="shared" si="70"/>
        <v>0.02</v>
      </c>
      <c r="AP284" s="992">
        <v>1E-3</v>
      </c>
      <c r="AQ284" s="992" t="s">
        <v>2320</v>
      </c>
    </row>
    <row r="285" spans="2:43" ht="12.75" customHeight="1">
      <c r="B285" s="182" t="s">
        <v>3310</v>
      </c>
      <c r="C285" s="182">
        <v>66058186</v>
      </c>
      <c r="D285" s="182" t="s">
        <v>1482</v>
      </c>
      <c r="E285" s="182" t="s">
        <v>1673</v>
      </c>
      <c r="F285" s="182" t="s">
        <v>1506</v>
      </c>
      <c r="G285" s="182" t="s">
        <v>297</v>
      </c>
      <c r="H285" s="182" t="s">
        <v>300</v>
      </c>
      <c r="I285" s="182" t="s">
        <v>1772</v>
      </c>
      <c r="J285" s="183">
        <v>0.01</v>
      </c>
      <c r="K285" s="196">
        <f t="shared" si="69"/>
        <v>0.03</v>
      </c>
      <c r="L285" s="1118"/>
      <c r="M285" s="1119"/>
      <c r="N285" s="1118"/>
      <c r="O285" s="1119"/>
      <c r="P285" s="184"/>
      <c r="Q285" s="184"/>
      <c r="R285" s="184"/>
      <c r="S285" s="369">
        <v>1.05</v>
      </c>
      <c r="T285" s="369">
        <v>2.5</v>
      </c>
      <c r="U285" s="369">
        <v>6</v>
      </c>
      <c r="V285" s="369">
        <v>7</v>
      </c>
      <c r="W285" s="369">
        <v>10</v>
      </c>
      <c r="X285" s="369">
        <v>12.5</v>
      </c>
      <c r="Y285" s="369">
        <v>15</v>
      </c>
      <c r="Z285" s="369">
        <v>17.5</v>
      </c>
      <c r="AA285" s="369">
        <v>20</v>
      </c>
      <c r="AB285" s="369">
        <v>22.5</v>
      </c>
      <c r="AC285" s="369">
        <v>25</v>
      </c>
      <c r="AD285" s="1113" t="s">
        <v>2301</v>
      </c>
      <c r="AE285" s="1114"/>
      <c r="AF285" s="1113" t="s">
        <v>2522</v>
      </c>
      <c r="AG285" s="1114"/>
      <c r="AH285" s="1114"/>
      <c r="AI285" s="173">
        <v>4</v>
      </c>
      <c r="AJ285" s="173">
        <v>1E-3</v>
      </c>
      <c r="AK285" s="173">
        <v>8</v>
      </c>
      <c r="AL285" s="173">
        <v>2E-3</v>
      </c>
      <c r="AM285" s="993" t="s">
        <v>287</v>
      </c>
      <c r="AN285" s="993" t="s">
        <v>287</v>
      </c>
      <c r="AO285" s="194">
        <f t="shared" si="70"/>
        <v>0.02</v>
      </c>
      <c r="AP285" s="992">
        <v>1E-3</v>
      </c>
      <c r="AQ285" s="992" t="s">
        <v>2320</v>
      </c>
    </row>
    <row r="286" spans="2:43" ht="12.75" customHeight="1">
      <c r="B286" s="182" t="s">
        <v>3311</v>
      </c>
      <c r="C286" s="185" t="s">
        <v>3312</v>
      </c>
      <c r="D286" s="182" t="s">
        <v>1482</v>
      </c>
      <c r="E286" s="182" t="s">
        <v>1673</v>
      </c>
      <c r="F286" s="182" t="s">
        <v>1630</v>
      </c>
      <c r="G286" s="182" t="s">
        <v>297</v>
      </c>
      <c r="H286" s="182" t="s">
        <v>300</v>
      </c>
      <c r="I286" s="182" t="s">
        <v>1657</v>
      </c>
      <c r="J286" s="183">
        <v>0.01</v>
      </c>
      <c r="K286" s="196">
        <f t="shared" si="69"/>
        <v>0.03</v>
      </c>
      <c r="L286" s="1118"/>
      <c r="M286" s="1119"/>
      <c r="N286" s="1118"/>
      <c r="O286" s="1119"/>
      <c r="P286" s="184"/>
      <c r="Q286" s="184"/>
      <c r="R286" s="184"/>
      <c r="S286" s="369">
        <v>25</v>
      </c>
      <c r="T286" s="369">
        <v>27.5</v>
      </c>
      <c r="U286" s="369">
        <v>30</v>
      </c>
      <c r="V286" s="369">
        <v>32.5</v>
      </c>
      <c r="W286" s="369">
        <v>35</v>
      </c>
      <c r="X286" s="369">
        <v>37.5</v>
      </c>
      <c r="Y286" s="369">
        <v>40</v>
      </c>
      <c r="Z286" s="369">
        <v>42.5</v>
      </c>
      <c r="AA286" s="369">
        <v>45</v>
      </c>
      <c r="AB286" s="369">
        <v>47.5</v>
      </c>
      <c r="AC286" s="369">
        <v>50</v>
      </c>
      <c r="AD286" s="1113" t="s">
        <v>2301</v>
      </c>
      <c r="AE286" s="1114"/>
      <c r="AF286" s="1113" t="s">
        <v>2522</v>
      </c>
      <c r="AG286" s="1114"/>
      <c r="AH286" s="1114"/>
      <c r="AI286" s="173">
        <v>4</v>
      </c>
      <c r="AJ286" s="173">
        <v>1E-3</v>
      </c>
      <c r="AK286" s="173">
        <v>8</v>
      </c>
      <c r="AL286" s="173">
        <v>2E-3</v>
      </c>
      <c r="AM286" s="993" t="s">
        <v>287</v>
      </c>
      <c r="AN286" s="993" t="s">
        <v>287</v>
      </c>
      <c r="AO286" s="194">
        <f t="shared" si="70"/>
        <v>0.02</v>
      </c>
      <c r="AP286" s="992">
        <v>1E-3</v>
      </c>
      <c r="AQ286" s="992" t="s">
        <v>2320</v>
      </c>
    </row>
    <row r="287" spans="2:43" ht="12.75" customHeight="1">
      <c r="B287" s="182" t="s">
        <v>3313</v>
      </c>
      <c r="C287" s="182" t="s">
        <v>3314</v>
      </c>
      <c r="D287" s="182" t="s">
        <v>1482</v>
      </c>
      <c r="E287" s="182" t="s">
        <v>1673</v>
      </c>
      <c r="F287" s="182" t="s">
        <v>2307</v>
      </c>
      <c r="G287" s="182" t="s">
        <v>1991</v>
      </c>
      <c r="H287" s="182" t="s">
        <v>300</v>
      </c>
      <c r="I287" s="182" t="s">
        <v>2142</v>
      </c>
      <c r="J287" s="183">
        <v>0.05</v>
      </c>
      <c r="K287" s="196">
        <f t="shared" si="69"/>
        <v>0.15000000000000002</v>
      </c>
      <c r="L287" s="1118"/>
      <c r="M287" s="1119"/>
      <c r="N287" s="1118"/>
      <c r="O287" s="1119"/>
      <c r="P287" s="184"/>
      <c r="Q287" s="184"/>
      <c r="R287" s="184"/>
      <c r="S287" s="369">
        <v>1.05</v>
      </c>
      <c r="T287" s="369">
        <v>5</v>
      </c>
      <c r="U287" s="369">
        <v>10</v>
      </c>
      <c r="V287" s="369">
        <v>15</v>
      </c>
      <c r="W287" s="369">
        <v>20</v>
      </c>
      <c r="X287" s="369">
        <v>25</v>
      </c>
      <c r="Y287" s="369">
        <v>30</v>
      </c>
      <c r="Z287" s="369">
        <v>35</v>
      </c>
      <c r="AA287" s="369">
        <v>40</v>
      </c>
      <c r="AB287" s="369">
        <v>45</v>
      </c>
      <c r="AC287" s="369">
        <v>50</v>
      </c>
      <c r="AD287" s="1113" t="s">
        <v>2301</v>
      </c>
      <c r="AE287" s="1114"/>
      <c r="AF287" s="1113" t="s">
        <v>2522</v>
      </c>
      <c r="AG287" s="1114"/>
      <c r="AH287" s="1114"/>
      <c r="AI287" s="173">
        <v>4</v>
      </c>
      <c r="AJ287" s="173">
        <v>1E-3</v>
      </c>
      <c r="AK287" s="173">
        <v>8</v>
      </c>
      <c r="AL287" s="173">
        <v>2E-3</v>
      </c>
      <c r="AM287" s="994" t="s">
        <v>287</v>
      </c>
      <c r="AN287" s="994" t="s">
        <v>287</v>
      </c>
      <c r="AO287" s="194">
        <f t="shared" si="70"/>
        <v>0.1</v>
      </c>
      <c r="AP287" s="995">
        <v>1E-3</v>
      </c>
      <c r="AQ287" s="995" t="s">
        <v>2320</v>
      </c>
    </row>
    <row r="288" spans="2:43">
      <c r="B288" s="183" t="s">
        <v>3310</v>
      </c>
      <c r="C288" s="183">
        <v>66058186</v>
      </c>
      <c r="D288" s="183" t="s">
        <v>1482</v>
      </c>
      <c r="E288" s="183" t="s">
        <v>1673</v>
      </c>
      <c r="F288" s="183" t="s">
        <v>1506</v>
      </c>
      <c r="G288" s="183" t="s">
        <v>297</v>
      </c>
      <c r="H288" s="183" t="s">
        <v>300</v>
      </c>
      <c r="I288" s="183" t="s">
        <v>1772</v>
      </c>
      <c r="J288" s="183">
        <v>0.01</v>
      </c>
      <c r="K288" s="196">
        <f t="shared" si="69"/>
        <v>0.03</v>
      </c>
      <c r="L288" s="1126" t="s">
        <v>3320</v>
      </c>
      <c r="M288" s="1119"/>
      <c r="N288" s="1118" t="s">
        <v>3321</v>
      </c>
      <c r="O288" s="1119"/>
      <c r="P288" s="184"/>
      <c r="Q288" s="184"/>
      <c r="R288" s="184"/>
      <c r="S288" s="369">
        <v>1.05</v>
      </c>
      <c r="T288" s="369">
        <v>2.5</v>
      </c>
      <c r="U288" s="369">
        <v>6</v>
      </c>
      <c r="V288" s="369">
        <v>7</v>
      </c>
      <c r="W288" s="369">
        <v>10</v>
      </c>
      <c r="X288" s="369">
        <v>12.5</v>
      </c>
      <c r="Y288" s="369">
        <v>15</v>
      </c>
      <c r="Z288" s="369">
        <v>17.5</v>
      </c>
      <c r="AA288" s="369">
        <v>20</v>
      </c>
      <c r="AB288" s="369">
        <v>22.5</v>
      </c>
      <c r="AC288" s="369">
        <v>25</v>
      </c>
      <c r="AD288" s="1113" t="s">
        <v>2301</v>
      </c>
      <c r="AE288" s="1114"/>
      <c r="AF288" s="1113" t="s">
        <v>2522</v>
      </c>
      <c r="AG288" s="1114"/>
      <c r="AH288" s="1114"/>
      <c r="AI288" s="173">
        <v>4</v>
      </c>
      <c r="AJ288" s="173">
        <v>1E-3</v>
      </c>
      <c r="AK288" s="173">
        <v>8</v>
      </c>
      <c r="AL288" s="173">
        <v>2E-3</v>
      </c>
      <c r="AM288" s="179" t="s">
        <v>287</v>
      </c>
      <c r="AN288" s="179" t="s">
        <v>287</v>
      </c>
      <c r="AO288" s="194">
        <f t="shared" si="70"/>
        <v>0.02</v>
      </c>
      <c r="AP288" s="179">
        <v>1E-3</v>
      </c>
      <c r="AQ288" s="1001" t="s">
        <v>2320</v>
      </c>
    </row>
    <row r="289" spans="2:43">
      <c r="B289" s="183" t="s">
        <v>3322</v>
      </c>
      <c r="C289" s="183">
        <v>269907</v>
      </c>
      <c r="D289" s="183" t="s">
        <v>1482</v>
      </c>
      <c r="E289" s="183" t="s">
        <v>330</v>
      </c>
      <c r="F289" s="183" t="s">
        <v>3323</v>
      </c>
      <c r="G289" s="183" t="s">
        <v>3324</v>
      </c>
      <c r="H289" s="183" t="s">
        <v>300</v>
      </c>
      <c r="I289" s="183" t="s">
        <v>3325</v>
      </c>
      <c r="J289" s="183">
        <v>5.0000000000000001E-3</v>
      </c>
      <c r="K289" s="196">
        <f t="shared" si="69"/>
        <v>0.02</v>
      </c>
      <c r="L289" s="1126" t="s">
        <v>3326</v>
      </c>
      <c r="M289" s="1119"/>
      <c r="N289" s="1118" t="s">
        <v>3327</v>
      </c>
      <c r="O289" s="1119"/>
      <c r="P289" s="184"/>
      <c r="Q289" s="184"/>
      <c r="R289" s="184"/>
      <c r="S289" s="176">
        <v>1.1000000000000001</v>
      </c>
      <c r="T289" s="176">
        <v>2.5</v>
      </c>
      <c r="U289" s="176">
        <v>3.5</v>
      </c>
      <c r="V289" s="176">
        <v>5</v>
      </c>
      <c r="W289" s="176">
        <v>6</v>
      </c>
      <c r="X289" s="176">
        <v>7</v>
      </c>
      <c r="Y289" s="176">
        <v>8</v>
      </c>
      <c r="Z289" s="176">
        <v>10</v>
      </c>
      <c r="AA289" s="176">
        <v>11</v>
      </c>
      <c r="AB289" s="176">
        <v>12</v>
      </c>
      <c r="AC289" s="176">
        <v>13</v>
      </c>
      <c r="AD289" s="1113" t="s">
        <v>2301</v>
      </c>
      <c r="AE289" s="1114"/>
      <c r="AF289" s="1113" t="s">
        <v>2522</v>
      </c>
      <c r="AG289" s="1114"/>
      <c r="AH289" s="1114"/>
      <c r="AI289" s="173" t="s">
        <v>287</v>
      </c>
      <c r="AJ289" s="173" t="s">
        <v>287</v>
      </c>
      <c r="AK289" s="173" t="s">
        <v>287</v>
      </c>
      <c r="AL289" s="173" t="s">
        <v>287</v>
      </c>
      <c r="AM289" s="179" t="s">
        <v>287</v>
      </c>
      <c r="AN289" s="179" t="s">
        <v>287</v>
      </c>
      <c r="AO289" s="194">
        <f t="shared" si="70"/>
        <v>1.4999999999999999E-2</v>
      </c>
      <c r="AP289" s="179">
        <v>1E-3</v>
      </c>
      <c r="AQ289" s="1002" t="s">
        <v>2320</v>
      </c>
    </row>
    <row r="290" spans="2:43">
      <c r="B290" s="182" t="s">
        <v>3334</v>
      </c>
      <c r="C290" s="183">
        <v>101012987</v>
      </c>
      <c r="D290" s="182" t="s">
        <v>1482</v>
      </c>
      <c r="E290" s="182" t="s">
        <v>1673</v>
      </c>
      <c r="F290" s="182" t="s">
        <v>2165</v>
      </c>
      <c r="G290" s="182" t="s">
        <v>3335</v>
      </c>
      <c r="H290" s="182" t="s">
        <v>300</v>
      </c>
      <c r="I290" s="182" t="s">
        <v>1772</v>
      </c>
      <c r="J290" s="183">
        <v>0.01</v>
      </c>
      <c r="K290" s="196">
        <f t="shared" si="69"/>
        <v>0.03</v>
      </c>
      <c r="L290" s="1126" t="s">
        <v>3320</v>
      </c>
      <c r="M290" s="1119"/>
      <c r="N290" s="1118" t="s">
        <v>3321</v>
      </c>
      <c r="O290" s="1119"/>
      <c r="P290" s="184"/>
      <c r="Q290" s="184"/>
      <c r="R290" s="184"/>
      <c r="S290" s="369">
        <v>1.05</v>
      </c>
      <c r="T290" s="369">
        <v>2.5</v>
      </c>
      <c r="U290" s="369">
        <v>6</v>
      </c>
      <c r="V290" s="369">
        <v>7</v>
      </c>
      <c r="W290" s="369">
        <v>10</v>
      </c>
      <c r="X290" s="369">
        <v>12.5</v>
      </c>
      <c r="Y290" s="369">
        <v>15</v>
      </c>
      <c r="Z290" s="369">
        <v>17.5</v>
      </c>
      <c r="AA290" s="369">
        <v>20</v>
      </c>
      <c r="AB290" s="369">
        <v>22.5</v>
      </c>
      <c r="AC290" s="369">
        <v>25</v>
      </c>
      <c r="AD290" s="1113" t="s">
        <v>2301</v>
      </c>
      <c r="AE290" s="1114"/>
      <c r="AF290" s="1113" t="s">
        <v>2522</v>
      </c>
      <c r="AG290" s="1114"/>
      <c r="AH290" s="1114"/>
      <c r="AI290" s="173">
        <v>4</v>
      </c>
      <c r="AJ290" s="173">
        <v>1E-3</v>
      </c>
      <c r="AK290" s="173">
        <v>8</v>
      </c>
      <c r="AL290" s="173">
        <v>2E-3</v>
      </c>
      <c r="AM290" s="1010" t="s">
        <v>287</v>
      </c>
      <c r="AN290" s="1010" t="s">
        <v>287</v>
      </c>
      <c r="AO290" s="194">
        <f t="shared" ref="AO290:AO291" si="76">IF(J290&lt;0.005,4*J290,IF(J290&lt;0.01,3*J290,2*J290))</f>
        <v>0.02</v>
      </c>
      <c r="AP290" s="1010">
        <v>1E-3</v>
      </c>
      <c r="AQ290" s="1010" t="s">
        <v>2320</v>
      </c>
    </row>
    <row r="291" spans="2:43" ht="12.75" customHeight="1">
      <c r="B291" s="182" t="s">
        <v>3343</v>
      </c>
      <c r="C291" s="182" t="s">
        <v>3344</v>
      </c>
      <c r="D291" s="182" t="s">
        <v>1482</v>
      </c>
      <c r="E291" s="182" t="s">
        <v>1673</v>
      </c>
      <c r="F291" s="182" t="s">
        <v>1674</v>
      </c>
      <c r="G291" s="182" t="s">
        <v>3345</v>
      </c>
      <c r="H291" s="182" t="s">
        <v>300</v>
      </c>
      <c r="I291" s="182" t="s">
        <v>1674</v>
      </c>
      <c r="J291" s="183">
        <v>0.01</v>
      </c>
      <c r="K291" s="196">
        <f t="shared" si="69"/>
        <v>0.03</v>
      </c>
      <c r="L291" s="1118"/>
      <c r="M291" s="1119"/>
      <c r="N291" s="1118"/>
      <c r="O291" s="1119"/>
      <c r="P291" s="184"/>
      <c r="Q291" s="184"/>
      <c r="R291" s="184"/>
      <c r="S291" s="369">
        <v>25</v>
      </c>
      <c r="T291" s="369">
        <v>27.5</v>
      </c>
      <c r="U291" s="369">
        <v>30</v>
      </c>
      <c r="V291" s="369">
        <v>32.5</v>
      </c>
      <c r="W291" s="369">
        <v>35</v>
      </c>
      <c r="X291" s="369">
        <v>37.5</v>
      </c>
      <c r="Y291" s="369">
        <v>40</v>
      </c>
      <c r="Z291" s="369">
        <v>42.5</v>
      </c>
      <c r="AA291" s="369">
        <v>45</v>
      </c>
      <c r="AB291" s="369">
        <v>47.5</v>
      </c>
      <c r="AC291" s="369">
        <v>50</v>
      </c>
      <c r="AD291" s="1113" t="s">
        <v>3127</v>
      </c>
      <c r="AE291" s="1114"/>
      <c r="AF291" s="1113" t="s">
        <v>2522</v>
      </c>
      <c r="AG291" s="1114"/>
      <c r="AH291" s="1114"/>
      <c r="AI291" s="173">
        <v>4</v>
      </c>
      <c r="AJ291" s="173">
        <v>1E-3</v>
      </c>
      <c r="AK291" s="173">
        <v>8</v>
      </c>
      <c r="AL291" s="173">
        <v>2E-3</v>
      </c>
      <c r="AM291" s="1024" t="s">
        <v>287</v>
      </c>
      <c r="AN291" s="1024" t="s">
        <v>287</v>
      </c>
      <c r="AO291" s="194">
        <f t="shared" si="76"/>
        <v>0.02</v>
      </c>
      <c r="AP291" s="1023">
        <v>1E-3</v>
      </c>
      <c r="AQ291" s="1024" t="s">
        <v>3128</v>
      </c>
    </row>
    <row r="292" spans="2:43" ht="12.75" customHeight="1">
      <c r="B292" s="182" t="s">
        <v>3346</v>
      </c>
      <c r="C292" s="182" t="s">
        <v>3347</v>
      </c>
      <c r="D292" s="182" t="s">
        <v>1482</v>
      </c>
      <c r="E292" s="182" t="s">
        <v>1673</v>
      </c>
      <c r="F292" s="182" t="s">
        <v>1771</v>
      </c>
      <c r="G292" s="182" t="s">
        <v>3345</v>
      </c>
      <c r="H292" s="182" t="s">
        <v>300</v>
      </c>
      <c r="I292" s="182" t="s">
        <v>1771</v>
      </c>
      <c r="J292" s="183">
        <v>0.01</v>
      </c>
      <c r="K292" s="196">
        <f t="shared" ref="K292:K295" si="77">AO292+J292</f>
        <v>0.03</v>
      </c>
      <c r="L292" s="1118"/>
      <c r="M292" s="1119"/>
      <c r="N292" s="1118"/>
      <c r="O292" s="1119"/>
      <c r="P292" s="184"/>
      <c r="Q292" s="184"/>
      <c r="R292" s="184"/>
      <c r="S292" s="369">
        <v>1.05</v>
      </c>
      <c r="T292" s="369">
        <v>2.5</v>
      </c>
      <c r="U292" s="369">
        <v>6</v>
      </c>
      <c r="V292" s="369">
        <v>7</v>
      </c>
      <c r="W292" s="369">
        <v>10</v>
      </c>
      <c r="X292" s="369">
        <v>12.5</v>
      </c>
      <c r="Y292" s="369">
        <v>15</v>
      </c>
      <c r="Z292" s="369">
        <v>17.5</v>
      </c>
      <c r="AA292" s="369">
        <v>20</v>
      </c>
      <c r="AB292" s="369">
        <v>22.5</v>
      </c>
      <c r="AC292" s="369">
        <v>25</v>
      </c>
      <c r="AD292" s="1113" t="s">
        <v>3127</v>
      </c>
      <c r="AE292" s="1114"/>
      <c r="AF292" s="1113" t="s">
        <v>2522</v>
      </c>
      <c r="AG292" s="1114"/>
      <c r="AH292" s="1114"/>
      <c r="AI292" s="173">
        <v>4</v>
      </c>
      <c r="AJ292" s="173">
        <v>1E-3</v>
      </c>
      <c r="AK292" s="173">
        <v>8</v>
      </c>
      <c r="AL292" s="173">
        <v>2E-3</v>
      </c>
      <c r="AM292" s="1024" t="s">
        <v>287</v>
      </c>
      <c r="AN292" s="1024" t="s">
        <v>287</v>
      </c>
      <c r="AO292" s="194">
        <f t="shared" ref="AO292:AO295" si="78">IF(J292&lt;0.005,4*J292,IF(J292&lt;0.01,3*J292,2*J292))</f>
        <v>0.02</v>
      </c>
      <c r="AP292" s="1023">
        <v>1E-3</v>
      </c>
      <c r="AQ292" s="1024" t="s">
        <v>3128</v>
      </c>
    </row>
    <row r="293" spans="2:43" ht="12.75" customHeight="1">
      <c r="B293" s="182" t="s">
        <v>3351</v>
      </c>
      <c r="C293" s="183">
        <v>66072716</v>
      </c>
      <c r="D293" s="182" t="s">
        <v>1482</v>
      </c>
      <c r="E293" s="182" t="s">
        <v>1673</v>
      </c>
      <c r="F293" s="182" t="s">
        <v>2428</v>
      </c>
      <c r="G293" s="182" t="s">
        <v>297</v>
      </c>
      <c r="H293" s="182" t="s">
        <v>300</v>
      </c>
      <c r="I293" s="182" t="s">
        <v>1772</v>
      </c>
      <c r="J293" s="183">
        <v>0.01</v>
      </c>
      <c r="K293" s="196">
        <f t="shared" si="77"/>
        <v>0.03</v>
      </c>
      <c r="L293" s="1118"/>
      <c r="M293" s="1119"/>
      <c r="N293" s="1118"/>
      <c r="O293" s="1119"/>
      <c r="P293" s="184"/>
      <c r="Q293" s="184"/>
      <c r="R293" s="184"/>
      <c r="S293" s="369">
        <v>1.05</v>
      </c>
      <c r="T293" s="369">
        <v>2.5</v>
      </c>
      <c r="U293" s="369">
        <v>6</v>
      </c>
      <c r="V293" s="369">
        <v>7</v>
      </c>
      <c r="W293" s="369">
        <v>10</v>
      </c>
      <c r="X293" s="369">
        <v>12.5</v>
      </c>
      <c r="Y293" s="369">
        <v>15</v>
      </c>
      <c r="Z293" s="369">
        <v>17.5</v>
      </c>
      <c r="AA293" s="369">
        <v>20</v>
      </c>
      <c r="AB293" s="369">
        <v>22.5</v>
      </c>
      <c r="AC293" s="369">
        <v>25</v>
      </c>
      <c r="AD293" s="1113" t="s">
        <v>2301</v>
      </c>
      <c r="AE293" s="1114"/>
      <c r="AF293" s="1113" t="s">
        <v>2522</v>
      </c>
      <c r="AG293" s="1114"/>
      <c r="AH293" s="1114"/>
      <c r="AI293" s="173">
        <v>4</v>
      </c>
      <c r="AJ293" s="173">
        <v>1E-3</v>
      </c>
      <c r="AK293" s="173">
        <v>8</v>
      </c>
      <c r="AL293" s="173">
        <v>2E-3</v>
      </c>
      <c r="AM293" s="1026" t="s">
        <v>287</v>
      </c>
      <c r="AN293" s="1026" t="s">
        <v>287</v>
      </c>
      <c r="AO293" s="194">
        <f t="shared" si="78"/>
        <v>0.02</v>
      </c>
      <c r="AP293" s="1025">
        <v>1E-3</v>
      </c>
      <c r="AQ293" s="1025" t="s">
        <v>2320</v>
      </c>
    </row>
    <row r="294" spans="2:43">
      <c r="B294" s="182" t="s">
        <v>2443</v>
      </c>
      <c r="C294" s="183">
        <v>65049465</v>
      </c>
      <c r="D294" s="182" t="s">
        <v>1482</v>
      </c>
      <c r="E294" s="182" t="s">
        <v>330</v>
      </c>
      <c r="F294" s="182" t="s">
        <v>2300</v>
      </c>
      <c r="G294" s="182" t="s">
        <v>297</v>
      </c>
      <c r="H294" s="182" t="s">
        <v>300</v>
      </c>
      <c r="I294" s="182" t="s">
        <v>1772</v>
      </c>
      <c r="J294" s="183">
        <v>1E-3</v>
      </c>
      <c r="K294" s="196">
        <f t="shared" si="77"/>
        <v>5.0000000000000001E-3</v>
      </c>
      <c r="L294" s="1125"/>
      <c r="M294" s="1119"/>
      <c r="N294" s="1125"/>
      <c r="O294" s="1119"/>
      <c r="P294" s="184"/>
      <c r="Q294" s="184"/>
      <c r="R294" s="184"/>
      <c r="S294" s="176">
        <v>1.0049999999999999</v>
      </c>
      <c r="T294" s="176">
        <v>2.5</v>
      </c>
      <c r="U294" s="176">
        <v>6</v>
      </c>
      <c r="V294" s="176">
        <v>7</v>
      </c>
      <c r="W294" s="176">
        <v>10</v>
      </c>
      <c r="X294" s="176">
        <v>12.5</v>
      </c>
      <c r="Y294" s="176">
        <v>15</v>
      </c>
      <c r="Z294" s="176">
        <v>17.5</v>
      </c>
      <c r="AA294" s="176">
        <v>20</v>
      </c>
      <c r="AB294" s="176">
        <v>21.05</v>
      </c>
      <c r="AC294" s="176">
        <v>25</v>
      </c>
      <c r="AD294" s="1114" t="s">
        <v>2301</v>
      </c>
      <c r="AE294" s="1114"/>
      <c r="AF294" s="1113" t="s">
        <v>2570</v>
      </c>
      <c r="AG294" s="1114"/>
      <c r="AH294" s="1114"/>
      <c r="AI294" s="173">
        <v>4</v>
      </c>
      <c r="AJ294" s="173">
        <v>1E-3</v>
      </c>
      <c r="AK294" s="173">
        <v>8</v>
      </c>
      <c r="AL294" s="173">
        <v>2E-3</v>
      </c>
      <c r="AM294" s="1026" t="s">
        <v>287</v>
      </c>
      <c r="AN294" s="1026" t="s">
        <v>287</v>
      </c>
      <c r="AO294" s="194">
        <f t="shared" si="78"/>
        <v>4.0000000000000001E-3</v>
      </c>
      <c r="AP294" s="1025">
        <v>2E-3</v>
      </c>
      <c r="AQ294" s="1025" t="s">
        <v>2320</v>
      </c>
    </row>
    <row r="295" spans="2:43">
      <c r="B295" s="182" t="s">
        <v>3352</v>
      </c>
      <c r="C295" s="185" t="s">
        <v>3353</v>
      </c>
      <c r="D295" s="182" t="s">
        <v>1482</v>
      </c>
      <c r="E295" s="182" t="s">
        <v>1673</v>
      </c>
      <c r="F295" s="182" t="s">
        <v>1674</v>
      </c>
      <c r="G295" s="182" t="s">
        <v>297</v>
      </c>
      <c r="H295" s="182" t="s">
        <v>300</v>
      </c>
      <c r="I295" s="182" t="s">
        <v>1657</v>
      </c>
      <c r="J295" s="183">
        <v>0.01</v>
      </c>
      <c r="K295" s="196">
        <f t="shared" si="77"/>
        <v>0.03</v>
      </c>
      <c r="L295" s="1125"/>
      <c r="M295" s="1119"/>
      <c r="N295" s="1125"/>
      <c r="O295" s="1119"/>
      <c r="P295" s="184"/>
      <c r="Q295" s="184"/>
      <c r="R295" s="184"/>
      <c r="S295" s="369">
        <v>25</v>
      </c>
      <c r="T295" s="369">
        <v>27.5</v>
      </c>
      <c r="U295" s="369">
        <v>30</v>
      </c>
      <c r="V295" s="369">
        <v>32.5</v>
      </c>
      <c r="W295" s="369">
        <v>35</v>
      </c>
      <c r="X295" s="369">
        <v>37.5</v>
      </c>
      <c r="Y295" s="369">
        <v>40</v>
      </c>
      <c r="Z295" s="369">
        <v>42.5</v>
      </c>
      <c r="AA295" s="369">
        <v>45</v>
      </c>
      <c r="AB295" s="369">
        <v>47.5</v>
      </c>
      <c r="AC295" s="369">
        <v>50</v>
      </c>
      <c r="AD295" s="1114" t="s">
        <v>2301</v>
      </c>
      <c r="AE295" s="1114"/>
      <c r="AF295" s="1113" t="s">
        <v>2570</v>
      </c>
      <c r="AG295" s="1114"/>
      <c r="AH295" s="1114"/>
      <c r="AI295" s="173">
        <v>4</v>
      </c>
      <c r="AJ295" s="173">
        <v>1E-3</v>
      </c>
      <c r="AK295" s="173">
        <v>8</v>
      </c>
      <c r="AL295" s="173">
        <v>2E-3</v>
      </c>
      <c r="AM295" s="1026" t="s">
        <v>287</v>
      </c>
      <c r="AN295" s="1026" t="s">
        <v>287</v>
      </c>
      <c r="AO295" s="194">
        <f t="shared" si="78"/>
        <v>0.02</v>
      </c>
      <c r="AP295" s="1025">
        <v>2E-3</v>
      </c>
      <c r="AQ295" s="1025" t="s">
        <v>2320</v>
      </c>
    </row>
    <row r="296" spans="2:43">
      <c r="B296" s="183" t="s">
        <v>3360</v>
      </c>
      <c r="C296" s="183">
        <v>101152</v>
      </c>
      <c r="D296" s="183" t="s">
        <v>1482</v>
      </c>
      <c r="E296" s="183" t="s">
        <v>1673</v>
      </c>
      <c r="F296" s="183" t="s">
        <v>2165</v>
      </c>
      <c r="G296" s="183" t="s">
        <v>297</v>
      </c>
      <c r="H296" s="183" t="s">
        <v>300</v>
      </c>
      <c r="I296" s="183" t="s">
        <v>1772</v>
      </c>
      <c r="J296" s="183">
        <v>0.01</v>
      </c>
      <c r="K296" s="196">
        <f t="shared" si="69"/>
        <v>0.03</v>
      </c>
      <c r="L296" s="1118"/>
      <c r="M296" s="1119"/>
      <c r="N296" s="1118"/>
      <c r="O296" s="1119"/>
      <c r="P296" s="184"/>
      <c r="Q296" s="184"/>
      <c r="R296" s="184"/>
      <c r="S296" s="369">
        <v>1.05</v>
      </c>
      <c r="T296" s="369">
        <v>2.5</v>
      </c>
      <c r="U296" s="369">
        <v>6</v>
      </c>
      <c r="V296" s="369">
        <v>7</v>
      </c>
      <c r="W296" s="369">
        <v>10</v>
      </c>
      <c r="X296" s="369">
        <v>12.5</v>
      </c>
      <c r="Y296" s="369">
        <v>15</v>
      </c>
      <c r="Z296" s="369">
        <v>17.5</v>
      </c>
      <c r="AA296" s="369">
        <v>20</v>
      </c>
      <c r="AB296" s="369">
        <v>22.5</v>
      </c>
      <c r="AC296" s="369">
        <v>25</v>
      </c>
      <c r="AD296" s="1114" t="s">
        <v>2301</v>
      </c>
      <c r="AE296" s="1114"/>
      <c r="AF296" s="1113" t="s">
        <v>2570</v>
      </c>
      <c r="AG296" s="1114"/>
      <c r="AH296" s="1114"/>
      <c r="AI296" s="173">
        <v>4</v>
      </c>
      <c r="AJ296" s="173">
        <v>1E-3</v>
      </c>
      <c r="AK296" s="173">
        <v>8</v>
      </c>
      <c r="AL296" s="173">
        <v>2E-3</v>
      </c>
      <c r="AM296" s="179"/>
      <c r="AN296" s="179"/>
      <c r="AO296" s="194">
        <f t="shared" si="70"/>
        <v>0.02</v>
      </c>
      <c r="AP296" s="179">
        <v>1E-3</v>
      </c>
      <c r="AQ296" s="1029" t="s">
        <v>2320</v>
      </c>
    </row>
    <row r="297" spans="2:43">
      <c r="B297" s="183" t="s">
        <v>3361</v>
      </c>
      <c r="C297" s="183">
        <v>99218</v>
      </c>
      <c r="D297" s="183" t="s">
        <v>1482</v>
      </c>
      <c r="E297" s="183" t="s">
        <v>1673</v>
      </c>
      <c r="F297" s="183" t="s">
        <v>2165</v>
      </c>
      <c r="G297" s="183" t="s">
        <v>1732</v>
      </c>
      <c r="H297" s="183" t="s">
        <v>300</v>
      </c>
      <c r="I297" s="183" t="s">
        <v>1772</v>
      </c>
      <c r="J297" s="183">
        <v>0.01</v>
      </c>
      <c r="K297" s="196">
        <f t="shared" si="69"/>
        <v>0.03</v>
      </c>
      <c r="L297" s="1118"/>
      <c r="M297" s="1119"/>
      <c r="N297" s="1118"/>
      <c r="O297" s="1119"/>
      <c r="P297" s="184"/>
      <c r="Q297" s="184"/>
      <c r="R297" s="184"/>
      <c r="S297" s="369">
        <v>1.05</v>
      </c>
      <c r="T297" s="369">
        <v>2.5</v>
      </c>
      <c r="U297" s="369">
        <v>6</v>
      </c>
      <c r="V297" s="369">
        <v>7</v>
      </c>
      <c r="W297" s="369">
        <v>10</v>
      </c>
      <c r="X297" s="369">
        <v>12.5</v>
      </c>
      <c r="Y297" s="369">
        <v>15</v>
      </c>
      <c r="Z297" s="369">
        <v>17.5</v>
      </c>
      <c r="AA297" s="369">
        <v>20</v>
      </c>
      <c r="AB297" s="369">
        <v>22.5</v>
      </c>
      <c r="AC297" s="369">
        <v>25</v>
      </c>
      <c r="AD297" s="1114" t="s">
        <v>2301</v>
      </c>
      <c r="AE297" s="1114"/>
      <c r="AF297" s="1113" t="s">
        <v>2570</v>
      </c>
      <c r="AG297" s="1114"/>
      <c r="AH297" s="1114"/>
      <c r="AI297" s="173">
        <v>4</v>
      </c>
      <c r="AJ297" s="173">
        <v>1E-3</v>
      </c>
      <c r="AK297" s="173">
        <v>8</v>
      </c>
      <c r="AL297" s="173">
        <v>2E-3</v>
      </c>
      <c r="AM297" s="1031"/>
      <c r="AN297" s="1031"/>
      <c r="AO297" s="194">
        <f t="shared" ref="AO297" si="79">IF(J297&lt;0.005,4*J297,IF(J297&lt;0.01,3*J297,2*J297))</f>
        <v>0.02</v>
      </c>
      <c r="AP297" s="1031">
        <v>1E-3</v>
      </c>
      <c r="AQ297" s="1031" t="s">
        <v>2320</v>
      </c>
    </row>
    <row r="298" spans="2:43">
      <c r="B298" s="183" t="s">
        <v>3362</v>
      </c>
      <c r="C298" s="183">
        <v>100646081</v>
      </c>
      <c r="D298" s="183" t="s">
        <v>1482</v>
      </c>
      <c r="E298" s="183" t="s">
        <v>1673</v>
      </c>
      <c r="F298" s="183" t="s">
        <v>2165</v>
      </c>
      <c r="G298" s="183" t="s">
        <v>1732</v>
      </c>
      <c r="H298" s="183" t="s">
        <v>300</v>
      </c>
      <c r="I298" s="183" t="s">
        <v>1772</v>
      </c>
      <c r="J298" s="183">
        <v>0.01</v>
      </c>
      <c r="K298" s="196">
        <f t="shared" ref="K298:K299" si="80">AO298+J298</f>
        <v>0.03</v>
      </c>
      <c r="L298" s="1118"/>
      <c r="M298" s="1119"/>
      <c r="N298" s="1118"/>
      <c r="O298" s="1119"/>
      <c r="P298" s="184"/>
      <c r="Q298" s="184"/>
      <c r="R298" s="184"/>
      <c r="S298" s="369">
        <v>1.05</v>
      </c>
      <c r="T298" s="369">
        <v>2.5</v>
      </c>
      <c r="U298" s="369">
        <v>6</v>
      </c>
      <c r="V298" s="369">
        <v>7</v>
      </c>
      <c r="W298" s="369">
        <v>10</v>
      </c>
      <c r="X298" s="369">
        <v>12.5</v>
      </c>
      <c r="Y298" s="369">
        <v>15</v>
      </c>
      <c r="Z298" s="369">
        <v>17.5</v>
      </c>
      <c r="AA298" s="369">
        <v>20</v>
      </c>
      <c r="AB298" s="369">
        <v>22.5</v>
      </c>
      <c r="AC298" s="369">
        <v>25</v>
      </c>
      <c r="AD298" s="1114" t="s">
        <v>2301</v>
      </c>
      <c r="AE298" s="1114"/>
      <c r="AF298" s="1113" t="s">
        <v>2570</v>
      </c>
      <c r="AG298" s="1114"/>
      <c r="AH298" s="1114"/>
      <c r="AI298" s="173">
        <v>4</v>
      </c>
      <c r="AJ298" s="173">
        <v>1E-3</v>
      </c>
      <c r="AK298" s="173">
        <v>8</v>
      </c>
      <c r="AL298" s="173">
        <v>2E-3</v>
      </c>
      <c r="AM298" s="1032"/>
      <c r="AN298" s="1032"/>
      <c r="AO298" s="194">
        <f t="shared" ref="AO298:AO299" si="81">IF(J298&lt;0.005,4*J298,IF(J298&lt;0.01,3*J298,2*J298))</f>
        <v>0.02</v>
      </c>
      <c r="AP298" s="1032">
        <v>1E-3</v>
      </c>
      <c r="AQ298" s="1032" t="s">
        <v>2320</v>
      </c>
    </row>
    <row r="299" spans="2:43" ht="13.5" customHeight="1">
      <c r="B299" s="182" t="s">
        <v>3373</v>
      </c>
      <c r="C299" s="183">
        <v>8242701</v>
      </c>
      <c r="D299" s="182" t="s">
        <v>1482</v>
      </c>
      <c r="E299" s="182" t="s">
        <v>1673</v>
      </c>
      <c r="F299" s="182" t="s">
        <v>2325</v>
      </c>
      <c r="G299" s="182" t="s">
        <v>297</v>
      </c>
      <c r="H299" s="182" t="s">
        <v>300</v>
      </c>
      <c r="I299" s="182" t="s">
        <v>1657</v>
      </c>
      <c r="J299" s="183">
        <v>0.01</v>
      </c>
      <c r="K299" s="196">
        <f t="shared" si="80"/>
        <v>0.03</v>
      </c>
      <c r="L299" s="1045"/>
      <c r="M299" s="1046"/>
      <c r="N299" s="1045"/>
      <c r="O299" s="1046"/>
      <c r="P299" s="184"/>
      <c r="Q299" s="184"/>
      <c r="R299" s="184"/>
      <c r="S299" s="369">
        <v>25</v>
      </c>
      <c r="T299" s="369">
        <v>27.5</v>
      </c>
      <c r="U299" s="369">
        <v>30</v>
      </c>
      <c r="V299" s="369">
        <v>32.5</v>
      </c>
      <c r="W299" s="369">
        <v>35</v>
      </c>
      <c r="X299" s="369">
        <v>37.5</v>
      </c>
      <c r="Y299" s="369">
        <v>40</v>
      </c>
      <c r="Z299" s="369">
        <v>42.5</v>
      </c>
      <c r="AA299" s="369">
        <v>45</v>
      </c>
      <c r="AB299" s="369">
        <v>47.5</v>
      </c>
      <c r="AC299" s="369">
        <v>50</v>
      </c>
      <c r="AD299" s="1043" t="s">
        <v>2301</v>
      </c>
      <c r="AE299" s="1044"/>
      <c r="AF299" s="1043" t="s">
        <v>1748</v>
      </c>
      <c r="AG299" s="1044"/>
      <c r="AH299" s="1044"/>
      <c r="AI299" s="447">
        <v>4</v>
      </c>
      <c r="AJ299" s="447">
        <v>1E-3</v>
      </c>
      <c r="AK299" s="447">
        <v>8</v>
      </c>
      <c r="AL299" s="447">
        <v>2E-3</v>
      </c>
      <c r="AM299" s="1043" t="s">
        <v>287</v>
      </c>
      <c r="AN299" s="1043" t="s">
        <v>287</v>
      </c>
      <c r="AO299" s="194">
        <f t="shared" si="81"/>
        <v>0.02</v>
      </c>
      <c r="AP299" s="1044">
        <v>1E-3</v>
      </c>
      <c r="AQ299" s="1044" t="s">
        <v>2320</v>
      </c>
    </row>
    <row r="300" spans="2:43" ht="13.5" customHeight="1">
      <c r="B300" s="182" t="s">
        <v>3374</v>
      </c>
      <c r="C300" s="183" t="s">
        <v>1678</v>
      </c>
      <c r="D300" s="182" t="s">
        <v>1482</v>
      </c>
      <c r="E300" s="182" t="s">
        <v>1673</v>
      </c>
      <c r="F300" s="182" t="s">
        <v>2325</v>
      </c>
      <c r="G300" s="182" t="s">
        <v>297</v>
      </c>
      <c r="H300" s="182" t="s">
        <v>300</v>
      </c>
      <c r="I300" s="182" t="s">
        <v>1657</v>
      </c>
      <c r="J300" s="183">
        <v>0.01</v>
      </c>
      <c r="K300" s="196">
        <f t="shared" ref="K300" si="82">AO300+J300</f>
        <v>0.03</v>
      </c>
      <c r="L300" s="1045"/>
      <c r="M300" s="1046"/>
      <c r="N300" s="1045"/>
      <c r="O300" s="1046"/>
      <c r="P300" s="184"/>
      <c r="Q300" s="184"/>
      <c r="R300" s="184"/>
      <c r="S300" s="369">
        <v>25</v>
      </c>
      <c r="T300" s="369">
        <v>27.5</v>
      </c>
      <c r="U300" s="369">
        <v>30</v>
      </c>
      <c r="V300" s="369">
        <v>32.5</v>
      </c>
      <c r="W300" s="369">
        <v>35</v>
      </c>
      <c r="X300" s="369">
        <v>37.5</v>
      </c>
      <c r="Y300" s="369">
        <v>40</v>
      </c>
      <c r="Z300" s="369">
        <v>42.5</v>
      </c>
      <c r="AA300" s="369">
        <v>45</v>
      </c>
      <c r="AB300" s="369">
        <v>47.5</v>
      </c>
      <c r="AC300" s="369">
        <v>50</v>
      </c>
      <c r="AD300" s="1043" t="s">
        <v>2301</v>
      </c>
      <c r="AE300" s="1044"/>
      <c r="AF300" s="1043" t="s">
        <v>1748</v>
      </c>
      <c r="AG300" s="1044"/>
      <c r="AH300" s="1044"/>
      <c r="AI300" s="447">
        <v>4</v>
      </c>
      <c r="AJ300" s="447">
        <v>1E-3</v>
      </c>
      <c r="AK300" s="447">
        <v>8</v>
      </c>
      <c r="AL300" s="447">
        <v>2E-3</v>
      </c>
      <c r="AM300" s="1043" t="s">
        <v>287</v>
      </c>
      <c r="AN300" s="1043" t="s">
        <v>287</v>
      </c>
      <c r="AO300" s="194">
        <f t="shared" ref="AO300" si="83">IF(J300&lt;0.005,4*J300,IF(J300&lt;0.01,3*J300,2*J300))</f>
        <v>0.02</v>
      </c>
      <c r="AP300" s="1044">
        <v>1E-3</v>
      </c>
      <c r="AQ300" s="1044" t="s">
        <v>2320</v>
      </c>
    </row>
    <row r="301" spans="2:43" ht="13.5" customHeight="1">
      <c r="B301" s="182" t="s">
        <v>3375</v>
      </c>
      <c r="C301" s="183">
        <v>1228815</v>
      </c>
      <c r="D301" s="182" t="s">
        <v>1482</v>
      </c>
      <c r="E301" s="182" t="s">
        <v>1673</v>
      </c>
      <c r="F301" s="182" t="s">
        <v>2325</v>
      </c>
      <c r="G301" s="182" t="s">
        <v>297</v>
      </c>
      <c r="H301" s="182" t="s">
        <v>300</v>
      </c>
      <c r="I301" s="182" t="s">
        <v>1657</v>
      </c>
      <c r="J301" s="183">
        <v>0.01</v>
      </c>
      <c r="K301" s="196">
        <f t="shared" ref="K301:K303" si="84">AO301+J301</f>
        <v>0.03</v>
      </c>
      <c r="L301" s="1045"/>
      <c r="M301" s="1046"/>
      <c r="N301" s="1045"/>
      <c r="O301" s="1046"/>
      <c r="P301" s="184"/>
      <c r="Q301" s="184"/>
      <c r="R301" s="184"/>
      <c r="S301" s="369">
        <v>25</v>
      </c>
      <c r="T301" s="369">
        <v>27.5</v>
      </c>
      <c r="U301" s="369">
        <v>30</v>
      </c>
      <c r="V301" s="369">
        <v>32.5</v>
      </c>
      <c r="W301" s="369">
        <v>35</v>
      </c>
      <c r="X301" s="369">
        <v>37.5</v>
      </c>
      <c r="Y301" s="369">
        <v>40</v>
      </c>
      <c r="Z301" s="369">
        <v>42.5</v>
      </c>
      <c r="AA301" s="369">
        <v>45</v>
      </c>
      <c r="AB301" s="369">
        <v>47.5</v>
      </c>
      <c r="AC301" s="369">
        <v>50</v>
      </c>
      <c r="AD301" s="1043" t="s">
        <v>2301</v>
      </c>
      <c r="AE301" s="1044"/>
      <c r="AF301" s="1043" t="s">
        <v>1748</v>
      </c>
      <c r="AG301" s="1044"/>
      <c r="AH301" s="1044"/>
      <c r="AI301" s="447">
        <v>4</v>
      </c>
      <c r="AJ301" s="447">
        <v>1E-3</v>
      </c>
      <c r="AK301" s="447">
        <v>8</v>
      </c>
      <c r="AL301" s="447">
        <v>2E-3</v>
      </c>
      <c r="AM301" s="1043" t="s">
        <v>287</v>
      </c>
      <c r="AN301" s="1043" t="s">
        <v>287</v>
      </c>
      <c r="AO301" s="194">
        <f t="shared" ref="AO301:AO303" si="85">IF(J301&lt;0.005,4*J301,IF(J301&lt;0.01,3*J301,2*J301))</f>
        <v>0.02</v>
      </c>
      <c r="AP301" s="1044">
        <v>1E-3</v>
      </c>
      <c r="AQ301" s="1044" t="s">
        <v>2320</v>
      </c>
    </row>
    <row r="302" spans="2:43" ht="13.5" customHeight="1">
      <c r="B302" s="182" t="s">
        <v>3376</v>
      </c>
      <c r="C302" s="182" t="s">
        <v>1678</v>
      </c>
      <c r="D302" s="182" t="s">
        <v>1482</v>
      </c>
      <c r="E302" s="182" t="s">
        <v>1673</v>
      </c>
      <c r="F302" s="182" t="s">
        <v>1501</v>
      </c>
      <c r="G302" s="182" t="s">
        <v>297</v>
      </c>
      <c r="H302" s="182" t="s">
        <v>300</v>
      </c>
      <c r="I302" s="182" t="s">
        <v>2329</v>
      </c>
      <c r="J302" s="183">
        <v>0.01</v>
      </c>
      <c r="K302" s="196">
        <f t="shared" si="84"/>
        <v>0.03</v>
      </c>
      <c r="L302" s="1118"/>
      <c r="M302" s="1119"/>
      <c r="N302" s="1118"/>
      <c r="O302" s="1119"/>
      <c r="P302" s="184"/>
      <c r="Q302" s="184"/>
      <c r="R302" s="184"/>
      <c r="S302" s="369">
        <v>100</v>
      </c>
      <c r="T302" s="369">
        <v>102.5</v>
      </c>
      <c r="U302" s="369">
        <v>105</v>
      </c>
      <c r="V302" s="369">
        <v>107.5</v>
      </c>
      <c r="W302" s="369">
        <v>110</v>
      </c>
      <c r="X302" s="369">
        <v>112.5</v>
      </c>
      <c r="Y302" s="369">
        <v>115</v>
      </c>
      <c r="Z302" s="369">
        <v>117.5</v>
      </c>
      <c r="AA302" s="369">
        <v>120</v>
      </c>
      <c r="AB302" s="369">
        <v>122.5</v>
      </c>
      <c r="AC302" s="369">
        <v>125</v>
      </c>
      <c r="AD302" s="1113" t="s">
        <v>2301</v>
      </c>
      <c r="AE302" s="1114"/>
      <c r="AF302" s="1113" t="s">
        <v>2522</v>
      </c>
      <c r="AG302" s="1114"/>
      <c r="AH302" s="1114"/>
      <c r="AI302" s="447">
        <v>4</v>
      </c>
      <c r="AJ302" s="447">
        <v>1E-3</v>
      </c>
      <c r="AK302" s="447">
        <v>8</v>
      </c>
      <c r="AL302" s="447">
        <v>2E-3</v>
      </c>
      <c r="AM302" s="1043" t="s">
        <v>287</v>
      </c>
      <c r="AN302" s="1043" t="s">
        <v>287</v>
      </c>
      <c r="AO302" s="194">
        <f t="shared" si="85"/>
        <v>0.02</v>
      </c>
      <c r="AP302" s="1044">
        <v>1E-3</v>
      </c>
      <c r="AQ302" s="1044" t="s">
        <v>2320</v>
      </c>
    </row>
    <row r="303" spans="2:43">
      <c r="B303" s="182" t="s">
        <v>3379</v>
      </c>
      <c r="C303" s="1057">
        <v>1.1904600000000001</v>
      </c>
      <c r="D303" s="183" t="s">
        <v>1482</v>
      </c>
      <c r="E303" s="183" t="s">
        <v>1673</v>
      </c>
      <c r="F303" s="183" t="s">
        <v>2165</v>
      </c>
      <c r="G303" s="182" t="s">
        <v>606</v>
      </c>
      <c r="H303" s="183" t="s">
        <v>300</v>
      </c>
      <c r="I303" s="183" t="s">
        <v>1772</v>
      </c>
      <c r="J303" s="183">
        <v>0.01</v>
      </c>
      <c r="K303" s="196">
        <f t="shared" si="84"/>
        <v>0.03</v>
      </c>
      <c r="L303" s="1118"/>
      <c r="M303" s="1119"/>
      <c r="N303" s="1118"/>
      <c r="O303" s="1119"/>
      <c r="P303" s="184"/>
      <c r="Q303" s="184"/>
      <c r="R303" s="184"/>
      <c r="S303" s="369">
        <v>1.05</v>
      </c>
      <c r="T303" s="369">
        <v>2.5</v>
      </c>
      <c r="U303" s="369">
        <v>6</v>
      </c>
      <c r="V303" s="369">
        <v>7</v>
      </c>
      <c r="W303" s="369">
        <v>10</v>
      </c>
      <c r="X303" s="369">
        <v>12.5</v>
      </c>
      <c r="Y303" s="369">
        <v>15</v>
      </c>
      <c r="Z303" s="369">
        <v>17.5</v>
      </c>
      <c r="AA303" s="369">
        <v>20</v>
      </c>
      <c r="AB303" s="369">
        <v>22.5</v>
      </c>
      <c r="AC303" s="369">
        <v>25</v>
      </c>
      <c r="AD303" s="1114" t="s">
        <v>2301</v>
      </c>
      <c r="AE303" s="1114"/>
      <c r="AF303" s="1113" t="s">
        <v>2570</v>
      </c>
      <c r="AG303" s="1114"/>
      <c r="AH303" s="1114"/>
      <c r="AI303" s="173">
        <v>4</v>
      </c>
      <c r="AJ303" s="173">
        <v>1E-3</v>
      </c>
      <c r="AK303" s="173">
        <v>8</v>
      </c>
      <c r="AL303" s="173">
        <v>2E-3</v>
      </c>
      <c r="AM303" s="1052"/>
      <c r="AN303" s="1052"/>
      <c r="AO303" s="194">
        <f t="shared" si="85"/>
        <v>0.02</v>
      </c>
      <c r="AP303" s="1052">
        <v>1E-3</v>
      </c>
      <c r="AQ303" s="1052" t="s">
        <v>2320</v>
      </c>
    </row>
    <row r="304" spans="2:43">
      <c r="B304" s="182" t="s">
        <v>3380</v>
      </c>
      <c r="C304" s="1058" t="s">
        <v>1678</v>
      </c>
      <c r="D304" s="183" t="s">
        <v>1482</v>
      </c>
      <c r="E304" s="183" t="s">
        <v>1673</v>
      </c>
      <c r="F304" s="183">
        <v>420200</v>
      </c>
      <c r="G304" s="182" t="s">
        <v>1095</v>
      </c>
      <c r="H304" s="183" t="s">
        <v>300</v>
      </c>
      <c r="I304" s="183" t="s">
        <v>1772</v>
      </c>
      <c r="J304" s="183">
        <v>0.01</v>
      </c>
      <c r="K304" s="196">
        <f t="shared" ref="K304" si="86">AO304+J304</f>
        <v>0.03</v>
      </c>
      <c r="L304" s="1118"/>
      <c r="M304" s="1119"/>
      <c r="N304" s="1118"/>
      <c r="O304" s="1119"/>
      <c r="P304" s="184"/>
      <c r="Q304" s="184"/>
      <c r="R304" s="184"/>
      <c r="S304" s="369">
        <v>1.05</v>
      </c>
      <c r="T304" s="369">
        <v>2.5</v>
      </c>
      <c r="U304" s="369">
        <v>6</v>
      </c>
      <c r="V304" s="369">
        <v>7</v>
      </c>
      <c r="W304" s="369">
        <v>10</v>
      </c>
      <c r="X304" s="369">
        <v>12.5</v>
      </c>
      <c r="Y304" s="369">
        <v>15</v>
      </c>
      <c r="Z304" s="369">
        <v>17.5</v>
      </c>
      <c r="AA304" s="369">
        <v>20</v>
      </c>
      <c r="AB304" s="369">
        <v>22.5</v>
      </c>
      <c r="AC304" s="369">
        <v>25</v>
      </c>
      <c r="AD304" s="1114" t="s">
        <v>2301</v>
      </c>
      <c r="AE304" s="1114"/>
      <c r="AF304" s="1113" t="s">
        <v>2570</v>
      </c>
      <c r="AG304" s="1114"/>
      <c r="AH304" s="1114"/>
      <c r="AI304" s="173">
        <v>4</v>
      </c>
      <c r="AJ304" s="173">
        <v>1E-3</v>
      </c>
      <c r="AK304" s="173">
        <v>8</v>
      </c>
      <c r="AL304" s="173">
        <v>2E-3</v>
      </c>
      <c r="AM304" s="1052"/>
      <c r="AN304" s="1052"/>
      <c r="AO304" s="194">
        <f t="shared" ref="AO304" si="87">IF(J304&lt;0.005,4*J304,IF(J304&lt;0.01,3*J304,2*J304))</f>
        <v>0.02</v>
      </c>
      <c r="AP304" s="1052">
        <v>1E-3</v>
      </c>
      <c r="AQ304" s="1052" t="s">
        <v>2320</v>
      </c>
    </row>
    <row r="305" spans="2:43">
      <c r="B305" s="183" t="s">
        <v>3382</v>
      </c>
      <c r="C305" s="183" t="s">
        <v>1678</v>
      </c>
      <c r="D305" s="183" t="s">
        <v>1482</v>
      </c>
      <c r="E305" s="183" t="s">
        <v>1673</v>
      </c>
      <c r="F305" s="183" t="s">
        <v>1678</v>
      </c>
      <c r="G305" s="183" t="s">
        <v>3383</v>
      </c>
      <c r="H305" s="183" t="s">
        <v>300</v>
      </c>
      <c r="I305" s="183" t="s">
        <v>3384</v>
      </c>
      <c r="J305" s="183">
        <v>0.01</v>
      </c>
      <c r="K305" s="196">
        <f t="shared" si="69"/>
        <v>0.03</v>
      </c>
      <c r="L305" s="1118"/>
      <c r="M305" s="1119"/>
      <c r="N305" s="1118"/>
      <c r="O305" s="1119"/>
      <c r="P305" s="184"/>
      <c r="Q305" s="184"/>
      <c r="R305" s="184"/>
      <c r="S305" s="175">
        <v>100</v>
      </c>
      <c r="T305" s="175">
        <v>105</v>
      </c>
      <c r="U305" s="175">
        <v>111.05</v>
      </c>
      <c r="V305" s="175">
        <v>115</v>
      </c>
      <c r="W305" s="175">
        <v>117.5</v>
      </c>
      <c r="X305" s="175">
        <v>125</v>
      </c>
      <c r="Y305" s="175">
        <v>126.1</v>
      </c>
      <c r="Z305" s="175">
        <v>127.15</v>
      </c>
      <c r="AA305" s="175">
        <v>132.5</v>
      </c>
      <c r="AB305" s="175">
        <v>141.05000000000001</v>
      </c>
      <c r="AC305" s="175">
        <v>150</v>
      </c>
      <c r="AD305" s="1114" t="s">
        <v>2301</v>
      </c>
      <c r="AE305" s="1114"/>
      <c r="AF305" s="1113" t="s">
        <v>2570</v>
      </c>
      <c r="AG305" s="1114"/>
      <c r="AH305" s="1114"/>
      <c r="AI305" s="173">
        <v>4</v>
      </c>
      <c r="AJ305" s="173">
        <v>1E-3</v>
      </c>
      <c r="AK305" s="173">
        <v>8</v>
      </c>
      <c r="AL305" s="173">
        <v>2E-3</v>
      </c>
      <c r="AM305" s="179"/>
      <c r="AN305" s="179"/>
      <c r="AO305" s="194">
        <f t="shared" si="70"/>
        <v>0.02</v>
      </c>
      <c r="AP305" s="179">
        <v>1E-3</v>
      </c>
      <c r="AQ305" s="1059" t="s">
        <v>2320</v>
      </c>
    </row>
    <row r="306" spans="2:43">
      <c r="B306" s="183" t="s">
        <v>3385</v>
      </c>
      <c r="C306" s="183" t="s">
        <v>1678</v>
      </c>
      <c r="D306" s="183" t="s">
        <v>1482</v>
      </c>
      <c r="E306" s="183" t="s">
        <v>1673</v>
      </c>
      <c r="F306" s="183" t="s">
        <v>2884</v>
      </c>
      <c r="G306" s="183" t="s">
        <v>297</v>
      </c>
      <c r="H306" s="183" t="s">
        <v>300</v>
      </c>
      <c r="I306" s="183" t="s">
        <v>2885</v>
      </c>
      <c r="J306" s="183">
        <v>0.01</v>
      </c>
      <c r="K306" s="196">
        <f t="shared" ref="K306:K309" si="88">AO306+J306</f>
        <v>0.03</v>
      </c>
      <c r="L306" s="1118"/>
      <c r="M306" s="1119"/>
      <c r="N306" s="1118"/>
      <c r="O306" s="1119"/>
      <c r="P306" s="184"/>
      <c r="Q306" s="184"/>
      <c r="R306" s="184"/>
      <c r="S306" s="175">
        <v>175</v>
      </c>
      <c r="T306" s="175">
        <v>177.5</v>
      </c>
      <c r="U306" s="175">
        <v>181.15</v>
      </c>
      <c r="V306" s="175">
        <v>182.5</v>
      </c>
      <c r="W306" s="175">
        <v>185</v>
      </c>
      <c r="X306" s="175">
        <v>186.1</v>
      </c>
      <c r="Y306" s="175">
        <v>188.6</v>
      </c>
      <c r="Z306" s="175">
        <v>190</v>
      </c>
      <c r="AA306" s="175">
        <v>195</v>
      </c>
      <c r="AB306" s="175">
        <v>197.5</v>
      </c>
      <c r="AC306" s="175">
        <v>200</v>
      </c>
      <c r="AD306" s="1114" t="s">
        <v>2301</v>
      </c>
      <c r="AE306" s="1114"/>
      <c r="AF306" s="1113" t="s">
        <v>2570</v>
      </c>
      <c r="AG306" s="1114"/>
      <c r="AH306" s="1114"/>
      <c r="AI306" s="173">
        <v>4</v>
      </c>
      <c r="AJ306" s="173">
        <v>1E-3</v>
      </c>
      <c r="AK306" s="173">
        <v>8</v>
      </c>
      <c r="AL306" s="173">
        <v>2E-3</v>
      </c>
      <c r="AM306" s="1059"/>
      <c r="AN306" s="1059"/>
      <c r="AO306" s="194">
        <f t="shared" ref="AO306:AO309" si="89">IF(J306&lt;0.005,4*J306,IF(J306&lt;0.01,3*J306,2*J306))</f>
        <v>0.02</v>
      </c>
      <c r="AP306" s="1059">
        <v>1E-3</v>
      </c>
      <c r="AQ306" s="1059" t="s">
        <v>2320</v>
      </c>
    </row>
    <row r="307" spans="2:43">
      <c r="B307" s="183" t="s">
        <v>3386</v>
      </c>
      <c r="C307" s="183" t="s">
        <v>1678</v>
      </c>
      <c r="D307" s="183" t="s">
        <v>1482</v>
      </c>
      <c r="E307" s="183" t="s">
        <v>1673</v>
      </c>
      <c r="F307" s="183" t="s">
        <v>3387</v>
      </c>
      <c r="G307" s="183" t="s">
        <v>297</v>
      </c>
      <c r="H307" s="183" t="s">
        <v>300</v>
      </c>
      <c r="I307" s="183" t="s">
        <v>3388</v>
      </c>
      <c r="J307" s="183">
        <v>0.01</v>
      </c>
      <c r="K307" s="196">
        <f t="shared" si="88"/>
        <v>0.03</v>
      </c>
      <c r="L307" s="1118"/>
      <c r="M307" s="1119"/>
      <c r="N307" s="1118"/>
      <c r="O307" s="1119"/>
      <c r="P307" s="184"/>
      <c r="Q307" s="184"/>
      <c r="R307" s="184"/>
      <c r="S307" s="175">
        <v>250</v>
      </c>
      <c r="T307" s="175">
        <v>251.05</v>
      </c>
      <c r="U307" s="175">
        <v>256</v>
      </c>
      <c r="V307" s="175">
        <v>257.5</v>
      </c>
      <c r="W307" s="175">
        <v>260</v>
      </c>
      <c r="X307" s="175">
        <v>262.5</v>
      </c>
      <c r="Y307" s="175">
        <v>266.14999999999998</v>
      </c>
      <c r="Z307" s="175">
        <v>267.5</v>
      </c>
      <c r="AA307" s="175">
        <v>271.10000000000002</v>
      </c>
      <c r="AB307" s="175">
        <v>272.5</v>
      </c>
      <c r="AC307" s="175">
        <v>275</v>
      </c>
      <c r="AD307" s="1114" t="s">
        <v>2301</v>
      </c>
      <c r="AE307" s="1114"/>
      <c r="AF307" s="1113" t="s">
        <v>2570</v>
      </c>
      <c r="AG307" s="1114"/>
      <c r="AH307" s="1114"/>
      <c r="AI307" s="173">
        <v>4</v>
      </c>
      <c r="AJ307" s="173">
        <v>1E-3</v>
      </c>
      <c r="AK307" s="173">
        <v>8</v>
      </c>
      <c r="AL307" s="173">
        <v>2E-3</v>
      </c>
      <c r="AM307" s="1059"/>
      <c r="AN307" s="1059"/>
      <c r="AO307" s="194">
        <f t="shared" si="89"/>
        <v>0.02</v>
      </c>
      <c r="AP307" s="1059">
        <v>1E-3</v>
      </c>
      <c r="AQ307" s="1059" t="s">
        <v>2320</v>
      </c>
    </row>
    <row r="308" spans="2:43">
      <c r="B308" s="183" t="s">
        <v>3389</v>
      </c>
      <c r="C308" s="183" t="s">
        <v>1678</v>
      </c>
      <c r="D308" s="183" t="s">
        <v>1482</v>
      </c>
      <c r="E308" s="183" t="s">
        <v>1673</v>
      </c>
      <c r="F308" s="183" t="s">
        <v>3390</v>
      </c>
      <c r="G308" s="183" t="s">
        <v>297</v>
      </c>
      <c r="H308" s="183" t="s">
        <v>300</v>
      </c>
      <c r="I308" s="183" t="s">
        <v>3391</v>
      </c>
      <c r="J308" s="183">
        <v>0.01</v>
      </c>
      <c r="K308" s="196">
        <f t="shared" si="88"/>
        <v>0.03</v>
      </c>
      <c r="L308" s="1118"/>
      <c r="M308" s="1119"/>
      <c r="N308" s="1118"/>
      <c r="O308" s="1119"/>
      <c r="P308" s="184"/>
      <c r="Q308" s="184"/>
      <c r="R308" s="184"/>
      <c r="S308" s="175">
        <v>275</v>
      </c>
      <c r="T308" s="175">
        <v>277.5</v>
      </c>
      <c r="U308" s="175">
        <v>281.14999999999998</v>
      </c>
      <c r="V308" s="175">
        <v>282.5</v>
      </c>
      <c r="W308" s="175">
        <v>285</v>
      </c>
      <c r="X308" s="175">
        <v>286.10000000000002</v>
      </c>
      <c r="Y308" s="175">
        <v>288.60000000000002</v>
      </c>
      <c r="Z308" s="175">
        <v>290</v>
      </c>
      <c r="AA308" s="175">
        <v>295</v>
      </c>
      <c r="AB308" s="175">
        <v>297.5</v>
      </c>
      <c r="AC308" s="175">
        <v>300</v>
      </c>
      <c r="AD308" s="1114" t="s">
        <v>2301</v>
      </c>
      <c r="AE308" s="1114"/>
      <c r="AF308" s="1113" t="s">
        <v>2570</v>
      </c>
      <c r="AG308" s="1114"/>
      <c r="AH308" s="1114"/>
      <c r="AI308" s="173">
        <v>4</v>
      </c>
      <c r="AJ308" s="173">
        <v>1E-3</v>
      </c>
      <c r="AK308" s="173">
        <v>8</v>
      </c>
      <c r="AL308" s="173">
        <v>2E-3</v>
      </c>
      <c r="AM308" s="1059"/>
      <c r="AN308" s="1059"/>
      <c r="AO308" s="194">
        <f t="shared" si="89"/>
        <v>0.02</v>
      </c>
      <c r="AP308" s="1059">
        <v>1E-3</v>
      </c>
      <c r="AQ308" s="1059" t="s">
        <v>2320</v>
      </c>
    </row>
    <row r="309" spans="2:43">
      <c r="B309" s="183" t="s">
        <v>3392</v>
      </c>
      <c r="C309" s="183" t="s">
        <v>1678</v>
      </c>
      <c r="D309" s="183" t="s">
        <v>1482</v>
      </c>
      <c r="E309" s="183" t="s">
        <v>1673</v>
      </c>
      <c r="F309" s="183" t="s">
        <v>1678</v>
      </c>
      <c r="G309" s="183" t="s">
        <v>296</v>
      </c>
      <c r="H309" s="183" t="s">
        <v>300</v>
      </c>
      <c r="I309" s="183" t="s">
        <v>3393</v>
      </c>
      <c r="J309" s="183">
        <v>0.01</v>
      </c>
      <c r="K309" s="196">
        <f t="shared" si="88"/>
        <v>0.03</v>
      </c>
      <c r="L309" s="1118"/>
      <c r="M309" s="1119"/>
      <c r="N309" s="1118"/>
      <c r="O309" s="1119"/>
      <c r="P309" s="184"/>
      <c r="Q309" s="184"/>
      <c r="R309" s="184"/>
      <c r="S309" s="175">
        <v>300</v>
      </c>
      <c r="T309" s="175">
        <v>311.14999999999998</v>
      </c>
      <c r="U309" s="175">
        <v>322.5</v>
      </c>
      <c r="V309" s="175">
        <v>331.1</v>
      </c>
      <c r="W309" s="175">
        <v>345</v>
      </c>
      <c r="X309" s="175">
        <v>350</v>
      </c>
      <c r="Y309" s="175">
        <v>362.5</v>
      </c>
      <c r="Z309" s="175">
        <v>378.65</v>
      </c>
      <c r="AA309" s="175">
        <v>381.05</v>
      </c>
      <c r="AB309" s="175">
        <v>391.15</v>
      </c>
      <c r="AC309" s="175">
        <v>400</v>
      </c>
      <c r="AD309" s="1114" t="s">
        <v>2301</v>
      </c>
      <c r="AE309" s="1114"/>
      <c r="AF309" s="1113" t="s">
        <v>2570</v>
      </c>
      <c r="AG309" s="1114"/>
      <c r="AH309" s="1114"/>
      <c r="AI309" s="173">
        <v>4</v>
      </c>
      <c r="AJ309" s="173">
        <v>1E-3</v>
      </c>
      <c r="AK309" s="173">
        <v>8</v>
      </c>
      <c r="AL309" s="173">
        <v>2E-3</v>
      </c>
      <c r="AM309" s="1059"/>
      <c r="AN309" s="1059"/>
      <c r="AO309" s="194">
        <f t="shared" si="89"/>
        <v>0.02</v>
      </c>
      <c r="AP309" s="1059">
        <v>1E-3</v>
      </c>
      <c r="AQ309" s="1059" t="s">
        <v>2320</v>
      </c>
    </row>
    <row r="310" spans="2:43">
      <c r="B310" s="183"/>
      <c r="C310" s="183"/>
      <c r="D310" s="183"/>
      <c r="E310" s="183"/>
      <c r="F310" s="183"/>
      <c r="G310" s="183"/>
      <c r="H310" s="183"/>
      <c r="I310" s="183"/>
      <c r="J310" s="183"/>
      <c r="K310" s="196">
        <f t="shared" si="69"/>
        <v>0</v>
      </c>
      <c r="L310" s="1118"/>
      <c r="M310" s="1119"/>
      <c r="N310" s="1118"/>
      <c r="O310" s="1119"/>
      <c r="P310" s="184"/>
      <c r="Q310" s="184"/>
      <c r="R310" s="184"/>
      <c r="S310" s="175"/>
      <c r="T310" s="175"/>
      <c r="U310" s="175"/>
      <c r="V310" s="175"/>
      <c r="W310" s="175"/>
      <c r="X310" s="175"/>
      <c r="Y310" s="175"/>
      <c r="Z310" s="175"/>
      <c r="AA310" s="175"/>
      <c r="AB310" s="175"/>
      <c r="AC310" s="175"/>
      <c r="AD310" s="1114"/>
      <c r="AE310" s="1114"/>
      <c r="AF310" s="1114"/>
      <c r="AG310" s="1114"/>
      <c r="AH310" s="1114"/>
      <c r="AI310" s="173"/>
      <c r="AJ310" s="173"/>
      <c r="AK310" s="173"/>
      <c r="AL310" s="173"/>
      <c r="AM310" s="179"/>
      <c r="AN310" s="179"/>
      <c r="AO310" s="194">
        <f t="shared" si="70"/>
        <v>0</v>
      </c>
      <c r="AP310" s="179">
        <v>1E-3</v>
      </c>
      <c r="AQ310" s="179"/>
    </row>
    <row r="311" spans="2:43">
      <c r="B311" s="183"/>
      <c r="C311" s="183"/>
      <c r="D311" s="183"/>
      <c r="E311" s="183"/>
      <c r="F311" s="183"/>
      <c r="G311" s="183"/>
      <c r="H311" s="183"/>
      <c r="I311" s="183"/>
      <c r="J311" s="183"/>
      <c r="K311" s="196">
        <f t="shared" si="69"/>
        <v>0</v>
      </c>
      <c r="L311" s="1118"/>
      <c r="M311" s="1119"/>
      <c r="N311" s="1118"/>
      <c r="O311" s="1119"/>
      <c r="P311" s="184"/>
      <c r="Q311" s="184"/>
      <c r="R311" s="184"/>
      <c r="S311" s="175"/>
      <c r="T311" s="175"/>
      <c r="U311" s="175"/>
      <c r="V311" s="175"/>
      <c r="W311" s="175"/>
      <c r="X311" s="175"/>
      <c r="Y311" s="175"/>
      <c r="Z311" s="175"/>
      <c r="AA311" s="175"/>
      <c r="AB311" s="175"/>
      <c r="AC311" s="175"/>
      <c r="AD311" s="1114"/>
      <c r="AE311" s="1114"/>
      <c r="AF311" s="1114"/>
      <c r="AG311" s="1114"/>
      <c r="AH311" s="1114"/>
      <c r="AI311" s="173"/>
      <c r="AJ311" s="173"/>
      <c r="AK311" s="173"/>
      <c r="AL311" s="173"/>
      <c r="AM311" s="179"/>
      <c r="AN311" s="179"/>
      <c r="AO311" s="194">
        <f t="shared" si="70"/>
        <v>0</v>
      </c>
      <c r="AP311" s="179">
        <v>1E-3</v>
      </c>
      <c r="AQ311" s="179"/>
    </row>
    <row r="312" spans="2:43">
      <c r="B312" s="183"/>
      <c r="C312" s="183"/>
      <c r="D312" s="183"/>
      <c r="E312" s="183"/>
      <c r="F312" s="183"/>
      <c r="G312" s="183"/>
      <c r="H312" s="183"/>
      <c r="I312" s="183"/>
      <c r="J312" s="183"/>
      <c r="K312" s="196">
        <f t="shared" si="69"/>
        <v>0</v>
      </c>
      <c r="L312" s="1118"/>
      <c r="M312" s="1119"/>
      <c r="N312" s="1118"/>
      <c r="O312" s="1119"/>
      <c r="P312" s="184"/>
      <c r="Q312" s="184"/>
      <c r="R312" s="184"/>
      <c r="S312" s="175"/>
      <c r="T312" s="175"/>
      <c r="U312" s="175"/>
      <c r="V312" s="175"/>
      <c r="W312" s="175"/>
      <c r="X312" s="175"/>
      <c r="Y312" s="175"/>
      <c r="Z312" s="175"/>
      <c r="AA312" s="175"/>
      <c r="AB312" s="175"/>
      <c r="AC312" s="175"/>
      <c r="AD312" s="1114"/>
      <c r="AE312" s="1114"/>
      <c r="AF312" s="1114"/>
      <c r="AG312" s="1114"/>
      <c r="AH312" s="1114"/>
      <c r="AI312" s="173"/>
      <c r="AJ312" s="173"/>
      <c r="AK312" s="173"/>
      <c r="AL312" s="173"/>
      <c r="AM312" s="179"/>
      <c r="AN312" s="179"/>
      <c r="AO312" s="194">
        <f t="shared" si="70"/>
        <v>0</v>
      </c>
      <c r="AP312" s="179">
        <v>1E-3</v>
      </c>
      <c r="AQ312" s="179"/>
    </row>
    <row r="313" spans="2:43">
      <c r="B313" s="183"/>
      <c r="C313" s="183"/>
      <c r="D313" s="183"/>
      <c r="E313" s="183"/>
      <c r="F313" s="183"/>
      <c r="G313" s="183"/>
      <c r="H313" s="183"/>
      <c r="I313" s="183"/>
      <c r="J313" s="183"/>
      <c r="K313" s="196">
        <f t="shared" si="69"/>
        <v>0</v>
      </c>
      <c r="L313" s="1118"/>
      <c r="M313" s="1119"/>
      <c r="N313" s="1118"/>
      <c r="O313" s="1119"/>
      <c r="P313" s="184"/>
      <c r="Q313" s="184"/>
      <c r="R313" s="184"/>
      <c r="S313" s="175"/>
      <c r="T313" s="175"/>
      <c r="U313" s="175"/>
      <c r="V313" s="175"/>
      <c r="W313" s="175"/>
      <c r="X313" s="175"/>
      <c r="Y313" s="175"/>
      <c r="Z313" s="175"/>
      <c r="AA313" s="175"/>
      <c r="AB313" s="175"/>
      <c r="AC313" s="175"/>
      <c r="AD313" s="1114"/>
      <c r="AE313" s="1114"/>
      <c r="AF313" s="1114"/>
      <c r="AG313" s="1114"/>
      <c r="AH313" s="1114"/>
      <c r="AI313" s="173"/>
      <c r="AJ313" s="173"/>
      <c r="AK313" s="173"/>
      <c r="AL313" s="173"/>
      <c r="AM313" s="179"/>
      <c r="AN313" s="179"/>
      <c r="AO313" s="194">
        <f t="shared" si="70"/>
        <v>0</v>
      </c>
      <c r="AP313" s="179">
        <v>1E-3</v>
      </c>
      <c r="AQ313" s="179"/>
    </row>
    <row r="314" spans="2:43">
      <c r="B314" s="183"/>
      <c r="C314" s="183"/>
      <c r="D314" s="183"/>
      <c r="E314" s="183"/>
      <c r="F314" s="183"/>
      <c r="G314" s="183"/>
      <c r="H314" s="183"/>
      <c r="I314" s="183"/>
      <c r="J314" s="183"/>
      <c r="K314" s="196">
        <f t="shared" si="69"/>
        <v>0</v>
      </c>
      <c r="L314" s="1118"/>
      <c r="M314" s="1119"/>
      <c r="N314" s="1118"/>
      <c r="O314" s="1119"/>
      <c r="P314" s="184"/>
      <c r="Q314" s="184"/>
      <c r="R314" s="184"/>
      <c r="S314" s="175"/>
      <c r="T314" s="175"/>
      <c r="U314" s="175"/>
      <c r="V314" s="175"/>
      <c r="W314" s="175"/>
      <c r="X314" s="175"/>
      <c r="Y314" s="175"/>
      <c r="Z314" s="175"/>
      <c r="AA314" s="175"/>
      <c r="AB314" s="175"/>
      <c r="AC314" s="175"/>
      <c r="AD314" s="1114"/>
      <c r="AE314" s="1114"/>
      <c r="AF314" s="1114"/>
      <c r="AG314" s="1114"/>
      <c r="AH314" s="1114"/>
      <c r="AI314" s="173"/>
      <c r="AJ314" s="173"/>
      <c r="AK314" s="173"/>
      <c r="AL314" s="173"/>
      <c r="AM314" s="179"/>
      <c r="AN314" s="179"/>
      <c r="AO314" s="194">
        <f t="shared" si="70"/>
        <v>0</v>
      </c>
      <c r="AP314" s="179">
        <v>1E-3</v>
      </c>
      <c r="AQ314" s="179"/>
    </row>
    <row r="315" spans="2:43">
      <c r="B315" s="183"/>
      <c r="C315" s="183"/>
      <c r="D315" s="183"/>
      <c r="E315" s="183"/>
      <c r="F315" s="183"/>
      <c r="G315" s="183"/>
      <c r="H315" s="183"/>
      <c r="I315" s="183"/>
      <c r="J315" s="183"/>
      <c r="K315" s="196">
        <f t="shared" si="69"/>
        <v>0</v>
      </c>
      <c r="L315" s="1118"/>
      <c r="M315" s="1119"/>
      <c r="N315" s="1118"/>
      <c r="O315" s="1119"/>
      <c r="P315" s="184"/>
      <c r="Q315" s="184"/>
      <c r="R315" s="184"/>
      <c r="S315" s="175"/>
      <c r="T315" s="175"/>
      <c r="U315" s="175"/>
      <c r="V315" s="175"/>
      <c r="W315" s="175"/>
      <c r="X315" s="175"/>
      <c r="Y315" s="175"/>
      <c r="Z315" s="175"/>
      <c r="AA315" s="175"/>
      <c r="AB315" s="175"/>
      <c r="AC315" s="175"/>
      <c r="AD315" s="1114"/>
      <c r="AE315" s="1114"/>
      <c r="AF315" s="1114"/>
      <c r="AG315" s="1114"/>
      <c r="AH315" s="1114"/>
      <c r="AI315" s="173"/>
      <c r="AJ315" s="173"/>
      <c r="AK315" s="173"/>
      <c r="AL315" s="173"/>
      <c r="AM315" s="179"/>
      <c r="AN315" s="179"/>
      <c r="AO315" s="194">
        <f t="shared" si="70"/>
        <v>0</v>
      </c>
      <c r="AP315" s="179">
        <v>1E-3</v>
      </c>
      <c r="AQ315" s="179"/>
    </row>
    <row r="316" spans="2:43">
      <c r="B316" s="183"/>
      <c r="C316" s="183"/>
      <c r="D316" s="183"/>
      <c r="E316" s="183"/>
      <c r="F316" s="183"/>
      <c r="G316" s="183"/>
      <c r="H316" s="183"/>
      <c r="I316" s="183"/>
      <c r="J316" s="183"/>
      <c r="K316" s="196">
        <f t="shared" si="69"/>
        <v>0</v>
      </c>
      <c r="L316" s="1118"/>
      <c r="M316" s="1119"/>
      <c r="N316" s="1118"/>
      <c r="O316" s="1119"/>
      <c r="P316" s="184"/>
      <c r="Q316" s="184"/>
      <c r="R316" s="184"/>
      <c r="S316" s="175"/>
      <c r="T316" s="175"/>
      <c r="U316" s="175"/>
      <c r="V316" s="175"/>
      <c r="W316" s="175"/>
      <c r="X316" s="175"/>
      <c r="Y316" s="175"/>
      <c r="Z316" s="175"/>
      <c r="AA316" s="175"/>
      <c r="AB316" s="175"/>
      <c r="AC316" s="175"/>
      <c r="AD316" s="1114"/>
      <c r="AE316" s="1114"/>
      <c r="AF316" s="1114"/>
      <c r="AG316" s="1114"/>
      <c r="AH316" s="1114"/>
      <c r="AI316" s="173"/>
      <c r="AJ316" s="173"/>
      <c r="AK316" s="173"/>
      <c r="AL316" s="173"/>
      <c r="AM316" s="179"/>
      <c r="AN316" s="179"/>
      <c r="AO316" s="194">
        <f t="shared" si="70"/>
        <v>0</v>
      </c>
      <c r="AP316" s="179">
        <v>1E-3</v>
      </c>
      <c r="AQ316" s="179"/>
    </row>
    <row r="317" spans="2:43">
      <c r="B317" s="183"/>
      <c r="C317" s="183"/>
      <c r="D317" s="183"/>
      <c r="E317" s="183"/>
      <c r="F317" s="183"/>
      <c r="G317" s="183"/>
      <c r="H317" s="183"/>
      <c r="I317" s="183"/>
      <c r="J317" s="183"/>
      <c r="K317" s="196">
        <f t="shared" si="69"/>
        <v>0</v>
      </c>
      <c r="L317" s="1118"/>
      <c r="M317" s="1119"/>
      <c r="N317" s="1118"/>
      <c r="O317" s="1119"/>
      <c r="P317" s="184"/>
      <c r="Q317" s="184"/>
      <c r="R317" s="184"/>
      <c r="S317" s="175"/>
      <c r="T317" s="175"/>
      <c r="U317" s="175"/>
      <c r="V317" s="175"/>
      <c r="W317" s="175"/>
      <c r="X317" s="175"/>
      <c r="Y317" s="175"/>
      <c r="Z317" s="175"/>
      <c r="AA317" s="175"/>
      <c r="AB317" s="175"/>
      <c r="AC317" s="175"/>
      <c r="AD317" s="1114"/>
      <c r="AE317" s="1114"/>
      <c r="AF317" s="1114"/>
      <c r="AG317" s="1114"/>
      <c r="AH317" s="1114"/>
      <c r="AI317" s="173"/>
      <c r="AJ317" s="173"/>
      <c r="AK317" s="173"/>
      <c r="AL317" s="173"/>
      <c r="AM317" s="179"/>
      <c r="AN317" s="179"/>
      <c r="AO317" s="194">
        <f t="shared" si="70"/>
        <v>0</v>
      </c>
      <c r="AP317" s="179">
        <v>1E-3</v>
      </c>
      <c r="AQ317" s="179"/>
    </row>
    <row r="318" spans="2:43">
      <c r="B318" s="183"/>
      <c r="C318" s="183"/>
      <c r="D318" s="183"/>
      <c r="E318" s="183"/>
      <c r="F318" s="183"/>
      <c r="G318" s="183"/>
      <c r="H318" s="183"/>
      <c r="I318" s="183"/>
      <c r="J318" s="183"/>
      <c r="K318" s="196">
        <f t="shared" si="69"/>
        <v>0</v>
      </c>
      <c r="L318" s="1118"/>
      <c r="M318" s="1119"/>
      <c r="N318" s="1118"/>
      <c r="O318" s="1119"/>
      <c r="P318" s="184"/>
      <c r="Q318" s="184"/>
      <c r="R318" s="184"/>
      <c r="S318" s="175"/>
      <c r="T318" s="175"/>
      <c r="U318" s="175"/>
      <c r="V318" s="175"/>
      <c r="W318" s="175"/>
      <c r="X318" s="175"/>
      <c r="Y318" s="175"/>
      <c r="Z318" s="175"/>
      <c r="AA318" s="175"/>
      <c r="AB318" s="175"/>
      <c r="AC318" s="175"/>
      <c r="AD318" s="1114"/>
      <c r="AE318" s="1114"/>
      <c r="AF318" s="1114"/>
      <c r="AG318" s="1114"/>
      <c r="AH318" s="1114"/>
      <c r="AI318" s="173"/>
      <c r="AJ318" s="173"/>
      <c r="AK318" s="173"/>
      <c r="AL318" s="173"/>
      <c r="AM318" s="179"/>
      <c r="AN318" s="179"/>
      <c r="AO318" s="194">
        <f t="shared" si="70"/>
        <v>0</v>
      </c>
      <c r="AP318" s="179">
        <v>1E-3</v>
      </c>
      <c r="AQ318" s="179"/>
    </row>
    <row r="319" spans="2:43">
      <c r="B319" s="183"/>
      <c r="C319" s="183"/>
      <c r="D319" s="183"/>
      <c r="E319" s="183"/>
      <c r="F319" s="183"/>
      <c r="G319" s="183"/>
      <c r="H319" s="183"/>
      <c r="I319" s="183"/>
      <c r="J319" s="183"/>
      <c r="K319" s="196">
        <f t="shared" si="69"/>
        <v>0</v>
      </c>
      <c r="L319" s="1118"/>
      <c r="M319" s="1119"/>
      <c r="N319" s="1118"/>
      <c r="O319" s="1119"/>
      <c r="P319" s="184"/>
      <c r="Q319" s="184"/>
      <c r="R319" s="184"/>
      <c r="S319" s="175"/>
      <c r="T319" s="175"/>
      <c r="U319" s="175"/>
      <c r="V319" s="175"/>
      <c r="W319" s="175"/>
      <c r="X319" s="175"/>
      <c r="Y319" s="175"/>
      <c r="Z319" s="175"/>
      <c r="AA319" s="175"/>
      <c r="AB319" s="175"/>
      <c r="AC319" s="175"/>
      <c r="AD319" s="1114"/>
      <c r="AE319" s="1114"/>
      <c r="AF319" s="1114"/>
      <c r="AG319" s="1114"/>
      <c r="AH319" s="1114"/>
      <c r="AI319" s="173"/>
      <c r="AJ319" s="173"/>
      <c r="AK319" s="173"/>
      <c r="AL319" s="173"/>
      <c r="AM319" s="179"/>
      <c r="AN319" s="179"/>
      <c r="AO319" s="194">
        <f t="shared" si="70"/>
        <v>0</v>
      </c>
      <c r="AP319" s="179">
        <v>1E-3</v>
      </c>
      <c r="AQ319" s="179"/>
    </row>
    <row r="320" spans="2:43">
      <c r="B320" s="183"/>
      <c r="C320" s="183"/>
      <c r="D320" s="183"/>
      <c r="E320" s="183"/>
      <c r="F320" s="183"/>
      <c r="G320" s="183"/>
      <c r="H320" s="183"/>
      <c r="I320" s="183"/>
      <c r="J320" s="183"/>
      <c r="K320" s="196">
        <f t="shared" si="69"/>
        <v>0</v>
      </c>
      <c r="L320" s="1118"/>
      <c r="M320" s="1119"/>
      <c r="N320" s="1118"/>
      <c r="O320" s="1119"/>
      <c r="P320" s="184"/>
      <c r="Q320" s="184"/>
      <c r="R320" s="184"/>
      <c r="S320" s="175"/>
      <c r="T320" s="175"/>
      <c r="U320" s="175"/>
      <c r="V320" s="175"/>
      <c r="W320" s="175"/>
      <c r="X320" s="175"/>
      <c r="Y320" s="175"/>
      <c r="Z320" s="175"/>
      <c r="AA320" s="175"/>
      <c r="AB320" s="175"/>
      <c r="AC320" s="175"/>
      <c r="AD320" s="1114"/>
      <c r="AE320" s="1114"/>
      <c r="AF320" s="1114"/>
      <c r="AG320" s="1114"/>
      <c r="AH320" s="1114"/>
      <c r="AI320" s="173"/>
      <c r="AJ320" s="173"/>
      <c r="AK320" s="173"/>
      <c r="AL320" s="173"/>
      <c r="AM320" s="179"/>
      <c r="AN320" s="179"/>
      <c r="AO320" s="194">
        <f t="shared" si="70"/>
        <v>0</v>
      </c>
      <c r="AP320" s="179">
        <v>1E-3</v>
      </c>
      <c r="AQ320" s="179"/>
    </row>
    <row r="321" spans="2:43">
      <c r="B321" s="183"/>
      <c r="C321" s="183"/>
      <c r="D321" s="183"/>
      <c r="E321" s="183"/>
      <c r="F321" s="183"/>
      <c r="G321" s="183"/>
      <c r="H321" s="183"/>
      <c r="I321" s="183"/>
      <c r="J321" s="183"/>
      <c r="K321" s="196">
        <f t="shared" si="69"/>
        <v>0</v>
      </c>
      <c r="L321" s="1118"/>
      <c r="M321" s="1119"/>
      <c r="N321" s="1118"/>
      <c r="O321" s="1119"/>
      <c r="P321" s="184"/>
      <c r="Q321" s="184"/>
      <c r="R321" s="184"/>
      <c r="S321" s="175"/>
      <c r="T321" s="175"/>
      <c r="U321" s="175"/>
      <c r="V321" s="175"/>
      <c r="W321" s="175"/>
      <c r="X321" s="175"/>
      <c r="Y321" s="175"/>
      <c r="Z321" s="175"/>
      <c r="AA321" s="175"/>
      <c r="AB321" s="175"/>
      <c r="AC321" s="175"/>
      <c r="AD321" s="1114"/>
      <c r="AE321" s="1114"/>
      <c r="AF321" s="1114"/>
      <c r="AG321" s="1114"/>
      <c r="AH321" s="1114"/>
      <c r="AI321" s="173"/>
      <c r="AJ321" s="173"/>
      <c r="AK321" s="173"/>
      <c r="AL321" s="173"/>
      <c r="AM321" s="179"/>
      <c r="AN321" s="179"/>
      <c r="AO321" s="194">
        <f t="shared" si="70"/>
        <v>0</v>
      </c>
      <c r="AP321" s="179">
        <v>1E-3</v>
      </c>
      <c r="AQ321" s="179"/>
    </row>
    <row r="322" spans="2:43">
      <c r="B322" s="183"/>
      <c r="C322" s="183"/>
      <c r="D322" s="183"/>
      <c r="E322" s="183"/>
      <c r="F322" s="183"/>
      <c r="G322" s="183"/>
      <c r="H322" s="183"/>
      <c r="I322" s="183"/>
      <c r="J322" s="183"/>
      <c r="K322" s="196">
        <f t="shared" si="69"/>
        <v>0</v>
      </c>
      <c r="L322" s="1118"/>
      <c r="M322" s="1119"/>
      <c r="N322" s="1118"/>
      <c r="O322" s="1119"/>
      <c r="P322" s="184"/>
      <c r="Q322" s="184"/>
      <c r="R322" s="184"/>
      <c r="S322" s="175"/>
      <c r="T322" s="175"/>
      <c r="U322" s="175"/>
      <c r="V322" s="175"/>
      <c r="W322" s="175"/>
      <c r="X322" s="175"/>
      <c r="Y322" s="175"/>
      <c r="Z322" s="175"/>
      <c r="AA322" s="175"/>
      <c r="AB322" s="175"/>
      <c r="AC322" s="175"/>
      <c r="AD322" s="1114"/>
      <c r="AE322" s="1114"/>
      <c r="AF322" s="1114"/>
      <c r="AG322" s="1114"/>
      <c r="AH322" s="1114"/>
      <c r="AI322" s="173"/>
      <c r="AJ322" s="173"/>
      <c r="AK322" s="173"/>
      <c r="AL322" s="173"/>
      <c r="AM322" s="179"/>
      <c r="AN322" s="179"/>
      <c r="AO322" s="194">
        <f t="shared" si="70"/>
        <v>0</v>
      </c>
      <c r="AP322" s="179">
        <v>1E-3</v>
      </c>
      <c r="AQ322" s="179"/>
    </row>
    <row r="323" spans="2:43">
      <c r="B323" s="183"/>
      <c r="C323" s="183"/>
      <c r="D323" s="183"/>
      <c r="E323" s="183"/>
      <c r="F323" s="183"/>
      <c r="G323" s="183"/>
      <c r="H323" s="183"/>
      <c r="I323" s="183"/>
      <c r="J323" s="183"/>
      <c r="K323" s="196">
        <f t="shared" si="69"/>
        <v>0</v>
      </c>
      <c r="L323" s="1118"/>
      <c r="M323" s="1119"/>
      <c r="N323" s="1118"/>
      <c r="O323" s="1119"/>
      <c r="P323" s="184"/>
      <c r="Q323" s="184"/>
      <c r="R323" s="184"/>
      <c r="S323" s="175"/>
      <c r="T323" s="175"/>
      <c r="U323" s="175"/>
      <c r="V323" s="175"/>
      <c r="W323" s="175"/>
      <c r="X323" s="175"/>
      <c r="Y323" s="175"/>
      <c r="Z323" s="175"/>
      <c r="AA323" s="175"/>
      <c r="AB323" s="175"/>
      <c r="AC323" s="175"/>
      <c r="AD323" s="1114"/>
      <c r="AE323" s="1114"/>
      <c r="AF323" s="1114"/>
      <c r="AG323" s="1114"/>
      <c r="AH323" s="1114"/>
      <c r="AI323" s="173"/>
      <c r="AJ323" s="173"/>
      <c r="AK323" s="173"/>
      <c r="AL323" s="173"/>
      <c r="AM323" s="179"/>
      <c r="AN323" s="179"/>
      <c r="AO323" s="194">
        <f t="shared" si="70"/>
        <v>0</v>
      </c>
      <c r="AP323" s="179">
        <v>1E-3</v>
      </c>
      <c r="AQ323" s="179"/>
    </row>
    <row r="324" spans="2:43">
      <c r="B324" s="183"/>
      <c r="C324" s="183"/>
      <c r="D324" s="183"/>
      <c r="E324" s="183"/>
      <c r="F324" s="183"/>
      <c r="G324" s="183"/>
      <c r="H324" s="183"/>
      <c r="I324" s="183"/>
      <c r="J324" s="183"/>
      <c r="K324" s="196">
        <f t="shared" si="69"/>
        <v>0</v>
      </c>
      <c r="L324" s="1118"/>
      <c r="M324" s="1119"/>
      <c r="N324" s="1118"/>
      <c r="O324" s="1119"/>
      <c r="P324" s="184"/>
      <c r="Q324" s="184"/>
      <c r="R324" s="184"/>
      <c r="S324" s="175"/>
      <c r="T324" s="175"/>
      <c r="U324" s="175"/>
      <c r="V324" s="175"/>
      <c r="W324" s="175"/>
      <c r="X324" s="175"/>
      <c r="Y324" s="175"/>
      <c r="Z324" s="175"/>
      <c r="AA324" s="175"/>
      <c r="AB324" s="175"/>
      <c r="AC324" s="175"/>
      <c r="AD324" s="1114"/>
      <c r="AE324" s="1114"/>
      <c r="AF324" s="1114"/>
      <c r="AG324" s="1114"/>
      <c r="AH324" s="1114"/>
      <c r="AI324" s="173"/>
      <c r="AJ324" s="173"/>
      <c r="AK324" s="173"/>
      <c r="AL324" s="173"/>
      <c r="AM324" s="179"/>
      <c r="AN324" s="179"/>
      <c r="AO324" s="194">
        <f t="shared" si="70"/>
        <v>0</v>
      </c>
      <c r="AP324" s="179">
        <v>1E-3</v>
      </c>
      <c r="AQ324" s="179"/>
    </row>
    <row r="325" spans="2:43">
      <c r="B325" s="183"/>
      <c r="C325" s="183"/>
      <c r="D325" s="183"/>
      <c r="E325" s="183"/>
      <c r="F325" s="183"/>
      <c r="G325" s="183"/>
      <c r="H325" s="183"/>
      <c r="I325" s="183"/>
      <c r="J325" s="183"/>
      <c r="K325" s="196">
        <f t="shared" ref="K325:K388" si="90">AO325+J325</f>
        <v>0</v>
      </c>
      <c r="L325" s="1118"/>
      <c r="M325" s="1119"/>
      <c r="N325" s="1118"/>
      <c r="O325" s="1119"/>
      <c r="P325" s="184"/>
      <c r="Q325" s="184"/>
      <c r="R325" s="184"/>
      <c r="S325" s="175"/>
      <c r="T325" s="175"/>
      <c r="U325" s="175"/>
      <c r="V325" s="175"/>
      <c r="W325" s="175"/>
      <c r="X325" s="175"/>
      <c r="Y325" s="175"/>
      <c r="Z325" s="175"/>
      <c r="AA325" s="175"/>
      <c r="AB325" s="175"/>
      <c r="AC325" s="175"/>
      <c r="AD325" s="1114"/>
      <c r="AE325" s="1114"/>
      <c r="AF325" s="1114"/>
      <c r="AG325" s="1114"/>
      <c r="AH325" s="1114"/>
      <c r="AI325" s="173"/>
      <c r="AJ325" s="173"/>
      <c r="AK325" s="173"/>
      <c r="AL325" s="173"/>
      <c r="AM325" s="179"/>
      <c r="AN325" s="179"/>
      <c r="AO325" s="194">
        <f t="shared" ref="AO325:AO388" si="91">IF(J325&lt;0.005,4*J325,IF(J325&lt;0.01,3*J325,2*J325))</f>
        <v>0</v>
      </c>
      <c r="AP325" s="179">
        <v>1E-3</v>
      </c>
      <c r="AQ325" s="179"/>
    </row>
    <row r="326" spans="2:43">
      <c r="B326" s="183"/>
      <c r="C326" s="183"/>
      <c r="D326" s="183"/>
      <c r="E326" s="183"/>
      <c r="F326" s="183"/>
      <c r="G326" s="183"/>
      <c r="H326" s="183"/>
      <c r="I326" s="183"/>
      <c r="J326" s="183"/>
      <c r="K326" s="196">
        <f t="shared" si="90"/>
        <v>0</v>
      </c>
      <c r="L326" s="1118"/>
      <c r="M326" s="1119"/>
      <c r="N326" s="1118"/>
      <c r="O326" s="1119"/>
      <c r="P326" s="184"/>
      <c r="Q326" s="184"/>
      <c r="R326" s="184"/>
      <c r="S326" s="175"/>
      <c r="T326" s="175"/>
      <c r="U326" s="175"/>
      <c r="V326" s="175"/>
      <c r="W326" s="175"/>
      <c r="X326" s="175"/>
      <c r="Y326" s="175"/>
      <c r="Z326" s="175"/>
      <c r="AA326" s="175"/>
      <c r="AB326" s="175"/>
      <c r="AC326" s="175"/>
      <c r="AD326" s="1114"/>
      <c r="AE326" s="1114"/>
      <c r="AF326" s="1114"/>
      <c r="AG326" s="1114"/>
      <c r="AH326" s="1114"/>
      <c r="AI326" s="173"/>
      <c r="AJ326" s="173"/>
      <c r="AK326" s="173"/>
      <c r="AL326" s="173"/>
      <c r="AM326" s="179"/>
      <c r="AN326" s="179"/>
      <c r="AO326" s="194">
        <f t="shared" si="91"/>
        <v>0</v>
      </c>
      <c r="AP326" s="179">
        <v>1E-3</v>
      </c>
      <c r="AQ326" s="179"/>
    </row>
    <row r="327" spans="2:43">
      <c r="B327" s="183"/>
      <c r="C327" s="183"/>
      <c r="D327" s="183"/>
      <c r="E327" s="183"/>
      <c r="F327" s="183"/>
      <c r="G327" s="183"/>
      <c r="H327" s="183"/>
      <c r="I327" s="183"/>
      <c r="J327" s="183"/>
      <c r="K327" s="196">
        <f t="shared" si="90"/>
        <v>0</v>
      </c>
      <c r="L327" s="1118"/>
      <c r="M327" s="1119"/>
      <c r="N327" s="1118"/>
      <c r="O327" s="1119"/>
      <c r="P327" s="184"/>
      <c r="Q327" s="184"/>
      <c r="R327" s="184"/>
      <c r="S327" s="175"/>
      <c r="T327" s="175"/>
      <c r="U327" s="175"/>
      <c r="V327" s="175"/>
      <c r="W327" s="175"/>
      <c r="X327" s="175"/>
      <c r="Y327" s="175"/>
      <c r="Z327" s="175"/>
      <c r="AA327" s="175"/>
      <c r="AB327" s="175"/>
      <c r="AC327" s="175"/>
      <c r="AD327" s="1114"/>
      <c r="AE327" s="1114"/>
      <c r="AF327" s="1114"/>
      <c r="AG327" s="1114"/>
      <c r="AH327" s="1114"/>
      <c r="AI327" s="173"/>
      <c r="AJ327" s="173"/>
      <c r="AK327" s="173"/>
      <c r="AL327" s="173"/>
      <c r="AM327" s="179"/>
      <c r="AN327" s="179"/>
      <c r="AO327" s="194">
        <f t="shared" si="91"/>
        <v>0</v>
      </c>
      <c r="AP327" s="179">
        <v>1E-3</v>
      </c>
      <c r="AQ327" s="179"/>
    </row>
    <row r="328" spans="2:43">
      <c r="B328" s="183"/>
      <c r="C328" s="183"/>
      <c r="D328" s="183"/>
      <c r="E328" s="183"/>
      <c r="F328" s="183"/>
      <c r="G328" s="183"/>
      <c r="H328" s="183"/>
      <c r="I328" s="183"/>
      <c r="J328" s="183"/>
      <c r="K328" s="196">
        <f t="shared" si="90"/>
        <v>0</v>
      </c>
      <c r="L328" s="1118"/>
      <c r="M328" s="1119"/>
      <c r="N328" s="1118"/>
      <c r="O328" s="1119"/>
      <c r="P328" s="184"/>
      <c r="Q328" s="184"/>
      <c r="R328" s="184"/>
      <c r="S328" s="175"/>
      <c r="T328" s="175"/>
      <c r="U328" s="175"/>
      <c r="V328" s="175"/>
      <c r="W328" s="175"/>
      <c r="X328" s="175"/>
      <c r="Y328" s="175"/>
      <c r="Z328" s="175"/>
      <c r="AA328" s="175"/>
      <c r="AB328" s="175"/>
      <c r="AC328" s="175"/>
      <c r="AD328" s="1114"/>
      <c r="AE328" s="1114"/>
      <c r="AF328" s="1114"/>
      <c r="AG328" s="1114"/>
      <c r="AH328" s="1114"/>
      <c r="AI328" s="173"/>
      <c r="AJ328" s="173"/>
      <c r="AK328" s="173"/>
      <c r="AL328" s="173"/>
      <c r="AM328" s="179"/>
      <c r="AN328" s="179"/>
      <c r="AO328" s="194">
        <f t="shared" si="91"/>
        <v>0</v>
      </c>
      <c r="AP328" s="179">
        <v>1E-3</v>
      </c>
      <c r="AQ328" s="179"/>
    </row>
    <row r="329" spans="2:43">
      <c r="B329" s="183"/>
      <c r="C329" s="183"/>
      <c r="D329" s="183"/>
      <c r="E329" s="183"/>
      <c r="F329" s="183"/>
      <c r="G329" s="183"/>
      <c r="H329" s="183"/>
      <c r="I329" s="183"/>
      <c r="J329" s="183"/>
      <c r="K329" s="196">
        <f t="shared" si="90"/>
        <v>0</v>
      </c>
      <c r="L329" s="1118"/>
      <c r="M329" s="1119"/>
      <c r="N329" s="1118"/>
      <c r="O329" s="1119"/>
      <c r="P329" s="184"/>
      <c r="Q329" s="184"/>
      <c r="R329" s="184"/>
      <c r="S329" s="175"/>
      <c r="T329" s="175"/>
      <c r="U329" s="175"/>
      <c r="V329" s="175"/>
      <c r="W329" s="175"/>
      <c r="X329" s="175"/>
      <c r="Y329" s="175"/>
      <c r="Z329" s="175"/>
      <c r="AA329" s="175"/>
      <c r="AB329" s="175"/>
      <c r="AC329" s="175"/>
      <c r="AD329" s="1114"/>
      <c r="AE329" s="1114"/>
      <c r="AF329" s="1114"/>
      <c r="AG329" s="1114"/>
      <c r="AH329" s="1114"/>
      <c r="AI329" s="173"/>
      <c r="AJ329" s="173"/>
      <c r="AK329" s="173"/>
      <c r="AL329" s="173"/>
      <c r="AM329" s="179"/>
      <c r="AN329" s="179"/>
      <c r="AO329" s="194">
        <f t="shared" si="91"/>
        <v>0</v>
      </c>
      <c r="AP329" s="179">
        <v>1E-3</v>
      </c>
      <c r="AQ329" s="179"/>
    </row>
    <row r="330" spans="2:43">
      <c r="B330" s="183"/>
      <c r="C330" s="183"/>
      <c r="D330" s="183"/>
      <c r="E330" s="183"/>
      <c r="F330" s="183"/>
      <c r="G330" s="183"/>
      <c r="H330" s="183"/>
      <c r="I330" s="183"/>
      <c r="J330" s="183"/>
      <c r="K330" s="196">
        <f t="shared" si="90"/>
        <v>0</v>
      </c>
      <c r="L330" s="1118"/>
      <c r="M330" s="1119"/>
      <c r="N330" s="1118"/>
      <c r="O330" s="1119"/>
      <c r="P330" s="184"/>
      <c r="Q330" s="184"/>
      <c r="R330" s="184"/>
      <c r="S330" s="175"/>
      <c r="T330" s="175"/>
      <c r="U330" s="175"/>
      <c r="V330" s="175"/>
      <c r="W330" s="175"/>
      <c r="X330" s="175"/>
      <c r="Y330" s="175"/>
      <c r="Z330" s="175"/>
      <c r="AA330" s="175"/>
      <c r="AB330" s="175"/>
      <c r="AC330" s="175"/>
      <c r="AD330" s="1114"/>
      <c r="AE330" s="1114"/>
      <c r="AF330" s="1114"/>
      <c r="AG330" s="1114"/>
      <c r="AH330" s="1114"/>
      <c r="AI330" s="173"/>
      <c r="AJ330" s="173"/>
      <c r="AK330" s="173"/>
      <c r="AL330" s="173"/>
      <c r="AM330" s="179"/>
      <c r="AN330" s="179"/>
      <c r="AO330" s="194">
        <f t="shared" si="91"/>
        <v>0</v>
      </c>
      <c r="AP330" s="179">
        <v>1E-3</v>
      </c>
      <c r="AQ330" s="179"/>
    </row>
    <row r="331" spans="2:43">
      <c r="B331" s="183"/>
      <c r="C331" s="183"/>
      <c r="D331" s="183"/>
      <c r="E331" s="183"/>
      <c r="F331" s="183"/>
      <c r="G331" s="183"/>
      <c r="H331" s="183"/>
      <c r="I331" s="183"/>
      <c r="J331" s="183"/>
      <c r="K331" s="196">
        <f t="shared" si="90"/>
        <v>0</v>
      </c>
      <c r="L331" s="1118"/>
      <c r="M331" s="1119"/>
      <c r="N331" s="1118"/>
      <c r="O331" s="1119"/>
      <c r="P331" s="184"/>
      <c r="Q331" s="184"/>
      <c r="R331" s="184"/>
      <c r="S331" s="175"/>
      <c r="T331" s="175"/>
      <c r="U331" s="175"/>
      <c r="V331" s="175"/>
      <c r="W331" s="175"/>
      <c r="X331" s="175"/>
      <c r="Y331" s="175"/>
      <c r="Z331" s="175"/>
      <c r="AA331" s="175"/>
      <c r="AB331" s="175"/>
      <c r="AC331" s="175"/>
      <c r="AD331" s="1114"/>
      <c r="AE331" s="1114"/>
      <c r="AF331" s="1114"/>
      <c r="AG331" s="1114"/>
      <c r="AH331" s="1114"/>
      <c r="AI331" s="173"/>
      <c r="AJ331" s="173"/>
      <c r="AK331" s="173"/>
      <c r="AL331" s="173"/>
      <c r="AM331" s="179"/>
      <c r="AN331" s="179"/>
      <c r="AO331" s="194">
        <f t="shared" si="91"/>
        <v>0</v>
      </c>
      <c r="AP331" s="179">
        <v>1E-3</v>
      </c>
      <c r="AQ331" s="179"/>
    </row>
    <row r="332" spans="2:43">
      <c r="B332" s="183"/>
      <c r="C332" s="183"/>
      <c r="D332" s="183"/>
      <c r="E332" s="183"/>
      <c r="F332" s="183"/>
      <c r="G332" s="183"/>
      <c r="H332" s="183"/>
      <c r="I332" s="183"/>
      <c r="J332" s="183"/>
      <c r="K332" s="196">
        <f t="shared" si="90"/>
        <v>0</v>
      </c>
      <c r="L332" s="1118"/>
      <c r="M332" s="1119"/>
      <c r="N332" s="1118"/>
      <c r="O332" s="1119"/>
      <c r="P332" s="184"/>
      <c r="Q332" s="184"/>
      <c r="R332" s="184"/>
      <c r="S332" s="175"/>
      <c r="T332" s="175"/>
      <c r="U332" s="175"/>
      <c r="V332" s="175"/>
      <c r="W332" s="175"/>
      <c r="X332" s="175"/>
      <c r="Y332" s="175"/>
      <c r="Z332" s="175"/>
      <c r="AA332" s="175"/>
      <c r="AB332" s="175"/>
      <c r="AC332" s="175"/>
      <c r="AD332" s="1114"/>
      <c r="AE332" s="1114"/>
      <c r="AF332" s="1114"/>
      <c r="AG332" s="1114"/>
      <c r="AH332" s="1114"/>
      <c r="AI332" s="173"/>
      <c r="AJ332" s="173"/>
      <c r="AK332" s="173"/>
      <c r="AL332" s="173"/>
      <c r="AM332" s="179"/>
      <c r="AN332" s="179"/>
      <c r="AO332" s="194">
        <f t="shared" si="91"/>
        <v>0</v>
      </c>
      <c r="AP332" s="179">
        <v>1E-3</v>
      </c>
      <c r="AQ332" s="179"/>
    </row>
    <row r="333" spans="2:43">
      <c r="B333" s="183"/>
      <c r="C333" s="183"/>
      <c r="D333" s="183"/>
      <c r="E333" s="183"/>
      <c r="F333" s="183"/>
      <c r="G333" s="183"/>
      <c r="H333" s="183"/>
      <c r="I333" s="183"/>
      <c r="J333" s="183"/>
      <c r="K333" s="196">
        <f t="shared" si="90"/>
        <v>0</v>
      </c>
      <c r="L333" s="1118"/>
      <c r="M333" s="1119"/>
      <c r="N333" s="1118"/>
      <c r="O333" s="1119"/>
      <c r="P333" s="184"/>
      <c r="Q333" s="184"/>
      <c r="R333" s="184"/>
      <c r="S333" s="175"/>
      <c r="T333" s="175"/>
      <c r="U333" s="175"/>
      <c r="V333" s="175"/>
      <c r="W333" s="175"/>
      <c r="X333" s="175"/>
      <c r="Y333" s="175"/>
      <c r="Z333" s="175"/>
      <c r="AA333" s="175"/>
      <c r="AB333" s="175"/>
      <c r="AC333" s="175"/>
      <c r="AD333" s="1114"/>
      <c r="AE333" s="1114"/>
      <c r="AF333" s="1114"/>
      <c r="AG333" s="1114"/>
      <c r="AH333" s="1114"/>
      <c r="AI333" s="173"/>
      <c r="AJ333" s="173"/>
      <c r="AK333" s="173"/>
      <c r="AL333" s="173"/>
      <c r="AM333" s="179"/>
      <c r="AN333" s="179"/>
      <c r="AO333" s="194">
        <f t="shared" si="91"/>
        <v>0</v>
      </c>
      <c r="AP333" s="179">
        <v>1E-3</v>
      </c>
      <c r="AQ333" s="179"/>
    </row>
    <row r="334" spans="2:43">
      <c r="B334" s="183"/>
      <c r="C334" s="183"/>
      <c r="D334" s="183"/>
      <c r="E334" s="183"/>
      <c r="F334" s="183"/>
      <c r="G334" s="183"/>
      <c r="H334" s="183"/>
      <c r="I334" s="183"/>
      <c r="J334" s="183"/>
      <c r="K334" s="196">
        <f t="shared" si="90"/>
        <v>0</v>
      </c>
      <c r="L334" s="1118"/>
      <c r="M334" s="1119"/>
      <c r="N334" s="1118"/>
      <c r="O334" s="1119"/>
      <c r="P334" s="184"/>
      <c r="Q334" s="184"/>
      <c r="R334" s="184"/>
      <c r="S334" s="175"/>
      <c r="T334" s="175"/>
      <c r="U334" s="175"/>
      <c r="V334" s="175"/>
      <c r="W334" s="175"/>
      <c r="X334" s="175"/>
      <c r="Y334" s="175"/>
      <c r="Z334" s="175"/>
      <c r="AA334" s="175"/>
      <c r="AB334" s="175"/>
      <c r="AC334" s="175"/>
      <c r="AD334" s="1114"/>
      <c r="AE334" s="1114"/>
      <c r="AF334" s="1114"/>
      <c r="AG334" s="1114"/>
      <c r="AH334" s="1114"/>
      <c r="AI334" s="173"/>
      <c r="AJ334" s="173"/>
      <c r="AK334" s="173"/>
      <c r="AL334" s="173"/>
      <c r="AM334" s="179"/>
      <c r="AN334" s="179"/>
      <c r="AO334" s="194">
        <f t="shared" si="91"/>
        <v>0</v>
      </c>
      <c r="AP334" s="179">
        <v>1E-3</v>
      </c>
      <c r="AQ334" s="179"/>
    </row>
    <row r="335" spans="2:43">
      <c r="B335" s="183"/>
      <c r="C335" s="183"/>
      <c r="D335" s="183"/>
      <c r="E335" s="183"/>
      <c r="F335" s="183"/>
      <c r="G335" s="183"/>
      <c r="H335" s="183"/>
      <c r="I335" s="183"/>
      <c r="J335" s="183"/>
      <c r="K335" s="196">
        <f t="shared" si="90"/>
        <v>0</v>
      </c>
      <c r="L335" s="1118"/>
      <c r="M335" s="1119"/>
      <c r="N335" s="1118"/>
      <c r="O335" s="1119"/>
      <c r="P335" s="184"/>
      <c r="Q335" s="184"/>
      <c r="R335" s="184"/>
      <c r="S335" s="175"/>
      <c r="T335" s="175"/>
      <c r="U335" s="175"/>
      <c r="V335" s="175"/>
      <c r="W335" s="175"/>
      <c r="X335" s="175"/>
      <c r="Y335" s="175"/>
      <c r="Z335" s="175"/>
      <c r="AA335" s="175"/>
      <c r="AB335" s="175"/>
      <c r="AC335" s="175"/>
      <c r="AD335" s="1114"/>
      <c r="AE335" s="1114"/>
      <c r="AF335" s="1114"/>
      <c r="AG335" s="1114"/>
      <c r="AH335" s="1114"/>
      <c r="AI335" s="173"/>
      <c r="AJ335" s="173"/>
      <c r="AK335" s="173"/>
      <c r="AL335" s="173"/>
      <c r="AM335" s="179"/>
      <c r="AN335" s="179"/>
      <c r="AO335" s="194">
        <f t="shared" si="91"/>
        <v>0</v>
      </c>
      <c r="AP335" s="179">
        <v>1E-3</v>
      </c>
      <c r="AQ335" s="179"/>
    </row>
    <row r="336" spans="2:43">
      <c r="B336" s="183"/>
      <c r="C336" s="183"/>
      <c r="D336" s="183"/>
      <c r="E336" s="183"/>
      <c r="F336" s="183"/>
      <c r="G336" s="183"/>
      <c r="H336" s="183"/>
      <c r="I336" s="183"/>
      <c r="J336" s="183"/>
      <c r="K336" s="196">
        <f t="shared" si="90"/>
        <v>0</v>
      </c>
      <c r="L336" s="1118"/>
      <c r="M336" s="1119"/>
      <c r="N336" s="1118"/>
      <c r="O336" s="1119"/>
      <c r="P336" s="184"/>
      <c r="Q336" s="184"/>
      <c r="R336" s="184"/>
      <c r="S336" s="175"/>
      <c r="T336" s="175"/>
      <c r="U336" s="175"/>
      <c r="V336" s="175"/>
      <c r="W336" s="175"/>
      <c r="X336" s="175"/>
      <c r="Y336" s="175"/>
      <c r="Z336" s="175"/>
      <c r="AA336" s="175"/>
      <c r="AB336" s="175"/>
      <c r="AC336" s="175"/>
      <c r="AD336" s="1114"/>
      <c r="AE336" s="1114"/>
      <c r="AF336" s="1114"/>
      <c r="AG336" s="1114"/>
      <c r="AH336" s="1114"/>
      <c r="AI336" s="173"/>
      <c r="AJ336" s="173"/>
      <c r="AK336" s="173"/>
      <c r="AL336" s="173"/>
      <c r="AM336" s="179"/>
      <c r="AN336" s="179"/>
      <c r="AO336" s="194">
        <f t="shared" si="91"/>
        <v>0</v>
      </c>
      <c r="AP336" s="179">
        <v>1E-3</v>
      </c>
      <c r="AQ336" s="179"/>
    </row>
    <row r="337" spans="2:43">
      <c r="B337" s="183"/>
      <c r="C337" s="183"/>
      <c r="D337" s="183"/>
      <c r="E337" s="183"/>
      <c r="F337" s="183"/>
      <c r="G337" s="183"/>
      <c r="H337" s="183"/>
      <c r="I337" s="183"/>
      <c r="J337" s="183"/>
      <c r="K337" s="196">
        <f t="shared" si="90"/>
        <v>0</v>
      </c>
      <c r="L337" s="1118"/>
      <c r="M337" s="1119"/>
      <c r="N337" s="1118"/>
      <c r="O337" s="1119"/>
      <c r="P337" s="184"/>
      <c r="Q337" s="184"/>
      <c r="R337" s="184"/>
      <c r="S337" s="175"/>
      <c r="T337" s="175"/>
      <c r="U337" s="175"/>
      <c r="V337" s="175"/>
      <c r="W337" s="175"/>
      <c r="X337" s="175"/>
      <c r="Y337" s="175"/>
      <c r="Z337" s="175"/>
      <c r="AA337" s="175"/>
      <c r="AB337" s="175"/>
      <c r="AC337" s="175"/>
      <c r="AD337" s="1114"/>
      <c r="AE337" s="1114"/>
      <c r="AF337" s="1114"/>
      <c r="AG337" s="1114"/>
      <c r="AH337" s="1114"/>
      <c r="AI337" s="173"/>
      <c r="AJ337" s="173"/>
      <c r="AK337" s="173"/>
      <c r="AL337" s="173"/>
      <c r="AM337" s="179"/>
      <c r="AN337" s="179"/>
      <c r="AO337" s="194">
        <f t="shared" si="91"/>
        <v>0</v>
      </c>
      <c r="AP337" s="179">
        <v>1E-3</v>
      </c>
      <c r="AQ337" s="179"/>
    </row>
    <row r="338" spans="2:43">
      <c r="B338" s="183"/>
      <c r="C338" s="183"/>
      <c r="D338" s="183"/>
      <c r="E338" s="183"/>
      <c r="F338" s="183"/>
      <c r="G338" s="183"/>
      <c r="H338" s="183"/>
      <c r="I338" s="183"/>
      <c r="J338" s="183"/>
      <c r="K338" s="196">
        <f t="shared" si="90"/>
        <v>0</v>
      </c>
      <c r="L338" s="1118"/>
      <c r="M338" s="1119"/>
      <c r="N338" s="1118"/>
      <c r="O338" s="1119"/>
      <c r="P338" s="184"/>
      <c r="Q338" s="184"/>
      <c r="R338" s="184"/>
      <c r="S338" s="175"/>
      <c r="T338" s="175"/>
      <c r="U338" s="175"/>
      <c r="V338" s="175"/>
      <c r="W338" s="175"/>
      <c r="X338" s="175"/>
      <c r="Y338" s="175"/>
      <c r="Z338" s="175"/>
      <c r="AA338" s="175"/>
      <c r="AB338" s="175"/>
      <c r="AC338" s="175"/>
      <c r="AD338" s="1114"/>
      <c r="AE338" s="1114"/>
      <c r="AF338" s="1114"/>
      <c r="AG338" s="1114"/>
      <c r="AH338" s="1114"/>
      <c r="AI338" s="173"/>
      <c r="AJ338" s="173"/>
      <c r="AK338" s="173"/>
      <c r="AL338" s="173"/>
      <c r="AM338" s="179"/>
      <c r="AN338" s="179"/>
      <c r="AO338" s="194">
        <f t="shared" si="91"/>
        <v>0</v>
      </c>
      <c r="AP338" s="179">
        <v>1E-3</v>
      </c>
      <c r="AQ338" s="179"/>
    </row>
    <row r="339" spans="2:43">
      <c r="B339" s="183"/>
      <c r="C339" s="183"/>
      <c r="D339" s="183"/>
      <c r="E339" s="183"/>
      <c r="F339" s="183"/>
      <c r="G339" s="183"/>
      <c r="H339" s="183"/>
      <c r="I339" s="183"/>
      <c r="J339" s="183"/>
      <c r="K339" s="196">
        <f t="shared" si="90"/>
        <v>0</v>
      </c>
      <c r="L339" s="1118"/>
      <c r="M339" s="1119"/>
      <c r="N339" s="1118"/>
      <c r="O339" s="1119"/>
      <c r="P339" s="184"/>
      <c r="Q339" s="184"/>
      <c r="R339" s="184"/>
      <c r="S339" s="175"/>
      <c r="T339" s="175"/>
      <c r="U339" s="175"/>
      <c r="V339" s="175"/>
      <c r="W339" s="175"/>
      <c r="X339" s="175"/>
      <c r="Y339" s="175"/>
      <c r="Z339" s="175"/>
      <c r="AA339" s="175"/>
      <c r="AB339" s="175"/>
      <c r="AC339" s="175"/>
      <c r="AD339" s="1114"/>
      <c r="AE339" s="1114"/>
      <c r="AF339" s="1114"/>
      <c r="AG339" s="1114"/>
      <c r="AH339" s="1114"/>
      <c r="AI339" s="173"/>
      <c r="AJ339" s="173"/>
      <c r="AK339" s="173"/>
      <c r="AL339" s="173"/>
      <c r="AM339" s="179"/>
      <c r="AN339" s="179"/>
      <c r="AO339" s="194">
        <f t="shared" si="91"/>
        <v>0</v>
      </c>
      <c r="AP339" s="179">
        <v>1E-3</v>
      </c>
      <c r="AQ339" s="179"/>
    </row>
    <row r="340" spans="2:43">
      <c r="B340" s="183"/>
      <c r="C340" s="183"/>
      <c r="D340" s="183"/>
      <c r="E340" s="183"/>
      <c r="F340" s="183"/>
      <c r="G340" s="183"/>
      <c r="H340" s="183"/>
      <c r="I340" s="183"/>
      <c r="J340" s="183"/>
      <c r="K340" s="196">
        <f t="shared" si="90"/>
        <v>0</v>
      </c>
      <c r="L340" s="1118"/>
      <c r="M340" s="1119"/>
      <c r="N340" s="1118"/>
      <c r="O340" s="1119"/>
      <c r="P340" s="184"/>
      <c r="Q340" s="184"/>
      <c r="R340" s="184"/>
      <c r="S340" s="175"/>
      <c r="T340" s="175"/>
      <c r="U340" s="175"/>
      <c r="V340" s="175"/>
      <c r="W340" s="175"/>
      <c r="X340" s="175"/>
      <c r="Y340" s="175"/>
      <c r="Z340" s="175"/>
      <c r="AA340" s="175"/>
      <c r="AB340" s="175"/>
      <c r="AC340" s="175"/>
      <c r="AD340" s="1114"/>
      <c r="AE340" s="1114"/>
      <c r="AF340" s="1114"/>
      <c r="AG340" s="1114"/>
      <c r="AH340" s="1114"/>
      <c r="AI340" s="173"/>
      <c r="AJ340" s="173"/>
      <c r="AK340" s="173"/>
      <c r="AL340" s="173"/>
      <c r="AM340" s="179"/>
      <c r="AN340" s="179"/>
      <c r="AO340" s="194">
        <f t="shared" si="91"/>
        <v>0</v>
      </c>
      <c r="AP340" s="179">
        <v>1E-3</v>
      </c>
      <c r="AQ340" s="179"/>
    </row>
    <row r="341" spans="2:43">
      <c r="B341" s="183"/>
      <c r="C341" s="183"/>
      <c r="D341" s="183"/>
      <c r="E341" s="183"/>
      <c r="F341" s="183"/>
      <c r="G341" s="183"/>
      <c r="H341" s="183"/>
      <c r="I341" s="183"/>
      <c r="J341" s="183"/>
      <c r="K341" s="196">
        <f t="shared" si="90"/>
        <v>0</v>
      </c>
      <c r="L341" s="1118"/>
      <c r="M341" s="1119"/>
      <c r="N341" s="1118"/>
      <c r="O341" s="1119"/>
      <c r="P341" s="184"/>
      <c r="Q341" s="184"/>
      <c r="R341" s="184"/>
      <c r="S341" s="175"/>
      <c r="T341" s="175"/>
      <c r="U341" s="175"/>
      <c r="V341" s="175"/>
      <c r="W341" s="175"/>
      <c r="X341" s="175"/>
      <c r="Y341" s="175"/>
      <c r="Z341" s="175"/>
      <c r="AA341" s="175"/>
      <c r="AB341" s="175"/>
      <c r="AC341" s="175"/>
      <c r="AD341" s="1114"/>
      <c r="AE341" s="1114"/>
      <c r="AF341" s="1114"/>
      <c r="AG341" s="1114"/>
      <c r="AH341" s="1114"/>
      <c r="AI341" s="173"/>
      <c r="AJ341" s="173"/>
      <c r="AK341" s="173"/>
      <c r="AL341" s="173"/>
      <c r="AM341" s="179"/>
      <c r="AN341" s="179"/>
      <c r="AO341" s="194">
        <f t="shared" si="91"/>
        <v>0</v>
      </c>
      <c r="AP341" s="179">
        <v>1E-3</v>
      </c>
      <c r="AQ341" s="179"/>
    </row>
    <row r="342" spans="2:43">
      <c r="B342" s="183"/>
      <c r="C342" s="183"/>
      <c r="D342" s="183"/>
      <c r="E342" s="183"/>
      <c r="F342" s="183"/>
      <c r="G342" s="183"/>
      <c r="H342" s="183"/>
      <c r="I342" s="183"/>
      <c r="J342" s="183"/>
      <c r="K342" s="196">
        <f t="shared" si="90"/>
        <v>0</v>
      </c>
      <c r="L342" s="1118"/>
      <c r="M342" s="1119"/>
      <c r="N342" s="1118"/>
      <c r="O342" s="1119"/>
      <c r="P342" s="184"/>
      <c r="Q342" s="184"/>
      <c r="R342" s="184"/>
      <c r="S342" s="175"/>
      <c r="T342" s="175"/>
      <c r="U342" s="175"/>
      <c r="V342" s="175"/>
      <c r="W342" s="175"/>
      <c r="X342" s="175"/>
      <c r="Y342" s="175"/>
      <c r="Z342" s="175"/>
      <c r="AA342" s="175"/>
      <c r="AB342" s="175"/>
      <c r="AC342" s="175"/>
      <c r="AD342" s="1114"/>
      <c r="AE342" s="1114"/>
      <c r="AF342" s="1114"/>
      <c r="AG342" s="1114"/>
      <c r="AH342" s="1114"/>
      <c r="AI342" s="173"/>
      <c r="AJ342" s="173"/>
      <c r="AK342" s="173"/>
      <c r="AL342" s="173"/>
      <c r="AM342" s="179"/>
      <c r="AN342" s="179"/>
      <c r="AO342" s="194">
        <f t="shared" si="91"/>
        <v>0</v>
      </c>
      <c r="AP342" s="179">
        <v>1E-3</v>
      </c>
      <c r="AQ342" s="179"/>
    </row>
    <row r="343" spans="2:43">
      <c r="B343" s="183"/>
      <c r="C343" s="183"/>
      <c r="D343" s="183"/>
      <c r="E343" s="183"/>
      <c r="F343" s="183"/>
      <c r="G343" s="183"/>
      <c r="H343" s="183"/>
      <c r="I343" s="183"/>
      <c r="J343" s="183"/>
      <c r="K343" s="196">
        <f t="shared" si="90"/>
        <v>0</v>
      </c>
      <c r="L343" s="1118"/>
      <c r="M343" s="1119"/>
      <c r="N343" s="1118"/>
      <c r="O343" s="1119"/>
      <c r="P343" s="184"/>
      <c r="Q343" s="184"/>
      <c r="R343" s="184"/>
      <c r="S343" s="175"/>
      <c r="T343" s="175"/>
      <c r="U343" s="175"/>
      <c r="V343" s="175"/>
      <c r="W343" s="175"/>
      <c r="X343" s="175"/>
      <c r="Y343" s="175"/>
      <c r="Z343" s="175"/>
      <c r="AA343" s="175"/>
      <c r="AB343" s="175"/>
      <c r="AC343" s="175"/>
      <c r="AD343" s="1114"/>
      <c r="AE343" s="1114"/>
      <c r="AF343" s="1114"/>
      <c r="AG343" s="1114"/>
      <c r="AH343" s="1114"/>
      <c r="AI343" s="173"/>
      <c r="AJ343" s="173"/>
      <c r="AK343" s="173"/>
      <c r="AL343" s="173"/>
      <c r="AM343" s="179"/>
      <c r="AN343" s="179"/>
      <c r="AO343" s="194">
        <f t="shared" si="91"/>
        <v>0</v>
      </c>
      <c r="AP343" s="179">
        <v>1E-3</v>
      </c>
      <c r="AQ343" s="179"/>
    </row>
    <row r="344" spans="2:43">
      <c r="B344" s="183"/>
      <c r="C344" s="183"/>
      <c r="D344" s="183"/>
      <c r="E344" s="183"/>
      <c r="F344" s="183"/>
      <c r="G344" s="183"/>
      <c r="H344" s="183"/>
      <c r="I344" s="183"/>
      <c r="J344" s="183"/>
      <c r="K344" s="196">
        <f t="shared" si="90"/>
        <v>0</v>
      </c>
      <c r="L344" s="1118"/>
      <c r="M344" s="1119"/>
      <c r="N344" s="1118"/>
      <c r="O344" s="1119"/>
      <c r="P344" s="184"/>
      <c r="Q344" s="184"/>
      <c r="R344" s="184"/>
      <c r="S344" s="175"/>
      <c r="T344" s="175"/>
      <c r="U344" s="175"/>
      <c r="V344" s="175"/>
      <c r="W344" s="175"/>
      <c r="X344" s="175"/>
      <c r="Y344" s="175"/>
      <c r="Z344" s="175"/>
      <c r="AA344" s="175"/>
      <c r="AB344" s="175"/>
      <c r="AC344" s="175"/>
      <c r="AD344" s="1114"/>
      <c r="AE344" s="1114"/>
      <c r="AF344" s="1114"/>
      <c r="AG344" s="1114"/>
      <c r="AH344" s="1114"/>
      <c r="AI344" s="173"/>
      <c r="AJ344" s="173"/>
      <c r="AK344" s="173"/>
      <c r="AL344" s="173"/>
      <c r="AM344" s="179"/>
      <c r="AN344" s="179"/>
      <c r="AO344" s="194">
        <f t="shared" si="91"/>
        <v>0</v>
      </c>
      <c r="AP344" s="179">
        <v>1E-3</v>
      </c>
      <c r="AQ344" s="179"/>
    </row>
    <row r="345" spans="2:43">
      <c r="B345" s="183"/>
      <c r="C345" s="183"/>
      <c r="D345" s="183"/>
      <c r="E345" s="183"/>
      <c r="F345" s="183"/>
      <c r="G345" s="183"/>
      <c r="H345" s="183"/>
      <c r="I345" s="183"/>
      <c r="J345" s="183"/>
      <c r="K345" s="196">
        <f t="shared" si="90"/>
        <v>0</v>
      </c>
      <c r="L345" s="1118"/>
      <c r="M345" s="1119"/>
      <c r="N345" s="1118"/>
      <c r="O345" s="1119"/>
      <c r="P345" s="184"/>
      <c r="Q345" s="184"/>
      <c r="R345" s="184"/>
      <c r="S345" s="175"/>
      <c r="T345" s="175"/>
      <c r="U345" s="175"/>
      <c r="V345" s="175"/>
      <c r="W345" s="175"/>
      <c r="X345" s="175"/>
      <c r="Y345" s="175"/>
      <c r="Z345" s="175"/>
      <c r="AA345" s="175"/>
      <c r="AB345" s="175"/>
      <c r="AC345" s="175"/>
      <c r="AD345" s="1114"/>
      <c r="AE345" s="1114"/>
      <c r="AF345" s="1114"/>
      <c r="AG345" s="1114"/>
      <c r="AH345" s="1114"/>
      <c r="AI345" s="173"/>
      <c r="AJ345" s="173"/>
      <c r="AK345" s="173"/>
      <c r="AL345" s="173"/>
      <c r="AM345" s="179"/>
      <c r="AN345" s="179"/>
      <c r="AO345" s="194">
        <f t="shared" si="91"/>
        <v>0</v>
      </c>
      <c r="AP345" s="179">
        <v>1E-3</v>
      </c>
      <c r="AQ345" s="179"/>
    </row>
    <row r="346" spans="2:43">
      <c r="B346" s="183"/>
      <c r="C346" s="183"/>
      <c r="D346" s="183"/>
      <c r="E346" s="183"/>
      <c r="F346" s="183"/>
      <c r="G346" s="183"/>
      <c r="H346" s="183"/>
      <c r="I346" s="183"/>
      <c r="J346" s="183"/>
      <c r="K346" s="196">
        <f t="shared" si="90"/>
        <v>0</v>
      </c>
      <c r="L346" s="1118"/>
      <c r="M346" s="1119"/>
      <c r="N346" s="1118"/>
      <c r="O346" s="1119"/>
      <c r="P346" s="184"/>
      <c r="Q346" s="184"/>
      <c r="R346" s="184"/>
      <c r="S346" s="175"/>
      <c r="T346" s="175"/>
      <c r="U346" s="175"/>
      <c r="V346" s="175"/>
      <c r="W346" s="175"/>
      <c r="X346" s="175"/>
      <c r="Y346" s="175"/>
      <c r="Z346" s="175"/>
      <c r="AA346" s="175"/>
      <c r="AB346" s="175"/>
      <c r="AC346" s="175"/>
      <c r="AD346" s="1114"/>
      <c r="AE346" s="1114"/>
      <c r="AF346" s="1114"/>
      <c r="AG346" s="1114"/>
      <c r="AH346" s="1114"/>
      <c r="AI346" s="173"/>
      <c r="AJ346" s="173"/>
      <c r="AK346" s="173"/>
      <c r="AL346" s="173"/>
      <c r="AM346" s="179"/>
      <c r="AN346" s="179"/>
      <c r="AO346" s="194">
        <f t="shared" si="91"/>
        <v>0</v>
      </c>
      <c r="AP346" s="179">
        <v>1E-3</v>
      </c>
      <c r="AQ346" s="179"/>
    </row>
    <row r="347" spans="2:43">
      <c r="B347" s="192"/>
      <c r="C347" s="192"/>
      <c r="D347" s="192"/>
      <c r="E347" s="192"/>
      <c r="F347" s="192"/>
      <c r="G347" s="192"/>
      <c r="H347" s="192"/>
      <c r="I347" s="192"/>
      <c r="J347" s="192"/>
      <c r="K347" s="196">
        <f t="shared" si="90"/>
        <v>0</v>
      </c>
      <c r="L347" s="1118"/>
      <c r="M347" s="1119"/>
      <c r="N347" s="1118"/>
      <c r="O347" s="1119"/>
      <c r="P347" s="184"/>
      <c r="Q347" s="184"/>
      <c r="R347" s="184"/>
      <c r="S347" s="176"/>
      <c r="T347" s="176"/>
      <c r="U347" s="176"/>
      <c r="V347" s="176"/>
      <c r="W347" s="176"/>
      <c r="X347" s="176"/>
      <c r="Y347" s="176"/>
      <c r="Z347" s="176"/>
      <c r="AA347" s="176"/>
      <c r="AB347" s="176"/>
      <c r="AC347" s="176"/>
      <c r="AD347" s="1124"/>
      <c r="AE347" s="1124"/>
      <c r="AF347" s="1124"/>
      <c r="AG347" s="1124"/>
      <c r="AH347" s="1124"/>
      <c r="AI347" s="177"/>
      <c r="AJ347" s="177"/>
      <c r="AK347" s="173"/>
      <c r="AL347" s="173"/>
      <c r="AM347" s="179"/>
      <c r="AN347" s="179"/>
      <c r="AO347" s="194">
        <f t="shared" si="91"/>
        <v>0</v>
      </c>
      <c r="AP347" s="179">
        <v>1E-3</v>
      </c>
      <c r="AQ347" s="179"/>
    </row>
    <row r="348" spans="2:43">
      <c r="B348" s="192"/>
      <c r="C348" s="192"/>
      <c r="D348" s="192"/>
      <c r="E348" s="192"/>
      <c r="F348" s="192"/>
      <c r="G348" s="192"/>
      <c r="H348" s="192"/>
      <c r="I348" s="192"/>
      <c r="J348" s="192"/>
      <c r="K348" s="196">
        <f t="shared" si="90"/>
        <v>0</v>
      </c>
      <c r="L348" s="1118"/>
      <c r="M348" s="1119"/>
      <c r="N348" s="1118"/>
      <c r="O348" s="1119"/>
      <c r="P348" s="184"/>
      <c r="Q348" s="184"/>
      <c r="R348" s="184"/>
      <c r="S348" s="176"/>
      <c r="T348" s="176"/>
      <c r="U348" s="176"/>
      <c r="V348" s="176"/>
      <c r="W348" s="176"/>
      <c r="X348" s="176"/>
      <c r="Y348" s="176"/>
      <c r="Z348" s="176"/>
      <c r="AA348" s="176"/>
      <c r="AB348" s="176"/>
      <c r="AC348" s="176"/>
      <c r="AD348" s="1124"/>
      <c r="AE348" s="1124"/>
      <c r="AF348" s="1124"/>
      <c r="AG348" s="1124"/>
      <c r="AH348" s="1124"/>
      <c r="AI348" s="177"/>
      <c r="AJ348" s="177"/>
      <c r="AK348" s="173"/>
      <c r="AL348" s="173"/>
      <c r="AM348" s="179"/>
      <c r="AN348" s="179"/>
      <c r="AO348" s="194">
        <f t="shared" si="91"/>
        <v>0</v>
      </c>
      <c r="AP348" s="179">
        <v>1E-3</v>
      </c>
      <c r="AQ348" s="179"/>
    </row>
    <row r="349" spans="2:43">
      <c r="B349" s="192"/>
      <c r="C349" s="192"/>
      <c r="D349" s="192"/>
      <c r="E349" s="192"/>
      <c r="F349" s="192"/>
      <c r="G349" s="192"/>
      <c r="H349" s="192"/>
      <c r="I349" s="192"/>
      <c r="J349" s="192"/>
      <c r="K349" s="196">
        <f t="shared" si="90"/>
        <v>0</v>
      </c>
      <c r="L349" s="1118"/>
      <c r="M349" s="1119"/>
      <c r="N349" s="1118"/>
      <c r="O349" s="1119"/>
      <c r="P349" s="184"/>
      <c r="Q349" s="184"/>
      <c r="R349" s="184"/>
      <c r="S349" s="176"/>
      <c r="T349" s="176"/>
      <c r="U349" s="176"/>
      <c r="V349" s="176"/>
      <c r="W349" s="176"/>
      <c r="X349" s="176"/>
      <c r="Y349" s="176"/>
      <c r="Z349" s="176"/>
      <c r="AA349" s="176"/>
      <c r="AB349" s="176"/>
      <c r="AC349" s="176"/>
      <c r="AD349" s="1124"/>
      <c r="AE349" s="1124"/>
      <c r="AF349" s="1124"/>
      <c r="AG349" s="1124"/>
      <c r="AH349" s="1124"/>
      <c r="AI349" s="177"/>
      <c r="AJ349" s="177"/>
      <c r="AK349" s="173"/>
      <c r="AL349" s="173"/>
      <c r="AM349" s="179"/>
      <c r="AN349" s="179"/>
      <c r="AO349" s="194">
        <f t="shared" si="91"/>
        <v>0</v>
      </c>
      <c r="AP349" s="179">
        <v>1E-3</v>
      </c>
      <c r="AQ349" s="179"/>
    </row>
    <row r="350" spans="2:43">
      <c r="B350" s="183"/>
      <c r="C350" s="183"/>
      <c r="D350" s="183"/>
      <c r="E350" s="183"/>
      <c r="F350" s="183"/>
      <c r="G350" s="183"/>
      <c r="H350" s="183"/>
      <c r="I350" s="183"/>
      <c r="J350" s="183"/>
      <c r="K350" s="196">
        <f t="shared" si="90"/>
        <v>0</v>
      </c>
      <c r="L350" s="1118"/>
      <c r="M350" s="1119"/>
      <c r="N350" s="1118"/>
      <c r="O350" s="1119"/>
      <c r="P350" s="184"/>
      <c r="Q350" s="184"/>
      <c r="R350" s="184"/>
      <c r="S350" s="175"/>
      <c r="T350" s="175"/>
      <c r="U350" s="175"/>
      <c r="V350" s="175"/>
      <c r="W350" s="175"/>
      <c r="X350" s="175"/>
      <c r="Y350" s="175"/>
      <c r="Z350" s="175"/>
      <c r="AA350" s="175"/>
      <c r="AB350" s="175"/>
      <c r="AC350" s="175"/>
      <c r="AD350" s="1114"/>
      <c r="AE350" s="1114"/>
      <c r="AF350" s="1114"/>
      <c r="AG350" s="1114"/>
      <c r="AH350" s="1114"/>
      <c r="AI350" s="173"/>
      <c r="AJ350" s="173"/>
      <c r="AK350" s="173"/>
      <c r="AL350" s="173"/>
      <c r="AM350" s="179"/>
      <c r="AN350" s="179"/>
      <c r="AO350" s="194">
        <f t="shared" si="91"/>
        <v>0</v>
      </c>
      <c r="AP350" s="179">
        <v>1E-3</v>
      </c>
      <c r="AQ350" s="179"/>
    </row>
    <row r="351" spans="2:43">
      <c r="B351" s="183"/>
      <c r="C351" s="183"/>
      <c r="D351" s="183"/>
      <c r="E351" s="183"/>
      <c r="F351" s="183"/>
      <c r="G351" s="183"/>
      <c r="H351" s="183"/>
      <c r="I351" s="183"/>
      <c r="J351" s="183"/>
      <c r="K351" s="196">
        <f t="shared" si="90"/>
        <v>0</v>
      </c>
      <c r="L351" s="1118"/>
      <c r="M351" s="1119"/>
      <c r="N351" s="1118"/>
      <c r="O351" s="1119"/>
      <c r="P351" s="184"/>
      <c r="Q351" s="184"/>
      <c r="R351" s="184"/>
      <c r="S351" s="175"/>
      <c r="T351" s="175"/>
      <c r="U351" s="175"/>
      <c r="V351" s="175"/>
      <c r="W351" s="175"/>
      <c r="X351" s="175"/>
      <c r="Y351" s="175"/>
      <c r="Z351" s="175"/>
      <c r="AA351" s="175"/>
      <c r="AB351" s="175"/>
      <c r="AC351" s="175"/>
      <c r="AD351" s="1114"/>
      <c r="AE351" s="1114"/>
      <c r="AF351" s="1114"/>
      <c r="AG351" s="1114"/>
      <c r="AH351" s="1114"/>
      <c r="AI351" s="173"/>
      <c r="AJ351" s="173"/>
      <c r="AK351" s="173"/>
      <c r="AL351" s="173"/>
      <c r="AM351" s="179"/>
      <c r="AN351" s="179"/>
      <c r="AO351" s="194">
        <f t="shared" si="91"/>
        <v>0</v>
      </c>
      <c r="AP351" s="179">
        <v>1E-3</v>
      </c>
      <c r="AQ351" s="179"/>
    </row>
    <row r="352" spans="2:43">
      <c r="B352" s="183"/>
      <c r="C352" s="183"/>
      <c r="D352" s="183"/>
      <c r="E352" s="183"/>
      <c r="F352" s="183"/>
      <c r="G352" s="183"/>
      <c r="H352" s="183"/>
      <c r="I352" s="183"/>
      <c r="J352" s="183"/>
      <c r="K352" s="196">
        <f t="shared" si="90"/>
        <v>0</v>
      </c>
      <c r="L352" s="1118"/>
      <c r="M352" s="1119"/>
      <c r="N352" s="1118"/>
      <c r="O352" s="1119"/>
      <c r="P352" s="184"/>
      <c r="Q352" s="184"/>
      <c r="R352" s="184"/>
      <c r="S352" s="175"/>
      <c r="T352" s="175"/>
      <c r="U352" s="175"/>
      <c r="V352" s="175"/>
      <c r="W352" s="175"/>
      <c r="X352" s="175"/>
      <c r="Y352" s="175"/>
      <c r="Z352" s="175"/>
      <c r="AA352" s="175"/>
      <c r="AB352" s="175"/>
      <c r="AC352" s="175"/>
      <c r="AD352" s="1114"/>
      <c r="AE352" s="1114"/>
      <c r="AF352" s="1114"/>
      <c r="AG352" s="1114"/>
      <c r="AH352" s="1114"/>
      <c r="AI352" s="173"/>
      <c r="AJ352" s="173"/>
      <c r="AK352" s="173"/>
      <c r="AL352" s="173"/>
      <c r="AM352" s="179"/>
      <c r="AN352" s="179"/>
      <c r="AO352" s="194">
        <f t="shared" si="91"/>
        <v>0</v>
      </c>
      <c r="AP352" s="179">
        <v>1E-3</v>
      </c>
      <c r="AQ352" s="179"/>
    </row>
    <row r="353" spans="2:43">
      <c r="B353" s="183"/>
      <c r="C353" s="183"/>
      <c r="D353" s="183"/>
      <c r="E353" s="183"/>
      <c r="F353" s="183"/>
      <c r="G353" s="183"/>
      <c r="H353" s="183"/>
      <c r="I353" s="183"/>
      <c r="J353" s="183"/>
      <c r="K353" s="196">
        <f t="shared" si="90"/>
        <v>0</v>
      </c>
      <c r="L353" s="1118"/>
      <c r="M353" s="1119"/>
      <c r="N353" s="1118"/>
      <c r="O353" s="1119"/>
      <c r="P353" s="184"/>
      <c r="Q353" s="184"/>
      <c r="R353" s="184"/>
      <c r="S353" s="175"/>
      <c r="T353" s="175"/>
      <c r="U353" s="175"/>
      <c r="V353" s="175"/>
      <c r="W353" s="175"/>
      <c r="X353" s="175"/>
      <c r="Y353" s="175"/>
      <c r="Z353" s="175"/>
      <c r="AA353" s="175"/>
      <c r="AB353" s="175"/>
      <c r="AC353" s="175"/>
      <c r="AD353" s="1114"/>
      <c r="AE353" s="1114"/>
      <c r="AF353" s="1114"/>
      <c r="AG353" s="1114"/>
      <c r="AH353" s="1114"/>
      <c r="AI353" s="173"/>
      <c r="AJ353" s="173"/>
      <c r="AK353" s="173"/>
      <c r="AL353" s="173"/>
      <c r="AM353" s="179"/>
      <c r="AN353" s="179"/>
      <c r="AO353" s="194">
        <f t="shared" si="91"/>
        <v>0</v>
      </c>
      <c r="AP353" s="179">
        <v>1E-3</v>
      </c>
      <c r="AQ353" s="179"/>
    </row>
    <row r="354" spans="2:43">
      <c r="B354" s="183"/>
      <c r="C354" s="183"/>
      <c r="D354" s="183"/>
      <c r="E354" s="183"/>
      <c r="F354" s="183"/>
      <c r="G354" s="183"/>
      <c r="H354" s="183"/>
      <c r="I354" s="183"/>
      <c r="J354" s="183"/>
      <c r="K354" s="196">
        <f t="shared" si="90"/>
        <v>0</v>
      </c>
      <c r="L354" s="1118"/>
      <c r="M354" s="1119"/>
      <c r="N354" s="1118"/>
      <c r="O354" s="1119"/>
      <c r="P354" s="184"/>
      <c r="Q354" s="184"/>
      <c r="R354" s="184"/>
      <c r="S354" s="175"/>
      <c r="T354" s="175"/>
      <c r="U354" s="175"/>
      <c r="V354" s="175"/>
      <c r="W354" s="175"/>
      <c r="X354" s="175"/>
      <c r="Y354" s="175"/>
      <c r="Z354" s="175"/>
      <c r="AA354" s="175"/>
      <c r="AB354" s="175"/>
      <c r="AC354" s="175"/>
      <c r="AD354" s="1114"/>
      <c r="AE354" s="1114"/>
      <c r="AF354" s="1114"/>
      <c r="AG354" s="1114"/>
      <c r="AH354" s="1114"/>
      <c r="AI354" s="173"/>
      <c r="AJ354" s="173"/>
      <c r="AK354" s="173"/>
      <c r="AL354" s="173"/>
      <c r="AM354" s="179"/>
      <c r="AN354" s="179"/>
      <c r="AO354" s="194">
        <f t="shared" si="91"/>
        <v>0</v>
      </c>
      <c r="AP354" s="179">
        <v>1E-3</v>
      </c>
      <c r="AQ354" s="179"/>
    </row>
    <row r="355" spans="2:43">
      <c r="B355" s="183"/>
      <c r="C355" s="183"/>
      <c r="D355" s="183"/>
      <c r="E355" s="183"/>
      <c r="F355" s="183"/>
      <c r="G355" s="183"/>
      <c r="H355" s="183"/>
      <c r="I355" s="183"/>
      <c r="J355" s="183"/>
      <c r="K355" s="196">
        <f t="shared" si="90"/>
        <v>0</v>
      </c>
      <c r="L355" s="1118"/>
      <c r="M355" s="1119"/>
      <c r="N355" s="1118"/>
      <c r="O355" s="1119"/>
      <c r="P355" s="184"/>
      <c r="Q355" s="184"/>
      <c r="R355" s="184"/>
      <c r="S355" s="175"/>
      <c r="T355" s="175"/>
      <c r="U355" s="175"/>
      <c r="V355" s="175"/>
      <c r="W355" s="175"/>
      <c r="X355" s="175"/>
      <c r="Y355" s="175"/>
      <c r="Z355" s="175"/>
      <c r="AA355" s="175"/>
      <c r="AB355" s="175"/>
      <c r="AC355" s="175"/>
      <c r="AD355" s="1114"/>
      <c r="AE355" s="1114"/>
      <c r="AF355" s="1114"/>
      <c r="AG355" s="1114"/>
      <c r="AH355" s="1114"/>
      <c r="AI355" s="173"/>
      <c r="AJ355" s="173"/>
      <c r="AK355" s="173"/>
      <c r="AL355" s="173"/>
      <c r="AM355" s="179"/>
      <c r="AN355" s="179"/>
      <c r="AO355" s="194">
        <f t="shared" si="91"/>
        <v>0</v>
      </c>
      <c r="AP355" s="179">
        <v>1E-3</v>
      </c>
      <c r="AQ355" s="179"/>
    </row>
    <row r="356" spans="2:43">
      <c r="B356" s="183"/>
      <c r="C356" s="183"/>
      <c r="D356" s="183"/>
      <c r="E356" s="183"/>
      <c r="F356" s="183"/>
      <c r="G356" s="183"/>
      <c r="H356" s="183"/>
      <c r="I356" s="183"/>
      <c r="J356" s="183"/>
      <c r="K356" s="196">
        <f t="shared" si="90"/>
        <v>0</v>
      </c>
      <c r="L356" s="1118"/>
      <c r="M356" s="1119"/>
      <c r="N356" s="1118"/>
      <c r="O356" s="1119"/>
      <c r="P356" s="184"/>
      <c r="Q356" s="184"/>
      <c r="R356" s="184"/>
      <c r="S356" s="175"/>
      <c r="T356" s="175"/>
      <c r="U356" s="175"/>
      <c r="V356" s="175"/>
      <c r="W356" s="175"/>
      <c r="X356" s="175"/>
      <c r="Y356" s="175"/>
      <c r="Z356" s="175"/>
      <c r="AA356" s="175"/>
      <c r="AB356" s="175"/>
      <c r="AC356" s="175"/>
      <c r="AD356" s="1114"/>
      <c r="AE356" s="1114"/>
      <c r="AF356" s="1114"/>
      <c r="AG356" s="1114"/>
      <c r="AH356" s="1114"/>
      <c r="AI356" s="173"/>
      <c r="AJ356" s="173"/>
      <c r="AK356" s="173"/>
      <c r="AL356" s="173"/>
      <c r="AM356" s="179"/>
      <c r="AN356" s="179"/>
      <c r="AO356" s="194">
        <f t="shared" si="91"/>
        <v>0</v>
      </c>
      <c r="AP356" s="179">
        <v>1E-3</v>
      </c>
      <c r="AQ356" s="179"/>
    </row>
    <row r="357" spans="2:43">
      <c r="B357" s="183"/>
      <c r="C357" s="183"/>
      <c r="D357" s="183"/>
      <c r="E357" s="183"/>
      <c r="F357" s="183"/>
      <c r="G357" s="183"/>
      <c r="H357" s="183"/>
      <c r="I357" s="183"/>
      <c r="J357" s="183"/>
      <c r="K357" s="196">
        <f t="shared" si="90"/>
        <v>0</v>
      </c>
      <c r="L357" s="1118"/>
      <c r="M357" s="1119"/>
      <c r="N357" s="1118"/>
      <c r="O357" s="1119"/>
      <c r="P357" s="184"/>
      <c r="Q357" s="184"/>
      <c r="R357" s="184"/>
      <c r="S357" s="175"/>
      <c r="T357" s="175"/>
      <c r="U357" s="175"/>
      <c r="V357" s="175"/>
      <c r="W357" s="175"/>
      <c r="X357" s="175"/>
      <c r="Y357" s="175"/>
      <c r="Z357" s="175"/>
      <c r="AA357" s="175"/>
      <c r="AB357" s="175"/>
      <c r="AC357" s="175"/>
      <c r="AD357" s="1114"/>
      <c r="AE357" s="1114"/>
      <c r="AF357" s="1114"/>
      <c r="AG357" s="1114"/>
      <c r="AH357" s="1114"/>
      <c r="AI357" s="173"/>
      <c r="AJ357" s="173"/>
      <c r="AK357" s="173"/>
      <c r="AL357" s="173"/>
      <c r="AM357" s="179"/>
      <c r="AN357" s="179"/>
      <c r="AO357" s="194">
        <f t="shared" si="91"/>
        <v>0</v>
      </c>
      <c r="AP357" s="179">
        <v>1E-3</v>
      </c>
      <c r="AQ357" s="179"/>
    </row>
    <row r="358" spans="2:43">
      <c r="B358" s="183"/>
      <c r="C358" s="183"/>
      <c r="D358" s="183"/>
      <c r="E358" s="183"/>
      <c r="F358" s="183"/>
      <c r="G358" s="183"/>
      <c r="H358" s="183"/>
      <c r="I358" s="183"/>
      <c r="J358" s="183"/>
      <c r="K358" s="196">
        <f t="shared" si="90"/>
        <v>0</v>
      </c>
      <c r="L358" s="1118"/>
      <c r="M358" s="1119"/>
      <c r="N358" s="1118"/>
      <c r="O358" s="1119"/>
      <c r="P358" s="184"/>
      <c r="Q358" s="184"/>
      <c r="R358" s="184"/>
      <c r="S358" s="175"/>
      <c r="T358" s="175"/>
      <c r="U358" s="175"/>
      <c r="V358" s="175"/>
      <c r="W358" s="175"/>
      <c r="X358" s="175"/>
      <c r="Y358" s="175"/>
      <c r="Z358" s="175"/>
      <c r="AA358" s="175"/>
      <c r="AB358" s="175"/>
      <c r="AC358" s="175"/>
      <c r="AD358" s="1114"/>
      <c r="AE358" s="1114"/>
      <c r="AF358" s="1114"/>
      <c r="AG358" s="1114"/>
      <c r="AH358" s="1114"/>
      <c r="AI358" s="173"/>
      <c r="AJ358" s="173"/>
      <c r="AK358" s="173"/>
      <c r="AL358" s="173"/>
      <c r="AM358" s="179"/>
      <c r="AN358" s="179"/>
      <c r="AO358" s="194">
        <f t="shared" si="91"/>
        <v>0</v>
      </c>
      <c r="AP358" s="179">
        <v>1E-3</v>
      </c>
      <c r="AQ358" s="179"/>
    </row>
    <row r="359" spans="2:43">
      <c r="B359" s="183"/>
      <c r="C359" s="183"/>
      <c r="D359" s="183"/>
      <c r="E359" s="183"/>
      <c r="F359" s="183"/>
      <c r="G359" s="183"/>
      <c r="H359" s="183"/>
      <c r="I359" s="183"/>
      <c r="J359" s="183"/>
      <c r="K359" s="196">
        <f t="shared" si="90"/>
        <v>0</v>
      </c>
      <c r="L359" s="1118"/>
      <c r="M359" s="1119"/>
      <c r="N359" s="1118"/>
      <c r="O359" s="1119"/>
      <c r="P359" s="184"/>
      <c r="Q359" s="184"/>
      <c r="R359" s="184"/>
      <c r="S359" s="175"/>
      <c r="T359" s="175"/>
      <c r="U359" s="175"/>
      <c r="V359" s="175"/>
      <c r="W359" s="175"/>
      <c r="X359" s="175"/>
      <c r="Y359" s="175"/>
      <c r="Z359" s="175"/>
      <c r="AA359" s="175"/>
      <c r="AB359" s="175"/>
      <c r="AC359" s="175"/>
      <c r="AD359" s="1114"/>
      <c r="AE359" s="1114"/>
      <c r="AF359" s="1114"/>
      <c r="AG359" s="1114"/>
      <c r="AH359" s="1114"/>
      <c r="AI359" s="173"/>
      <c r="AJ359" s="173"/>
      <c r="AK359" s="173"/>
      <c r="AL359" s="173"/>
      <c r="AM359" s="179"/>
      <c r="AN359" s="179"/>
      <c r="AO359" s="194">
        <f t="shared" si="91"/>
        <v>0</v>
      </c>
      <c r="AP359" s="179">
        <v>1E-3</v>
      </c>
      <c r="AQ359" s="179"/>
    </row>
    <row r="360" spans="2:43">
      <c r="B360" s="183"/>
      <c r="C360" s="183"/>
      <c r="D360" s="183"/>
      <c r="E360" s="183"/>
      <c r="F360" s="183"/>
      <c r="G360" s="183"/>
      <c r="H360" s="183"/>
      <c r="I360" s="183"/>
      <c r="J360" s="183"/>
      <c r="K360" s="196">
        <f t="shared" si="90"/>
        <v>0</v>
      </c>
      <c r="L360" s="1118"/>
      <c r="M360" s="1119"/>
      <c r="N360" s="1118"/>
      <c r="O360" s="1119"/>
      <c r="P360" s="184"/>
      <c r="Q360" s="184"/>
      <c r="R360" s="184"/>
      <c r="S360" s="175"/>
      <c r="T360" s="175"/>
      <c r="U360" s="175"/>
      <c r="V360" s="175"/>
      <c r="W360" s="175"/>
      <c r="X360" s="175"/>
      <c r="Y360" s="175"/>
      <c r="Z360" s="175"/>
      <c r="AA360" s="175"/>
      <c r="AB360" s="175"/>
      <c r="AC360" s="175"/>
      <c r="AD360" s="1114"/>
      <c r="AE360" s="1114"/>
      <c r="AF360" s="1114"/>
      <c r="AG360" s="1114"/>
      <c r="AH360" s="1114"/>
      <c r="AI360" s="173"/>
      <c r="AJ360" s="173"/>
      <c r="AK360" s="173"/>
      <c r="AL360" s="173"/>
      <c r="AM360" s="179"/>
      <c r="AN360" s="179"/>
      <c r="AO360" s="194">
        <f t="shared" si="91"/>
        <v>0</v>
      </c>
      <c r="AP360" s="179">
        <v>1E-3</v>
      </c>
      <c r="AQ360" s="179"/>
    </row>
    <row r="361" spans="2:43">
      <c r="B361" s="183"/>
      <c r="C361" s="183"/>
      <c r="D361" s="183"/>
      <c r="E361" s="183"/>
      <c r="F361" s="183"/>
      <c r="G361" s="183"/>
      <c r="H361" s="183"/>
      <c r="I361" s="183"/>
      <c r="J361" s="183"/>
      <c r="K361" s="196">
        <f t="shared" si="90"/>
        <v>0</v>
      </c>
      <c r="L361" s="1118"/>
      <c r="M361" s="1119"/>
      <c r="N361" s="1118"/>
      <c r="O361" s="1119"/>
      <c r="P361" s="184"/>
      <c r="Q361" s="184"/>
      <c r="R361" s="184"/>
      <c r="S361" s="175"/>
      <c r="T361" s="175"/>
      <c r="U361" s="175"/>
      <c r="V361" s="175"/>
      <c r="W361" s="175"/>
      <c r="X361" s="175"/>
      <c r="Y361" s="175"/>
      <c r="Z361" s="175"/>
      <c r="AA361" s="175"/>
      <c r="AB361" s="175"/>
      <c r="AC361" s="175"/>
      <c r="AD361" s="1114"/>
      <c r="AE361" s="1114"/>
      <c r="AF361" s="1114"/>
      <c r="AG361" s="1114"/>
      <c r="AH361" s="1114"/>
      <c r="AI361" s="173"/>
      <c r="AJ361" s="173"/>
      <c r="AK361" s="173"/>
      <c r="AL361" s="173"/>
      <c r="AM361" s="179"/>
      <c r="AN361" s="179"/>
      <c r="AO361" s="194">
        <f t="shared" si="91"/>
        <v>0</v>
      </c>
      <c r="AP361" s="179">
        <v>1E-3</v>
      </c>
      <c r="AQ361" s="179"/>
    </row>
    <row r="362" spans="2:43">
      <c r="B362" s="183"/>
      <c r="C362" s="183"/>
      <c r="D362" s="183"/>
      <c r="E362" s="183"/>
      <c r="F362" s="183"/>
      <c r="G362" s="183"/>
      <c r="H362" s="183"/>
      <c r="I362" s="183"/>
      <c r="J362" s="183"/>
      <c r="K362" s="196">
        <f t="shared" si="90"/>
        <v>0</v>
      </c>
      <c r="L362" s="1118"/>
      <c r="M362" s="1119"/>
      <c r="N362" s="1118"/>
      <c r="O362" s="1119"/>
      <c r="P362" s="184"/>
      <c r="Q362" s="184"/>
      <c r="R362" s="184"/>
      <c r="S362" s="175"/>
      <c r="T362" s="175"/>
      <c r="U362" s="175"/>
      <c r="V362" s="175"/>
      <c r="W362" s="175"/>
      <c r="X362" s="175"/>
      <c r="Y362" s="175"/>
      <c r="Z362" s="175"/>
      <c r="AA362" s="175"/>
      <c r="AB362" s="175"/>
      <c r="AC362" s="175"/>
      <c r="AD362" s="1114"/>
      <c r="AE362" s="1114"/>
      <c r="AF362" s="1114"/>
      <c r="AG362" s="1114"/>
      <c r="AH362" s="1114"/>
      <c r="AI362" s="173"/>
      <c r="AJ362" s="173"/>
      <c r="AK362" s="173"/>
      <c r="AL362" s="173"/>
      <c r="AM362" s="179"/>
      <c r="AN362" s="179"/>
      <c r="AO362" s="194">
        <f t="shared" si="91"/>
        <v>0</v>
      </c>
      <c r="AP362" s="179">
        <v>1E-3</v>
      </c>
      <c r="AQ362" s="179"/>
    </row>
    <row r="363" spans="2:43">
      <c r="B363" s="183"/>
      <c r="C363" s="183"/>
      <c r="D363" s="183"/>
      <c r="E363" s="183"/>
      <c r="F363" s="183"/>
      <c r="G363" s="183"/>
      <c r="H363" s="183"/>
      <c r="I363" s="183"/>
      <c r="J363" s="183"/>
      <c r="K363" s="196">
        <f t="shared" si="90"/>
        <v>0</v>
      </c>
      <c r="L363" s="1118"/>
      <c r="M363" s="1119"/>
      <c r="N363" s="1118"/>
      <c r="O363" s="1119"/>
      <c r="P363" s="184"/>
      <c r="Q363" s="184"/>
      <c r="R363" s="184"/>
      <c r="S363" s="175"/>
      <c r="T363" s="175"/>
      <c r="U363" s="175"/>
      <c r="V363" s="175"/>
      <c r="W363" s="175"/>
      <c r="X363" s="175"/>
      <c r="Y363" s="175"/>
      <c r="Z363" s="175"/>
      <c r="AA363" s="175"/>
      <c r="AB363" s="175"/>
      <c r="AC363" s="175"/>
      <c r="AD363" s="1114"/>
      <c r="AE363" s="1114"/>
      <c r="AF363" s="1114"/>
      <c r="AG363" s="1114"/>
      <c r="AH363" s="1114"/>
      <c r="AI363" s="173"/>
      <c r="AJ363" s="173"/>
      <c r="AK363" s="173"/>
      <c r="AL363" s="173"/>
      <c r="AM363" s="179"/>
      <c r="AN363" s="179"/>
      <c r="AO363" s="194">
        <f t="shared" si="91"/>
        <v>0</v>
      </c>
      <c r="AP363" s="179">
        <v>1E-3</v>
      </c>
      <c r="AQ363" s="179"/>
    </row>
    <row r="364" spans="2:43">
      <c r="B364" s="183"/>
      <c r="C364" s="183"/>
      <c r="D364" s="183"/>
      <c r="E364" s="183"/>
      <c r="F364" s="183"/>
      <c r="G364" s="183"/>
      <c r="H364" s="183"/>
      <c r="I364" s="183"/>
      <c r="J364" s="183"/>
      <c r="K364" s="196">
        <f t="shared" si="90"/>
        <v>0</v>
      </c>
      <c r="L364" s="1118"/>
      <c r="M364" s="1119"/>
      <c r="N364" s="1118"/>
      <c r="O364" s="1119"/>
      <c r="P364" s="184"/>
      <c r="Q364" s="184"/>
      <c r="R364" s="184"/>
      <c r="S364" s="175"/>
      <c r="T364" s="175"/>
      <c r="U364" s="175"/>
      <c r="V364" s="175"/>
      <c r="W364" s="175"/>
      <c r="X364" s="175"/>
      <c r="Y364" s="175"/>
      <c r="Z364" s="175"/>
      <c r="AA364" s="175"/>
      <c r="AB364" s="175"/>
      <c r="AC364" s="175"/>
      <c r="AD364" s="1114"/>
      <c r="AE364" s="1114"/>
      <c r="AF364" s="1114"/>
      <c r="AG364" s="1114"/>
      <c r="AH364" s="1114"/>
      <c r="AI364" s="173"/>
      <c r="AJ364" s="173"/>
      <c r="AK364" s="173"/>
      <c r="AL364" s="173"/>
      <c r="AM364" s="179"/>
      <c r="AN364" s="179"/>
      <c r="AO364" s="194">
        <f t="shared" si="91"/>
        <v>0</v>
      </c>
      <c r="AP364" s="179">
        <v>1E-3</v>
      </c>
      <c r="AQ364" s="179"/>
    </row>
    <row r="365" spans="2:43">
      <c r="B365" s="183"/>
      <c r="C365" s="183"/>
      <c r="D365" s="183"/>
      <c r="E365" s="183"/>
      <c r="F365" s="183"/>
      <c r="G365" s="183"/>
      <c r="H365" s="183"/>
      <c r="I365" s="183"/>
      <c r="J365" s="183"/>
      <c r="K365" s="196">
        <f t="shared" si="90"/>
        <v>0</v>
      </c>
      <c r="L365" s="1118"/>
      <c r="M365" s="1119"/>
      <c r="N365" s="1118"/>
      <c r="O365" s="1119"/>
      <c r="P365" s="184"/>
      <c r="Q365" s="184"/>
      <c r="R365" s="184"/>
      <c r="S365" s="175"/>
      <c r="T365" s="175"/>
      <c r="U365" s="175"/>
      <c r="V365" s="175"/>
      <c r="W365" s="175"/>
      <c r="X365" s="175"/>
      <c r="Y365" s="175"/>
      <c r="Z365" s="175"/>
      <c r="AA365" s="175"/>
      <c r="AB365" s="175"/>
      <c r="AC365" s="175"/>
      <c r="AD365" s="1114"/>
      <c r="AE365" s="1114"/>
      <c r="AF365" s="1114"/>
      <c r="AG365" s="1114"/>
      <c r="AH365" s="1114"/>
      <c r="AI365" s="173"/>
      <c r="AJ365" s="173"/>
      <c r="AK365" s="173"/>
      <c r="AL365" s="173"/>
      <c r="AM365" s="179"/>
      <c r="AN365" s="179"/>
      <c r="AO365" s="194">
        <f t="shared" si="91"/>
        <v>0</v>
      </c>
      <c r="AP365" s="179">
        <v>1E-3</v>
      </c>
      <c r="AQ365" s="179"/>
    </row>
    <row r="366" spans="2:43">
      <c r="B366" s="183"/>
      <c r="C366" s="183"/>
      <c r="D366" s="183"/>
      <c r="E366" s="183"/>
      <c r="F366" s="183"/>
      <c r="G366" s="183"/>
      <c r="H366" s="183"/>
      <c r="I366" s="183"/>
      <c r="J366" s="183"/>
      <c r="K366" s="196">
        <f t="shared" si="90"/>
        <v>0</v>
      </c>
      <c r="L366" s="1118"/>
      <c r="M366" s="1119"/>
      <c r="N366" s="1118"/>
      <c r="O366" s="1119"/>
      <c r="P366" s="184"/>
      <c r="Q366" s="184"/>
      <c r="R366" s="184"/>
      <c r="S366" s="175"/>
      <c r="T366" s="175"/>
      <c r="U366" s="175"/>
      <c r="V366" s="175"/>
      <c r="W366" s="175"/>
      <c r="X366" s="175"/>
      <c r="Y366" s="175"/>
      <c r="Z366" s="175"/>
      <c r="AA366" s="175"/>
      <c r="AB366" s="175"/>
      <c r="AC366" s="175"/>
      <c r="AD366" s="1114"/>
      <c r="AE366" s="1114"/>
      <c r="AF366" s="1114"/>
      <c r="AG366" s="1114"/>
      <c r="AH366" s="1114"/>
      <c r="AI366" s="173"/>
      <c r="AJ366" s="173"/>
      <c r="AK366" s="173"/>
      <c r="AL366" s="173"/>
      <c r="AM366" s="179"/>
      <c r="AN366" s="179"/>
      <c r="AO366" s="194">
        <f t="shared" si="91"/>
        <v>0</v>
      </c>
      <c r="AP366" s="179">
        <v>1E-3</v>
      </c>
      <c r="AQ366" s="179"/>
    </row>
    <row r="367" spans="2:43">
      <c r="B367" s="183"/>
      <c r="C367" s="183"/>
      <c r="D367" s="183"/>
      <c r="E367" s="183"/>
      <c r="F367" s="183"/>
      <c r="G367" s="183"/>
      <c r="H367" s="183"/>
      <c r="I367" s="183"/>
      <c r="J367" s="183"/>
      <c r="K367" s="196">
        <f t="shared" si="90"/>
        <v>0</v>
      </c>
      <c r="L367" s="1118"/>
      <c r="M367" s="1119"/>
      <c r="N367" s="1118"/>
      <c r="O367" s="1119"/>
      <c r="P367" s="184"/>
      <c r="Q367" s="184"/>
      <c r="R367" s="184"/>
      <c r="S367" s="175"/>
      <c r="T367" s="175"/>
      <c r="U367" s="175"/>
      <c r="V367" s="175"/>
      <c r="W367" s="175"/>
      <c r="X367" s="175"/>
      <c r="Y367" s="175"/>
      <c r="Z367" s="175"/>
      <c r="AA367" s="175"/>
      <c r="AB367" s="175"/>
      <c r="AC367" s="175"/>
      <c r="AD367" s="1114"/>
      <c r="AE367" s="1114"/>
      <c r="AF367" s="1114"/>
      <c r="AG367" s="1114"/>
      <c r="AH367" s="1114"/>
      <c r="AI367" s="173"/>
      <c r="AJ367" s="173"/>
      <c r="AK367" s="173"/>
      <c r="AL367" s="173"/>
      <c r="AM367" s="179"/>
      <c r="AN367" s="179"/>
      <c r="AO367" s="194">
        <f t="shared" si="91"/>
        <v>0</v>
      </c>
      <c r="AP367" s="179">
        <v>1E-3</v>
      </c>
      <c r="AQ367" s="179"/>
    </row>
    <row r="368" spans="2:43">
      <c r="B368" s="183"/>
      <c r="C368" s="183"/>
      <c r="D368" s="183"/>
      <c r="E368" s="183"/>
      <c r="F368" s="183"/>
      <c r="G368" s="183"/>
      <c r="H368" s="183"/>
      <c r="I368" s="183"/>
      <c r="J368" s="183"/>
      <c r="K368" s="196">
        <f t="shared" si="90"/>
        <v>0</v>
      </c>
      <c r="L368" s="1118"/>
      <c r="M368" s="1119"/>
      <c r="N368" s="1118"/>
      <c r="O368" s="1119"/>
      <c r="P368" s="184"/>
      <c r="Q368" s="184"/>
      <c r="R368" s="184"/>
      <c r="S368" s="175"/>
      <c r="T368" s="175"/>
      <c r="U368" s="175"/>
      <c r="V368" s="175"/>
      <c r="W368" s="175"/>
      <c r="X368" s="175"/>
      <c r="Y368" s="175"/>
      <c r="Z368" s="175"/>
      <c r="AA368" s="175"/>
      <c r="AB368" s="175"/>
      <c r="AC368" s="175"/>
      <c r="AD368" s="1114"/>
      <c r="AE368" s="1114"/>
      <c r="AF368" s="1114"/>
      <c r="AG368" s="1114"/>
      <c r="AH368" s="1114"/>
      <c r="AI368" s="173"/>
      <c r="AJ368" s="173"/>
      <c r="AK368" s="173"/>
      <c r="AL368" s="173"/>
      <c r="AM368" s="179"/>
      <c r="AN368" s="179"/>
      <c r="AO368" s="194">
        <f t="shared" si="91"/>
        <v>0</v>
      </c>
      <c r="AP368" s="179">
        <v>1E-3</v>
      </c>
      <c r="AQ368" s="179"/>
    </row>
    <row r="369" spans="2:43">
      <c r="B369" s="183"/>
      <c r="C369" s="183"/>
      <c r="D369" s="183"/>
      <c r="E369" s="183"/>
      <c r="F369" s="183"/>
      <c r="G369" s="183"/>
      <c r="H369" s="183"/>
      <c r="I369" s="183"/>
      <c r="J369" s="183"/>
      <c r="K369" s="196">
        <f t="shared" si="90"/>
        <v>0</v>
      </c>
      <c r="L369" s="1118"/>
      <c r="M369" s="1119"/>
      <c r="N369" s="1118"/>
      <c r="O369" s="1119"/>
      <c r="P369" s="184"/>
      <c r="Q369" s="184"/>
      <c r="R369" s="184"/>
      <c r="S369" s="175"/>
      <c r="T369" s="175"/>
      <c r="U369" s="175"/>
      <c r="V369" s="175"/>
      <c r="W369" s="175"/>
      <c r="X369" s="175"/>
      <c r="Y369" s="175"/>
      <c r="Z369" s="175"/>
      <c r="AA369" s="175"/>
      <c r="AB369" s="175"/>
      <c r="AC369" s="175"/>
      <c r="AD369" s="1114"/>
      <c r="AE369" s="1114"/>
      <c r="AF369" s="1114"/>
      <c r="AG369" s="1114"/>
      <c r="AH369" s="1114"/>
      <c r="AI369" s="173"/>
      <c r="AJ369" s="173"/>
      <c r="AK369" s="173"/>
      <c r="AL369" s="173"/>
      <c r="AM369" s="179"/>
      <c r="AN369" s="179"/>
      <c r="AO369" s="194">
        <f t="shared" si="91"/>
        <v>0</v>
      </c>
      <c r="AP369" s="179">
        <v>1E-3</v>
      </c>
      <c r="AQ369" s="179"/>
    </row>
    <row r="370" spans="2:43">
      <c r="B370" s="183"/>
      <c r="C370" s="183"/>
      <c r="D370" s="183"/>
      <c r="E370" s="183"/>
      <c r="F370" s="183"/>
      <c r="G370" s="183"/>
      <c r="H370" s="183"/>
      <c r="I370" s="183"/>
      <c r="J370" s="183"/>
      <c r="K370" s="196">
        <f t="shared" si="90"/>
        <v>0</v>
      </c>
      <c r="L370" s="1118"/>
      <c r="M370" s="1119"/>
      <c r="N370" s="1118"/>
      <c r="O370" s="1119"/>
      <c r="P370" s="184"/>
      <c r="Q370" s="184"/>
      <c r="R370" s="184"/>
      <c r="S370" s="175"/>
      <c r="T370" s="175"/>
      <c r="U370" s="175"/>
      <c r="V370" s="175"/>
      <c r="W370" s="175"/>
      <c r="X370" s="175"/>
      <c r="Y370" s="175"/>
      <c r="Z370" s="175"/>
      <c r="AA370" s="175"/>
      <c r="AB370" s="175"/>
      <c r="AC370" s="175"/>
      <c r="AD370" s="1114"/>
      <c r="AE370" s="1114"/>
      <c r="AF370" s="1114"/>
      <c r="AG370" s="1114"/>
      <c r="AH370" s="1114"/>
      <c r="AI370" s="173"/>
      <c r="AJ370" s="173"/>
      <c r="AK370" s="173"/>
      <c r="AL370" s="173"/>
      <c r="AM370" s="179"/>
      <c r="AN370" s="179"/>
      <c r="AO370" s="194">
        <f t="shared" si="91"/>
        <v>0</v>
      </c>
      <c r="AP370" s="179">
        <v>1E-3</v>
      </c>
      <c r="AQ370" s="179"/>
    </row>
    <row r="371" spans="2:43">
      <c r="B371" s="183"/>
      <c r="C371" s="183"/>
      <c r="D371" s="183"/>
      <c r="E371" s="183"/>
      <c r="F371" s="183"/>
      <c r="G371" s="183"/>
      <c r="H371" s="183"/>
      <c r="I371" s="183"/>
      <c r="J371" s="183"/>
      <c r="K371" s="196">
        <f t="shared" si="90"/>
        <v>0</v>
      </c>
      <c r="L371" s="1118"/>
      <c r="M371" s="1119"/>
      <c r="N371" s="1118"/>
      <c r="O371" s="1119"/>
      <c r="P371" s="184"/>
      <c r="Q371" s="184"/>
      <c r="R371" s="184"/>
      <c r="S371" s="175"/>
      <c r="T371" s="175"/>
      <c r="U371" s="175"/>
      <c r="V371" s="175"/>
      <c r="W371" s="175"/>
      <c r="X371" s="175"/>
      <c r="Y371" s="175"/>
      <c r="Z371" s="175"/>
      <c r="AA371" s="175"/>
      <c r="AB371" s="175"/>
      <c r="AC371" s="175"/>
      <c r="AD371" s="1114"/>
      <c r="AE371" s="1114"/>
      <c r="AF371" s="1114"/>
      <c r="AG371" s="1114"/>
      <c r="AH371" s="1114"/>
      <c r="AI371" s="173"/>
      <c r="AJ371" s="173"/>
      <c r="AK371" s="173"/>
      <c r="AL371" s="173"/>
      <c r="AM371" s="179"/>
      <c r="AN371" s="179"/>
      <c r="AO371" s="194">
        <f t="shared" si="91"/>
        <v>0</v>
      </c>
      <c r="AP371" s="179">
        <v>1E-3</v>
      </c>
      <c r="AQ371" s="179"/>
    </row>
    <row r="372" spans="2:43">
      <c r="B372" s="183"/>
      <c r="C372" s="183"/>
      <c r="D372" s="183"/>
      <c r="E372" s="183"/>
      <c r="F372" s="183"/>
      <c r="G372" s="183"/>
      <c r="H372" s="183"/>
      <c r="I372" s="183"/>
      <c r="J372" s="183"/>
      <c r="K372" s="196">
        <f t="shared" si="90"/>
        <v>0</v>
      </c>
      <c r="L372" s="1118"/>
      <c r="M372" s="1119"/>
      <c r="N372" s="1118"/>
      <c r="O372" s="1119"/>
      <c r="P372" s="184"/>
      <c r="Q372" s="184"/>
      <c r="R372" s="184"/>
      <c r="S372" s="175"/>
      <c r="T372" s="175"/>
      <c r="U372" s="175"/>
      <c r="V372" s="175"/>
      <c r="W372" s="175"/>
      <c r="X372" s="175"/>
      <c r="Y372" s="175"/>
      <c r="Z372" s="175"/>
      <c r="AA372" s="175"/>
      <c r="AB372" s="175"/>
      <c r="AC372" s="175"/>
      <c r="AD372" s="1114"/>
      <c r="AE372" s="1114"/>
      <c r="AF372" s="1114"/>
      <c r="AG372" s="1114"/>
      <c r="AH372" s="1114"/>
      <c r="AI372" s="173"/>
      <c r="AJ372" s="173"/>
      <c r="AK372" s="173"/>
      <c r="AL372" s="173"/>
      <c r="AM372" s="179"/>
      <c r="AN372" s="179"/>
      <c r="AO372" s="194">
        <f t="shared" si="91"/>
        <v>0</v>
      </c>
      <c r="AP372" s="179">
        <v>1E-3</v>
      </c>
      <c r="AQ372" s="179"/>
    </row>
    <row r="373" spans="2:43">
      <c r="B373" s="183"/>
      <c r="C373" s="183"/>
      <c r="D373" s="183"/>
      <c r="E373" s="183"/>
      <c r="F373" s="183"/>
      <c r="G373" s="183"/>
      <c r="H373" s="183"/>
      <c r="I373" s="183"/>
      <c r="J373" s="183"/>
      <c r="K373" s="196">
        <f t="shared" si="90"/>
        <v>0</v>
      </c>
      <c r="L373" s="1118"/>
      <c r="M373" s="1119"/>
      <c r="N373" s="1118"/>
      <c r="O373" s="1119"/>
      <c r="P373" s="184"/>
      <c r="Q373" s="184"/>
      <c r="R373" s="184"/>
      <c r="S373" s="175"/>
      <c r="T373" s="175"/>
      <c r="U373" s="175"/>
      <c r="V373" s="175"/>
      <c r="W373" s="175"/>
      <c r="X373" s="175"/>
      <c r="Y373" s="175"/>
      <c r="Z373" s="175"/>
      <c r="AA373" s="175"/>
      <c r="AB373" s="175"/>
      <c r="AC373" s="175"/>
      <c r="AD373" s="1114"/>
      <c r="AE373" s="1114"/>
      <c r="AF373" s="1114"/>
      <c r="AG373" s="1114"/>
      <c r="AH373" s="1114"/>
      <c r="AI373" s="173"/>
      <c r="AJ373" s="173"/>
      <c r="AK373" s="173"/>
      <c r="AL373" s="173"/>
      <c r="AM373" s="179"/>
      <c r="AN373" s="179"/>
      <c r="AO373" s="194">
        <f t="shared" si="91"/>
        <v>0</v>
      </c>
      <c r="AP373" s="179">
        <v>1E-3</v>
      </c>
      <c r="AQ373" s="179"/>
    </row>
    <row r="374" spans="2:43">
      <c r="B374" s="183"/>
      <c r="C374" s="183"/>
      <c r="D374" s="183"/>
      <c r="E374" s="183"/>
      <c r="F374" s="183"/>
      <c r="G374" s="183"/>
      <c r="H374" s="183"/>
      <c r="I374" s="183"/>
      <c r="J374" s="183"/>
      <c r="K374" s="196">
        <f t="shared" si="90"/>
        <v>0</v>
      </c>
      <c r="L374" s="1118"/>
      <c r="M374" s="1119"/>
      <c r="N374" s="1118"/>
      <c r="O374" s="1119"/>
      <c r="P374" s="184"/>
      <c r="Q374" s="184"/>
      <c r="R374" s="184"/>
      <c r="S374" s="175"/>
      <c r="T374" s="175"/>
      <c r="U374" s="175"/>
      <c r="V374" s="175"/>
      <c r="W374" s="175"/>
      <c r="X374" s="175"/>
      <c r="Y374" s="175"/>
      <c r="Z374" s="175"/>
      <c r="AA374" s="175"/>
      <c r="AB374" s="175"/>
      <c r="AC374" s="175"/>
      <c r="AD374" s="1114"/>
      <c r="AE374" s="1114"/>
      <c r="AF374" s="1114"/>
      <c r="AG374" s="1114"/>
      <c r="AH374" s="1114"/>
      <c r="AI374" s="173"/>
      <c r="AJ374" s="173"/>
      <c r="AK374" s="173"/>
      <c r="AL374" s="173"/>
      <c r="AM374" s="179"/>
      <c r="AN374" s="179"/>
      <c r="AO374" s="194">
        <f t="shared" si="91"/>
        <v>0</v>
      </c>
      <c r="AP374" s="179">
        <v>1E-3</v>
      </c>
      <c r="AQ374" s="179"/>
    </row>
    <row r="375" spans="2:43">
      <c r="B375" s="183"/>
      <c r="C375" s="183"/>
      <c r="D375" s="183"/>
      <c r="E375" s="183"/>
      <c r="F375" s="183"/>
      <c r="G375" s="183"/>
      <c r="H375" s="183"/>
      <c r="I375" s="183"/>
      <c r="J375" s="183"/>
      <c r="K375" s="196">
        <f t="shared" si="90"/>
        <v>0</v>
      </c>
      <c r="L375" s="1118"/>
      <c r="M375" s="1119"/>
      <c r="N375" s="1118"/>
      <c r="O375" s="1119"/>
      <c r="P375" s="184"/>
      <c r="Q375" s="184"/>
      <c r="R375" s="184"/>
      <c r="S375" s="175"/>
      <c r="T375" s="175"/>
      <c r="U375" s="175"/>
      <c r="V375" s="175"/>
      <c r="W375" s="175"/>
      <c r="X375" s="175"/>
      <c r="Y375" s="175"/>
      <c r="Z375" s="175"/>
      <c r="AA375" s="175"/>
      <c r="AB375" s="175"/>
      <c r="AC375" s="175"/>
      <c r="AD375" s="1114"/>
      <c r="AE375" s="1114"/>
      <c r="AF375" s="1114"/>
      <c r="AG375" s="1114"/>
      <c r="AH375" s="1114"/>
      <c r="AI375" s="173"/>
      <c r="AJ375" s="173"/>
      <c r="AK375" s="173"/>
      <c r="AL375" s="173"/>
      <c r="AM375" s="179"/>
      <c r="AN375" s="179"/>
      <c r="AO375" s="194">
        <f t="shared" si="91"/>
        <v>0</v>
      </c>
      <c r="AP375" s="179">
        <v>1E-3</v>
      </c>
      <c r="AQ375" s="179"/>
    </row>
    <row r="376" spans="2:43">
      <c r="B376" s="183"/>
      <c r="C376" s="183"/>
      <c r="D376" s="183"/>
      <c r="E376" s="183"/>
      <c r="F376" s="183"/>
      <c r="G376" s="183"/>
      <c r="H376" s="183"/>
      <c r="I376" s="183"/>
      <c r="J376" s="183"/>
      <c r="K376" s="196">
        <f t="shared" si="90"/>
        <v>0</v>
      </c>
      <c r="L376" s="1118"/>
      <c r="M376" s="1119"/>
      <c r="N376" s="1118"/>
      <c r="O376" s="1119"/>
      <c r="P376" s="184"/>
      <c r="Q376" s="184"/>
      <c r="R376" s="184"/>
      <c r="S376" s="175"/>
      <c r="T376" s="175"/>
      <c r="U376" s="175"/>
      <c r="V376" s="175"/>
      <c r="W376" s="175"/>
      <c r="X376" s="175"/>
      <c r="Y376" s="175"/>
      <c r="Z376" s="175"/>
      <c r="AA376" s="175"/>
      <c r="AB376" s="175"/>
      <c r="AC376" s="175"/>
      <c r="AD376" s="1114"/>
      <c r="AE376" s="1114"/>
      <c r="AF376" s="1114"/>
      <c r="AG376" s="1114"/>
      <c r="AH376" s="1114"/>
      <c r="AI376" s="173"/>
      <c r="AJ376" s="173"/>
      <c r="AK376" s="173"/>
      <c r="AL376" s="173"/>
      <c r="AM376" s="179"/>
      <c r="AN376" s="179"/>
      <c r="AO376" s="194">
        <f t="shared" si="91"/>
        <v>0</v>
      </c>
      <c r="AP376" s="179">
        <v>1E-3</v>
      </c>
      <c r="AQ376" s="179"/>
    </row>
    <row r="377" spans="2:43">
      <c r="B377" s="183"/>
      <c r="C377" s="183"/>
      <c r="D377" s="183"/>
      <c r="E377" s="183"/>
      <c r="F377" s="183"/>
      <c r="G377" s="183"/>
      <c r="H377" s="183"/>
      <c r="I377" s="183"/>
      <c r="J377" s="183"/>
      <c r="K377" s="196">
        <f t="shared" si="90"/>
        <v>0</v>
      </c>
      <c r="L377" s="1118"/>
      <c r="M377" s="1119"/>
      <c r="N377" s="1118"/>
      <c r="O377" s="1119"/>
      <c r="P377" s="184"/>
      <c r="Q377" s="184"/>
      <c r="R377" s="184"/>
      <c r="S377" s="175"/>
      <c r="T377" s="175"/>
      <c r="U377" s="175"/>
      <c r="V377" s="175"/>
      <c r="W377" s="175"/>
      <c r="X377" s="175"/>
      <c r="Y377" s="175"/>
      <c r="Z377" s="175"/>
      <c r="AA377" s="175"/>
      <c r="AB377" s="175"/>
      <c r="AC377" s="175"/>
      <c r="AD377" s="1114"/>
      <c r="AE377" s="1114"/>
      <c r="AF377" s="1114"/>
      <c r="AG377" s="1114"/>
      <c r="AH377" s="1114"/>
      <c r="AI377" s="173"/>
      <c r="AJ377" s="173"/>
      <c r="AK377" s="173"/>
      <c r="AL377" s="173"/>
      <c r="AM377" s="179"/>
      <c r="AN377" s="179"/>
      <c r="AO377" s="194">
        <f t="shared" si="91"/>
        <v>0</v>
      </c>
      <c r="AP377" s="179">
        <v>1E-3</v>
      </c>
      <c r="AQ377" s="179"/>
    </row>
    <row r="378" spans="2:43">
      <c r="B378" s="183"/>
      <c r="C378" s="183"/>
      <c r="D378" s="183"/>
      <c r="E378" s="183"/>
      <c r="F378" s="183"/>
      <c r="G378" s="183"/>
      <c r="H378" s="183"/>
      <c r="I378" s="183"/>
      <c r="J378" s="183"/>
      <c r="K378" s="196">
        <f t="shared" si="90"/>
        <v>0</v>
      </c>
      <c r="L378" s="1118"/>
      <c r="M378" s="1119"/>
      <c r="N378" s="1118"/>
      <c r="O378" s="1119"/>
      <c r="P378" s="184"/>
      <c r="Q378" s="184"/>
      <c r="R378" s="184"/>
      <c r="S378" s="175"/>
      <c r="T378" s="175"/>
      <c r="U378" s="175"/>
      <c r="V378" s="175"/>
      <c r="W378" s="175"/>
      <c r="X378" s="175"/>
      <c r="Y378" s="175"/>
      <c r="Z378" s="175"/>
      <c r="AA378" s="175"/>
      <c r="AB378" s="175"/>
      <c r="AC378" s="175"/>
      <c r="AD378" s="1114"/>
      <c r="AE378" s="1114"/>
      <c r="AF378" s="1114"/>
      <c r="AG378" s="1114"/>
      <c r="AH378" s="1114"/>
      <c r="AI378" s="173"/>
      <c r="AJ378" s="173"/>
      <c r="AK378" s="173"/>
      <c r="AL378" s="173"/>
      <c r="AM378" s="179"/>
      <c r="AN378" s="179"/>
      <c r="AO378" s="194">
        <f t="shared" si="91"/>
        <v>0</v>
      </c>
      <c r="AP378" s="179">
        <v>1E-3</v>
      </c>
      <c r="AQ378" s="179"/>
    </row>
    <row r="379" spans="2:43">
      <c r="B379" s="183"/>
      <c r="C379" s="183"/>
      <c r="D379" s="183"/>
      <c r="E379" s="183"/>
      <c r="F379" s="183"/>
      <c r="G379" s="183"/>
      <c r="H379" s="183"/>
      <c r="I379" s="183"/>
      <c r="J379" s="183"/>
      <c r="K379" s="196">
        <f t="shared" si="90"/>
        <v>0</v>
      </c>
      <c r="L379" s="1118"/>
      <c r="M379" s="1119"/>
      <c r="N379" s="1118"/>
      <c r="O379" s="1119"/>
      <c r="P379" s="184"/>
      <c r="Q379" s="184"/>
      <c r="R379" s="184"/>
      <c r="S379" s="175"/>
      <c r="T379" s="175"/>
      <c r="U379" s="175"/>
      <c r="V379" s="175"/>
      <c r="W379" s="175"/>
      <c r="X379" s="175"/>
      <c r="Y379" s="175"/>
      <c r="Z379" s="175"/>
      <c r="AA379" s="175"/>
      <c r="AB379" s="175"/>
      <c r="AC379" s="175"/>
      <c r="AD379" s="1114"/>
      <c r="AE379" s="1114"/>
      <c r="AF379" s="1114"/>
      <c r="AG379" s="1114"/>
      <c r="AH379" s="1114"/>
      <c r="AI379" s="173"/>
      <c r="AJ379" s="173"/>
      <c r="AK379" s="173"/>
      <c r="AL379" s="173"/>
      <c r="AM379" s="179"/>
      <c r="AN379" s="179"/>
      <c r="AO379" s="194">
        <f t="shared" si="91"/>
        <v>0</v>
      </c>
      <c r="AP379" s="179">
        <v>1E-3</v>
      </c>
      <c r="AQ379" s="179"/>
    </row>
    <row r="380" spans="2:43">
      <c r="B380" s="183"/>
      <c r="C380" s="183"/>
      <c r="D380" s="183"/>
      <c r="E380" s="183"/>
      <c r="F380" s="183"/>
      <c r="G380" s="183"/>
      <c r="H380" s="183"/>
      <c r="I380" s="183"/>
      <c r="J380" s="183"/>
      <c r="K380" s="196">
        <f t="shared" si="90"/>
        <v>0</v>
      </c>
      <c r="L380" s="1118"/>
      <c r="M380" s="1119"/>
      <c r="N380" s="1118"/>
      <c r="O380" s="1119"/>
      <c r="P380" s="184"/>
      <c r="Q380" s="184"/>
      <c r="R380" s="184"/>
      <c r="S380" s="175"/>
      <c r="T380" s="175"/>
      <c r="U380" s="175"/>
      <c r="V380" s="175"/>
      <c r="W380" s="175"/>
      <c r="X380" s="175"/>
      <c r="Y380" s="175"/>
      <c r="Z380" s="175"/>
      <c r="AA380" s="175"/>
      <c r="AB380" s="175"/>
      <c r="AC380" s="175"/>
      <c r="AD380" s="1114"/>
      <c r="AE380" s="1114"/>
      <c r="AF380" s="1114"/>
      <c r="AG380" s="1114"/>
      <c r="AH380" s="1114"/>
      <c r="AI380" s="173"/>
      <c r="AJ380" s="173"/>
      <c r="AK380" s="173"/>
      <c r="AL380" s="173"/>
      <c r="AM380" s="179"/>
      <c r="AN380" s="179"/>
      <c r="AO380" s="194">
        <f t="shared" si="91"/>
        <v>0</v>
      </c>
      <c r="AP380" s="179">
        <v>1E-3</v>
      </c>
      <c r="AQ380" s="179"/>
    </row>
    <row r="381" spans="2:43">
      <c r="B381" s="183"/>
      <c r="C381" s="183"/>
      <c r="D381" s="183"/>
      <c r="E381" s="183"/>
      <c r="F381" s="183"/>
      <c r="G381" s="183"/>
      <c r="H381" s="183"/>
      <c r="I381" s="183"/>
      <c r="J381" s="183"/>
      <c r="K381" s="196">
        <f t="shared" si="90"/>
        <v>0</v>
      </c>
      <c r="L381" s="1118"/>
      <c r="M381" s="1119"/>
      <c r="N381" s="1118"/>
      <c r="O381" s="1119"/>
      <c r="P381" s="184"/>
      <c r="Q381" s="184"/>
      <c r="R381" s="184"/>
      <c r="S381" s="175"/>
      <c r="T381" s="175"/>
      <c r="U381" s="175"/>
      <c r="V381" s="175"/>
      <c r="W381" s="175"/>
      <c r="X381" s="175"/>
      <c r="Y381" s="175"/>
      <c r="Z381" s="175"/>
      <c r="AA381" s="175"/>
      <c r="AB381" s="175"/>
      <c r="AC381" s="175"/>
      <c r="AD381" s="1114"/>
      <c r="AE381" s="1114"/>
      <c r="AF381" s="1114"/>
      <c r="AG381" s="1114"/>
      <c r="AH381" s="1114"/>
      <c r="AI381" s="173"/>
      <c r="AJ381" s="173"/>
      <c r="AK381" s="173"/>
      <c r="AL381" s="173"/>
      <c r="AM381" s="179"/>
      <c r="AN381" s="179"/>
      <c r="AO381" s="194">
        <f t="shared" si="91"/>
        <v>0</v>
      </c>
      <c r="AP381" s="179">
        <v>1E-3</v>
      </c>
      <c r="AQ381" s="179"/>
    </row>
    <row r="382" spans="2:43">
      <c r="B382" s="183"/>
      <c r="C382" s="183"/>
      <c r="D382" s="183"/>
      <c r="E382" s="183"/>
      <c r="F382" s="183"/>
      <c r="G382" s="183"/>
      <c r="H382" s="183"/>
      <c r="I382" s="183"/>
      <c r="J382" s="183"/>
      <c r="K382" s="196">
        <f t="shared" si="90"/>
        <v>0</v>
      </c>
      <c r="L382" s="1118"/>
      <c r="M382" s="1119"/>
      <c r="N382" s="1118"/>
      <c r="O382" s="1119"/>
      <c r="P382" s="184"/>
      <c r="Q382" s="184"/>
      <c r="R382" s="184"/>
      <c r="S382" s="175"/>
      <c r="T382" s="175"/>
      <c r="U382" s="175"/>
      <c r="V382" s="175"/>
      <c r="W382" s="175"/>
      <c r="X382" s="175"/>
      <c r="Y382" s="175"/>
      <c r="Z382" s="175"/>
      <c r="AA382" s="175"/>
      <c r="AB382" s="175"/>
      <c r="AC382" s="175"/>
      <c r="AD382" s="1114"/>
      <c r="AE382" s="1114"/>
      <c r="AF382" s="1114"/>
      <c r="AG382" s="1114"/>
      <c r="AH382" s="1114"/>
      <c r="AI382" s="173"/>
      <c r="AJ382" s="173"/>
      <c r="AK382" s="173"/>
      <c r="AL382" s="173"/>
      <c r="AM382" s="179"/>
      <c r="AN382" s="179"/>
      <c r="AO382" s="194">
        <f t="shared" si="91"/>
        <v>0</v>
      </c>
      <c r="AP382" s="179">
        <v>1E-3</v>
      </c>
      <c r="AQ382" s="179"/>
    </row>
    <row r="383" spans="2:43">
      <c r="B383" s="183"/>
      <c r="C383" s="183"/>
      <c r="D383" s="183"/>
      <c r="E383" s="183"/>
      <c r="F383" s="183"/>
      <c r="G383" s="183"/>
      <c r="H383" s="183"/>
      <c r="I383" s="183"/>
      <c r="J383" s="183"/>
      <c r="K383" s="196">
        <f t="shared" si="90"/>
        <v>0</v>
      </c>
      <c r="L383" s="1118"/>
      <c r="M383" s="1119"/>
      <c r="N383" s="1118"/>
      <c r="O383" s="1119"/>
      <c r="P383" s="184"/>
      <c r="Q383" s="184"/>
      <c r="R383" s="184"/>
      <c r="S383" s="175"/>
      <c r="T383" s="175"/>
      <c r="U383" s="175"/>
      <c r="V383" s="175"/>
      <c r="W383" s="175"/>
      <c r="X383" s="175"/>
      <c r="Y383" s="175"/>
      <c r="Z383" s="175"/>
      <c r="AA383" s="175"/>
      <c r="AB383" s="175"/>
      <c r="AC383" s="175"/>
      <c r="AD383" s="1114"/>
      <c r="AE383" s="1114"/>
      <c r="AF383" s="1114"/>
      <c r="AG383" s="1114"/>
      <c r="AH383" s="1114"/>
      <c r="AI383" s="173"/>
      <c r="AJ383" s="173"/>
      <c r="AK383" s="173"/>
      <c r="AL383" s="173"/>
      <c r="AM383" s="179"/>
      <c r="AN383" s="179"/>
      <c r="AO383" s="194">
        <f t="shared" si="91"/>
        <v>0</v>
      </c>
      <c r="AP383" s="179">
        <v>1E-3</v>
      </c>
      <c r="AQ383" s="179"/>
    </row>
    <row r="384" spans="2:43">
      <c r="B384" s="183"/>
      <c r="C384" s="183"/>
      <c r="D384" s="183"/>
      <c r="E384" s="183"/>
      <c r="F384" s="183"/>
      <c r="G384" s="183"/>
      <c r="H384" s="183"/>
      <c r="I384" s="183"/>
      <c r="J384" s="183"/>
      <c r="K384" s="196">
        <f t="shared" si="90"/>
        <v>0</v>
      </c>
      <c r="L384" s="1118"/>
      <c r="M384" s="1119"/>
      <c r="N384" s="1118"/>
      <c r="O384" s="1119"/>
      <c r="P384" s="184"/>
      <c r="Q384" s="184"/>
      <c r="R384" s="184"/>
      <c r="S384" s="175"/>
      <c r="T384" s="175"/>
      <c r="U384" s="175"/>
      <c r="V384" s="175"/>
      <c r="W384" s="175"/>
      <c r="X384" s="175"/>
      <c r="Y384" s="175"/>
      <c r="Z384" s="175"/>
      <c r="AA384" s="175"/>
      <c r="AB384" s="175"/>
      <c r="AC384" s="175"/>
      <c r="AD384" s="1114"/>
      <c r="AE384" s="1114"/>
      <c r="AF384" s="1114"/>
      <c r="AG384" s="1114"/>
      <c r="AH384" s="1114"/>
      <c r="AI384" s="173"/>
      <c r="AJ384" s="173"/>
      <c r="AK384" s="173"/>
      <c r="AL384" s="173"/>
      <c r="AM384" s="179"/>
      <c r="AN384" s="179"/>
      <c r="AO384" s="194">
        <f t="shared" si="91"/>
        <v>0</v>
      </c>
      <c r="AP384" s="179">
        <v>1E-3</v>
      </c>
      <c r="AQ384" s="179"/>
    </row>
    <row r="385" spans="2:43">
      <c r="B385" s="183"/>
      <c r="C385" s="183"/>
      <c r="D385" s="183"/>
      <c r="E385" s="183"/>
      <c r="F385" s="183"/>
      <c r="G385" s="183"/>
      <c r="H385" s="183"/>
      <c r="I385" s="183"/>
      <c r="J385" s="183"/>
      <c r="K385" s="196">
        <f t="shared" si="90"/>
        <v>0</v>
      </c>
      <c r="L385" s="1118"/>
      <c r="M385" s="1119"/>
      <c r="N385" s="1118"/>
      <c r="O385" s="1119"/>
      <c r="P385" s="184"/>
      <c r="Q385" s="184"/>
      <c r="R385" s="184"/>
      <c r="S385" s="175"/>
      <c r="T385" s="175"/>
      <c r="U385" s="175"/>
      <c r="V385" s="175"/>
      <c r="W385" s="175"/>
      <c r="X385" s="175"/>
      <c r="Y385" s="175"/>
      <c r="Z385" s="175"/>
      <c r="AA385" s="175"/>
      <c r="AB385" s="175"/>
      <c r="AC385" s="175"/>
      <c r="AD385" s="1114"/>
      <c r="AE385" s="1114"/>
      <c r="AF385" s="1114"/>
      <c r="AG385" s="1114"/>
      <c r="AH385" s="1114"/>
      <c r="AI385" s="173"/>
      <c r="AJ385" s="173"/>
      <c r="AK385" s="173"/>
      <c r="AL385" s="173"/>
      <c r="AM385" s="179"/>
      <c r="AN385" s="179"/>
      <c r="AO385" s="194">
        <f t="shared" si="91"/>
        <v>0</v>
      </c>
      <c r="AP385" s="179">
        <v>1E-3</v>
      </c>
      <c r="AQ385" s="179"/>
    </row>
    <row r="386" spans="2:43">
      <c r="B386" s="183"/>
      <c r="C386" s="183"/>
      <c r="D386" s="183"/>
      <c r="E386" s="183"/>
      <c r="F386" s="183"/>
      <c r="G386" s="183"/>
      <c r="H386" s="183"/>
      <c r="I386" s="183"/>
      <c r="J386" s="183"/>
      <c r="K386" s="196">
        <f t="shared" si="90"/>
        <v>0</v>
      </c>
      <c r="L386" s="1118"/>
      <c r="M386" s="1119"/>
      <c r="N386" s="1118"/>
      <c r="O386" s="1119"/>
      <c r="P386" s="184"/>
      <c r="Q386" s="184"/>
      <c r="R386" s="184"/>
      <c r="S386" s="175"/>
      <c r="T386" s="175"/>
      <c r="U386" s="175"/>
      <c r="V386" s="175"/>
      <c r="W386" s="175"/>
      <c r="X386" s="175"/>
      <c r="Y386" s="175"/>
      <c r="Z386" s="175"/>
      <c r="AA386" s="175"/>
      <c r="AB386" s="175"/>
      <c r="AC386" s="175"/>
      <c r="AD386" s="1114"/>
      <c r="AE386" s="1114"/>
      <c r="AF386" s="1114"/>
      <c r="AG386" s="1114"/>
      <c r="AH386" s="1114"/>
      <c r="AI386" s="173"/>
      <c r="AJ386" s="173"/>
      <c r="AK386" s="173"/>
      <c r="AL386" s="173"/>
      <c r="AM386" s="179"/>
      <c r="AN386" s="179"/>
      <c r="AO386" s="194">
        <f t="shared" si="91"/>
        <v>0</v>
      </c>
      <c r="AP386" s="179">
        <v>1E-3</v>
      </c>
      <c r="AQ386" s="179"/>
    </row>
    <row r="387" spans="2:43">
      <c r="B387" s="183"/>
      <c r="C387" s="183"/>
      <c r="D387" s="183"/>
      <c r="E387" s="183"/>
      <c r="F387" s="183"/>
      <c r="G387" s="183"/>
      <c r="H387" s="183"/>
      <c r="I387" s="183"/>
      <c r="J387" s="183"/>
      <c r="K387" s="196">
        <f t="shared" si="90"/>
        <v>0</v>
      </c>
      <c r="L387" s="1118"/>
      <c r="M387" s="1119"/>
      <c r="N387" s="1118"/>
      <c r="O387" s="1119"/>
      <c r="P387" s="184"/>
      <c r="Q387" s="184"/>
      <c r="R387" s="184"/>
      <c r="S387" s="175"/>
      <c r="T387" s="175"/>
      <c r="U387" s="175"/>
      <c r="V387" s="175"/>
      <c r="W387" s="175"/>
      <c r="X387" s="175"/>
      <c r="Y387" s="175"/>
      <c r="Z387" s="175"/>
      <c r="AA387" s="175"/>
      <c r="AB387" s="175"/>
      <c r="AC387" s="175"/>
      <c r="AD387" s="1114"/>
      <c r="AE387" s="1114"/>
      <c r="AF387" s="1114"/>
      <c r="AG387" s="1114"/>
      <c r="AH387" s="1114"/>
      <c r="AI387" s="173"/>
      <c r="AJ387" s="173"/>
      <c r="AK387" s="173"/>
      <c r="AL387" s="173"/>
      <c r="AM387" s="179"/>
      <c r="AN387" s="179"/>
      <c r="AO387" s="194">
        <f t="shared" si="91"/>
        <v>0</v>
      </c>
      <c r="AP387" s="179">
        <v>1E-3</v>
      </c>
      <c r="AQ387" s="179"/>
    </row>
    <row r="388" spans="2:43">
      <c r="B388" s="183"/>
      <c r="C388" s="183"/>
      <c r="D388" s="183"/>
      <c r="E388" s="183"/>
      <c r="F388" s="183"/>
      <c r="G388" s="183"/>
      <c r="H388" s="183"/>
      <c r="I388" s="183"/>
      <c r="J388" s="183"/>
      <c r="K388" s="196">
        <f t="shared" si="90"/>
        <v>0</v>
      </c>
      <c r="L388" s="1118"/>
      <c r="M388" s="1119"/>
      <c r="N388" s="1118"/>
      <c r="O388" s="1119"/>
      <c r="P388" s="184"/>
      <c r="Q388" s="184"/>
      <c r="R388" s="184"/>
      <c r="S388" s="175"/>
      <c r="T388" s="175"/>
      <c r="U388" s="175"/>
      <c r="V388" s="175"/>
      <c r="W388" s="175"/>
      <c r="X388" s="175"/>
      <c r="Y388" s="175"/>
      <c r="Z388" s="175"/>
      <c r="AA388" s="175"/>
      <c r="AB388" s="175"/>
      <c r="AC388" s="175"/>
      <c r="AD388" s="1114"/>
      <c r="AE388" s="1114"/>
      <c r="AF388" s="1114"/>
      <c r="AG388" s="1114"/>
      <c r="AH388" s="1114"/>
      <c r="AI388" s="173"/>
      <c r="AJ388" s="173"/>
      <c r="AK388" s="173"/>
      <c r="AL388" s="173"/>
      <c r="AM388" s="179"/>
      <c r="AN388" s="179"/>
      <c r="AO388" s="194">
        <f t="shared" si="91"/>
        <v>0</v>
      </c>
      <c r="AP388" s="179">
        <v>1E-3</v>
      </c>
      <c r="AQ388" s="179"/>
    </row>
    <row r="389" spans="2:43">
      <c r="B389" s="183"/>
      <c r="C389" s="183"/>
      <c r="D389" s="183"/>
      <c r="E389" s="183"/>
      <c r="F389" s="183"/>
      <c r="G389" s="183"/>
      <c r="H389" s="183"/>
      <c r="I389" s="183"/>
      <c r="J389" s="183"/>
      <c r="K389" s="196">
        <f t="shared" ref="K389:K452" si="92">AO389+J389</f>
        <v>0</v>
      </c>
      <c r="L389" s="1118"/>
      <c r="M389" s="1119"/>
      <c r="N389" s="1118"/>
      <c r="O389" s="1119"/>
      <c r="P389" s="184"/>
      <c r="Q389" s="184"/>
      <c r="R389" s="184"/>
      <c r="S389" s="175"/>
      <c r="T389" s="175"/>
      <c r="U389" s="175"/>
      <c r="V389" s="175"/>
      <c r="W389" s="175"/>
      <c r="X389" s="175"/>
      <c r="Y389" s="175"/>
      <c r="Z389" s="175"/>
      <c r="AA389" s="175"/>
      <c r="AB389" s="175"/>
      <c r="AC389" s="175"/>
      <c r="AD389" s="1114"/>
      <c r="AE389" s="1114"/>
      <c r="AF389" s="1114"/>
      <c r="AG389" s="1114"/>
      <c r="AH389" s="1114"/>
      <c r="AI389" s="173"/>
      <c r="AJ389" s="173"/>
      <c r="AK389" s="173"/>
      <c r="AL389" s="173"/>
      <c r="AM389" s="179"/>
      <c r="AN389" s="179"/>
      <c r="AO389" s="194">
        <f t="shared" ref="AO389:AO452" si="93">IF(J389&lt;0.005,4*J389,IF(J389&lt;0.01,3*J389,2*J389))</f>
        <v>0</v>
      </c>
      <c r="AP389" s="179">
        <v>1E-3</v>
      </c>
      <c r="AQ389" s="179"/>
    </row>
    <row r="390" spans="2:43">
      <c r="B390" s="183"/>
      <c r="C390" s="183"/>
      <c r="D390" s="183"/>
      <c r="E390" s="183"/>
      <c r="F390" s="183"/>
      <c r="G390" s="183"/>
      <c r="H390" s="183"/>
      <c r="I390" s="183"/>
      <c r="J390" s="183"/>
      <c r="K390" s="196">
        <f t="shared" si="92"/>
        <v>0</v>
      </c>
      <c r="L390" s="1118"/>
      <c r="M390" s="1119"/>
      <c r="N390" s="1118"/>
      <c r="O390" s="1119"/>
      <c r="P390" s="184"/>
      <c r="Q390" s="184"/>
      <c r="R390" s="184"/>
      <c r="S390" s="175"/>
      <c r="T390" s="175"/>
      <c r="U390" s="175"/>
      <c r="V390" s="175"/>
      <c r="W390" s="175"/>
      <c r="X390" s="175"/>
      <c r="Y390" s="175"/>
      <c r="Z390" s="175"/>
      <c r="AA390" s="175"/>
      <c r="AB390" s="175"/>
      <c r="AC390" s="175"/>
      <c r="AD390" s="1114"/>
      <c r="AE390" s="1114"/>
      <c r="AF390" s="1114"/>
      <c r="AG390" s="1114"/>
      <c r="AH390" s="1114"/>
      <c r="AI390" s="173"/>
      <c r="AJ390" s="173"/>
      <c r="AK390" s="173"/>
      <c r="AL390" s="173"/>
      <c r="AM390" s="179"/>
      <c r="AN390" s="179"/>
      <c r="AO390" s="194">
        <f t="shared" si="93"/>
        <v>0</v>
      </c>
      <c r="AP390" s="179">
        <v>1E-3</v>
      </c>
      <c r="AQ390" s="179"/>
    </row>
    <row r="391" spans="2:43">
      <c r="B391" s="183"/>
      <c r="C391" s="183"/>
      <c r="D391" s="183"/>
      <c r="E391" s="183"/>
      <c r="F391" s="183"/>
      <c r="G391" s="183"/>
      <c r="H391" s="183"/>
      <c r="I391" s="183"/>
      <c r="J391" s="183"/>
      <c r="K391" s="196">
        <f t="shared" si="92"/>
        <v>0</v>
      </c>
      <c r="L391" s="1118"/>
      <c r="M391" s="1119"/>
      <c r="N391" s="1118"/>
      <c r="O391" s="1119"/>
      <c r="P391" s="184"/>
      <c r="Q391" s="184"/>
      <c r="R391" s="184"/>
      <c r="S391" s="175"/>
      <c r="T391" s="175"/>
      <c r="U391" s="175"/>
      <c r="V391" s="175"/>
      <c r="W391" s="175"/>
      <c r="X391" s="175"/>
      <c r="Y391" s="175"/>
      <c r="Z391" s="175"/>
      <c r="AA391" s="175"/>
      <c r="AB391" s="175"/>
      <c r="AC391" s="175"/>
      <c r="AD391" s="1114"/>
      <c r="AE391" s="1114"/>
      <c r="AF391" s="1114"/>
      <c r="AG391" s="1114"/>
      <c r="AH391" s="1114"/>
      <c r="AI391" s="173"/>
      <c r="AJ391" s="173"/>
      <c r="AK391" s="173"/>
      <c r="AL391" s="173"/>
      <c r="AM391" s="179"/>
      <c r="AN391" s="179"/>
      <c r="AO391" s="194">
        <f t="shared" si="93"/>
        <v>0</v>
      </c>
      <c r="AP391" s="179">
        <v>1E-3</v>
      </c>
      <c r="AQ391" s="179"/>
    </row>
    <row r="392" spans="2:43">
      <c r="B392" s="183"/>
      <c r="C392" s="183"/>
      <c r="D392" s="183"/>
      <c r="E392" s="183"/>
      <c r="F392" s="183"/>
      <c r="G392" s="183"/>
      <c r="H392" s="183"/>
      <c r="I392" s="183"/>
      <c r="J392" s="183"/>
      <c r="K392" s="196">
        <f t="shared" si="92"/>
        <v>0</v>
      </c>
      <c r="L392" s="1118"/>
      <c r="M392" s="1119"/>
      <c r="N392" s="1118"/>
      <c r="O392" s="1119"/>
      <c r="P392" s="184"/>
      <c r="Q392" s="184"/>
      <c r="R392" s="184"/>
      <c r="S392" s="175"/>
      <c r="T392" s="175"/>
      <c r="U392" s="175"/>
      <c r="V392" s="175"/>
      <c r="W392" s="175"/>
      <c r="X392" s="175"/>
      <c r="Y392" s="175"/>
      <c r="Z392" s="175"/>
      <c r="AA392" s="175"/>
      <c r="AB392" s="175"/>
      <c r="AC392" s="175"/>
      <c r="AD392" s="1114"/>
      <c r="AE392" s="1114"/>
      <c r="AF392" s="1114"/>
      <c r="AG392" s="1114"/>
      <c r="AH392" s="1114"/>
      <c r="AI392" s="173"/>
      <c r="AJ392" s="173"/>
      <c r="AK392" s="173"/>
      <c r="AL392" s="173"/>
      <c r="AM392" s="179"/>
      <c r="AN392" s="179"/>
      <c r="AO392" s="194">
        <f t="shared" si="93"/>
        <v>0</v>
      </c>
      <c r="AP392" s="179">
        <v>1E-3</v>
      </c>
      <c r="AQ392" s="179"/>
    </row>
    <row r="393" spans="2:43">
      <c r="B393" s="183"/>
      <c r="C393" s="183"/>
      <c r="D393" s="183"/>
      <c r="E393" s="183"/>
      <c r="F393" s="183"/>
      <c r="G393" s="183"/>
      <c r="H393" s="183"/>
      <c r="I393" s="183"/>
      <c r="J393" s="183"/>
      <c r="K393" s="196">
        <f t="shared" si="92"/>
        <v>0</v>
      </c>
      <c r="L393" s="1118"/>
      <c r="M393" s="1119"/>
      <c r="N393" s="1118"/>
      <c r="O393" s="1119"/>
      <c r="P393" s="184"/>
      <c r="Q393" s="184"/>
      <c r="R393" s="184"/>
      <c r="S393" s="175"/>
      <c r="T393" s="175"/>
      <c r="U393" s="175"/>
      <c r="V393" s="175"/>
      <c r="W393" s="175"/>
      <c r="X393" s="175"/>
      <c r="Y393" s="175"/>
      <c r="Z393" s="175"/>
      <c r="AA393" s="175"/>
      <c r="AB393" s="175"/>
      <c r="AC393" s="175"/>
      <c r="AD393" s="1114"/>
      <c r="AE393" s="1114"/>
      <c r="AF393" s="1114"/>
      <c r="AG393" s="1114"/>
      <c r="AH393" s="1114"/>
      <c r="AI393" s="173"/>
      <c r="AJ393" s="173"/>
      <c r="AK393" s="173"/>
      <c r="AL393" s="173"/>
      <c r="AM393" s="179"/>
      <c r="AN393" s="179"/>
      <c r="AO393" s="194">
        <f t="shared" si="93"/>
        <v>0</v>
      </c>
      <c r="AP393" s="179">
        <v>1E-3</v>
      </c>
      <c r="AQ393" s="179"/>
    </row>
    <row r="394" spans="2:43">
      <c r="B394" s="183"/>
      <c r="C394" s="183"/>
      <c r="D394" s="183"/>
      <c r="E394" s="183"/>
      <c r="F394" s="183"/>
      <c r="G394" s="183"/>
      <c r="H394" s="183"/>
      <c r="I394" s="183"/>
      <c r="J394" s="183"/>
      <c r="K394" s="196">
        <f t="shared" si="92"/>
        <v>0</v>
      </c>
      <c r="L394" s="1118"/>
      <c r="M394" s="1119"/>
      <c r="N394" s="1118"/>
      <c r="O394" s="1119"/>
      <c r="P394" s="184"/>
      <c r="Q394" s="184"/>
      <c r="R394" s="184"/>
      <c r="S394" s="175"/>
      <c r="T394" s="175"/>
      <c r="U394" s="175"/>
      <c r="V394" s="175"/>
      <c r="W394" s="175"/>
      <c r="X394" s="175"/>
      <c r="Y394" s="175"/>
      <c r="Z394" s="175"/>
      <c r="AA394" s="175"/>
      <c r="AB394" s="175"/>
      <c r="AC394" s="175"/>
      <c r="AD394" s="1114"/>
      <c r="AE394" s="1114"/>
      <c r="AF394" s="1114"/>
      <c r="AG394" s="1114"/>
      <c r="AH394" s="1114"/>
      <c r="AI394" s="173"/>
      <c r="AJ394" s="173"/>
      <c r="AK394" s="173"/>
      <c r="AL394" s="173"/>
      <c r="AM394" s="179"/>
      <c r="AN394" s="179"/>
      <c r="AO394" s="194">
        <f t="shared" si="93"/>
        <v>0</v>
      </c>
      <c r="AP394" s="179">
        <v>1E-3</v>
      </c>
      <c r="AQ394" s="179"/>
    </row>
    <row r="395" spans="2:43">
      <c r="B395" s="183"/>
      <c r="C395" s="183"/>
      <c r="D395" s="183"/>
      <c r="E395" s="183"/>
      <c r="F395" s="183"/>
      <c r="G395" s="183"/>
      <c r="H395" s="183"/>
      <c r="I395" s="183"/>
      <c r="J395" s="183"/>
      <c r="K395" s="196">
        <f t="shared" si="92"/>
        <v>0</v>
      </c>
      <c r="L395" s="1118"/>
      <c r="M395" s="1119"/>
      <c r="N395" s="1118"/>
      <c r="O395" s="1119"/>
      <c r="P395" s="184"/>
      <c r="Q395" s="184"/>
      <c r="R395" s="184"/>
      <c r="S395" s="175"/>
      <c r="T395" s="175"/>
      <c r="U395" s="175"/>
      <c r="V395" s="175"/>
      <c r="W395" s="175"/>
      <c r="X395" s="175"/>
      <c r="Y395" s="175"/>
      <c r="Z395" s="175"/>
      <c r="AA395" s="175"/>
      <c r="AB395" s="175"/>
      <c r="AC395" s="175"/>
      <c r="AD395" s="1114"/>
      <c r="AE395" s="1114"/>
      <c r="AF395" s="1114"/>
      <c r="AG395" s="1114"/>
      <c r="AH395" s="1114"/>
      <c r="AI395" s="173"/>
      <c r="AJ395" s="173"/>
      <c r="AK395" s="173"/>
      <c r="AL395" s="173"/>
      <c r="AM395" s="179"/>
      <c r="AN395" s="179"/>
      <c r="AO395" s="194">
        <f t="shared" si="93"/>
        <v>0</v>
      </c>
      <c r="AP395" s="179">
        <v>1E-3</v>
      </c>
      <c r="AQ395" s="179"/>
    </row>
    <row r="396" spans="2:43">
      <c r="B396" s="183"/>
      <c r="C396" s="183"/>
      <c r="D396" s="183"/>
      <c r="E396" s="183"/>
      <c r="F396" s="183"/>
      <c r="G396" s="183"/>
      <c r="H396" s="183"/>
      <c r="I396" s="183"/>
      <c r="J396" s="183"/>
      <c r="K396" s="196">
        <f t="shared" si="92"/>
        <v>0</v>
      </c>
      <c r="L396" s="1118"/>
      <c r="M396" s="1119"/>
      <c r="N396" s="1118"/>
      <c r="O396" s="1119"/>
      <c r="P396" s="184"/>
      <c r="Q396" s="184"/>
      <c r="R396" s="184"/>
      <c r="S396" s="175"/>
      <c r="T396" s="175"/>
      <c r="U396" s="175"/>
      <c r="V396" s="175"/>
      <c r="W396" s="175"/>
      <c r="X396" s="175"/>
      <c r="Y396" s="175"/>
      <c r="Z396" s="175"/>
      <c r="AA396" s="175"/>
      <c r="AB396" s="175"/>
      <c r="AC396" s="175"/>
      <c r="AD396" s="1114"/>
      <c r="AE396" s="1114"/>
      <c r="AF396" s="1114"/>
      <c r="AG396" s="1114"/>
      <c r="AH396" s="1114"/>
      <c r="AI396" s="173"/>
      <c r="AJ396" s="173"/>
      <c r="AK396" s="173"/>
      <c r="AL396" s="173"/>
      <c r="AM396" s="179"/>
      <c r="AN396" s="179"/>
      <c r="AO396" s="194">
        <f t="shared" si="93"/>
        <v>0</v>
      </c>
      <c r="AP396" s="179">
        <v>1E-3</v>
      </c>
      <c r="AQ396" s="179"/>
    </row>
    <row r="397" spans="2:43">
      <c r="B397" s="183"/>
      <c r="C397" s="183"/>
      <c r="D397" s="183"/>
      <c r="E397" s="183"/>
      <c r="F397" s="183"/>
      <c r="G397" s="183"/>
      <c r="H397" s="183"/>
      <c r="I397" s="183"/>
      <c r="J397" s="183"/>
      <c r="K397" s="196">
        <f t="shared" si="92"/>
        <v>0</v>
      </c>
      <c r="L397" s="1118"/>
      <c r="M397" s="1119"/>
      <c r="N397" s="1118"/>
      <c r="O397" s="1119"/>
      <c r="P397" s="184"/>
      <c r="Q397" s="184"/>
      <c r="R397" s="184"/>
      <c r="S397" s="175"/>
      <c r="T397" s="175"/>
      <c r="U397" s="175"/>
      <c r="V397" s="175"/>
      <c r="W397" s="175"/>
      <c r="X397" s="175"/>
      <c r="Y397" s="175"/>
      <c r="Z397" s="175"/>
      <c r="AA397" s="175"/>
      <c r="AB397" s="175"/>
      <c r="AC397" s="175"/>
      <c r="AD397" s="1114"/>
      <c r="AE397" s="1114"/>
      <c r="AF397" s="1114"/>
      <c r="AG397" s="1114"/>
      <c r="AH397" s="1114"/>
      <c r="AI397" s="173"/>
      <c r="AJ397" s="173"/>
      <c r="AK397" s="173"/>
      <c r="AL397" s="173"/>
      <c r="AM397" s="179"/>
      <c r="AN397" s="179"/>
      <c r="AO397" s="194">
        <f t="shared" si="93"/>
        <v>0</v>
      </c>
      <c r="AP397" s="179">
        <v>1E-3</v>
      </c>
      <c r="AQ397" s="179"/>
    </row>
    <row r="398" spans="2:43">
      <c r="B398" s="183"/>
      <c r="C398" s="183"/>
      <c r="D398" s="183"/>
      <c r="E398" s="183"/>
      <c r="F398" s="183"/>
      <c r="G398" s="183"/>
      <c r="H398" s="183"/>
      <c r="I398" s="183"/>
      <c r="J398" s="183"/>
      <c r="K398" s="196">
        <f t="shared" si="92"/>
        <v>0</v>
      </c>
      <c r="L398" s="1118"/>
      <c r="M398" s="1119"/>
      <c r="N398" s="1118"/>
      <c r="O398" s="1119"/>
      <c r="P398" s="184"/>
      <c r="Q398" s="184"/>
      <c r="R398" s="184"/>
      <c r="S398" s="175"/>
      <c r="T398" s="175"/>
      <c r="U398" s="175"/>
      <c r="V398" s="175"/>
      <c r="W398" s="175"/>
      <c r="X398" s="175"/>
      <c r="Y398" s="175"/>
      <c r="Z398" s="175"/>
      <c r="AA398" s="175"/>
      <c r="AB398" s="175"/>
      <c r="AC398" s="175"/>
      <c r="AD398" s="1114"/>
      <c r="AE398" s="1114"/>
      <c r="AF398" s="1114"/>
      <c r="AG398" s="1114"/>
      <c r="AH398" s="1114"/>
      <c r="AI398" s="173"/>
      <c r="AJ398" s="173"/>
      <c r="AK398" s="173"/>
      <c r="AL398" s="173"/>
      <c r="AM398" s="179"/>
      <c r="AN398" s="179"/>
      <c r="AO398" s="194">
        <f t="shared" si="93"/>
        <v>0</v>
      </c>
      <c r="AP398" s="179">
        <v>1E-3</v>
      </c>
      <c r="AQ398" s="179"/>
    </row>
    <row r="399" spans="2:43">
      <c r="B399" s="183"/>
      <c r="C399" s="183"/>
      <c r="D399" s="183"/>
      <c r="E399" s="183"/>
      <c r="F399" s="183"/>
      <c r="G399" s="183"/>
      <c r="H399" s="183"/>
      <c r="I399" s="183"/>
      <c r="J399" s="183"/>
      <c r="K399" s="196">
        <f t="shared" si="92"/>
        <v>0</v>
      </c>
      <c r="L399" s="1118"/>
      <c r="M399" s="1119"/>
      <c r="N399" s="1118"/>
      <c r="O399" s="1119"/>
      <c r="P399" s="184"/>
      <c r="Q399" s="184"/>
      <c r="R399" s="184"/>
      <c r="S399" s="175"/>
      <c r="T399" s="175"/>
      <c r="U399" s="175"/>
      <c r="V399" s="175"/>
      <c r="W399" s="175"/>
      <c r="X399" s="175"/>
      <c r="Y399" s="175"/>
      <c r="Z399" s="175"/>
      <c r="AA399" s="175"/>
      <c r="AB399" s="175"/>
      <c r="AC399" s="175"/>
      <c r="AD399" s="1114"/>
      <c r="AE399" s="1114"/>
      <c r="AF399" s="1114"/>
      <c r="AG399" s="1114"/>
      <c r="AH399" s="1114"/>
      <c r="AI399" s="173"/>
      <c r="AJ399" s="173"/>
      <c r="AK399" s="173"/>
      <c r="AL399" s="173"/>
      <c r="AM399" s="179"/>
      <c r="AN399" s="179"/>
      <c r="AO399" s="194">
        <f t="shared" si="93"/>
        <v>0</v>
      </c>
      <c r="AP399" s="179">
        <v>1E-3</v>
      </c>
      <c r="AQ399" s="179"/>
    </row>
    <row r="400" spans="2:43">
      <c r="B400" s="183"/>
      <c r="C400" s="183"/>
      <c r="D400" s="183"/>
      <c r="E400" s="183"/>
      <c r="F400" s="183"/>
      <c r="G400" s="183"/>
      <c r="H400" s="183"/>
      <c r="I400" s="183"/>
      <c r="J400" s="183"/>
      <c r="K400" s="196">
        <f t="shared" si="92"/>
        <v>0</v>
      </c>
      <c r="L400" s="1118"/>
      <c r="M400" s="1119"/>
      <c r="N400" s="1118"/>
      <c r="O400" s="1119"/>
      <c r="P400" s="184"/>
      <c r="Q400" s="184"/>
      <c r="R400" s="184"/>
      <c r="S400" s="175"/>
      <c r="T400" s="175"/>
      <c r="U400" s="175"/>
      <c r="V400" s="175"/>
      <c r="W400" s="175"/>
      <c r="X400" s="175"/>
      <c r="Y400" s="175"/>
      <c r="Z400" s="175"/>
      <c r="AA400" s="175"/>
      <c r="AB400" s="175"/>
      <c r="AC400" s="175"/>
      <c r="AD400" s="1114"/>
      <c r="AE400" s="1114"/>
      <c r="AF400" s="1114"/>
      <c r="AG400" s="1114"/>
      <c r="AH400" s="1114"/>
      <c r="AI400" s="173"/>
      <c r="AJ400" s="173"/>
      <c r="AK400" s="173"/>
      <c r="AL400" s="173"/>
      <c r="AM400" s="179"/>
      <c r="AN400" s="179"/>
      <c r="AO400" s="194">
        <f t="shared" si="93"/>
        <v>0</v>
      </c>
      <c r="AP400" s="179">
        <v>1E-3</v>
      </c>
      <c r="AQ400" s="179"/>
    </row>
    <row r="401" spans="2:43">
      <c r="B401" s="183"/>
      <c r="C401" s="183"/>
      <c r="D401" s="183"/>
      <c r="E401" s="183"/>
      <c r="F401" s="183"/>
      <c r="G401" s="183"/>
      <c r="H401" s="183"/>
      <c r="I401" s="183"/>
      <c r="J401" s="183"/>
      <c r="K401" s="196">
        <f t="shared" si="92"/>
        <v>0</v>
      </c>
      <c r="L401" s="1118"/>
      <c r="M401" s="1119"/>
      <c r="N401" s="1118"/>
      <c r="O401" s="1119"/>
      <c r="P401" s="184"/>
      <c r="Q401" s="184"/>
      <c r="R401" s="184"/>
      <c r="S401" s="175"/>
      <c r="T401" s="175"/>
      <c r="U401" s="175"/>
      <c r="V401" s="175"/>
      <c r="W401" s="175"/>
      <c r="X401" s="175"/>
      <c r="Y401" s="175"/>
      <c r="Z401" s="175"/>
      <c r="AA401" s="175"/>
      <c r="AB401" s="175"/>
      <c r="AC401" s="175"/>
      <c r="AD401" s="1114"/>
      <c r="AE401" s="1114"/>
      <c r="AF401" s="1114"/>
      <c r="AG401" s="1114"/>
      <c r="AH401" s="1114"/>
      <c r="AI401" s="173"/>
      <c r="AJ401" s="173"/>
      <c r="AK401" s="173"/>
      <c r="AL401" s="173"/>
      <c r="AM401" s="179"/>
      <c r="AN401" s="179"/>
      <c r="AO401" s="194">
        <f t="shared" si="93"/>
        <v>0</v>
      </c>
      <c r="AP401" s="179">
        <v>1E-3</v>
      </c>
      <c r="AQ401" s="179"/>
    </row>
    <row r="402" spans="2:43">
      <c r="B402" s="183"/>
      <c r="C402" s="183"/>
      <c r="D402" s="183"/>
      <c r="E402" s="183"/>
      <c r="F402" s="183"/>
      <c r="G402" s="183"/>
      <c r="H402" s="183"/>
      <c r="I402" s="183"/>
      <c r="J402" s="183"/>
      <c r="K402" s="196">
        <f t="shared" si="92"/>
        <v>0</v>
      </c>
      <c r="L402" s="1118"/>
      <c r="M402" s="1119"/>
      <c r="N402" s="1118"/>
      <c r="O402" s="1119"/>
      <c r="P402" s="184"/>
      <c r="Q402" s="184"/>
      <c r="R402" s="184"/>
      <c r="S402" s="175"/>
      <c r="T402" s="175"/>
      <c r="U402" s="175"/>
      <c r="V402" s="175"/>
      <c r="W402" s="175"/>
      <c r="X402" s="175"/>
      <c r="Y402" s="175"/>
      <c r="Z402" s="175"/>
      <c r="AA402" s="175"/>
      <c r="AB402" s="175"/>
      <c r="AC402" s="175"/>
      <c r="AD402" s="1114"/>
      <c r="AE402" s="1114"/>
      <c r="AF402" s="1114"/>
      <c r="AG402" s="1114"/>
      <c r="AH402" s="1114"/>
      <c r="AI402" s="173"/>
      <c r="AJ402" s="173"/>
      <c r="AK402" s="173"/>
      <c r="AL402" s="173"/>
      <c r="AM402" s="179"/>
      <c r="AN402" s="179"/>
      <c r="AO402" s="194">
        <f t="shared" si="93"/>
        <v>0</v>
      </c>
      <c r="AP402" s="179">
        <v>1E-3</v>
      </c>
      <c r="AQ402" s="179"/>
    </row>
    <row r="403" spans="2:43">
      <c r="B403" s="183"/>
      <c r="C403" s="183"/>
      <c r="D403" s="183"/>
      <c r="E403" s="183"/>
      <c r="F403" s="183"/>
      <c r="G403" s="183"/>
      <c r="H403" s="183"/>
      <c r="I403" s="183"/>
      <c r="J403" s="183"/>
      <c r="K403" s="196">
        <f t="shared" si="92"/>
        <v>0</v>
      </c>
      <c r="L403" s="1118"/>
      <c r="M403" s="1119"/>
      <c r="N403" s="1118"/>
      <c r="O403" s="1119"/>
      <c r="P403" s="184"/>
      <c r="Q403" s="184"/>
      <c r="R403" s="184"/>
      <c r="S403" s="175"/>
      <c r="T403" s="175"/>
      <c r="U403" s="175"/>
      <c r="V403" s="175"/>
      <c r="W403" s="175"/>
      <c r="X403" s="175"/>
      <c r="Y403" s="175"/>
      <c r="Z403" s="175"/>
      <c r="AA403" s="175"/>
      <c r="AB403" s="175"/>
      <c r="AC403" s="175"/>
      <c r="AD403" s="1114"/>
      <c r="AE403" s="1114"/>
      <c r="AF403" s="1114"/>
      <c r="AG403" s="1114"/>
      <c r="AH403" s="1114"/>
      <c r="AI403" s="173"/>
      <c r="AJ403" s="173"/>
      <c r="AK403" s="173"/>
      <c r="AL403" s="173"/>
      <c r="AM403" s="179"/>
      <c r="AN403" s="179"/>
      <c r="AO403" s="194">
        <f t="shared" si="93"/>
        <v>0</v>
      </c>
      <c r="AP403" s="179">
        <v>1E-3</v>
      </c>
      <c r="AQ403" s="179"/>
    </row>
    <row r="404" spans="2:43">
      <c r="B404" s="183"/>
      <c r="C404" s="183"/>
      <c r="D404" s="183"/>
      <c r="E404" s="183"/>
      <c r="F404" s="183"/>
      <c r="G404" s="183"/>
      <c r="H404" s="183"/>
      <c r="I404" s="183"/>
      <c r="J404" s="183"/>
      <c r="K404" s="196">
        <f t="shared" si="92"/>
        <v>0</v>
      </c>
      <c r="L404" s="1118"/>
      <c r="M404" s="1119"/>
      <c r="N404" s="1118"/>
      <c r="O404" s="1119"/>
      <c r="P404" s="184"/>
      <c r="Q404" s="184"/>
      <c r="R404" s="184"/>
      <c r="S404" s="175"/>
      <c r="T404" s="175"/>
      <c r="U404" s="175"/>
      <c r="V404" s="175"/>
      <c r="W404" s="175"/>
      <c r="X404" s="175"/>
      <c r="Y404" s="175"/>
      <c r="Z404" s="175"/>
      <c r="AA404" s="175"/>
      <c r="AB404" s="175"/>
      <c r="AC404" s="175"/>
      <c r="AD404" s="1114"/>
      <c r="AE404" s="1114"/>
      <c r="AF404" s="1114"/>
      <c r="AG404" s="1114"/>
      <c r="AH404" s="1114"/>
      <c r="AI404" s="173"/>
      <c r="AJ404" s="173"/>
      <c r="AK404" s="173"/>
      <c r="AL404" s="173"/>
      <c r="AM404" s="179"/>
      <c r="AN404" s="179"/>
      <c r="AO404" s="194">
        <f t="shared" si="93"/>
        <v>0</v>
      </c>
      <c r="AP404" s="179">
        <v>1E-3</v>
      </c>
      <c r="AQ404" s="179"/>
    </row>
    <row r="405" spans="2:43">
      <c r="B405" s="183"/>
      <c r="C405" s="183"/>
      <c r="D405" s="183"/>
      <c r="E405" s="183"/>
      <c r="F405" s="183"/>
      <c r="G405" s="183"/>
      <c r="H405" s="183"/>
      <c r="I405" s="183"/>
      <c r="J405" s="183"/>
      <c r="K405" s="196">
        <f t="shared" si="92"/>
        <v>0</v>
      </c>
      <c r="L405" s="1118"/>
      <c r="M405" s="1119"/>
      <c r="N405" s="1118"/>
      <c r="O405" s="1119"/>
      <c r="P405" s="184"/>
      <c r="Q405" s="184"/>
      <c r="R405" s="184"/>
      <c r="S405" s="175"/>
      <c r="T405" s="175"/>
      <c r="U405" s="175"/>
      <c r="V405" s="175"/>
      <c r="W405" s="175"/>
      <c r="X405" s="175"/>
      <c r="Y405" s="175"/>
      <c r="Z405" s="175"/>
      <c r="AA405" s="175"/>
      <c r="AB405" s="175"/>
      <c r="AC405" s="175"/>
      <c r="AD405" s="1114"/>
      <c r="AE405" s="1114"/>
      <c r="AF405" s="1114"/>
      <c r="AG405" s="1114"/>
      <c r="AH405" s="1114"/>
      <c r="AI405" s="173"/>
      <c r="AJ405" s="173"/>
      <c r="AK405" s="173"/>
      <c r="AL405" s="173"/>
      <c r="AM405" s="179"/>
      <c r="AN405" s="179"/>
      <c r="AO405" s="194">
        <f t="shared" si="93"/>
        <v>0</v>
      </c>
      <c r="AP405" s="179">
        <v>1E-3</v>
      </c>
      <c r="AQ405" s="179"/>
    </row>
    <row r="406" spans="2:43">
      <c r="B406" s="183"/>
      <c r="C406" s="183"/>
      <c r="D406" s="183"/>
      <c r="E406" s="183"/>
      <c r="F406" s="183"/>
      <c r="G406" s="183"/>
      <c r="H406" s="183"/>
      <c r="I406" s="183"/>
      <c r="J406" s="183"/>
      <c r="K406" s="196">
        <f t="shared" si="92"/>
        <v>0</v>
      </c>
      <c r="L406" s="1118"/>
      <c r="M406" s="1119"/>
      <c r="N406" s="1118"/>
      <c r="O406" s="1119"/>
      <c r="P406" s="184"/>
      <c r="Q406" s="184"/>
      <c r="R406" s="184"/>
      <c r="S406" s="175"/>
      <c r="T406" s="175"/>
      <c r="U406" s="175"/>
      <c r="V406" s="175"/>
      <c r="W406" s="175"/>
      <c r="X406" s="175"/>
      <c r="Y406" s="175"/>
      <c r="Z406" s="175"/>
      <c r="AA406" s="175"/>
      <c r="AB406" s="175"/>
      <c r="AC406" s="175"/>
      <c r="AD406" s="1114"/>
      <c r="AE406" s="1114"/>
      <c r="AF406" s="1114"/>
      <c r="AG406" s="1114"/>
      <c r="AH406" s="1114"/>
      <c r="AI406" s="173"/>
      <c r="AJ406" s="173"/>
      <c r="AK406" s="173"/>
      <c r="AL406" s="173"/>
      <c r="AM406" s="179"/>
      <c r="AN406" s="179"/>
      <c r="AO406" s="194">
        <f t="shared" si="93"/>
        <v>0</v>
      </c>
      <c r="AP406" s="179">
        <v>1E-3</v>
      </c>
      <c r="AQ406" s="179"/>
    </row>
    <row r="407" spans="2:43">
      <c r="B407" s="183"/>
      <c r="C407" s="183"/>
      <c r="D407" s="183"/>
      <c r="E407" s="183"/>
      <c r="F407" s="183"/>
      <c r="G407" s="183"/>
      <c r="H407" s="183"/>
      <c r="I407" s="183"/>
      <c r="J407" s="183"/>
      <c r="K407" s="196">
        <f t="shared" si="92"/>
        <v>0</v>
      </c>
      <c r="L407" s="1118"/>
      <c r="M407" s="1119"/>
      <c r="N407" s="1118"/>
      <c r="O407" s="1119"/>
      <c r="P407" s="184"/>
      <c r="Q407" s="184"/>
      <c r="R407" s="184"/>
      <c r="S407" s="175"/>
      <c r="T407" s="175"/>
      <c r="U407" s="175"/>
      <c r="V407" s="175"/>
      <c r="W407" s="175"/>
      <c r="X407" s="175"/>
      <c r="Y407" s="175"/>
      <c r="Z407" s="175"/>
      <c r="AA407" s="175"/>
      <c r="AB407" s="175"/>
      <c r="AC407" s="175"/>
      <c r="AD407" s="1114"/>
      <c r="AE407" s="1114"/>
      <c r="AF407" s="1114"/>
      <c r="AG407" s="1114"/>
      <c r="AH407" s="1114"/>
      <c r="AI407" s="173"/>
      <c r="AJ407" s="173"/>
      <c r="AK407" s="173"/>
      <c r="AL407" s="173"/>
      <c r="AM407" s="179"/>
      <c r="AN407" s="179"/>
      <c r="AO407" s="194">
        <f t="shared" si="93"/>
        <v>0</v>
      </c>
      <c r="AP407" s="179">
        <v>1E-3</v>
      </c>
      <c r="AQ407" s="179"/>
    </row>
    <row r="408" spans="2:43">
      <c r="B408" s="183"/>
      <c r="C408" s="183"/>
      <c r="D408" s="183"/>
      <c r="E408" s="183"/>
      <c r="F408" s="183"/>
      <c r="G408" s="183"/>
      <c r="H408" s="183"/>
      <c r="I408" s="183"/>
      <c r="J408" s="183"/>
      <c r="K408" s="196">
        <f t="shared" si="92"/>
        <v>0</v>
      </c>
      <c r="L408" s="1118"/>
      <c r="M408" s="1119"/>
      <c r="N408" s="1118"/>
      <c r="O408" s="1119"/>
      <c r="P408" s="184"/>
      <c r="Q408" s="184"/>
      <c r="R408" s="184"/>
      <c r="S408" s="175"/>
      <c r="T408" s="175"/>
      <c r="U408" s="175"/>
      <c r="V408" s="175"/>
      <c r="W408" s="175"/>
      <c r="X408" s="175"/>
      <c r="Y408" s="175"/>
      <c r="Z408" s="175"/>
      <c r="AA408" s="175"/>
      <c r="AB408" s="175"/>
      <c r="AC408" s="175"/>
      <c r="AD408" s="1114"/>
      <c r="AE408" s="1114"/>
      <c r="AF408" s="1114"/>
      <c r="AG408" s="1114"/>
      <c r="AH408" s="1114"/>
      <c r="AI408" s="173"/>
      <c r="AJ408" s="173"/>
      <c r="AK408" s="173"/>
      <c r="AL408" s="173"/>
      <c r="AM408" s="179"/>
      <c r="AN408" s="179"/>
      <c r="AO408" s="194">
        <f t="shared" si="93"/>
        <v>0</v>
      </c>
      <c r="AP408" s="179">
        <v>1E-3</v>
      </c>
      <c r="AQ408" s="179"/>
    </row>
    <row r="409" spans="2:43">
      <c r="B409" s="183"/>
      <c r="C409" s="183"/>
      <c r="D409" s="183"/>
      <c r="E409" s="183"/>
      <c r="F409" s="183"/>
      <c r="G409" s="183"/>
      <c r="H409" s="183"/>
      <c r="I409" s="183"/>
      <c r="J409" s="183"/>
      <c r="K409" s="196">
        <f t="shared" si="92"/>
        <v>0</v>
      </c>
      <c r="L409" s="1118"/>
      <c r="M409" s="1119"/>
      <c r="N409" s="1118"/>
      <c r="O409" s="1119"/>
      <c r="P409" s="184"/>
      <c r="Q409" s="184"/>
      <c r="R409" s="184"/>
      <c r="S409" s="175"/>
      <c r="T409" s="175"/>
      <c r="U409" s="175"/>
      <c r="V409" s="175"/>
      <c r="W409" s="175"/>
      <c r="X409" s="175"/>
      <c r="Y409" s="175"/>
      <c r="Z409" s="175"/>
      <c r="AA409" s="175"/>
      <c r="AB409" s="175"/>
      <c r="AC409" s="175"/>
      <c r="AD409" s="1114"/>
      <c r="AE409" s="1114"/>
      <c r="AF409" s="1114"/>
      <c r="AG409" s="1114"/>
      <c r="AH409" s="1114"/>
      <c r="AI409" s="173"/>
      <c r="AJ409" s="173"/>
      <c r="AK409" s="173"/>
      <c r="AL409" s="173"/>
      <c r="AM409" s="179"/>
      <c r="AN409" s="179"/>
      <c r="AO409" s="194">
        <f t="shared" si="93"/>
        <v>0</v>
      </c>
      <c r="AP409" s="179">
        <v>1E-3</v>
      </c>
      <c r="AQ409" s="179"/>
    </row>
    <row r="410" spans="2:43">
      <c r="B410" s="192"/>
      <c r="C410" s="192"/>
      <c r="D410" s="192"/>
      <c r="E410" s="192"/>
      <c r="F410" s="192"/>
      <c r="G410" s="192"/>
      <c r="H410" s="192"/>
      <c r="I410" s="192"/>
      <c r="J410" s="192"/>
      <c r="K410" s="196">
        <f t="shared" si="92"/>
        <v>0</v>
      </c>
      <c r="L410" s="1118"/>
      <c r="M410" s="1119"/>
      <c r="N410" s="1118"/>
      <c r="O410" s="1119"/>
      <c r="P410" s="184"/>
      <c r="Q410" s="184"/>
      <c r="R410" s="184"/>
      <c r="S410" s="176"/>
      <c r="T410" s="176"/>
      <c r="U410" s="176"/>
      <c r="V410" s="176"/>
      <c r="W410" s="176"/>
      <c r="X410" s="176"/>
      <c r="Y410" s="176"/>
      <c r="Z410" s="176"/>
      <c r="AA410" s="176"/>
      <c r="AB410" s="176"/>
      <c r="AC410" s="176"/>
      <c r="AD410" s="1124"/>
      <c r="AE410" s="1124"/>
      <c r="AF410" s="1124"/>
      <c r="AG410" s="1124"/>
      <c r="AH410" s="1124"/>
      <c r="AI410" s="177"/>
      <c r="AJ410" s="177"/>
      <c r="AK410" s="173"/>
      <c r="AL410" s="173"/>
      <c r="AM410" s="179"/>
      <c r="AN410" s="179"/>
      <c r="AO410" s="194">
        <f t="shared" si="93"/>
        <v>0</v>
      </c>
      <c r="AP410" s="179">
        <v>1E-3</v>
      </c>
      <c r="AQ410" s="179"/>
    </row>
    <row r="411" spans="2:43">
      <c r="B411" s="183"/>
      <c r="C411" s="183"/>
      <c r="D411" s="183"/>
      <c r="E411" s="183"/>
      <c r="F411" s="183"/>
      <c r="G411" s="183"/>
      <c r="H411" s="183"/>
      <c r="I411" s="183"/>
      <c r="J411" s="183"/>
      <c r="K411" s="196">
        <f t="shared" si="92"/>
        <v>0</v>
      </c>
      <c r="L411" s="1118"/>
      <c r="M411" s="1119"/>
      <c r="N411" s="1118"/>
      <c r="O411" s="1119"/>
      <c r="P411" s="184"/>
      <c r="Q411" s="184"/>
      <c r="R411" s="184"/>
      <c r="S411" s="175"/>
      <c r="T411" s="175"/>
      <c r="U411" s="175"/>
      <c r="V411" s="175"/>
      <c r="W411" s="175"/>
      <c r="X411" s="175"/>
      <c r="Y411" s="175"/>
      <c r="Z411" s="175"/>
      <c r="AA411" s="175"/>
      <c r="AB411" s="175"/>
      <c r="AC411" s="175"/>
      <c r="AD411" s="1114"/>
      <c r="AE411" s="1114"/>
      <c r="AF411" s="1114"/>
      <c r="AG411" s="1114"/>
      <c r="AH411" s="1114"/>
      <c r="AI411" s="173"/>
      <c r="AJ411" s="173"/>
      <c r="AK411" s="173"/>
      <c r="AL411" s="173"/>
      <c r="AM411" s="179"/>
      <c r="AN411" s="179"/>
      <c r="AO411" s="194">
        <f t="shared" si="93"/>
        <v>0</v>
      </c>
      <c r="AP411" s="179">
        <v>1E-3</v>
      </c>
      <c r="AQ411" s="179"/>
    </row>
    <row r="412" spans="2:43">
      <c r="B412" s="183"/>
      <c r="C412" s="183"/>
      <c r="D412" s="183"/>
      <c r="E412" s="183"/>
      <c r="F412" s="183"/>
      <c r="G412" s="183"/>
      <c r="H412" s="183"/>
      <c r="I412" s="183"/>
      <c r="J412" s="183"/>
      <c r="K412" s="196">
        <f t="shared" si="92"/>
        <v>0</v>
      </c>
      <c r="L412" s="1118"/>
      <c r="M412" s="1119"/>
      <c r="N412" s="1118"/>
      <c r="O412" s="1119"/>
      <c r="P412" s="184"/>
      <c r="Q412" s="184"/>
      <c r="R412" s="184"/>
      <c r="S412" s="175"/>
      <c r="T412" s="175"/>
      <c r="U412" s="175"/>
      <c r="V412" s="175"/>
      <c r="W412" s="175"/>
      <c r="X412" s="175"/>
      <c r="Y412" s="175"/>
      <c r="Z412" s="175"/>
      <c r="AA412" s="175"/>
      <c r="AB412" s="175"/>
      <c r="AC412" s="175"/>
      <c r="AD412" s="1114"/>
      <c r="AE412" s="1114"/>
      <c r="AF412" s="1114"/>
      <c r="AG412" s="1114"/>
      <c r="AH412" s="1114"/>
      <c r="AI412" s="173"/>
      <c r="AJ412" s="173"/>
      <c r="AK412" s="173"/>
      <c r="AL412" s="173"/>
      <c r="AM412" s="179"/>
      <c r="AN412" s="179"/>
      <c r="AO412" s="194">
        <f t="shared" si="93"/>
        <v>0</v>
      </c>
      <c r="AP412" s="179">
        <v>1E-3</v>
      </c>
      <c r="AQ412" s="179"/>
    </row>
    <row r="413" spans="2:43">
      <c r="B413" s="183"/>
      <c r="C413" s="183"/>
      <c r="D413" s="183"/>
      <c r="E413" s="183"/>
      <c r="F413" s="183"/>
      <c r="G413" s="183"/>
      <c r="H413" s="183"/>
      <c r="I413" s="183"/>
      <c r="J413" s="183"/>
      <c r="K413" s="196">
        <f t="shared" si="92"/>
        <v>0</v>
      </c>
      <c r="L413" s="1118"/>
      <c r="M413" s="1119"/>
      <c r="N413" s="1118"/>
      <c r="O413" s="1119"/>
      <c r="P413" s="184"/>
      <c r="Q413" s="184"/>
      <c r="R413" s="184"/>
      <c r="S413" s="175"/>
      <c r="T413" s="175"/>
      <c r="U413" s="175"/>
      <c r="V413" s="175"/>
      <c r="W413" s="175"/>
      <c r="X413" s="175"/>
      <c r="Y413" s="175"/>
      <c r="Z413" s="175"/>
      <c r="AA413" s="175"/>
      <c r="AB413" s="175"/>
      <c r="AC413" s="175"/>
      <c r="AD413" s="1114"/>
      <c r="AE413" s="1114"/>
      <c r="AF413" s="1114"/>
      <c r="AG413" s="1114"/>
      <c r="AH413" s="1114"/>
      <c r="AI413" s="173"/>
      <c r="AJ413" s="173"/>
      <c r="AK413" s="173"/>
      <c r="AL413" s="173"/>
      <c r="AM413" s="179"/>
      <c r="AN413" s="179"/>
      <c r="AO413" s="194">
        <f t="shared" si="93"/>
        <v>0</v>
      </c>
      <c r="AP413" s="179">
        <v>1E-3</v>
      </c>
      <c r="AQ413" s="179"/>
    </row>
    <row r="414" spans="2:43">
      <c r="B414" s="183"/>
      <c r="C414" s="183"/>
      <c r="D414" s="183"/>
      <c r="E414" s="183"/>
      <c r="F414" s="183"/>
      <c r="G414" s="183"/>
      <c r="H414" s="183"/>
      <c r="I414" s="183"/>
      <c r="J414" s="183"/>
      <c r="K414" s="196">
        <f t="shared" si="92"/>
        <v>0</v>
      </c>
      <c r="L414" s="1118"/>
      <c r="M414" s="1119"/>
      <c r="N414" s="1118"/>
      <c r="O414" s="1119"/>
      <c r="P414" s="184"/>
      <c r="Q414" s="184"/>
      <c r="R414" s="184"/>
      <c r="S414" s="175"/>
      <c r="T414" s="175"/>
      <c r="U414" s="175"/>
      <c r="V414" s="175"/>
      <c r="W414" s="175"/>
      <c r="X414" s="175"/>
      <c r="Y414" s="175"/>
      <c r="Z414" s="175"/>
      <c r="AA414" s="175"/>
      <c r="AB414" s="175"/>
      <c r="AC414" s="175"/>
      <c r="AD414" s="1114"/>
      <c r="AE414" s="1114"/>
      <c r="AF414" s="1114"/>
      <c r="AG414" s="1114"/>
      <c r="AH414" s="1114"/>
      <c r="AI414" s="173"/>
      <c r="AJ414" s="173"/>
      <c r="AK414" s="173"/>
      <c r="AL414" s="173"/>
      <c r="AM414" s="179"/>
      <c r="AN414" s="179"/>
      <c r="AO414" s="194">
        <f t="shared" si="93"/>
        <v>0</v>
      </c>
      <c r="AP414" s="179">
        <v>1E-3</v>
      </c>
      <c r="AQ414" s="179"/>
    </row>
    <row r="415" spans="2:43">
      <c r="B415" s="183"/>
      <c r="C415" s="183"/>
      <c r="D415" s="183"/>
      <c r="E415" s="183"/>
      <c r="F415" s="183"/>
      <c r="G415" s="183"/>
      <c r="H415" s="183"/>
      <c r="I415" s="183"/>
      <c r="J415" s="183"/>
      <c r="K415" s="196">
        <f t="shared" si="92"/>
        <v>0</v>
      </c>
      <c r="L415" s="1118"/>
      <c r="M415" s="1119"/>
      <c r="N415" s="1118"/>
      <c r="O415" s="1119"/>
      <c r="P415" s="184"/>
      <c r="Q415" s="184"/>
      <c r="R415" s="184"/>
      <c r="S415" s="175"/>
      <c r="T415" s="175"/>
      <c r="U415" s="175"/>
      <c r="V415" s="175"/>
      <c r="W415" s="175"/>
      <c r="X415" s="175"/>
      <c r="Y415" s="175"/>
      <c r="Z415" s="175"/>
      <c r="AA415" s="175"/>
      <c r="AB415" s="175"/>
      <c r="AC415" s="175"/>
      <c r="AD415" s="1114"/>
      <c r="AE415" s="1114"/>
      <c r="AF415" s="1114"/>
      <c r="AG415" s="1114"/>
      <c r="AH415" s="1114"/>
      <c r="AI415" s="173"/>
      <c r="AJ415" s="173"/>
      <c r="AK415" s="173"/>
      <c r="AL415" s="173"/>
      <c r="AM415" s="179"/>
      <c r="AN415" s="179"/>
      <c r="AO415" s="194">
        <f t="shared" si="93"/>
        <v>0</v>
      </c>
      <c r="AP415" s="179">
        <v>1E-3</v>
      </c>
      <c r="AQ415" s="179"/>
    </row>
    <row r="416" spans="2:43">
      <c r="B416" s="183"/>
      <c r="C416" s="183"/>
      <c r="D416" s="183"/>
      <c r="E416" s="183"/>
      <c r="F416" s="183"/>
      <c r="G416" s="183"/>
      <c r="H416" s="183"/>
      <c r="I416" s="183"/>
      <c r="J416" s="183"/>
      <c r="K416" s="196">
        <f t="shared" si="92"/>
        <v>0</v>
      </c>
      <c r="L416" s="1118"/>
      <c r="M416" s="1119"/>
      <c r="N416" s="1118"/>
      <c r="O416" s="1119"/>
      <c r="P416" s="184"/>
      <c r="Q416" s="184"/>
      <c r="R416" s="184"/>
      <c r="S416" s="175"/>
      <c r="T416" s="175"/>
      <c r="U416" s="175"/>
      <c r="V416" s="175"/>
      <c r="W416" s="175"/>
      <c r="X416" s="175"/>
      <c r="Y416" s="175"/>
      <c r="Z416" s="175"/>
      <c r="AA416" s="175"/>
      <c r="AB416" s="175"/>
      <c r="AC416" s="175"/>
      <c r="AD416" s="1114"/>
      <c r="AE416" s="1114"/>
      <c r="AF416" s="1114"/>
      <c r="AG416" s="1114"/>
      <c r="AH416" s="1114"/>
      <c r="AI416" s="173"/>
      <c r="AJ416" s="173"/>
      <c r="AK416" s="173"/>
      <c r="AL416" s="173"/>
      <c r="AM416" s="179"/>
      <c r="AN416" s="179"/>
      <c r="AO416" s="194">
        <f t="shared" si="93"/>
        <v>0</v>
      </c>
      <c r="AP416" s="179">
        <v>1E-3</v>
      </c>
      <c r="AQ416" s="179"/>
    </row>
    <row r="417" spans="2:43">
      <c r="B417" s="183"/>
      <c r="C417" s="183"/>
      <c r="D417" s="183"/>
      <c r="E417" s="183"/>
      <c r="F417" s="183"/>
      <c r="G417" s="183"/>
      <c r="H417" s="183"/>
      <c r="I417" s="183"/>
      <c r="J417" s="183"/>
      <c r="K417" s="196">
        <f t="shared" si="92"/>
        <v>0</v>
      </c>
      <c r="L417" s="1118"/>
      <c r="M417" s="1119"/>
      <c r="N417" s="1118"/>
      <c r="O417" s="1119"/>
      <c r="P417" s="184"/>
      <c r="Q417" s="184"/>
      <c r="R417" s="184"/>
      <c r="S417" s="175"/>
      <c r="T417" s="175"/>
      <c r="U417" s="175"/>
      <c r="V417" s="175"/>
      <c r="W417" s="175"/>
      <c r="X417" s="175"/>
      <c r="Y417" s="175"/>
      <c r="Z417" s="175"/>
      <c r="AA417" s="175"/>
      <c r="AB417" s="175"/>
      <c r="AC417" s="175"/>
      <c r="AD417" s="1114"/>
      <c r="AE417" s="1114"/>
      <c r="AF417" s="1114"/>
      <c r="AG417" s="1114"/>
      <c r="AH417" s="1114"/>
      <c r="AI417" s="173"/>
      <c r="AJ417" s="173"/>
      <c r="AK417" s="173"/>
      <c r="AL417" s="173"/>
      <c r="AM417" s="179"/>
      <c r="AN417" s="179"/>
      <c r="AO417" s="194">
        <f t="shared" si="93"/>
        <v>0</v>
      </c>
      <c r="AP417" s="179">
        <v>1E-3</v>
      </c>
      <c r="AQ417" s="179"/>
    </row>
    <row r="418" spans="2:43">
      <c r="B418" s="183"/>
      <c r="C418" s="183"/>
      <c r="D418" s="183"/>
      <c r="E418" s="183"/>
      <c r="F418" s="183"/>
      <c r="G418" s="183"/>
      <c r="H418" s="183"/>
      <c r="I418" s="183"/>
      <c r="J418" s="183"/>
      <c r="K418" s="196">
        <f t="shared" si="92"/>
        <v>0</v>
      </c>
      <c r="L418" s="1118"/>
      <c r="M418" s="1119"/>
      <c r="N418" s="1118"/>
      <c r="O418" s="1119"/>
      <c r="P418" s="184"/>
      <c r="Q418" s="184"/>
      <c r="R418" s="184"/>
      <c r="S418" s="175"/>
      <c r="T418" s="175"/>
      <c r="U418" s="175"/>
      <c r="V418" s="175"/>
      <c r="W418" s="175"/>
      <c r="X418" s="175"/>
      <c r="Y418" s="175"/>
      <c r="Z418" s="175"/>
      <c r="AA418" s="175"/>
      <c r="AB418" s="175"/>
      <c r="AC418" s="175"/>
      <c r="AD418" s="1114"/>
      <c r="AE418" s="1114"/>
      <c r="AF418" s="1114"/>
      <c r="AG418" s="1114"/>
      <c r="AH418" s="1114"/>
      <c r="AI418" s="173"/>
      <c r="AJ418" s="173"/>
      <c r="AK418" s="173"/>
      <c r="AL418" s="173"/>
      <c r="AM418" s="179"/>
      <c r="AN418" s="179"/>
      <c r="AO418" s="194">
        <f t="shared" si="93"/>
        <v>0</v>
      </c>
      <c r="AP418" s="179">
        <v>1E-3</v>
      </c>
      <c r="AQ418" s="179"/>
    </row>
    <row r="419" spans="2:43">
      <c r="B419" s="183"/>
      <c r="C419" s="183"/>
      <c r="D419" s="183"/>
      <c r="E419" s="183"/>
      <c r="F419" s="183"/>
      <c r="G419" s="183"/>
      <c r="H419" s="183"/>
      <c r="I419" s="183"/>
      <c r="J419" s="183"/>
      <c r="K419" s="196">
        <f t="shared" si="92"/>
        <v>0</v>
      </c>
      <c r="L419" s="1118"/>
      <c r="M419" s="1119"/>
      <c r="N419" s="1118"/>
      <c r="O419" s="1119"/>
      <c r="P419" s="184"/>
      <c r="Q419" s="184"/>
      <c r="R419" s="184"/>
      <c r="S419" s="175"/>
      <c r="T419" s="175"/>
      <c r="U419" s="175"/>
      <c r="V419" s="175"/>
      <c r="W419" s="175"/>
      <c r="X419" s="175"/>
      <c r="Y419" s="175"/>
      <c r="Z419" s="175"/>
      <c r="AA419" s="175"/>
      <c r="AB419" s="175"/>
      <c r="AC419" s="175"/>
      <c r="AD419" s="1114"/>
      <c r="AE419" s="1114"/>
      <c r="AF419" s="1114"/>
      <c r="AG419" s="1114"/>
      <c r="AH419" s="1114"/>
      <c r="AI419" s="173"/>
      <c r="AJ419" s="173"/>
      <c r="AK419" s="173"/>
      <c r="AL419" s="173"/>
      <c r="AM419" s="179"/>
      <c r="AN419" s="179"/>
      <c r="AO419" s="194">
        <f t="shared" si="93"/>
        <v>0</v>
      </c>
      <c r="AP419" s="179">
        <v>1E-3</v>
      </c>
      <c r="AQ419" s="179"/>
    </row>
    <row r="420" spans="2:43">
      <c r="B420" s="183"/>
      <c r="C420" s="183"/>
      <c r="D420" s="183"/>
      <c r="E420" s="183"/>
      <c r="F420" s="183"/>
      <c r="G420" s="183"/>
      <c r="H420" s="183"/>
      <c r="I420" s="183"/>
      <c r="J420" s="183"/>
      <c r="K420" s="196">
        <f t="shared" si="92"/>
        <v>0</v>
      </c>
      <c r="L420" s="1118"/>
      <c r="M420" s="1119"/>
      <c r="N420" s="1118"/>
      <c r="O420" s="1119"/>
      <c r="P420" s="184"/>
      <c r="Q420" s="184"/>
      <c r="R420" s="184"/>
      <c r="S420" s="175"/>
      <c r="T420" s="175"/>
      <c r="U420" s="175"/>
      <c r="V420" s="175"/>
      <c r="W420" s="175"/>
      <c r="X420" s="175"/>
      <c r="Y420" s="175"/>
      <c r="Z420" s="175"/>
      <c r="AA420" s="175"/>
      <c r="AB420" s="175"/>
      <c r="AC420" s="175"/>
      <c r="AD420" s="1114"/>
      <c r="AE420" s="1114"/>
      <c r="AF420" s="1114"/>
      <c r="AG420" s="1114"/>
      <c r="AH420" s="1114"/>
      <c r="AI420" s="173"/>
      <c r="AJ420" s="173"/>
      <c r="AK420" s="173"/>
      <c r="AL420" s="173"/>
      <c r="AM420" s="179"/>
      <c r="AN420" s="179"/>
      <c r="AO420" s="194">
        <f t="shared" si="93"/>
        <v>0</v>
      </c>
      <c r="AP420" s="179">
        <v>1E-3</v>
      </c>
      <c r="AQ420" s="179"/>
    </row>
    <row r="421" spans="2:43">
      <c r="B421" s="183"/>
      <c r="C421" s="183"/>
      <c r="D421" s="183"/>
      <c r="E421" s="183"/>
      <c r="F421" s="183"/>
      <c r="G421" s="183"/>
      <c r="H421" s="183"/>
      <c r="I421" s="183"/>
      <c r="J421" s="183"/>
      <c r="K421" s="196">
        <f t="shared" si="92"/>
        <v>0</v>
      </c>
      <c r="L421" s="1118"/>
      <c r="M421" s="1119"/>
      <c r="N421" s="1118"/>
      <c r="O421" s="1119"/>
      <c r="P421" s="184"/>
      <c r="Q421" s="184"/>
      <c r="R421" s="184"/>
      <c r="S421" s="175"/>
      <c r="T421" s="175"/>
      <c r="U421" s="175"/>
      <c r="V421" s="175"/>
      <c r="W421" s="175"/>
      <c r="X421" s="175"/>
      <c r="Y421" s="175"/>
      <c r="Z421" s="175"/>
      <c r="AA421" s="175"/>
      <c r="AB421" s="175"/>
      <c r="AC421" s="175"/>
      <c r="AD421" s="1114"/>
      <c r="AE421" s="1114"/>
      <c r="AF421" s="1114"/>
      <c r="AG421" s="1114"/>
      <c r="AH421" s="1114"/>
      <c r="AI421" s="173"/>
      <c r="AJ421" s="173"/>
      <c r="AK421" s="173"/>
      <c r="AL421" s="173"/>
      <c r="AM421" s="179"/>
      <c r="AN421" s="179"/>
      <c r="AO421" s="194">
        <f t="shared" si="93"/>
        <v>0</v>
      </c>
      <c r="AP421" s="179">
        <v>1E-3</v>
      </c>
      <c r="AQ421" s="179"/>
    </row>
    <row r="422" spans="2:43">
      <c r="B422" s="183"/>
      <c r="C422" s="183"/>
      <c r="D422" s="183"/>
      <c r="E422" s="183"/>
      <c r="F422" s="183"/>
      <c r="G422" s="183"/>
      <c r="H422" s="183"/>
      <c r="I422" s="183"/>
      <c r="J422" s="183"/>
      <c r="K422" s="196">
        <f t="shared" si="92"/>
        <v>0</v>
      </c>
      <c r="L422" s="1118"/>
      <c r="M422" s="1119"/>
      <c r="N422" s="1118"/>
      <c r="O422" s="1119"/>
      <c r="P422" s="184"/>
      <c r="Q422" s="184"/>
      <c r="R422" s="184"/>
      <c r="S422" s="175"/>
      <c r="T422" s="175"/>
      <c r="U422" s="175"/>
      <c r="V422" s="175"/>
      <c r="W422" s="175"/>
      <c r="X422" s="175"/>
      <c r="Y422" s="175"/>
      <c r="Z422" s="175"/>
      <c r="AA422" s="175"/>
      <c r="AB422" s="175"/>
      <c r="AC422" s="175"/>
      <c r="AD422" s="1114"/>
      <c r="AE422" s="1114"/>
      <c r="AF422" s="1114"/>
      <c r="AG422" s="1114"/>
      <c r="AH422" s="1114"/>
      <c r="AI422" s="173"/>
      <c r="AJ422" s="173"/>
      <c r="AK422" s="173"/>
      <c r="AL422" s="173"/>
      <c r="AM422" s="179"/>
      <c r="AN422" s="179"/>
      <c r="AO422" s="194">
        <f t="shared" si="93"/>
        <v>0</v>
      </c>
      <c r="AP422" s="179">
        <v>1E-3</v>
      </c>
      <c r="AQ422" s="179"/>
    </row>
    <row r="423" spans="2:43">
      <c r="B423" s="183"/>
      <c r="C423" s="183"/>
      <c r="D423" s="183"/>
      <c r="E423" s="183"/>
      <c r="F423" s="183"/>
      <c r="G423" s="183"/>
      <c r="H423" s="183"/>
      <c r="I423" s="183"/>
      <c r="J423" s="183"/>
      <c r="K423" s="196">
        <f t="shared" si="92"/>
        <v>0</v>
      </c>
      <c r="L423" s="1118"/>
      <c r="M423" s="1119"/>
      <c r="N423" s="1118"/>
      <c r="O423" s="1119"/>
      <c r="P423" s="184"/>
      <c r="Q423" s="184"/>
      <c r="R423" s="184"/>
      <c r="S423" s="175"/>
      <c r="T423" s="175"/>
      <c r="U423" s="175"/>
      <c r="V423" s="175"/>
      <c r="W423" s="175"/>
      <c r="X423" s="175"/>
      <c r="Y423" s="175"/>
      <c r="Z423" s="175"/>
      <c r="AA423" s="175"/>
      <c r="AB423" s="175"/>
      <c r="AC423" s="175"/>
      <c r="AD423" s="1114"/>
      <c r="AE423" s="1114"/>
      <c r="AF423" s="1114"/>
      <c r="AG423" s="1114"/>
      <c r="AH423" s="1114"/>
      <c r="AI423" s="173"/>
      <c r="AJ423" s="173"/>
      <c r="AK423" s="173"/>
      <c r="AL423" s="173"/>
      <c r="AM423" s="179"/>
      <c r="AN423" s="179"/>
      <c r="AO423" s="194">
        <f t="shared" si="93"/>
        <v>0</v>
      </c>
      <c r="AP423" s="179">
        <v>1E-3</v>
      </c>
      <c r="AQ423" s="179"/>
    </row>
    <row r="424" spans="2:43">
      <c r="B424" s="183"/>
      <c r="C424" s="183"/>
      <c r="D424" s="183"/>
      <c r="E424" s="183"/>
      <c r="F424" s="183"/>
      <c r="G424" s="183"/>
      <c r="H424" s="183"/>
      <c r="I424" s="183"/>
      <c r="J424" s="183"/>
      <c r="K424" s="196">
        <f t="shared" si="92"/>
        <v>0</v>
      </c>
      <c r="L424" s="1118"/>
      <c r="M424" s="1119"/>
      <c r="N424" s="1118"/>
      <c r="O424" s="1119"/>
      <c r="P424" s="184"/>
      <c r="Q424" s="184"/>
      <c r="R424" s="184"/>
      <c r="S424" s="175"/>
      <c r="T424" s="175"/>
      <c r="U424" s="175"/>
      <c r="V424" s="175"/>
      <c r="W424" s="175"/>
      <c r="X424" s="175"/>
      <c r="Y424" s="175"/>
      <c r="Z424" s="175"/>
      <c r="AA424" s="175"/>
      <c r="AB424" s="175"/>
      <c r="AC424" s="175"/>
      <c r="AD424" s="1114"/>
      <c r="AE424" s="1114"/>
      <c r="AF424" s="1114"/>
      <c r="AG424" s="1114"/>
      <c r="AH424" s="1114"/>
      <c r="AI424" s="173"/>
      <c r="AJ424" s="173"/>
      <c r="AK424" s="173"/>
      <c r="AL424" s="173"/>
      <c r="AM424" s="179"/>
      <c r="AN424" s="179"/>
      <c r="AO424" s="194">
        <f t="shared" si="93"/>
        <v>0</v>
      </c>
      <c r="AP424" s="179">
        <v>1E-3</v>
      </c>
      <c r="AQ424" s="179"/>
    </row>
    <row r="425" spans="2:43">
      <c r="B425" s="183"/>
      <c r="C425" s="183"/>
      <c r="D425" s="183"/>
      <c r="E425" s="183"/>
      <c r="F425" s="183"/>
      <c r="G425" s="183"/>
      <c r="H425" s="183"/>
      <c r="I425" s="183"/>
      <c r="J425" s="183"/>
      <c r="K425" s="196">
        <f t="shared" si="92"/>
        <v>0</v>
      </c>
      <c r="L425" s="1118"/>
      <c r="M425" s="1119"/>
      <c r="N425" s="1118"/>
      <c r="O425" s="1119"/>
      <c r="P425" s="184"/>
      <c r="Q425" s="184"/>
      <c r="R425" s="184"/>
      <c r="S425" s="175"/>
      <c r="T425" s="175"/>
      <c r="U425" s="175"/>
      <c r="V425" s="175"/>
      <c r="W425" s="175"/>
      <c r="X425" s="175"/>
      <c r="Y425" s="175"/>
      <c r="Z425" s="175"/>
      <c r="AA425" s="175"/>
      <c r="AB425" s="175"/>
      <c r="AC425" s="175"/>
      <c r="AD425" s="1114"/>
      <c r="AE425" s="1114"/>
      <c r="AF425" s="1114"/>
      <c r="AG425" s="1114"/>
      <c r="AH425" s="1114"/>
      <c r="AI425" s="173"/>
      <c r="AJ425" s="173"/>
      <c r="AK425" s="173"/>
      <c r="AL425" s="173"/>
      <c r="AM425" s="179"/>
      <c r="AN425" s="179"/>
      <c r="AO425" s="194">
        <f t="shared" si="93"/>
        <v>0</v>
      </c>
      <c r="AP425" s="179">
        <v>1E-3</v>
      </c>
      <c r="AQ425" s="179"/>
    </row>
    <row r="426" spans="2:43">
      <c r="B426" s="183"/>
      <c r="C426" s="183"/>
      <c r="D426" s="183"/>
      <c r="E426" s="183"/>
      <c r="F426" s="183"/>
      <c r="G426" s="183"/>
      <c r="H426" s="183"/>
      <c r="I426" s="183"/>
      <c r="J426" s="183"/>
      <c r="K426" s="196">
        <f t="shared" si="92"/>
        <v>0</v>
      </c>
      <c r="L426" s="1118"/>
      <c r="M426" s="1119"/>
      <c r="N426" s="1118"/>
      <c r="O426" s="1119"/>
      <c r="P426" s="184"/>
      <c r="Q426" s="184"/>
      <c r="R426" s="184"/>
      <c r="S426" s="175"/>
      <c r="T426" s="175"/>
      <c r="U426" s="175"/>
      <c r="V426" s="175"/>
      <c r="W426" s="175"/>
      <c r="X426" s="175"/>
      <c r="Y426" s="175"/>
      <c r="Z426" s="175"/>
      <c r="AA426" s="175"/>
      <c r="AB426" s="175"/>
      <c r="AC426" s="175"/>
      <c r="AD426" s="1114"/>
      <c r="AE426" s="1114"/>
      <c r="AF426" s="1114"/>
      <c r="AG426" s="1114"/>
      <c r="AH426" s="1114"/>
      <c r="AI426" s="173"/>
      <c r="AJ426" s="173"/>
      <c r="AK426" s="173"/>
      <c r="AL426" s="173"/>
      <c r="AM426" s="179"/>
      <c r="AN426" s="179"/>
      <c r="AO426" s="194">
        <f t="shared" si="93"/>
        <v>0</v>
      </c>
      <c r="AP426" s="179">
        <v>1E-3</v>
      </c>
      <c r="AQ426" s="179"/>
    </row>
    <row r="427" spans="2:43">
      <c r="B427" s="183"/>
      <c r="C427" s="183"/>
      <c r="D427" s="183"/>
      <c r="E427" s="183"/>
      <c r="F427" s="183"/>
      <c r="G427" s="183"/>
      <c r="H427" s="183"/>
      <c r="I427" s="183"/>
      <c r="J427" s="183"/>
      <c r="K427" s="196">
        <f t="shared" si="92"/>
        <v>0</v>
      </c>
      <c r="L427" s="1118"/>
      <c r="M427" s="1119"/>
      <c r="N427" s="1118"/>
      <c r="O427" s="1119"/>
      <c r="P427" s="184"/>
      <c r="Q427" s="184"/>
      <c r="R427" s="184"/>
      <c r="S427" s="175"/>
      <c r="T427" s="175"/>
      <c r="U427" s="175"/>
      <c r="V427" s="175"/>
      <c r="W427" s="175"/>
      <c r="X427" s="175"/>
      <c r="Y427" s="175"/>
      <c r="Z427" s="175"/>
      <c r="AA427" s="175"/>
      <c r="AB427" s="175"/>
      <c r="AC427" s="175"/>
      <c r="AD427" s="1114"/>
      <c r="AE427" s="1114"/>
      <c r="AF427" s="1114"/>
      <c r="AG427" s="1114"/>
      <c r="AH427" s="1114"/>
      <c r="AI427" s="173"/>
      <c r="AJ427" s="173"/>
      <c r="AK427" s="173"/>
      <c r="AL427" s="173"/>
      <c r="AM427" s="179"/>
      <c r="AN427" s="179"/>
      <c r="AO427" s="194">
        <f t="shared" si="93"/>
        <v>0</v>
      </c>
      <c r="AP427" s="179">
        <v>1E-3</v>
      </c>
      <c r="AQ427" s="179"/>
    </row>
    <row r="428" spans="2:43">
      <c r="B428" s="183"/>
      <c r="C428" s="183"/>
      <c r="D428" s="183"/>
      <c r="E428" s="183"/>
      <c r="F428" s="183"/>
      <c r="G428" s="183"/>
      <c r="H428" s="183"/>
      <c r="I428" s="183"/>
      <c r="J428" s="183"/>
      <c r="K428" s="196">
        <f t="shared" si="92"/>
        <v>0</v>
      </c>
      <c r="L428" s="1118"/>
      <c r="M428" s="1119"/>
      <c r="N428" s="1118"/>
      <c r="O428" s="1119"/>
      <c r="P428" s="184"/>
      <c r="Q428" s="184"/>
      <c r="R428" s="184"/>
      <c r="S428" s="175"/>
      <c r="T428" s="175"/>
      <c r="U428" s="175"/>
      <c r="V428" s="175"/>
      <c r="W428" s="175"/>
      <c r="X428" s="175"/>
      <c r="Y428" s="175"/>
      <c r="Z428" s="175"/>
      <c r="AA428" s="175"/>
      <c r="AB428" s="175"/>
      <c r="AC428" s="175"/>
      <c r="AD428" s="1114"/>
      <c r="AE428" s="1114"/>
      <c r="AF428" s="1114"/>
      <c r="AG428" s="1114"/>
      <c r="AH428" s="1114"/>
      <c r="AI428" s="173"/>
      <c r="AJ428" s="173"/>
      <c r="AK428" s="173"/>
      <c r="AL428" s="173"/>
      <c r="AM428" s="179"/>
      <c r="AN428" s="179"/>
      <c r="AO428" s="194">
        <f t="shared" si="93"/>
        <v>0</v>
      </c>
      <c r="AP428" s="179">
        <v>1E-3</v>
      </c>
      <c r="AQ428" s="179"/>
    </row>
    <row r="429" spans="2:43">
      <c r="B429" s="183"/>
      <c r="C429" s="183"/>
      <c r="D429" s="183"/>
      <c r="E429" s="183"/>
      <c r="F429" s="183"/>
      <c r="G429" s="183"/>
      <c r="H429" s="183"/>
      <c r="I429" s="183"/>
      <c r="J429" s="183"/>
      <c r="K429" s="196">
        <f t="shared" si="92"/>
        <v>0</v>
      </c>
      <c r="L429" s="1118"/>
      <c r="M429" s="1119"/>
      <c r="N429" s="1118"/>
      <c r="O429" s="1119"/>
      <c r="P429" s="184"/>
      <c r="Q429" s="184"/>
      <c r="R429" s="184"/>
      <c r="S429" s="175"/>
      <c r="T429" s="175"/>
      <c r="U429" s="175"/>
      <c r="V429" s="175"/>
      <c r="W429" s="175"/>
      <c r="X429" s="175"/>
      <c r="Y429" s="175"/>
      <c r="Z429" s="175"/>
      <c r="AA429" s="175"/>
      <c r="AB429" s="175"/>
      <c r="AC429" s="175"/>
      <c r="AD429" s="1114"/>
      <c r="AE429" s="1114"/>
      <c r="AF429" s="1114"/>
      <c r="AG429" s="1114"/>
      <c r="AH429" s="1114"/>
      <c r="AI429" s="173"/>
      <c r="AJ429" s="173"/>
      <c r="AK429" s="173"/>
      <c r="AL429" s="173"/>
      <c r="AM429" s="179"/>
      <c r="AN429" s="179"/>
      <c r="AO429" s="194">
        <f t="shared" si="93"/>
        <v>0</v>
      </c>
      <c r="AP429" s="179">
        <v>1E-3</v>
      </c>
      <c r="AQ429" s="179"/>
    </row>
    <row r="430" spans="2:43">
      <c r="B430" s="183"/>
      <c r="C430" s="183"/>
      <c r="D430" s="183"/>
      <c r="E430" s="183"/>
      <c r="F430" s="183"/>
      <c r="G430" s="183"/>
      <c r="H430" s="183"/>
      <c r="I430" s="183"/>
      <c r="J430" s="183"/>
      <c r="K430" s="196">
        <f t="shared" si="92"/>
        <v>0</v>
      </c>
      <c r="L430" s="1118"/>
      <c r="M430" s="1119"/>
      <c r="N430" s="1118"/>
      <c r="O430" s="1119"/>
      <c r="P430" s="184"/>
      <c r="Q430" s="184"/>
      <c r="R430" s="184"/>
      <c r="S430" s="175"/>
      <c r="T430" s="175"/>
      <c r="U430" s="175"/>
      <c r="V430" s="175"/>
      <c r="W430" s="175"/>
      <c r="X430" s="175"/>
      <c r="Y430" s="175"/>
      <c r="Z430" s="175"/>
      <c r="AA430" s="175"/>
      <c r="AB430" s="175"/>
      <c r="AC430" s="175"/>
      <c r="AD430" s="1114"/>
      <c r="AE430" s="1114"/>
      <c r="AF430" s="1114"/>
      <c r="AG430" s="1114"/>
      <c r="AH430" s="1114"/>
      <c r="AI430" s="173"/>
      <c r="AJ430" s="173"/>
      <c r="AK430" s="173"/>
      <c r="AL430" s="173"/>
      <c r="AM430" s="179"/>
      <c r="AN430" s="179"/>
      <c r="AO430" s="194">
        <f t="shared" si="93"/>
        <v>0</v>
      </c>
      <c r="AP430" s="179">
        <v>1E-3</v>
      </c>
      <c r="AQ430" s="179"/>
    </row>
    <row r="431" spans="2:43">
      <c r="B431" s="183"/>
      <c r="C431" s="183"/>
      <c r="D431" s="183"/>
      <c r="E431" s="183"/>
      <c r="F431" s="183"/>
      <c r="G431" s="183"/>
      <c r="H431" s="183"/>
      <c r="I431" s="183"/>
      <c r="J431" s="183"/>
      <c r="K431" s="196">
        <f t="shared" si="92"/>
        <v>0</v>
      </c>
      <c r="L431" s="1118"/>
      <c r="M431" s="1119"/>
      <c r="N431" s="1118"/>
      <c r="O431" s="1119"/>
      <c r="P431" s="184"/>
      <c r="Q431" s="184"/>
      <c r="R431" s="184"/>
      <c r="S431" s="175"/>
      <c r="T431" s="175"/>
      <c r="U431" s="175"/>
      <c r="V431" s="175"/>
      <c r="W431" s="175"/>
      <c r="X431" s="175"/>
      <c r="Y431" s="175"/>
      <c r="Z431" s="175"/>
      <c r="AA431" s="175"/>
      <c r="AB431" s="175"/>
      <c r="AC431" s="175"/>
      <c r="AD431" s="1114"/>
      <c r="AE431" s="1114"/>
      <c r="AF431" s="1114"/>
      <c r="AG431" s="1114"/>
      <c r="AH431" s="1114"/>
      <c r="AI431" s="173"/>
      <c r="AJ431" s="173"/>
      <c r="AK431" s="173"/>
      <c r="AL431" s="173"/>
      <c r="AM431" s="179"/>
      <c r="AN431" s="179"/>
      <c r="AO431" s="194">
        <f t="shared" si="93"/>
        <v>0</v>
      </c>
      <c r="AP431" s="179">
        <v>1E-3</v>
      </c>
      <c r="AQ431" s="179"/>
    </row>
    <row r="432" spans="2:43">
      <c r="B432" s="183"/>
      <c r="C432" s="183"/>
      <c r="D432" s="183"/>
      <c r="E432" s="183"/>
      <c r="F432" s="183"/>
      <c r="G432" s="183"/>
      <c r="H432" s="183"/>
      <c r="I432" s="183"/>
      <c r="J432" s="183"/>
      <c r="K432" s="196">
        <f t="shared" si="92"/>
        <v>0</v>
      </c>
      <c r="L432" s="1118"/>
      <c r="M432" s="1119"/>
      <c r="N432" s="1118"/>
      <c r="O432" s="1119"/>
      <c r="P432" s="184"/>
      <c r="Q432" s="184"/>
      <c r="R432" s="184"/>
      <c r="S432" s="175"/>
      <c r="T432" s="175"/>
      <c r="U432" s="175"/>
      <c r="V432" s="175"/>
      <c r="W432" s="175"/>
      <c r="X432" s="175"/>
      <c r="Y432" s="175"/>
      <c r="Z432" s="175"/>
      <c r="AA432" s="175"/>
      <c r="AB432" s="175"/>
      <c r="AC432" s="175"/>
      <c r="AD432" s="1114"/>
      <c r="AE432" s="1114"/>
      <c r="AF432" s="1114"/>
      <c r="AG432" s="1114"/>
      <c r="AH432" s="1114"/>
      <c r="AI432" s="173"/>
      <c r="AJ432" s="173"/>
      <c r="AK432" s="173"/>
      <c r="AL432" s="173"/>
      <c r="AM432" s="179"/>
      <c r="AN432" s="179"/>
      <c r="AO432" s="194">
        <f t="shared" si="93"/>
        <v>0</v>
      </c>
      <c r="AP432" s="179">
        <v>1E-3</v>
      </c>
      <c r="AQ432" s="179"/>
    </row>
    <row r="433" spans="2:43">
      <c r="B433" s="183"/>
      <c r="C433" s="183"/>
      <c r="D433" s="183"/>
      <c r="E433" s="183"/>
      <c r="F433" s="183"/>
      <c r="G433" s="183"/>
      <c r="H433" s="183"/>
      <c r="I433" s="183"/>
      <c r="J433" s="183"/>
      <c r="K433" s="196">
        <f t="shared" si="92"/>
        <v>0</v>
      </c>
      <c r="L433" s="1118"/>
      <c r="M433" s="1119"/>
      <c r="N433" s="1118"/>
      <c r="O433" s="1119"/>
      <c r="P433" s="184"/>
      <c r="Q433" s="184"/>
      <c r="R433" s="184"/>
      <c r="S433" s="175"/>
      <c r="T433" s="175"/>
      <c r="U433" s="175"/>
      <c r="V433" s="175"/>
      <c r="W433" s="175"/>
      <c r="X433" s="175"/>
      <c r="Y433" s="175"/>
      <c r="Z433" s="175"/>
      <c r="AA433" s="175"/>
      <c r="AB433" s="175"/>
      <c r="AC433" s="175"/>
      <c r="AD433" s="1114"/>
      <c r="AE433" s="1114"/>
      <c r="AF433" s="1114"/>
      <c r="AG433" s="1114"/>
      <c r="AH433" s="1114"/>
      <c r="AI433" s="173"/>
      <c r="AJ433" s="173"/>
      <c r="AK433" s="173"/>
      <c r="AL433" s="173"/>
      <c r="AM433" s="179"/>
      <c r="AN433" s="179"/>
      <c r="AO433" s="194">
        <f t="shared" si="93"/>
        <v>0</v>
      </c>
      <c r="AP433" s="179">
        <v>1E-3</v>
      </c>
      <c r="AQ433" s="179"/>
    </row>
    <row r="434" spans="2:43">
      <c r="B434" s="183"/>
      <c r="C434" s="183"/>
      <c r="D434" s="183"/>
      <c r="E434" s="183"/>
      <c r="F434" s="183"/>
      <c r="G434" s="183"/>
      <c r="H434" s="183"/>
      <c r="I434" s="183"/>
      <c r="J434" s="183"/>
      <c r="K434" s="196">
        <f t="shared" si="92"/>
        <v>0</v>
      </c>
      <c r="L434" s="1118"/>
      <c r="M434" s="1119"/>
      <c r="N434" s="1118"/>
      <c r="O434" s="1119"/>
      <c r="P434" s="184"/>
      <c r="Q434" s="184"/>
      <c r="R434" s="184"/>
      <c r="S434" s="175"/>
      <c r="T434" s="175"/>
      <c r="U434" s="175"/>
      <c r="V434" s="175"/>
      <c r="W434" s="175"/>
      <c r="X434" s="175"/>
      <c r="Y434" s="175"/>
      <c r="Z434" s="175"/>
      <c r="AA434" s="175"/>
      <c r="AB434" s="175"/>
      <c r="AC434" s="175"/>
      <c r="AD434" s="1114"/>
      <c r="AE434" s="1114"/>
      <c r="AF434" s="1114"/>
      <c r="AG434" s="1114"/>
      <c r="AH434" s="1114"/>
      <c r="AI434" s="173"/>
      <c r="AJ434" s="173"/>
      <c r="AK434" s="173"/>
      <c r="AL434" s="173"/>
      <c r="AM434" s="179"/>
      <c r="AN434" s="179"/>
      <c r="AO434" s="194">
        <f t="shared" si="93"/>
        <v>0</v>
      </c>
      <c r="AP434" s="179">
        <v>1E-3</v>
      </c>
      <c r="AQ434" s="179"/>
    </row>
    <row r="435" spans="2:43">
      <c r="B435" s="183"/>
      <c r="C435" s="183"/>
      <c r="D435" s="183"/>
      <c r="E435" s="183"/>
      <c r="F435" s="183"/>
      <c r="G435" s="183"/>
      <c r="H435" s="183"/>
      <c r="I435" s="183"/>
      <c r="J435" s="183"/>
      <c r="K435" s="196">
        <f t="shared" si="92"/>
        <v>0</v>
      </c>
      <c r="L435" s="1118"/>
      <c r="M435" s="1119"/>
      <c r="N435" s="1118"/>
      <c r="O435" s="1119"/>
      <c r="P435" s="184"/>
      <c r="Q435" s="184"/>
      <c r="R435" s="184"/>
      <c r="S435" s="175"/>
      <c r="T435" s="175"/>
      <c r="U435" s="175"/>
      <c r="V435" s="175"/>
      <c r="W435" s="175"/>
      <c r="X435" s="175"/>
      <c r="Y435" s="175"/>
      <c r="Z435" s="175"/>
      <c r="AA435" s="175"/>
      <c r="AB435" s="175"/>
      <c r="AC435" s="175"/>
      <c r="AD435" s="1114"/>
      <c r="AE435" s="1114"/>
      <c r="AF435" s="1114"/>
      <c r="AG435" s="1114"/>
      <c r="AH435" s="1114"/>
      <c r="AI435" s="173"/>
      <c r="AJ435" s="173"/>
      <c r="AK435" s="173"/>
      <c r="AL435" s="173"/>
      <c r="AM435" s="179"/>
      <c r="AN435" s="179"/>
      <c r="AO435" s="194">
        <f t="shared" si="93"/>
        <v>0</v>
      </c>
      <c r="AP435" s="179">
        <v>1E-3</v>
      </c>
      <c r="AQ435" s="179"/>
    </row>
    <row r="436" spans="2:43">
      <c r="B436" s="183"/>
      <c r="C436" s="183"/>
      <c r="D436" s="183"/>
      <c r="E436" s="183"/>
      <c r="F436" s="183"/>
      <c r="G436" s="183"/>
      <c r="H436" s="183"/>
      <c r="I436" s="183"/>
      <c r="J436" s="183"/>
      <c r="K436" s="196">
        <f t="shared" si="92"/>
        <v>0</v>
      </c>
      <c r="L436" s="1118"/>
      <c r="M436" s="1119"/>
      <c r="N436" s="1118"/>
      <c r="O436" s="1119"/>
      <c r="P436" s="184"/>
      <c r="Q436" s="184"/>
      <c r="R436" s="184"/>
      <c r="S436" s="175"/>
      <c r="T436" s="175"/>
      <c r="U436" s="175"/>
      <c r="V436" s="175"/>
      <c r="W436" s="175"/>
      <c r="X436" s="175"/>
      <c r="Y436" s="175"/>
      <c r="Z436" s="175"/>
      <c r="AA436" s="175"/>
      <c r="AB436" s="175"/>
      <c r="AC436" s="175"/>
      <c r="AD436" s="1114"/>
      <c r="AE436" s="1114"/>
      <c r="AF436" s="1114"/>
      <c r="AG436" s="1114"/>
      <c r="AH436" s="1114"/>
      <c r="AI436" s="173"/>
      <c r="AJ436" s="173"/>
      <c r="AK436" s="173"/>
      <c r="AL436" s="173"/>
      <c r="AM436" s="179"/>
      <c r="AN436" s="179"/>
      <c r="AO436" s="194">
        <f t="shared" si="93"/>
        <v>0</v>
      </c>
      <c r="AP436" s="179">
        <v>1E-3</v>
      </c>
      <c r="AQ436" s="179"/>
    </row>
    <row r="437" spans="2:43">
      <c r="B437" s="183"/>
      <c r="C437" s="183"/>
      <c r="D437" s="183"/>
      <c r="E437" s="183"/>
      <c r="F437" s="183"/>
      <c r="G437" s="183"/>
      <c r="H437" s="183"/>
      <c r="I437" s="183"/>
      <c r="J437" s="183"/>
      <c r="K437" s="196">
        <f t="shared" si="92"/>
        <v>0</v>
      </c>
      <c r="L437" s="1118"/>
      <c r="M437" s="1119"/>
      <c r="N437" s="1118"/>
      <c r="O437" s="1119"/>
      <c r="P437" s="184"/>
      <c r="Q437" s="184"/>
      <c r="R437" s="184"/>
      <c r="S437" s="175"/>
      <c r="T437" s="175"/>
      <c r="U437" s="175"/>
      <c r="V437" s="175"/>
      <c r="W437" s="175"/>
      <c r="X437" s="175"/>
      <c r="Y437" s="175"/>
      <c r="Z437" s="175"/>
      <c r="AA437" s="175"/>
      <c r="AB437" s="175"/>
      <c r="AC437" s="175"/>
      <c r="AD437" s="1114"/>
      <c r="AE437" s="1114"/>
      <c r="AF437" s="1114"/>
      <c r="AG437" s="1114"/>
      <c r="AH437" s="1114"/>
      <c r="AI437" s="173"/>
      <c r="AJ437" s="173"/>
      <c r="AK437" s="173"/>
      <c r="AL437" s="173"/>
      <c r="AM437" s="179"/>
      <c r="AN437" s="179"/>
      <c r="AO437" s="194">
        <f t="shared" si="93"/>
        <v>0</v>
      </c>
      <c r="AP437" s="179">
        <v>1E-3</v>
      </c>
      <c r="AQ437" s="179"/>
    </row>
    <row r="438" spans="2:43">
      <c r="B438" s="183"/>
      <c r="C438" s="183"/>
      <c r="D438" s="183"/>
      <c r="E438" s="183"/>
      <c r="F438" s="183"/>
      <c r="G438" s="183"/>
      <c r="H438" s="183"/>
      <c r="I438" s="183"/>
      <c r="J438" s="183"/>
      <c r="K438" s="196">
        <f t="shared" si="92"/>
        <v>0</v>
      </c>
      <c r="L438" s="1118"/>
      <c r="M438" s="1119"/>
      <c r="N438" s="1118"/>
      <c r="O438" s="1119"/>
      <c r="P438" s="184"/>
      <c r="Q438" s="184"/>
      <c r="R438" s="184"/>
      <c r="S438" s="175"/>
      <c r="T438" s="175"/>
      <c r="U438" s="175"/>
      <c r="V438" s="175"/>
      <c r="W438" s="175"/>
      <c r="X438" s="175"/>
      <c r="Y438" s="175"/>
      <c r="Z438" s="175"/>
      <c r="AA438" s="175"/>
      <c r="AB438" s="175"/>
      <c r="AC438" s="175"/>
      <c r="AD438" s="1114"/>
      <c r="AE438" s="1114"/>
      <c r="AF438" s="1114"/>
      <c r="AG438" s="1114"/>
      <c r="AH438" s="1114"/>
      <c r="AI438" s="173"/>
      <c r="AJ438" s="173"/>
      <c r="AK438" s="173"/>
      <c r="AL438" s="173"/>
      <c r="AM438" s="179"/>
      <c r="AN438" s="179"/>
      <c r="AO438" s="194">
        <f t="shared" si="93"/>
        <v>0</v>
      </c>
      <c r="AP438" s="179">
        <v>1E-3</v>
      </c>
      <c r="AQ438" s="179"/>
    </row>
    <row r="439" spans="2:43">
      <c r="B439" s="183"/>
      <c r="C439" s="183"/>
      <c r="D439" s="183"/>
      <c r="E439" s="183"/>
      <c r="F439" s="183"/>
      <c r="G439" s="183"/>
      <c r="H439" s="183"/>
      <c r="I439" s="183"/>
      <c r="J439" s="183"/>
      <c r="K439" s="196">
        <f t="shared" si="92"/>
        <v>0</v>
      </c>
      <c r="L439" s="1118"/>
      <c r="M439" s="1119"/>
      <c r="N439" s="1118"/>
      <c r="O439" s="1119"/>
      <c r="P439" s="184"/>
      <c r="Q439" s="184"/>
      <c r="R439" s="184"/>
      <c r="S439" s="175"/>
      <c r="T439" s="175"/>
      <c r="U439" s="175"/>
      <c r="V439" s="175"/>
      <c r="W439" s="175"/>
      <c r="X439" s="175"/>
      <c r="Y439" s="175"/>
      <c r="Z439" s="175"/>
      <c r="AA439" s="175"/>
      <c r="AB439" s="175"/>
      <c r="AC439" s="175"/>
      <c r="AD439" s="1114"/>
      <c r="AE439" s="1114"/>
      <c r="AF439" s="1114"/>
      <c r="AG439" s="1114"/>
      <c r="AH439" s="1114"/>
      <c r="AI439" s="173"/>
      <c r="AJ439" s="173"/>
      <c r="AK439" s="173"/>
      <c r="AL439" s="173"/>
      <c r="AM439" s="179"/>
      <c r="AN439" s="179"/>
      <c r="AO439" s="194">
        <f t="shared" si="93"/>
        <v>0</v>
      </c>
      <c r="AP439" s="179">
        <v>1E-3</v>
      </c>
      <c r="AQ439" s="179"/>
    </row>
    <row r="440" spans="2:43">
      <c r="B440" s="183"/>
      <c r="C440" s="183"/>
      <c r="D440" s="183"/>
      <c r="E440" s="183"/>
      <c r="F440" s="183"/>
      <c r="G440" s="183"/>
      <c r="H440" s="183"/>
      <c r="I440" s="183"/>
      <c r="J440" s="183"/>
      <c r="K440" s="196">
        <f t="shared" si="92"/>
        <v>0</v>
      </c>
      <c r="L440" s="1118"/>
      <c r="M440" s="1119"/>
      <c r="N440" s="1118"/>
      <c r="O440" s="1119"/>
      <c r="P440" s="184"/>
      <c r="Q440" s="184"/>
      <c r="R440" s="184"/>
      <c r="S440" s="175"/>
      <c r="T440" s="175"/>
      <c r="U440" s="175"/>
      <c r="V440" s="175"/>
      <c r="W440" s="175"/>
      <c r="X440" s="175"/>
      <c r="Y440" s="175"/>
      <c r="Z440" s="175"/>
      <c r="AA440" s="175"/>
      <c r="AB440" s="175"/>
      <c r="AC440" s="175"/>
      <c r="AD440" s="1114"/>
      <c r="AE440" s="1114"/>
      <c r="AF440" s="1114"/>
      <c r="AG440" s="1114"/>
      <c r="AH440" s="1114"/>
      <c r="AI440" s="173"/>
      <c r="AJ440" s="173"/>
      <c r="AK440" s="173"/>
      <c r="AL440" s="173"/>
      <c r="AM440" s="179"/>
      <c r="AN440" s="179"/>
      <c r="AO440" s="194">
        <f t="shared" si="93"/>
        <v>0</v>
      </c>
      <c r="AP440" s="179">
        <v>1E-3</v>
      </c>
      <c r="AQ440" s="179"/>
    </row>
    <row r="441" spans="2:43">
      <c r="B441" s="183"/>
      <c r="C441" s="183"/>
      <c r="D441" s="183"/>
      <c r="E441" s="183"/>
      <c r="F441" s="183"/>
      <c r="G441" s="183"/>
      <c r="H441" s="183"/>
      <c r="I441" s="183"/>
      <c r="J441" s="183"/>
      <c r="K441" s="196">
        <f t="shared" si="92"/>
        <v>0</v>
      </c>
      <c r="L441" s="1118"/>
      <c r="M441" s="1119"/>
      <c r="N441" s="1118"/>
      <c r="O441" s="1119"/>
      <c r="P441" s="184"/>
      <c r="Q441" s="184"/>
      <c r="R441" s="184"/>
      <c r="S441" s="175"/>
      <c r="T441" s="175"/>
      <c r="U441" s="175"/>
      <c r="V441" s="175"/>
      <c r="W441" s="175"/>
      <c r="X441" s="175"/>
      <c r="Y441" s="175"/>
      <c r="Z441" s="175"/>
      <c r="AA441" s="175"/>
      <c r="AB441" s="175"/>
      <c r="AC441" s="175"/>
      <c r="AD441" s="1114"/>
      <c r="AE441" s="1114"/>
      <c r="AF441" s="1114"/>
      <c r="AG441" s="1114"/>
      <c r="AH441" s="1114"/>
      <c r="AI441" s="173"/>
      <c r="AJ441" s="173"/>
      <c r="AK441" s="173"/>
      <c r="AL441" s="173"/>
      <c r="AM441" s="179"/>
      <c r="AN441" s="179"/>
      <c r="AO441" s="194">
        <f t="shared" si="93"/>
        <v>0</v>
      </c>
      <c r="AP441" s="179">
        <v>1E-3</v>
      </c>
      <c r="AQ441" s="179"/>
    </row>
    <row r="442" spans="2:43">
      <c r="B442" s="183"/>
      <c r="C442" s="183"/>
      <c r="D442" s="183"/>
      <c r="E442" s="183"/>
      <c r="F442" s="183"/>
      <c r="G442" s="183"/>
      <c r="H442" s="183"/>
      <c r="I442" s="183"/>
      <c r="J442" s="183"/>
      <c r="K442" s="196">
        <f t="shared" si="92"/>
        <v>0</v>
      </c>
      <c r="L442" s="1118"/>
      <c r="M442" s="1119"/>
      <c r="N442" s="1118"/>
      <c r="O442" s="1119"/>
      <c r="P442" s="184"/>
      <c r="Q442" s="184"/>
      <c r="R442" s="184"/>
      <c r="S442" s="175"/>
      <c r="T442" s="175"/>
      <c r="U442" s="175"/>
      <c r="V442" s="175"/>
      <c r="W442" s="175"/>
      <c r="X442" s="175"/>
      <c r="Y442" s="175"/>
      <c r="Z442" s="175"/>
      <c r="AA442" s="175"/>
      <c r="AB442" s="175"/>
      <c r="AC442" s="175"/>
      <c r="AD442" s="1114"/>
      <c r="AE442" s="1114"/>
      <c r="AF442" s="1114"/>
      <c r="AG442" s="1114"/>
      <c r="AH442" s="1114"/>
      <c r="AI442" s="173"/>
      <c r="AJ442" s="173"/>
      <c r="AK442" s="173"/>
      <c r="AL442" s="173"/>
      <c r="AM442" s="179"/>
      <c r="AN442" s="179"/>
      <c r="AO442" s="194">
        <f t="shared" si="93"/>
        <v>0</v>
      </c>
      <c r="AP442" s="179">
        <v>1E-3</v>
      </c>
      <c r="AQ442" s="179"/>
    </row>
    <row r="443" spans="2:43">
      <c r="B443" s="183"/>
      <c r="C443" s="183"/>
      <c r="D443" s="183"/>
      <c r="E443" s="183"/>
      <c r="F443" s="183"/>
      <c r="G443" s="183"/>
      <c r="H443" s="183"/>
      <c r="I443" s="183"/>
      <c r="J443" s="183"/>
      <c r="K443" s="196">
        <f t="shared" si="92"/>
        <v>0</v>
      </c>
      <c r="L443" s="1118"/>
      <c r="M443" s="1119"/>
      <c r="N443" s="1118"/>
      <c r="O443" s="1119"/>
      <c r="P443" s="184"/>
      <c r="Q443" s="184"/>
      <c r="R443" s="184"/>
      <c r="S443" s="175"/>
      <c r="T443" s="175"/>
      <c r="U443" s="175"/>
      <c r="V443" s="175"/>
      <c r="W443" s="175"/>
      <c r="X443" s="175"/>
      <c r="Y443" s="175"/>
      <c r="Z443" s="175"/>
      <c r="AA443" s="175"/>
      <c r="AB443" s="175"/>
      <c r="AC443" s="175"/>
      <c r="AD443" s="1114"/>
      <c r="AE443" s="1114"/>
      <c r="AF443" s="1114"/>
      <c r="AG443" s="1114"/>
      <c r="AH443" s="1114"/>
      <c r="AI443" s="173"/>
      <c r="AJ443" s="173"/>
      <c r="AK443" s="173"/>
      <c r="AL443" s="173"/>
      <c r="AM443" s="179"/>
      <c r="AN443" s="179"/>
      <c r="AO443" s="194">
        <f t="shared" si="93"/>
        <v>0</v>
      </c>
      <c r="AP443" s="179">
        <v>1E-3</v>
      </c>
      <c r="AQ443" s="179"/>
    </row>
    <row r="444" spans="2:43">
      <c r="B444" s="183"/>
      <c r="C444" s="183"/>
      <c r="D444" s="183"/>
      <c r="E444" s="183"/>
      <c r="F444" s="183"/>
      <c r="G444" s="183"/>
      <c r="H444" s="183"/>
      <c r="I444" s="183"/>
      <c r="J444" s="183"/>
      <c r="K444" s="196">
        <f t="shared" si="92"/>
        <v>0</v>
      </c>
      <c r="L444" s="1118"/>
      <c r="M444" s="1119"/>
      <c r="N444" s="1118"/>
      <c r="O444" s="1119"/>
      <c r="P444" s="184"/>
      <c r="Q444" s="184"/>
      <c r="R444" s="184"/>
      <c r="S444" s="175"/>
      <c r="T444" s="175"/>
      <c r="U444" s="175"/>
      <c r="V444" s="175"/>
      <c r="W444" s="175"/>
      <c r="X444" s="175"/>
      <c r="Y444" s="175"/>
      <c r="Z444" s="175"/>
      <c r="AA444" s="175"/>
      <c r="AB444" s="175"/>
      <c r="AC444" s="175"/>
      <c r="AD444" s="1114"/>
      <c r="AE444" s="1114"/>
      <c r="AF444" s="1114"/>
      <c r="AG444" s="1114"/>
      <c r="AH444" s="1114"/>
      <c r="AI444" s="173"/>
      <c r="AJ444" s="173"/>
      <c r="AK444" s="173"/>
      <c r="AL444" s="173"/>
      <c r="AM444" s="179"/>
      <c r="AN444" s="179"/>
      <c r="AO444" s="194">
        <f t="shared" si="93"/>
        <v>0</v>
      </c>
      <c r="AP444" s="179">
        <v>1E-3</v>
      </c>
      <c r="AQ444" s="179"/>
    </row>
    <row r="445" spans="2:43">
      <c r="B445" s="183"/>
      <c r="C445" s="183"/>
      <c r="D445" s="183"/>
      <c r="E445" s="183"/>
      <c r="F445" s="183"/>
      <c r="G445" s="183"/>
      <c r="H445" s="183"/>
      <c r="I445" s="183"/>
      <c r="J445" s="183"/>
      <c r="K445" s="196">
        <f t="shared" si="92"/>
        <v>0</v>
      </c>
      <c r="L445" s="1118"/>
      <c r="M445" s="1119"/>
      <c r="N445" s="1118"/>
      <c r="O445" s="1119"/>
      <c r="P445" s="184"/>
      <c r="Q445" s="184"/>
      <c r="R445" s="184"/>
      <c r="S445" s="175"/>
      <c r="T445" s="175"/>
      <c r="U445" s="175"/>
      <c r="V445" s="175"/>
      <c r="W445" s="175"/>
      <c r="X445" s="175"/>
      <c r="Y445" s="175"/>
      <c r="Z445" s="175"/>
      <c r="AA445" s="175"/>
      <c r="AB445" s="175"/>
      <c r="AC445" s="175"/>
      <c r="AD445" s="1114"/>
      <c r="AE445" s="1114"/>
      <c r="AF445" s="1114"/>
      <c r="AG445" s="1114"/>
      <c r="AH445" s="1114"/>
      <c r="AI445" s="173"/>
      <c r="AJ445" s="173"/>
      <c r="AK445" s="173"/>
      <c r="AL445" s="173"/>
      <c r="AM445" s="179"/>
      <c r="AN445" s="179"/>
      <c r="AO445" s="194">
        <f t="shared" si="93"/>
        <v>0</v>
      </c>
      <c r="AP445" s="179">
        <v>1E-3</v>
      </c>
      <c r="AQ445" s="179"/>
    </row>
    <row r="446" spans="2:43">
      <c r="B446" s="183"/>
      <c r="C446" s="183"/>
      <c r="D446" s="183"/>
      <c r="E446" s="183"/>
      <c r="F446" s="183"/>
      <c r="G446" s="183"/>
      <c r="H446" s="183"/>
      <c r="I446" s="183"/>
      <c r="J446" s="183"/>
      <c r="K446" s="196">
        <f t="shared" si="92"/>
        <v>0</v>
      </c>
      <c r="L446" s="1118"/>
      <c r="M446" s="1119"/>
      <c r="N446" s="1118"/>
      <c r="O446" s="1119"/>
      <c r="P446" s="184"/>
      <c r="Q446" s="184"/>
      <c r="R446" s="184"/>
      <c r="S446" s="175"/>
      <c r="T446" s="175"/>
      <c r="U446" s="175"/>
      <c r="V446" s="175"/>
      <c r="W446" s="175"/>
      <c r="X446" s="175"/>
      <c r="Y446" s="175"/>
      <c r="Z446" s="175"/>
      <c r="AA446" s="175"/>
      <c r="AB446" s="175"/>
      <c r="AC446" s="175"/>
      <c r="AD446" s="1114"/>
      <c r="AE446" s="1114"/>
      <c r="AF446" s="1114"/>
      <c r="AG446" s="1114"/>
      <c r="AH446" s="1114"/>
      <c r="AI446" s="173"/>
      <c r="AJ446" s="173"/>
      <c r="AK446" s="173"/>
      <c r="AL446" s="173"/>
      <c r="AM446" s="179"/>
      <c r="AN446" s="179"/>
      <c r="AO446" s="194">
        <f t="shared" si="93"/>
        <v>0</v>
      </c>
      <c r="AP446" s="179">
        <v>1E-3</v>
      </c>
      <c r="AQ446" s="179"/>
    </row>
    <row r="447" spans="2:43">
      <c r="B447" s="183"/>
      <c r="C447" s="183"/>
      <c r="D447" s="183"/>
      <c r="E447" s="183"/>
      <c r="F447" s="183"/>
      <c r="G447" s="183"/>
      <c r="H447" s="183"/>
      <c r="I447" s="183"/>
      <c r="J447" s="183"/>
      <c r="K447" s="196">
        <f t="shared" si="92"/>
        <v>0</v>
      </c>
      <c r="L447" s="1118"/>
      <c r="M447" s="1119"/>
      <c r="N447" s="1118"/>
      <c r="O447" s="1119"/>
      <c r="P447" s="184"/>
      <c r="Q447" s="184"/>
      <c r="R447" s="184"/>
      <c r="S447" s="175"/>
      <c r="T447" s="175"/>
      <c r="U447" s="175"/>
      <c r="V447" s="175"/>
      <c r="W447" s="175"/>
      <c r="X447" s="175"/>
      <c r="Y447" s="175"/>
      <c r="Z447" s="175"/>
      <c r="AA447" s="175"/>
      <c r="AB447" s="175"/>
      <c r="AC447" s="175"/>
      <c r="AD447" s="1114"/>
      <c r="AE447" s="1114"/>
      <c r="AF447" s="1114"/>
      <c r="AG447" s="1114"/>
      <c r="AH447" s="1114"/>
      <c r="AI447" s="173"/>
      <c r="AJ447" s="173"/>
      <c r="AK447" s="173"/>
      <c r="AL447" s="173"/>
      <c r="AM447" s="179"/>
      <c r="AN447" s="179"/>
      <c r="AO447" s="194">
        <f t="shared" si="93"/>
        <v>0</v>
      </c>
      <c r="AP447" s="179">
        <v>1E-3</v>
      </c>
      <c r="AQ447" s="179"/>
    </row>
    <row r="448" spans="2:43">
      <c r="B448" s="183"/>
      <c r="C448" s="183"/>
      <c r="D448" s="183"/>
      <c r="E448" s="183"/>
      <c r="F448" s="183"/>
      <c r="G448" s="183"/>
      <c r="H448" s="183"/>
      <c r="I448" s="183"/>
      <c r="J448" s="183"/>
      <c r="K448" s="196">
        <f t="shared" si="92"/>
        <v>0</v>
      </c>
      <c r="L448" s="1118"/>
      <c r="M448" s="1119"/>
      <c r="N448" s="1118"/>
      <c r="O448" s="1119"/>
      <c r="P448" s="184"/>
      <c r="Q448" s="184"/>
      <c r="R448" s="184"/>
      <c r="S448" s="175"/>
      <c r="T448" s="175"/>
      <c r="U448" s="175"/>
      <c r="V448" s="175"/>
      <c r="W448" s="175"/>
      <c r="X448" s="175"/>
      <c r="Y448" s="175"/>
      <c r="Z448" s="175"/>
      <c r="AA448" s="175"/>
      <c r="AB448" s="175"/>
      <c r="AC448" s="175"/>
      <c r="AD448" s="1114"/>
      <c r="AE448" s="1114"/>
      <c r="AF448" s="1114"/>
      <c r="AG448" s="1114"/>
      <c r="AH448" s="1114"/>
      <c r="AI448" s="173"/>
      <c r="AJ448" s="173"/>
      <c r="AK448" s="173"/>
      <c r="AL448" s="173"/>
      <c r="AM448" s="179"/>
      <c r="AN448" s="179"/>
      <c r="AO448" s="194">
        <f t="shared" si="93"/>
        <v>0</v>
      </c>
      <c r="AP448" s="179">
        <v>1E-3</v>
      </c>
      <c r="AQ448" s="179"/>
    </row>
    <row r="449" spans="2:43">
      <c r="B449" s="183"/>
      <c r="C449" s="183"/>
      <c r="D449" s="183"/>
      <c r="E449" s="183"/>
      <c r="F449" s="183"/>
      <c r="G449" s="183"/>
      <c r="H449" s="183"/>
      <c r="I449" s="183"/>
      <c r="J449" s="183"/>
      <c r="K449" s="196">
        <f t="shared" si="92"/>
        <v>0</v>
      </c>
      <c r="L449" s="1118"/>
      <c r="M449" s="1119"/>
      <c r="N449" s="1118"/>
      <c r="O449" s="1119"/>
      <c r="P449" s="184"/>
      <c r="Q449" s="184"/>
      <c r="R449" s="184"/>
      <c r="S449" s="175"/>
      <c r="T449" s="175"/>
      <c r="U449" s="175"/>
      <c r="V449" s="175"/>
      <c r="W449" s="175"/>
      <c r="X449" s="175"/>
      <c r="Y449" s="175"/>
      <c r="Z449" s="175"/>
      <c r="AA449" s="175"/>
      <c r="AB449" s="175"/>
      <c r="AC449" s="175"/>
      <c r="AD449" s="1114"/>
      <c r="AE449" s="1114"/>
      <c r="AF449" s="1114"/>
      <c r="AG449" s="1114"/>
      <c r="AH449" s="1114"/>
      <c r="AI449" s="173"/>
      <c r="AJ449" s="173"/>
      <c r="AK449" s="173"/>
      <c r="AL449" s="173"/>
      <c r="AM449" s="179"/>
      <c r="AN449" s="179"/>
      <c r="AO449" s="194">
        <f t="shared" si="93"/>
        <v>0</v>
      </c>
      <c r="AP449" s="179">
        <v>1E-3</v>
      </c>
      <c r="AQ449" s="179"/>
    </row>
    <row r="450" spans="2:43">
      <c r="B450" s="183"/>
      <c r="C450" s="183"/>
      <c r="D450" s="183"/>
      <c r="E450" s="183"/>
      <c r="F450" s="183"/>
      <c r="G450" s="183"/>
      <c r="H450" s="183"/>
      <c r="I450" s="183"/>
      <c r="J450" s="183"/>
      <c r="K450" s="196">
        <f t="shared" si="92"/>
        <v>0</v>
      </c>
      <c r="L450" s="1118"/>
      <c r="M450" s="1119"/>
      <c r="N450" s="1118"/>
      <c r="O450" s="1119"/>
      <c r="P450" s="184"/>
      <c r="Q450" s="184"/>
      <c r="R450" s="184"/>
      <c r="S450" s="175"/>
      <c r="T450" s="175"/>
      <c r="U450" s="175"/>
      <c r="V450" s="175"/>
      <c r="W450" s="175"/>
      <c r="X450" s="175"/>
      <c r="Y450" s="175"/>
      <c r="Z450" s="175"/>
      <c r="AA450" s="175"/>
      <c r="AB450" s="175"/>
      <c r="AC450" s="175"/>
      <c r="AD450" s="1114"/>
      <c r="AE450" s="1114"/>
      <c r="AF450" s="1114"/>
      <c r="AG450" s="1114"/>
      <c r="AH450" s="1114"/>
      <c r="AI450" s="173"/>
      <c r="AJ450" s="173"/>
      <c r="AK450" s="173"/>
      <c r="AL450" s="173"/>
      <c r="AM450" s="179"/>
      <c r="AN450" s="179"/>
      <c r="AO450" s="194">
        <f t="shared" si="93"/>
        <v>0</v>
      </c>
      <c r="AP450" s="179">
        <v>1E-3</v>
      </c>
      <c r="AQ450" s="179"/>
    </row>
    <row r="451" spans="2:43">
      <c r="B451" s="183"/>
      <c r="C451" s="183"/>
      <c r="D451" s="183"/>
      <c r="E451" s="183"/>
      <c r="F451" s="183"/>
      <c r="G451" s="183"/>
      <c r="H451" s="183"/>
      <c r="I451" s="183"/>
      <c r="J451" s="183"/>
      <c r="K451" s="196">
        <f t="shared" si="92"/>
        <v>0</v>
      </c>
      <c r="L451" s="1118"/>
      <c r="M451" s="1119"/>
      <c r="N451" s="1118"/>
      <c r="O451" s="1119"/>
      <c r="P451" s="184"/>
      <c r="Q451" s="184"/>
      <c r="R451" s="184"/>
      <c r="S451" s="175"/>
      <c r="T451" s="175"/>
      <c r="U451" s="175"/>
      <c r="V451" s="175"/>
      <c r="W451" s="175"/>
      <c r="X451" s="175"/>
      <c r="Y451" s="175"/>
      <c r="Z451" s="175"/>
      <c r="AA451" s="175"/>
      <c r="AB451" s="175"/>
      <c r="AC451" s="175"/>
      <c r="AD451" s="1114"/>
      <c r="AE451" s="1114"/>
      <c r="AF451" s="1114"/>
      <c r="AG451" s="1114"/>
      <c r="AH451" s="1114"/>
      <c r="AI451" s="173"/>
      <c r="AJ451" s="173"/>
      <c r="AK451" s="173"/>
      <c r="AL451" s="173"/>
      <c r="AM451" s="179"/>
      <c r="AN451" s="179"/>
      <c r="AO451" s="194">
        <f t="shared" si="93"/>
        <v>0</v>
      </c>
      <c r="AP451" s="179">
        <v>1E-3</v>
      </c>
      <c r="AQ451" s="179"/>
    </row>
    <row r="452" spans="2:43">
      <c r="B452" s="183"/>
      <c r="C452" s="183"/>
      <c r="D452" s="183"/>
      <c r="E452" s="183"/>
      <c r="F452" s="183"/>
      <c r="G452" s="183"/>
      <c r="H452" s="183"/>
      <c r="I452" s="183"/>
      <c r="J452" s="183"/>
      <c r="K452" s="196">
        <f t="shared" si="92"/>
        <v>0</v>
      </c>
      <c r="L452" s="1118"/>
      <c r="M452" s="1119"/>
      <c r="N452" s="1118"/>
      <c r="O452" s="1119"/>
      <c r="P452" s="184"/>
      <c r="Q452" s="184"/>
      <c r="R452" s="184"/>
      <c r="S452" s="175"/>
      <c r="T452" s="175"/>
      <c r="U452" s="175"/>
      <c r="V452" s="175"/>
      <c r="W452" s="175"/>
      <c r="X452" s="175"/>
      <c r="Y452" s="175"/>
      <c r="Z452" s="175"/>
      <c r="AA452" s="175"/>
      <c r="AB452" s="175"/>
      <c r="AC452" s="175"/>
      <c r="AD452" s="1114"/>
      <c r="AE452" s="1114"/>
      <c r="AF452" s="1114"/>
      <c r="AG452" s="1114"/>
      <c r="AH452" s="1114"/>
      <c r="AI452" s="173"/>
      <c r="AJ452" s="173"/>
      <c r="AK452" s="173"/>
      <c r="AL452" s="173"/>
      <c r="AM452" s="179"/>
      <c r="AN452" s="179"/>
      <c r="AO452" s="194">
        <f t="shared" si="93"/>
        <v>0</v>
      </c>
      <c r="AP452" s="179">
        <v>1E-3</v>
      </c>
      <c r="AQ452" s="179"/>
    </row>
    <row r="453" spans="2:43">
      <c r="B453" s="183"/>
      <c r="C453" s="183"/>
      <c r="D453" s="183"/>
      <c r="E453" s="183"/>
      <c r="F453" s="183"/>
      <c r="G453" s="183"/>
      <c r="H453" s="183"/>
      <c r="I453" s="183"/>
      <c r="J453" s="183"/>
      <c r="K453" s="196">
        <f t="shared" ref="K453:K516" si="94">AO453+J453</f>
        <v>0</v>
      </c>
      <c r="L453" s="1118"/>
      <c r="M453" s="1119"/>
      <c r="N453" s="1118"/>
      <c r="O453" s="1119"/>
      <c r="P453" s="184"/>
      <c r="Q453" s="184"/>
      <c r="R453" s="184"/>
      <c r="S453" s="175"/>
      <c r="T453" s="175"/>
      <c r="U453" s="175"/>
      <c r="V453" s="175"/>
      <c r="W453" s="175"/>
      <c r="X453" s="175"/>
      <c r="Y453" s="175"/>
      <c r="Z453" s="175"/>
      <c r="AA453" s="175"/>
      <c r="AB453" s="175"/>
      <c r="AC453" s="175"/>
      <c r="AD453" s="1114"/>
      <c r="AE453" s="1114"/>
      <c r="AF453" s="1114"/>
      <c r="AG453" s="1114"/>
      <c r="AH453" s="1114"/>
      <c r="AI453" s="173"/>
      <c r="AJ453" s="173"/>
      <c r="AK453" s="173"/>
      <c r="AL453" s="173"/>
      <c r="AM453" s="179"/>
      <c r="AN453" s="179"/>
      <c r="AO453" s="194">
        <f t="shared" ref="AO453:AO516" si="95">IF(J453&lt;0.005,4*J453,IF(J453&lt;0.01,3*J453,2*J453))</f>
        <v>0</v>
      </c>
      <c r="AP453" s="179">
        <v>1E-3</v>
      </c>
      <c r="AQ453" s="179"/>
    </row>
    <row r="454" spans="2:43">
      <c r="B454" s="183"/>
      <c r="C454" s="183"/>
      <c r="D454" s="183"/>
      <c r="E454" s="183"/>
      <c r="F454" s="183"/>
      <c r="G454" s="183"/>
      <c r="H454" s="183"/>
      <c r="I454" s="183"/>
      <c r="J454" s="183"/>
      <c r="K454" s="196">
        <f t="shared" si="94"/>
        <v>0</v>
      </c>
      <c r="L454" s="1118"/>
      <c r="M454" s="1119"/>
      <c r="N454" s="1118"/>
      <c r="O454" s="1119"/>
      <c r="P454" s="184"/>
      <c r="Q454" s="184"/>
      <c r="R454" s="184"/>
      <c r="S454" s="175"/>
      <c r="T454" s="175"/>
      <c r="U454" s="175"/>
      <c r="V454" s="175"/>
      <c r="W454" s="175"/>
      <c r="X454" s="175"/>
      <c r="Y454" s="175"/>
      <c r="Z454" s="175"/>
      <c r="AA454" s="175"/>
      <c r="AB454" s="175"/>
      <c r="AC454" s="175"/>
      <c r="AD454" s="1114"/>
      <c r="AE454" s="1114"/>
      <c r="AF454" s="1114"/>
      <c r="AG454" s="1114"/>
      <c r="AH454" s="1114"/>
      <c r="AI454" s="173"/>
      <c r="AJ454" s="173"/>
      <c r="AK454" s="173"/>
      <c r="AL454" s="173"/>
      <c r="AM454" s="179"/>
      <c r="AN454" s="179"/>
      <c r="AO454" s="194">
        <f t="shared" si="95"/>
        <v>0</v>
      </c>
      <c r="AP454" s="179">
        <v>1E-3</v>
      </c>
      <c r="AQ454" s="179"/>
    </row>
    <row r="455" spans="2:43">
      <c r="B455" s="183"/>
      <c r="C455" s="183"/>
      <c r="D455" s="183"/>
      <c r="E455" s="183"/>
      <c r="F455" s="183"/>
      <c r="G455" s="183"/>
      <c r="H455" s="183"/>
      <c r="I455" s="183"/>
      <c r="J455" s="183"/>
      <c r="K455" s="196">
        <f t="shared" si="94"/>
        <v>0</v>
      </c>
      <c r="L455" s="1118"/>
      <c r="M455" s="1119"/>
      <c r="N455" s="1118"/>
      <c r="O455" s="1119"/>
      <c r="P455" s="184"/>
      <c r="Q455" s="184"/>
      <c r="R455" s="184"/>
      <c r="S455" s="175"/>
      <c r="T455" s="175"/>
      <c r="U455" s="175"/>
      <c r="V455" s="175"/>
      <c r="W455" s="175"/>
      <c r="X455" s="175"/>
      <c r="Y455" s="175"/>
      <c r="Z455" s="175"/>
      <c r="AA455" s="175"/>
      <c r="AB455" s="175"/>
      <c r="AC455" s="175"/>
      <c r="AD455" s="1114"/>
      <c r="AE455" s="1114"/>
      <c r="AF455" s="1114"/>
      <c r="AG455" s="1114"/>
      <c r="AH455" s="1114"/>
      <c r="AI455" s="173"/>
      <c r="AJ455" s="173"/>
      <c r="AK455" s="173"/>
      <c r="AL455" s="173"/>
      <c r="AM455" s="179"/>
      <c r="AN455" s="179"/>
      <c r="AO455" s="194">
        <f t="shared" si="95"/>
        <v>0</v>
      </c>
      <c r="AP455" s="179">
        <v>1E-3</v>
      </c>
      <c r="AQ455" s="179"/>
    </row>
    <row r="456" spans="2:43">
      <c r="B456" s="183"/>
      <c r="C456" s="183"/>
      <c r="D456" s="183"/>
      <c r="E456" s="183"/>
      <c r="F456" s="183"/>
      <c r="G456" s="183"/>
      <c r="H456" s="183"/>
      <c r="I456" s="183"/>
      <c r="J456" s="183"/>
      <c r="K456" s="196">
        <f t="shared" si="94"/>
        <v>0</v>
      </c>
      <c r="L456" s="1118"/>
      <c r="M456" s="1119"/>
      <c r="N456" s="1118"/>
      <c r="O456" s="1119"/>
      <c r="P456" s="184"/>
      <c r="Q456" s="184"/>
      <c r="R456" s="184"/>
      <c r="S456" s="175"/>
      <c r="T456" s="175"/>
      <c r="U456" s="175"/>
      <c r="V456" s="175"/>
      <c r="W456" s="175"/>
      <c r="X456" s="175"/>
      <c r="Y456" s="175"/>
      <c r="Z456" s="175"/>
      <c r="AA456" s="175"/>
      <c r="AB456" s="175"/>
      <c r="AC456" s="175"/>
      <c r="AD456" s="1114"/>
      <c r="AE456" s="1114"/>
      <c r="AF456" s="1114"/>
      <c r="AG456" s="1114"/>
      <c r="AH456" s="1114"/>
      <c r="AI456" s="173"/>
      <c r="AJ456" s="173"/>
      <c r="AK456" s="173"/>
      <c r="AL456" s="173"/>
      <c r="AM456" s="179"/>
      <c r="AN456" s="179"/>
      <c r="AO456" s="194">
        <f t="shared" si="95"/>
        <v>0</v>
      </c>
      <c r="AP456" s="179">
        <v>1E-3</v>
      </c>
      <c r="AQ456" s="179"/>
    </row>
    <row r="457" spans="2:43">
      <c r="B457" s="183"/>
      <c r="C457" s="183"/>
      <c r="D457" s="183"/>
      <c r="E457" s="183"/>
      <c r="F457" s="183"/>
      <c r="G457" s="183"/>
      <c r="H457" s="183"/>
      <c r="I457" s="183"/>
      <c r="J457" s="183"/>
      <c r="K457" s="196">
        <f t="shared" si="94"/>
        <v>0</v>
      </c>
      <c r="L457" s="1118"/>
      <c r="M457" s="1119"/>
      <c r="N457" s="1118"/>
      <c r="O457" s="1119"/>
      <c r="P457" s="184"/>
      <c r="Q457" s="184"/>
      <c r="R457" s="184"/>
      <c r="S457" s="175"/>
      <c r="T457" s="175"/>
      <c r="U457" s="175"/>
      <c r="V457" s="175"/>
      <c r="W457" s="175"/>
      <c r="X457" s="175"/>
      <c r="Y457" s="175"/>
      <c r="Z457" s="175"/>
      <c r="AA457" s="175"/>
      <c r="AB457" s="175"/>
      <c r="AC457" s="175"/>
      <c r="AD457" s="1114"/>
      <c r="AE457" s="1114"/>
      <c r="AF457" s="1114"/>
      <c r="AG457" s="1114"/>
      <c r="AH457" s="1114"/>
      <c r="AI457" s="173"/>
      <c r="AJ457" s="173"/>
      <c r="AK457" s="173"/>
      <c r="AL457" s="173"/>
      <c r="AM457" s="179"/>
      <c r="AN457" s="179"/>
      <c r="AO457" s="194">
        <f t="shared" si="95"/>
        <v>0</v>
      </c>
      <c r="AP457" s="179">
        <v>1E-3</v>
      </c>
      <c r="AQ457" s="179"/>
    </row>
    <row r="458" spans="2:43">
      <c r="B458" s="183"/>
      <c r="C458" s="183"/>
      <c r="D458" s="183"/>
      <c r="E458" s="183"/>
      <c r="F458" s="183"/>
      <c r="G458" s="183"/>
      <c r="H458" s="183"/>
      <c r="I458" s="183"/>
      <c r="J458" s="183"/>
      <c r="K458" s="196">
        <f t="shared" si="94"/>
        <v>0</v>
      </c>
      <c r="L458" s="1118"/>
      <c r="M458" s="1119"/>
      <c r="N458" s="1118"/>
      <c r="O458" s="1119"/>
      <c r="P458" s="184"/>
      <c r="Q458" s="184"/>
      <c r="R458" s="184"/>
      <c r="S458" s="175"/>
      <c r="T458" s="175"/>
      <c r="U458" s="175"/>
      <c r="V458" s="175"/>
      <c r="W458" s="175"/>
      <c r="X458" s="175"/>
      <c r="Y458" s="175"/>
      <c r="Z458" s="175"/>
      <c r="AA458" s="175"/>
      <c r="AB458" s="175"/>
      <c r="AC458" s="175"/>
      <c r="AD458" s="1114"/>
      <c r="AE458" s="1114"/>
      <c r="AF458" s="1114"/>
      <c r="AG458" s="1114"/>
      <c r="AH458" s="1114"/>
      <c r="AI458" s="173"/>
      <c r="AJ458" s="173"/>
      <c r="AK458" s="173"/>
      <c r="AL458" s="173"/>
      <c r="AM458" s="179"/>
      <c r="AN458" s="179"/>
      <c r="AO458" s="194">
        <f t="shared" si="95"/>
        <v>0</v>
      </c>
      <c r="AP458" s="179">
        <v>1E-3</v>
      </c>
      <c r="AQ458" s="179"/>
    </row>
    <row r="459" spans="2:43">
      <c r="B459" s="183"/>
      <c r="C459" s="183"/>
      <c r="D459" s="183"/>
      <c r="E459" s="183"/>
      <c r="F459" s="183"/>
      <c r="G459" s="183"/>
      <c r="H459" s="183"/>
      <c r="I459" s="183"/>
      <c r="J459" s="183"/>
      <c r="K459" s="196">
        <f t="shared" si="94"/>
        <v>0</v>
      </c>
      <c r="L459" s="1118"/>
      <c r="M459" s="1119"/>
      <c r="N459" s="1118"/>
      <c r="O459" s="1119"/>
      <c r="P459" s="184"/>
      <c r="Q459" s="184"/>
      <c r="R459" s="184"/>
      <c r="S459" s="175"/>
      <c r="T459" s="175"/>
      <c r="U459" s="175"/>
      <c r="V459" s="175"/>
      <c r="W459" s="175"/>
      <c r="X459" s="175"/>
      <c r="Y459" s="175"/>
      <c r="Z459" s="175"/>
      <c r="AA459" s="175"/>
      <c r="AB459" s="175"/>
      <c r="AC459" s="175"/>
      <c r="AD459" s="1114"/>
      <c r="AE459" s="1114"/>
      <c r="AF459" s="1114"/>
      <c r="AG459" s="1114"/>
      <c r="AH459" s="1114"/>
      <c r="AI459" s="173"/>
      <c r="AJ459" s="173"/>
      <c r="AK459" s="173"/>
      <c r="AL459" s="173"/>
      <c r="AM459" s="179"/>
      <c r="AN459" s="179"/>
      <c r="AO459" s="194">
        <f t="shared" si="95"/>
        <v>0</v>
      </c>
      <c r="AP459" s="179">
        <v>1E-3</v>
      </c>
      <c r="AQ459" s="179"/>
    </row>
    <row r="460" spans="2:43">
      <c r="B460" s="183"/>
      <c r="C460" s="183"/>
      <c r="D460" s="183"/>
      <c r="E460" s="183"/>
      <c r="F460" s="183"/>
      <c r="G460" s="183"/>
      <c r="H460" s="183"/>
      <c r="I460" s="183"/>
      <c r="J460" s="183"/>
      <c r="K460" s="196">
        <f t="shared" si="94"/>
        <v>0</v>
      </c>
      <c r="L460" s="1118"/>
      <c r="M460" s="1119"/>
      <c r="N460" s="1118"/>
      <c r="O460" s="1119"/>
      <c r="P460" s="184"/>
      <c r="Q460" s="184"/>
      <c r="R460" s="184"/>
      <c r="S460" s="175"/>
      <c r="T460" s="175"/>
      <c r="U460" s="175"/>
      <c r="V460" s="175"/>
      <c r="W460" s="175"/>
      <c r="X460" s="175"/>
      <c r="Y460" s="175"/>
      <c r="Z460" s="175"/>
      <c r="AA460" s="175"/>
      <c r="AB460" s="175"/>
      <c r="AC460" s="175"/>
      <c r="AD460" s="1114"/>
      <c r="AE460" s="1114"/>
      <c r="AF460" s="1114"/>
      <c r="AG460" s="1114"/>
      <c r="AH460" s="1114"/>
      <c r="AI460" s="173"/>
      <c r="AJ460" s="173"/>
      <c r="AK460" s="173"/>
      <c r="AL460" s="173"/>
      <c r="AM460" s="179"/>
      <c r="AN460" s="179"/>
      <c r="AO460" s="194">
        <f t="shared" si="95"/>
        <v>0</v>
      </c>
      <c r="AP460" s="179">
        <v>1E-3</v>
      </c>
      <c r="AQ460" s="179"/>
    </row>
    <row r="461" spans="2:43">
      <c r="B461" s="183"/>
      <c r="C461" s="183"/>
      <c r="D461" s="183"/>
      <c r="E461" s="183"/>
      <c r="F461" s="183"/>
      <c r="G461" s="183"/>
      <c r="H461" s="183"/>
      <c r="I461" s="183"/>
      <c r="J461" s="183"/>
      <c r="K461" s="196">
        <f t="shared" si="94"/>
        <v>0</v>
      </c>
      <c r="L461" s="1118"/>
      <c r="M461" s="1119"/>
      <c r="N461" s="1118"/>
      <c r="O461" s="1119"/>
      <c r="P461" s="184"/>
      <c r="Q461" s="184"/>
      <c r="R461" s="184"/>
      <c r="S461" s="175"/>
      <c r="T461" s="175"/>
      <c r="U461" s="175"/>
      <c r="V461" s="175"/>
      <c r="W461" s="175"/>
      <c r="X461" s="175"/>
      <c r="Y461" s="175"/>
      <c r="Z461" s="175"/>
      <c r="AA461" s="175"/>
      <c r="AB461" s="175"/>
      <c r="AC461" s="175"/>
      <c r="AD461" s="1114"/>
      <c r="AE461" s="1114"/>
      <c r="AF461" s="1114"/>
      <c r="AG461" s="1114"/>
      <c r="AH461" s="1114"/>
      <c r="AI461" s="173"/>
      <c r="AJ461" s="173"/>
      <c r="AK461" s="173"/>
      <c r="AL461" s="173"/>
      <c r="AM461" s="179"/>
      <c r="AN461" s="179"/>
      <c r="AO461" s="194">
        <f t="shared" si="95"/>
        <v>0</v>
      </c>
      <c r="AP461" s="179">
        <v>1E-3</v>
      </c>
      <c r="AQ461" s="179"/>
    </row>
    <row r="462" spans="2:43">
      <c r="B462" s="183"/>
      <c r="C462" s="183"/>
      <c r="D462" s="183"/>
      <c r="E462" s="183"/>
      <c r="F462" s="183"/>
      <c r="G462" s="183"/>
      <c r="H462" s="183"/>
      <c r="I462" s="183"/>
      <c r="J462" s="183"/>
      <c r="K462" s="196">
        <f t="shared" si="94"/>
        <v>0</v>
      </c>
      <c r="L462" s="1118"/>
      <c r="M462" s="1119"/>
      <c r="N462" s="1118"/>
      <c r="O462" s="1119"/>
      <c r="P462" s="184"/>
      <c r="Q462" s="184"/>
      <c r="R462" s="184"/>
      <c r="S462" s="175"/>
      <c r="T462" s="175"/>
      <c r="U462" s="175"/>
      <c r="V462" s="175"/>
      <c r="W462" s="175"/>
      <c r="X462" s="175"/>
      <c r="Y462" s="175"/>
      <c r="Z462" s="175"/>
      <c r="AA462" s="175"/>
      <c r="AB462" s="175"/>
      <c r="AC462" s="175"/>
      <c r="AD462" s="1114"/>
      <c r="AE462" s="1114"/>
      <c r="AF462" s="1114"/>
      <c r="AG462" s="1114"/>
      <c r="AH462" s="1114"/>
      <c r="AI462" s="173"/>
      <c r="AJ462" s="173"/>
      <c r="AK462" s="173"/>
      <c r="AL462" s="173"/>
      <c r="AM462" s="179"/>
      <c r="AN462" s="179"/>
      <c r="AO462" s="194">
        <f t="shared" si="95"/>
        <v>0</v>
      </c>
      <c r="AP462" s="179">
        <v>1E-3</v>
      </c>
      <c r="AQ462" s="179"/>
    </row>
    <row r="463" spans="2:43">
      <c r="B463" s="183"/>
      <c r="C463" s="183"/>
      <c r="D463" s="183"/>
      <c r="E463" s="183"/>
      <c r="F463" s="183"/>
      <c r="G463" s="183"/>
      <c r="H463" s="183"/>
      <c r="I463" s="183"/>
      <c r="J463" s="183"/>
      <c r="K463" s="196">
        <f t="shared" si="94"/>
        <v>0</v>
      </c>
      <c r="L463" s="1118"/>
      <c r="M463" s="1119"/>
      <c r="N463" s="1118"/>
      <c r="O463" s="1119"/>
      <c r="P463" s="184"/>
      <c r="Q463" s="184"/>
      <c r="R463" s="184"/>
      <c r="S463" s="175"/>
      <c r="T463" s="175"/>
      <c r="U463" s="175"/>
      <c r="V463" s="175"/>
      <c r="W463" s="175"/>
      <c r="X463" s="175"/>
      <c r="Y463" s="175"/>
      <c r="Z463" s="175"/>
      <c r="AA463" s="175"/>
      <c r="AB463" s="175"/>
      <c r="AC463" s="175"/>
      <c r="AD463" s="1114"/>
      <c r="AE463" s="1114"/>
      <c r="AF463" s="1114"/>
      <c r="AG463" s="1114"/>
      <c r="AH463" s="1114"/>
      <c r="AI463" s="173"/>
      <c r="AJ463" s="173"/>
      <c r="AK463" s="173"/>
      <c r="AL463" s="173"/>
      <c r="AM463" s="179"/>
      <c r="AN463" s="179"/>
      <c r="AO463" s="194">
        <f t="shared" si="95"/>
        <v>0</v>
      </c>
      <c r="AP463" s="179">
        <v>1E-3</v>
      </c>
      <c r="AQ463" s="179"/>
    </row>
    <row r="464" spans="2:43">
      <c r="B464" s="183"/>
      <c r="C464" s="183"/>
      <c r="D464" s="183"/>
      <c r="E464" s="183"/>
      <c r="F464" s="183"/>
      <c r="G464" s="183"/>
      <c r="H464" s="183"/>
      <c r="I464" s="183"/>
      <c r="J464" s="183"/>
      <c r="K464" s="196">
        <f t="shared" si="94"/>
        <v>0</v>
      </c>
      <c r="L464" s="1118"/>
      <c r="M464" s="1119"/>
      <c r="N464" s="1118"/>
      <c r="O464" s="1119"/>
      <c r="P464" s="184"/>
      <c r="Q464" s="184"/>
      <c r="R464" s="184"/>
      <c r="S464" s="175"/>
      <c r="T464" s="175"/>
      <c r="U464" s="175"/>
      <c r="V464" s="175"/>
      <c r="W464" s="175"/>
      <c r="X464" s="175"/>
      <c r="Y464" s="175"/>
      <c r="Z464" s="175"/>
      <c r="AA464" s="175"/>
      <c r="AB464" s="175"/>
      <c r="AC464" s="175"/>
      <c r="AD464" s="1114"/>
      <c r="AE464" s="1114"/>
      <c r="AF464" s="1114"/>
      <c r="AG464" s="1114"/>
      <c r="AH464" s="1114"/>
      <c r="AI464" s="173"/>
      <c r="AJ464" s="173"/>
      <c r="AK464" s="173"/>
      <c r="AL464" s="173"/>
      <c r="AM464" s="179"/>
      <c r="AN464" s="179"/>
      <c r="AO464" s="194">
        <f t="shared" si="95"/>
        <v>0</v>
      </c>
      <c r="AP464" s="179">
        <v>1E-3</v>
      </c>
      <c r="AQ464" s="179"/>
    </row>
    <row r="465" spans="2:43">
      <c r="B465" s="183"/>
      <c r="C465" s="183"/>
      <c r="D465" s="183"/>
      <c r="E465" s="183"/>
      <c r="F465" s="183"/>
      <c r="G465" s="183"/>
      <c r="H465" s="183"/>
      <c r="I465" s="183"/>
      <c r="J465" s="183"/>
      <c r="K465" s="196">
        <f t="shared" si="94"/>
        <v>0</v>
      </c>
      <c r="L465" s="1118"/>
      <c r="M465" s="1119"/>
      <c r="N465" s="1118"/>
      <c r="O465" s="1119"/>
      <c r="P465" s="184"/>
      <c r="Q465" s="184"/>
      <c r="R465" s="184"/>
      <c r="S465" s="175"/>
      <c r="T465" s="175"/>
      <c r="U465" s="175"/>
      <c r="V465" s="175"/>
      <c r="W465" s="175"/>
      <c r="X465" s="175"/>
      <c r="Y465" s="175"/>
      <c r="Z465" s="175"/>
      <c r="AA465" s="175"/>
      <c r="AB465" s="175"/>
      <c r="AC465" s="175"/>
      <c r="AD465" s="1114"/>
      <c r="AE465" s="1114"/>
      <c r="AF465" s="1114"/>
      <c r="AG465" s="1114"/>
      <c r="AH465" s="1114"/>
      <c r="AI465" s="173"/>
      <c r="AJ465" s="173"/>
      <c r="AK465" s="173"/>
      <c r="AL465" s="173"/>
      <c r="AM465" s="179"/>
      <c r="AN465" s="179"/>
      <c r="AO465" s="194">
        <f t="shared" si="95"/>
        <v>0</v>
      </c>
      <c r="AP465" s="179">
        <v>1E-3</v>
      </c>
      <c r="AQ465" s="179"/>
    </row>
    <row r="466" spans="2:43">
      <c r="B466" s="183"/>
      <c r="C466" s="183"/>
      <c r="D466" s="183"/>
      <c r="E466" s="183"/>
      <c r="F466" s="183"/>
      <c r="G466" s="183"/>
      <c r="H466" s="183"/>
      <c r="I466" s="183"/>
      <c r="J466" s="183"/>
      <c r="K466" s="196">
        <f t="shared" si="94"/>
        <v>0</v>
      </c>
      <c r="L466" s="1118"/>
      <c r="M466" s="1119"/>
      <c r="N466" s="1118"/>
      <c r="O466" s="1119"/>
      <c r="P466" s="184"/>
      <c r="Q466" s="184"/>
      <c r="R466" s="184"/>
      <c r="S466" s="175"/>
      <c r="T466" s="175"/>
      <c r="U466" s="175"/>
      <c r="V466" s="175"/>
      <c r="W466" s="175"/>
      <c r="X466" s="175"/>
      <c r="Y466" s="175"/>
      <c r="Z466" s="175"/>
      <c r="AA466" s="175"/>
      <c r="AB466" s="175"/>
      <c r="AC466" s="175"/>
      <c r="AD466" s="1114"/>
      <c r="AE466" s="1114"/>
      <c r="AF466" s="1114"/>
      <c r="AG466" s="1114"/>
      <c r="AH466" s="1114"/>
      <c r="AI466" s="173"/>
      <c r="AJ466" s="173"/>
      <c r="AK466" s="173"/>
      <c r="AL466" s="173"/>
      <c r="AM466" s="179"/>
      <c r="AN466" s="179"/>
      <c r="AO466" s="194">
        <f t="shared" si="95"/>
        <v>0</v>
      </c>
      <c r="AP466" s="179">
        <v>1E-3</v>
      </c>
      <c r="AQ466" s="179"/>
    </row>
    <row r="467" spans="2:43">
      <c r="B467" s="183"/>
      <c r="C467" s="183"/>
      <c r="D467" s="183"/>
      <c r="E467" s="183"/>
      <c r="F467" s="183"/>
      <c r="G467" s="183"/>
      <c r="H467" s="183"/>
      <c r="I467" s="183"/>
      <c r="J467" s="183"/>
      <c r="K467" s="196">
        <f t="shared" si="94"/>
        <v>0</v>
      </c>
      <c r="L467" s="1118"/>
      <c r="M467" s="1119"/>
      <c r="N467" s="1118"/>
      <c r="O467" s="1119"/>
      <c r="P467" s="184"/>
      <c r="Q467" s="184"/>
      <c r="R467" s="184"/>
      <c r="S467" s="175"/>
      <c r="T467" s="175"/>
      <c r="U467" s="175"/>
      <c r="V467" s="175"/>
      <c r="W467" s="175"/>
      <c r="X467" s="175"/>
      <c r="Y467" s="175"/>
      <c r="Z467" s="175"/>
      <c r="AA467" s="175"/>
      <c r="AB467" s="175"/>
      <c r="AC467" s="175"/>
      <c r="AD467" s="1114"/>
      <c r="AE467" s="1114"/>
      <c r="AF467" s="1114"/>
      <c r="AG467" s="1114"/>
      <c r="AH467" s="1114"/>
      <c r="AI467" s="173"/>
      <c r="AJ467" s="173"/>
      <c r="AK467" s="173"/>
      <c r="AL467" s="173"/>
      <c r="AM467" s="179"/>
      <c r="AN467" s="179"/>
      <c r="AO467" s="194">
        <f t="shared" si="95"/>
        <v>0</v>
      </c>
      <c r="AP467" s="179">
        <v>1E-3</v>
      </c>
      <c r="AQ467" s="179"/>
    </row>
    <row r="468" spans="2:43">
      <c r="B468" s="183"/>
      <c r="C468" s="183"/>
      <c r="D468" s="183"/>
      <c r="E468" s="183"/>
      <c r="F468" s="183"/>
      <c r="G468" s="183"/>
      <c r="H468" s="183"/>
      <c r="I468" s="183"/>
      <c r="J468" s="183"/>
      <c r="K468" s="196">
        <f t="shared" si="94"/>
        <v>0</v>
      </c>
      <c r="L468" s="1118"/>
      <c r="M468" s="1119"/>
      <c r="N468" s="1118"/>
      <c r="O468" s="1119"/>
      <c r="P468" s="184"/>
      <c r="Q468" s="184"/>
      <c r="R468" s="184"/>
      <c r="S468" s="175"/>
      <c r="T468" s="175"/>
      <c r="U468" s="175"/>
      <c r="V468" s="175"/>
      <c r="W468" s="175"/>
      <c r="X468" s="175"/>
      <c r="Y468" s="175"/>
      <c r="Z468" s="175"/>
      <c r="AA468" s="175"/>
      <c r="AB468" s="175"/>
      <c r="AC468" s="175"/>
      <c r="AD468" s="1114"/>
      <c r="AE468" s="1114"/>
      <c r="AF468" s="1114"/>
      <c r="AG468" s="1114"/>
      <c r="AH468" s="1114"/>
      <c r="AI468" s="173"/>
      <c r="AJ468" s="173"/>
      <c r="AK468" s="173"/>
      <c r="AL468" s="173"/>
      <c r="AM468" s="179"/>
      <c r="AN468" s="179"/>
      <c r="AO468" s="194">
        <f t="shared" si="95"/>
        <v>0</v>
      </c>
      <c r="AP468" s="179">
        <v>1E-3</v>
      </c>
      <c r="AQ468" s="179"/>
    </row>
    <row r="469" spans="2:43">
      <c r="B469" s="183"/>
      <c r="C469" s="183"/>
      <c r="D469" s="183"/>
      <c r="E469" s="183"/>
      <c r="F469" s="183"/>
      <c r="G469" s="183"/>
      <c r="H469" s="183"/>
      <c r="I469" s="183"/>
      <c r="J469" s="183"/>
      <c r="K469" s="196">
        <f t="shared" si="94"/>
        <v>0</v>
      </c>
      <c r="L469" s="1118"/>
      <c r="M469" s="1119"/>
      <c r="N469" s="1118"/>
      <c r="O469" s="1119"/>
      <c r="P469" s="184"/>
      <c r="Q469" s="184"/>
      <c r="R469" s="184"/>
      <c r="S469" s="175"/>
      <c r="T469" s="175"/>
      <c r="U469" s="175"/>
      <c r="V469" s="175"/>
      <c r="W469" s="175"/>
      <c r="X469" s="175"/>
      <c r="Y469" s="175"/>
      <c r="Z469" s="175"/>
      <c r="AA469" s="175"/>
      <c r="AB469" s="175"/>
      <c r="AC469" s="175"/>
      <c r="AD469" s="1114"/>
      <c r="AE469" s="1114"/>
      <c r="AF469" s="1114"/>
      <c r="AG469" s="1114"/>
      <c r="AH469" s="1114"/>
      <c r="AI469" s="173"/>
      <c r="AJ469" s="173"/>
      <c r="AK469" s="173"/>
      <c r="AL469" s="173"/>
      <c r="AM469" s="179"/>
      <c r="AN469" s="179"/>
      <c r="AO469" s="194">
        <f t="shared" si="95"/>
        <v>0</v>
      </c>
      <c r="AP469" s="179">
        <v>1E-3</v>
      </c>
      <c r="AQ469" s="179"/>
    </row>
    <row r="470" spans="2:43">
      <c r="B470" s="183"/>
      <c r="C470" s="183"/>
      <c r="D470" s="183"/>
      <c r="E470" s="183"/>
      <c r="F470" s="183"/>
      <c r="G470" s="183"/>
      <c r="H470" s="183"/>
      <c r="I470" s="183"/>
      <c r="J470" s="183"/>
      <c r="K470" s="196">
        <f t="shared" si="94"/>
        <v>0</v>
      </c>
      <c r="L470" s="1118"/>
      <c r="M470" s="1119"/>
      <c r="N470" s="1118"/>
      <c r="O470" s="1119"/>
      <c r="P470" s="184"/>
      <c r="Q470" s="184"/>
      <c r="R470" s="184"/>
      <c r="S470" s="175"/>
      <c r="T470" s="175"/>
      <c r="U470" s="175"/>
      <c r="V470" s="175"/>
      <c r="W470" s="175"/>
      <c r="X470" s="175"/>
      <c r="Y470" s="175"/>
      <c r="Z470" s="175"/>
      <c r="AA470" s="175"/>
      <c r="AB470" s="175"/>
      <c r="AC470" s="175"/>
      <c r="AD470" s="1114"/>
      <c r="AE470" s="1114"/>
      <c r="AF470" s="1114"/>
      <c r="AG470" s="1114"/>
      <c r="AH470" s="1114"/>
      <c r="AI470" s="173"/>
      <c r="AJ470" s="173"/>
      <c r="AK470" s="173"/>
      <c r="AL470" s="173"/>
      <c r="AM470" s="179"/>
      <c r="AN470" s="179"/>
      <c r="AO470" s="194">
        <f t="shared" si="95"/>
        <v>0</v>
      </c>
      <c r="AP470" s="179">
        <v>1E-3</v>
      </c>
      <c r="AQ470" s="179"/>
    </row>
    <row r="471" spans="2:43">
      <c r="B471" s="183"/>
      <c r="C471" s="183"/>
      <c r="D471" s="183"/>
      <c r="E471" s="183"/>
      <c r="F471" s="183"/>
      <c r="G471" s="183"/>
      <c r="H471" s="183"/>
      <c r="I471" s="183"/>
      <c r="J471" s="183"/>
      <c r="K471" s="196">
        <f t="shared" si="94"/>
        <v>0</v>
      </c>
      <c r="L471" s="1118"/>
      <c r="M471" s="1119"/>
      <c r="N471" s="1118"/>
      <c r="O471" s="1119"/>
      <c r="P471" s="184"/>
      <c r="Q471" s="184"/>
      <c r="R471" s="184"/>
      <c r="S471" s="175"/>
      <c r="T471" s="175"/>
      <c r="U471" s="175"/>
      <c r="V471" s="175"/>
      <c r="W471" s="175"/>
      <c r="X471" s="175"/>
      <c r="Y471" s="175"/>
      <c r="Z471" s="175"/>
      <c r="AA471" s="175"/>
      <c r="AB471" s="175"/>
      <c r="AC471" s="175"/>
      <c r="AD471" s="1114"/>
      <c r="AE471" s="1114"/>
      <c r="AF471" s="1114"/>
      <c r="AG471" s="1114"/>
      <c r="AH471" s="1114"/>
      <c r="AI471" s="173"/>
      <c r="AJ471" s="173"/>
      <c r="AK471" s="173"/>
      <c r="AL471" s="173"/>
      <c r="AM471" s="179"/>
      <c r="AN471" s="179"/>
      <c r="AO471" s="194">
        <f t="shared" si="95"/>
        <v>0</v>
      </c>
      <c r="AP471" s="179">
        <v>1E-3</v>
      </c>
      <c r="AQ471" s="179"/>
    </row>
    <row r="472" spans="2:43">
      <c r="B472" s="183"/>
      <c r="C472" s="183"/>
      <c r="D472" s="183"/>
      <c r="E472" s="183"/>
      <c r="F472" s="183"/>
      <c r="G472" s="183"/>
      <c r="H472" s="183"/>
      <c r="I472" s="183"/>
      <c r="J472" s="183"/>
      <c r="K472" s="196">
        <f t="shared" si="94"/>
        <v>0</v>
      </c>
      <c r="L472" s="1118"/>
      <c r="M472" s="1119"/>
      <c r="N472" s="1118"/>
      <c r="O472" s="1119"/>
      <c r="P472" s="184"/>
      <c r="Q472" s="184"/>
      <c r="R472" s="184"/>
      <c r="S472" s="175"/>
      <c r="T472" s="175"/>
      <c r="U472" s="175"/>
      <c r="V472" s="175"/>
      <c r="W472" s="175"/>
      <c r="X472" s="175"/>
      <c r="Y472" s="175"/>
      <c r="Z472" s="175"/>
      <c r="AA472" s="175"/>
      <c r="AB472" s="175"/>
      <c r="AC472" s="175"/>
      <c r="AD472" s="1114"/>
      <c r="AE472" s="1114"/>
      <c r="AF472" s="1114"/>
      <c r="AG472" s="1114"/>
      <c r="AH472" s="1114"/>
      <c r="AI472" s="173"/>
      <c r="AJ472" s="173"/>
      <c r="AK472" s="173"/>
      <c r="AL472" s="173"/>
      <c r="AM472" s="179"/>
      <c r="AN472" s="179"/>
      <c r="AO472" s="194">
        <f t="shared" si="95"/>
        <v>0</v>
      </c>
      <c r="AP472" s="179">
        <v>1E-3</v>
      </c>
      <c r="AQ472" s="179"/>
    </row>
    <row r="473" spans="2:43">
      <c r="B473" s="183"/>
      <c r="C473" s="183"/>
      <c r="D473" s="183"/>
      <c r="E473" s="183"/>
      <c r="F473" s="183"/>
      <c r="G473" s="183"/>
      <c r="H473" s="183"/>
      <c r="I473" s="183"/>
      <c r="J473" s="183"/>
      <c r="K473" s="196">
        <f t="shared" si="94"/>
        <v>0</v>
      </c>
      <c r="L473" s="1118"/>
      <c r="M473" s="1119"/>
      <c r="N473" s="1118"/>
      <c r="O473" s="1119"/>
      <c r="P473" s="184"/>
      <c r="Q473" s="184"/>
      <c r="R473" s="184"/>
      <c r="S473" s="175"/>
      <c r="T473" s="175"/>
      <c r="U473" s="175"/>
      <c r="V473" s="175"/>
      <c r="W473" s="175"/>
      <c r="X473" s="175"/>
      <c r="Y473" s="175"/>
      <c r="Z473" s="175"/>
      <c r="AA473" s="175"/>
      <c r="AB473" s="175"/>
      <c r="AC473" s="175"/>
      <c r="AD473" s="1114"/>
      <c r="AE473" s="1114"/>
      <c r="AF473" s="1114"/>
      <c r="AG473" s="1114"/>
      <c r="AH473" s="1114"/>
      <c r="AI473" s="173"/>
      <c r="AJ473" s="173"/>
      <c r="AK473" s="173"/>
      <c r="AL473" s="173"/>
      <c r="AM473" s="179"/>
      <c r="AN473" s="179"/>
      <c r="AO473" s="194">
        <f t="shared" si="95"/>
        <v>0</v>
      </c>
      <c r="AP473" s="179">
        <v>1E-3</v>
      </c>
      <c r="AQ473" s="179"/>
    </row>
    <row r="474" spans="2:43">
      <c r="B474" s="183"/>
      <c r="C474" s="183"/>
      <c r="D474" s="183"/>
      <c r="E474" s="183"/>
      <c r="F474" s="183"/>
      <c r="G474" s="183"/>
      <c r="H474" s="183"/>
      <c r="I474" s="183"/>
      <c r="J474" s="183"/>
      <c r="K474" s="196">
        <f t="shared" si="94"/>
        <v>0</v>
      </c>
      <c r="L474" s="1118"/>
      <c r="M474" s="1119"/>
      <c r="N474" s="1118"/>
      <c r="O474" s="1119"/>
      <c r="P474" s="184"/>
      <c r="Q474" s="184"/>
      <c r="R474" s="184"/>
      <c r="S474" s="175"/>
      <c r="T474" s="175"/>
      <c r="U474" s="175"/>
      <c r="V474" s="175"/>
      <c r="W474" s="175"/>
      <c r="X474" s="175"/>
      <c r="Y474" s="175"/>
      <c r="Z474" s="175"/>
      <c r="AA474" s="175"/>
      <c r="AB474" s="175"/>
      <c r="AC474" s="175"/>
      <c r="AD474" s="1114"/>
      <c r="AE474" s="1114"/>
      <c r="AF474" s="1114"/>
      <c r="AG474" s="1114"/>
      <c r="AH474" s="1114"/>
      <c r="AI474" s="173"/>
      <c r="AJ474" s="173"/>
      <c r="AK474" s="173"/>
      <c r="AL474" s="173"/>
      <c r="AM474" s="179"/>
      <c r="AN474" s="179"/>
      <c r="AO474" s="194">
        <f t="shared" si="95"/>
        <v>0</v>
      </c>
      <c r="AP474" s="179">
        <v>1E-3</v>
      </c>
      <c r="AQ474" s="179"/>
    </row>
    <row r="475" spans="2:43">
      <c r="B475" s="183"/>
      <c r="C475" s="183"/>
      <c r="D475" s="183"/>
      <c r="E475" s="183"/>
      <c r="F475" s="183"/>
      <c r="G475" s="183"/>
      <c r="H475" s="183"/>
      <c r="I475" s="183"/>
      <c r="J475" s="183"/>
      <c r="K475" s="196">
        <f t="shared" si="94"/>
        <v>0</v>
      </c>
      <c r="L475" s="1118"/>
      <c r="M475" s="1119"/>
      <c r="N475" s="1118"/>
      <c r="O475" s="1119"/>
      <c r="P475" s="184"/>
      <c r="Q475" s="184"/>
      <c r="R475" s="184"/>
      <c r="S475" s="175"/>
      <c r="T475" s="175"/>
      <c r="U475" s="175"/>
      <c r="V475" s="175"/>
      <c r="W475" s="175"/>
      <c r="X475" s="175"/>
      <c r="Y475" s="175"/>
      <c r="Z475" s="175"/>
      <c r="AA475" s="175"/>
      <c r="AB475" s="175"/>
      <c r="AC475" s="175"/>
      <c r="AD475" s="1114"/>
      <c r="AE475" s="1114"/>
      <c r="AF475" s="1114"/>
      <c r="AG475" s="1114"/>
      <c r="AH475" s="1114"/>
      <c r="AI475" s="173"/>
      <c r="AJ475" s="173"/>
      <c r="AK475" s="173"/>
      <c r="AL475" s="173"/>
      <c r="AM475" s="179"/>
      <c r="AN475" s="179"/>
      <c r="AO475" s="194">
        <f t="shared" si="95"/>
        <v>0</v>
      </c>
      <c r="AP475" s="179">
        <v>1E-3</v>
      </c>
      <c r="AQ475" s="179"/>
    </row>
    <row r="476" spans="2:43">
      <c r="B476" s="183"/>
      <c r="C476" s="183"/>
      <c r="D476" s="183"/>
      <c r="E476" s="183"/>
      <c r="F476" s="183"/>
      <c r="G476" s="183"/>
      <c r="H476" s="183"/>
      <c r="I476" s="183"/>
      <c r="J476" s="183"/>
      <c r="K476" s="196">
        <f t="shared" si="94"/>
        <v>0</v>
      </c>
      <c r="L476" s="1118"/>
      <c r="M476" s="1119"/>
      <c r="N476" s="1118"/>
      <c r="O476" s="1119"/>
      <c r="P476" s="184"/>
      <c r="Q476" s="184"/>
      <c r="R476" s="184"/>
      <c r="S476" s="175"/>
      <c r="T476" s="175"/>
      <c r="U476" s="175"/>
      <c r="V476" s="175"/>
      <c r="W476" s="175"/>
      <c r="X476" s="175"/>
      <c r="Y476" s="175"/>
      <c r="Z476" s="175"/>
      <c r="AA476" s="175"/>
      <c r="AB476" s="175"/>
      <c r="AC476" s="175"/>
      <c r="AD476" s="1114"/>
      <c r="AE476" s="1114"/>
      <c r="AF476" s="1114"/>
      <c r="AG476" s="1114"/>
      <c r="AH476" s="1114"/>
      <c r="AI476" s="173"/>
      <c r="AJ476" s="173"/>
      <c r="AK476" s="173"/>
      <c r="AL476" s="173"/>
      <c r="AM476" s="179"/>
      <c r="AN476" s="179"/>
      <c r="AO476" s="194">
        <f t="shared" si="95"/>
        <v>0</v>
      </c>
      <c r="AP476" s="179">
        <v>1E-3</v>
      </c>
      <c r="AQ476" s="179"/>
    </row>
    <row r="477" spans="2:43">
      <c r="B477" s="183"/>
      <c r="C477" s="183"/>
      <c r="D477" s="183"/>
      <c r="E477" s="183"/>
      <c r="F477" s="183"/>
      <c r="G477" s="183"/>
      <c r="H477" s="183"/>
      <c r="I477" s="183"/>
      <c r="J477" s="183"/>
      <c r="K477" s="196">
        <f t="shared" si="94"/>
        <v>0</v>
      </c>
      <c r="L477" s="1118"/>
      <c r="M477" s="1119"/>
      <c r="N477" s="1118"/>
      <c r="O477" s="1119"/>
      <c r="P477" s="184"/>
      <c r="Q477" s="184"/>
      <c r="R477" s="184"/>
      <c r="S477" s="175"/>
      <c r="T477" s="175"/>
      <c r="U477" s="175"/>
      <c r="V477" s="175"/>
      <c r="W477" s="175"/>
      <c r="X477" s="175"/>
      <c r="Y477" s="175"/>
      <c r="Z477" s="175"/>
      <c r="AA477" s="175"/>
      <c r="AB477" s="175"/>
      <c r="AC477" s="175"/>
      <c r="AD477" s="1114"/>
      <c r="AE477" s="1114"/>
      <c r="AF477" s="1114"/>
      <c r="AG477" s="1114"/>
      <c r="AH477" s="1114"/>
      <c r="AI477" s="173"/>
      <c r="AJ477" s="173"/>
      <c r="AK477" s="173"/>
      <c r="AL477" s="173"/>
      <c r="AM477" s="179"/>
      <c r="AN477" s="179"/>
      <c r="AO477" s="194">
        <f t="shared" si="95"/>
        <v>0</v>
      </c>
      <c r="AP477" s="179">
        <v>1E-3</v>
      </c>
      <c r="AQ477" s="179"/>
    </row>
    <row r="478" spans="2:43">
      <c r="B478" s="183"/>
      <c r="C478" s="183"/>
      <c r="D478" s="183"/>
      <c r="E478" s="183"/>
      <c r="F478" s="183"/>
      <c r="G478" s="183"/>
      <c r="H478" s="183"/>
      <c r="I478" s="183"/>
      <c r="J478" s="183"/>
      <c r="K478" s="196">
        <f t="shared" si="94"/>
        <v>0</v>
      </c>
      <c r="L478" s="1118"/>
      <c r="M478" s="1119"/>
      <c r="N478" s="1118"/>
      <c r="O478" s="1119"/>
      <c r="P478" s="184"/>
      <c r="Q478" s="184"/>
      <c r="R478" s="184"/>
      <c r="S478" s="175"/>
      <c r="T478" s="175"/>
      <c r="U478" s="175"/>
      <c r="V478" s="175"/>
      <c r="W478" s="175"/>
      <c r="X478" s="175"/>
      <c r="Y478" s="175"/>
      <c r="Z478" s="175"/>
      <c r="AA478" s="175"/>
      <c r="AB478" s="175"/>
      <c r="AC478" s="175"/>
      <c r="AD478" s="1114"/>
      <c r="AE478" s="1114"/>
      <c r="AF478" s="1114"/>
      <c r="AG478" s="1114"/>
      <c r="AH478" s="1114"/>
      <c r="AI478" s="173"/>
      <c r="AJ478" s="173"/>
      <c r="AK478" s="173"/>
      <c r="AL478" s="173"/>
      <c r="AM478" s="179"/>
      <c r="AN478" s="179"/>
      <c r="AO478" s="194">
        <f t="shared" si="95"/>
        <v>0</v>
      </c>
      <c r="AP478" s="179">
        <v>1E-3</v>
      </c>
      <c r="AQ478" s="179"/>
    </row>
    <row r="479" spans="2:43">
      <c r="B479" s="183"/>
      <c r="C479" s="183"/>
      <c r="D479" s="183"/>
      <c r="E479" s="183"/>
      <c r="F479" s="183"/>
      <c r="G479" s="183"/>
      <c r="H479" s="183"/>
      <c r="I479" s="183"/>
      <c r="J479" s="183"/>
      <c r="K479" s="196">
        <f t="shared" si="94"/>
        <v>0</v>
      </c>
      <c r="L479" s="1118"/>
      <c r="M479" s="1119"/>
      <c r="N479" s="1118"/>
      <c r="O479" s="1119"/>
      <c r="P479" s="193"/>
      <c r="Q479" s="193"/>
      <c r="R479" s="193"/>
      <c r="S479" s="175"/>
      <c r="T479" s="175"/>
      <c r="U479" s="175"/>
      <c r="V479" s="175"/>
      <c r="W479" s="175"/>
      <c r="X479" s="175"/>
      <c r="Y479" s="175"/>
      <c r="Z479" s="175"/>
      <c r="AA479" s="175"/>
      <c r="AB479" s="175"/>
      <c r="AC479" s="175"/>
      <c r="AD479" s="1114"/>
      <c r="AE479" s="1114"/>
      <c r="AF479" s="1114"/>
      <c r="AG479" s="1114"/>
      <c r="AH479" s="1114"/>
      <c r="AI479" s="173"/>
      <c r="AJ479" s="173"/>
      <c r="AK479" s="173"/>
      <c r="AL479" s="173"/>
      <c r="AM479" s="179"/>
      <c r="AN479" s="179"/>
      <c r="AO479" s="194">
        <f t="shared" si="95"/>
        <v>0</v>
      </c>
      <c r="AP479" s="179">
        <v>1E-3</v>
      </c>
      <c r="AQ479" s="179"/>
    </row>
    <row r="480" spans="2:43">
      <c r="B480" s="183"/>
      <c r="C480" s="183"/>
      <c r="D480" s="183"/>
      <c r="E480" s="183"/>
      <c r="F480" s="183"/>
      <c r="G480" s="183"/>
      <c r="H480" s="183"/>
      <c r="I480" s="183"/>
      <c r="J480" s="183"/>
      <c r="K480" s="196">
        <f t="shared" si="94"/>
        <v>0</v>
      </c>
      <c r="L480" s="1118"/>
      <c r="M480" s="1119"/>
      <c r="N480" s="1118"/>
      <c r="O480" s="1119"/>
      <c r="P480" s="193"/>
      <c r="Q480" s="193"/>
      <c r="R480" s="193"/>
      <c r="S480" s="175"/>
      <c r="T480" s="175"/>
      <c r="U480" s="175"/>
      <c r="V480" s="175"/>
      <c r="W480" s="175"/>
      <c r="X480" s="175"/>
      <c r="Y480" s="175"/>
      <c r="Z480" s="175"/>
      <c r="AA480" s="175"/>
      <c r="AB480" s="175"/>
      <c r="AC480" s="175"/>
      <c r="AD480" s="1114"/>
      <c r="AE480" s="1114"/>
      <c r="AF480" s="1114"/>
      <c r="AG480" s="1114"/>
      <c r="AH480" s="1114"/>
      <c r="AI480" s="173"/>
      <c r="AJ480" s="173"/>
      <c r="AK480" s="173"/>
      <c r="AL480" s="173"/>
      <c r="AM480" s="179"/>
      <c r="AN480" s="179"/>
      <c r="AO480" s="194">
        <f t="shared" si="95"/>
        <v>0</v>
      </c>
      <c r="AP480" s="179">
        <v>1E-3</v>
      </c>
      <c r="AQ480" s="179"/>
    </row>
    <row r="481" spans="2:43">
      <c r="B481" s="183"/>
      <c r="C481" s="183"/>
      <c r="D481" s="183"/>
      <c r="E481" s="183"/>
      <c r="F481" s="183"/>
      <c r="G481" s="183"/>
      <c r="H481" s="183"/>
      <c r="I481" s="183"/>
      <c r="J481" s="183"/>
      <c r="K481" s="196">
        <f t="shared" si="94"/>
        <v>0</v>
      </c>
      <c r="L481" s="1118"/>
      <c r="M481" s="1119"/>
      <c r="N481" s="1118"/>
      <c r="O481" s="1119"/>
      <c r="P481" s="193"/>
      <c r="Q481" s="193"/>
      <c r="R481" s="193"/>
      <c r="S481" s="175"/>
      <c r="T481" s="175"/>
      <c r="U481" s="175"/>
      <c r="V481" s="175"/>
      <c r="W481" s="175"/>
      <c r="X481" s="175"/>
      <c r="Y481" s="175"/>
      <c r="Z481" s="175"/>
      <c r="AA481" s="175"/>
      <c r="AB481" s="175"/>
      <c r="AC481" s="175"/>
      <c r="AD481" s="1114"/>
      <c r="AE481" s="1114"/>
      <c r="AF481" s="1114"/>
      <c r="AG481" s="1114"/>
      <c r="AH481" s="1114"/>
      <c r="AI481" s="173"/>
      <c r="AJ481" s="173"/>
      <c r="AK481" s="173"/>
      <c r="AL481" s="173"/>
      <c r="AM481" s="179"/>
      <c r="AN481" s="179"/>
      <c r="AO481" s="194">
        <f t="shared" si="95"/>
        <v>0</v>
      </c>
      <c r="AP481" s="179">
        <v>1E-3</v>
      </c>
      <c r="AQ481" s="179"/>
    </row>
    <row r="482" spans="2:43">
      <c r="B482" s="183"/>
      <c r="C482" s="183"/>
      <c r="D482" s="183"/>
      <c r="E482" s="183"/>
      <c r="F482" s="183"/>
      <c r="G482" s="183"/>
      <c r="H482" s="183"/>
      <c r="I482" s="183"/>
      <c r="J482" s="183"/>
      <c r="K482" s="196">
        <f t="shared" si="94"/>
        <v>0</v>
      </c>
      <c r="L482" s="1118"/>
      <c r="M482" s="1119"/>
      <c r="N482" s="1118"/>
      <c r="O482" s="1119"/>
      <c r="P482" s="193"/>
      <c r="Q482" s="193"/>
      <c r="R482" s="193"/>
      <c r="S482" s="175"/>
      <c r="T482" s="175"/>
      <c r="U482" s="175"/>
      <c r="V482" s="175"/>
      <c r="W482" s="175"/>
      <c r="X482" s="175"/>
      <c r="Y482" s="175"/>
      <c r="Z482" s="175"/>
      <c r="AA482" s="175"/>
      <c r="AB482" s="175"/>
      <c r="AC482" s="175"/>
      <c r="AD482" s="1114"/>
      <c r="AE482" s="1114"/>
      <c r="AF482" s="1114"/>
      <c r="AG482" s="1114"/>
      <c r="AH482" s="1114"/>
      <c r="AI482" s="173"/>
      <c r="AJ482" s="173"/>
      <c r="AK482" s="173"/>
      <c r="AL482" s="173"/>
      <c r="AM482" s="179"/>
      <c r="AN482" s="179"/>
      <c r="AO482" s="194">
        <f t="shared" si="95"/>
        <v>0</v>
      </c>
      <c r="AP482" s="179">
        <v>1E-3</v>
      </c>
      <c r="AQ482" s="179"/>
    </row>
    <row r="483" spans="2:43">
      <c r="B483" s="183"/>
      <c r="C483" s="183"/>
      <c r="D483" s="183"/>
      <c r="E483" s="183"/>
      <c r="F483" s="183"/>
      <c r="G483" s="183"/>
      <c r="H483" s="183"/>
      <c r="I483" s="183"/>
      <c r="J483" s="183"/>
      <c r="K483" s="196">
        <f t="shared" si="94"/>
        <v>0</v>
      </c>
      <c r="L483" s="1118"/>
      <c r="M483" s="1119"/>
      <c r="N483" s="1118"/>
      <c r="O483" s="1119"/>
      <c r="P483" s="193"/>
      <c r="Q483" s="193"/>
      <c r="R483" s="193"/>
      <c r="S483" s="175"/>
      <c r="T483" s="175"/>
      <c r="U483" s="175"/>
      <c r="V483" s="175"/>
      <c r="W483" s="175"/>
      <c r="X483" s="175"/>
      <c r="Y483" s="175"/>
      <c r="Z483" s="175"/>
      <c r="AA483" s="175"/>
      <c r="AB483" s="175"/>
      <c r="AC483" s="175"/>
      <c r="AD483" s="1114"/>
      <c r="AE483" s="1114"/>
      <c r="AF483" s="1114"/>
      <c r="AG483" s="1114"/>
      <c r="AH483" s="1114"/>
      <c r="AI483" s="173"/>
      <c r="AJ483" s="173"/>
      <c r="AK483" s="173"/>
      <c r="AL483" s="173"/>
      <c r="AM483" s="179"/>
      <c r="AN483" s="179"/>
      <c r="AO483" s="194">
        <f t="shared" si="95"/>
        <v>0</v>
      </c>
      <c r="AP483" s="179">
        <v>1E-3</v>
      </c>
      <c r="AQ483" s="179"/>
    </row>
    <row r="484" spans="2:43">
      <c r="B484" s="183"/>
      <c r="C484" s="183"/>
      <c r="D484" s="183"/>
      <c r="E484" s="183"/>
      <c r="F484" s="183"/>
      <c r="G484" s="183"/>
      <c r="H484" s="183"/>
      <c r="I484" s="183"/>
      <c r="J484" s="183"/>
      <c r="K484" s="196">
        <f t="shared" si="94"/>
        <v>0</v>
      </c>
      <c r="L484" s="1118"/>
      <c r="M484" s="1119"/>
      <c r="N484" s="1118"/>
      <c r="O484" s="1119"/>
      <c r="P484" s="193"/>
      <c r="Q484" s="193"/>
      <c r="R484" s="193"/>
      <c r="S484" s="175"/>
      <c r="T484" s="175"/>
      <c r="U484" s="175"/>
      <c r="V484" s="175"/>
      <c r="W484" s="175"/>
      <c r="X484" s="175"/>
      <c r="Y484" s="175"/>
      <c r="Z484" s="175"/>
      <c r="AA484" s="175"/>
      <c r="AB484" s="175"/>
      <c r="AC484" s="175"/>
      <c r="AD484" s="1114"/>
      <c r="AE484" s="1114"/>
      <c r="AF484" s="1114"/>
      <c r="AG484" s="1114"/>
      <c r="AH484" s="1114"/>
      <c r="AI484" s="173"/>
      <c r="AJ484" s="173"/>
      <c r="AK484" s="173"/>
      <c r="AL484" s="173"/>
      <c r="AM484" s="179"/>
      <c r="AN484" s="179"/>
      <c r="AO484" s="194">
        <f t="shared" si="95"/>
        <v>0</v>
      </c>
      <c r="AP484" s="179">
        <v>1E-3</v>
      </c>
      <c r="AQ484" s="179"/>
    </row>
    <row r="485" spans="2:43">
      <c r="B485" s="183"/>
      <c r="C485" s="183"/>
      <c r="D485" s="183"/>
      <c r="E485" s="183"/>
      <c r="F485" s="183"/>
      <c r="G485" s="183"/>
      <c r="H485" s="183"/>
      <c r="I485" s="183"/>
      <c r="J485" s="183"/>
      <c r="K485" s="196">
        <f t="shared" si="94"/>
        <v>0</v>
      </c>
      <c r="L485" s="1118"/>
      <c r="M485" s="1119"/>
      <c r="N485" s="1118"/>
      <c r="O485" s="1119"/>
      <c r="P485" s="193"/>
      <c r="Q485" s="193"/>
      <c r="R485" s="193"/>
      <c r="S485" s="175"/>
      <c r="T485" s="175"/>
      <c r="U485" s="175"/>
      <c r="V485" s="175"/>
      <c r="W485" s="175"/>
      <c r="X485" s="175"/>
      <c r="Y485" s="175"/>
      <c r="Z485" s="175"/>
      <c r="AA485" s="175"/>
      <c r="AB485" s="175"/>
      <c r="AC485" s="175"/>
      <c r="AD485" s="1114"/>
      <c r="AE485" s="1114"/>
      <c r="AF485" s="1114"/>
      <c r="AG485" s="1114"/>
      <c r="AH485" s="1114"/>
      <c r="AI485" s="173"/>
      <c r="AJ485" s="173"/>
      <c r="AK485" s="173"/>
      <c r="AL485" s="173"/>
      <c r="AM485" s="179"/>
      <c r="AN485" s="179"/>
      <c r="AO485" s="194">
        <f t="shared" si="95"/>
        <v>0</v>
      </c>
      <c r="AP485" s="179">
        <v>1E-3</v>
      </c>
      <c r="AQ485" s="179"/>
    </row>
    <row r="486" spans="2:43">
      <c r="B486" s="183"/>
      <c r="C486" s="183"/>
      <c r="D486" s="183"/>
      <c r="E486" s="183"/>
      <c r="F486" s="183"/>
      <c r="G486" s="183"/>
      <c r="H486" s="183"/>
      <c r="I486" s="183"/>
      <c r="J486" s="183"/>
      <c r="K486" s="196">
        <f t="shared" si="94"/>
        <v>0</v>
      </c>
      <c r="L486" s="1118"/>
      <c r="M486" s="1119"/>
      <c r="N486" s="1118"/>
      <c r="O486" s="1119"/>
      <c r="P486" s="193"/>
      <c r="Q486" s="193"/>
      <c r="R486" s="193"/>
      <c r="S486" s="175"/>
      <c r="T486" s="175"/>
      <c r="U486" s="175"/>
      <c r="V486" s="175"/>
      <c r="W486" s="175"/>
      <c r="X486" s="175"/>
      <c r="Y486" s="175"/>
      <c r="Z486" s="175"/>
      <c r="AA486" s="175"/>
      <c r="AB486" s="175"/>
      <c r="AC486" s="175"/>
      <c r="AD486" s="1114"/>
      <c r="AE486" s="1114"/>
      <c r="AF486" s="1114"/>
      <c r="AG486" s="1114"/>
      <c r="AH486" s="1114"/>
      <c r="AI486" s="173"/>
      <c r="AJ486" s="173"/>
      <c r="AK486" s="173"/>
      <c r="AL486" s="173"/>
      <c r="AM486" s="179"/>
      <c r="AN486" s="179"/>
      <c r="AO486" s="194">
        <f t="shared" si="95"/>
        <v>0</v>
      </c>
      <c r="AP486" s="179">
        <v>1E-3</v>
      </c>
      <c r="AQ486" s="179"/>
    </row>
    <row r="487" spans="2:43">
      <c r="B487" s="183"/>
      <c r="C487" s="183"/>
      <c r="D487" s="183"/>
      <c r="E487" s="183"/>
      <c r="F487" s="183"/>
      <c r="G487" s="183"/>
      <c r="H487" s="183"/>
      <c r="I487" s="183"/>
      <c r="J487" s="183"/>
      <c r="K487" s="196">
        <f t="shared" si="94"/>
        <v>0</v>
      </c>
      <c r="L487" s="1118"/>
      <c r="M487" s="1119"/>
      <c r="N487" s="1118"/>
      <c r="O487" s="1119"/>
      <c r="P487" s="193"/>
      <c r="Q487" s="193"/>
      <c r="R487" s="193"/>
      <c r="S487" s="175"/>
      <c r="T487" s="175"/>
      <c r="U487" s="175"/>
      <c r="V487" s="175"/>
      <c r="W487" s="175"/>
      <c r="X487" s="175"/>
      <c r="Y487" s="175"/>
      <c r="Z487" s="175"/>
      <c r="AA487" s="175"/>
      <c r="AB487" s="175"/>
      <c r="AC487" s="175"/>
      <c r="AD487" s="1114"/>
      <c r="AE487" s="1114"/>
      <c r="AF487" s="1114"/>
      <c r="AG487" s="1114"/>
      <c r="AH487" s="1114"/>
      <c r="AI487" s="173"/>
      <c r="AJ487" s="173"/>
      <c r="AK487" s="173"/>
      <c r="AL487" s="173"/>
      <c r="AM487" s="179"/>
      <c r="AN487" s="179"/>
      <c r="AO487" s="194">
        <f t="shared" si="95"/>
        <v>0</v>
      </c>
      <c r="AP487" s="179">
        <v>1E-3</v>
      </c>
      <c r="AQ487" s="179"/>
    </row>
    <row r="488" spans="2:43">
      <c r="B488" s="183"/>
      <c r="C488" s="183"/>
      <c r="D488" s="183"/>
      <c r="E488" s="183"/>
      <c r="F488" s="183"/>
      <c r="G488" s="183"/>
      <c r="H488" s="183"/>
      <c r="I488" s="183"/>
      <c r="J488" s="183"/>
      <c r="K488" s="196">
        <f t="shared" si="94"/>
        <v>0</v>
      </c>
      <c r="L488" s="1118"/>
      <c r="M488" s="1119"/>
      <c r="N488" s="1118"/>
      <c r="O488" s="1119"/>
      <c r="P488" s="193"/>
      <c r="Q488" s="193"/>
      <c r="R488" s="193"/>
      <c r="S488" s="175"/>
      <c r="T488" s="175"/>
      <c r="U488" s="175"/>
      <c r="V488" s="175"/>
      <c r="W488" s="175"/>
      <c r="X488" s="175"/>
      <c r="Y488" s="175"/>
      <c r="Z488" s="175"/>
      <c r="AA488" s="175"/>
      <c r="AB488" s="175"/>
      <c r="AC488" s="175"/>
      <c r="AD488" s="1114"/>
      <c r="AE488" s="1114"/>
      <c r="AF488" s="1114"/>
      <c r="AG488" s="1114"/>
      <c r="AH488" s="1114"/>
      <c r="AI488" s="173"/>
      <c r="AJ488" s="173"/>
      <c r="AK488" s="173"/>
      <c r="AL488" s="173"/>
      <c r="AM488" s="179"/>
      <c r="AN488" s="179"/>
      <c r="AO488" s="194">
        <f t="shared" si="95"/>
        <v>0</v>
      </c>
      <c r="AP488" s="179">
        <v>1E-3</v>
      </c>
      <c r="AQ488" s="179"/>
    </row>
    <row r="489" spans="2:43">
      <c r="B489" s="183"/>
      <c r="C489" s="183"/>
      <c r="D489" s="183"/>
      <c r="E489" s="183"/>
      <c r="F489" s="183"/>
      <c r="G489" s="183"/>
      <c r="H489" s="183"/>
      <c r="I489" s="183"/>
      <c r="J489" s="183"/>
      <c r="K489" s="196">
        <f t="shared" si="94"/>
        <v>0</v>
      </c>
      <c r="L489" s="1118"/>
      <c r="M489" s="1119"/>
      <c r="N489" s="1118"/>
      <c r="O489" s="1119"/>
      <c r="P489" s="193"/>
      <c r="Q489" s="193"/>
      <c r="R489" s="193"/>
      <c r="S489" s="175"/>
      <c r="T489" s="175"/>
      <c r="U489" s="175"/>
      <c r="V489" s="175"/>
      <c r="W489" s="175"/>
      <c r="X489" s="175"/>
      <c r="Y489" s="175"/>
      <c r="Z489" s="175"/>
      <c r="AA489" s="175"/>
      <c r="AB489" s="175"/>
      <c r="AC489" s="175"/>
      <c r="AD489" s="1114"/>
      <c r="AE489" s="1114"/>
      <c r="AF489" s="1114"/>
      <c r="AG489" s="1114"/>
      <c r="AH489" s="1114"/>
      <c r="AI489" s="173"/>
      <c r="AJ489" s="173"/>
      <c r="AK489" s="173"/>
      <c r="AL489" s="173"/>
      <c r="AM489" s="179"/>
      <c r="AN489" s="179"/>
      <c r="AO489" s="194">
        <f t="shared" si="95"/>
        <v>0</v>
      </c>
      <c r="AP489" s="179">
        <v>1E-3</v>
      </c>
      <c r="AQ489" s="179"/>
    </row>
    <row r="490" spans="2:43">
      <c r="B490" s="183"/>
      <c r="C490" s="183"/>
      <c r="D490" s="183"/>
      <c r="E490" s="183"/>
      <c r="F490" s="183"/>
      <c r="G490" s="183"/>
      <c r="H490" s="183"/>
      <c r="I490" s="183"/>
      <c r="J490" s="183"/>
      <c r="K490" s="196">
        <f t="shared" si="94"/>
        <v>0</v>
      </c>
      <c r="L490" s="1118"/>
      <c r="M490" s="1119"/>
      <c r="N490" s="1118"/>
      <c r="O490" s="1119"/>
      <c r="P490" s="193"/>
      <c r="Q490" s="193"/>
      <c r="R490" s="193"/>
      <c r="S490" s="175"/>
      <c r="T490" s="175"/>
      <c r="U490" s="175"/>
      <c r="V490" s="175"/>
      <c r="W490" s="175"/>
      <c r="X490" s="175"/>
      <c r="Y490" s="175"/>
      <c r="Z490" s="175"/>
      <c r="AA490" s="175"/>
      <c r="AB490" s="175"/>
      <c r="AC490" s="175"/>
      <c r="AD490" s="1114"/>
      <c r="AE490" s="1114"/>
      <c r="AF490" s="1114"/>
      <c r="AG490" s="1114"/>
      <c r="AH490" s="1114"/>
      <c r="AI490" s="173"/>
      <c r="AJ490" s="173"/>
      <c r="AK490" s="173"/>
      <c r="AL490" s="173"/>
      <c r="AM490" s="179"/>
      <c r="AN490" s="179"/>
      <c r="AO490" s="194">
        <f t="shared" si="95"/>
        <v>0</v>
      </c>
      <c r="AP490" s="179">
        <v>1E-3</v>
      </c>
      <c r="AQ490" s="179"/>
    </row>
    <row r="491" spans="2:43">
      <c r="B491" s="183"/>
      <c r="C491" s="183"/>
      <c r="D491" s="183"/>
      <c r="E491" s="183"/>
      <c r="F491" s="183"/>
      <c r="G491" s="183"/>
      <c r="H491" s="183"/>
      <c r="I491" s="183"/>
      <c r="J491" s="183"/>
      <c r="K491" s="196">
        <f t="shared" si="94"/>
        <v>0</v>
      </c>
      <c r="L491" s="1118"/>
      <c r="M491" s="1119"/>
      <c r="N491" s="1118"/>
      <c r="O491" s="1119"/>
      <c r="P491" s="193"/>
      <c r="Q491" s="193"/>
      <c r="R491" s="193"/>
      <c r="S491" s="175"/>
      <c r="T491" s="175"/>
      <c r="U491" s="175"/>
      <c r="V491" s="175"/>
      <c r="W491" s="175"/>
      <c r="X491" s="175"/>
      <c r="Y491" s="175"/>
      <c r="Z491" s="175"/>
      <c r="AA491" s="175"/>
      <c r="AB491" s="175"/>
      <c r="AC491" s="175"/>
      <c r="AD491" s="1114"/>
      <c r="AE491" s="1114"/>
      <c r="AF491" s="1114"/>
      <c r="AG491" s="1114"/>
      <c r="AH491" s="1114"/>
      <c r="AI491" s="173"/>
      <c r="AJ491" s="173"/>
      <c r="AK491" s="173"/>
      <c r="AL491" s="173"/>
      <c r="AM491" s="179"/>
      <c r="AN491" s="179"/>
      <c r="AO491" s="194">
        <f t="shared" si="95"/>
        <v>0</v>
      </c>
      <c r="AP491" s="179">
        <v>1E-3</v>
      </c>
      <c r="AQ491" s="179"/>
    </row>
    <row r="492" spans="2:43">
      <c r="B492" s="183"/>
      <c r="C492" s="183"/>
      <c r="D492" s="183"/>
      <c r="E492" s="183"/>
      <c r="F492" s="183"/>
      <c r="G492" s="183"/>
      <c r="H492" s="183"/>
      <c r="I492" s="183"/>
      <c r="J492" s="183"/>
      <c r="K492" s="196">
        <f t="shared" si="94"/>
        <v>0</v>
      </c>
      <c r="L492" s="1118"/>
      <c r="M492" s="1119"/>
      <c r="N492" s="1118"/>
      <c r="O492" s="1119"/>
      <c r="P492" s="193"/>
      <c r="Q492" s="193"/>
      <c r="R492" s="193"/>
      <c r="S492" s="175"/>
      <c r="T492" s="175"/>
      <c r="U492" s="175"/>
      <c r="V492" s="175"/>
      <c r="W492" s="175"/>
      <c r="X492" s="175"/>
      <c r="Y492" s="175"/>
      <c r="Z492" s="175"/>
      <c r="AA492" s="175"/>
      <c r="AB492" s="175"/>
      <c r="AC492" s="175"/>
      <c r="AD492" s="1114"/>
      <c r="AE492" s="1114"/>
      <c r="AF492" s="1114"/>
      <c r="AG492" s="1114"/>
      <c r="AH492" s="1114"/>
      <c r="AI492" s="173"/>
      <c r="AJ492" s="173"/>
      <c r="AK492" s="173"/>
      <c r="AL492" s="173"/>
      <c r="AM492" s="179"/>
      <c r="AN492" s="179"/>
      <c r="AO492" s="194">
        <f t="shared" si="95"/>
        <v>0</v>
      </c>
      <c r="AP492" s="179">
        <v>1E-3</v>
      </c>
      <c r="AQ492" s="179"/>
    </row>
    <row r="493" spans="2:43">
      <c r="B493" s="183"/>
      <c r="C493" s="183"/>
      <c r="D493" s="183"/>
      <c r="E493" s="183"/>
      <c r="F493" s="183"/>
      <c r="G493" s="183"/>
      <c r="H493" s="183"/>
      <c r="I493" s="183"/>
      <c r="J493" s="183"/>
      <c r="K493" s="196">
        <f t="shared" si="94"/>
        <v>0</v>
      </c>
      <c r="L493" s="1118"/>
      <c r="M493" s="1119"/>
      <c r="N493" s="1118"/>
      <c r="O493" s="1119"/>
      <c r="P493" s="193"/>
      <c r="Q493" s="193"/>
      <c r="R493" s="193"/>
      <c r="S493" s="175"/>
      <c r="T493" s="175"/>
      <c r="U493" s="175"/>
      <c r="V493" s="175"/>
      <c r="W493" s="175"/>
      <c r="X493" s="175"/>
      <c r="Y493" s="175"/>
      <c r="Z493" s="175"/>
      <c r="AA493" s="175"/>
      <c r="AB493" s="175"/>
      <c r="AC493" s="175"/>
      <c r="AD493" s="1114"/>
      <c r="AE493" s="1114"/>
      <c r="AF493" s="1114"/>
      <c r="AG493" s="1114"/>
      <c r="AH493" s="1114"/>
      <c r="AI493" s="173"/>
      <c r="AJ493" s="173"/>
      <c r="AK493" s="173"/>
      <c r="AL493" s="173"/>
      <c r="AM493" s="179"/>
      <c r="AN493" s="179"/>
      <c r="AO493" s="194">
        <f t="shared" si="95"/>
        <v>0</v>
      </c>
      <c r="AP493" s="179">
        <v>1E-3</v>
      </c>
      <c r="AQ493" s="179"/>
    </row>
    <row r="494" spans="2:43">
      <c r="B494" s="183"/>
      <c r="C494" s="183"/>
      <c r="D494" s="183"/>
      <c r="E494" s="183"/>
      <c r="F494" s="183"/>
      <c r="G494" s="183"/>
      <c r="H494" s="183"/>
      <c r="I494" s="183"/>
      <c r="J494" s="183"/>
      <c r="K494" s="196">
        <f t="shared" si="94"/>
        <v>0</v>
      </c>
      <c r="L494" s="1118"/>
      <c r="M494" s="1119"/>
      <c r="N494" s="1118"/>
      <c r="O494" s="1119"/>
      <c r="P494" s="193"/>
      <c r="Q494" s="193"/>
      <c r="R494" s="193"/>
      <c r="S494" s="175"/>
      <c r="T494" s="175"/>
      <c r="U494" s="175"/>
      <c r="V494" s="175"/>
      <c r="W494" s="175"/>
      <c r="X494" s="175"/>
      <c r="Y494" s="175"/>
      <c r="Z494" s="175"/>
      <c r="AA494" s="175"/>
      <c r="AB494" s="175"/>
      <c r="AC494" s="175"/>
      <c r="AD494" s="1114"/>
      <c r="AE494" s="1114"/>
      <c r="AF494" s="1114"/>
      <c r="AG494" s="1114"/>
      <c r="AH494" s="1114"/>
      <c r="AI494" s="173"/>
      <c r="AJ494" s="173"/>
      <c r="AK494" s="173"/>
      <c r="AL494" s="173"/>
      <c r="AM494" s="179"/>
      <c r="AN494" s="179"/>
      <c r="AO494" s="194">
        <f t="shared" si="95"/>
        <v>0</v>
      </c>
      <c r="AP494" s="179">
        <v>1E-3</v>
      </c>
      <c r="AQ494" s="179"/>
    </row>
    <row r="495" spans="2:43">
      <c r="B495" s="183"/>
      <c r="C495" s="183"/>
      <c r="D495" s="183"/>
      <c r="E495" s="183"/>
      <c r="F495" s="183"/>
      <c r="G495" s="183"/>
      <c r="H495" s="183"/>
      <c r="I495" s="183"/>
      <c r="J495" s="183"/>
      <c r="K495" s="196">
        <f t="shared" si="94"/>
        <v>0</v>
      </c>
      <c r="L495" s="1118"/>
      <c r="M495" s="1119"/>
      <c r="N495" s="1118"/>
      <c r="O495" s="1119"/>
      <c r="P495" s="193"/>
      <c r="Q495" s="193"/>
      <c r="R495" s="193"/>
      <c r="S495" s="175"/>
      <c r="T495" s="175"/>
      <c r="U495" s="175"/>
      <c r="V495" s="175"/>
      <c r="W495" s="175"/>
      <c r="X495" s="175"/>
      <c r="Y495" s="175"/>
      <c r="Z495" s="175"/>
      <c r="AA495" s="175"/>
      <c r="AB495" s="175"/>
      <c r="AC495" s="175"/>
      <c r="AD495" s="1114"/>
      <c r="AE495" s="1114"/>
      <c r="AF495" s="1114"/>
      <c r="AG495" s="1114"/>
      <c r="AH495" s="1114"/>
      <c r="AI495" s="173"/>
      <c r="AJ495" s="173"/>
      <c r="AK495" s="173"/>
      <c r="AL495" s="173"/>
      <c r="AM495" s="179"/>
      <c r="AN495" s="179"/>
      <c r="AO495" s="194">
        <f t="shared" si="95"/>
        <v>0</v>
      </c>
      <c r="AP495" s="179">
        <v>1E-3</v>
      </c>
      <c r="AQ495" s="179"/>
    </row>
    <row r="496" spans="2:43">
      <c r="B496" s="183"/>
      <c r="C496" s="183"/>
      <c r="D496" s="183"/>
      <c r="E496" s="183"/>
      <c r="F496" s="183"/>
      <c r="G496" s="183"/>
      <c r="H496" s="183"/>
      <c r="I496" s="183"/>
      <c r="J496" s="183"/>
      <c r="K496" s="196">
        <f t="shared" si="94"/>
        <v>0</v>
      </c>
      <c r="L496" s="1118"/>
      <c r="M496" s="1119"/>
      <c r="N496" s="1118"/>
      <c r="O496" s="1119"/>
      <c r="P496" s="193"/>
      <c r="Q496" s="193"/>
      <c r="R496" s="193"/>
      <c r="S496" s="175"/>
      <c r="T496" s="175"/>
      <c r="U496" s="175"/>
      <c r="V496" s="175"/>
      <c r="W496" s="175"/>
      <c r="X496" s="175"/>
      <c r="Y496" s="175"/>
      <c r="Z496" s="175"/>
      <c r="AA496" s="175"/>
      <c r="AB496" s="175"/>
      <c r="AC496" s="175"/>
      <c r="AD496" s="1114"/>
      <c r="AE496" s="1114"/>
      <c r="AF496" s="1114"/>
      <c r="AG496" s="1114"/>
      <c r="AH496" s="1114"/>
      <c r="AI496" s="173"/>
      <c r="AJ496" s="173"/>
      <c r="AK496" s="173"/>
      <c r="AL496" s="173"/>
      <c r="AM496" s="179"/>
      <c r="AN496" s="179"/>
      <c r="AO496" s="194">
        <f t="shared" si="95"/>
        <v>0</v>
      </c>
      <c r="AP496" s="179">
        <v>1E-3</v>
      </c>
      <c r="AQ496" s="179"/>
    </row>
    <row r="497" spans="2:43">
      <c r="B497" s="183"/>
      <c r="C497" s="183"/>
      <c r="D497" s="183"/>
      <c r="E497" s="183"/>
      <c r="F497" s="183"/>
      <c r="G497" s="183"/>
      <c r="H497" s="183"/>
      <c r="I497" s="183"/>
      <c r="J497" s="183"/>
      <c r="K497" s="196">
        <f t="shared" si="94"/>
        <v>0</v>
      </c>
      <c r="L497" s="1118"/>
      <c r="M497" s="1119"/>
      <c r="N497" s="1118"/>
      <c r="O497" s="1119"/>
      <c r="P497" s="193"/>
      <c r="Q497" s="193"/>
      <c r="R497" s="193"/>
      <c r="S497" s="175"/>
      <c r="T497" s="175"/>
      <c r="U497" s="175"/>
      <c r="V497" s="175"/>
      <c r="W497" s="175"/>
      <c r="X497" s="175"/>
      <c r="Y497" s="175"/>
      <c r="Z497" s="175"/>
      <c r="AA497" s="175"/>
      <c r="AB497" s="175"/>
      <c r="AC497" s="175"/>
      <c r="AD497" s="1114"/>
      <c r="AE497" s="1114"/>
      <c r="AF497" s="1114"/>
      <c r="AG497" s="1114"/>
      <c r="AH497" s="1114"/>
      <c r="AI497" s="173"/>
      <c r="AJ497" s="173"/>
      <c r="AK497" s="173"/>
      <c r="AL497" s="173"/>
      <c r="AM497" s="179"/>
      <c r="AN497" s="179"/>
      <c r="AO497" s="194">
        <f t="shared" si="95"/>
        <v>0</v>
      </c>
      <c r="AP497" s="179">
        <v>1E-3</v>
      </c>
      <c r="AQ497" s="179"/>
    </row>
    <row r="498" spans="2:43">
      <c r="B498" s="183"/>
      <c r="C498" s="183"/>
      <c r="D498" s="183"/>
      <c r="E498" s="183"/>
      <c r="F498" s="183"/>
      <c r="G498" s="183"/>
      <c r="H498" s="183"/>
      <c r="I498" s="183"/>
      <c r="J498" s="183"/>
      <c r="K498" s="196">
        <f t="shared" si="94"/>
        <v>0</v>
      </c>
      <c r="L498" s="1118"/>
      <c r="M498" s="1119"/>
      <c r="N498" s="1118"/>
      <c r="O498" s="1119"/>
      <c r="P498" s="193"/>
      <c r="Q498" s="193"/>
      <c r="R498" s="193"/>
      <c r="S498" s="175"/>
      <c r="T498" s="175"/>
      <c r="U498" s="175"/>
      <c r="V498" s="175"/>
      <c r="W498" s="175"/>
      <c r="X498" s="175"/>
      <c r="Y498" s="175"/>
      <c r="Z498" s="175"/>
      <c r="AA498" s="175"/>
      <c r="AB498" s="175"/>
      <c r="AC498" s="175"/>
      <c r="AD498" s="1114"/>
      <c r="AE498" s="1114"/>
      <c r="AF498" s="1114"/>
      <c r="AG498" s="1114"/>
      <c r="AH498" s="1114"/>
      <c r="AI498" s="173"/>
      <c r="AJ498" s="173"/>
      <c r="AK498" s="173"/>
      <c r="AL498" s="173"/>
      <c r="AM498" s="179"/>
      <c r="AN498" s="179"/>
      <c r="AO498" s="194">
        <f t="shared" si="95"/>
        <v>0</v>
      </c>
      <c r="AP498" s="179">
        <v>1E-3</v>
      </c>
      <c r="AQ498" s="179"/>
    </row>
    <row r="499" spans="2:43">
      <c r="B499" s="183"/>
      <c r="C499" s="183"/>
      <c r="D499" s="183"/>
      <c r="E499" s="183"/>
      <c r="F499" s="183"/>
      <c r="G499" s="183"/>
      <c r="H499" s="183"/>
      <c r="I499" s="183"/>
      <c r="J499" s="183"/>
      <c r="K499" s="196">
        <f t="shared" si="94"/>
        <v>0</v>
      </c>
      <c r="L499" s="1118"/>
      <c r="M499" s="1119"/>
      <c r="N499" s="1118"/>
      <c r="O499" s="1119"/>
      <c r="P499" s="193"/>
      <c r="Q499" s="193"/>
      <c r="R499" s="193"/>
      <c r="S499" s="175"/>
      <c r="T499" s="175"/>
      <c r="U499" s="175"/>
      <c r="V499" s="175"/>
      <c r="W499" s="175"/>
      <c r="X499" s="175"/>
      <c r="Y499" s="175"/>
      <c r="Z499" s="175"/>
      <c r="AA499" s="175"/>
      <c r="AB499" s="175"/>
      <c r="AC499" s="175"/>
      <c r="AD499" s="1114"/>
      <c r="AE499" s="1114"/>
      <c r="AF499" s="1114"/>
      <c r="AG499" s="1114"/>
      <c r="AH499" s="1114"/>
      <c r="AI499" s="173"/>
      <c r="AJ499" s="173"/>
      <c r="AK499" s="173"/>
      <c r="AL499" s="173"/>
      <c r="AM499" s="179"/>
      <c r="AN499" s="179"/>
      <c r="AO499" s="194">
        <f t="shared" si="95"/>
        <v>0</v>
      </c>
      <c r="AP499" s="179">
        <v>1E-3</v>
      </c>
      <c r="AQ499" s="179"/>
    </row>
    <row r="500" spans="2:43">
      <c r="B500" s="183"/>
      <c r="C500" s="183"/>
      <c r="D500" s="183"/>
      <c r="E500" s="183"/>
      <c r="F500" s="183"/>
      <c r="G500" s="183"/>
      <c r="H500" s="183"/>
      <c r="I500" s="183"/>
      <c r="J500" s="183"/>
      <c r="K500" s="196">
        <f t="shared" si="94"/>
        <v>0</v>
      </c>
      <c r="L500" s="1118"/>
      <c r="M500" s="1119"/>
      <c r="N500" s="1118"/>
      <c r="O500" s="1119"/>
      <c r="P500" s="193"/>
      <c r="Q500" s="193"/>
      <c r="R500" s="193"/>
      <c r="S500" s="175"/>
      <c r="T500" s="175"/>
      <c r="U500" s="175"/>
      <c r="V500" s="175"/>
      <c r="W500" s="175"/>
      <c r="X500" s="175"/>
      <c r="Y500" s="175"/>
      <c r="Z500" s="175"/>
      <c r="AA500" s="175"/>
      <c r="AB500" s="175"/>
      <c r="AC500" s="175"/>
      <c r="AD500" s="1114"/>
      <c r="AE500" s="1114"/>
      <c r="AF500" s="1114"/>
      <c r="AG500" s="1114"/>
      <c r="AH500" s="1114"/>
      <c r="AI500" s="173"/>
      <c r="AJ500" s="173"/>
      <c r="AK500" s="173"/>
      <c r="AL500" s="173"/>
      <c r="AM500" s="179"/>
      <c r="AN500" s="179"/>
      <c r="AO500" s="194">
        <f t="shared" si="95"/>
        <v>0</v>
      </c>
      <c r="AP500" s="179">
        <v>1E-3</v>
      </c>
      <c r="AQ500" s="179"/>
    </row>
    <row r="501" spans="2:43">
      <c r="B501" s="183"/>
      <c r="C501" s="183"/>
      <c r="D501" s="183"/>
      <c r="E501" s="183"/>
      <c r="F501" s="183"/>
      <c r="G501" s="183"/>
      <c r="H501" s="183"/>
      <c r="I501" s="183"/>
      <c r="J501" s="183"/>
      <c r="K501" s="196">
        <f t="shared" si="94"/>
        <v>0</v>
      </c>
      <c r="L501" s="1118"/>
      <c r="M501" s="1119"/>
      <c r="N501" s="1118"/>
      <c r="O501" s="1119"/>
      <c r="P501" s="193"/>
      <c r="Q501" s="193"/>
      <c r="R501" s="193"/>
      <c r="S501" s="175"/>
      <c r="T501" s="175"/>
      <c r="U501" s="175"/>
      <c r="V501" s="175"/>
      <c r="W501" s="175"/>
      <c r="X501" s="175"/>
      <c r="Y501" s="175"/>
      <c r="Z501" s="175"/>
      <c r="AA501" s="175"/>
      <c r="AB501" s="175"/>
      <c r="AC501" s="175"/>
      <c r="AD501" s="1114"/>
      <c r="AE501" s="1114"/>
      <c r="AF501" s="1114"/>
      <c r="AG501" s="1114"/>
      <c r="AH501" s="1114"/>
      <c r="AI501" s="173"/>
      <c r="AJ501" s="173"/>
      <c r="AK501" s="173"/>
      <c r="AL501" s="173"/>
      <c r="AM501" s="179"/>
      <c r="AN501" s="179"/>
      <c r="AO501" s="194">
        <f t="shared" si="95"/>
        <v>0</v>
      </c>
      <c r="AP501" s="179">
        <v>1E-3</v>
      </c>
      <c r="AQ501" s="179"/>
    </row>
    <row r="502" spans="2:43">
      <c r="B502" s="183"/>
      <c r="C502" s="183"/>
      <c r="D502" s="183"/>
      <c r="E502" s="183"/>
      <c r="F502" s="183"/>
      <c r="G502" s="183"/>
      <c r="H502" s="183"/>
      <c r="I502" s="183"/>
      <c r="J502" s="183"/>
      <c r="K502" s="196">
        <f t="shared" si="94"/>
        <v>0</v>
      </c>
      <c r="L502" s="1118"/>
      <c r="M502" s="1119"/>
      <c r="N502" s="1118"/>
      <c r="O502" s="1119"/>
      <c r="P502" s="193"/>
      <c r="Q502" s="193"/>
      <c r="R502" s="193"/>
      <c r="S502" s="175"/>
      <c r="T502" s="175"/>
      <c r="U502" s="175"/>
      <c r="V502" s="175"/>
      <c r="W502" s="175"/>
      <c r="X502" s="175"/>
      <c r="Y502" s="175"/>
      <c r="Z502" s="175"/>
      <c r="AA502" s="175"/>
      <c r="AB502" s="175"/>
      <c r="AC502" s="175"/>
      <c r="AD502" s="1114"/>
      <c r="AE502" s="1114"/>
      <c r="AF502" s="1114"/>
      <c r="AG502" s="1114"/>
      <c r="AH502" s="1114"/>
      <c r="AI502" s="173"/>
      <c r="AJ502" s="173"/>
      <c r="AK502" s="173"/>
      <c r="AL502" s="173"/>
      <c r="AM502" s="179"/>
      <c r="AN502" s="179"/>
      <c r="AO502" s="194">
        <f t="shared" si="95"/>
        <v>0</v>
      </c>
      <c r="AP502" s="179">
        <v>1E-3</v>
      </c>
      <c r="AQ502" s="179"/>
    </row>
    <row r="503" spans="2:43">
      <c r="B503" s="183"/>
      <c r="C503" s="183"/>
      <c r="D503" s="183"/>
      <c r="E503" s="183"/>
      <c r="F503" s="183"/>
      <c r="G503" s="183"/>
      <c r="H503" s="183"/>
      <c r="I503" s="183"/>
      <c r="J503" s="183"/>
      <c r="K503" s="196">
        <f t="shared" si="94"/>
        <v>0</v>
      </c>
      <c r="L503" s="1118"/>
      <c r="M503" s="1119"/>
      <c r="N503" s="1118"/>
      <c r="O503" s="1119"/>
      <c r="P503" s="193"/>
      <c r="Q503" s="193"/>
      <c r="R503" s="193"/>
      <c r="S503" s="175"/>
      <c r="T503" s="175"/>
      <c r="U503" s="175"/>
      <c r="V503" s="175"/>
      <c r="W503" s="175"/>
      <c r="X503" s="175"/>
      <c r="Y503" s="175"/>
      <c r="Z503" s="175"/>
      <c r="AA503" s="175"/>
      <c r="AB503" s="175"/>
      <c r="AC503" s="175"/>
      <c r="AD503" s="1114"/>
      <c r="AE503" s="1114"/>
      <c r="AF503" s="1114"/>
      <c r="AG503" s="1114"/>
      <c r="AH503" s="1114"/>
      <c r="AI503" s="173"/>
      <c r="AJ503" s="173"/>
      <c r="AK503" s="173"/>
      <c r="AL503" s="173"/>
      <c r="AM503" s="179"/>
      <c r="AN503" s="179"/>
      <c r="AO503" s="194">
        <f t="shared" si="95"/>
        <v>0</v>
      </c>
      <c r="AP503" s="179">
        <v>1E-3</v>
      </c>
      <c r="AQ503" s="179"/>
    </row>
    <row r="504" spans="2:43">
      <c r="B504" s="183"/>
      <c r="C504" s="183"/>
      <c r="D504" s="183"/>
      <c r="E504" s="183"/>
      <c r="F504" s="183"/>
      <c r="G504" s="183"/>
      <c r="H504" s="183"/>
      <c r="I504" s="183"/>
      <c r="J504" s="183"/>
      <c r="K504" s="196">
        <f t="shared" si="94"/>
        <v>0</v>
      </c>
      <c r="L504" s="1118"/>
      <c r="M504" s="1119"/>
      <c r="N504" s="1118"/>
      <c r="O504" s="1119"/>
      <c r="P504" s="193"/>
      <c r="Q504" s="193"/>
      <c r="R504" s="193"/>
      <c r="S504" s="175"/>
      <c r="T504" s="175"/>
      <c r="U504" s="175"/>
      <c r="V504" s="175"/>
      <c r="W504" s="175"/>
      <c r="X504" s="175"/>
      <c r="Y504" s="175"/>
      <c r="Z504" s="175"/>
      <c r="AA504" s="175"/>
      <c r="AB504" s="175"/>
      <c r="AC504" s="175"/>
      <c r="AD504" s="1114"/>
      <c r="AE504" s="1114"/>
      <c r="AF504" s="1114"/>
      <c r="AG504" s="1114"/>
      <c r="AH504" s="1114"/>
      <c r="AI504" s="173"/>
      <c r="AJ504" s="173"/>
      <c r="AK504" s="173"/>
      <c r="AL504" s="173"/>
      <c r="AM504" s="179"/>
      <c r="AN504" s="179"/>
      <c r="AO504" s="194">
        <f t="shared" si="95"/>
        <v>0</v>
      </c>
      <c r="AP504" s="179">
        <v>1E-3</v>
      </c>
      <c r="AQ504" s="179"/>
    </row>
    <row r="505" spans="2:43">
      <c r="B505" s="183"/>
      <c r="C505" s="183"/>
      <c r="D505" s="183"/>
      <c r="E505" s="183"/>
      <c r="F505" s="183"/>
      <c r="G505" s="183"/>
      <c r="H505" s="183"/>
      <c r="I505" s="183"/>
      <c r="J505" s="183"/>
      <c r="K505" s="196">
        <f t="shared" si="94"/>
        <v>0</v>
      </c>
      <c r="L505" s="1118"/>
      <c r="M505" s="1119"/>
      <c r="N505" s="1118"/>
      <c r="O505" s="1119"/>
      <c r="P505" s="193"/>
      <c r="Q505" s="193"/>
      <c r="R505" s="193"/>
      <c r="S505" s="175"/>
      <c r="T505" s="175"/>
      <c r="U505" s="175"/>
      <c r="V505" s="175"/>
      <c r="W505" s="175"/>
      <c r="X505" s="175"/>
      <c r="Y505" s="175"/>
      <c r="Z505" s="175"/>
      <c r="AA505" s="175"/>
      <c r="AB505" s="175"/>
      <c r="AC505" s="175"/>
      <c r="AD505" s="1114"/>
      <c r="AE505" s="1114"/>
      <c r="AF505" s="1114"/>
      <c r="AG505" s="1114"/>
      <c r="AH505" s="1114"/>
      <c r="AI505" s="173"/>
      <c r="AJ505" s="173"/>
      <c r="AK505" s="173"/>
      <c r="AL505" s="173"/>
      <c r="AM505" s="179"/>
      <c r="AN505" s="179"/>
      <c r="AO505" s="194">
        <f t="shared" si="95"/>
        <v>0</v>
      </c>
      <c r="AP505" s="179">
        <v>1E-3</v>
      </c>
      <c r="AQ505" s="179"/>
    </row>
    <row r="506" spans="2:43">
      <c r="B506" s="183"/>
      <c r="C506" s="183"/>
      <c r="D506" s="183"/>
      <c r="E506" s="183"/>
      <c r="F506" s="183"/>
      <c r="G506" s="183"/>
      <c r="H506" s="183"/>
      <c r="I506" s="183"/>
      <c r="J506" s="183"/>
      <c r="K506" s="196">
        <f t="shared" si="94"/>
        <v>0</v>
      </c>
      <c r="L506" s="1118"/>
      <c r="M506" s="1119"/>
      <c r="N506" s="1118"/>
      <c r="O506" s="1119"/>
      <c r="P506" s="193"/>
      <c r="Q506" s="193"/>
      <c r="R506" s="193"/>
      <c r="S506" s="175"/>
      <c r="T506" s="175"/>
      <c r="U506" s="175"/>
      <c r="V506" s="175"/>
      <c r="W506" s="175"/>
      <c r="X506" s="175"/>
      <c r="Y506" s="175"/>
      <c r="Z506" s="175"/>
      <c r="AA506" s="175"/>
      <c r="AB506" s="175"/>
      <c r="AC506" s="175"/>
      <c r="AD506" s="1114"/>
      <c r="AE506" s="1114"/>
      <c r="AF506" s="1114"/>
      <c r="AG506" s="1114"/>
      <c r="AH506" s="1114"/>
      <c r="AI506" s="173"/>
      <c r="AJ506" s="173"/>
      <c r="AK506" s="173"/>
      <c r="AL506" s="173"/>
      <c r="AM506" s="179"/>
      <c r="AN506" s="179"/>
      <c r="AO506" s="194">
        <f t="shared" si="95"/>
        <v>0</v>
      </c>
      <c r="AP506" s="179">
        <v>1E-3</v>
      </c>
      <c r="AQ506" s="179"/>
    </row>
    <row r="507" spans="2:43">
      <c r="B507" s="183"/>
      <c r="C507" s="183"/>
      <c r="D507" s="183"/>
      <c r="E507" s="183"/>
      <c r="F507" s="183"/>
      <c r="G507" s="183"/>
      <c r="H507" s="183"/>
      <c r="I507" s="183"/>
      <c r="J507" s="183"/>
      <c r="K507" s="196">
        <f t="shared" si="94"/>
        <v>0</v>
      </c>
      <c r="L507" s="1118"/>
      <c r="M507" s="1119"/>
      <c r="N507" s="1118"/>
      <c r="O507" s="1119"/>
      <c r="P507" s="193"/>
      <c r="Q507" s="193"/>
      <c r="R507" s="193"/>
      <c r="S507" s="175"/>
      <c r="T507" s="175"/>
      <c r="U507" s="175"/>
      <c r="V507" s="175"/>
      <c r="W507" s="175"/>
      <c r="X507" s="175"/>
      <c r="Y507" s="175"/>
      <c r="Z507" s="175"/>
      <c r="AA507" s="175"/>
      <c r="AB507" s="175"/>
      <c r="AC507" s="175"/>
      <c r="AD507" s="1114"/>
      <c r="AE507" s="1114"/>
      <c r="AF507" s="1114"/>
      <c r="AG507" s="1114"/>
      <c r="AH507" s="1114"/>
      <c r="AI507" s="173"/>
      <c r="AJ507" s="173"/>
      <c r="AK507" s="173"/>
      <c r="AL507" s="173"/>
      <c r="AM507" s="179"/>
      <c r="AN507" s="179"/>
      <c r="AO507" s="194">
        <f t="shared" si="95"/>
        <v>0</v>
      </c>
      <c r="AP507" s="179">
        <v>1E-3</v>
      </c>
      <c r="AQ507" s="179"/>
    </row>
    <row r="508" spans="2:43">
      <c r="B508" s="183"/>
      <c r="C508" s="183"/>
      <c r="D508" s="183"/>
      <c r="E508" s="183"/>
      <c r="F508" s="183"/>
      <c r="G508" s="183"/>
      <c r="H508" s="183"/>
      <c r="I508" s="183"/>
      <c r="J508" s="183"/>
      <c r="K508" s="196">
        <f t="shared" si="94"/>
        <v>0</v>
      </c>
      <c r="L508" s="1118"/>
      <c r="M508" s="1119"/>
      <c r="N508" s="1118"/>
      <c r="O508" s="1119"/>
      <c r="P508" s="193"/>
      <c r="Q508" s="193"/>
      <c r="R508" s="193"/>
      <c r="S508" s="175"/>
      <c r="T508" s="175"/>
      <c r="U508" s="175"/>
      <c r="V508" s="175"/>
      <c r="W508" s="175"/>
      <c r="X508" s="175"/>
      <c r="Y508" s="175"/>
      <c r="Z508" s="175"/>
      <c r="AA508" s="175"/>
      <c r="AB508" s="175"/>
      <c r="AC508" s="175"/>
      <c r="AD508" s="1114"/>
      <c r="AE508" s="1114"/>
      <c r="AF508" s="1114"/>
      <c r="AG508" s="1114"/>
      <c r="AH508" s="1114"/>
      <c r="AI508" s="173"/>
      <c r="AJ508" s="173"/>
      <c r="AK508" s="173"/>
      <c r="AL508" s="173"/>
      <c r="AM508" s="179"/>
      <c r="AN508" s="179"/>
      <c r="AO508" s="194">
        <f t="shared" si="95"/>
        <v>0</v>
      </c>
      <c r="AP508" s="179">
        <v>1E-3</v>
      </c>
      <c r="AQ508" s="179"/>
    </row>
    <row r="509" spans="2:43">
      <c r="B509" s="183"/>
      <c r="C509" s="183"/>
      <c r="D509" s="183"/>
      <c r="E509" s="183"/>
      <c r="F509" s="183"/>
      <c r="G509" s="183"/>
      <c r="H509" s="183"/>
      <c r="I509" s="183"/>
      <c r="J509" s="183"/>
      <c r="K509" s="196">
        <f t="shared" si="94"/>
        <v>0</v>
      </c>
      <c r="L509" s="1118"/>
      <c r="M509" s="1119"/>
      <c r="N509" s="1118"/>
      <c r="O509" s="1119"/>
      <c r="P509" s="193"/>
      <c r="Q509" s="193"/>
      <c r="R509" s="193"/>
      <c r="S509" s="175"/>
      <c r="T509" s="175"/>
      <c r="U509" s="175"/>
      <c r="V509" s="175"/>
      <c r="W509" s="175"/>
      <c r="X509" s="175"/>
      <c r="Y509" s="175"/>
      <c r="Z509" s="175"/>
      <c r="AA509" s="175"/>
      <c r="AB509" s="175"/>
      <c r="AC509" s="175"/>
      <c r="AD509" s="1114"/>
      <c r="AE509" s="1114"/>
      <c r="AF509" s="1114"/>
      <c r="AG509" s="1114"/>
      <c r="AH509" s="1114"/>
      <c r="AI509" s="173"/>
      <c r="AJ509" s="173"/>
      <c r="AK509" s="173"/>
      <c r="AL509" s="173"/>
      <c r="AM509" s="179"/>
      <c r="AN509" s="179"/>
      <c r="AO509" s="194">
        <f t="shared" si="95"/>
        <v>0</v>
      </c>
      <c r="AP509" s="179">
        <v>1E-3</v>
      </c>
      <c r="AQ509" s="179"/>
    </row>
    <row r="510" spans="2:43">
      <c r="B510" s="183"/>
      <c r="C510" s="183"/>
      <c r="D510" s="183"/>
      <c r="E510" s="183"/>
      <c r="F510" s="183"/>
      <c r="G510" s="183"/>
      <c r="H510" s="183"/>
      <c r="I510" s="183"/>
      <c r="J510" s="183"/>
      <c r="K510" s="196">
        <f t="shared" si="94"/>
        <v>0</v>
      </c>
      <c r="L510" s="1118"/>
      <c r="M510" s="1119"/>
      <c r="N510" s="1118"/>
      <c r="O510" s="1119"/>
      <c r="P510" s="193"/>
      <c r="Q510" s="193"/>
      <c r="R510" s="193"/>
      <c r="S510" s="175"/>
      <c r="T510" s="175"/>
      <c r="U510" s="175"/>
      <c r="V510" s="175"/>
      <c r="W510" s="175"/>
      <c r="X510" s="175"/>
      <c r="Y510" s="175"/>
      <c r="Z510" s="175"/>
      <c r="AA510" s="175"/>
      <c r="AB510" s="175"/>
      <c r="AC510" s="175"/>
      <c r="AD510" s="1114"/>
      <c r="AE510" s="1114"/>
      <c r="AF510" s="1114"/>
      <c r="AG510" s="1114"/>
      <c r="AH510" s="1114"/>
      <c r="AI510" s="173"/>
      <c r="AJ510" s="173"/>
      <c r="AK510" s="173"/>
      <c r="AL510" s="173"/>
      <c r="AM510" s="179"/>
      <c r="AN510" s="179"/>
      <c r="AO510" s="194">
        <f t="shared" si="95"/>
        <v>0</v>
      </c>
      <c r="AP510" s="179">
        <v>1E-3</v>
      </c>
      <c r="AQ510" s="179"/>
    </row>
    <row r="511" spans="2:43">
      <c r="B511" s="183"/>
      <c r="C511" s="183"/>
      <c r="D511" s="183"/>
      <c r="E511" s="183"/>
      <c r="F511" s="183"/>
      <c r="G511" s="183"/>
      <c r="H511" s="183"/>
      <c r="I511" s="183"/>
      <c r="J511" s="183"/>
      <c r="K511" s="196">
        <f t="shared" si="94"/>
        <v>0</v>
      </c>
      <c r="L511" s="1118"/>
      <c r="M511" s="1119"/>
      <c r="N511" s="1118"/>
      <c r="O511" s="1119"/>
      <c r="P511" s="193"/>
      <c r="Q511" s="193"/>
      <c r="R511" s="193"/>
      <c r="S511" s="175"/>
      <c r="T511" s="175"/>
      <c r="U511" s="175"/>
      <c r="V511" s="175"/>
      <c r="W511" s="175"/>
      <c r="X511" s="175"/>
      <c r="Y511" s="175"/>
      <c r="Z511" s="175"/>
      <c r="AA511" s="175"/>
      <c r="AB511" s="175"/>
      <c r="AC511" s="175"/>
      <c r="AD511" s="1114"/>
      <c r="AE511" s="1114"/>
      <c r="AF511" s="1114"/>
      <c r="AG511" s="1114"/>
      <c r="AH511" s="1114"/>
      <c r="AI511" s="173"/>
      <c r="AJ511" s="173"/>
      <c r="AK511" s="173"/>
      <c r="AL511" s="173"/>
      <c r="AM511" s="179"/>
      <c r="AN511" s="179"/>
      <c r="AO511" s="194">
        <f t="shared" si="95"/>
        <v>0</v>
      </c>
      <c r="AP511" s="179">
        <v>1E-3</v>
      </c>
      <c r="AQ511" s="179"/>
    </row>
    <row r="512" spans="2:43">
      <c r="B512" s="183"/>
      <c r="C512" s="183"/>
      <c r="D512" s="183"/>
      <c r="E512" s="183"/>
      <c r="F512" s="183"/>
      <c r="G512" s="183"/>
      <c r="H512" s="183"/>
      <c r="I512" s="183"/>
      <c r="J512" s="183"/>
      <c r="K512" s="196">
        <f t="shared" si="94"/>
        <v>0</v>
      </c>
      <c r="L512" s="1118"/>
      <c r="M512" s="1119"/>
      <c r="N512" s="1118"/>
      <c r="O512" s="1119"/>
      <c r="P512" s="193"/>
      <c r="Q512" s="193"/>
      <c r="R512" s="193"/>
      <c r="S512" s="175"/>
      <c r="T512" s="175"/>
      <c r="U512" s="175"/>
      <c r="V512" s="175"/>
      <c r="W512" s="175"/>
      <c r="X512" s="175"/>
      <c r="Y512" s="175"/>
      <c r="Z512" s="175"/>
      <c r="AA512" s="175"/>
      <c r="AB512" s="175"/>
      <c r="AC512" s="175"/>
      <c r="AD512" s="1114"/>
      <c r="AE512" s="1114"/>
      <c r="AF512" s="1114"/>
      <c r="AG512" s="1114"/>
      <c r="AH512" s="1114"/>
      <c r="AI512" s="173"/>
      <c r="AJ512" s="173"/>
      <c r="AK512" s="173"/>
      <c r="AL512" s="173"/>
      <c r="AM512" s="179"/>
      <c r="AN512" s="179"/>
      <c r="AO512" s="194">
        <f t="shared" si="95"/>
        <v>0</v>
      </c>
      <c r="AP512" s="179">
        <v>1E-3</v>
      </c>
      <c r="AQ512" s="179"/>
    </row>
    <row r="513" spans="2:43">
      <c r="B513" s="183"/>
      <c r="C513" s="183"/>
      <c r="D513" s="183"/>
      <c r="E513" s="183"/>
      <c r="F513" s="183"/>
      <c r="G513" s="183"/>
      <c r="H513" s="183"/>
      <c r="I513" s="183"/>
      <c r="J513" s="183"/>
      <c r="K513" s="196">
        <f t="shared" si="94"/>
        <v>0</v>
      </c>
      <c r="L513" s="1118"/>
      <c r="M513" s="1119"/>
      <c r="N513" s="1118"/>
      <c r="O513" s="1119"/>
      <c r="P513" s="193"/>
      <c r="Q513" s="193"/>
      <c r="R513" s="193"/>
      <c r="S513" s="175"/>
      <c r="T513" s="175"/>
      <c r="U513" s="175"/>
      <c r="V513" s="175"/>
      <c r="W513" s="175"/>
      <c r="X513" s="175"/>
      <c r="Y513" s="175"/>
      <c r="Z513" s="175"/>
      <c r="AA513" s="175"/>
      <c r="AB513" s="175"/>
      <c r="AC513" s="175"/>
      <c r="AD513" s="1114"/>
      <c r="AE513" s="1114"/>
      <c r="AF513" s="1114"/>
      <c r="AG513" s="1114"/>
      <c r="AH513" s="1114"/>
      <c r="AI513" s="173"/>
      <c r="AJ513" s="173"/>
      <c r="AK513" s="173"/>
      <c r="AL513" s="173"/>
      <c r="AM513" s="179"/>
      <c r="AN513" s="179"/>
      <c r="AO513" s="194">
        <f t="shared" si="95"/>
        <v>0</v>
      </c>
      <c r="AP513" s="179">
        <v>1E-3</v>
      </c>
      <c r="AQ513" s="179"/>
    </row>
    <row r="514" spans="2:43">
      <c r="B514" s="183"/>
      <c r="C514" s="183"/>
      <c r="D514" s="183"/>
      <c r="E514" s="183"/>
      <c r="F514" s="183"/>
      <c r="G514" s="183"/>
      <c r="H514" s="183"/>
      <c r="I514" s="183"/>
      <c r="J514" s="183"/>
      <c r="K514" s="196">
        <f t="shared" si="94"/>
        <v>0</v>
      </c>
      <c r="L514" s="1118"/>
      <c r="M514" s="1119"/>
      <c r="N514" s="1118"/>
      <c r="O514" s="1119"/>
      <c r="P514" s="193"/>
      <c r="Q514" s="193"/>
      <c r="R514" s="193"/>
      <c r="S514" s="175"/>
      <c r="T514" s="175"/>
      <c r="U514" s="175"/>
      <c r="V514" s="175"/>
      <c r="W514" s="175"/>
      <c r="X514" s="175"/>
      <c r="Y514" s="175"/>
      <c r="Z514" s="175"/>
      <c r="AA514" s="175"/>
      <c r="AB514" s="175"/>
      <c r="AC514" s="175"/>
      <c r="AD514" s="1114"/>
      <c r="AE514" s="1114"/>
      <c r="AF514" s="1114"/>
      <c r="AG514" s="1114"/>
      <c r="AH514" s="1114"/>
      <c r="AI514" s="173"/>
      <c r="AJ514" s="173"/>
      <c r="AK514" s="173"/>
      <c r="AL514" s="173"/>
      <c r="AM514" s="179"/>
      <c r="AN514" s="179"/>
      <c r="AO514" s="194">
        <f t="shared" si="95"/>
        <v>0</v>
      </c>
      <c r="AP514" s="179">
        <v>1E-3</v>
      </c>
      <c r="AQ514" s="179"/>
    </row>
    <row r="515" spans="2:43">
      <c r="B515" s="183"/>
      <c r="C515" s="183"/>
      <c r="D515" s="183"/>
      <c r="E515" s="183"/>
      <c r="F515" s="183"/>
      <c r="G515" s="183"/>
      <c r="H515" s="183"/>
      <c r="I515" s="183"/>
      <c r="J515" s="183"/>
      <c r="K515" s="196">
        <f t="shared" si="94"/>
        <v>0</v>
      </c>
      <c r="L515" s="1118"/>
      <c r="M515" s="1119"/>
      <c r="N515" s="1118"/>
      <c r="O515" s="1119"/>
      <c r="P515" s="193"/>
      <c r="Q515" s="193"/>
      <c r="R515" s="193"/>
      <c r="S515" s="175"/>
      <c r="T515" s="175"/>
      <c r="U515" s="175"/>
      <c r="V515" s="175"/>
      <c r="W515" s="175"/>
      <c r="X515" s="175"/>
      <c r="Y515" s="175"/>
      <c r="Z515" s="175"/>
      <c r="AA515" s="175"/>
      <c r="AB515" s="175"/>
      <c r="AC515" s="175"/>
      <c r="AD515" s="1114"/>
      <c r="AE515" s="1114"/>
      <c r="AF515" s="1114"/>
      <c r="AG515" s="1114"/>
      <c r="AH515" s="1114"/>
      <c r="AI515" s="173"/>
      <c r="AJ515" s="173"/>
      <c r="AK515" s="173"/>
      <c r="AL515" s="173"/>
      <c r="AM515" s="179"/>
      <c r="AN515" s="179"/>
      <c r="AO515" s="194">
        <f t="shared" si="95"/>
        <v>0</v>
      </c>
      <c r="AP515" s="179">
        <v>1E-3</v>
      </c>
      <c r="AQ515" s="179"/>
    </row>
    <row r="516" spans="2:43">
      <c r="B516" s="183"/>
      <c r="C516" s="183"/>
      <c r="D516" s="183"/>
      <c r="E516" s="183"/>
      <c r="F516" s="183"/>
      <c r="G516" s="183"/>
      <c r="H516" s="183"/>
      <c r="I516" s="183"/>
      <c r="J516" s="183"/>
      <c r="K516" s="196">
        <f t="shared" si="94"/>
        <v>0</v>
      </c>
      <c r="L516" s="1118"/>
      <c r="M516" s="1119"/>
      <c r="N516" s="1118"/>
      <c r="O516" s="1119"/>
      <c r="P516" s="193"/>
      <c r="Q516" s="193"/>
      <c r="R516" s="193"/>
      <c r="S516" s="175"/>
      <c r="T516" s="175"/>
      <c r="U516" s="175"/>
      <c r="V516" s="175"/>
      <c r="W516" s="175"/>
      <c r="X516" s="175"/>
      <c r="Y516" s="175"/>
      <c r="Z516" s="175"/>
      <c r="AA516" s="175"/>
      <c r="AB516" s="175"/>
      <c r="AC516" s="175"/>
      <c r="AD516" s="1114"/>
      <c r="AE516" s="1114"/>
      <c r="AF516" s="1114"/>
      <c r="AG516" s="1114"/>
      <c r="AH516" s="1114"/>
      <c r="AI516" s="173"/>
      <c r="AJ516" s="173"/>
      <c r="AK516" s="173"/>
      <c r="AL516" s="173"/>
      <c r="AM516" s="179"/>
      <c r="AN516" s="179"/>
      <c r="AO516" s="194">
        <f t="shared" si="95"/>
        <v>0</v>
      </c>
      <c r="AP516" s="179">
        <v>1E-3</v>
      </c>
      <c r="AQ516" s="179"/>
    </row>
    <row r="517" spans="2:43">
      <c r="B517" s="183"/>
      <c r="C517" s="183"/>
      <c r="D517" s="183"/>
      <c r="E517" s="183"/>
      <c r="F517" s="183"/>
      <c r="G517" s="183"/>
      <c r="H517" s="183"/>
      <c r="I517" s="183"/>
      <c r="J517" s="183"/>
      <c r="K517" s="196">
        <f t="shared" ref="K517:K580" si="96">AO517+J517</f>
        <v>0</v>
      </c>
      <c r="L517" s="1118"/>
      <c r="M517" s="1119"/>
      <c r="N517" s="1118"/>
      <c r="O517" s="1119"/>
      <c r="P517" s="193"/>
      <c r="Q517" s="193"/>
      <c r="R517" s="193"/>
      <c r="S517" s="175"/>
      <c r="T517" s="175"/>
      <c r="U517" s="175"/>
      <c r="V517" s="175"/>
      <c r="W517" s="175"/>
      <c r="X517" s="175"/>
      <c r="Y517" s="175"/>
      <c r="Z517" s="175"/>
      <c r="AA517" s="175"/>
      <c r="AB517" s="175"/>
      <c r="AC517" s="175"/>
      <c r="AD517" s="1114"/>
      <c r="AE517" s="1114"/>
      <c r="AF517" s="1114"/>
      <c r="AG517" s="1114"/>
      <c r="AH517" s="1114"/>
      <c r="AI517" s="173"/>
      <c r="AJ517" s="173"/>
      <c r="AK517" s="173"/>
      <c r="AL517" s="173"/>
      <c r="AM517" s="179"/>
      <c r="AN517" s="179"/>
      <c r="AO517" s="194">
        <f t="shared" ref="AO517:AO580" si="97">IF(J517&lt;0.005,4*J517,IF(J517&lt;0.01,3*J517,2*J517))</f>
        <v>0</v>
      </c>
      <c r="AP517" s="179">
        <v>1E-3</v>
      </c>
      <c r="AQ517" s="179"/>
    </row>
    <row r="518" spans="2:43">
      <c r="B518" s="183"/>
      <c r="C518" s="183"/>
      <c r="D518" s="183"/>
      <c r="E518" s="183"/>
      <c r="F518" s="183"/>
      <c r="G518" s="183"/>
      <c r="H518" s="183"/>
      <c r="I518" s="183"/>
      <c r="J518" s="183"/>
      <c r="K518" s="196">
        <f t="shared" si="96"/>
        <v>0</v>
      </c>
      <c r="L518" s="1118"/>
      <c r="M518" s="1119"/>
      <c r="N518" s="1118"/>
      <c r="O518" s="1119"/>
      <c r="P518" s="193"/>
      <c r="Q518" s="193"/>
      <c r="R518" s="193"/>
      <c r="S518" s="175"/>
      <c r="T518" s="175"/>
      <c r="U518" s="175"/>
      <c r="V518" s="175"/>
      <c r="W518" s="175"/>
      <c r="X518" s="175"/>
      <c r="Y518" s="175"/>
      <c r="Z518" s="175"/>
      <c r="AA518" s="175"/>
      <c r="AB518" s="175"/>
      <c r="AC518" s="175"/>
      <c r="AD518" s="1114"/>
      <c r="AE518" s="1114"/>
      <c r="AF518" s="1114"/>
      <c r="AG518" s="1114"/>
      <c r="AH518" s="1114"/>
      <c r="AI518" s="173"/>
      <c r="AJ518" s="173"/>
      <c r="AK518" s="173"/>
      <c r="AL518" s="173"/>
      <c r="AM518" s="179"/>
      <c r="AN518" s="179"/>
      <c r="AO518" s="194">
        <f t="shared" si="97"/>
        <v>0</v>
      </c>
      <c r="AP518" s="179">
        <v>1E-3</v>
      </c>
      <c r="AQ518" s="179"/>
    </row>
    <row r="519" spans="2:43">
      <c r="B519" s="183"/>
      <c r="C519" s="183"/>
      <c r="D519" s="183"/>
      <c r="E519" s="183"/>
      <c r="F519" s="183"/>
      <c r="G519" s="183"/>
      <c r="H519" s="183"/>
      <c r="I519" s="183"/>
      <c r="J519" s="183"/>
      <c r="K519" s="196">
        <f t="shared" si="96"/>
        <v>0</v>
      </c>
      <c r="L519" s="1118"/>
      <c r="M519" s="1119"/>
      <c r="N519" s="1118"/>
      <c r="O519" s="1119"/>
      <c r="P519" s="193"/>
      <c r="Q519" s="193"/>
      <c r="R519" s="193"/>
      <c r="S519" s="175"/>
      <c r="T519" s="175"/>
      <c r="U519" s="175"/>
      <c r="V519" s="175"/>
      <c r="W519" s="175"/>
      <c r="X519" s="175"/>
      <c r="Y519" s="175"/>
      <c r="Z519" s="175"/>
      <c r="AA519" s="175"/>
      <c r="AB519" s="175"/>
      <c r="AC519" s="175"/>
      <c r="AD519" s="1114"/>
      <c r="AE519" s="1114"/>
      <c r="AF519" s="1114"/>
      <c r="AG519" s="1114"/>
      <c r="AH519" s="1114"/>
      <c r="AI519" s="173"/>
      <c r="AJ519" s="173"/>
      <c r="AK519" s="173"/>
      <c r="AL519" s="173"/>
      <c r="AM519" s="179"/>
      <c r="AN519" s="179"/>
      <c r="AO519" s="194">
        <f t="shared" si="97"/>
        <v>0</v>
      </c>
      <c r="AP519" s="179">
        <v>1E-3</v>
      </c>
      <c r="AQ519" s="179"/>
    </row>
    <row r="520" spans="2:43">
      <c r="B520" s="183"/>
      <c r="C520" s="183"/>
      <c r="D520" s="183"/>
      <c r="E520" s="183"/>
      <c r="F520" s="183"/>
      <c r="G520" s="183"/>
      <c r="H520" s="183"/>
      <c r="I520" s="183"/>
      <c r="J520" s="183"/>
      <c r="K520" s="196">
        <f t="shared" si="96"/>
        <v>0</v>
      </c>
      <c r="L520" s="1118"/>
      <c r="M520" s="1119"/>
      <c r="N520" s="1118"/>
      <c r="O520" s="1119"/>
      <c r="P520" s="193"/>
      <c r="Q520" s="193"/>
      <c r="R520" s="193"/>
      <c r="S520" s="175"/>
      <c r="T520" s="175"/>
      <c r="U520" s="175"/>
      <c r="V520" s="175"/>
      <c r="W520" s="175"/>
      <c r="X520" s="175"/>
      <c r="Y520" s="175"/>
      <c r="Z520" s="175"/>
      <c r="AA520" s="175"/>
      <c r="AB520" s="175"/>
      <c r="AC520" s="175"/>
      <c r="AD520" s="1114"/>
      <c r="AE520" s="1114"/>
      <c r="AF520" s="1114"/>
      <c r="AG520" s="1114"/>
      <c r="AH520" s="1114"/>
      <c r="AI520" s="173"/>
      <c r="AJ520" s="173"/>
      <c r="AK520" s="173"/>
      <c r="AL520" s="173"/>
      <c r="AM520" s="179"/>
      <c r="AN520" s="179"/>
      <c r="AO520" s="194">
        <f t="shared" si="97"/>
        <v>0</v>
      </c>
      <c r="AP520" s="179">
        <v>1E-3</v>
      </c>
      <c r="AQ520" s="179"/>
    </row>
    <row r="521" spans="2:43">
      <c r="B521" s="183"/>
      <c r="C521" s="183"/>
      <c r="D521" s="183"/>
      <c r="E521" s="183"/>
      <c r="F521" s="183"/>
      <c r="G521" s="183"/>
      <c r="H521" s="183"/>
      <c r="I521" s="183"/>
      <c r="J521" s="183"/>
      <c r="K521" s="196">
        <f t="shared" si="96"/>
        <v>0</v>
      </c>
      <c r="L521" s="1118"/>
      <c r="M521" s="1119"/>
      <c r="N521" s="1118"/>
      <c r="O521" s="1119"/>
      <c r="P521" s="193"/>
      <c r="Q521" s="193"/>
      <c r="R521" s="193"/>
      <c r="S521" s="175"/>
      <c r="T521" s="175"/>
      <c r="U521" s="175"/>
      <c r="V521" s="175"/>
      <c r="W521" s="175"/>
      <c r="X521" s="175"/>
      <c r="Y521" s="175"/>
      <c r="Z521" s="175"/>
      <c r="AA521" s="175"/>
      <c r="AB521" s="175"/>
      <c r="AC521" s="175"/>
      <c r="AD521" s="1114"/>
      <c r="AE521" s="1114"/>
      <c r="AF521" s="1114"/>
      <c r="AG521" s="1114"/>
      <c r="AH521" s="1114"/>
      <c r="AI521" s="173"/>
      <c r="AJ521" s="173"/>
      <c r="AK521" s="173"/>
      <c r="AL521" s="173"/>
      <c r="AM521" s="179"/>
      <c r="AN521" s="179"/>
      <c r="AO521" s="194">
        <f t="shared" si="97"/>
        <v>0</v>
      </c>
      <c r="AP521" s="179">
        <v>1E-3</v>
      </c>
      <c r="AQ521" s="179"/>
    </row>
    <row r="522" spans="2:43">
      <c r="B522" s="183"/>
      <c r="C522" s="183"/>
      <c r="D522" s="183"/>
      <c r="E522" s="183"/>
      <c r="F522" s="183"/>
      <c r="G522" s="183"/>
      <c r="H522" s="183"/>
      <c r="I522" s="183"/>
      <c r="J522" s="183"/>
      <c r="K522" s="196">
        <f t="shared" si="96"/>
        <v>0</v>
      </c>
      <c r="L522" s="1118"/>
      <c r="M522" s="1119"/>
      <c r="N522" s="1118"/>
      <c r="O522" s="1119"/>
      <c r="P522" s="193"/>
      <c r="Q522" s="193"/>
      <c r="R522" s="193"/>
      <c r="S522" s="175"/>
      <c r="T522" s="175"/>
      <c r="U522" s="175"/>
      <c r="V522" s="175"/>
      <c r="W522" s="175"/>
      <c r="X522" s="175"/>
      <c r="Y522" s="175"/>
      <c r="Z522" s="175"/>
      <c r="AA522" s="175"/>
      <c r="AB522" s="175"/>
      <c r="AC522" s="175"/>
      <c r="AD522" s="1114"/>
      <c r="AE522" s="1114"/>
      <c r="AF522" s="1114"/>
      <c r="AG522" s="1114"/>
      <c r="AH522" s="1114"/>
      <c r="AI522" s="173"/>
      <c r="AJ522" s="173"/>
      <c r="AK522" s="173"/>
      <c r="AL522" s="173"/>
      <c r="AM522" s="179"/>
      <c r="AN522" s="179"/>
      <c r="AO522" s="194">
        <f t="shared" si="97"/>
        <v>0</v>
      </c>
      <c r="AP522" s="179">
        <v>1E-3</v>
      </c>
      <c r="AQ522" s="179"/>
    </row>
    <row r="523" spans="2:43">
      <c r="B523" s="183"/>
      <c r="C523" s="183"/>
      <c r="D523" s="183"/>
      <c r="E523" s="183"/>
      <c r="F523" s="183"/>
      <c r="G523" s="183"/>
      <c r="H523" s="183"/>
      <c r="I523" s="183"/>
      <c r="J523" s="183"/>
      <c r="K523" s="196">
        <f t="shared" si="96"/>
        <v>0</v>
      </c>
      <c r="L523" s="1118"/>
      <c r="M523" s="1119"/>
      <c r="N523" s="1118"/>
      <c r="O523" s="1119"/>
      <c r="P523" s="193"/>
      <c r="Q523" s="193"/>
      <c r="R523" s="193"/>
      <c r="S523" s="175"/>
      <c r="T523" s="175"/>
      <c r="U523" s="175"/>
      <c r="V523" s="175"/>
      <c r="W523" s="175"/>
      <c r="X523" s="175"/>
      <c r="Y523" s="175"/>
      <c r="Z523" s="175"/>
      <c r="AA523" s="175"/>
      <c r="AB523" s="175"/>
      <c r="AC523" s="175"/>
      <c r="AD523" s="1114"/>
      <c r="AE523" s="1114"/>
      <c r="AF523" s="1114"/>
      <c r="AG523" s="1114"/>
      <c r="AH523" s="1114"/>
      <c r="AI523" s="173"/>
      <c r="AJ523" s="173"/>
      <c r="AK523" s="173"/>
      <c r="AL523" s="173"/>
      <c r="AM523" s="179"/>
      <c r="AN523" s="179"/>
      <c r="AO523" s="194">
        <f t="shared" si="97"/>
        <v>0</v>
      </c>
      <c r="AP523" s="179">
        <v>1E-3</v>
      </c>
      <c r="AQ523" s="179"/>
    </row>
    <row r="524" spans="2:43">
      <c r="B524" s="183"/>
      <c r="C524" s="183"/>
      <c r="D524" s="183"/>
      <c r="E524" s="183"/>
      <c r="F524" s="183"/>
      <c r="G524" s="183"/>
      <c r="H524" s="183"/>
      <c r="I524" s="183"/>
      <c r="J524" s="183"/>
      <c r="K524" s="196">
        <f t="shared" si="96"/>
        <v>0</v>
      </c>
      <c r="L524" s="1118"/>
      <c r="M524" s="1119"/>
      <c r="N524" s="1118"/>
      <c r="O524" s="1119"/>
      <c r="P524" s="193"/>
      <c r="Q524" s="193"/>
      <c r="R524" s="193"/>
      <c r="S524" s="175"/>
      <c r="T524" s="175"/>
      <c r="U524" s="175"/>
      <c r="V524" s="175"/>
      <c r="W524" s="175"/>
      <c r="X524" s="175"/>
      <c r="Y524" s="175"/>
      <c r="Z524" s="175"/>
      <c r="AA524" s="175"/>
      <c r="AB524" s="175"/>
      <c r="AC524" s="175"/>
      <c r="AD524" s="1114"/>
      <c r="AE524" s="1114"/>
      <c r="AF524" s="1114"/>
      <c r="AG524" s="1114"/>
      <c r="AH524" s="1114"/>
      <c r="AI524" s="173"/>
      <c r="AJ524" s="173"/>
      <c r="AK524" s="173"/>
      <c r="AL524" s="173"/>
      <c r="AM524" s="179"/>
      <c r="AN524" s="179"/>
      <c r="AO524" s="194">
        <f t="shared" si="97"/>
        <v>0</v>
      </c>
      <c r="AP524" s="179">
        <v>1E-3</v>
      </c>
      <c r="AQ524" s="179"/>
    </row>
    <row r="525" spans="2:43">
      <c r="B525" s="183"/>
      <c r="C525" s="183"/>
      <c r="D525" s="183"/>
      <c r="E525" s="183"/>
      <c r="F525" s="183"/>
      <c r="G525" s="183"/>
      <c r="H525" s="183"/>
      <c r="I525" s="183"/>
      <c r="J525" s="183"/>
      <c r="K525" s="196">
        <f t="shared" si="96"/>
        <v>0</v>
      </c>
      <c r="L525" s="1118"/>
      <c r="M525" s="1119"/>
      <c r="N525" s="1118"/>
      <c r="O525" s="1119"/>
      <c r="P525" s="193"/>
      <c r="Q525" s="193"/>
      <c r="R525" s="193"/>
      <c r="S525" s="175"/>
      <c r="T525" s="175"/>
      <c r="U525" s="175"/>
      <c r="V525" s="175"/>
      <c r="W525" s="175"/>
      <c r="X525" s="175"/>
      <c r="Y525" s="175"/>
      <c r="Z525" s="175"/>
      <c r="AA525" s="175"/>
      <c r="AB525" s="175"/>
      <c r="AC525" s="175"/>
      <c r="AD525" s="1114"/>
      <c r="AE525" s="1114"/>
      <c r="AF525" s="1114"/>
      <c r="AG525" s="1114"/>
      <c r="AH525" s="1114"/>
      <c r="AI525" s="173"/>
      <c r="AJ525" s="173"/>
      <c r="AK525" s="173"/>
      <c r="AL525" s="173"/>
      <c r="AM525" s="179"/>
      <c r="AN525" s="179"/>
      <c r="AO525" s="194">
        <f t="shared" si="97"/>
        <v>0</v>
      </c>
      <c r="AP525" s="179">
        <v>1E-3</v>
      </c>
      <c r="AQ525" s="179"/>
    </row>
    <row r="526" spans="2:43">
      <c r="B526" s="183"/>
      <c r="C526" s="183"/>
      <c r="D526" s="183"/>
      <c r="E526" s="183"/>
      <c r="F526" s="183"/>
      <c r="G526" s="183"/>
      <c r="H526" s="183"/>
      <c r="I526" s="183"/>
      <c r="J526" s="183"/>
      <c r="K526" s="196">
        <f t="shared" si="96"/>
        <v>0</v>
      </c>
      <c r="L526" s="1118"/>
      <c r="M526" s="1119"/>
      <c r="N526" s="1118"/>
      <c r="O526" s="1119"/>
      <c r="P526" s="193"/>
      <c r="Q526" s="193"/>
      <c r="R526" s="193"/>
      <c r="S526" s="175"/>
      <c r="T526" s="175"/>
      <c r="U526" s="175"/>
      <c r="V526" s="175"/>
      <c r="W526" s="175"/>
      <c r="X526" s="175"/>
      <c r="Y526" s="175"/>
      <c r="Z526" s="175"/>
      <c r="AA526" s="175"/>
      <c r="AB526" s="175"/>
      <c r="AC526" s="175"/>
      <c r="AD526" s="1114"/>
      <c r="AE526" s="1114"/>
      <c r="AF526" s="1114"/>
      <c r="AG526" s="1114"/>
      <c r="AH526" s="1114"/>
      <c r="AI526" s="173"/>
      <c r="AJ526" s="173"/>
      <c r="AK526" s="173"/>
      <c r="AL526" s="173"/>
      <c r="AM526" s="179"/>
      <c r="AN526" s="179"/>
      <c r="AO526" s="194">
        <f t="shared" si="97"/>
        <v>0</v>
      </c>
      <c r="AP526" s="179">
        <v>1E-3</v>
      </c>
      <c r="AQ526" s="179"/>
    </row>
    <row r="527" spans="2:43">
      <c r="B527" s="183"/>
      <c r="C527" s="183"/>
      <c r="D527" s="183"/>
      <c r="E527" s="183"/>
      <c r="F527" s="183"/>
      <c r="G527" s="183"/>
      <c r="H527" s="183"/>
      <c r="I527" s="183"/>
      <c r="J527" s="183"/>
      <c r="K527" s="196">
        <f t="shared" si="96"/>
        <v>0</v>
      </c>
      <c r="L527" s="1118"/>
      <c r="M527" s="1119"/>
      <c r="N527" s="1118"/>
      <c r="O527" s="1119"/>
      <c r="P527" s="193"/>
      <c r="Q527" s="193"/>
      <c r="R527" s="193"/>
      <c r="S527" s="175"/>
      <c r="T527" s="175"/>
      <c r="U527" s="175"/>
      <c r="V527" s="175"/>
      <c r="W527" s="175"/>
      <c r="X527" s="175"/>
      <c r="Y527" s="175"/>
      <c r="Z527" s="175"/>
      <c r="AA527" s="175"/>
      <c r="AB527" s="175"/>
      <c r="AC527" s="175"/>
      <c r="AD527" s="1114"/>
      <c r="AE527" s="1114"/>
      <c r="AF527" s="1114"/>
      <c r="AG527" s="1114"/>
      <c r="AH527" s="1114"/>
      <c r="AI527" s="173"/>
      <c r="AJ527" s="173"/>
      <c r="AK527" s="173"/>
      <c r="AL527" s="173"/>
      <c r="AM527" s="179"/>
      <c r="AN527" s="179"/>
      <c r="AO527" s="194">
        <f t="shared" si="97"/>
        <v>0</v>
      </c>
      <c r="AP527" s="179">
        <v>1E-3</v>
      </c>
      <c r="AQ527" s="179"/>
    </row>
    <row r="528" spans="2:43">
      <c r="B528" s="183"/>
      <c r="C528" s="183"/>
      <c r="D528" s="183"/>
      <c r="E528" s="183"/>
      <c r="F528" s="183"/>
      <c r="G528" s="183"/>
      <c r="H528" s="183"/>
      <c r="I528" s="183"/>
      <c r="J528" s="183"/>
      <c r="K528" s="196">
        <f t="shared" si="96"/>
        <v>0</v>
      </c>
      <c r="L528" s="1118"/>
      <c r="M528" s="1119"/>
      <c r="N528" s="1118"/>
      <c r="O528" s="1119"/>
      <c r="P528" s="193"/>
      <c r="Q528" s="193"/>
      <c r="R528" s="193"/>
      <c r="S528" s="175"/>
      <c r="T528" s="175"/>
      <c r="U528" s="175"/>
      <c r="V528" s="175"/>
      <c r="W528" s="175"/>
      <c r="X528" s="175"/>
      <c r="Y528" s="175"/>
      <c r="Z528" s="175"/>
      <c r="AA528" s="175"/>
      <c r="AB528" s="175"/>
      <c r="AC528" s="175"/>
      <c r="AD528" s="1114"/>
      <c r="AE528" s="1114"/>
      <c r="AF528" s="1114"/>
      <c r="AG528" s="1114"/>
      <c r="AH528" s="1114"/>
      <c r="AI528" s="173"/>
      <c r="AJ528" s="173"/>
      <c r="AK528" s="173"/>
      <c r="AL528" s="173"/>
      <c r="AM528" s="179"/>
      <c r="AN528" s="179"/>
      <c r="AO528" s="194">
        <f t="shared" si="97"/>
        <v>0</v>
      </c>
      <c r="AP528" s="179">
        <v>1E-3</v>
      </c>
      <c r="AQ528" s="179"/>
    </row>
    <row r="529" spans="2:43">
      <c r="B529" s="183"/>
      <c r="C529" s="183"/>
      <c r="D529" s="183"/>
      <c r="E529" s="183"/>
      <c r="F529" s="183"/>
      <c r="G529" s="183"/>
      <c r="H529" s="183"/>
      <c r="I529" s="183"/>
      <c r="J529" s="183"/>
      <c r="K529" s="196">
        <f t="shared" si="96"/>
        <v>0</v>
      </c>
      <c r="L529" s="1118"/>
      <c r="M529" s="1119"/>
      <c r="N529" s="1118"/>
      <c r="O529" s="1119"/>
      <c r="P529" s="193"/>
      <c r="Q529" s="193"/>
      <c r="R529" s="193"/>
      <c r="S529" s="175"/>
      <c r="T529" s="175"/>
      <c r="U529" s="175"/>
      <c r="V529" s="175"/>
      <c r="W529" s="175"/>
      <c r="X529" s="175"/>
      <c r="Y529" s="175"/>
      <c r="Z529" s="175"/>
      <c r="AA529" s="175"/>
      <c r="AB529" s="175"/>
      <c r="AC529" s="175"/>
      <c r="AD529" s="1114"/>
      <c r="AE529" s="1114"/>
      <c r="AF529" s="1114"/>
      <c r="AG529" s="1114"/>
      <c r="AH529" s="1114"/>
      <c r="AI529" s="173"/>
      <c r="AJ529" s="173"/>
      <c r="AK529" s="173"/>
      <c r="AL529" s="173"/>
      <c r="AM529" s="179"/>
      <c r="AN529" s="179"/>
      <c r="AO529" s="194">
        <f t="shared" si="97"/>
        <v>0</v>
      </c>
      <c r="AP529" s="179">
        <v>1E-3</v>
      </c>
      <c r="AQ529" s="179"/>
    </row>
    <row r="530" spans="2:43">
      <c r="B530" s="183"/>
      <c r="C530" s="183"/>
      <c r="D530" s="183"/>
      <c r="E530" s="183"/>
      <c r="F530" s="183"/>
      <c r="G530" s="183"/>
      <c r="H530" s="183"/>
      <c r="I530" s="183"/>
      <c r="J530" s="183"/>
      <c r="K530" s="196">
        <f t="shared" si="96"/>
        <v>0</v>
      </c>
      <c r="L530" s="1118"/>
      <c r="M530" s="1119"/>
      <c r="N530" s="1118"/>
      <c r="O530" s="1119"/>
      <c r="P530" s="193"/>
      <c r="Q530" s="193"/>
      <c r="R530" s="193"/>
      <c r="S530" s="175"/>
      <c r="T530" s="175"/>
      <c r="U530" s="175"/>
      <c r="V530" s="175"/>
      <c r="W530" s="175"/>
      <c r="X530" s="175"/>
      <c r="Y530" s="175"/>
      <c r="Z530" s="175"/>
      <c r="AA530" s="175"/>
      <c r="AB530" s="175"/>
      <c r="AC530" s="175"/>
      <c r="AD530" s="1114"/>
      <c r="AE530" s="1114"/>
      <c r="AF530" s="1114"/>
      <c r="AG530" s="1114"/>
      <c r="AH530" s="1114"/>
      <c r="AI530" s="173"/>
      <c r="AJ530" s="173"/>
      <c r="AK530" s="173"/>
      <c r="AL530" s="173"/>
      <c r="AM530" s="179"/>
      <c r="AN530" s="179"/>
      <c r="AO530" s="194">
        <f t="shared" si="97"/>
        <v>0</v>
      </c>
      <c r="AP530" s="179">
        <v>1E-3</v>
      </c>
      <c r="AQ530" s="179"/>
    </row>
    <row r="531" spans="2:43">
      <c r="B531" s="183"/>
      <c r="C531" s="183"/>
      <c r="D531" s="183"/>
      <c r="E531" s="183"/>
      <c r="F531" s="183"/>
      <c r="G531" s="183"/>
      <c r="H531" s="183"/>
      <c r="I531" s="183"/>
      <c r="J531" s="183"/>
      <c r="K531" s="196">
        <f t="shared" si="96"/>
        <v>0</v>
      </c>
      <c r="L531" s="1118"/>
      <c r="M531" s="1119"/>
      <c r="N531" s="1118"/>
      <c r="O531" s="1119"/>
      <c r="P531" s="193"/>
      <c r="Q531" s="193"/>
      <c r="R531" s="193"/>
      <c r="S531" s="175"/>
      <c r="T531" s="175"/>
      <c r="U531" s="175"/>
      <c r="V531" s="175"/>
      <c r="W531" s="175"/>
      <c r="X531" s="175"/>
      <c r="Y531" s="175"/>
      <c r="Z531" s="175"/>
      <c r="AA531" s="175"/>
      <c r="AB531" s="175"/>
      <c r="AC531" s="175"/>
      <c r="AD531" s="1114"/>
      <c r="AE531" s="1114"/>
      <c r="AF531" s="1114"/>
      <c r="AG531" s="1114"/>
      <c r="AH531" s="1114"/>
      <c r="AI531" s="173"/>
      <c r="AJ531" s="173"/>
      <c r="AK531" s="173"/>
      <c r="AL531" s="173"/>
      <c r="AM531" s="179"/>
      <c r="AN531" s="179"/>
      <c r="AO531" s="194">
        <f t="shared" si="97"/>
        <v>0</v>
      </c>
      <c r="AP531" s="179">
        <v>1E-3</v>
      </c>
      <c r="AQ531" s="179"/>
    </row>
    <row r="532" spans="2:43">
      <c r="B532" s="183"/>
      <c r="C532" s="183"/>
      <c r="D532" s="183"/>
      <c r="E532" s="183"/>
      <c r="F532" s="183"/>
      <c r="G532" s="183"/>
      <c r="H532" s="183"/>
      <c r="I532" s="183"/>
      <c r="J532" s="183"/>
      <c r="K532" s="196">
        <f t="shared" si="96"/>
        <v>0</v>
      </c>
      <c r="L532" s="1118"/>
      <c r="M532" s="1119"/>
      <c r="N532" s="1118"/>
      <c r="O532" s="1119"/>
      <c r="P532" s="193"/>
      <c r="Q532" s="193"/>
      <c r="R532" s="193"/>
      <c r="S532" s="175"/>
      <c r="T532" s="175"/>
      <c r="U532" s="175"/>
      <c r="V532" s="175"/>
      <c r="W532" s="175"/>
      <c r="X532" s="175"/>
      <c r="Y532" s="175"/>
      <c r="Z532" s="175"/>
      <c r="AA532" s="175"/>
      <c r="AB532" s="175"/>
      <c r="AC532" s="175"/>
      <c r="AD532" s="1114"/>
      <c r="AE532" s="1114"/>
      <c r="AF532" s="1114"/>
      <c r="AG532" s="1114"/>
      <c r="AH532" s="1114"/>
      <c r="AI532" s="173"/>
      <c r="AJ532" s="173"/>
      <c r="AK532" s="173"/>
      <c r="AL532" s="173"/>
      <c r="AM532" s="179"/>
      <c r="AN532" s="179"/>
      <c r="AO532" s="194">
        <f t="shared" si="97"/>
        <v>0</v>
      </c>
      <c r="AP532" s="179">
        <v>1E-3</v>
      </c>
      <c r="AQ532" s="179"/>
    </row>
    <row r="533" spans="2:43">
      <c r="B533" s="183"/>
      <c r="C533" s="183"/>
      <c r="D533" s="183"/>
      <c r="E533" s="183"/>
      <c r="F533" s="183"/>
      <c r="G533" s="183"/>
      <c r="H533" s="183"/>
      <c r="I533" s="183"/>
      <c r="J533" s="183"/>
      <c r="K533" s="196">
        <f t="shared" si="96"/>
        <v>0</v>
      </c>
      <c r="L533" s="1118"/>
      <c r="M533" s="1119"/>
      <c r="N533" s="1118"/>
      <c r="O533" s="1119"/>
      <c r="P533" s="193"/>
      <c r="Q533" s="193"/>
      <c r="R533" s="193"/>
      <c r="S533" s="175"/>
      <c r="T533" s="175"/>
      <c r="U533" s="175"/>
      <c r="V533" s="175"/>
      <c r="W533" s="175"/>
      <c r="X533" s="175"/>
      <c r="Y533" s="175"/>
      <c r="Z533" s="175"/>
      <c r="AA533" s="175"/>
      <c r="AB533" s="175"/>
      <c r="AC533" s="175"/>
      <c r="AD533" s="1114"/>
      <c r="AE533" s="1114"/>
      <c r="AF533" s="1114"/>
      <c r="AG533" s="1114"/>
      <c r="AH533" s="1114"/>
      <c r="AI533" s="173"/>
      <c r="AJ533" s="173"/>
      <c r="AK533" s="173"/>
      <c r="AL533" s="173"/>
      <c r="AM533" s="179"/>
      <c r="AN533" s="179"/>
      <c r="AO533" s="194">
        <f t="shared" si="97"/>
        <v>0</v>
      </c>
      <c r="AP533" s="179">
        <v>1E-3</v>
      </c>
      <c r="AQ533" s="179"/>
    </row>
    <row r="534" spans="2:43">
      <c r="B534" s="183"/>
      <c r="C534" s="183"/>
      <c r="D534" s="183"/>
      <c r="E534" s="183"/>
      <c r="F534" s="183"/>
      <c r="G534" s="183"/>
      <c r="H534" s="183"/>
      <c r="I534" s="183"/>
      <c r="J534" s="183"/>
      <c r="K534" s="196">
        <f t="shared" si="96"/>
        <v>0</v>
      </c>
      <c r="L534" s="1118"/>
      <c r="M534" s="1119"/>
      <c r="N534" s="1118"/>
      <c r="O534" s="1119"/>
      <c r="P534" s="193"/>
      <c r="Q534" s="193"/>
      <c r="R534" s="193"/>
      <c r="S534" s="175"/>
      <c r="T534" s="175"/>
      <c r="U534" s="175"/>
      <c r="V534" s="175"/>
      <c r="W534" s="175"/>
      <c r="X534" s="175"/>
      <c r="Y534" s="175"/>
      <c r="Z534" s="175"/>
      <c r="AA534" s="175"/>
      <c r="AB534" s="175"/>
      <c r="AC534" s="175"/>
      <c r="AD534" s="1114"/>
      <c r="AE534" s="1114"/>
      <c r="AF534" s="1114"/>
      <c r="AG534" s="1114"/>
      <c r="AH534" s="1114"/>
      <c r="AI534" s="173"/>
      <c r="AJ534" s="173"/>
      <c r="AK534" s="173"/>
      <c r="AL534" s="173"/>
      <c r="AM534" s="179"/>
      <c r="AN534" s="179"/>
      <c r="AO534" s="194">
        <f t="shared" si="97"/>
        <v>0</v>
      </c>
      <c r="AP534" s="179">
        <v>1E-3</v>
      </c>
      <c r="AQ534" s="179"/>
    </row>
    <row r="535" spans="2:43">
      <c r="B535" s="183"/>
      <c r="C535" s="183"/>
      <c r="D535" s="183"/>
      <c r="E535" s="183"/>
      <c r="F535" s="183"/>
      <c r="G535" s="183"/>
      <c r="H535" s="183"/>
      <c r="I535" s="183"/>
      <c r="J535" s="183"/>
      <c r="K535" s="196">
        <f t="shared" si="96"/>
        <v>0</v>
      </c>
      <c r="L535" s="1118"/>
      <c r="M535" s="1119"/>
      <c r="N535" s="1118"/>
      <c r="O535" s="1119"/>
      <c r="P535" s="193"/>
      <c r="Q535" s="193"/>
      <c r="R535" s="193"/>
      <c r="S535" s="175"/>
      <c r="T535" s="175"/>
      <c r="U535" s="175"/>
      <c r="V535" s="175"/>
      <c r="W535" s="175"/>
      <c r="X535" s="175"/>
      <c r="Y535" s="175"/>
      <c r="Z535" s="175"/>
      <c r="AA535" s="175"/>
      <c r="AB535" s="175"/>
      <c r="AC535" s="175"/>
      <c r="AD535" s="1114"/>
      <c r="AE535" s="1114"/>
      <c r="AF535" s="1114"/>
      <c r="AG535" s="1114"/>
      <c r="AH535" s="1114"/>
      <c r="AI535" s="173"/>
      <c r="AJ535" s="173"/>
      <c r="AK535" s="173"/>
      <c r="AL535" s="173"/>
      <c r="AM535" s="179"/>
      <c r="AN535" s="179"/>
      <c r="AO535" s="194">
        <f t="shared" si="97"/>
        <v>0</v>
      </c>
      <c r="AP535" s="179">
        <v>1E-3</v>
      </c>
      <c r="AQ535" s="179"/>
    </row>
    <row r="536" spans="2:43">
      <c r="B536" s="183"/>
      <c r="C536" s="183"/>
      <c r="D536" s="183"/>
      <c r="E536" s="183"/>
      <c r="F536" s="183"/>
      <c r="G536" s="183"/>
      <c r="H536" s="183"/>
      <c r="I536" s="183"/>
      <c r="J536" s="183"/>
      <c r="K536" s="196">
        <f t="shared" si="96"/>
        <v>0</v>
      </c>
      <c r="L536" s="1118"/>
      <c r="M536" s="1119"/>
      <c r="N536" s="1118"/>
      <c r="O536" s="1119"/>
      <c r="P536" s="193"/>
      <c r="Q536" s="193"/>
      <c r="R536" s="193"/>
      <c r="S536" s="175"/>
      <c r="T536" s="175"/>
      <c r="U536" s="175"/>
      <c r="V536" s="175"/>
      <c r="W536" s="175"/>
      <c r="X536" s="175"/>
      <c r="Y536" s="175"/>
      <c r="Z536" s="175"/>
      <c r="AA536" s="175"/>
      <c r="AB536" s="175"/>
      <c r="AC536" s="175"/>
      <c r="AD536" s="1114"/>
      <c r="AE536" s="1114"/>
      <c r="AF536" s="1114"/>
      <c r="AG536" s="1114"/>
      <c r="AH536" s="1114"/>
      <c r="AI536" s="173"/>
      <c r="AJ536" s="173"/>
      <c r="AK536" s="173"/>
      <c r="AL536" s="173"/>
      <c r="AM536" s="179"/>
      <c r="AN536" s="179"/>
      <c r="AO536" s="194">
        <f t="shared" si="97"/>
        <v>0</v>
      </c>
      <c r="AP536" s="179">
        <v>1E-3</v>
      </c>
      <c r="AQ536" s="179"/>
    </row>
    <row r="537" spans="2:43">
      <c r="B537" s="183"/>
      <c r="C537" s="183"/>
      <c r="D537" s="183"/>
      <c r="E537" s="183"/>
      <c r="F537" s="183"/>
      <c r="G537" s="183"/>
      <c r="H537" s="183"/>
      <c r="I537" s="183"/>
      <c r="J537" s="183"/>
      <c r="K537" s="196">
        <f t="shared" si="96"/>
        <v>0</v>
      </c>
      <c r="L537" s="1118"/>
      <c r="M537" s="1119"/>
      <c r="N537" s="1118"/>
      <c r="O537" s="1119"/>
      <c r="P537" s="193"/>
      <c r="Q537" s="193"/>
      <c r="R537" s="193"/>
      <c r="S537" s="175"/>
      <c r="T537" s="175"/>
      <c r="U537" s="175"/>
      <c r="V537" s="175"/>
      <c r="W537" s="175"/>
      <c r="X537" s="175"/>
      <c r="Y537" s="175"/>
      <c r="Z537" s="175"/>
      <c r="AA537" s="175"/>
      <c r="AB537" s="175"/>
      <c r="AC537" s="175"/>
      <c r="AD537" s="1114"/>
      <c r="AE537" s="1114"/>
      <c r="AF537" s="1114"/>
      <c r="AG537" s="1114"/>
      <c r="AH537" s="1114"/>
      <c r="AI537" s="173"/>
      <c r="AJ537" s="173"/>
      <c r="AK537" s="173"/>
      <c r="AL537" s="173"/>
      <c r="AM537" s="179"/>
      <c r="AN537" s="179"/>
      <c r="AO537" s="194">
        <f t="shared" si="97"/>
        <v>0</v>
      </c>
      <c r="AP537" s="179">
        <v>1E-3</v>
      </c>
      <c r="AQ537" s="179"/>
    </row>
    <row r="538" spans="2:43">
      <c r="B538" s="183"/>
      <c r="C538" s="183"/>
      <c r="D538" s="183"/>
      <c r="E538" s="183"/>
      <c r="F538" s="183"/>
      <c r="G538" s="183"/>
      <c r="H538" s="183"/>
      <c r="I538" s="183"/>
      <c r="J538" s="183"/>
      <c r="K538" s="196">
        <f t="shared" si="96"/>
        <v>0</v>
      </c>
      <c r="L538" s="1118"/>
      <c r="M538" s="1119"/>
      <c r="N538" s="1118"/>
      <c r="O538" s="1119"/>
      <c r="P538" s="193"/>
      <c r="Q538" s="193"/>
      <c r="R538" s="193"/>
      <c r="S538" s="175"/>
      <c r="T538" s="175"/>
      <c r="U538" s="175"/>
      <c r="V538" s="175"/>
      <c r="W538" s="175"/>
      <c r="X538" s="175"/>
      <c r="Y538" s="175"/>
      <c r="Z538" s="175"/>
      <c r="AA538" s="175"/>
      <c r="AB538" s="175"/>
      <c r="AC538" s="175"/>
      <c r="AD538" s="1114"/>
      <c r="AE538" s="1114"/>
      <c r="AF538" s="1114"/>
      <c r="AG538" s="1114"/>
      <c r="AH538" s="1114"/>
      <c r="AI538" s="173"/>
      <c r="AJ538" s="173"/>
      <c r="AK538" s="173"/>
      <c r="AL538" s="173"/>
      <c r="AM538" s="179"/>
      <c r="AN538" s="179"/>
      <c r="AO538" s="194">
        <f t="shared" si="97"/>
        <v>0</v>
      </c>
      <c r="AP538" s="179">
        <v>1E-3</v>
      </c>
      <c r="AQ538" s="179"/>
    </row>
    <row r="539" spans="2:43">
      <c r="B539" s="183"/>
      <c r="C539" s="183"/>
      <c r="D539" s="183"/>
      <c r="E539" s="183"/>
      <c r="F539" s="183"/>
      <c r="G539" s="183"/>
      <c r="H539" s="183"/>
      <c r="I539" s="183"/>
      <c r="J539" s="183"/>
      <c r="K539" s="196">
        <f t="shared" si="96"/>
        <v>0</v>
      </c>
      <c r="L539" s="1118"/>
      <c r="M539" s="1119"/>
      <c r="N539" s="1118"/>
      <c r="O539" s="1119"/>
      <c r="P539" s="193"/>
      <c r="Q539" s="193"/>
      <c r="R539" s="193"/>
      <c r="S539" s="175"/>
      <c r="T539" s="175"/>
      <c r="U539" s="175"/>
      <c r="V539" s="175"/>
      <c r="W539" s="175"/>
      <c r="X539" s="175"/>
      <c r="Y539" s="175"/>
      <c r="Z539" s="175"/>
      <c r="AA539" s="175"/>
      <c r="AB539" s="175"/>
      <c r="AC539" s="175"/>
      <c r="AD539" s="1114"/>
      <c r="AE539" s="1114"/>
      <c r="AF539" s="1114"/>
      <c r="AG539" s="1114"/>
      <c r="AH539" s="1114"/>
      <c r="AI539" s="173"/>
      <c r="AJ539" s="173"/>
      <c r="AK539" s="173"/>
      <c r="AL539" s="173"/>
      <c r="AM539" s="179"/>
      <c r="AN539" s="179"/>
      <c r="AO539" s="194">
        <f t="shared" si="97"/>
        <v>0</v>
      </c>
      <c r="AP539" s="179">
        <v>1E-3</v>
      </c>
      <c r="AQ539" s="179"/>
    </row>
    <row r="540" spans="2:43">
      <c r="B540" s="183"/>
      <c r="C540" s="183"/>
      <c r="D540" s="183"/>
      <c r="E540" s="183"/>
      <c r="F540" s="183"/>
      <c r="G540" s="183"/>
      <c r="H540" s="183"/>
      <c r="I540" s="183"/>
      <c r="J540" s="183"/>
      <c r="K540" s="196">
        <f t="shared" si="96"/>
        <v>0</v>
      </c>
      <c r="L540" s="1118"/>
      <c r="M540" s="1119"/>
      <c r="N540" s="1118"/>
      <c r="O540" s="1119"/>
      <c r="P540" s="193"/>
      <c r="Q540" s="193"/>
      <c r="R540" s="193"/>
      <c r="S540" s="175"/>
      <c r="T540" s="175"/>
      <c r="U540" s="175"/>
      <c r="V540" s="175"/>
      <c r="W540" s="175"/>
      <c r="X540" s="175"/>
      <c r="Y540" s="175"/>
      <c r="Z540" s="175"/>
      <c r="AA540" s="175"/>
      <c r="AB540" s="175"/>
      <c r="AC540" s="175"/>
      <c r="AD540" s="1114"/>
      <c r="AE540" s="1114"/>
      <c r="AF540" s="1114"/>
      <c r="AG540" s="1114"/>
      <c r="AH540" s="1114"/>
      <c r="AI540" s="173"/>
      <c r="AJ540" s="173"/>
      <c r="AK540" s="173"/>
      <c r="AL540" s="173"/>
      <c r="AM540" s="179"/>
      <c r="AN540" s="179"/>
      <c r="AO540" s="194">
        <f t="shared" si="97"/>
        <v>0</v>
      </c>
      <c r="AP540" s="179">
        <v>1E-3</v>
      </c>
      <c r="AQ540" s="179"/>
    </row>
    <row r="541" spans="2:43">
      <c r="B541" s="183"/>
      <c r="C541" s="183"/>
      <c r="D541" s="183"/>
      <c r="E541" s="183"/>
      <c r="F541" s="183"/>
      <c r="G541" s="183"/>
      <c r="H541" s="183"/>
      <c r="I541" s="183"/>
      <c r="J541" s="183"/>
      <c r="K541" s="196">
        <f t="shared" si="96"/>
        <v>0</v>
      </c>
      <c r="L541" s="1118"/>
      <c r="M541" s="1119"/>
      <c r="N541" s="1118"/>
      <c r="O541" s="1119"/>
      <c r="P541" s="193"/>
      <c r="Q541" s="193"/>
      <c r="R541" s="193"/>
      <c r="S541" s="175"/>
      <c r="T541" s="175"/>
      <c r="U541" s="175"/>
      <c r="V541" s="175"/>
      <c r="W541" s="175"/>
      <c r="X541" s="175"/>
      <c r="Y541" s="175"/>
      <c r="Z541" s="175"/>
      <c r="AA541" s="175"/>
      <c r="AB541" s="175"/>
      <c r="AC541" s="175"/>
      <c r="AD541" s="1114"/>
      <c r="AE541" s="1114"/>
      <c r="AF541" s="1114"/>
      <c r="AG541" s="1114"/>
      <c r="AH541" s="1114"/>
      <c r="AI541" s="173"/>
      <c r="AJ541" s="173"/>
      <c r="AK541" s="173"/>
      <c r="AL541" s="173"/>
      <c r="AM541" s="179"/>
      <c r="AN541" s="179"/>
      <c r="AO541" s="194">
        <f t="shared" si="97"/>
        <v>0</v>
      </c>
      <c r="AP541" s="179">
        <v>1E-3</v>
      </c>
      <c r="AQ541" s="179"/>
    </row>
    <row r="542" spans="2:43">
      <c r="B542" s="183"/>
      <c r="C542" s="183"/>
      <c r="D542" s="183"/>
      <c r="E542" s="183"/>
      <c r="F542" s="183"/>
      <c r="G542" s="183"/>
      <c r="H542" s="183"/>
      <c r="I542" s="183"/>
      <c r="J542" s="183"/>
      <c r="K542" s="196">
        <f t="shared" si="96"/>
        <v>0</v>
      </c>
      <c r="L542" s="1118"/>
      <c r="M542" s="1119"/>
      <c r="N542" s="1118"/>
      <c r="O542" s="1119"/>
      <c r="P542" s="193"/>
      <c r="Q542" s="193"/>
      <c r="R542" s="193"/>
      <c r="S542" s="175"/>
      <c r="T542" s="175"/>
      <c r="U542" s="175"/>
      <c r="V542" s="175"/>
      <c r="W542" s="175"/>
      <c r="X542" s="175"/>
      <c r="Y542" s="175"/>
      <c r="Z542" s="175"/>
      <c r="AA542" s="175"/>
      <c r="AB542" s="175"/>
      <c r="AC542" s="175"/>
      <c r="AD542" s="1114"/>
      <c r="AE542" s="1114"/>
      <c r="AF542" s="1114"/>
      <c r="AG542" s="1114"/>
      <c r="AH542" s="1114"/>
      <c r="AI542" s="173"/>
      <c r="AJ542" s="173"/>
      <c r="AK542" s="173"/>
      <c r="AL542" s="173"/>
      <c r="AM542" s="179"/>
      <c r="AN542" s="179"/>
      <c r="AO542" s="194">
        <f t="shared" si="97"/>
        <v>0</v>
      </c>
      <c r="AP542" s="179">
        <v>1E-3</v>
      </c>
      <c r="AQ542" s="179"/>
    </row>
    <row r="543" spans="2:43">
      <c r="B543" s="183"/>
      <c r="C543" s="183"/>
      <c r="D543" s="183"/>
      <c r="E543" s="183"/>
      <c r="F543" s="183"/>
      <c r="G543" s="183"/>
      <c r="H543" s="183"/>
      <c r="I543" s="183"/>
      <c r="J543" s="183"/>
      <c r="K543" s="196">
        <f t="shared" si="96"/>
        <v>0</v>
      </c>
      <c r="L543" s="1118"/>
      <c r="M543" s="1119"/>
      <c r="N543" s="1118"/>
      <c r="O543" s="1119"/>
      <c r="P543" s="193"/>
      <c r="Q543" s="193"/>
      <c r="R543" s="193"/>
      <c r="S543" s="175"/>
      <c r="T543" s="175"/>
      <c r="U543" s="175"/>
      <c r="V543" s="175"/>
      <c r="W543" s="175"/>
      <c r="X543" s="175"/>
      <c r="Y543" s="175"/>
      <c r="Z543" s="175"/>
      <c r="AA543" s="175"/>
      <c r="AB543" s="175"/>
      <c r="AC543" s="175"/>
      <c r="AD543" s="1114"/>
      <c r="AE543" s="1114"/>
      <c r="AF543" s="1114"/>
      <c r="AG543" s="1114"/>
      <c r="AH543" s="1114"/>
      <c r="AI543" s="173"/>
      <c r="AJ543" s="173"/>
      <c r="AK543" s="173"/>
      <c r="AL543" s="173"/>
      <c r="AM543" s="179"/>
      <c r="AN543" s="179"/>
      <c r="AO543" s="194">
        <f t="shared" si="97"/>
        <v>0</v>
      </c>
      <c r="AP543" s="179">
        <v>1E-3</v>
      </c>
      <c r="AQ543" s="179"/>
    </row>
    <row r="544" spans="2:43">
      <c r="B544" s="183"/>
      <c r="C544" s="183"/>
      <c r="D544" s="183"/>
      <c r="E544" s="183"/>
      <c r="F544" s="183"/>
      <c r="G544" s="183"/>
      <c r="H544" s="183"/>
      <c r="I544" s="183"/>
      <c r="J544" s="183"/>
      <c r="K544" s="196">
        <f t="shared" si="96"/>
        <v>0</v>
      </c>
      <c r="L544" s="1118"/>
      <c r="M544" s="1119"/>
      <c r="N544" s="1118"/>
      <c r="O544" s="1119"/>
      <c r="P544" s="193"/>
      <c r="Q544" s="193"/>
      <c r="R544" s="193"/>
      <c r="S544" s="175"/>
      <c r="T544" s="175"/>
      <c r="U544" s="175"/>
      <c r="V544" s="175"/>
      <c r="W544" s="175"/>
      <c r="X544" s="175"/>
      <c r="Y544" s="175"/>
      <c r="Z544" s="175"/>
      <c r="AA544" s="175"/>
      <c r="AB544" s="175"/>
      <c r="AC544" s="175"/>
      <c r="AD544" s="1114"/>
      <c r="AE544" s="1114"/>
      <c r="AF544" s="1114"/>
      <c r="AG544" s="1114"/>
      <c r="AH544" s="1114"/>
      <c r="AI544" s="173"/>
      <c r="AJ544" s="173"/>
      <c r="AK544" s="173"/>
      <c r="AL544" s="173"/>
      <c r="AM544" s="179"/>
      <c r="AN544" s="179"/>
      <c r="AO544" s="194">
        <f t="shared" si="97"/>
        <v>0</v>
      </c>
      <c r="AP544" s="179">
        <v>1E-3</v>
      </c>
      <c r="AQ544" s="179"/>
    </row>
    <row r="545" spans="2:43">
      <c r="B545" s="183"/>
      <c r="C545" s="183"/>
      <c r="D545" s="183"/>
      <c r="E545" s="183"/>
      <c r="F545" s="183"/>
      <c r="G545" s="183"/>
      <c r="H545" s="183"/>
      <c r="I545" s="183"/>
      <c r="J545" s="183"/>
      <c r="K545" s="196">
        <f t="shared" si="96"/>
        <v>0</v>
      </c>
      <c r="L545" s="1118"/>
      <c r="M545" s="1119"/>
      <c r="N545" s="1118"/>
      <c r="O545" s="1119"/>
      <c r="P545" s="193"/>
      <c r="Q545" s="193"/>
      <c r="R545" s="193"/>
      <c r="S545" s="175"/>
      <c r="T545" s="175"/>
      <c r="U545" s="175"/>
      <c r="V545" s="175"/>
      <c r="W545" s="175"/>
      <c r="X545" s="175"/>
      <c r="Y545" s="175"/>
      <c r="Z545" s="175"/>
      <c r="AA545" s="175"/>
      <c r="AB545" s="175"/>
      <c r="AC545" s="175"/>
      <c r="AD545" s="1114"/>
      <c r="AE545" s="1114"/>
      <c r="AF545" s="1114"/>
      <c r="AG545" s="1114"/>
      <c r="AH545" s="1114"/>
      <c r="AI545" s="173"/>
      <c r="AJ545" s="173"/>
      <c r="AK545" s="173"/>
      <c r="AL545" s="173"/>
      <c r="AM545" s="179"/>
      <c r="AN545" s="179"/>
      <c r="AO545" s="194">
        <f t="shared" si="97"/>
        <v>0</v>
      </c>
      <c r="AP545" s="179">
        <v>1E-3</v>
      </c>
      <c r="AQ545" s="179"/>
    </row>
    <row r="546" spans="2:43">
      <c r="B546" s="183"/>
      <c r="C546" s="183"/>
      <c r="D546" s="183"/>
      <c r="E546" s="183"/>
      <c r="F546" s="183"/>
      <c r="G546" s="183"/>
      <c r="H546" s="183"/>
      <c r="I546" s="183"/>
      <c r="J546" s="183"/>
      <c r="K546" s="196">
        <f t="shared" si="96"/>
        <v>0</v>
      </c>
      <c r="L546" s="1118"/>
      <c r="M546" s="1119"/>
      <c r="N546" s="1118"/>
      <c r="O546" s="1119"/>
      <c r="P546" s="193"/>
      <c r="Q546" s="193"/>
      <c r="R546" s="193"/>
      <c r="S546" s="175"/>
      <c r="T546" s="175"/>
      <c r="U546" s="175"/>
      <c r="V546" s="175"/>
      <c r="W546" s="175"/>
      <c r="X546" s="175"/>
      <c r="Y546" s="175"/>
      <c r="Z546" s="175"/>
      <c r="AA546" s="175"/>
      <c r="AB546" s="175"/>
      <c r="AC546" s="175"/>
      <c r="AD546" s="1114"/>
      <c r="AE546" s="1114"/>
      <c r="AF546" s="1114"/>
      <c r="AG546" s="1114"/>
      <c r="AH546" s="1114"/>
      <c r="AI546" s="173"/>
      <c r="AJ546" s="173"/>
      <c r="AK546" s="173"/>
      <c r="AL546" s="173"/>
      <c r="AM546" s="179"/>
      <c r="AN546" s="179"/>
      <c r="AO546" s="194">
        <f t="shared" si="97"/>
        <v>0</v>
      </c>
      <c r="AP546" s="179">
        <v>1E-3</v>
      </c>
      <c r="AQ546" s="179"/>
    </row>
    <row r="547" spans="2:43">
      <c r="B547" s="183"/>
      <c r="C547" s="183"/>
      <c r="D547" s="183"/>
      <c r="E547" s="183"/>
      <c r="F547" s="183"/>
      <c r="G547" s="183"/>
      <c r="H547" s="183"/>
      <c r="I547" s="183"/>
      <c r="J547" s="183"/>
      <c r="K547" s="196">
        <f t="shared" si="96"/>
        <v>0</v>
      </c>
      <c r="L547" s="1118"/>
      <c r="M547" s="1119"/>
      <c r="N547" s="1118"/>
      <c r="O547" s="1119"/>
      <c r="P547" s="193"/>
      <c r="Q547" s="193"/>
      <c r="R547" s="193"/>
      <c r="S547" s="175"/>
      <c r="T547" s="175"/>
      <c r="U547" s="175"/>
      <c r="V547" s="175"/>
      <c r="W547" s="175"/>
      <c r="X547" s="175"/>
      <c r="Y547" s="175"/>
      <c r="Z547" s="175"/>
      <c r="AA547" s="175"/>
      <c r="AB547" s="175"/>
      <c r="AC547" s="175"/>
      <c r="AD547" s="1114"/>
      <c r="AE547" s="1114"/>
      <c r="AF547" s="1114"/>
      <c r="AG547" s="1114"/>
      <c r="AH547" s="1114"/>
      <c r="AI547" s="173"/>
      <c r="AJ547" s="173"/>
      <c r="AK547" s="173"/>
      <c r="AL547" s="173"/>
      <c r="AM547" s="179"/>
      <c r="AN547" s="179"/>
      <c r="AO547" s="194">
        <f t="shared" si="97"/>
        <v>0</v>
      </c>
      <c r="AP547" s="179">
        <v>1E-3</v>
      </c>
      <c r="AQ547" s="179"/>
    </row>
    <row r="548" spans="2:43">
      <c r="B548" s="183"/>
      <c r="C548" s="183"/>
      <c r="D548" s="183"/>
      <c r="E548" s="183"/>
      <c r="F548" s="183"/>
      <c r="G548" s="183"/>
      <c r="H548" s="183"/>
      <c r="I548" s="183"/>
      <c r="J548" s="183"/>
      <c r="K548" s="196">
        <f t="shared" si="96"/>
        <v>0</v>
      </c>
      <c r="L548" s="1118"/>
      <c r="M548" s="1119"/>
      <c r="N548" s="1118"/>
      <c r="O548" s="1119"/>
      <c r="P548" s="193"/>
      <c r="Q548" s="193"/>
      <c r="R548" s="193"/>
      <c r="S548" s="175"/>
      <c r="T548" s="175"/>
      <c r="U548" s="175"/>
      <c r="V548" s="175"/>
      <c r="W548" s="175"/>
      <c r="X548" s="175"/>
      <c r="Y548" s="175"/>
      <c r="Z548" s="175"/>
      <c r="AA548" s="175"/>
      <c r="AB548" s="175"/>
      <c r="AC548" s="175"/>
      <c r="AD548" s="1114"/>
      <c r="AE548" s="1114"/>
      <c r="AF548" s="1114"/>
      <c r="AG548" s="1114"/>
      <c r="AH548" s="1114"/>
      <c r="AI548" s="173"/>
      <c r="AJ548" s="173"/>
      <c r="AK548" s="173"/>
      <c r="AL548" s="173"/>
      <c r="AM548" s="179"/>
      <c r="AN548" s="179"/>
      <c r="AO548" s="194">
        <f t="shared" si="97"/>
        <v>0</v>
      </c>
      <c r="AP548" s="179">
        <v>1E-3</v>
      </c>
      <c r="AQ548" s="179"/>
    </row>
    <row r="549" spans="2:43">
      <c r="B549" s="183"/>
      <c r="C549" s="183"/>
      <c r="D549" s="183"/>
      <c r="E549" s="183"/>
      <c r="F549" s="183"/>
      <c r="G549" s="183"/>
      <c r="H549" s="183"/>
      <c r="I549" s="183"/>
      <c r="J549" s="183"/>
      <c r="K549" s="196">
        <f t="shared" si="96"/>
        <v>0</v>
      </c>
      <c r="L549" s="1118"/>
      <c r="M549" s="1119"/>
      <c r="N549" s="1118"/>
      <c r="O549" s="1119"/>
      <c r="P549" s="193"/>
      <c r="Q549" s="193"/>
      <c r="R549" s="193"/>
      <c r="S549" s="175"/>
      <c r="T549" s="175"/>
      <c r="U549" s="175"/>
      <c r="V549" s="175"/>
      <c r="W549" s="175"/>
      <c r="X549" s="175"/>
      <c r="Y549" s="175"/>
      <c r="Z549" s="175"/>
      <c r="AA549" s="175"/>
      <c r="AB549" s="175"/>
      <c r="AC549" s="175"/>
      <c r="AD549" s="1114"/>
      <c r="AE549" s="1114"/>
      <c r="AF549" s="1114"/>
      <c r="AG549" s="1114"/>
      <c r="AH549" s="1114"/>
      <c r="AI549" s="173"/>
      <c r="AJ549" s="173"/>
      <c r="AK549" s="173"/>
      <c r="AL549" s="173"/>
      <c r="AM549" s="179"/>
      <c r="AN549" s="179"/>
      <c r="AO549" s="194">
        <f t="shared" si="97"/>
        <v>0</v>
      </c>
      <c r="AP549" s="179">
        <v>1E-3</v>
      </c>
      <c r="AQ549" s="179"/>
    </row>
    <row r="550" spans="2:43">
      <c r="B550" s="183"/>
      <c r="C550" s="183"/>
      <c r="D550" s="183"/>
      <c r="E550" s="183"/>
      <c r="F550" s="183"/>
      <c r="G550" s="183"/>
      <c r="H550" s="183"/>
      <c r="I550" s="183"/>
      <c r="J550" s="183"/>
      <c r="K550" s="196">
        <f t="shared" si="96"/>
        <v>0</v>
      </c>
      <c r="L550" s="1118"/>
      <c r="M550" s="1119"/>
      <c r="N550" s="1118"/>
      <c r="O550" s="1119"/>
      <c r="P550" s="193"/>
      <c r="Q550" s="193"/>
      <c r="R550" s="193"/>
      <c r="S550" s="175"/>
      <c r="T550" s="175"/>
      <c r="U550" s="175"/>
      <c r="V550" s="175"/>
      <c r="W550" s="175"/>
      <c r="X550" s="175"/>
      <c r="Y550" s="175"/>
      <c r="Z550" s="175"/>
      <c r="AA550" s="175"/>
      <c r="AB550" s="175"/>
      <c r="AC550" s="175"/>
      <c r="AD550" s="1114"/>
      <c r="AE550" s="1114"/>
      <c r="AF550" s="1114"/>
      <c r="AG550" s="1114"/>
      <c r="AH550" s="1114"/>
      <c r="AI550" s="173"/>
      <c r="AJ550" s="173"/>
      <c r="AK550" s="173"/>
      <c r="AL550" s="173"/>
      <c r="AM550" s="179"/>
      <c r="AN550" s="179"/>
      <c r="AO550" s="194">
        <f t="shared" si="97"/>
        <v>0</v>
      </c>
      <c r="AP550" s="179">
        <v>1E-3</v>
      </c>
      <c r="AQ550" s="179"/>
    </row>
    <row r="551" spans="2:43">
      <c r="B551" s="183"/>
      <c r="C551" s="183"/>
      <c r="D551" s="183"/>
      <c r="E551" s="183"/>
      <c r="F551" s="183"/>
      <c r="G551" s="183"/>
      <c r="H551" s="183"/>
      <c r="I551" s="183"/>
      <c r="J551" s="183"/>
      <c r="K551" s="196">
        <f t="shared" si="96"/>
        <v>0</v>
      </c>
      <c r="L551" s="1118"/>
      <c r="M551" s="1119"/>
      <c r="N551" s="1118"/>
      <c r="O551" s="1119"/>
      <c r="P551" s="193"/>
      <c r="Q551" s="193"/>
      <c r="R551" s="193"/>
      <c r="S551" s="175"/>
      <c r="T551" s="175"/>
      <c r="U551" s="175"/>
      <c r="V551" s="175"/>
      <c r="W551" s="175"/>
      <c r="X551" s="175"/>
      <c r="Y551" s="175"/>
      <c r="Z551" s="175"/>
      <c r="AA551" s="175"/>
      <c r="AB551" s="175"/>
      <c r="AC551" s="175"/>
      <c r="AD551" s="1114"/>
      <c r="AE551" s="1114"/>
      <c r="AF551" s="1114"/>
      <c r="AG551" s="1114"/>
      <c r="AH551" s="1114"/>
      <c r="AI551" s="173"/>
      <c r="AJ551" s="173"/>
      <c r="AK551" s="173"/>
      <c r="AL551" s="173"/>
      <c r="AM551" s="179"/>
      <c r="AN551" s="179"/>
      <c r="AO551" s="194">
        <f t="shared" si="97"/>
        <v>0</v>
      </c>
      <c r="AP551" s="179">
        <v>1E-3</v>
      </c>
      <c r="AQ551" s="179"/>
    </row>
    <row r="552" spans="2:43">
      <c r="B552" s="183"/>
      <c r="C552" s="183"/>
      <c r="D552" s="183"/>
      <c r="E552" s="183"/>
      <c r="F552" s="183"/>
      <c r="G552" s="183"/>
      <c r="H552" s="183"/>
      <c r="I552" s="183"/>
      <c r="J552" s="183"/>
      <c r="K552" s="196">
        <f t="shared" si="96"/>
        <v>0</v>
      </c>
      <c r="L552" s="1118"/>
      <c r="M552" s="1119"/>
      <c r="N552" s="1118"/>
      <c r="O552" s="1119"/>
      <c r="P552" s="193"/>
      <c r="Q552" s="193"/>
      <c r="R552" s="193"/>
      <c r="S552" s="175"/>
      <c r="T552" s="175"/>
      <c r="U552" s="175"/>
      <c r="V552" s="175"/>
      <c r="W552" s="175"/>
      <c r="X552" s="175"/>
      <c r="Y552" s="175"/>
      <c r="Z552" s="175"/>
      <c r="AA552" s="175"/>
      <c r="AB552" s="175"/>
      <c r="AC552" s="175"/>
      <c r="AD552" s="1114"/>
      <c r="AE552" s="1114"/>
      <c r="AF552" s="1114"/>
      <c r="AG552" s="1114"/>
      <c r="AH552" s="1114"/>
      <c r="AI552" s="173"/>
      <c r="AJ552" s="173"/>
      <c r="AK552" s="173"/>
      <c r="AL552" s="173"/>
      <c r="AM552" s="179"/>
      <c r="AN552" s="179"/>
      <c r="AO552" s="194">
        <f t="shared" si="97"/>
        <v>0</v>
      </c>
      <c r="AP552" s="179">
        <v>1E-3</v>
      </c>
      <c r="AQ552" s="179"/>
    </row>
    <row r="553" spans="2:43">
      <c r="B553" s="183"/>
      <c r="C553" s="183"/>
      <c r="D553" s="183"/>
      <c r="E553" s="183"/>
      <c r="F553" s="183"/>
      <c r="G553" s="183"/>
      <c r="H553" s="183"/>
      <c r="I553" s="183"/>
      <c r="J553" s="183"/>
      <c r="K553" s="196">
        <f t="shared" si="96"/>
        <v>0</v>
      </c>
      <c r="L553" s="1118"/>
      <c r="M553" s="1119"/>
      <c r="N553" s="1118"/>
      <c r="O553" s="1119"/>
      <c r="P553" s="193"/>
      <c r="Q553" s="193"/>
      <c r="R553" s="193"/>
      <c r="S553" s="175"/>
      <c r="T553" s="175"/>
      <c r="U553" s="175"/>
      <c r="V553" s="175"/>
      <c r="W553" s="175"/>
      <c r="X553" s="175"/>
      <c r="Y553" s="175"/>
      <c r="Z553" s="175"/>
      <c r="AA553" s="175"/>
      <c r="AB553" s="175"/>
      <c r="AC553" s="175"/>
      <c r="AD553" s="1114"/>
      <c r="AE553" s="1114"/>
      <c r="AF553" s="1114"/>
      <c r="AG553" s="1114"/>
      <c r="AH553" s="1114"/>
      <c r="AI553" s="173"/>
      <c r="AJ553" s="173"/>
      <c r="AK553" s="173"/>
      <c r="AL553" s="173"/>
      <c r="AM553" s="179"/>
      <c r="AN553" s="179"/>
      <c r="AO553" s="194">
        <f t="shared" si="97"/>
        <v>0</v>
      </c>
      <c r="AP553" s="179">
        <v>1E-3</v>
      </c>
      <c r="AQ553" s="179"/>
    </row>
    <row r="554" spans="2:43">
      <c r="B554" s="183"/>
      <c r="C554" s="183"/>
      <c r="D554" s="183"/>
      <c r="E554" s="183"/>
      <c r="F554" s="183"/>
      <c r="G554" s="183"/>
      <c r="H554" s="183"/>
      <c r="I554" s="183"/>
      <c r="J554" s="183"/>
      <c r="K554" s="196">
        <f t="shared" si="96"/>
        <v>0</v>
      </c>
      <c r="L554" s="1118"/>
      <c r="M554" s="1119"/>
      <c r="N554" s="1118"/>
      <c r="O554" s="1119"/>
      <c r="P554" s="193"/>
      <c r="Q554" s="193"/>
      <c r="R554" s="193"/>
      <c r="S554" s="175"/>
      <c r="T554" s="175"/>
      <c r="U554" s="175"/>
      <c r="V554" s="175"/>
      <c r="W554" s="175"/>
      <c r="X554" s="175"/>
      <c r="Y554" s="175"/>
      <c r="Z554" s="175"/>
      <c r="AA554" s="175"/>
      <c r="AB554" s="175"/>
      <c r="AC554" s="175"/>
      <c r="AD554" s="1114"/>
      <c r="AE554" s="1114"/>
      <c r="AF554" s="1114"/>
      <c r="AG554" s="1114"/>
      <c r="AH554" s="1114"/>
      <c r="AI554" s="173"/>
      <c r="AJ554" s="173"/>
      <c r="AK554" s="173"/>
      <c r="AL554" s="173"/>
      <c r="AM554" s="179"/>
      <c r="AN554" s="179"/>
      <c r="AO554" s="194">
        <f t="shared" si="97"/>
        <v>0</v>
      </c>
      <c r="AP554" s="179">
        <v>1E-3</v>
      </c>
      <c r="AQ554" s="179"/>
    </row>
    <row r="555" spans="2:43">
      <c r="B555" s="183"/>
      <c r="C555" s="183"/>
      <c r="D555" s="183"/>
      <c r="E555" s="183"/>
      <c r="F555" s="183"/>
      <c r="G555" s="183"/>
      <c r="H555" s="183"/>
      <c r="I555" s="183"/>
      <c r="J555" s="183"/>
      <c r="K555" s="196">
        <f t="shared" si="96"/>
        <v>0</v>
      </c>
      <c r="L555" s="1118"/>
      <c r="M555" s="1119"/>
      <c r="N555" s="1118"/>
      <c r="O555" s="1119"/>
      <c r="P555" s="193"/>
      <c r="Q555" s="193"/>
      <c r="R555" s="193"/>
      <c r="S555" s="175"/>
      <c r="T555" s="175"/>
      <c r="U555" s="175"/>
      <c r="V555" s="175"/>
      <c r="W555" s="175"/>
      <c r="X555" s="175"/>
      <c r="Y555" s="175"/>
      <c r="Z555" s="175"/>
      <c r="AA555" s="175"/>
      <c r="AB555" s="175"/>
      <c r="AC555" s="175"/>
      <c r="AD555" s="1114"/>
      <c r="AE555" s="1114"/>
      <c r="AF555" s="1114"/>
      <c r="AG555" s="1114"/>
      <c r="AH555" s="1114"/>
      <c r="AI555" s="173"/>
      <c r="AJ555" s="173"/>
      <c r="AK555" s="173"/>
      <c r="AL555" s="173"/>
      <c r="AM555" s="179"/>
      <c r="AN555" s="179"/>
      <c r="AO555" s="194">
        <f t="shared" si="97"/>
        <v>0</v>
      </c>
      <c r="AP555" s="179">
        <v>1E-3</v>
      </c>
      <c r="AQ555" s="179"/>
    </row>
    <row r="556" spans="2:43">
      <c r="B556" s="183"/>
      <c r="C556" s="183"/>
      <c r="D556" s="183"/>
      <c r="E556" s="183"/>
      <c r="F556" s="183"/>
      <c r="G556" s="183"/>
      <c r="H556" s="183"/>
      <c r="I556" s="183"/>
      <c r="J556" s="183"/>
      <c r="K556" s="196">
        <f t="shared" si="96"/>
        <v>0</v>
      </c>
      <c r="L556" s="1118"/>
      <c r="M556" s="1119"/>
      <c r="N556" s="1118"/>
      <c r="O556" s="1119"/>
      <c r="P556" s="193"/>
      <c r="Q556" s="193"/>
      <c r="R556" s="193"/>
      <c r="S556" s="175"/>
      <c r="T556" s="175"/>
      <c r="U556" s="175"/>
      <c r="V556" s="175"/>
      <c r="W556" s="175"/>
      <c r="X556" s="175"/>
      <c r="Y556" s="175"/>
      <c r="Z556" s="175"/>
      <c r="AA556" s="175"/>
      <c r="AB556" s="175"/>
      <c r="AC556" s="175"/>
      <c r="AD556" s="1114"/>
      <c r="AE556" s="1114"/>
      <c r="AF556" s="1114"/>
      <c r="AG556" s="1114"/>
      <c r="AH556" s="1114"/>
      <c r="AI556" s="173"/>
      <c r="AJ556" s="173"/>
      <c r="AK556" s="173"/>
      <c r="AL556" s="173"/>
      <c r="AM556" s="179"/>
      <c r="AN556" s="179"/>
      <c r="AO556" s="194">
        <f t="shared" si="97"/>
        <v>0</v>
      </c>
      <c r="AP556" s="179">
        <v>1E-3</v>
      </c>
      <c r="AQ556" s="179"/>
    </row>
    <row r="557" spans="2:43">
      <c r="B557" s="183"/>
      <c r="C557" s="183"/>
      <c r="D557" s="183"/>
      <c r="E557" s="183"/>
      <c r="F557" s="183"/>
      <c r="G557" s="183"/>
      <c r="H557" s="183"/>
      <c r="I557" s="183"/>
      <c r="J557" s="183"/>
      <c r="K557" s="196">
        <f t="shared" si="96"/>
        <v>0</v>
      </c>
      <c r="L557" s="1118"/>
      <c r="M557" s="1119"/>
      <c r="N557" s="1118"/>
      <c r="O557" s="1119"/>
      <c r="P557" s="193"/>
      <c r="Q557" s="193"/>
      <c r="R557" s="193"/>
      <c r="S557" s="175"/>
      <c r="T557" s="175"/>
      <c r="U557" s="175"/>
      <c r="V557" s="175"/>
      <c r="W557" s="175"/>
      <c r="X557" s="175"/>
      <c r="Y557" s="175"/>
      <c r="Z557" s="175"/>
      <c r="AA557" s="175"/>
      <c r="AB557" s="175"/>
      <c r="AC557" s="175"/>
      <c r="AD557" s="1114"/>
      <c r="AE557" s="1114"/>
      <c r="AF557" s="1114"/>
      <c r="AG557" s="1114"/>
      <c r="AH557" s="1114"/>
      <c r="AI557" s="173"/>
      <c r="AJ557" s="173"/>
      <c r="AK557" s="173"/>
      <c r="AL557" s="173"/>
      <c r="AM557" s="179"/>
      <c r="AN557" s="179"/>
      <c r="AO557" s="194">
        <f t="shared" si="97"/>
        <v>0</v>
      </c>
      <c r="AP557" s="179">
        <v>1E-3</v>
      </c>
      <c r="AQ557" s="179"/>
    </row>
    <row r="558" spans="2:43">
      <c r="B558" s="183"/>
      <c r="C558" s="183"/>
      <c r="D558" s="183"/>
      <c r="E558" s="183"/>
      <c r="F558" s="183"/>
      <c r="G558" s="183"/>
      <c r="H558" s="183"/>
      <c r="I558" s="183"/>
      <c r="J558" s="183"/>
      <c r="K558" s="196">
        <f t="shared" si="96"/>
        <v>0</v>
      </c>
      <c r="L558" s="1118"/>
      <c r="M558" s="1119"/>
      <c r="N558" s="1118"/>
      <c r="O558" s="1119"/>
      <c r="P558" s="193"/>
      <c r="Q558" s="193"/>
      <c r="R558" s="193"/>
      <c r="S558" s="175"/>
      <c r="T558" s="175"/>
      <c r="U558" s="175"/>
      <c r="V558" s="175"/>
      <c r="W558" s="175"/>
      <c r="X558" s="175"/>
      <c r="Y558" s="175"/>
      <c r="Z558" s="175"/>
      <c r="AA558" s="175"/>
      <c r="AB558" s="175"/>
      <c r="AC558" s="175"/>
      <c r="AD558" s="1114"/>
      <c r="AE558" s="1114"/>
      <c r="AF558" s="1114"/>
      <c r="AG558" s="1114"/>
      <c r="AH558" s="1114"/>
      <c r="AI558" s="173"/>
      <c r="AJ558" s="173"/>
      <c r="AK558" s="173"/>
      <c r="AL558" s="173"/>
      <c r="AM558" s="179"/>
      <c r="AN558" s="179"/>
      <c r="AO558" s="194">
        <f t="shared" si="97"/>
        <v>0</v>
      </c>
      <c r="AP558" s="179">
        <v>1E-3</v>
      </c>
      <c r="AQ558" s="179"/>
    </row>
    <row r="559" spans="2:43">
      <c r="B559" s="183"/>
      <c r="C559" s="183"/>
      <c r="D559" s="183"/>
      <c r="E559" s="183"/>
      <c r="F559" s="183"/>
      <c r="G559" s="183"/>
      <c r="H559" s="183"/>
      <c r="I559" s="183"/>
      <c r="J559" s="183"/>
      <c r="K559" s="196">
        <f t="shared" si="96"/>
        <v>0</v>
      </c>
      <c r="L559" s="1118"/>
      <c r="M559" s="1119"/>
      <c r="N559" s="1118"/>
      <c r="O559" s="1119"/>
      <c r="P559" s="193"/>
      <c r="Q559" s="193"/>
      <c r="R559" s="193"/>
      <c r="S559" s="175"/>
      <c r="T559" s="175"/>
      <c r="U559" s="175"/>
      <c r="V559" s="175"/>
      <c r="W559" s="175"/>
      <c r="X559" s="175"/>
      <c r="Y559" s="175"/>
      <c r="Z559" s="175"/>
      <c r="AA559" s="175"/>
      <c r="AB559" s="175"/>
      <c r="AC559" s="175"/>
      <c r="AD559" s="1114"/>
      <c r="AE559" s="1114"/>
      <c r="AF559" s="1114"/>
      <c r="AG559" s="1114"/>
      <c r="AH559" s="1114"/>
      <c r="AI559" s="173"/>
      <c r="AJ559" s="173"/>
      <c r="AK559" s="173"/>
      <c r="AL559" s="173"/>
      <c r="AM559" s="179"/>
      <c r="AN559" s="179"/>
      <c r="AO559" s="194">
        <f t="shared" si="97"/>
        <v>0</v>
      </c>
      <c r="AP559" s="179">
        <v>1E-3</v>
      </c>
      <c r="AQ559" s="179"/>
    </row>
    <row r="560" spans="2:43">
      <c r="B560" s="183"/>
      <c r="C560" s="183"/>
      <c r="D560" s="183"/>
      <c r="E560" s="183"/>
      <c r="F560" s="183"/>
      <c r="G560" s="183"/>
      <c r="H560" s="183"/>
      <c r="I560" s="183"/>
      <c r="J560" s="183"/>
      <c r="K560" s="196">
        <f t="shared" si="96"/>
        <v>0</v>
      </c>
      <c r="L560" s="1118"/>
      <c r="M560" s="1119"/>
      <c r="N560" s="1118"/>
      <c r="O560" s="1119"/>
      <c r="P560" s="193"/>
      <c r="Q560" s="193"/>
      <c r="R560" s="193"/>
      <c r="S560" s="175"/>
      <c r="T560" s="175"/>
      <c r="U560" s="175"/>
      <c r="V560" s="175"/>
      <c r="W560" s="175"/>
      <c r="X560" s="175"/>
      <c r="Y560" s="175"/>
      <c r="Z560" s="175"/>
      <c r="AA560" s="175"/>
      <c r="AB560" s="175"/>
      <c r="AC560" s="175"/>
      <c r="AD560" s="1114"/>
      <c r="AE560" s="1114"/>
      <c r="AF560" s="1114"/>
      <c r="AG560" s="1114"/>
      <c r="AH560" s="1114"/>
      <c r="AI560" s="173"/>
      <c r="AJ560" s="173"/>
      <c r="AK560" s="173"/>
      <c r="AL560" s="173"/>
      <c r="AM560" s="179"/>
      <c r="AN560" s="179"/>
      <c r="AO560" s="194">
        <f t="shared" si="97"/>
        <v>0</v>
      </c>
      <c r="AP560" s="179">
        <v>1E-3</v>
      </c>
      <c r="AQ560" s="179"/>
    </row>
    <row r="561" spans="2:43">
      <c r="B561" s="183"/>
      <c r="C561" s="183"/>
      <c r="D561" s="183"/>
      <c r="E561" s="183"/>
      <c r="F561" s="183"/>
      <c r="G561" s="183"/>
      <c r="H561" s="183"/>
      <c r="I561" s="183"/>
      <c r="J561" s="183"/>
      <c r="K561" s="196">
        <f t="shared" si="96"/>
        <v>0</v>
      </c>
      <c r="L561" s="1118"/>
      <c r="M561" s="1119"/>
      <c r="N561" s="1118"/>
      <c r="O561" s="1119"/>
      <c r="P561" s="193"/>
      <c r="Q561" s="193"/>
      <c r="R561" s="193"/>
      <c r="S561" s="175"/>
      <c r="T561" s="175"/>
      <c r="U561" s="175"/>
      <c r="V561" s="175"/>
      <c r="W561" s="175"/>
      <c r="X561" s="175"/>
      <c r="Y561" s="175"/>
      <c r="Z561" s="175"/>
      <c r="AA561" s="175"/>
      <c r="AB561" s="175"/>
      <c r="AC561" s="175"/>
      <c r="AD561" s="1114"/>
      <c r="AE561" s="1114"/>
      <c r="AF561" s="1114"/>
      <c r="AG561" s="1114"/>
      <c r="AH561" s="1114"/>
      <c r="AI561" s="173"/>
      <c r="AJ561" s="173"/>
      <c r="AK561" s="173"/>
      <c r="AL561" s="173"/>
      <c r="AM561" s="179"/>
      <c r="AN561" s="179"/>
      <c r="AO561" s="194">
        <f t="shared" si="97"/>
        <v>0</v>
      </c>
      <c r="AP561" s="179">
        <v>1E-3</v>
      </c>
      <c r="AQ561" s="179"/>
    </row>
    <row r="562" spans="2:43">
      <c r="B562" s="183"/>
      <c r="C562" s="183"/>
      <c r="D562" s="183"/>
      <c r="E562" s="183"/>
      <c r="F562" s="183"/>
      <c r="G562" s="183"/>
      <c r="H562" s="183"/>
      <c r="I562" s="183"/>
      <c r="J562" s="183"/>
      <c r="K562" s="196">
        <f t="shared" si="96"/>
        <v>0</v>
      </c>
      <c r="L562" s="1118"/>
      <c r="M562" s="1119"/>
      <c r="N562" s="1118"/>
      <c r="O562" s="1119"/>
      <c r="P562" s="193"/>
      <c r="Q562" s="193"/>
      <c r="R562" s="193"/>
      <c r="S562" s="175"/>
      <c r="T562" s="175"/>
      <c r="U562" s="175"/>
      <c r="V562" s="175"/>
      <c r="W562" s="175"/>
      <c r="X562" s="175"/>
      <c r="Y562" s="175"/>
      <c r="Z562" s="175"/>
      <c r="AA562" s="175"/>
      <c r="AB562" s="175"/>
      <c r="AC562" s="175"/>
      <c r="AD562" s="1114"/>
      <c r="AE562" s="1114"/>
      <c r="AF562" s="1114"/>
      <c r="AG562" s="1114"/>
      <c r="AH562" s="1114"/>
      <c r="AI562" s="173"/>
      <c r="AJ562" s="173"/>
      <c r="AK562" s="173"/>
      <c r="AL562" s="173"/>
      <c r="AM562" s="179"/>
      <c r="AN562" s="179"/>
      <c r="AO562" s="194">
        <f t="shared" si="97"/>
        <v>0</v>
      </c>
      <c r="AP562" s="179">
        <v>1E-3</v>
      </c>
      <c r="AQ562" s="179"/>
    </row>
    <row r="563" spans="2:43">
      <c r="B563" s="183"/>
      <c r="C563" s="183"/>
      <c r="D563" s="183"/>
      <c r="E563" s="183"/>
      <c r="F563" s="183"/>
      <c r="G563" s="183"/>
      <c r="H563" s="183"/>
      <c r="I563" s="183"/>
      <c r="J563" s="183"/>
      <c r="K563" s="196">
        <f t="shared" si="96"/>
        <v>0</v>
      </c>
      <c r="L563" s="1118"/>
      <c r="M563" s="1119"/>
      <c r="N563" s="1118"/>
      <c r="O563" s="1119"/>
      <c r="P563" s="193"/>
      <c r="Q563" s="193"/>
      <c r="R563" s="193"/>
      <c r="S563" s="175"/>
      <c r="T563" s="175"/>
      <c r="U563" s="175"/>
      <c r="V563" s="175"/>
      <c r="W563" s="175"/>
      <c r="X563" s="175"/>
      <c r="Y563" s="175"/>
      <c r="Z563" s="175"/>
      <c r="AA563" s="175"/>
      <c r="AB563" s="175"/>
      <c r="AC563" s="175"/>
      <c r="AD563" s="1114"/>
      <c r="AE563" s="1114"/>
      <c r="AF563" s="1114"/>
      <c r="AG563" s="1114"/>
      <c r="AH563" s="1114"/>
      <c r="AI563" s="173"/>
      <c r="AJ563" s="173"/>
      <c r="AK563" s="173"/>
      <c r="AL563" s="173"/>
      <c r="AM563" s="179"/>
      <c r="AN563" s="179"/>
      <c r="AO563" s="194">
        <f t="shared" si="97"/>
        <v>0</v>
      </c>
      <c r="AP563" s="179">
        <v>1E-3</v>
      </c>
      <c r="AQ563" s="179"/>
    </row>
    <row r="564" spans="2:43">
      <c r="B564" s="183"/>
      <c r="C564" s="183"/>
      <c r="D564" s="183"/>
      <c r="E564" s="183"/>
      <c r="F564" s="183"/>
      <c r="G564" s="183"/>
      <c r="H564" s="183"/>
      <c r="I564" s="183"/>
      <c r="J564" s="183"/>
      <c r="K564" s="196">
        <f t="shared" si="96"/>
        <v>0</v>
      </c>
      <c r="L564" s="1118"/>
      <c r="M564" s="1119"/>
      <c r="N564" s="1118"/>
      <c r="O564" s="1119"/>
      <c r="P564" s="193"/>
      <c r="Q564" s="193"/>
      <c r="R564" s="193"/>
      <c r="S564" s="175"/>
      <c r="T564" s="175"/>
      <c r="U564" s="175"/>
      <c r="V564" s="175"/>
      <c r="W564" s="175"/>
      <c r="X564" s="175"/>
      <c r="Y564" s="175"/>
      <c r="Z564" s="175"/>
      <c r="AA564" s="175"/>
      <c r="AB564" s="175"/>
      <c r="AC564" s="175"/>
      <c r="AD564" s="1114"/>
      <c r="AE564" s="1114"/>
      <c r="AF564" s="1114"/>
      <c r="AG564" s="1114"/>
      <c r="AH564" s="1114"/>
      <c r="AI564" s="173"/>
      <c r="AJ564" s="173"/>
      <c r="AK564" s="173"/>
      <c r="AL564" s="173"/>
      <c r="AM564" s="179"/>
      <c r="AN564" s="179"/>
      <c r="AO564" s="194">
        <f t="shared" si="97"/>
        <v>0</v>
      </c>
      <c r="AP564" s="179">
        <v>1E-3</v>
      </c>
      <c r="AQ564" s="179"/>
    </row>
    <row r="565" spans="2:43">
      <c r="B565" s="183"/>
      <c r="C565" s="183"/>
      <c r="D565" s="183"/>
      <c r="E565" s="183"/>
      <c r="F565" s="183"/>
      <c r="G565" s="183"/>
      <c r="H565" s="183"/>
      <c r="I565" s="183"/>
      <c r="J565" s="183"/>
      <c r="K565" s="196">
        <f t="shared" si="96"/>
        <v>0</v>
      </c>
      <c r="L565" s="1118"/>
      <c r="M565" s="1119"/>
      <c r="N565" s="1118"/>
      <c r="O565" s="1119"/>
      <c r="P565" s="193"/>
      <c r="Q565" s="193"/>
      <c r="R565" s="193"/>
      <c r="S565" s="175"/>
      <c r="T565" s="175"/>
      <c r="U565" s="175"/>
      <c r="V565" s="175"/>
      <c r="W565" s="175"/>
      <c r="X565" s="175"/>
      <c r="Y565" s="175"/>
      <c r="Z565" s="175"/>
      <c r="AA565" s="175"/>
      <c r="AB565" s="175"/>
      <c r="AC565" s="175"/>
      <c r="AD565" s="1114"/>
      <c r="AE565" s="1114"/>
      <c r="AF565" s="1114"/>
      <c r="AG565" s="1114"/>
      <c r="AH565" s="1114"/>
      <c r="AI565" s="173"/>
      <c r="AJ565" s="173"/>
      <c r="AK565" s="173"/>
      <c r="AL565" s="173"/>
      <c r="AM565" s="179"/>
      <c r="AN565" s="179"/>
      <c r="AO565" s="194">
        <f t="shared" si="97"/>
        <v>0</v>
      </c>
      <c r="AP565" s="179">
        <v>1E-3</v>
      </c>
      <c r="AQ565" s="179"/>
    </row>
    <row r="566" spans="2:43">
      <c r="B566" s="183"/>
      <c r="C566" s="183"/>
      <c r="D566" s="183"/>
      <c r="E566" s="183"/>
      <c r="F566" s="183"/>
      <c r="G566" s="183"/>
      <c r="H566" s="183"/>
      <c r="I566" s="183"/>
      <c r="J566" s="183"/>
      <c r="K566" s="196">
        <f t="shared" si="96"/>
        <v>0</v>
      </c>
      <c r="L566" s="1118"/>
      <c r="M566" s="1119"/>
      <c r="N566" s="1118"/>
      <c r="O566" s="1119"/>
      <c r="P566" s="193"/>
      <c r="Q566" s="193"/>
      <c r="R566" s="193"/>
      <c r="S566" s="175"/>
      <c r="T566" s="175"/>
      <c r="U566" s="175"/>
      <c r="V566" s="175"/>
      <c r="W566" s="175"/>
      <c r="X566" s="175"/>
      <c r="Y566" s="175"/>
      <c r="Z566" s="175"/>
      <c r="AA566" s="175"/>
      <c r="AB566" s="175"/>
      <c r="AC566" s="175"/>
      <c r="AD566" s="1114"/>
      <c r="AE566" s="1114"/>
      <c r="AF566" s="1114"/>
      <c r="AG566" s="1114"/>
      <c r="AH566" s="1114"/>
      <c r="AI566" s="173"/>
      <c r="AJ566" s="173"/>
      <c r="AK566" s="173"/>
      <c r="AL566" s="173"/>
      <c r="AM566" s="179"/>
      <c r="AN566" s="179"/>
      <c r="AO566" s="194">
        <f t="shared" si="97"/>
        <v>0</v>
      </c>
      <c r="AP566" s="179">
        <v>1E-3</v>
      </c>
      <c r="AQ566" s="179"/>
    </row>
    <row r="567" spans="2:43">
      <c r="B567" s="183"/>
      <c r="C567" s="183"/>
      <c r="D567" s="183"/>
      <c r="E567" s="183"/>
      <c r="F567" s="183"/>
      <c r="G567" s="183"/>
      <c r="H567" s="183"/>
      <c r="I567" s="183"/>
      <c r="J567" s="183"/>
      <c r="K567" s="196">
        <f t="shared" si="96"/>
        <v>0</v>
      </c>
      <c r="L567" s="1118"/>
      <c r="M567" s="1119"/>
      <c r="N567" s="1118"/>
      <c r="O567" s="1119"/>
      <c r="P567" s="193"/>
      <c r="Q567" s="193"/>
      <c r="R567" s="193"/>
      <c r="S567" s="175"/>
      <c r="T567" s="175"/>
      <c r="U567" s="175"/>
      <c r="V567" s="175"/>
      <c r="W567" s="175"/>
      <c r="X567" s="175"/>
      <c r="Y567" s="175"/>
      <c r="Z567" s="175"/>
      <c r="AA567" s="175"/>
      <c r="AB567" s="175"/>
      <c r="AC567" s="175"/>
      <c r="AD567" s="1114"/>
      <c r="AE567" s="1114"/>
      <c r="AF567" s="1114"/>
      <c r="AG567" s="1114"/>
      <c r="AH567" s="1114"/>
      <c r="AI567" s="173"/>
      <c r="AJ567" s="173"/>
      <c r="AK567" s="173"/>
      <c r="AL567" s="173"/>
      <c r="AM567" s="179"/>
      <c r="AN567" s="179"/>
      <c r="AO567" s="194">
        <f t="shared" si="97"/>
        <v>0</v>
      </c>
      <c r="AP567" s="179">
        <v>1E-3</v>
      </c>
      <c r="AQ567" s="179"/>
    </row>
    <row r="568" spans="2:43">
      <c r="B568" s="183"/>
      <c r="C568" s="183"/>
      <c r="D568" s="183"/>
      <c r="E568" s="183"/>
      <c r="F568" s="183"/>
      <c r="G568" s="183"/>
      <c r="H568" s="183"/>
      <c r="I568" s="183"/>
      <c r="J568" s="183"/>
      <c r="K568" s="196">
        <f t="shared" si="96"/>
        <v>0</v>
      </c>
      <c r="L568" s="1118"/>
      <c r="M568" s="1119"/>
      <c r="N568" s="1118"/>
      <c r="O568" s="1119"/>
      <c r="P568" s="193"/>
      <c r="Q568" s="193"/>
      <c r="R568" s="193"/>
      <c r="S568" s="175"/>
      <c r="T568" s="175"/>
      <c r="U568" s="175"/>
      <c r="V568" s="175"/>
      <c r="W568" s="175"/>
      <c r="X568" s="175"/>
      <c r="Y568" s="175"/>
      <c r="Z568" s="175"/>
      <c r="AA568" s="175"/>
      <c r="AB568" s="175"/>
      <c r="AC568" s="175"/>
      <c r="AD568" s="1114"/>
      <c r="AE568" s="1114"/>
      <c r="AF568" s="1114"/>
      <c r="AG568" s="1114"/>
      <c r="AH568" s="1114"/>
      <c r="AI568" s="173"/>
      <c r="AJ568" s="173"/>
      <c r="AK568" s="173"/>
      <c r="AL568" s="173"/>
      <c r="AM568" s="179"/>
      <c r="AN568" s="179"/>
      <c r="AO568" s="194">
        <f t="shared" si="97"/>
        <v>0</v>
      </c>
      <c r="AP568" s="179">
        <v>1E-3</v>
      </c>
      <c r="AQ568" s="179"/>
    </row>
    <row r="569" spans="2:43">
      <c r="B569" s="183"/>
      <c r="C569" s="183"/>
      <c r="D569" s="183"/>
      <c r="E569" s="183"/>
      <c r="F569" s="183"/>
      <c r="G569" s="183"/>
      <c r="H569" s="183"/>
      <c r="I569" s="183"/>
      <c r="J569" s="183"/>
      <c r="K569" s="196">
        <f t="shared" si="96"/>
        <v>0</v>
      </c>
      <c r="L569" s="1118"/>
      <c r="M569" s="1119"/>
      <c r="N569" s="1118"/>
      <c r="O569" s="1119"/>
      <c r="P569" s="193"/>
      <c r="Q569" s="193"/>
      <c r="R569" s="193"/>
      <c r="S569" s="175"/>
      <c r="T569" s="175"/>
      <c r="U569" s="175"/>
      <c r="V569" s="175"/>
      <c r="W569" s="175"/>
      <c r="X569" s="175"/>
      <c r="Y569" s="175"/>
      <c r="Z569" s="175"/>
      <c r="AA569" s="175"/>
      <c r="AB569" s="175"/>
      <c r="AC569" s="175"/>
      <c r="AD569" s="1114"/>
      <c r="AE569" s="1114"/>
      <c r="AF569" s="1114"/>
      <c r="AG569" s="1114"/>
      <c r="AH569" s="1114"/>
      <c r="AI569" s="173"/>
      <c r="AJ569" s="173"/>
      <c r="AK569" s="173"/>
      <c r="AL569" s="173"/>
      <c r="AM569" s="179"/>
      <c r="AN569" s="179"/>
      <c r="AO569" s="194">
        <f t="shared" si="97"/>
        <v>0</v>
      </c>
      <c r="AP569" s="179">
        <v>1E-3</v>
      </c>
      <c r="AQ569" s="179"/>
    </row>
    <row r="570" spans="2:43">
      <c r="B570" s="183"/>
      <c r="C570" s="183"/>
      <c r="D570" s="183"/>
      <c r="E570" s="183"/>
      <c r="F570" s="183"/>
      <c r="G570" s="183"/>
      <c r="H570" s="183"/>
      <c r="I570" s="183"/>
      <c r="J570" s="183"/>
      <c r="K570" s="196">
        <f t="shared" si="96"/>
        <v>0</v>
      </c>
      <c r="L570" s="1118"/>
      <c r="M570" s="1119"/>
      <c r="N570" s="1118"/>
      <c r="O570" s="1119"/>
      <c r="P570" s="193"/>
      <c r="Q570" s="193"/>
      <c r="R570" s="193"/>
      <c r="S570" s="175"/>
      <c r="T570" s="175"/>
      <c r="U570" s="175"/>
      <c r="V570" s="175"/>
      <c r="W570" s="175"/>
      <c r="X570" s="175"/>
      <c r="Y570" s="175"/>
      <c r="Z570" s="175"/>
      <c r="AA570" s="175"/>
      <c r="AB570" s="175"/>
      <c r="AC570" s="175"/>
      <c r="AD570" s="1114"/>
      <c r="AE570" s="1114"/>
      <c r="AF570" s="1114"/>
      <c r="AG570" s="1114"/>
      <c r="AH570" s="1114"/>
      <c r="AI570" s="173"/>
      <c r="AJ570" s="173"/>
      <c r="AK570" s="173"/>
      <c r="AL570" s="173"/>
      <c r="AM570" s="179"/>
      <c r="AN570" s="179"/>
      <c r="AO570" s="194">
        <f t="shared" si="97"/>
        <v>0</v>
      </c>
      <c r="AP570" s="179">
        <v>1E-3</v>
      </c>
      <c r="AQ570" s="179"/>
    </row>
    <row r="571" spans="2:43">
      <c r="B571" s="183"/>
      <c r="C571" s="183"/>
      <c r="D571" s="183"/>
      <c r="E571" s="183"/>
      <c r="F571" s="183"/>
      <c r="G571" s="183"/>
      <c r="H571" s="183"/>
      <c r="I571" s="183"/>
      <c r="J571" s="183"/>
      <c r="K571" s="196">
        <f t="shared" si="96"/>
        <v>0</v>
      </c>
      <c r="L571" s="1118"/>
      <c r="M571" s="1119"/>
      <c r="N571" s="1118"/>
      <c r="O571" s="1119"/>
      <c r="P571" s="193"/>
      <c r="Q571" s="193"/>
      <c r="R571" s="193"/>
      <c r="S571" s="175"/>
      <c r="T571" s="175"/>
      <c r="U571" s="175"/>
      <c r="V571" s="175"/>
      <c r="W571" s="175"/>
      <c r="X571" s="175"/>
      <c r="Y571" s="175"/>
      <c r="Z571" s="175"/>
      <c r="AA571" s="175"/>
      <c r="AB571" s="175"/>
      <c r="AC571" s="175"/>
      <c r="AD571" s="1114"/>
      <c r="AE571" s="1114"/>
      <c r="AF571" s="1114"/>
      <c r="AG571" s="1114"/>
      <c r="AH571" s="1114"/>
      <c r="AI571" s="173"/>
      <c r="AJ571" s="173"/>
      <c r="AK571" s="173"/>
      <c r="AL571" s="173"/>
      <c r="AM571" s="179"/>
      <c r="AN571" s="179"/>
      <c r="AO571" s="194">
        <f t="shared" si="97"/>
        <v>0</v>
      </c>
      <c r="AP571" s="179">
        <v>1E-3</v>
      </c>
      <c r="AQ571" s="179"/>
    </row>
    <row r="572" spans="2:43">
      <c r="B572" s="183"/>
      <c r="C572" s="183"/>
      <c r="D572" s="183"/>
      <c r="E572" s="183"/>
      <c r="F572" s="183"/>
      <c r="G572" s="183"/>
      <c r="H572" s="183"/>
      <c r="I572" s="183"/>
      <c r="J572" s="183"/>
      <c r="K572" s="196">
        <f t="shared" si="96"/>
        <v>0</v>
      </c>
      <c r="L572" s="1118"/>
      <c r="M572" s="1119"/>
      <c r="N572" s="1118"/>
      <c r="O572" s="1119"/>
      <c r="P572" s="193"/>
      <c r="Q572" s="193"/>
      <c r="R572" s="193"/>
      <c r="S572" s="175"/>
      <c r="T572" s="175"/>
      <c r="U572" s="175"/>
      <c r="V572" s="175"/>
      <c r="W572" s="175"/>
      <c r="X572" s="175"/>
      <c r="Y572" s="175"/>
      <c r="Z572" s="175"/>
      <c r="AA572" s="175"/>
      <c r="AB572" s="175"/>
      <c r="AC572" s="175"/>
      <c r="AD572" s="1114"/>
      <c r="AE572" s="1114"/>
      <c r="AF572" s="1114"/>
      <c r="AG572" s="1114"/>
      <c r="AH572" s="1114"/>
      <c r="AI572" s="173"/>
      <c r="AJ572" s="173"/>
      <c r="AK572" s="173"/>
      <c r="AL572" s="173"/>
      <c r="AM572" s="179"/>
      <c r="AN572" s="179"/>
      <c r="AO572" s="194">
        <f t="shared" si="97"/>
        <v>0</v>
      </c>
      <c r="AP572" s="179">
        <v>1E-3</v>
      </c>
      <c r="AQ572" s="179"/>
    </row>
    <row r="573" spans="2:43">
      <c r="B573" s="183"/>
      <c r="C573" s="183"/>
      <c r="D573" s="183"/>
      <c r="E573" s="183"/>
      <c r="F573" s="183"/>
      <c r="G573" s="183"/>
      <c r="H573" s="183"/>
      <c r="I573" s="183"/>
      <c r="J573" s="183"/>
      <c r="K573" s="196">
        <f t="shared" si="96"/>
        <v>0</v>
      </c>
      <c r="L573" s="1118"/>
      <c r="M573" s="1119"/>
      <c r="N573" s="1118"/>
      <c r="O573" s="1119"/>
      <c r="P573" s="193"/>
      <c r="Q573" s="193"/>
      <c r="R573" s="193"/>
      <c r="S573" s="175"/>
      <c r="T573" s="175"/>
      <c r="U573" s="175"/>
      <c r="V573" s="175"/>
      <c r="W573" s="175"/>
      <c r="X573" s="175"/>
      <c r="Y573" s="175"/>
      <c r="Z573" s="175"/>
      <c r="AA573" s="175"/>
      <c r="AB573" s="175"/>
      <c r="AC573" s="175"/>
      <c r="AD573" s="1114"/>
      <c r="AE573" s="1114"/>
      <c r="AF573" s="1114"/>
      <c r="AG573" s="1114"/>
      <c r="AH573" s="1114"/>
      <c r="AI573" s="173"/>
      <c r="AJ573" s="173"/>
      <c r="AK573" s="173"/>
      <c r="AL573" s="173"/>
      <c r="AM573" s="179"/>
      <c r="AN573" s="179"/>
      <c r="AO573" s="194">
        <f t="shared" si="97"/>
        <v>0</v>
      </c>
      <c r="AP573" s="179">
        <v>1E-3</v>
      </c>
      <c r="AQ573" s="179"/>
    </row>
    <row r="574" spans="2:43">
      <c r="B574" s="183"/>
      <c r="C574" s="183"/>
      <c r="D574" s="183"/>
      <c r="E574" s="183"/>
      <c r="F574" s="183"/>
      <c r="G574" s="183"/>
      <c r="H574" s="183"/>
      <c r="I574" s="183"/>
      <c r="J574" s="183"/>
      <c r="K574" s="196">
        <f t="shared" si="96"/>
        <v>0</v>
      </c>
      <c r="L574" s="1118"/>
      <c r="M574" s="1119"/>
      <c r="N574" s="1118"/>
      <c r="O574" s="1119"/>
      <c r="P574" s="193"/>
      <c r="Q574" s="193"/>
      <c r="R574" s="193"/>
      <c r="S574" s="175"/>
      <c r="T574" s="175"/>
      <c r="U574" s="175"/>
      <c r="V574" s="175"/>
      <c r="W574" s="175"/>
      <c r="X574" s="175"/>
      <c r="Y574" s="175"/>
      <c r="Z574" s="175"/>
      <c r="AA574" s="175"/>
      <c r="AB574" s="175"/>
      <c r="AC574" s="175"/>
      <c r="AD574" s="1114"/>
      <c r="AE574" s="1114"/>
      <c r="AF574" s="1114"/>
      <c r="AG574" s="1114"/>
      <c r="AH574" s="1114"/>
      <c r="AI574" s="173"/>
      <c r="AJ574" s="173"/>
      <c r="AK574" s="173"/>
      <c r="AL574" s="173"/>
      <c r="AM574" s="179"/>
      <c r="AN574" s="179"/>
      <c r="AO574" s="194">
        <f t="shared" si="97"/>
        <v>0</v>
      </c>
      <c r="AP574" s="179">
        <v>1E-3</v>
      </c>
      <c r="AQ574" s="179"/>
    </row>
    <row r="575" spans="2:43">
      <c r="B575" s="183"/>
      <c r="C575" s="183"/>
      <c r="D575" s="183"/>
      <c r="E575" s="183"/>
      <c r="F575" s="183"/>
      <c r="G575" s="183"/>
      <c r="H575" s="183"/>
      <c r="I575" s="183"/>
      <c r="J575" s="183"/>
      <c r="K575" s="196">
        <f t="shared" si="96"/>
        <v>0</v>
      </c>
      <c r="L575" s="1118"/>
      <c r="M575" s="1119"/>
      <c r="N575" s="1118"/>
      <c r="O575" s="1119"/>
      <c r="P575" s="193"/>
      <c r="Q575" s="193"/>
      <c r="R575" s="193"/>
      <c r="S575" s="175"/>
      <c r="T575" s="175"/>
      <c r="U575" s="175"/>
      <c r="V575" s="175"/>
      <c r="W575" s="175"/>
      <c r="X575" s="175"/>
      <c r="Y575" s="175"/>
      <c r="Z575" s="175"/>
      <c r="AA575" s="175"/>
      <c r="AB575" s="175"/>
      <c r="AC575" s="175"/>
      <c r="AD575" s="1114"/>
      <c r="AE575" s="1114"/>
      <c r="AF575" s="1114"/>
      <c r="AG575" s="1114"/>
      <c r="AH575" s="1114"/>
      <c r="AI575" s="173"/>
      <c r="AJ575" s="173"/>
      <c r="AK575" s="173"/>
      <c r="AL575" s="173"/>
      <c r="AM575" s="179"/>
      <c r="AN575" s="179"/>
      <c r="AO575" s="194">
        <f t="shared" si="97"/>
        <v>0</v>
      </c>
      <c r="AP575" s="179">
        <v>1E-3</v>
      </c>
      <c r="AQ575" s="179"/>
    </row>
    <row r="576" spans="2:43">
      <c r="B576" s="183"/>
      <c r="C576" s="183"/>
      <c r="D576" s="183"/>
      <c r="E576" s="183"/>
      <c r="F576" s="183"/>
      <c r="G576" s="183"/>
      <c r="H576" s="183"/>
      <c r="I576" s="183"/>
      <c r="J576" s="183"/>
      <c r="K576" s="196">
        <f t="shared" si="96"/>
        <v>0</v>
      </c>
      <c r="L576" s="1118"/>
      <c r="M576" s="1119"/>
      <c r="N576" s="1118"/>
      <c r="O576" s="1119"/>
      <c r="P576" s="193"/>
      <c r="Q576" s="193"/>
      <c r="R576" s="193"/>
      <c r="S576" s="175"/>
      <c r="T576" s="175"/>
      <c r="U576" s="175"/>
      <c r="V576" s="175"/>
      <c r="W576" s="175"/>
      <c r="X576" s="175"/>
      <c r="Y576" s="175"/>
      <c r="Z576" s="175"/>
      <c r="AA576" s="175"/>
      <c r="AB576" s="175"/>
      <c r="AC576" s="175"/>
      <c r="AD576" s="1114"/>
      <c r="AE576" s="1114"/>
      <c r="AF576" s="1114"/>
      <c r="AG576" s="1114"/>
      <c r="AH576" s="1114"/>
      <c r="AI576" s="173"/>
      <c r="AJ576" s="173"/>
      <c r="AK576" s="173"/>
      <c r="AL576" s="173"/>
      <c r="AM576" s="179"/>
      <c r="AN576" s="179"/>
      <c r="AO576" s="194">
        <f t="shared" si="97"/>
        <v>0</v>
      </c>
      <c r="AP576" s="179">
        <v>1E-3</v>
      </c>
      <c r="AQ576" s="179"/>
    </row>
    <row r="577" spans="2:43">
      <c r="B577" s="183"/>
      <c r="C577" s="183"/>
      <c r="D577" s="183"/>
      <c r="E577" s="183"/>
      <c r="F577" s="183"/>
      <c r="G577" s="183"/>
      <c r="H577" s="183"/>
      <c r="I577" s="183"/>
      <c r="J577" s="183"/>
      <c r="K577" s="196">
        <f t="shared" si="96"/>
        <v>0</v>
      </c>
      <c r="L577" s="1118"/>
      <c r="M577" s="1119"/>
      <c r="N577" s="1118"/>
      <c r="O577" s="1119"/>
      <c r="P577" s="193"/>
      <c r="Q577" s="193"/>
      <c r="R577" s="193"/>
      <c r="S577" s="175"/>
      <c r="T577" s="175"/>
      <c r="U577" s="175"/>
      <c r="V577" s="175"/>
      <c r="W577" s="175"/>
      <c r="X577" s="175"/>
      <c r="Y577" s="175"/>
      <c r="Z577" s="175"/>
      <c r="AA577" s="175"/>
      <c r="AB577" s="175"/>
      <c r="AC577" s="175"/>
      <c r="AD577" s="1114"/>
      <c r="AE577" s="1114"/>
      <c r="AF577" s="1114"/>
      <c r="AG577" s="1114"/>
      <c r="AH577" s="1114"/>
      <c r="AI577" s="173"/>
      <c r="AJ577" s="173"/>
      <c r="AK577" s="173"/>
      <c r="AL577" s="173"/>
      <c r="AM577" s="179"/>
      <c r="AN577" s="179"/>
      <c r="AO577" s="194">
        <f t="shared" si="97"/>
        <v>0</v>
      </c>
      <c r="AP577" s="179">
        <v>1E-3</v>
      </c>
      <c r="AQ577" s="179"/>
    </row>
    <row r="578" spans="2:43">
      <c r="B578" s="183"/>
      <c r="C578" s="183"/>
      <c r="D578" s="183"/>
      <c r="E578" s="183"/>
      <c r="F578" s="183"/>
      <c r="G578" s="183"/>
      <c r="H578" s="183"/>
      <c r="I578" s="183"/>
      <c r="J578" s="183"/>
      <c r="K578" s="196">
        <f t="shared" si="96"/>
        <v>0</v>
      </c>
      <c r="L578" s="1118"/>
      <c r="M578" s="1119"/>
      <c r="N578" s="1118"/>
      <c r="O578" s="1119"/>
      <c r="P578" s="193"/>
      <c r="Q578" s="193"/>
      <c r="R578" s="193"/>
      <c r="S578" s="175"/>
      <c r="T578" s="175"/>
      <c r="U578" s="175"/>
      <c r="V578" s="175"/>
      <c r="W578" s="175"/>
      <c r="X578" s="175"/>
      <c r="Y578" s="175"/>
      <c r="Z578" s="175"/>
      <c r="AA578" s="175"/>
      <c r="AB578" s="175"/>
      <c r="AC578" s="175"/>
      <c r="AD578" s="1114"/>
      <c r="AE578" s="1114"/>
      <c r="AF578" s="1114"/>
      <c r="AG578" s="1114"/>
      <c r="AH578" s="1114"/>
      <c r="AI578" s="173"/>
      <c r="AJ578" s="173"/>
      <c r="AK578" s="173"/>
      <c r="AL578" s="173"/>
      <c r="AM578" s="179"/>
      <c r="AN578" s="179"/>
      <c r="AO578" s="194">
        <f t="shared" si="97"/>
        <v>0</v>
      </c>
      <c r="AP578" s="179">
        <v>1E-3</v>
      </c>
      <c r="AQ578" s="179"/>
    </row>
    <row r="579" spans="2:43">
      <c r="B579" s="183"/>
      <c r="C579" s="183"/>
      <c r="D579" s="183"/>
      <c r="E579" s="183"/>
      <c r="F579" s="183"/>
      <c r="G579" s="183"/>
      <c r="H579" s="183"/>
      <c r="I579" s="183"/>
      <c r="J579" s="183"/>
      <c r="K579" s="196">
        <f t="shared" si="96"/>
        <v>0</v>
      </c>
      <c r="L579" s="1118"/>
      <c r="M579" s="1119"/>
      <c r="N579" s="1118"/>
      <c r="O579" s="1119"/>
      <c r="P579" s="193"/>
      <c r="Q579" s="193"/>
      <c r="R579" s="193"/>
      <c r="S579" s="175"/>
      <c r="T579" s="175"/>
      <c r="U579" s="175"/>
      <c r="V579" s="175"/>
      <c r="W579" s="175"/>
      <c r="X579" s="175"/>
      <c r="Y579" s="175"/>
      <c r="Z579" s="175"/>
      <c r="AA579" s="175"/>
      <c r="AB579" s="175"/>
      <c r="AC579" s="175"/>
      <c r="AD579" s="1114"/>
      <c r="AE579" s="1114"/>
      <c r="AF579" s="1114"/>
      <c r="AG579" s="1114"/>
      <c r="AH579" s="1114"/>
      <c r="AI579" s="173"/>
      <c r="AJ579" s="173"/>
      <c r="AK579" s="173"/>
      <c r="AL579" s="173"/>
      <c r="AM579" s="179"/>
      <c r="AN579" s="179"/>
      <c r="AO579" s="194">
        <f t="shared" si="97"/>
        <v>0</v>
      </c>
      <c r="AP579" s="179">
        <v>1E-3</v>
      </c>
      <c r="AQ579" s="179"/>
    </row>
    <row r="580" spans="2:43">
      <c r="B580" s="183"/>
      <c r="C580" s="183"/>
      <c r="D580" s="183"/>
      <c r="E580" s="183"/>
      <c r="F580" s="183"/>
      <c r="G580" s="183"/>
      <c r="H580" s="183"/>
      <c r="I580" s="183"/>
      <c r="J580" s="183"/>
      <c r="K580" s="196">
        <f t="shared" si="96"/>
        <v>0</v>
      </c>
      <c r="L580" s="1118"/>
      <c r="M580" s="1119"/>
      <c r="N580" s="1118"/>
      <c r="O580" s="1119"/>
      <c r="P580" s="193"/>
      <c r="Q580" s="193"/>
      <c r="R580" s="193"/>
      <c r="S580" s="175"/>
      <c r="T580" s="175"/>
      <c r="U580" s="175"/>
      <c r="V580" s="175"/>
      <c r="W580" s="175"/>
      <c r="X580" s="175"/>
      <c r="Y580" s="175"/>
      <c r="Z580" s="175"/>
      <c r="AA580" s="175"/>
      <c r="AB580" s="175"/>
      <c r="AC580" s="175"/>
      <c r="AD580" s="1114"/>
      <c r="AE580" s="1114"/>
      <c r="AF580" s="1114"/>
      <c r="AG580" s="1114"/>
      <c r="AH580" s="1114"/>
      <c r="AI580" s="173"/>
      <c r="AJ580" s="173"/>
      <c r="AK580" s="173"/>
      <c r="AL580" s="173"/>
      <c r="AM580" s="179"/>
      <c r="AN580" s="179"/>
      <c r="AO580" s="194">
        <f t="shared" si="97"/>
        <v>0</v>
      </c>
      <c r="AP580" s="179">
        <v>1E-3</v>
      </c>
      <c r="AQ580" s="179"/>
    </row>
    <row r="581" spans="2:43">
      <c r="B581" s="183"/>
      <c r="C581" s="183"/>
      <c r="D581" s="183"/>
      <c r="E581" s="183"/>
      <c r="F581" s="183"/>
      <c r="G581" s="183"/>
      <c r="H581" s="183"/>
      <c r="I581" s="183"/>
      <c r="J581" s="183"/>
      <c r="K581" s="196">
        <f t="shared" ref="K581:K644" si="98">AO581+J581</f>
        <v>0</v>
      </c>
      <c r="L581" s="1118"/>
      <c r="M581" s="1119"/>
      <c r="N581" s="1118"/>
      <c r="O581" s="1119"/>
      <c r="P581" s="193"/>
      <c r="Q581" s="193"/>
      <c r="R581" s="193"/>
      <c r="S581" s="175"/>
      <c r="T581" s="175"/>
      <c r="U581" s="175"/>
      <c r="V581" s="175"/>
      <c r="W581" s="175"/>
      <c r="X581" s="175"/>
      <c r="Y581" s="175"/>
      <c r="Z581" s="175"/>
      <c r="AA581" s="175"/>
      <c r="AB581" s="175"/>
      <c r="AC581" s="175"/>
      <c r="AD581" s="1114"/>
      <c r="AE581" s="1114"/>
      <c r="AF581" s="1114"/>
      <c r="AG581" s="1114"/>
      <c r="AH581" s="1114"/>
      <c r="AI581" s="173"/>
      <c r="AJ581" s="173"/>
      <c r="AK581" s="173"/>
      <c r="AL581" s="173"/>
      <c r="AM581" s="179"/>
      <c r="AN581" s="179"/>
      <c r="AO581" s="194">
        <f t="shared" ref="AO581:AO644" si="99">IF(J581&lt;0.005,4*J581,IF(J581&lt;0.01,3*J581,2*J581))</f>
        <v>0</v>
      </c>
      <c r="AP581" s="179">
        <v>1E-3</v>
      </c>
      <c r="AQ581" s="179"/>
    </row>
    <row r="582" spans="2:43">
      <c r="B582" s="183"/>
      <c r="C582" s="183"/>
      <c r="D582" s="183"/>
      <c r="E582" s="183"/>
      <c r="F582" s="183"/>
      <c r="G582" s="183"/>
      <c r="H582" s="183"/>
      <c r="I582" s="183"/>
      <c r="J582" s="183"/>
      <c r="K582" s="196">
        <f t="shared" si="98"/>
        <v>0</v>
      </c>
      <c r="L582" s="1118"/>
      <c r="M582" s="1119"/>
      <c r="N582" s="1118"/>
      <c r="O582" s="1119"/>
      <c r="P582" s="193"/>
      <c r="Q582" s="193"/>
      <c r="R582" s="193"/>
      <c r="S582" s="175"/>
      <c r="T582" s="175"/>
      <c r="U582" s="175"/>
      <c r="V582" s="175"/>
      <c r="W582" s="175"/>
      <c r="X582" s="175"/>
      <c r="Y582" s="175"/>
      <c r="Z582" s="175"/>
      <c r="AA582" s="175"/>
      <c r="AB582" s="175"/>
      <c r="AC582" s="175"/>
      <c r="AD582" s="1114"/>
      <c r="AE582" s="1114"/>
      <c r="AF582" s="1114"/>
      <c r="AG582" s="1114"/>
      <c r="AH582" s="1114"/>
      <c r="AI582" s="173"/>
      <c r="AJ582" s="173"/>
      <c r="AK582" s="173"/>
      <c r="AL582" s="173"/>
      <c r="AM582" s="179"/>
      <c r="AN582" s="179"/>
      <c r="AO582" s="194">
        <f t="shared" si="99"/>
        <v>0</v>
      </c>
      <c r="AP582" s="179">
        <v>1E-3</v>
      </c>
      <c r="AQ582" s="179"/>
    </row>
    <row r="583" spans="2:43">
      <c r="B583" s="183"/>
      <c r="C583" s="183"/>
      <c r="D583" s="183"/>
      <c r="E583" s="183"/>
      <c r="F583" s="183"/>
      <c r="G583" s="183"/>
      <c r="H583" s="183"/>
      <c r="I583" s="183"/>
      <c r="J583" s="183"/>
      <c r="K583" s="196">
        <f t="shared" si="98"/>
        <v>0</v>
      </c>
      <c r="L583" s="1118"/>
      <c r="M583" s="1119"/>
      <c r="N583" s="1118"/>
      <c r="O583" s="1119"/>
      <c r="P583" s="193"/>
      <c r="Q583" s="193"/>
      <c r="R583" s="193"/>
      <c r="S583" s="175"/>
      <c r="T583" s="175"/>
      <c r="U583" s="175"/>
      <c r="V583" s="175"/>
      <c r="W583" s="175"/>
      <c r="X583" s="175"/>
      <c r="Y583" s="175"/>
      <c r="Z583" s="175"/>
      <c r="AA583" s="175"/>
      <c r="AB583" s="175"/>
      <c r="AC583" s="175"/>
      <c r="AD583" s="1114"/>
      <c r="AE583" s="1114"/>
      <c r="AF583" s="1114"/>
      <c r="AG583" s="1114"/>
      <c r="AH583" s="1114"/>
      <c r="AI583" s="173"/>
      <c r="AJ583" s="173"/>
      <c r="AK583" s="173"/>
      <c r="AL583" s="173"/>
      <c r="AM583" s="179"/>
      <c r="AN583" s="179"/>
      <c r="AO583" s="194">
        <f t="shared" si="99"/>
        <v>0</v>
      </c>
      <c r="AP583" s="179">
        <v>1E-3</v>
      </c>
      <c r="AQ583" s="179"/>
    </row>
    <row r="584" spans="2:43">
      <c r="B584" s="183"/>
      <c r="C584" s="183"/>
      <c r="D584" s="183"/>
      <c r="E584" s="183"/>
      <c r="F584" s="183"/>
      <c r="G584" s="183"/>
      <c r="H584" s="183"/>
      <c r="I584" s="183"/>
      <c r="J584" s="183"/>
      <c r="K584" s="196">
        <f t="shared" si="98"/>
        <v>0</v>
      </c>
      <c r="L584" s="1118"/>
      <c r="M584" s="1119"/>
      <c r="N584" s="1118"/>
      <c r="O584" s="1119"/>
      <c r="P584" s="193"/>
      <c r="Q584" s="193"/>
      <c r="R584" s="193"/>
      <c r="S584" s="175"/>
      <c r="T584" s="175"/>
      <c r="U584" s="175"/>
      <c r="V584" s="175"/>
      <c r="W584" s="175"/>
      <c r="X584" s="175"/>
      <c r="Y584" s="175"/>
      <c r="Z584" s="175"/>
      <c r="AA584" s="175"/>
      <c r="AB584" s="175"/>
      <c r="AC584" s="175"/>
      <c r="AD584" s="1114"/>
      <c r="AE584" s="1114"/>
      <c r="AF584" s="1114"/>
      <c r="AG584" s="1114"/>
      <c r="AH584" s="1114"/>
      <c r="AI584" s="173"/>
      <c r="AJ584" s="173"/>
      <c r="AK584" s="173"/>
      <c r="AL584" s="173"/>
      <c r="AM584" s="179"/>
      <c r="AN584" s="179"/>
      <c r="AO584" s="194">
        <f t="shared" si="99"/>
        <v>0</v>
      </c>
      <c r="AP584" s="179">
        <v>1E-3</v>
      </c>
      <c r="AQ584" s="179"/>
    </row>
    <row r="585" spans="2:43">
      <c r="B585" s="183"/>
      <c r="C585" s="183"/>
      <c r="D585" s="183"/>
      <c r="E585" s="183"/>
      <c r="F585" s="183"/>
      <c r="G585" s="183"/>
      <c r="H585" s="183"/>
      <c r="I585" s="183"/>
      <c r="J585" s="183"/>
      <c r="K585" s="196">
        <f t="shared" si="98"/>
        <v>0</v>
      </c>
      <c r="L585" s="1118"/>
      <c r="M585" s="1119"/>
      <c r="N585" s="1118"/>
      <c r="O585" s="1119"/>
      <c r="P585" s="193"/>
      <c r="Q585" s="193"/>
      <c r="R585" s="193"/>
      <c r="S585" s="175"/>
      <c r="T585" s="175"/>
      <c r="U585" s="175"/>
      <c r="V585" s="175"/>
      <c r="W585" s="175"/>
      <c r="X585" s="175"/>
      <c r="Y585" s="175"/>
      <c r="Z585" s="175"/>
      <c r="AA585" s="175"/>
      <c r="AB585" s="175"/>
      <c r="AC585" s="175"/>
      <c r="AD585" s="1114"/>
      <c r="AE585" s="1114"/>
      <c r="AF585" s="1114"/>
      <c r="AG585" s="1114"/>
      <c r="AH585" s="1114"/>
      <c r="AI585" s="173"/>
      <c r="AJ585" s="173"/>
      <c r="AK585" s="173"/>
      <c r="AL585" s="173"/>
      <c r="AM585" s="179"/>
      <c r="AN585" s="179"/>
      <c r="AO585" s="194">
        <f t="shared" si="99"/>
        <v>0</v>
      </c>
      <c r="AP585" s="179">
        <v>1E-3</v>
      </c>
      <c r="AQ585" s="179"/>
    </row>
    <row r="586" spans="2:43">
      <c r="B586" s="183"/>
      <c r="C586" s="183"/>
      <c r="D586" s="183"/>
      <c r="E586" s="183"/>
      <c r="F586" s="183"/>
      <c r="G586" s="183"/>
      <c r="H586" s="183"/>
      <c r="I586" s="183"/>
      <c r="J586" s="183"/>
      <c r="K586" s="196">
        <f t="shared" si="98"/>
        <v>0</v>
      </c>
      <c r="L586" s="1118"/>
      <c r="M586" s="1119"/>
      <c r="N586" s="1118"/>
      <c r="O586" s="1119"/>
      <c r="P586" s="193"/>
      <c r="Q586" s="193"/>
      <c r="R586" s="193"/>
      <c r="S586" s="175"/>
      <c r="T586" s="175"/>
      <c r="U586" s="175"/>
      <c r="V586" s="175"/>
      <c r="W586" s="175"/>
      <c r="X586" s="175"/>
      <c r="Y586" s="175"/>
      <c r="Z586" s="175"/>
      <c r="AA586" s="175"/>
      <c r="AB586" s="175"/>
      <c r="AC586" s="175"/>
      <c r="AD586" s="1114"/>
      <c r="AE586" s="1114"/>
      <c r="AF586" s="1114"/>
      <c r="AG586" s="1114"/>
      <c r="AH586" s="1114"/>
      <c r="AI586" s="173"/>
      <c r="AJ586" s="173"/>
      <c r="AK586" s="173"/>
      <c r="AL586" s="173"/>
      <c r="AM586" s="179"/>
      <c r="AN586" s="179"/>
      <c r="AO586" s="194">
        <f t="shared" si="99"/>
        <v>0</v>
      </c>
      <c r="AP586" s="179">
        <v>1E-3</v>
      </c>
      <c r="AQ586" s="179"/>
    </row>
    <row r="587" spans="2:43">
      <c r="B587" s="183"/>
      <c r="C587" s="183"/>
      <c r="D587" s="183"/>
      <c r="E587" s="183"/>
      <c r="F587" s="183"/>
      <c r="G587" s="183"/>
      <c r="H587" s="183"/>
      <c r="I587" s="183"/>
      <c r="J587" s="183"/>
      <c r="K587" s="196">
        <f t="shared" si="98"/>
        <v>0</v>
      </c>
      <c r="L587" s="1118"/>
      <c r="M587" s="1119"/>
      <c r="N587" s="1118"/>
      <c r="O587" s="1119"/>
      <c r="P587" s="193"/>
      <c r="Q587" s="193"/>
      <c r="R587" s="193"/>
      <c r="S587" s="175"/>
      <c r="T587" s="175"/>
      <c r="U587" s="175"/>
      <c r="V587" s="175"/>
      <c r="W587" s="175"/>
      <c r="X587" s="175"/>
      <c r="Y587" s="175"/>
      <c r="Z587" s="175"/>
      <c r="AA587" s="175"/>
      <c r="AB587" s="175"/>
      <c r="AC587" s="175"/>
      <c r="AD587" s="1114"/>
      <c r="AE587" s="1114"/>
      <c r="AF587" s="1114"/>
      <c r="AG587" s="1114"/>
      <c r="AH587" s="1114"/>
      <c r="AI587" s="173"/>
      <c r="AJ587" s="173"/>
      <c r="AK587" s="173"/>
      <c r="AL587" s="173"/>
      <c r="AM587" s="179"/>
      <c r="AN587" s="179"/>
      <c r="AO587" s="194">
        <f t="shared" si="99"/>
        <v>0</v>
      </c>
      <c r="AP587" s="179">
        <v>1E-3</v>
      </c>
      <c r="AQ587" s="179"/>
    </row>
    <row r="588" spans="2:43">
      <c r="B588" s="183"/>
      <c r="C588" s="183"/>
      <c r="D588" s="183"/>
      <c r="E588" s="183"/>
      <c r="F588" s="183"/>
      <c r="G588" s="183"/>
      <c r="H588" s="183"/>
      <c r="I588" s="183"/>
      <c r="J588" s="183"/>
      <c r="K588" s="196">
        <f t="shared" si="98"/>
        <v>0</v>
      </c>
      <c r="L588" s="1118"/>
      <c r="M588" s="1119"/>
      <c r="N588" s="1118"/>
      <c r="O588" s="1119"/>
      <c r="P588" s="193"/>
      <c r="Q588" s="193"/>
      <c r="R588" s="193"/>
      <c r="S588" s="175"/>
      <c r="T588" s="175"/>
      <c r="U588" s="175"/>
      <c r="V588" s="175"/>
      <c r="W588" s="175"/>
      <c r="X588" s="175"/>
      <c r="Y588" s="175"/>
      <c r="Z588" s="175"/>
      <c r="AA588" s="175"/>
      <c r="AB588" s="175"/>
      <c r="AC588" s="175"/>
      <c r="AD588" s="1114"/>
      <c r="AE588" s="1114"/>
      <c r="AF588" s="1114"/>
      <c r="AG588" s="1114"/>
      <c r="AH588" s="1114"/>
      <c r="AI588" s="173"/>
      <c r="AJ588" s="173"/>
      <c r="AK588" s="173"/>
      <c r="AL588" s="173"/>
      <c r="AM588" s="179"/>
      <c r="AN588" s="179"/>
      <c r="AO588" s="194">
        <f t="shared" si="99"/>
        <v>0</v>
      </c>
      <c r="AP588" s="179">
        <v>1E-3</v>
      </c>
      <c r="AQ588" s="179"/>
    </row>
    <row r="589" spans="2:43">
      <c r="B589" s="183"/>
      <c r="C589" s="183"/>
      <c r="D589" s="183"/>
      <c r="E589" s="183"/>
      <c r="F589" s="183"/>
      <c r="G589" s="183"/>
      <c r="H589" s="183"/>
      <c r="I589" s="183"/>
      <c r="J589" s="183"/>
      <c r="K589" s="196">
        <f t="shared" si="98"/>
        <v>0</v>
      </c>
      <c r="L589" s="1118"/>
      <c r="M589" s="1119"/>
      <c r="N589" s="1118"/>
      <c r="O589" s="1119"/>
      <c r="P589" s="193"/>
      <c r="Q589" s="193"/>
      <c r="R589" s="193"/>
      <c r="S589" s="175"/>
      <c r="T589" s="175"/>
      <c r="U589" s="175"/>
      <c r="V589" s="175"/>
      <c r="W589" s="175"/>
      <c r="X589" s="175"/>
      <c r="Y589" s="175"/>
      <c r="Z589" s="175"/>
      <c r="AA589" s="175"/>
      <c r="AB589" s="175"/>
      <c r="AC589" s="175"/>
      <c r="AD589" s="1114"/>
      <c r="AE589" s="1114"/>
      <c r="AF589" s="1114"/>
      <c r="AG589" s="1114"/>
      <c r="AH589" s="1114"/>
      <c r="AI589" s="173"/>
      <c r="AJ589" s="173"/>
      <c r="AK589" s="173"/>
      <c r="AL589" s="173"/>
      <c r="AM589" s="179"/>
      <c r="AN589" s="179"/>
      <c r="AO589" s="194">
        <f t="shared" si="99"/>
        <v>0</v>
      </c>
      <c r="AP589" s="179">
        <v>1E-3</v>
      </c>
      <c r="AQ589" s="179"/>
    </row>
    <row r="590" spans="2:43">
      <c r="B590" s="183"/>
      <c r="C590" s="183"/>
      <c r="D590" s="183"/>
      <c r="E590" s="183"/>
      <c r="F590" s="183"/>
      <c r="G590" s="183"/>
      <c r="H590" s="183"/>
      <c r="I590" s="183"/>
      <c r="J590" s="183"/>
      <c r="K590" s="196">
        <f t="shared" si="98"/>
        <v>0</v>
      </c>
      <c r="L590" s="1118"/>
      <c r="M590" s="1119"/>
      <c r="N590" s="1118"/>
      <c r="O590" s="1119"/>
      <c r="P590" s="193"/>
      <c r="Q590" s="193"/>
      <c r="R590" s="193"/>
      <c r="S590" s="175"/>
      <c r="T590" s="175"/>
      <c r="U590" s="175"/>
      <c r="V590" s="175"/>
      <c r="W590" s="175"/>
      <c r="X590" s="175"/>
      <c r="Y590" s="175"/>
      <c r="Z590" s="175"/>
      <c r="AA590" s="175"/>
      <c r="AB590" s="175"/>
      <c r="AC590" s="175"/>
      <c r="AD590" s="1114"/>
      <c r="AE590" s="1114"/>
      <c r="AF590" s="1114"/>
      <c r="AG590" s="1114"/>
      <c r="AH590" s="1114"/>
      <c r="AI590" s="173"/>
      <c r="AJ590" s="173"/>
      <c r="AK590" s="173"/>
      <c r="AL590" s="173"/>
      <c r="AM590" s="179"/>
      <c r="AN590" s="179"/>
      <c r="AO590" s="194">
        <f t="shared" si="99"/>
        <v>0</v>
      </c>
      <c r="AP590" s="179">
        <v>1E-3</v>
      </c>
      <c r="AQ590" s="179"/>
    </row>
    <row r="591" spans="2:43">
      <c r="B591" s="183"/>
      <c r="C591" s="183"/>
      <c r="D591" s="183"/>
      <c r="E591" s="183"/>
      <c r="F591" s="183"/>
      <c r="G591" s="183"/>
      <c r="H591" s="183"/>
      <c r="I591" s="183"/>
      <c r="J591" s="183"/>
      <c r="K591" s="196">
        <f t="shared" si="98"/>
        <v>0</v>
      </c>
      <c r="L591" s="1118"/>
      <c r="M591" s="1119"/>
      <c r="N591" s="1118"/>
      <c r="O591" s="1119"/>
      <c r="P591" s="193"/>
      <c r="Q591" s="193"/>
      <c r="R591" s="193"/>
      <c r="S591" s="175"/>
      <c r="T591" s="175"/>
      <c r="U591" s="175"/>
      <c r="V591" s="175"/>
      <c r="W591" s="175"/>
      <c r="X591" s="175"/>
      <c r="Y591" s="175"/>
      <c r="Z591" s="175"/>
      <c r="AA591" s="175"/>
      <c r="AB591" s="175"/>
      <c r="AC591" s="175"/>
      <c r="AD591" s="1114"/>
      <c r="AE591" s="1114"/>
      <c r="AF591" s="1114"/>
      <c r="AG591" s="1114"/>
      <c r="AH591" s="1114"/>
      <c r="AI591" s="173"/>
      <c r="AJ591" s="173"/>
      <c r="AK591" s="173"/>
      <c r="AL591" s="173"/>
      <c r="AM591" s="179"/>
      <c r="AN591" s="179"/>
      <c r="AO591" s="194">
        <f t="shared" si="99"/>
        <v>0</v>
      </c>
      <c r="AP591" s="179">
        <v>1E-3</v>
      </c>
      <c r="AQ591" s="179"/>
    </row>
    <row r="592" spans="2:43">
      <c r="B592" s="183"/>
      <c r="C592" s="183"/>
      <c r="D592" s="183"/>
      <c r="E592" s="183"/>
      <c r="F592" s="183"/>
      <c r="G592" s="183"/>
      <c r="H592" s="183"/>
      <c r="I592" s="183"/>
      <c r="J592" s="183"/>
      <c r="K592" s="196">
        <f t="shared" si="98"/>
        <v>0</v>
      </c>
      <c r="L592" s="1118"/>
      <c r="M592" s="1119"/>
      <c r="N592" s="1118"/>
      <c r="O592" s="1119"/>
      <c r="P592" s="193"/>
      <c r="Q592" s="193"/>
      <c r="R592" s="193"/>
      <c r="S592" s="175"/>
      <c r="T592" s="175"/>
      <c r="U592" s="175"/>
      <c r="V592" s="175"/>
      <c r="W592" s="175"/>
      <c r="X592" s="175"/>
      <c r="Y592" s="175"/>
      <c r="Z592" s="175"/>
      <c r="AA592" s="175"/>
      <c r="AB592" s="175"/>
      <c r="AC592" s="175"/>
      <c r="AD592" s="1114"/>
      <c r="AE592" s="1114"/>
      <c r="AF592" s="1114"/>
      <c r="AG592" s="1114"/>
      <c r="AH592" s="1114"/>
      <c r="AI592" s="173"/>
      <c r="AJ592" s="173"/>
      <c r="AK592" s="173"/>
      <c r="AL592" s="173"/>
      <c r="AM592" s="179"/>
      <c r="AN592" s="179"/>
      <c r="AO592" s="194">
        <f t="shared" si="99"/>
        <v>0</v>
      </c>
      <c r="AP592" s="179">
        <v>1E-3</v>
      </c>
      <c r="AQ592" s="179"/>
    </row>
    <row r="593" spans="2:43">
      <c r="B593" s="183"/>
      <c r="C593" s="183"/>
      <c r="D593" s="183"/>
      <c r="E593" s="183"/>
      <c r="F593" s="183"/>
      <c r="G593" s="183"/>
      <c r="H593" s="183"/>
      <c r="I593" s="183"/>
      <c r="J593" s="183"/>
      <c r="K593" s="196">
        <f t="shared" si="98"/>
        <v>0</v>
      </c>
      <c r="L593" s="1118"/>
      <c r="M593" s="1119"/>
      <c r="N593" s="1118"/>
      <c r="O593" s="1119"/>
      <c r="P593" s="193"/>
      <c r="Q593" s="193"/>
      <c r="R593" s="193"/>
      <c r="S593" s="175"/>
      <c r="T593" s="175"/>
      <c r="U593" s="175"/>
      <c r="V593" s="175"/>
      <c r="W593" s="175"/>
      <c r="X593" s="175"/>
      <c r="Y593" s="175"/>
      <c r="Z593" s="175"/>
      <c r="AA593" s="175"/>
      <c r="AB593" s="175"/>
      <c r="AC593" s="175"/>
      <c r="AD593" s="1114"/>
      <c r="AE593" s="1114"/>
      <c r="AF593" s="1114"/>
      <c r="AG593" s="1114"/>
      <c r="AH593" s="1114"/>
      <c r="AI593" s="173"/>
      <c r="AJ593" s="173"/>
      <c r="AK593" s="173"/>
      <c r="AL593" s="173"/>
      <c r="AM593" s="179"/>
      <c r="AN593" s="179"/>
      <c r="AO593" s="194">
        <f t="shared" si="99"/>
        <v>0</v>
      </c>
      <c r="AP593" s="179">
        <v>1E-3</v>
      </c>
      <c r="AQ593" s="179"/>
    </row>
    <row r="594" spans="2:43">
      <c r="B594" s="183"/>
      <c r="C594" s="183"/>
      <c r="D594" s="183"/>
      <c r="E594" s="183"/>
      <c r="F594" s="183"/>
      <c r="G594" s="183"/>
      <c r="H594" s="183"/>
      <c r="I594" s="183"/>
      <c r="J594" s="183"/>
      <c r="K594" s="196">
        <f t="shared" si="98"/>
        <v>0</v>
      </c>
      <c r="L594" s="1118"/>
      <c r="M594" s="1119"/>
      <c r="N594" s="1118"/>
      <c r="O594" s="1119"/>
      <c r="P594" s="193"/>
      <c r="Q594" s="193"/>
      <c r="R594" s="193"/>
      <c r="S594" s="175"/>
      <c r="T594" s="175"/>
      <c r="U594" s="175"/>
      <c r="V594" s="175"/>
      <c r="W594" s="175"/>
      <c r="X594" s="175"/>
      <c r="Y594" s="175"/>
      <c r="Z594" s="175"/>
      <c r="AA594" s="175"/>
      <c r="AB594" s="175"/>
      <c r="AC594" s="175"/>
      <c r="AD594" s="1114"/>
      <c r="AE594" s="1114"/>
      <c r="AF594" s="1114"/>
      <c r="AG594" s="1114"/>
      <c r="AH594" s="1114"/>
      <c r="AI594" s="173"/>
      <c r="AJ594" s="173"/>
      <c r="AK594" s="173"/>
      <c r="AL594" s="173"/>
      <c r="AM594" s="179"/>
      <c r="AN594" s="179"/>
      <c r="AO594" s="194">
        <f t="shared" si="99"/>
        <v>0</v>
      </c>
      <c r="AP594" s="179">
        <v>1E-3</v>
      </c>
      <c r="AQ594" s="179"/>
    </row>
    <row r="595" spans="2:43">
      <c r="B595" s="183"/>
      <c r="C595" s="183"/>
      <c r="D595" s="183"/>
      <c r="E595" s="183"/>
      <c r="F595" s="183"/>
      <c r="G595" s="183"/>
      <c r="H595" s="183"/>
      <c r="I595" s="183"/>
      <c r="J595" s="183"/>
      <c r="K595" s="196">
        <f t="shared" si="98"/>
        <v>0</v>
      </c>
      <c r="L595" s="1118"/>
      <c r="M595" s="1119"/>
      <c r="N595" s="1118"/>
      <c r="O595" s="1119"/>
      <c r="P595" s="193"/>
      <c r="Q595" s="193"/>
      <c r="R595" s="193"/>
      <c r="S595" s="175"/>
      <c r="T595" s="175"/>
      <c r="U595" s="175"/>
      <c r="V595" s="175"/>
      <c r="W595" s="175"/>
      <c r="X595" s="175"/>
      <c r="Y595" s="175"/>
      <c r="Z595" s="175"/>
      <c r="AA595" s="175"/>
      <c r="AB595" s="175"/>
      <c r="AC595" s="175"/>
      <c r="AD595" s="1114"/>
      <c r="AE595" s="1114"/>
      <c r="AF595" s="1114"/>
      <c r="AG595" s="1114"/>
      <c r="AH595" s="1114"/>
      <c r="AI595" s="173"/>
      <c r="AJ595" s="173"/>
      <c r="AK595" s="173"/>
      <c r="AL595" s="173"/>
      <c r="AM595" s="179"/>
      <c r="AN595" s="179"/>
      <c r="AO595" s="194">
        <f t="shared" si="99"/>
        <v>0</v>
      </c>
      <c r="AP595" s="179">
        <v>1E-3</v>
      </c>
      <c r="AQ595" s="179"/>
    </row>
    <row r="596" spans="2:43">
      <c r="B596" s="183"/>
      <c r="C596" s="183"/>
      <c r="D596" s="183"/>
      <c r="E596" s="183"/>
      <c r="F596" s="183"/>
      <c r="G596" s="183"/>
      <c r="H596" s="183"/>
      <c r="I596" s="183"/>
      <c r="J596" s="183"/>
      <c r="K596" s="196">
        <f t="shared" si="98"/>
        <v>0</v>
      </c>
      <c r="L596" s="1118"/>
      <c r="M596" s="1119"/>
      <c r="N596" s="1118"/>
      <c r="O596" s="1119"/>
      <c r="P596" s="193"/>
      <c r="Q596" s="193"/>
      <c r="R596" s="193"/>
      <c r="S596" s="175"/>
      <c r="T596" s="175"/>
      <c r="U596" s="175"/>
      <c r="V596" s="175"/>
      <c r="W596" s="175"/>
      <c r="X596" s="175"/>
      <c r="Y596" s="175"/>
      <c r="Z596" s="175"/>
      <c r="AA596" s="175"/>
      <c r="AB596" s="175"/>
      <c r="AC596" s="175"/>
      <c r="AD596" s="1114"/>
      <c r="AE596" s="1114"/>
      <c r="AF596" s="1114"/>
      <c r="AG596" s="1114"/>
      <c r="AH596" s="1114"/>
      <c r="AI596" s="173"/>
      <c r="AJ596" s="173"/>
      <c r="AK596" s="173"/>
      <c r="AL596" s="173"/>
      <c r="AM596" s="179"/>
      <c r="AN596" s="179"/>
      <c r="AO596" s="194">
        <f t="shared" si="99"/>
        <v>0</v>
      </c>
      <c r="AP596" s="179">
        <v>1E-3</v>
      </c>
      <c r="AQ596" s="179"/>
    </row>
    <row r="597" spans="2:43">
      <c r="B597" s="183"/>
      <c r="C597" s="183"/>
      <c r="D597" s="183"/>
      <c r="E597" s="183"/>
      <c r="F597" s="183"/>
      <c r="G597" s="183"/>
      <c r="H597" s="183"/>
      <c r="I597" s="183"/>
      <c r="J597" s="183"/>
      <c r="K597" s="196">
        <f t="shared" si="98"/>
        <v>0</v>
      </c>
      <c r="L597" s="1118"/>
      <c r="M597" s="1119"/>
      <c r="N597" s="1118"/>
      <c r="O597" s="1119"/>
      <c r="P597" s="193"/>
      <c r="Q597" s="193"/>
      <c r="R597" s="193"/>
      <c r="S597" s="175"/>
      <c r="T597" s="175"/>
      <c r="U597" s="175"/>
      <c r="V597" s="175"/>
      <c r="W597" s="175"/>
      <c r="X597" s="175"/>
      <c r="Y597" s="175"/>
      <c r="Z597" s="175"/>
      <c r="AA597" s="175"/>
      <c r="AB597" s="175"/>
      <c r="AC597" s="175"/>
      <c r="AD597" s="1114"/>
      <c r="AE597" s="1114"/>
      <c r="AF597" s="1114"/>
      <c r="AG597" s="1114"/>
      <c r="AH597" s="1114"/>
      <c r="AI597" s="173"/>
      <c r="AJ597" s="173"/>
      <c r="AK597" s="173"/>
      <c r="AL597" s="173"/>
      <c r="AM597" s="179"/>
      <c r="AN597" s="179"/>
      <c r="AO597" s="194">
        <f t="shared" si="99"/>
        <v>0</v>
      </c>
      <c r="AP597" s="179">
        <v>1E-3</v>
      </c>
      <c r="AQ597" s="179"/>
    </row>
    <row r="598" spans="2:43">
      <c r="B598" s="183"/>
      <c r="C598" s="183"/>
      <c r="D598" s="183"/>
      <c r="E598" s="183"/>
      <c r="F598" s="183"/>
      <c r="G598" s="183"/>
      <c r="H598" s="183"/>
      <c r="I598" s="183"/>
      <c r="J598" s="183"/>
      <c r="K598" s="196">
        <f t="shared" si="98"/>
        <v>0</v>
      </c>
      <c r="L598" s="1118"/>
      <c r="M598" s="1119"/>
      <c r="N598" s="1118"/>
      <c r="O598" s="1119"/>
      <c r="P598" s="193"/>
      <c r="Q598" s="193"/>
      <c r="R598" s="193"/>
      <c r="S598" s="175"/>
      <c r="T598" s="175"/>
      <c r="U598" s="175"/>
      <c r="V598" s="175"/>
      <c r="W598" s="175"/>
      <c r="X598" s="175"/>
      <c r="Y598" s="175"/>
      <c r="Z598" s="175"/>
      <c r="AA598" s="175"/>
      <c r="AB598" s="175"/>
      <c r="AC598" s="175"/>
      <c r="AD598" s="1114"/>
      <c r="AE598" s="1114"/>
      <c r="AF598" s="1114"/>
      <c r="AG598" s="1114"/>
      <c r="AH598" s="1114"/>
      <c r="AI598" s="173"/>
      <c r="AJ598" s="173"/>
      <c r="AK598" s="173"/>
      <c r="AL598" s="173"/>
      <c r="AM598" s="179"/>
      <c r="AN598" s="179"/>
      <c r="AO598" s="194">
        <f t="shared" si="99"/>
        <v>0</v>
      </c>
      <c r="AP598" s="179">
        <v>1E-3</v>
      </c>
      <c r="AQ598" s="179"/>
    </row>
    <row r="599" spans="2:43">
      <c r="B599" s="183"/>
      <c r="C599" s="183"/>
      <c r="D599" s="183"/>
      <c r="E599" s="183"/>
      <c r="F599" s="183"/>
      <c r="G599" s="183"/>
      <c r="H599" s="183"/>
      <c r="I599" s="183"/>
      <c r="J599" s="183"/>
      <c r="K599" s="196">
        <f t="shared" si="98"/>
        <v>0</v>
      </c>
      <c r="L599" s="1118"/>
      <c r="M599" s="1119"/>
      <c r="N599" s="1118"/>
      <c r="O599" s="1119"/>
      <c r="P599" s="193"/>
      <c r="Q599" s="193"/>
      <c r="R599" s="193"/>
      <c r="S599" s="175"/>
      <c r="T599" s="175"/>
      <c r="U599" s="175"/>
      <c r="V599" s="175"/>
      <c r="W599" s="175"/>
      <c r="X599" s="175"/>
      <c r="Y599" s="175"/>
      <c r="Z599" s="175"/>
      <c r="AA599" s="175"/>
      <c r="AB599" s="175"/>
      <c r="AC599" s="175"/>
      <c r="AD599" s="1114"/>
      <c r="AE599" s="1114"/>
      <c r="AF599" s="1114"/>
      <c r="AG599" s="1114"/>
      <c r="AH599" s="1114"/>
      <c r="AI599" s="173"/>
      <c r="AJ599" s="173"/>
      <c r="AK599" s="173"/>
      <c r="AL599" s="173"/>
      <c r="AM599" s="179"/>
      <c r="AN599" s="179"/>
      <c r="AO599" s="194">
        <f t="shared" si="99"/>
        <v>0</v>
      </c>
      <c r="AP599" s="179">
        <v>1E-3</v>
      </c>
      <c r="AQ599" s="179"/>
    </row>
    <row r="600" spans="2:43">
      <c r="B600" s="183"/>
      <c r="C600" s="183"/>
      <c r="D600" s="183"/>
      <c r="E600" s="183"/>
      <c r="F600" s="183"/>
      <c r="G600" s="183"/>
      <c r="H600" s="183"/>
      <c r="I600" s="183"/>
      <c r="J600" s="183"/>
      <c r="K600" s="196">
        <f t="shared" si="98"/>
        <v>0</v>
      </c>
      <c r="L600" s="1118"/>
      <c r="M600" s="1119"/>
      <c r="N600" s="1118"/>
      <c r="O600" s="1119"/>
      <c r="P600" s="193"/>
      <c r="Q600" s="193"/>
      <c r="R600" s="193"/>
      <c r="S600" s="175"/>
      <c r="T600" s="175"/>
      <c r="U600" s="175"/>
      <c r="V600" s="175"/>
      <c r="W600" s="175"/>
      <c r="X600" s="175"/>
      <c r="Y600" s="175"/>
      <c r="Z600" s="175"/>
      <c r="AA600" s="175"/>
      <c r="AB600" s="175"/>
      <c r="AC600" s="175"/>
      <c r="AD600" s="1114"/>
      <c r="AE600" s="1114"/>
      <c r="AF600" s="1114"/>
      <c r="AG600" s="1114"/>
      <c r="AH600" s="1114"/>
      <c r="AI600" s="173"/>
      <c r="AJ600" s="173"/>
      <c r="AK600" s="173"/>
      <c r="AL600" s="173"/>
      <c r="AM600" s="179"/>
      <c r="AN600" s="179"/>
      <c r="AO600" s="194">
        <f t="shared" si="99"/>
        <v>0</v>
      </c>
      <c r="AP600" s="179">
        <v>1E-3</v>
      </c>
      <c r="AQ600" s="179"/>
    </row>
    <row r="601" spans="2:43">
      <c r="B601" s="183"/>
      <c r="C601" s="183"/>
      <c r="D601" s="183"/>
      <c r="E601" s="183"/>
      <c r="F601" s="183"/>
      <c r="G601" s="183"/>
      <c r="H601" s="183"/>
      <c r="I601" s="183"/>
      <c r="J601" s="183"/>
      <c r="K601" s="196">
        <f t="shared" si="98"/>
        <v>0</v>
      </c>
      <c r="L601" s="1118"/>
      <c r="M601" s="1119"/>
      <c r="N601" s="1118"/>
      <c r="O601" s="1119"/>
      <c r="P601" s="193"/>
      <c r="Q601" s="193"/>
      <c r="R601" s="193"/>
      <c r="S601" s="175"/>
      <c r="T601" s="175"/>
      <c r="U601" s="175"/>
      <c r="V601" s="175"/>
      <c r="W601" s="175"/>
      <c r="X601" s="175"/>
      <c r="Y601" s="175"/>
      <c r="Z601" s="175"/>
      <c r="AA601" s="175"/>
      <c r="AB601" s="175"/>
      <c r="AC601" s="175"/>
      <c r="AD601" s="1114"/>
      <c r="AE601" s="1114"/>
      <c r="AF601" s="1114"/>
      <c r="AG601" s="1114"/>
      <c r="AH601" s="1114"/>
      <c r="AI601" s="173"/>
      <c r="AJ601" s="173"/>
      <c r="AK601" s="173"/>
      <c r="AL601" s="173"/>
      <c r="AM601" s="179"/>
      <c r="AN601" s="179"/>
      <c r="AO601" s="194">
        <f t="shared" si="99"/>
        <v>0</v>
      </c>
      <c r="AP601" s="179">
        <v>1E-3</v>
      </c>
      <c r="AQ601" s="179"/>
    </row>
    <row r="602" spans="2:43">
      <c r="B602" s="183"/>
      <c r="C602" s="183"/>
      <c r="D602" s="183"/>
      <c r="E602" s="183"/>
      <c r="F602" s="183"/>
      <c r="G602" s="183"/>
      <c r="H602" s="183"/>
      <c r="I602" s="183"/>
      <c r="J602" s="183"/>
      <c r="K602" s="196">
        <f t="shared" si="98"/>
        <v>0</v>
      </c>
      <c r="L602" s="1118"/>
      <c r="M602" s="1119"/>
      <c r="N602" s="1118"/>
      <c r="O602" s="1119"/>
      <c r="P602" s="193"/>
      <c r="Q602" s="193"/>
      <c r="R602" s="193"/>
      <c r="S602" s="175"/>
      <c r="T602" s="175"/>
      <c r="U602" s="175"/>
      <c r="V602" s="175"/>
      <c r="W602" s="175"/>
      <c r="X602" s="175"/>
      <c r="Y602" s="175"/>
      <c r="Z602" s="175"/>
      <c r="AA602" s="175"/>
      <c r="AB602" s="175"/>
      <c r="AC602" s="175"/>
      <c r="AD602" s="1114"/>
      <c r="AE602" s="1114"/>
      <c r="AF602" s="1114"/>
      <c r="AG602" s="1114"/>
      <c r="AH602" s="1114"/>
      <c r="AI602" s="173"/>
      <c r="AJ602" s="173"/>
      <c r="AK602" s="173"/>
      <c r="AL602" s="173"/>
      <c r="AM602" s="179"/>
      <c r="AN602" s="179"/>
      <c r="AO602" s="194">
        <f t="shared" si="99"/>
        <v>0</v>
      </c>
      <c r="AP602" s="179">
        <v>1E-3</v>
      </c>
      <c r="AQ602" s="179"/>
    </row>
    <row r="603" spans="2:43">
      <c r="B603" s="183"/>
      <c r="C603" s="183"/>
      <c r="D603" s="183"/>
      <c r="E603" s="183"/>
      <c r="F603" s="183"/>
      <c r="G603" s="183"/>
      <c r="H603" s="183"/>
      <c r="I603" s="183"/>
      <c r="J603" s="183"/>
      <c r="K603" s="196">
        <f t="shared" si="98"/>
        <v>0</v>
      </c>
      <c r="L603" s="1118"/>
      <c r="M603" s="1119"/>
      <c r="N603" s="1118"/>
      <c r="O603" s="1119"/>
      <c r="P603" s="193"/>
      <c r="Q603" s="193"/>
      <c r="R603" s="193"/>
      <c r="S603" s="175"/>
      <c r="T603" s="175"/>
      <c r="U603" s="175"/>
      <c r="V603" s="175"/>
      <c r="W603" s="175"/>
      <c r="X603" s="175"/>
      <c r="Y603" s="175"/>
      <c r="Z603" s="175"/>
      <c r="AA603" s="175"/>
      <c r="AB603" s="175"/>
      <c r="AC603" s="175"/>
      <c r="AD603" s="1114"/>
      <c r="AE603" s="1114"/>
      <c r="AF603" s="1114"/>
      <c r="AG603" s="1114"/>
      <c r="AH603" s="1114"/>
      <c r="AI603" s="173"/>
      <c r="AJ603" s="173"/>
      <c r="AK603" s="173"/>
      <c r="AL603" s="173"/>
      <c r="AM603" s="179"/>
      <c r="AN603" s="179"/>
      <c r="AO603" s="194">
        <f t="shared" si="99"/>
        <v>0</v>
      </c>
      <c r="AP603" s="179">
        <v>1E-3</v>
      </c>
      <c r="AQ603" s="179"/>
    </row>
    <row r="604" spans="2:43">
      <c r="B604" s="183"/>
      <c r="C604" s="183"/>
      <c r="D604" s="183"/>
      <c r="E604" s="183"/>
      <c r="F604" s="183"/>
      <c r="G604" s="183"/>
      <c r="H604" s="183"/>
      <c r="I604" s="183"/>
      <c r="J604" s="183"/>
      <c r="K604" s="196">
        <f t="shared" si="98"/>
        <v>0</v>
      </c>
      <c r="L604" s="1118"/>
      <c r="M604" s="1119"/>
      <c r="N604" s="1118"/>
      <c r="O604" s="1119"/>
      <c r="P604" s="193"/>
      <c r="Q604" s="193"/>
      <c r="R604" s="193"/>
      <c r="S604" s="175"/>
      <c r="T604" s="175"/>
      <c r="U604" s="175"/>
      <c r="V604" s="175"/>
      <c r="W604" s="175"/>
      <c r="X604" s="175"/>
      <c r="Y604" s="175"/>
      <c r="Z604" s="175"/>
      <c r="AA604" s="175"/>
      <c r="AB604" s="175"/>
      <c r="AC604" s="175"/>
      <c r="AD604" s="1114"/>
      <c r="AE604" s="1114"/>
      <c r="AF604" s="1114"/>
      <c r="AG604" s="1114"/>
      <c r="AH604" s="1114"/>
      <c r="AI604" s="173"/>
      <c r="AJ604" s="173"/>
      <c r="AK604" s="173"/>
      <c r="AL604" s="173"/>
      <c r="AM604" s="179"/>
      <c r="AN604" s="179"/>
      <c r="AO604" s="194">
        <f t="shared" si="99"/>
        <v>0</v>
      </c>
      <c r="AP604" s="179">
        <v>1E-3</v>
      </c>
      <c r="AQ604" s="179"/>
    </row>
    <row r="605" spans="2:43">
      <c r="B605" s="183"/>
      <c r="C605" s="183"/>
      <c r="D605" s="183"/>
      <c r="E605" s="183"/>
      <c r="F605" s="183"/>
      <c r="G605" s="183"/>
      <c r="H605" s="183"/>
      <c r="I605" s="183"/>
      <c r="J605" s="183"/>
      <c r="K605" s="196">
        <f t="shared" si="98"/>
        <v>0</v>
      </c>
      <c r="L605" s="1118"/>
      <c r="M605" s="1119"/>
      <c r="N605" s="1118"/>
      <c r="O605" s="1119"/>
      <c r="P605" s="193"/>
      <c r="Q605" s="193"/>
      <c r="R605" s="193"/>
      <c r="S605" s="175"/>
      <c r="T605" s="175"/>
      <c r="U605" s="175"/>
      <c r="V605" s="175"/>
      <c r="W605" s="175"/>
      <c r="X605" s="175"/>
      <c r="Y605" s="175"/>
      <c r="Z605" s="175"/>
      <c r="AA605" s="175"/>
      <c r="AB605" s="175"/>
      <c r="AC605" s="175"/>
      <c r="AD605" s="1114"/>
      <c r="AE605" s="1114"/>
      <c r="AF605" s="1114"/>
      <c r="AG605" s="1114"/>
      <c r="AH605" s="1114"/>
      <c r="AI605" s="173"/>
      <c r="AJ605" s="173"/>
      <c r="AK605" s="173"/>
      <c r="AL605" s="173"/>
      <c r="AM605" s="179"/>
      <c r="AN605" s="179"/>
      <c r="AO605" s="194">
        <f t="shared" si="99"/>
        <v>0</v>
      </c>
      <c r="AP605" s="179">
        <v>1E-3</v>
      </c>
      <c r="AQ605" s="179"/>
    </row>
    <row r="606" spans="2:43">
      <c r="B606" s="183"/>
      <c r="C606" s="183"/>
      <c r="D606" s="183"/>
      <c r="E606" s="183"/>
      <c r="F606" s="183"/>
      <c r="G606" s="183"/>
      <c r="H606" s="183"/>
      <c r="I606" s="183"/>
      <c r="J606" s="183"/>
      <c r="K606" s="196">
        <f t="shared" si="98"/>
        <v>0</v>
      </c>
      <c r="L606" s="1118"/>
      <c r="M606" s="1119"/>
      <c r="N606" s="1118"/>
      <c r="O606" s="1119"/>
      <c r="P606" s="193"/>
      <c r="Q606" s="193"/>
      <c r="R606" s="193"/>
      <c r="S606" s="175"/>
      <c r="T606" s="175"/>
      <c r="U606" s="175"/>
      <c r="V606" s="175"/>
      <c r="W606" s="175"/>
      <c r="X606" s="175"/>
      <c r="Y606" s="175"/>
      <c r="Z606" s="175"/>
      <c r="AA606" s="175"/>
      <c r="AB606" s="175"/>
      <c r="AC606" s="175"/>
      <c r="AD606" s="1114"/>
      <c r="AE606" s="1114"/>
      <c r="AF606" s="1114"/>
      <c r="AG606" s="1114"/>
      <c r="AH606" s="1114"/>
      <c r="AI606" s="173"/>
      <c r="AJ606" s="173"/>
      <c r="AK606" s="173"/>
      <c r="AL606" s="173"/>
      <c r="AM606" s="179"/>
      <c r="AN606" s="179"/>
      <c r="AO606" s="194">
        <f t="shared" si="99"/>
        <v>0</v>
      </c>
      <c r="AP606" s="179">
        <v>1E-3</v>
      </c>
      <c r="AQ606" s="179"/>
    </row>
    <row r="607" spans="2:43">
      <c r="B607" s="183"/>
      <c r="C607" s="183"/>
      <c r="D607" s="183"/>
      <c r="E607" s="183"/>
      <c r="F607" s="183"/>
      <c r="G607" s="183"/>
      <c r="H607" s="183"/>
      <c r="I607" s="183"/>
      <c r="J607" s="183"/>
      <c r="K607" s="196">
        <f t="shared" si="98"/>
        <v>0</v>
      </c>
      <c r="L607" s="1118"/>
      <c r="M607" s="1119"/>
      <c r="N607" s="1118"/>
      <c r="O607" s="1119"/>
      <c r="P607" s="193"/>
      <c r="Q607" s="193"/>
      <c r="R607" s="193"/>
      <c r="S607" s="175"/>
      <c r="T607" s="175"/>
      <c r="U607" s="175"/>
      <c r="V607" s="175"/>
      <c r="W607" s="175"/>
      <c r="X607" s="175"/>
      <c r="Y607" s="175"/>
      <c r="Z607" s="175"/>
      <c r="AA607" s="175"/>
      <c r="AB607" s="175"/>
      <c r="AC607" s="175"/>
      <c r="AD607" s="1114"/>
      <c r="AE607" s="1114"/>
      <c r="AF607" s="1114"/>
      <c r="AG607" s="1114"/>
      <c r="AH607" s="1114"/>
      <c r="AI607" s="173"/>
      <c r="AJ607" s="173"/>
      <c r="AK607" s="173"/>
      <c r="AL607" s="173"/>
      <c r="AM607" s="179"/>
      <c r="AN607" s="179"/>
      <c r="AO607" s="194">
        <f t="shared" si="99"/>
        <v>0</v>
      </c>
      <c r="AP607" s="179">
        <v>1E-3</v>
      </c>
      <c r="AQ607" s="179"/>
    </row>
    <row r="608" spans="2:43">
      <c r="B608" s="183"/>
      <c r="C608" s="183"/>
      <c r="D608" s="183"/>
      <c r="E608" s="183"/>
      <c r="F608" s="183"/>
      <c r="G608" s="183"/>
      <c r="H608" s="183"/>
      <c r="I608" s="183"/>
      <c r="J608" s="183"/>
      <c r="K608" s="196">
        <f t="shared" si="98"/>
        <v>0</v>
      </c>
      <c r="L608" s="1118"/>
      <c r="M608" s="1119"/>
      <c r="N608" s="1118"/>
      <c r="O608" s="1119"/>
      <c r="P608" s="193"/>
      <c r="Q608" s="193"/>
      <c r="R608" s="193"/>
      <c r="S608" s="175"/>
      <c r="T608" s="175"/>
      <c r="U608" s="175"/>
      <c r="V608" s="175"/>
      <c r="W608" s="175"/>
      <c r="X608" s="175"/>
      <c r="Y608" s="175"/>
      <c r="Z608" s="175"/>
      <c r="AA608" s="175"/>
      <c r="AB608" s="175"/>
      <c r="AC608" s="175"/>
      <c r="AD608" s="1114"/>
      <c r="AE608" s="1114"/>
      <c r="AF608" s="1114"/>
      <c r="AG608" s="1114"/>
      <c r="AH608" s="1114"/>
      <c r="AI608" s="173"/>
      <c r="AJ608" s="173"/>
      <c r="AK608" s="173"/>
      <c r="AL608" s="173"/>
      <c r="AM608" s="179"/>
      <c r="AN608" s="179"/>
      <c r="AO608" s="194">
        <f t="shared" si="99"/>
        <v>0</v>
      </c>
      <c r="AP608" s="179">
        <v>1E-3</v>
      </c>
      <c r="AQ608" s="179"/>
    </row>
    <row r="609" spans="2:43">
      <c r="B609" s="183"/>
      <c r="C609" s="183"/>
      <c r="D609" s="183"/>
      <c r="E609" s="183"/>
      <c r="F609" s="183"/>
      <c r="G609" s="183"/>
      <c r="H609" s="183"/>
      <c r="I609" s="183"/>
      <c r="J609" s="183"/>
      <c r="K609" s="196">
        <f t="shared" si="98"/>
        <v>0</v>
      </c>
      <c r="L609" s="1118"/>
      <c r="M609" s="1119"/>
      <c r="N609" s="1118"/>
      <c r="O609" s="1119"/>
      <c r="P609" s="193"/>
      <c r="Q609" s="193"/>
      <c r="R609" s="193"/>
      <c r="S609" s="175"/>
      <c r="T609" s="175"/>
      <c r="U609" s="175"/>
      <c r="V609" s="175"/>
      <c r="W609" s="175"/>
      <c r="X609" s="175"/>
      <c r="Y609" s="175"/>
      <c r="Z609" s="175"/>
      <c r="AA609" s="175"/>
      <c r="AB609" s="175"/>
      <c r="AC609" s="175"/>
      <c r="AD609" s="1114"/>
      <c r="AE609" s="1114"/>
      <c r="AF609" s="1114"/>
      <c r="AG609" s="1114"/>
      <c r="AH609" s="1114"/>
      <c r="AI609" s="173"/>
      <c r="AJ609" s="173"/>
      <c r="AK609" s="173"/>
      <c r="AL609" s="173"/>
      <c r="AM609" s="179"/>
      <c r="AN609" s="179"/>
      <c r="AO609" s="194">
        <f t="shared" si="99"/>
        <v>0</v>
      </c>
      <c r="AP609" s="179">
        <v>1E-3</v>
      </c>
      <c r="AQ609" s="179"/>
    </row>
    <row r="610" spans="2:43">
      <c r="B610" s="183"/>
      <c r="C610" s="183"/>
      <c r="D610" s="183"/>
      <c r="E610" s="183"/>
      <c r="F610" s="183"/>
      <c r="G610" s="183"/>
      <c r="H610" s="183"/>
      <c r="I610" s="183"/>
      <c r="J610" s="183"/>
      <c r="K610" s="196">
        <f t="shared" si="98"/>
        <v>0</v>
      </c>
      <c r="L610" s="1118"/>
      <c r="M610" s="1119"/>
      <c r="N610" s="1118"/>
      <c r="O610" s="1119"/>
      <c r="P610" s="193"/>
      <c r="Q610" s="193"/>
      <c r="R610" s="193"/>
      <c r="S610" s="175"/>
      <c r="T610" s="175"/>
      <c r="U610" s="175"/>
      <c r="V610" s="175"/>
      <c r="W610" s="175"/>
      <c r="X610" s="175"/>
      <c r="Y610" s="175"/>
      <c r="Z610" s="175"/>
      <c r="AA610" s="175"/>
      <c r="AB610" s="175"/>
      <c r="AC610" s="175"/>
      <c r="AD610" s="1114"/>
      <c r="AE610" s="1114"/>
      <c r="AF610" s="1114"/>
      <c r="AG610" s="1114"/>
      <c r="AH610" s="1114"/>
      <c r="AI610" s="173"/>
      <c r="AJ610" s="173"/>
      <c r="AK610" s="173"/>
      <c r="AL610" s="173"/>
      <c r="AM610" s="179"/>
      <c r="AN610" s="179"/>
      <c r="AO610" s="194">
        <f t="shared" si="99"/>
        <v>0</v>
      </c>
      <c r="AP610" s="179">
        <v>1E-3</v>
      </c>
      <c r="AQ610" s="179"/>
    </row>
    <row r="611" spans="2:43">
      <c r="B611" s="183"/>
      <c r="C611" s="183"/>
      <c r="D611" s="183"/>
      <c r="E611" s="183"/>
      <c r="F611" s="183"/>
      <c r="G611" s="183"/>
      <c r="H611" s="183"/>
      <c r="I611" s="183"/>
      <c r="J611" s="183"/>
      <c r="K611" s="196">
        <f t="shared" si="98"/>
        <v>0</v>
      </c>
      <c r="L611" s="1118"/>
      <c r="M611" s="1119"/>
      <c r="N611" s="1118"/>
      <c r="O611" s="1119"/>
      <c r="P611" s="193"/>
      <c r="Q611" s="193"/>
      <c r="R611" s="193"/>
      <c r="S611" s="175"/>
      <c r="T611" s="175"/>
      <c r="U611" s="175"/>
      <c r="V611" s="175"/>
      <c r="W611" s="175"/>
      <c r="X611" s="175"/>
      <c r="Y611" s="175"/>
      <c r="Z611" s="175"/>
      <c r="AA611" s="175"/>
      <c r="AB611" s="175"/>
      <c r="AC611" s="175"/>
      <c r="AD611" s="1114"/>
      <c r="AE611" s="1114"/>
      <c r="AF611" s="1114"/>
      <c r="AG611" s="1114"/>
      <c r="AH611" s="1114"/>
      <c r="AI611" s="173"/>
      <c r="AJ611" s="173"/>
      <c r="AK611" s="173"/>
      <c r="AL611" s="173"/>
      <c r="AM611" s="179"/>
      <c r="AN611" s="179"/>
      <c r="AO611" s="194">
        <f t="shared" si="99"/>
        <v>0</v>
      </c>
      <c r="AP611" s="179">
        <v>1E-3</v>
      </c>
      <c r="AQ611" s="179"/>
    </row>
    <row r="612" spans="2:43">
      <c r="B612" s="183"/>
      <c r="C612" s="183"/>
      <c r="D612" s="183"/>
      <c r="E612" s="183"/>
      <c r="F612" s="183"/>
      <c r="G612" s="183"/>
      <c r="H612" s="183"/>
      <c r="I612" s="183"/>
      <c r="J612" s="183"/>
      <c r="K612" s="196">
        <f t="shared" si="98"/>
        <v>0</v>
      </c>
      <c r="L612" s="1118"/>
      <c r="M612" s="1119"/>
      <c r="N612" s="1118"/>
      <c r="O612" s="1119"/>
      <c r="P612" s="193"/>
      <c r="Q612" s="193"/>
      <c r="R612" s="193"/>
      <c r="S612" s="175"/>
      <c r="T612" s="175"/>
      <c r="U612" s="175"/>
      <c r="V612" s="175"/>
      <c r="W612" s="175"/>
      <c r="X612" s="175"/>
      <c r="Y612" s="175"/>
      <c r="Z612" s="175"/>
      <c r="AA612" s="175"/>
      <c r="AB612" s="175"/>
      <c r="AC612" s="175"/>
      <c r="AD612" s="1114"/>
      <c r="AE612" s="1114"/>
      <c r="AF612" s="1114"/>
      <c r="AG612" s="1114"/>
      <c r="AH612" s="1114"/>
      <c r="AI612" s="173"/>
      <c r="AJ612" s="173"/>
      <c r="AK612" s="173"/>
      <c r="AL612" s="173"/>
      <c r="AM612" s="179"/>
      <c r="AN612" s="179"/>
      <c r="AO612" s="194">
        <f t="shared" si="99"/>
        <v>0</v>
      </c>
      <c r="AP612" s="179">
        <v>1E-3</v>
      </c>
      <c r="AQ612" s="179"/>
    </row>
    <row r="613" spans="2:43">
      <c r="B613" s="183"/>
      <c r="C613" s="183"/>
      <c r="D613" s="183"/>
      <c r="E613" s="183"/>
      <c r="F613" s="183"/>
      <c r="G613" s="183"/>
      <c r="H613" s="183"/>
      <c r="I613" s="183"/>
      <c r="J613" s="183"/>
      <c r="K613" s="196">
        <f t="shared" si="98"/>
        <v>0</v>
      </c>
      <c r="L613" s="1118"/>
      <c r="M613" s="1119"/>
      <c r="N613" s="1118"/>
      <c r="O613" s="1119"/>
      <c r="P613" s="193"/>
      <c r="Q613" s="193"/>
      <c r="R613" s="193"/>
      <c r="S613" s="175"/>
      <c r="T613" s="175"/>
      <c r="U613" s="175"/>
      <c r="V613" s="175"/>
      <c r="W613" s="175"/>
      <c r="X613" s="175"/>
      <c r="Y613" s="175"/>
      <c r="Z613" s="175"/>
      <c r="AA613" s="175"/>
      <c r="AB613" s="175"/>
      <c r="AC613" s="175"/>
      <c r="AD613" s="1114"/>
      <c r="AE613" s="1114"/>
      <c r="AF613" s="1114"/>
      <c r="AG613" s="1114"/>
      <c r="AH613" s="1114"/>
      <c r="AI613" s="173"/>
      <c r="AJ613" s="173"/>
      <c r="AK613" s="173"/>
      <c r="AL613" s="173"/>
      <c r="AM613" s="179"/>
      <c r="AN613" s="179"/>
      <c r="AO613" s="194">
        <f t="shared" si="99"/>
        <v>0</v>
      </c>
      <c r="AP613" s="179">
        <v>1E-3</v>
      </c>
      <c r="AQ613" s="179"/>
    </row>
    <row r="614" spans="2:43">
      <c r="B614" s="183"/>
      <c r="C614" s="183"/>
      <c r="D614" s="183"/>
      <c r="E614" s="183"/>
      <c r="F614" s="183"/>
      <c r="G614" s="183"/>
      <c r="H614" s="183"/>
      <c r="I614" s="183"/>
      <c r="J614" s="183"/>
      <c r="K614" s="196">
        <f t="shared" si="98"/>
        <v>0</v>
      </c>
      <c r="L614" s="1118"/>
      <c r="M614" s="1119"/>
      <c r="N614" s="1118"/>
      <c r="O614" s="1119"/>
      <c r="P614" s="193"/>
      <c r="Q614" s="193"/>
      <c r="R614" s="193"/>
      <c r="S614" s="175"/>
      <c r="T614" s="175"/>
      <c r="U614" s="175"/>
      <c r="V614" s="175"/>
      <c r="W614" s="175"/>
      <c r="X614" s="175"/>
      <c r="Y614" s="175"/>
      <c r="Z614" s="175"/>
      <c r="AA614" s="175"/>
      <c r="AB614" s="175"/>
      <c r="AC614" s="175"/>
      <c r="AD614" s="1114"/>
      <c r="AE614" s="1114"/>
      <c r="AF614" s="1114"/>
      <c r="AG614" s="1114"/>
      <c r="AH614" s="1114"/>
      <c r="AI614" s="173"/>
      <c r="AJ614" s="173"/>
      <c r="AK614" s="173"/>
      <c r="AL614" s="173"/>
      <c r="AM614" s="179"/>
      <c r="AN614" s="179"/>
      <c r="AO614" s="194">
        <f t="shared" si="99"/>
        <v>0</v>
      </c>
      <c r="AP614" s="179">
        <v>1E-3</v>
      </c>
      <c r="AQ614" s="179"/>
    </row>
    <row r="615" spans="2:43">
      <c r="B615" s="183"/>
      <c r="C615" s="183"/>
      <c r="D615" s="183"/>
      <c r="E615" s="183"/>
      <c r="F615" s="183"/>
      <c r="G615" s="183"/>
      <c r="H615" s="183"/>
      <c r="I615" s="183"/>
      <c r="J615" s="183"/>
      <c r="K615" s="196">
        <f t="shared" si="98"/>
        <v>0</v>
      </c>
      <c r="L615" s="1118"/>
      <c r="M615" s="1119"/>
      <c r="N615" s="1118"/>
      <c r="O615" s="1119"/>
      <c r="P615" s="193"/>
      <c r="Q615" s="193"/>
      <c r="R615" s="193"/>
      <c r="S615" s="175"/>
      <c r="T615" s="175"/>
      <c r="U615" s="175"/>
      <c r="V615" s="175"/>
      <c r="W615" s="175"/>
      <c r="X615" s="175"/>
      <c r="Y615" s="175"/>
      <c r="Z615" s="175"/>
      <c r="AA615" s="175"/>
      <c r="AB615" s="175"/>
      <c r="AC615" s="175"/>
      <c r="AD615" s="1114"/>
      <c r="AE615" s="1114"/>
      <c r="AF615" s="1114"/>
      <c r="AG615" s="1114"/>
      <c r="AH615" s="1114"/>
      <c r="AI615" s="173"/>
      <c r="AJ615" s="173"/>
      <c r="AK615" s="173"/>
      <c r="AL615" s="173"/>
      <c r="AM615" s="179"/>
      <c r="AN615" s="179"/>
      <c r="AO615" s="194">
        <f t="shared" si="99"/>
        <v>0</v>
      </c>
      <c r="AP615" s="179">
        <v>1E-3</v>
      </c>
      <c r="AQ615" s="179"/>
    </row>
    <row r="616" spans="2:43">
      <c r="B616" s="183"/>
      <c r="C616" s="183"/>
      <c r="D616" s="183"/>
      <c r="E616" s="183"/>
      <c r="F616" s="183"/>
      <c r="G616" s="183"/>
      <c r="H616" s="183"/>
      <c r="I616" s="183"/>
      <c r="J616" s="183"/>
      <c r="K616" s="196">
        <f t="shared" si="98"/>
        <v>0</v>
      </c>
      <c r="L616" s="1118"/>
      <c r="M616" s="1119"/>
      <c r="N616" s="1118"/>
      <c r="O616" s="1119"/>
      <c r="P616" s="184"/>
      <c r="Q616" s="184"/>
      <c r="R616" s="184"/>
      <c r="S616" s="175"/>
      <c r="T616" s="175"/>
      <c r="U616" s="175"/>
      <c r="V616" s="175"/>
      <c r="W616" s="175"/>
      <c r="X616" s="175"/>
      <c r="Y616" s="175"/>
      <c r="Z616" s="175"/>
      <c r="AA616" s="175"/>
      <c r="AB616" s="175"/>
      <c r="AC616" s="175"/>
      <c r="AD616" s="1114"/>
      <c r="AE616" s="1114"/>
      <c r="AF616" s="1114"/>
      <c r="AG616" s="1114"/>
      <c r="AH616" s="1114"/>
      <c r="AI616" s="173"/>
      <c r="AJ616" s="173"/>
      <c r="AK616" s="173"/>
      <c r="AL616" s="173"/>
      <c r="AM616" s="179"/>
      <c r="AN616" s="179"/>
      <c r="AO616" s="194">
        <f t="shared" si="99"/>
        <v>0</v>
      </c>
      <c r="AP616" s="179">
        <v>1E-3</v>
      </c>
      <c r="AQ616" s="179"/>
    </row>
    <row r="617" spans="2:43">
      <c r="B617" s="183"/>
      <c r="C617" s="183"/>
      <c r="D617" s="183"/>
      <c r="E617" s="183"/>
      <c r="F617" s="183"/>
      <c r="G617" s="183"/>
      <c r="H617" s="183"/>
      <c r="I617" s="183"/>
      <c r="J617" s="183"/>
      <c r="K617" s="196">
        <f t="shared" si="98"/>
        <v>0</v>
      </c>
      <c r="L617" s="1118"/>
      <c r="M617" s="1119"/>
      <c r="N617" s="1118"/>
      <c r="O617" s="1119"/>
      <c r="P617" s="184"/>
      <c r="Q617" s="184"/>
      <c r="R617" s="184"/>
      <c r="S617" s="175"/>
      <c r="T617" s="175"/>
      <c r="U617" s="175"/>
      <c r="V617" s="175"/>
      <c r="W617" s="175"/>
      <c r="X617" s="175"/>
      <c r="Y617" s="175"/>
      <c r="Z617" s="175"/>
      <c r="AA617" s="175"/>
      <c r="AB617" s="175"/>
      <c r="AC617" s="175"/>
      <c r="AD617" s="1114"/>
      <c r="AE617" s="1114"/>
      <c r="AF617" s="1114"/>
      <c r="AG617" s="1114"/>
      <c r="AH617" s="1114"/>
      <c r="AI617" s="173"/>
      <c r="AJ617" s="173"/>
      <c r="AK617" s="173"/>
      <c r="AL617" s="173"/>
      <c r="AM617" s="179"/>
      <c r="AN617" s="179"/>
      <c r="AO617" s="194">
        <f t="shared" si="99"/>
        <v>0</v>
      </c>
      <c r="AP617" s="179">
        <v>1E-3</v>
      </c>
      <c r="AQ617" s="179"/>
    </row>
    <row r="618" spans="2:43">
      <c r="B618" s="183"/>
      <c r="C618" s="183"/>
      <c r="D618" s="183"/>
      <c r="E618" s="183"/>
      <c r="F618" s="183"/>
      <c r="G618" s="183"/>
      <c r="H618" s="183"/>
      <c r="I618" s="183"/>
      <c r="J618" s="183"/>
      <c r="K618" s="196">
        <f t="shared" si="98"/>
        <v>0</v>
      </c>
      <c r="L618" s="1118"/>
      <c r="M618" s="1119"/>
      <c r="N618" s="1118"/>
      <c r="O618" s="1119"/>
      <c r="P618" s="184"/>
      <c r="Q618" s="184"/>
      <c r="R618" s="184"/>
      <c r="S618" s="175"/>
      <c r="T618" s="175"/>
      <c r="U618" s="175"/>
      <c r="V618" s="175"/>
      <c r="W618" s="175"/>
      <c r="X618" s="175"/>
      <c r="Y618" s="175"/>
      <c r="Z618" s="175"/>
      <c r="AA618" s="175"/>
      <c r="AB618" s="175"/>
      <c r="AC618" s="175"/>
      <c r="AD618" s="1114"/>
      <c r="AE618" s="1114"/>
      <c r="AF618" s="1114"/>
      <c r="AG618" s="1114"/>
      <c r="AH618" s="1114"/>
      <c r="AI618" s="173"/>
      <c r="AJ618" s="173"/>
      <c r="AK618" s="173"/>
      <c r="AL618" s="173"/>
      <c r="AM618" s="179"/>
      <c r="AN618" s="179"/>
      <c r="AO618" s="194">
        <f t="shared" si="99"/>
        <v>0</v>
      </c>
      <c r="AP618" s="179">
        <v>1E-3</v>
      </c>
      <c r="AQ618" s="179"/>
    </row>
    <row r="619" spans="2:43">
      <c r="B619" s="183"/>
      <c r="C619" s="183"/>
      <c r="D619" s="183"/>
      <c r="E619" s="183"/>
      <c r="F619" s="183"/>
      <c r="G619" s="183"/>
      <c r="H619" s="183"/>
      <c r="I619" s="183"/>
      <c r="J619" s="183"/>
      <c r="K619" s="196">
        <f t="shared" si="98"/>
        <v>0</v>
      </c>
      <c r="L619" s="1118"/>
      <c r="M619" s="1119"/>
      <c r="N619" s="1118"/>
      <c r="O619" s="1119"/>
      <c r="P619" s="184"/>
      <c r="Q619" s="184"/>
      <c r="R619" s="184"/>
      <c r="S619" s="175"/>
      <c r="T619" s="175"/>
      <c r="U619" s="175"/>
      <c r="V619" s="175"/>
      <c r="W619" s="175"/>
      <c r="X619" s="175"/>
      <c r="Y619" s="175"/>
      <c r="Z619" s="175"/>
      <c r="AA619" s="175"/>
      <c r="AB619" s="175"/>
      <c r="AC619" s="175"/>
      <c r="AD619" s="1114"/>
      <c r="AE619" s="1114"/>
      <c r="AF619" s="1114"/>
      <c r="AG619" s="1114"/>
      <c r="AH619" s="1114"/>
      <c r="AI619" s="173"/>
      <c r="AJ619" s="173"/>
      <c r="AK619" s="173"/>
      <c r="AL619" s="173"/>
      <c r="AM619" s="179"/>
      <c r="AN619" s="179"/>
      <c r="AO619" s="194">
        <f t="shared" si="99"/>
        <v>0</v>
      </c>
      <c r="AP619" s="179">
        <v>1E-3</v>
      </c>
      <c r="AQ619" s="179"/>
    </row>
    <row r="620" spans="2:43">
      <c r="B620" s="183"/>
      <c r="C620" s="183"/>
      <c r="D620" s="183"/>
      <c r="E620" s="183"/>
      <c r="F620" s="183"/>
      <c r="G620" s="183"/>
      <c r="H620" s="183"/>
      <c r="I620" s="183"/>
      <c r="J620" s="183"/>
      <c r="K620" s="196">
        <f t="shared" si="98"/>
        <v>0</v>
      </c>
      <c r="L620" s="1118"/>
      <c r="M620" s="1119"/>
      <c r="N620" s="1118"/>
      <c r="O620" s="1119"/>
      <c r="P620" s="184"/>
      <c r="Q620" s="184"/>
      <c r="R620" s="184"/>
      <c r="S620" s="175"/>
      <c r="T620" s="175"/>
      <c r="U620" s="175"/>
      <c r="V620" s="175"/>
      <c r="W620" s="175"/>
      <c r="X620" s="175"/>
      <c r="Y620" s="175"/>
      <c r="Z620" s="175"/>
      <c r="AA620" s="175"/>
      <c r="AB620" s="175"/>
      <c r="AC620" s="175"/>
      <c r="AD620" s="1114"/>
      <c r="AE620" s="1114"/>
      <c r="AF620" s="1114"/>
      <c r="AG620" s="1114"/>
      <c r="AH620" s="1114"/>
      <c r="AI620" s="173"/>
      <c r="AJ620" s="173"/>
      <c r="AK620" s="173"/>
      <c r="AL620" s="173"/>
      <c r="AM620" s="179"/>
      <c r="AN620" s="179"/>
      <c r="AO620" s="194">
        <f t="shared" si="99"/>
        <v>0</v>
      </c>
      <c r="AP620" s="179">
        <v>1E-3</v>
      </c>
      <c r="AQ620" s="179"/>
    </row>
    <row r="621" spans="2:43">
      <c r="B621" s="183"/>
      <c r="C621" s="183"/>
      <c r="D621" s="183"/>
      <c r="E621" s="183"/>
      <c r="F621" s="183"/>
      <c r="G621" s="183"/>
      <c r="H621" s="183"/>
      <c r="I621" s="183"/>
      <c r="J621" s="183"/>
      <c r="K621" s="196">
        <f t="shared" si="98"/>
        <v>0</v>
      </c>
      <c r="L621" s="1118"/>
      <c r="M621" s="1119"/>
      <c r="N621" s="1118"/>
      <c r="O621" s="1119"/>
      <c r="P621" s="184"/>
      <c r="Q621" s="184"/>
      <c r="R621" s="184"/>
      <c r="S621" s="175"/>
      <c r="T621" s="175"/>
      <c r="U621" s="175"/>
      <c r="V621" s="175"/>
      <c r="W621" s="175"/>
      <c r="X621" s="175"/>
      <c r="Y621" s="175"/>
      <c r="Z621" s="175"/>
      <c r="AA621" s="175"/>
      <c r="AB621" s="175"/>
      <c r="AC621" s="175"/>
      <c r="AD621" s="1114"/>
      <c r="AE621" s="1114"/>
      <c r="AF621" s="1114"/>
      <c r="AG621" s="1114"/>
      <c r="AH621" s="1114"/>
      <c r="AI621" s="173"/>
      <c r="AJ621" s="173"/>
      <c r="AK621" s="173"/>
      <c r="AL621" s="173"/>
      <c r="AM621" s="179"/>
      <c r="AN621" s="179"/>
      <c r="AO621" s="194">
        <f t="shared" si="99"/>
        <v>0</v>
      </c>
      <c r="AP621" s="179">
        <v>1E-3</v>
      </c>
      <c r="AQ621" s="179"/>
    </row>
    <row r="622" spans="2:43">
      <c r="B622" s="183"/>
      <c r="C622" s="183"/>
      <c r="D622" s="183"/>
      <c r="E622" s="183"/>
      <c r="F622" s="183"/>
      <c r="G622" s="183"/>
      <c r="H622" s="183"/>
      <c r="I622" s="183"/>
      <c r="J622" s="183"/>
      <c r="K622" s="196">
        <f t="shared" si="98"/>
        <v>0</v>
      </c>
      <c r="L622" s="1118"/>
      <c r="M622" s="1119"/>
      <c r="N622" s="1118"/>
      <c r="O622" s="1119"/>
      <c r="P622" s="184"/>
      <c r="Q622" s="184"/>
      <c r="R622" s="184"/>
      <c r="S622" s="175"/>
      <c r="T622" s="175"/>
      <c r="U622" s="175"/>
      <c r="V622" s="175"/>
      <c r="W622" s="175"/>
      <c r="X622" s="175"/>
      <c r="Y622" s="175"/>
      <c r="Z622" s="175"/>
      <c r="AA622" s="175"/>
      <c r="AB622" s="175"/>
      <c r="AC622" s="175"/>
      <c r="AD622" s="1114"/>
      <c r="AE622" s="1114"/>
      <c r="AF622" s="1114"/>
      <c r="AG622" s="1114"/>
      <c r="AH622" s="1114"/>
      <c r="AI622" s="173"/>
      <c r="AJ622" s="173"/>
      <c r="AK622" s="173"/>
      <c r="AL622" s="173"/>
      <c r="AM622" s="179"/>
      <c r="AN622" s="179"/>
      <c r="AO622" s="194">
        <f t="shared" si="99"/>
        <v>0</v>
      </c>
      <c r="AP622" s="179">
        <v>1E-3</v>
      </c>
      <c r="AQ622" s="179"/>
    </row>
    <row r="623" spans="2:43">
      <c r="B623" s="183"/>
      <c r="C623" s="183"/>
      <c r="D623" s="183"/>
      <c r="E623" s="183"/>
      <c r="F623" s="183"/>
      <c r="G623" s="183"/>
      <c r="H623" s="183"/>
      <c r="I623" s="183"/>
      <c r="J623" s="183"/>
      <c r="K623" s="196">
        <f t="shared" si="98"/>
        <v>0</v>
      </c>
      <c r="L623" s="1118"/>
      <c r="M623" s="1119"/>
      <c r="N623" s="1118"/>
      <c r="O623" s="1119"/>
      <c r="P623" s="184"/>
      <c r="Q623" s="184"/>
      <c r="R623" s="184"/>
      <c r="S623" s="175"/>
      <c r="T623" s="175"/>
      <c r="U623" s="175"/>
      <c r="V623" s="175"/>
      <c r="W623" s="175"/>
      <c r="X623" s="175"/>
      <c r="Y623" s="175"/>
      <c r="Z623" s="175"/>
      <c r="AA623" s="175"/>
      <c r="AB623" s="175"/>
      <c r="AC623" s="175"/>
      <c r="AD623" s="1114"/>
      <c r="AE623" s="1114"/>
      <c r="AF623" s="1114"/>
      <c r="AG623" s="1114"/>
      <c r="AH623" s="1114"/>
      <c r="AI623" s="173"/>
      <c r="AJ623" s="173"/>
      <c r="AK623" s="173"/>
      <c r="AL623" s="173"/>
      <c r="AM623" s="179"/>
      <c r="AN623" s="179"/>
      <c r="AO623" s="194">
        <f t="shared" si="99"/>
        <v>0</v>
      </c>
      <c r="AP623" s="179">
        <v>1E-3</v>
      </c>
      <c r="AQ623" s="179"/>
    </row>
    <row r="624" spans="2:43">
      <c r="B624" s="183"/>
      <c r="C624" s="183"/>
      <c r="D624" s="183"/>
      <c r="E624" s="183"/>
      <c r="F624" s="183"/>
      <c r="G624" s="183"/>
      <c r="H624" s="183"/>
      <c r="I624" s="183"/>
      <c r="J624" s="183"/>
      <c r="K624" s="196">
        <f t="shared" si="98"/>
        <v>0</v>
      </c>
      <c r="L624" s="1118"/>
      <c r="M624" s="1119"/>
      <c r="N624" s="1118"/>
      <c r="O624" s="1119"/>
      <c r="P624" s="184"/>
      <c r="Q624" s="184"/>
      <c r="R624" s="184"/>
      <c r="S624" s="175"/>
      <c r="T624" s="175"/>
      <c r="U624" s="175"/>
      <c r="V624" s="175"/>
      <c r="W624" s="175"/>
      <c r="X624" s="175"/>
      <c r="Y624" s="175"/>
      <c r="Z624" s="175"/>
      <c r="AA624" s="175"/>
      <c r="AB624" s="175"/>
      <c r="AC624" s="175"/>
      <c r="AD624" s="1114"/>
      <c r="AE624" s="1114"/>
      <c r="AF624" s="1114"/>
      <c r="AG624" s="1114"/>
      <c r="AH624" s="1114"/>
      <c r="AI624" s="173"/>
      <c r="AJ624" s="173"/>
      <c r="AK624" s="173"/>
      <c r="AL624" s="173"/>
      <c r="AM624" s="179"/>
      <c r="AN624" s="179"/>
      <c r="AO624" s="194">
        <f t="shared" si="99"/>
        <v>0</v>
      </c>
      <c r="AP624" s="179">
        <v>1E-3</v>
      </c>
      <c r="AQ624" s="179"/>
    </row>
    <row r="625" spans="2:43">
      <c r="B625" s="183"/>
      <c r="C625" s="183"/>
      <c r="D625" s="183"/>
      <c r="E625" s="183"/>
      <c r="F625" s="183"/>
      <c r="G625" s="183"/>
      <c r="H625" s="183"/>
      <c r="I625" s="183"/>
      <c r="J625" s="183"/>
      <c r="K625" s="196">
        <f t="shared" si="98"/>
        <v>0</v>
      </c>
      <c r="L625" s="1118"/>
      <c r="M625" s="1119"/>
      <c r="N625" s="1118"/>
      <c r="O625" s="1119"/>
      <c r="P625" s="184"/>
      <c r="Q625" s="184"/>
      <c r="R625" s="184"/>
      <c r="S625" s="175"/>
      <c r="T625" s="175"/>
      <c r="U625" s="175"/>
      <c r="V625" s="175"/>
      <c r="W625" s="175"/>
      <c r="X625" s="175"/>
      <c r="Y625" s="175"/>
      <c r="Z625" s="175"/>
      <c r="AA625" s="175"/>
      <c r="AB625" s="175"/>
      <c r="AC625" s="175"/>
      <c r="AD625" s="1114"/>
      <c r="AE625" s="1114"/>
      <c r="AF625" s="1114"/>
      <c r="AG625" s="1114"/>
      <c r="AH625" s="1114"/>
      <c r="AI625" s="173"/>
      <c r="AJ625" s="173"/>
      <c r="AK625" s="173"/>
      <c r="AL625" s="173"/>
      <c r="AM625" s="179"/>
      <c r="AN625" s="179"/>
      <c r="AO625" s="194">
        <f t="shared" si="99"/>
        <v>0</v>
      </c>
      <c r="AP625" s="179">
        <v>1E-3</v>
      </c>
      <c r="AQ625" s="179"/>
    </row>
    <row r="626" spans="2:43">
      <c r="B626" s="183"/>
      <c r="C626" s="183"/>
      <c r="D626" s="183"/>
      <c r="E626" s="183"/>
      <c r="F626" s="183"/>
      <c r="G626" s="183"/>
      <c r="H626" s="183"/>
      <c r="I626" s="183"/>
      <c r="J626" s="183"/>
      <c r="K626" s="196">
        <f t="shared" si="98"/>
        <v>0</v>
      </c>
      <c r="L626" s="1118"/>
      <c r="M626" s="1119"/>
      <c r="N626" s="1118"/>
      <c r="O626" s="1119"/>
      <c r="P626" s="184"/>
      <c r="Q626" s="184"/>
      <c r="R626" s="184"/>
      <c r="S626" s="175"/>
      <c r="T626" s="175"/>
      <c r="U626" s="175"/>
      <c r="V626" s="175"/>
      <c r="W626" s="175"/>
      <c r="X626" s="175"/>
      <c r="Y626" s="175"/>
      <c r="Z626" s="175"/>
      <c r="AA626" s="175"/>
      <c r="AB626" s="175"/>
      <c r="AC626" s="175"/>
      <c r="AD626" s="1114"/>
      <c r="AE626" s="1114"/>
      <c r="AF626" s="1114"/>
      <c r="AG626" s="1114"/>
      <c r="AH626" s="1114"/>
      <c r="AI626" s="173"/>
      <c r="AJ626" s="173"/>
      <c r="AK626" s="173"/>
      <c r="AL626" s="173"/>
      <c r="AM626" s="179"/>
      <c r="AN626" s="179"/>
      <c r="AO626" s="194">
        <f t="shared" si="99"/>
        <v>0</v>
      </c>
      <c r="AP626" s="179">
        <v>1E-3</v>
      </c>
      <c r="AQ626" s="179"/>
    </row>
    <row r="627" spans="2:43">
      <c r="B627" s="183"/>
      <c r="C627" s="183"/>
      <c r="D627" s="183"/>
      <c r="E627" s="183"/>
      <c r="F627" s="183"/>
      <c r="G627" s="183"/>
      <c r="H627" s="183"/>
      <c r="I627" s="183"/>
      <c r="J627" s="183"/>
      <c r="K627" s="196">
        <f t="shared" si="98"/>
        <v>0</v>
      </c>
      <c r="L627" s="1118"/>
      <c r="M627" s="1119"/>
      <c r="N627" s="1118"/>
      <c r="O627" s="1119"/>
      <c r="P627" s="184"/>
      <c r="Q627" s="184"/>
      <c r="R627" s="184"/>
      <c r="S627" s="175"/>
      <c r="T627" s="175"/>
      <c r="U627" s="175"/>
      <c r="V627" s="175"/>
      <c r="W627" s="175"/>
      <c r="X627" s="175"/>
      <c r="Y627" s="175"/>
      <c r="Z627" s="175"/>
      <c r="AA627" s="175"/>
      <c r="AB627" s="175"/>
      <c r="AC627" s="175"/>
      <c r="AD627" s="1114"/>
      <c r="AE627" s="1114"/>
      <c r="AF627" s="1114"/>
      <c r="AG627" s="1114"/>
      <c r="AH627" s="1114"/>
      <c r="AI627" s="173"/>
      <c r="AJ627" s="173"/>
      <c r="AK627" s="173"/>
      <c r="AL627" s="173"/>
      <c r="AM627" s="179"/>
      <c r="AN627" s="179"/>
      <c r="AO627" s="194">
        <f t="shared" si="99"/>
        <v>0</v>
      </c>
      <c r="AP627" s="179">
        <v>1E-3</v>
      </c>
      <c r="AQ627" s="179"/>
    </row>
    <row r="628" spans="2:43">
      <c r="B628" s="183"/>
      <c r="C628" s="183"/>
      <c r="D628" s="183"/>
      <c r="E628" s="183"/>
      <c r="F628" s="183"/>
      <c r="G628" s="183"/>
      <c r="H628" s="183"/>
      <c r="I628" s="183"/>
      <c r="J628" s="183"/>
      <c r="K628" s="196">
        <f t="shared" si="98"/>
        <v>0</v>
      </c>
      <c r="L628" s="1118"/>
      <c r="M628" s="1119"/>
      <c r="N628" s="1118"/>
      <c r="O628" s="1119"/>
      <c r="P628" s="184"/>
      <c r="Q628" s="184"/>
      <c r="R628" s="184"/>
      <c r="S628" s="175"/>
      <c r="T628" s="175"/>
      <c r="U628" s="175"/>
      <c r="V628" s="175"/>
      <c r="W628" s="175"/>
      <c r="X628" s="175"/>
      <c r="Y628" s="175"/>
      <c r="Z628" s="175"/>
      <c r="AA628" s="175"/>
      <c r="AB628" s="175"/>
      <c r="AC628" s="175"/>
      <c r="AD628" s="1114"/>
      <c r="AE628" s="1114"/>
      <c r="AF628" s="1114"/>
      <c r="AG628" s="1114"/>
      <c r="AH628" s="1114"/>
      <c r="AI628" s="173"/>
      <c r="AJ628" s="173"/>
      <c r="AK628" s="173"/>
      <c r="AL628" s="173"/>
      <c r="AM628" s="179"/>
      <c r="AN628" s="179"/>
      <c r="AO628" s="194">
        <f t="shared" si="99"/>
        <v>0</v>
      </c>
      <c r="AP628" s="179">
        <v>1E-3</v>
      </c>
      <c r="AQ628" s="179"/>
    </row>
    <row r="629" spans="2:43">
      <c r="B629" s="183"/>
      <c r="C629" s="183"/>
      <c r="D629" s="183"/>
      <c r="E629" s="183"/>
      <c r="F629" s="183"/>
      <c r="G629" s="183"/>
      <c r="H629" s="183"/>
      <c r="I629" s="183"/>
      <c r="J629" s="183"/>
      <c r="K629" s="196">
        <f t="shared" si="98"/>
        <v>0</v>
      </c>
      <c r="L629" s="1118"/>
      <c r="M629" s="1119"/>
      <c r="N629" s="1118"/>
      <c r="O629" s="1119"/>
      <c r="P629" s="184"/>
      <c r="Q629" s="184"/>
      <c r="R629" s="184"/>
      <c r="S629" s="175"/>
      <c r="T629" s="175"/>
      <c r="U629" s="175"/>
      <c r="V629" s="175"/>
      <c r="W629" s="175"/>
      <c r="X629" s="175"/>
      <c r="Y629" s="175"/>
      <c r="Z629" s="175"/>
      <c r="AA629" s="175"/>
      <c r="AB629" s="175"/>
      <c r="AC629" s="175"/>
      <c r="AD629" s="1114"/>
      <c r="AE629" s="1114"/>
      <c r="AF629" s="1114"/>
      <c r="AG629" s="1114"/>
      <c r="AH629" s="1114"/>
      <c r="AI629" s="173"/>
      <c r="AJ629" s="173"/>
      <c r="AK629" s="173"/>
      <c r="AL629" s="173"/>
      <c r="AM629" s="179"/>
      <c r="AN629" s="179"/>
      <c r="AO629" s="194">
        <f t="shared" si="99"/>
        <v>0</v>
      </c>
      <c r="AP629" s="179">
        <v>1E-3</v>
      </c>
      <c r="AQ629" s="179"/>
    </row>
    <row r="630" spans="2:43">
      <c r="B630" s="183"/>
      <c r="C630" s="183"/>
      <c r="D630" s="183"/>
      <c r="E630" s="183"/>
      <c r="F630" s="183"/>
      <c r="G630" s="183"/>
      <c r="H630" s="183"/>
      <c r="I630" s="183"/>
      <c r="J630" s="183"/>
      <c r="K630" s="196">
        <f t="shared" si="98"/>
        <v>0</v>
      </c>
      <c r="L630" s="1118"/>
      <c r="M630" s="1119"/>
      <c r="N630" s="1118"/>
      <c r="O630" s="1119"/>
      <c r="P630" s="184"/>
      <c r="Q630" s="184"/>
      <c r="R630" s="184"/>
      <c r="S630" s="175"/>
      <c r="T630" s="175"/>
      <c r="U630" s="175"/>
      <c r="V630" s="175"/>
      <c r="W630" s="175"/>
      <c r="X630" s="175"/>
      <c r="Y630" s="175"/>
      <c r="Z630" s="175"/>
      <c r="AA630" s="175"/>
      <c r="AB630" s="175"/>
      <c r="AC630" s="175"/>
      <c r="AD630" s="1114"/>
      <c r="AE630" s="1114"/>
      <c r="AF630" s="1114"/>
      <c r="AG630" s="1114"/>
      <c r="AH630" s="1114"/>
      <c r="AI630" s="173"/>
      <c r="AJ630" s="173"/>
      <c r="AK630" s="173"/>
      <c r="AL630" s="173"/>
      <c r="AM630" s="179"/>
      <c r="AN630" s="179"/>
      <c r="AO630" s="194">
        <f t="shared" si="99"/>
        <v>0</v>
      </c>
      <c r="AP630" s="179">
        <v>1E-3</v>
      </c>
      <c r="AQ630" s="179"/>
    </row>
    <row r="631" spans="2:43">
      <c r="B631" s="183"/>
      <c r="C631" s="183"/>
      <c r="D631" s="183"/>
      <c r="E631" s="183"/>
      <c r="F631" s="183"/>
      <c r="G631" s="183"/>
      <c r="H631" s="183"/>
      <c r="I631" s="183"/>
      <c r="J631" s="183"/>
      <c r="K631" s="196">
        <f t="shared" si="98"/>
        <v>0</v>
      </c>
      <c r="L631" s="1118"/>
      <c r="M631" s="1119"/>
      <c r="N631" s="1118"/>
      <c r="O631" s="1119"/>
      <c r="P631" s="184"/>
      <c r="Q631" s="184"/>
      <c r="R631" s="184"/>
      <c r="S631" s="175"/>
      <c r="T631" s="175"/>
      <c r="U631" s="175"/>
      <c r="V631" s="175"/>
      <c r="W631" s="175"/>
      <c r="X631" s="175"/>
      <c r="Y631" s="175"/>
      <c r="Z631" s="175"/>
      <c r="AA631" s="175"/>
      <c r="AB631" s="175"/>
      <c r="AC631" s="175"/>
      <c r="AD631" s="1114"/>
      <c r="AE631" s="1114"/>
      <c r="AF631" s="1114"/>
      <c r="AG631" s="1114"/>
      <c r="AH631" s="1114"/>
      <c r="AI631" s="173"/>
      <c r="AJ631" s="173"/>
      <c r="AK631" s="173"/>
      <c r="AL631" s="173"/>
      <c r="AM631" s="179"/>
      <c r="AN631" s="179"/>
      <c r="AO631" s="194">
        <f t="shared" si="99"/>
        <v>0</v>
      </c>
      <c r="AP631" s="179">
        <v>1E-3</v>
      </c>
      <c r="AQ631" s="179"/>
    </row>
    <row r="632" spans="2:43">
      <c r="B632" s="183"/>
      <c r="C632" s="183"/>
      <c r="D632" s="183"/>
      <c r="E632" s="183"/>
      <c r="F632" s="183"/>
      <c r="G632" s="183"/>
      <c r="H632" s="183"/>
      <c r="I632" s="183"/>
      <c r="J632" s="183"/>
      <c r="K632" s="196">
        <f t="shared" si="98"/>
        <v>0</v>
      </c>
      <c r="L632" s="1118"/>
      <c r="M632" s="1119"/>
      <c r="N632" s="1118"/>
      <c r="O632" s="1119"/>
      <c r="P632" s="184"/>
      <c r="Q632" s="184"/>
      <c r="R632" s="184"/>
      <c r="S632" s="175"/>
      <c r="T632" s="175"/>
      <c r="U632" s="175"/>
      <c r="V632" s="175"/>
      <c r="W632" s="175"/>
      <c r="X632" s="175"/>
      <c r="Y632" s="175"/>
      <c r="Z632" s="175"/>
      <c r="AA632" s="175"/>
      <c r="AB632" s="175"/>
      <c r="AC632" s="175"/>
      <c r="AD632" s="1114"/>
      <c r="AE632" s="1114"/>
      <c r="AF632" s="1114"/>
      <c r="AG632" s="1114"/>
      <c r="AH632" s="1114"/>
      <c r="AI632" s="173"/>
      <c r="AJ632" s="173"/>
      <c r="AK632" s="173"/>
      <c r="AL632" s="173"/>
      <c r="AM632" s="179"/>
      <c r="AN632" s="179"/>
      <c r="AO632" s="194">
        <f t="shared" si="99"/>
        <v>0</v>
      </c>
      <c r="AP632" s="179">
        <v>1E-3</v>
      </c>
      <c r="AQ632" s="179"/>
    </row>
    <row r="633" spans="2:43">
      <c r="B633" s="183"/>
      <c r="C633" s="183"/>
      <c r="D633" s="183"/>
      <c r="E633" s="183"/>
      <c r="F633" s="183"/>
      <c r="G633" s="183"/>
      <c r="H633" s="183"/>
      <c r="I633" s="183"/>
      <c r="J633" s="183"/>
      <c r="K633" s="196">
        <f t="shared" si="98"/>
        <v>0</v>
      </c>
      <c r="L633" s="1118"/>
      <c r="M633" s="1119"/>
      <c r="N633" s="1118"/>
      <c r="O633" s="1119"/>
      <c r="P633" s="184"/>
      <c r="Q633" s="184"/>
      <c r="R633" s="184"/>
      <c r="S633" s="175"/>
      <c r="T633" s="175"/>
      <c r="U633" s="175"/>
      <c r="V633" s="175"/>
      <c r="W633" s="175"/>
      <c r="X633" s="175"/>
      <c r="Y633" s="175"/>
      <c r="Z633" s="175"/>
      <c r="AA633" s="175"/>
      <c r="AB633" s="175"/>
      <c r="AC633" s="175"/>
      <c r="AD633" s="1114"/>
      <c r="AE633" s="1114"/>
      <c r="AF633" s="1114"/>
      <c r="AG633" s="1114"/>
      <c r="AH633" s="1114"/>
      <c r="AI633" s="173"/>
      <c r="AJ633" s="173"/>
      <c r="AK633" s="173"/>
      <c r="AL633" s="173"/>
      <c r="AM633" s="179"/>
      <c r="AN633" s="179"/>
      <c r="AO633" s="194">
        <f t="shared" si="99"/>
        <v>0</v>
      </c>
      <c r="AP633" s="179">
        <v>1E-3</v>
      </c>
      <c r="AQ633" s="179"/>
    </row>
    <row r="634" spans="2:43">
      <c r="B634" s="183"/>
      <c r="C634" s="183"/>
      <c r="D634" s="183"/>
      <c r="E634" s="183"/>
      <c r="F634" s="183"/>
      <c r="G634" s="183"/>
      <c r="H634" s="183"/>
      <c r="I634" s="183"/>
      <c r="J634" s="183"/>
      <c r="K634" s="196">
        <f t="shared" si="98"/>
        <v>0</v>
      </c>
      <c r="L634" s="1118"/>
      <c r="M634" s="1119"/>
      <c r="N634" s="1118"/>
      <c r="O634" s="1119"/>
      <c r="P634" s="184"/>
      <c r="Q634" s="184"/>
      <c r="R634" s="184"/>
      <c r="S634" s="175"/>
      <c r="T634" s="175"/>
      <c r="U634" s="175"/>
      <c r="V634" s="175"/>
      <c r="W634" s="175"/>
      <c r="X634" s="175"/>
      <c r="Y634" s="175"/>
      <c r="Z634" s="175"/>
      <c r="AA634" s="175"/>
      <c r="AB634" s="175"/>
      <c r="AC634" s="175"/>
      <c r="AD634" s="1114"/>
      <c r="AE634" s="1114"/>
      <c r="AF634" s="1114"/>
      <c r="AG634" s="1114"/>
      <c r="AH634" s="1114"/>
      <c r="AI634" s="173"/>
      <c r="AJ634" s="173"/>
      <c r="AK634" s="173"/>
      <c r="AL634" s="173"/>
      <c r="AM634" s="179"/>
      <c r="AN634" s="179"/>
      <c r="AO634" s="194">
        <f t="shared" si="99"/>
        <v>0</v>
      </c>
      <c r="AP634" s="179">
        <v>1E-3</v>
      </c>
      <c r="AQ634" s="179"/>
    </row>
    <row r="635" spans="2:43">
      <c r="B635" s="183"/>
      <c r="C635" s="183"/>
      <c r="D635" s="183"/>
      <c r="E635" s="183"/>
      <c r="F635" s="183"/>
      <c r="G635" s="183"/>
      <c r="H635" s="183"/>
      <c r="I635" s="183"/>
      <c r="J635" s="183"/>
      <c r="K635" s="196">
        <f t="shared" si="98"/>
        <v>0</v>
      </c>
      <c r="L635" s="1118"/>
      <c r="M635" s="1119"/>
      <c r="N635" s="1118"/>
      <c r="O635" s="1119"/>
      <c r="P635" s="184"/>
      <c r="Q635" s="184"/>
      <c r="R635" s="184"/>
      <c r="S635" s="175"/>
      <c r="T635" s="175"/>
      <c r="U635" s="175"/>
      <c r="V635" s="175"/>
      <c r="W635" s="175"/>
      <c r="X635" s="175"/>
      <c r="Y635" s="175"/>
      <c r="Z635" s="175"/>
      <c r="AA635" s="175"/>
      <c r="AB635" s="175"/>
      <c r="AC635" s="175"/>
      <c r="AD635" s="1114"/>
      <c r="AE635" s="1114"/>
      <c r="AF635" s="1114"/>
      <c r="AG635" s="1114"/>
      <c r="AH635" s="1114"/>
      <c r="AI635" s="173"/>
      <c r="AJ635" s="173"/>
      <c r="AK635" s="173"/>
      <c r="AL635" s="173"/>
      <c r="AM635" s="179"/>
      <c r="AN635" s="179"/>
      <c r="AO635" s="194">
        <f t="shared" si="99"/>
        <v>0</v>
      </c>
      <c r="AP635" s="179">
        <v>1E-3</v>
      </c>
      <c r="AQ635" s="179"/>
    </row>
    <row r="636" spans="2:43">
      <c r="B636" s="183"/>
      <c r="C636" s="183"/>
      <c r="D636" s="183"/>
      <c r="E636" s="183"/>
      <c r="F636" s="183"/>
      <c r="G636" s="183"/>
      <c r="H636" s="183"/>
      <c r="I636" s="183"/>
      <c r="J636" s="183"/>
      <c r="K636" s="196">
        <f t="shared" si="98"/>
        <v>0</v>
      </c>
      <c r="L636" s="1118"/>
      <c r="M636" s="1119"/>
      <c r="N636" s="1118"/>
      <c r="O636" s="1119"/>
      <c r="P636" s="184"/>
      <c r="Q636" s="184"/>
      <c r="R636" s="184"/>
      <c r="S636" s="175"/>
      <c r="T636" s="175"/>
      <c r="U636" s="175"/>
      <c r="V636" s="175"/>
      <c r="W636" s="175"/>
      <c r="X636" s="175"/>
      <c r="Y636" s="175"/>
      <c r="Z636" s="175"/>
      <c r="AA636" s="175"/>
      <c r="AB636" s="175"/>
      <c r="AC636" s="175"/>
      <c r="AD636" s="1114"/>
      <c r="AE636" s="1114"/>
      <c r="AF636" s="1114"/>
      <c r="AG636" s="1114"/>
      <c r="AH636" s="1114"/>
      <c r="AI636" s="173"/>
      <c r="AJ636" s="173"/>
      <c r="AK636" s="173"/>
      <c r="AL636" s="173"/>
      <c r="AM636" s="179"/>
      <c r="AN636" s="179"/>
      <c r="AO636" s="194">
        <f t="shared" si="99"/>
        <v>0</v>
      </c>
      <c r="AP636" s="179">
        <v>1E-3</v>
      </c>
      <c r="AQ636" s="179"/>
    </row>
    <row r="637" spans="2:43">
      <c r="B637" s="183"/>
      <c r="C637" s="183"/>
      <c r="D637" s="183"/>
      <c r="E637" s="183"/>
      <c r="F637" s="183"/>
      <c r="G637" s="183"/>
      <c r="H637" s="183"/>
      <c r="I637" s="183"/>
      <c r="J637" s="183"/>
      <c r="K637" s="196">
        <f t="shared" si="98"/>
        <v>0</v>
      </c>
      <c r="L637" s="1118"/>
      <c r="M637" s="1119"/>
      <c r="N637" s="1118"/>
      <c r="O637" s="1119"/>
      <c r="P637" s="184"/>
      <c r="Q637" s="184"/>
      <c r="R637" s="184"/>
      <c r="S637" s="175"/>
      <c r="T637" s="175"/>
      <c r="U637" s="175"/>
      <c r="V637" s="175"/>
      <c r="W637" s="175"/>
      <c r="X637" s="175"/>
      <c r="Y637" s="175"/>
      <c r="Z637" s="175"/>
      <c r="AA637" s="175"/>
      <c r="AB637" s="175"/>
      <c r="AC637" s="175"/>
      <c r="AD637" s="1114"/>
      <c r="AE637" s="1114"/>
      <c r="AF637" s="1114"/>
      <c r="AG637" s="1114"/>
      <c r="AH637" s="1114"/>
      <c r="AI637" s="173"/>
      <c r="AJ637" s="173"/>
      <c r="AK637" s="173"/>
      <c r="AL637" s="173"/>
      <c r="AM637" s="179"/>
      <c r="AN637" s="179"/>
      <c r="AO637" s="194">
        <f t="shared" si="99"/>
        <v>0</v>
      </c>
      <c r="AP637" s="179">
        <v>1E-3</v>
      </c>
      <c r="AQ637" s="179"/>
    </row>
    <row r="638" spans="2:43">
      <c r="B638" s="183"/>
      <c r="C638" s="183"/>
      <c r="D638" s="183"/>
      <c r="E638" s="183"/>
      <c r="F638" s="183"/>
      <c r="G638" s="183"/>
      <c r="H638" s="183"/>
      <c r="I638" s="183"/>
      <c r="J638" s="183"/>
      <c r="K638" s="196">
        <f t="shared" si="98"/>
        <v>0</v>
      </c>
      <c r="L638" s="1118"/>
      <c r="M638" s="1119"/>
      <c r="N638" s="1118"/>
      <c r="O638" s="1119"/>
      <c r="P638" s="184"/>
      <c r="Q638" s="184"/>
      <c r="R638" s="184"/>
      <c r="S638" s="175"/>
      <c r="T638" s="175"/>
      <c r="U638" s="175"/>
      <c r="V638" s="175"/>
      <c r="W638" s="175"/>
      <c r="X638" s="175"/>
      <c r="Y638" s="175"/>
      <c r="Z638" s="175"/>
      <c r="AA638" s="175"/>
      <c r="AB638" s="175"/>
      <c r="AC638" s="175"/>
      <c r="AD638" s="1114"/>
      <c r="AE638" s="1114"/>
      <c r="AF638" s="1114"/>
      <c r="AG638" s="1114"/>
      <c r="AH638" s="1114"/>
      <c r="AI638" s="173"/>
      <c r="AJ638" s="173"/>
      <c r="AK638" s="173"/>
      <c r="AL638" s="173"/>
      <c r="AM638" s="179"/>
      <c r="AN638" s="179"/>
      <c r="AO638" s="194">
        <f t="shared" si="99"/>
        <v>0</v>
      </c>
      <c r="AP638" s="179">
        <v>1E-3</v>
      </c>
      <c r="AQ638" s="179"/>
    </row>
    <row r="639" spans="2:43">
      <c r="B639" s="183"/>
      <c r="C639" s="183"/>
      <c r="D639" s="183"/>
      <c r="E639" s="183"/>
      <c r="F639" s="183"/>
      <c r="G639" s="183"/>
      <c r="H639" s="183"/>
      <c r="I639" s="183"/>
      <c r="J639" s="183"/>
      <c r="K639" s="196">
        <f t="shared" si="98"/>
        <v>0</v>
      </c>
      <c r="L639" s="1118"/>
      <c r="M639" s="1119"/>
      <c r="N639" s="1118"/>
      <c r="O639" s="1119"/>
      <c r="P639" s="184"/>
      <c r="Q639" s="184"/>
      <c r="R639" s="184"/>
      <c r="S639" s="175"/>
      <c r="T639" s="175"/>
      <c r="U639" s="175"/>
      <c r="V639" s="175"/>
      <c r="W639" s="175"/>
      <c r="X639" s="175"/>
      <c r="Y639" s="175"/>
      <c r="Z639" s="175"/>
      <c r="AA639" s="175"/>
      <c r="AB639" s="175"/>
      <c r="AC639" s="175"/>
      <c r="AD639" s="1114"/>
      <c r="AE639" s="1114"/>
      <c r="AF639" s="1114"/>
      <c r="AG639" s="1114"/>
      <c r="AH639" s="1114"/>
      <c r="AI639" s="173"/>
      <c r="AJ639" s="173"/>
      <c r="AK639" s="173"/>
      <c r="AL639" s="173"/>
      <c r="AM639" s="179"/>
      <c r="AN639" s="179"/>
      <c r="AO639" s="194">
        <f t="shared" si="99"/>
        <v>0</v>
      </c>
      <c r="AP639" s="179">
        <v>1E-3</v>
      </c>
      <c r="AQ639" s="179"/>
    </row>
    <row r="640" spans="2:43">
      <c r="B640" s="183"/>
      <c r="C640" s="183"/>
      <c r="D640" s="183"/>
      <c r="E640" s="183"/>
      <c r="F640" s="183"/>
      <c r="G640" s="183"/>
      <c r="H640" s="183"/>
      <c r="I640" s="183"/>
      <c r="J640" s="183"/>
      <c r="K640" s="196">
        <f t="shared" si="98"/>
        <v>0</v>
      </c>
      <c r="L640" s="1118"/>
      <c r="M640" s="1119"/>
      <c r="N640" s="1118"/>
      <c r="O640" s="1119"/>
      <c r="P640" s="184"/>
      <c r="Q640" s="184"/>
      <c r="R640" s="184"/>
      <c r="S640" s="175"/>
      <c r="T640" s="175"/>
      <c r="U640" s="175"/>
      <c r="V640" s="175"/>
      <c r="W640" s="175"/>
      <c r="X640" s="175"/>
      <c r="Y640" s="175"/>
      <c r="Z640" s="175"/>
      <c r="AA640" s="175"/>
      <c r="AB640" s="175"/>
      <c r="AC640" s="175"/>
      <c r="AD640" s="1114"/>
      <c r="AE640" s="1114"/>
      <c r="AF640" s="1114"/>
      <c r="AG640" s="1114"/>
      <c r="AH640" s="1114"/>
      <c r="AI640" s="173"/>
      <c r="AJ640" s="173"/>
      <c r="AK640" s="173"/>
      <c r="AL640" s="173"/>
      <c r="AM640" s="179"/>
      <c r="AN640" s="179"/>
      <c r="AO640" s="194">
        <f t="shared" si="99"/>
        <v>0</v>
      </c>
      <c r="AP640" s="179">
        <v>1E-3</v>
      </c>
      <c r="AQ640" s="179"/>
    </row>
    <row r="641" spans="2:43">
      <c r="B641" s="183"/>
      <c r="C641" s="183"/>
      <c r="D641" s="183"/>
      <c r="E641" s="183"/>
      <c r="F641" s="183"/>
      <c r="G641" s="183"/>
      <c r="H641" s="183"/>
      <c r="I641" s="183"/>
      <c r="J641" s="183"/>
      <c r="K641" s="196">
        <f t="shared" si="98"/>
        <v>0</v>
      </c>
      <c r="L641" s="1118"/>
      <c r="M641" s="1119"/>
      <c r="N641" s="1118"/>
      <c r="O641" s="1119"/>
      <c r="P641" s="184"/>
      <c r="Q641" s="184"/>
      <c r="R641" s="184"/>
      <c r="S641" s="175"/>
      <c r="T641" s="175"/>
      <c r="U641" s="175"/>
      <c r="V641" s="175"/>
      <c r="W641" s="175"/>
      <c r="X641" s="175"/>
      <c r="Y641" s="175"/>
      <c r="Z641" s="175"/>
      <c r="AA641" s="175"/>
      <c r="AB641" s="175"/>
      <c r="AC641" s="175"/>
      <c r="AD641" s="1114"/>
      <c r="AE641" s="1114"/>
      <c r="AF641" s="1114"/>
      <c r="AG641" s="1114"/>
      <c r="AH641" s="1114"/>
      <c r="AI641" s="173"/>
      <c r="AJ641" s="173"/>
      <c r="AK641" s="173"/>
      <c r="AL641" s="173"/>
      <c r="AM641" s="179"/>
      <c r="AN641" s="179"/>
      <c r="AO641" s="194">
        <f t="shared" si="99"/>
        <v>0</v>
      </c>
      <c r="AP641" s="179">
        <v>1E-3</v>
      </c>
      <c r="AQ641" s="179"/>
    </row>
    <row r="642" spans="2:43">
      <c r="B642" s="183"/>
      <c r="C642" s="183"/>
      <c r="D642" s="183"/>
      <c r="E642" s="183"/>
      <c r="F642" s="183"/>
      <c r="G642" s="183"/>
      <c r="H642" s="183"/>
      <c r="I642" s="183"/>
      <c r="J642" s="183"/>
      <c r="K642" s="196">
        <f t="shared" si="98"/>
        <v>0</v>
      </c>
      <c r="L642" s="1118"/>
      <c r="M642" s="1119"/>
      <c r="N642" s="1118"/>
      <c r="O642" s="1119"/>
      <c r="P642" s="184"/>
      <c r="Q642" s="184"/>
      <c r="R642" s="184"/>
      <c r="S642" s="175"/>
      <c r="T642" s="175"/>
      <c r="U642" s="175"/>
      <c r="V642" s="175"/>
      <c r="W642" s="175"/>
      <c r="X642" s="175"/>
      <c r="Y642" s="175"/>
      <c r="Z642" s="175"/>
      <c r="AA642" s="175"/>
      <c r="AB642" s="175"/>
      <c r="AC642" s="175"/>
      <c r="AD642" s="1114"/>
      <c r="AE642" s="1114"/>
      <c r="AF642" s="1114"/>
      <c r="AG642" s="1114"/>
      <c r="AH642" s="1114"/>
      <c r="AI642" s="173"/>
      <c r="AJ642" s="173"/>
      <c r="AK642" s="173"/>
      <c r="AL642" s="173"/>
      <c r="AM642" s="179"/>
      <c r="AN642" s="179"/>
      <c r="AO642" s="194">
        <f t="shared" si="99"/>
        <v>0</v>
      </c>
      <c r="AP642" s="179">
        <v>1E-3</v>
      </c>
      <c r="AQ642" s="179"/>
    </row>
    <row r="643" spans="2:43">
      <c r="B643" s="183"/>
      <c r="C643" s="183"/>
      <c r="D643" s="183"/>
      <c r="E643" s="183"/>
      <c r="F643" s="183"/>
      <c r="G643" s="183"/>
      <c r="H643" s="183"/>
      <c r="I643" s="183"/>
      <c r="J643" s="183"/>
      <c r="K643" s="196">
        <f t="shared" si="98"/>
        <v>0</v>
      </c>
      <c r="L643" s="1118"/>
      <c r="M643" s="1119"/>
      <c r="N643" s="1118"/>
      <c r="O643" s="1119"/>
      <c r="P643" s="184"/>
      <c r="Q643" s="184"/>
      <c r="R643" s="184"/>
      <c r="S643" s="175"/>
      <c r="T643" s="175"/>
      <c r="U643" s="175"/>
      <c r="V643" s="175"/>
      <c r="W643" s="175"/>
      <c r="X643" s="175"/>
      <c r="Y643" s="175"/>
      <c r="Z643" s="175"/>
      <c r="AA643" s="175"/>
      <c r="AB643" s="175"/>
      <c r="AC643" s="175"/>
      <c r="AD643" s="1114"/>
      <c r="AE643" s="1114"/>
      <c r="AF643" s="1114"/>
      <c r="AG643" s="1114"/>
      <c r="AH643" s="1114"/>
      <c r="AI643" s="173"/>
      <c r="AJ643" s="173"/>
      <c r="AK643" s="173"/>
      <c r="AL643" s="173"/>
      <c r="AM643" s="179"/>
      <c r="AN643" s="179"/>
      <c r="AO643" s="194">
        <f t="shared" si="99"/>
        <v>0</v>
      </c>
      <c r="AP643" s="179">
        <v>1E-3</v>
      </c>
      <c r="AQ643" s="179"/>
    </row>
    <row r="644" spans="2:43">
      <c r="B644" s="183"/>
      <c r="C644" s="183"/>
      <c r="D644" s="183"/>
      <c r="E644" s="183"/>
      <c r="F644" s="183"/>
      <c r="G644" s="183"/>
      <c r="H644" s="183"/>
      <c r="I644" s="183"/>
      <c r="J644" s="183"/>
      <c r="K644" s="196">
        <f t="shared" si="98"/>
        <v>0</v>
      </c>
      <c r="L644" s="1118"/>
      <c r="M644" s="1119"/>
      <c r="N644" s="1118"/>
      <c r="O644" s="1119"/>
      <c r="P644" s="184"/>
      <c r="Q644" s="184"/>
      <c r="R644" s="184"/>
      <c r="S644" s="175"/>
      <c r="T644" s="175"/>
      <c r="U644" s="175"/>
      <c r="V644" s="175"/>
      <c r="W644" s="175"/>
      <c r="X644" s="175"/>
      <c r="Y644" s="175"/>
      <c r="Z644" s="175"/>
      <c r="AA644" s="175"/>
      <c r="AB644" s="175"/>
      <c r="AC644" s="175"/>
      <c r="AD644" s="1114"/>
      <c r="AE644" s="1114"/>
      <c r="AF644" s="1114"/>
      <c r="AG644" s="1114"/>
      <c r="AH644" s="1114"/>
      <c r="AI644" s="173"/>
      <c r="AJ644" s="173"/>
      <c r="AK644" s="173"/>
      <c r="AL644" s="173"/>
      <c r="AM644" s="179"/>
      <c r="AN644" s="179"/>
      <c r="AO644" s="194">
        <f t="shared" si="99"/>
        <v>0</v>
      </c>
      <c r="AP644" s="179">
        <v>1E-3</v>
      </c>
      <c r="AQ644" s="179"/>
    </row>
    <row r="645" spans="2:43">
      <c r="B645" s="183"/>
      <c r="C645" s="183"/>
      <c r="D645" s="183"/>
      <c r="E645" s="183"/>
      <c r="F645" s="183"/>
      <c r="G645" s="183"/>
      <c r="H645" s="183"/>
      <c r="I645" s="183"/>
      <c r="J645" s="183"/>
      <c r="K645" s="196">
        <f t="shared" ref="K645:K708" si="100">AO645+J645</f>
        <v>0</v>
      </c>
      <c r="L645" s="1118"/>
      <c r="M645" s="1119"/>
      <c r="N645" s="1118"/>
      <c r="O645" s="1119"/>
      <c r="P645" s="184"/>
      <c r="Q645" s="184"/>
      <c r="R645" s="184"/>
      <c r="S645" s="175"/>
      <c r="T645" s="175"/>
      <c r="U645" s="175"/>
      <c r="V645" s="175"/>
      <c r="W645" s="175"/>
      <c r="X645" s="175"/>
      <c r="Y645" s="175"/>
      <c r="Z645" s="175"/>
      <c r="AA645" s="175"/>
      <c r="AB645" s="175"/>
      <c r="AC645" s="175"/>
      <c r="AD645" s="1114"/>
      <c r="AE645" s="1114"/>
      <c r="AF645" s="1114"/>
      <c r="AG645" s="1114"/>
      <c r="AH645" s="1114"/>
      <c r="AI645" s="173"/>
      <c r="AJ645" s="173"/>
      <c r="AK645" s="173"/>
      <c r="AL645" s="173"/>
      <c r="AM645" s="179"/>
      <c r="AN645" s="179"/>
      <c r="AO645" s="194">
        <f t="shared" ref="AO645:AO708" si="101">IF(J645&lt;0.005,4*J645,IF(J645&lt;0.01,3*J645,2*J645))</f>
        <v>0</v>
      </c>
      <c r="AP645" s="179">
        <v>1E-3</v>
      </c>
      <c r="AQ645" s="179"/>
    </row>
    <row r="646" spans="2:43">
      <c r="B646" s="183"/>
      <c r="C646" s="183"/>
      <c r="D646" s="183"/>
      <c r="E646" s="183"/>
      <c r="F646" s="183"/>
      <c r="G646" s="183"/>
      <c r="H646" s="183"/>
      <c r="I646" s="183"/>
      <c r="J646" s="183"/>
      <c r="K646" s="196">
        <f t="shared" si="100"/>
        <v>0</v>
      </c>
      <c r="L646" s="1118"/>
      <c r="M646" s="1119"/>
      <c r="N646" s="1118"/>
      <c r="O646" s="1119"/>
      <c r="P646" s="184"/>
      <c r="Q646" s="184"/>
      <c r="R646" s="184"/>
      <c r="S646" s="175"/>
      <c r="T646" s="175"/>
      <c r="U646" s="175"/>
      <c r="V646" s="175"/>
      <c r="W646" s="175"/>
      <c r="X646" s="175"/>
      <c r="Y646" s="175"/>
      <c r="Z646" s="175"/>
      <c r="AA646" s="175"/>
      <c r="AB646" s="175"/>
      <c r="AC646" s="175"/>
      <c r="AD646" s="1114"/>
      <c r="AE646" s="1114"/>
      <c r="AF646" s="1114"/>
      <c r="AG646" s="1114"/>
      <c r="AH646" s="1114"/>
      <c r="AI646" s="173"/>
      <c r="AJ646" s="173"/>
      <c r="AK646" s="173"/>
      <c r="AL646" s="173"/>
      <c r="AM646" s="179"/>
      <c r="AN646" s="179"/>
      <c r="AO646" s="194">
        <f t="shared" si="101"/>
        <v>0</v>
      </c>
      <c r="AP646" s="179">
        <v>1E-3</v>
      </c>
      <c r="AQ646" s="179"/>
    </row>
    <row r="647" spans="2:43">
      <c r="B647" s="183"/>
      <c r="C647" s="183"/>
      <c r="D647" s="183"/>
      <c r="E647" s="183"/>
      <c r="F647" s="183"/>
      <c r="G647" s="183"/>
      <c r="H647" s="183"/>
      <c r="I647" s="183"/>
      <c r="J647" s="183"/>
      <c r="K647" s="196">
        <f t="shared" si="100"/>
        <v>0</v>
      </c>
      <c r="L647" s="1118"/>
      <c r="M647" s="1119"/>
      <c r="N647" s="1118"/>
      <c r="O647" s="1119"/>
      <c r="P647" s="184"/>
      <c r="Q647" s="184"/>
      <c r="R647" s="184"/>
      <c r="S647" s="175"/>
      <c r="T647" s="175"/>
      <c r="U647" s="175"/>
      <c r="V647" s="175"/>
      <c r="W647" s="175"/>
      <c r="X647" s="175"/>
      <c r="Y647" s="175"/>
      <c r="Z647" s="175"/>
      <c r="AA647" s="175"/>
      <c r="AB647" s="175"/>
      <c r="AC647" s="175"/>
      <c r="AD647" s="1114"/>
      <c r="AE647" s="1114"/>
      <c r="AF647" s="1114"/>
      <c r="AG647" s="1114"/>
      <c r="AH647" s="1114"/>
      <c r="AI647" s="173"/>
      <c r="AJ647" s="173"/>
      <c r="AK647" s="173"/>
      <c r="AL647" s="173"/>
      <c r="AM647" s="179"/>
      <c r="AN647" s="179"/>
      <c r="AO647" s="194">
        <f t="shared" si="101"/>
        <v>0</v>
      </c>
      <c r="AP647" s="179">
        <v>1E-3</v>
      </c>
      <c r="AQ647" s="179"/>
    </row>
    <row r="648" spans="2:43">
      <c r="B648" s="183"/>
      <c r="C648" s="183"/>
      <c r="D648" s="183"/>
      <c r="E648" s="183"/>
      <c r="F648" s="183"/>
      <c r="G648" s="183"/>
      <c r="H648" s="183"/>
      <c r="I648" s="183"/>
      <c r="J648" s="183"/>
      <c r="K648" s="196">
        <f t="shared" si="100"/>
        <v>0</v>
      </c>
      <c r="L648" s="1118"/>
      <c r="M648" s="1119"/>
      <c r="N648" s="1118"/>
      <c r="O648" s="1119"/>
      <c r="P648" s="184"/>
      <c r="Q648" s="184"/>
      <c r="R648" s="184"/>
      <c r="S648" s="175"/>
      <c r="T648" s="175"/>
      <c r="U648" s="175"/>
      <c r="V648" s="175"/>
      <c r="W648" s="175"/>
      <c r="X648" s="175"/>
      <c r="Y648" s="175"/>
      <c r="Z648" s="175"/>
      <c r="AA648" s="175"/>
      <c r="AB648" s="175"/>
      <c r="AC648" s="175"/>
      <c r="AD648" s="1114"/>
      <c r="AE648" s="1114"/>
      <c r="AF648" s="1114"/>
      <c r="AG648" s="1114"/>
      <c r="AH648" s="1114"/>
      <c r="AI648" s="173"/>
      <c r="AJ648" s="173"/>
      <c r="AK648" s="173"/>
      <c r="AL648" s="173"/>
      <c r="AM648" s="179"/>
      <c r="AN648" s="179"/>
      <c r="AO648" s="194">
        <f t="shared" si="101"/>
        <v>0</v>
      </c>
      <c r="AP648" s="179">
        <v>1E-3</v>
      </c>
      <c r="AQ648" s="179"/>
    </row>
    <row r="649" spans="2:43">
      <c r="B649" s="183"/>
      <c r="C649" s="183"/>
      <c r="D649" s="183"/>
      <c r="E649" s="183"/>
      <c r="F649" s="183"/>
      <c r="G649" s="183"/>
      <c r="H649" s="183"/>
      <c r="I649" s="183"/>
      <c r="J649" s="183"/>
      <c r="K649" s="196">
        <f t="shared" si="100"/>
        <v>0</v>
      </c>
      <c r="L649" s="1118"/>
      <c r="M649" s="1119"/>
      <c r="N649" s="1118"/>
      <c r="O649" s="1119"/>
      <c r="P649" s="184"/>
      <c r="Q649" s="184"/>
      <c r="R649" s="184"/>
      <c r="S649" s="175"/>
      <c r="T649" s="175"/>
      <c r="U649" s="175"/>
      <c r="V649" s="175"/>
      <c r="W649" s="175"/>
      <c r="X649" s="175"/>
      <c r="Y649" s="175"/>
      <c r="Z649" s="175"/>
      <c r="AA649" s="175"/>
      <c r="AB649" s="175"/>
      <c r="AC649" s="175"/>
      <c r="AD649" s="1114"/>
      <c r="AE649" s="1114"/>
      <c r="AF649" s="1114"/>
      <c r="AG649" s="1114"/>
      <c r="AH649" s="1114"/>
      <c r="AI649" s="173"/>
      <c r="AJ649" s="173"/>
      <c r="AK649" s="173"/>
      <c r="AL649" s="173"/>
      <c r="AM649" s="179"/>
      <c r="AN649" s="179"/>
      <c r="AO649" s="194">
        <f t="shared" si="101"/>
        <v>0</v>
      </c>
      <c r="AP649" s="179">
        <v>1E-3</v>
      </c>
      <c r="AQ649" s="179"/>
    </row>
    <row r="650" spans="2:43">
      <c r="B650" s="183"/>
      <c r="C650" s="183"/>
      <c r="D650" s="183"/>
      <c r="E650" s="183"/>
      <c r="F650" s="183"/>
      <c r="G650" s="183"/>
      <c r="H650" s="183"/>
      <c r="I650" s="183"/>
      <c r="J650" s="183"/>
      <c r="K650" s="196">
        <f t="shared" si="100"/>
        <v>0</v>
      </c>
      <c r="L650" s="1118"/>
      <c r="M650" s="1119"/>
      <c r="N650" s="1118"/>
      <c r="O650" s="1119"/>
      <c r="P650" s="184"/>
      <c r="Q650" s="184"/>
      <c r="R650" s="184"/>
      <c r="S650" s="175"/>
      <c r="T650" s="175"/>
      <c r="U650" s="175"/>
      <c r="V650" s="175"/>
      <c r="W650" s="175"/>
      <c r="X650" s="175"/>
      <c r="Y650" s="175"/>
      <c r="Z650" s="175"/>
      <c r="AA650" s="175"/>
      <c r="AB650" s="175"/>
      <c r="AC650" s="175"/>
      <c r="AD650" s="1114"/>
      <c r="AE650" s="1114"/>
      <c r="AF650" s="1114"/>
      <c r="AG650" s="1114"/>
      <c r="AH650" s="1114"/>
      <c r="AI650" s="173"/>
      <c r="AJ650" s="173"/>
      <c r="AK650" s="173"/>
      <c r="AL650" s="173"/>
      <c r="AM650" s="179"/>
      <c r="AN650" s="179"/>
      <c r="AO650" s="194">
        <f t="shared" si="101"/>
        <v>0</v>
      </c>
      <c r="AP650" s="179">
        <v>1E-3</v>
      </c>
      <c r="AQ650" s="179"/>
    </row>
    <row r="651" spans="2:43">
      <c r="B651" s="183"/>
      <c r="C651" s="183"/>
      <c r="D651" s="183"/>
      <c r="E651" s="183"/>
      <c r="F651" s="183"/>
      <c r="G651" s="183"/>
      <c r="H651" s="183"/>
      <c r="I651" s="183"/>
      <c r="J651" s="183"/>
      <c r="K651" s="196">
        <f t="shared" si="100"/>
        <v>0</v>
      </c>
      <c r="L651" s="1118"/>
      <c r="M651" s="1119"/>
      <c r="N651" s="1118"/>
      <c r="O651" s="1119"/>
      <c r="P651" s="184"/>
      <c r="Q651" s="184"/>
      <c r="R651" s="184"/>
      <c r="S651" s="175"/>
      <c r="T651" s="175"/>
      <c r="U651" s="175"/>
      <c r="V651" s="175"/>
      <c r="W651" s="175"/>
      <c r="X651" s="175"/>
      <c r="Y651" s="175"/>
      <c r="Z651" s="175"/>
      <c r="AA651" s="175"/>
      <c r="AB651" s="175"/>
      <c r="AC651" s="175"/>
      <c r="AD651" s="1114"/>
      <c r="AE651" s="1114"/>
      <c r="AF651" s="1114"/>
      <c r="AG651" s="1114"/>
      <c r="AH651" s="1114"/>
      <c r="AI651" s="173"/>
      <c r="AJ651" s="173"/>
      <c r="AK651" s="173"/>
      <c r="AL651" s="173"/>
      <c r="AM651" s="179"/>
      <c r="AN651" s="179"/>
      <c r="AO651" s="194">
        <f t="shared" si="101"/>
        <v>0</v>
      </c>
      <c r="AP651" s="179">
        <v>1E-3</v>
      </c>
      <c r="AQ651" s="179"/>
    </row>
    <row r="652" spans="2:43">
      <c r="B652" s="183"/>
      <c r="C652" s="183"/>
      <c r="D652" s="183"/>
      <c r="E652" s="183"/>
      <c r="F652" s="183"/>
      <c r="G652" s="183"/>
      <c r="H652" s="183"/>
      <c r="I652" s="183"/>
      <c r="J652" s="183"/>
      <c r="K652" s="196">
        <f t="shared" si="100"/>
        <v>0</v>
      </c>
      <c r="L652" s="1118"/>
      <c r="M652" s="1119"/>
      <c r="N652" s="1118"/>
      <c r="O652" s="1119"/>
      <c r="P652" s="184"/>
      <c r="Q652" s="184"/>
      <c r="R652" s="184"/>
      <c r="S652" s="175"/>
      <c r="T652" s="175"/>
      <c r="U652" s="175"/>
      <c r="V652" s="175"/>
      <c r="W652" s="175"/>
      <c r="X652" s="175"/>
      <c r="Y652" s="175"/>
      <c r="Z652" s="175"/>
      <c r="AA652" s="175"/>
      <c r="AB652" s="175"/>
      <c r="AC652" s="175"/>
      <c r="AD652" s="1114"/>
      <c r="AE652" s="1114"/>
      <c r="AF652" s="1114"/>
      <c r="AG652" s="1114"/>
      <c r="AH652" s="1114"/>
      <c r="AI652" s="173"/>
      <c r="AJ652" s="173"/>
      <c r="AK652" s="173"/>
      <c r="AL652" s="173"/>
      <c r="AM652" s="179"/>
      <c r="AN652" s="179"/>
      <c r="AO652" s="194">
        <f t="shared" si="101"/>
        <v>0</v>
      </c>
      <c r="AP652" s="179">
        <v>1E-3</v>
      </c>
      <c r="AQ652" s="179"/>
    </row>
    <row r="653" spans="2:43">
      <c r="B653" s="183"/>
      <c r="C653" s="183"/>
      <c r="D653" s="183"/>
      <c r="E653" s="183"/>
      <c r="F653" s="183"/>
      <c r="G653" s="183"/>
      <c r="H653" s="183"/>
      <c r="I653" s="183"/>
      <c r="J653" s="183"/>
      <c r="K653" s="196">
        <f t="shared" si="100"/>
        <v>0</v>
      </c>
      <c r="L653" s="1118"/>
      <c r="M653" s="1119"/>
      <c r="N653" s="1118"/>
      <c r="O653" s="1119"/>
      <c r="P653" s="184"/>
      <c r="Q653" s="184"/>
      <c r="R653" s="184"/>
      <c r="S653" s="175"/>
      <c r="T653" s="175"/>
      <c r="U653" s="175"/>
      <c r="V653" s="175"/>
      <c r="W653" s="175"/>
      <c r="X653" s="175"/>
      <c r="Y653" s="175"/>
      <c r="Z653" s="175"/>
      <c r="AA653" s="175"/>
      <c r="AB653" s="175"/>
      <c r="AC653" s="175"/>
      <c r="AD653" s="1114"/>
      <c r="AE653" s="1114"/>
      <c r="AF653" s="1114"/>
      <c r="AG653" s="1114"/>
      <c r="AH653" s="1114"/>
      <c r="AI653" s="173"/>
      <c r="AJ653" s="173"/>
      <c r="AK653" s="173"/>
      <c r="AL653" s="173"/>
      <c r="AM653" s="179"/>
      <c r="AN653" s="179"/>
      <c r="AO653" s="194">
        <f t="shared" si="101"/>
        <v>0</v>
      </c>
      <c r="AP653" s="179">
        <v>1E-3</v>
      </c>
      <c r="AQ653" s="179"/>
    </row>
    <row r="654" spans="2:43">
      <c r="B654" s="183"/>
      <c r="C654" s="183"/>
      <c r="D654" s="183"/>
      <c r="E654" s="183"/>
      <c r="F654" s="183"/>
      <c r="G654" s="183"/>
      <c r="H654" s="183"/>
      <c r="I654" s="183"/>
      <c r="J654" s="183"/>
      <c r="K654" s="196">
        <f t="shared" si="100"/>
        <v>0</v>
      </c>
      <c r="L654" s="1118"/>
      <c r="M654" s="1119"/>
      <c r="N654" s="1118"/>
      <c r="O654" s="1119"/>
      <c r="P654" s="184"/>
      <c r="Q654" s="184"/>
      <c r="R654" s="184"/>
      <c r="S654" s="175"/>
      <c r="T654" s="175"/>
      <c r="U654" s="175"/>
      <c r="V654" s="175"/>
      <c r="W654" s="175"/>
      <c r="X654" s="175"/>
      <c r="Y654" s="175"/>
      <c r="Z654" s="175"/>
      <c r="AA654" s="175"/>
      <c r="AB654" s="175"/>
      <c r="AC654" s="175"/>
      <c r="AD654" s="1114"/>
      <c r="AE654" s="1114"/>
      <c r="AF654" s="1114"/>
      <c r="AG654" s="1114"/>
      <c r="AH654" s="1114"/>
      <c r="AI654" s="173"/>
      <c r="AJ654" s="173"/>
      <c r="AK654" s="173"/>
      <c r="AL654" s="173"/>
      <c r="AM654" s="179"/>
      <c r="AN654" s="179"/>
      <c r="AO654" s="194">
        <f t="shared" si="101"/>
        <v>0</v>
      </c>
      <c r="AP654" s="179">
        <v>1E-3</v>
      </c>
      <c r="AQ654" s="179"/>
    </row>
    <row r="655" spans="2:43">
      <c r="B655" s="183"/>
      <c r="C655" s="183"/>
      <c r="D655" s="183"/>
      <c r="E655" s="183"/>
      <c r="F655" s="183"/>
      <c r="G655" s="183"/>
      <c r="H655" s="183"/>
      <c r="I655" s="183"/>
      <c r="J655" s="183"/>
      <c r="K655" s="196">
        <f t="shared" si="100"/>
        <v>0</v>
      </c>
      <c r="L655" s="1118"/>
      <c r="M655" s="1119"/>
      <c r="N655" s="1118"/>
      <c r="O655" s="1119"/>
      <c r="P655" s="184"/>
      <c r="Q655" s="184"/>
      <c r="R655" s="184"/>
      <c r="S655" s="175"/>
      <c r="T655" s="175"/>
      <c r="U655" s="175"/>
      <c r="V655" s="175"/>
      <c r="W655" s="175"/>
      <c r="X655" s="175"/>
      <c r="Y655" s="175"/>
      <c r="Z655" s="175"/>
      <c r="AA655" s="175"/>
      <c r="AB655" s="175"/>
      <c r="AC655" s="175"/>
      <c r="AD655" s="1114"/>
      <c r="AE655" s="1114"/>
      <c r="AF655" s="1114"/>
      <c r="AG655" s="1114"/>
      <c r="AH655" s="1114"/>
      <c r="AI655" s="173"/>
      <c r="AJ655" s="173"/>
      <c r="AK655" s="173"/>
      <c r="AL655" s="173"/>
      <c r="AM655" s="179"/>
      <c r="AN655" s="179"/>
      <c r="AO655" s="194">
        <f t="shared" si="101"/>
        <v>0</v>
      </c>
      <c r="AP655" s="179">
        <v>1E-3</v>
      </c>
      <c r="AQ655" s="179"/>
    </row>
    <row r="656" spans="2:43">
      <c r="B656" s="183"/>
      <c r="C656" s="183"/>
      <c r="D656" s="183"/>
      <c r="E656" s="183"/>
      <c r="F656" s="183"/>
      <c r="G656" s="183"/>
      <c r="H656" s="183"/>
      <c r="I656" s="183"/>
      <c r="J656" s="183"/>
      <c r="K656" s="196">
        <f t="shared" si="100"/>
        <v>0</v>
      </c>
      <c r="L656" s="1118"/>
      <c r="M656" s="1119"/>
      <c r="N656" s="1118"/>
      <c r="O656" s="1119"/>
      <c r="P656" s="184"/>
      <c r="Q656" s="184"/>
      <c r="R656" s="184"/>
      <c r="S656" s="175"/>
      <c r="T656" s="175"/>
      <c r="U656" s="175"/>
      <c r="V656" s="175"/>
      <c r="W656" s="175"/>
      <c r="X656" s="175"/>
      <c r="Y656" s="175"/>
      <c r="Z656" s="175"/>
      <c r="AA656" s="175"/>
      <c r="AB656" s="175"/>
      <c r="AC656" s="175"/>
      <c r="AD656" s="1114"/>
      <c r="AE656" s="1114"/>
      <c r="AF656" s="1114"/>
      <c r="AG656" s="1114"/>
      <c r="AH656" s="1114"/>
      <c r="AI656" s="173"/>
      <c r="AJ656" s="173"/>
      <c r="AK656" s="173"/>
      <c r="AL656" s="173"/>
      <c r="AM656" s="179"/>
      <c r="AN656" s="179"/>
      <c r="AO656" s="194">
        <f t="shared" si="101"/>
        <v>0</v>
      </c>
      <c r="AP656" s="179">
        <v>1E-3</v>
      </c>
      <c r="AQ656" s="179"/>
    </row>
    <row r="657" spans="2:43">
      <c r="B657" s="183"/>
      <c r="C657" s="183"/>
      <c r="D657" s="183"/>
      <c r="E657" s="183"/>
      <c r="F657" s="183"/>
      <c r="G657" s="183"/>
      <c r="H657" s="183"/>
      <c r="I657" s="183"/>
      <c r="J657" s="183"/>
      <c r="K657" s="196">
        <f t="shared" si="100"/>
        <v>0</v>
      </c>
      <c r="L657" s="1118"/>
      <c r="M657" s="1119"/>
      <c r="N657" s="1118"/>
      <c r="O657" s="1119"/>
      <c r="P657" s="184"/>
      <c r="Q657" s="184"/>
      <c r="R657" s="184"/>
      <c r="S657" s="175"/>
      <c r="T657" s="175"/>
      <c r="U657" s="175"/>
      <c r="V657" s="175"/>
      <c r="W657" s="175"/>
      <c r="X657" s="175"/>
      <c r="Y657" s="175"/>
      <c r="Z657" s="175"/>
      <c r="AA657" s="175"/>
      <c r="AB657" s="175"/>
      <c r="AC657" s="175"/>
      <c r="AD657" s="1114"/>
      <c r="AE657" s="1114"/>
      <c r="AF657" s="1114"/>
      <c r="AG657" s="1114"/>
      <c r="AH657" s="1114"/>
      <c r="AI657" s="173"/>
      <c r="AJ657" s="173"/>
      <c r="AK657" s="173"/>
      <c r="AL657" s="173"/>
      <c r="AM657" s="179"/>
      <c r="AN657" s="179"/>
      <c r="AO657" s="194">
        <f t="shared" si="101"/>
        <v>0</v>
      </c>
      <c r="AP657" s="179">
        <v>1E-3</v>
      </c>
      <c r="AQ657" s="179"/>
    </row>
    <row r="658" spans="2:43">
      <c r="B658" s="183"/>
      <c r="C658" s="183"/>
      <c r="D658" s="183"/>
      <c r="E658" s="183"/>
      <c r="F658" s="183"/>
      <c r="G658" s="183"/>
      <c r="H658" s="183"/>
      <c r="I658" s="183"/>
      <c r="J658" s="183"/>
      <c r="K658" s="196">
        <f t="shared" si="100"/>
        <v>0</v>
      </c>
      <c r="L658" s="1118"/>
      <c r="M658" s="1119"/>
      <c r="N658" s="1118"/>
      <c r="O658" s="1119"/>
      <c r="P658" s="184"/>
      <c r="Q658" s="184"/>
      <c r="R658" s="184"/>
      <c r="S658" s="175"/>
      <c r="T658" s="175"/>
      <c r="U658" s="175"/>
      <c r="V658" s="175"/>
      <c r="W658" s="175"/>
      <c r="X658" s="175"/>
      <c r="Y658" s="175"/>
      <c r="Z658" s="175"/>
      <c r="AA658" s="175"/>
      <c r="AB658" s="175"/>
      <c r="AC658" s="175"/>
      <c r="AD658" s="1114"/>
      <c r="AE658" s="1114"/>
      <c r="AF658" s="1114"/>
      <c r="AG658" s="1114"/>
      <c r="AH658" s="1114"/>
      <c r="AI658" s="173"/>
      <c r="AJ658" s="173"/>
      <c r="AK658" s="173"/>
      <c r="AL658" s="173"/>
      <c r="AM658" s="179"/>
      <c r="AN658" s="179"/>
      <c r="AO658" s="194">
        <f t="shared" si="101"/>
        <v>0</v>
      </c>
      <c r="AP658" s="179">
        <v>1E-3</v>
      </c>
      <c r="AQ658" s="179"/>
    </row>
    <row r="659" spans="2:43">
      <c r="B659" s="183"/>
      <c r="C659" s="183"/>
      <c r="D659" s="183"/>
      <c r="E659" s="183"/>
      <c r="F659" s="183"/>
      <c r="G659" s="183"/>
      <c r="H659" s="183"/>
      <c r="I659" s="183"/>
      <c r="J659" s="183"/>
      <c r="K659" s="196">
        <f t="shared" si="100"/>
        <v>0</v>
      </c>
      <c r="L659" s="1118"/>
      <c r="M659" s="1119"/>
      <c r="N659" s="1118"/>
      <c r="O659" s="1119"/>
      <c r="P659" s="184"/>
      <c r="Q659" s="184"/>
      <c r="R659" s="184"/>
      <c r="S659" s="175"/>
      <c r="T659" s="175"/>
      <c r="U659" s="175"/>
      <c r="V659" s="175"/>
      <c r="W659" s="175"/>
      <c r="X659" s="175"/>
      <c r="Y659" s="175"/>
      <c r="Z659" s="175"/>
      <c r="AA659" s="175"/>
      <c r="AB659" s="175"/>
      <c r="AC659" s="175"/>
      <c r="AD659" s="1114"/>
      <c r="AE659" s="1114"/>
      <c r="AF659" s="1114"/>
      <c r="AG659" s="1114"/>
      <c r="AH659" s="1114"/>
      <c r="AI659" s="173"/>
      <c r="AJ659" s="173"/>
      <c r="AK659" s="173"/>
      <c r="AL659" s="173"/>
      <c r="AM659" s="179"/>
      <c r="AN659" s="179"/>
      <c r="AO659" s="194">
        <f t="shared" si="101"/>
        <v>0</v>
      </c>
      <c r="AP659" s="179">
        <v>1E-3</v>
      </c>
      <c r="AQ659" s="179"/>
    </row>
    <row r="660" spans="2:43">
      <c r="B660" s="183"/>
      <c r="C660" s="183"/>
      <c r="D660" s="183"/>
      <c r="E660" s="183"/>
      <c r="F660" s="183"/>
      <c r="G660" s="183"/>
      <c r="H660" s="183"/>
      <c r="I660" s="183"/>
      <c r="J660" s="183"/>
      <c r="K660" s="196">
        <f t="shared" si="100"/>
        <v>0</v>
      </c>
      <c r="L660" s="1118"/>
      <c r="M660" s="1119"/>
      <c r="N660" s="1118"/>
      <c r="O660" s="1119"/>
      <c r="P660" s="184"/>
      <c r="Q660" s="184"/>
      <c r="R660" s="184"/>
      <c r="S660" s="175"/>
      <c r="T660" s="175"/>
      <c r="U660" s="175"/>
      <c r="V660" s="175"/>
      <c r="W660" s="175"/>
      <c r="X660" s="175"/>
      <c r="Y660" s="175"/>
      <c r="Z660" s="175"/>
      <c r="AA660" s="175"/>
      <c r="AB660" s="175"/>
      <c r="AC660" s="175"/>
      <c r="AD660" s="1114"/>
      <c r="AE660" s="1114"/>
      <c r="AF660" s="1114"/>
      <c r="AG660" s="1114"/>
      <c r="AH660" s="1114"/>
      <c r="AI660" s="173"/>
      <c r="AJ660" s="173"/>
      <c r="AK660" s="173"/>
      <c r="AL660" s="173"/>
      <c r="AM660" s="179"/>
      <c r="AN660" s="179"/>
      <c r="AO660" s="194">
        <f t="shared" si="101"/>
        <v>0</v>
      </c>
      <c r="AP660" s="179">
        <v>1E-3</v>
      </c>
      <c r="AQ660" s="179"/>
    </row>
    <row r="661" spans="2:43">
      <c r="B661" s="183"/>
      <c r="C661" s="183"/>
      <c r="D661" s="183"/>
      <c r="E661" s="183"/>
      <c r="F661" s="183"/>
      <c r="G661" s="183"/>
      <c r="H661" s="183"/>
      <c r="I661" s="183"/>
      <c r="J661" s="183"/>
      <c r="K661" s="196">
        <f t="shared" si="100"/>
        <v>0</v>
      </c>
      <c r="L661" s="1118"/>
      <c r="M661" s="1119"/>
      <c r="N661" s="1118"/>
      <c r="O661" s="1119"/>
      <c r="P661" s="184"/>
      <c r="Q661" s="184"/>
      <c r="R661" s="184"/>
      <c r="S661" s="175"/>
      <c r="T661" s="175"/>
      <c r="U661" s="175"/>
      <c r="V661" s="175"/>
      <c r="W661" s="175"/>
      <c r="X661" s="175"/>
      <c r="Y661" s="175"/>
      <c r="Z661" s="175"/>
      <c r="AA661" s="175"/>
      <c r="AB661" s="175"/>
      <c r="AC661" s="175"/>
      <c r="AD661" s="1114"/>
      <c r="AE661" s="1114"/>
      <c r="AF661" s="1114"/>
      <c r="AG661" s="1114"/>
      <c r="AH661" s="1114"/>
      <c r="AI661" s="173"/>
      <c r="AJ661" s="173"/>
      <c r="AK661" s="173"/>
      <c r="AL661" s="173"/>
      <c r="AM661" s="179"/>
      <c r="AN661" s="179"/>
      <c r="AO661" s="194">
        <f t="shared" si="101"/>
        <v>0</v>
      </c>
      <c r="AP661" s="179">
        <v>1E-3</v>
      </c>
      <c r="AQ661" s="179"/>
    </row>
    <row r="662" spans="2:43">
      <c r="B662" s="183"/>
      <c r="C662" s="183"/>
      <c r="D662" s="183"/>
      <c r="E662" s="183"/>
      <c r="F662" s="183"/>
      <c r="G662" s="183"/>
      <c r="H662" s="183"/>
      <c r="I662" s="183"/>
      <c r="J662" s="183"/>
      <c r="K662" s="196">
        <f t="shared" si="100"/>
        <v>0</v>
      </c>
      <c r="L662" s="1118"/>
      <c r="M662" s="1119"/>
      <c r="N662" s="1118"/>
      <c r="O662" s="1119"/>
      <c r="P662" s="184"/>
      <c r="Q662" s="184"/>
      <c r="R662" s="184"/>
      <c r="S662" s="175"/>
      <c r="T662" s="175"/>
      <c r="U662" s="175"/>
      <c r="V662" s="175"/>
      <c r="W662" s="175"/>
      <c r="X662" s="175"/>
      <c r="Y662" s="175"/>
      <c r="Z662" s="175"/>
      <c r="AA662" s="175"/>
      <c r="AB662" s="175"/>
      <c r="AC662" s="175"/>
      <c r="AD662" s="1114"/>
      <c r="AE662" s="1114"/>
      <c r="AF662" s="1114"/>
      <c r="AG662" s="1114"/>
      <c r="AH662" s="1114"/>
      <c r="AI662" s="173"/>
      <c r="AJ662" s="173"/>
      <c r="AK662" s="173"/>
      <c r="AL662" s="173"/>
      <c r="AM662" s="179"/>
      <c r="AN662" s="179"/>
      <c r="AO662" s="194">
        <f t="shared" si="101"/>
        <v>0</v>
      </c>
      <c r="AP662" s="179">
        <v>1E-3</v>
      </c>
      <c r="AQ662" s="179"/>
    </row>
    <row r="663" spans="2:43">
      <c r="B663" s="183"/>
      <c r="C663" s="183"/>
      <c r="D663" s="183"/>
      <c r="E663" s="183"/>
      <c r="F663" s="183"/>
      <c r="G663" s="183"/>
      <c r="H663" s="183"/>
      <c r="I663" s="183"/>
      <c r="J663" s="183"/>
      <c r="K663" s="196">
        <f t="shared" si="100"/>
        <v>0</v>
      </c>
      <c r="L663" s="1118"/>
      <c r="M663" s="1119"/>
      <c r="N663" s="1118"/>
      <c r="O663" s="1119"/>
      <c r="P663" s="184"/>
      <c r="Q663" s="184"/>
      <c r="R663" s="184"/>
      <c r="S663" s="175"/>
      <c r="T663" s="175"/>
      <c r="U663" s="175"/>
      <c r="V663" s="175"/>
      <c r="W663" s="175"/>
      <c r="X663" s="175"/>
      <c r="Y663" s="175"/>
      <c r="Z663" s="175"/>
      <c r="AA663" s="175"/>
      <c r="AB663" s="175"/>
      <c r="AC663" s="175"/>
      <c r="AD663" s="1114"/>
      <c r="AE663" s="1114"/>
      <c r="AF663" s="1114"/>
      <c r="AG663" s="1114"/>
      <c r="AH663" s="1114"/>
      <c r="AI663" s="173"/>
      <c r="AJ663" s="173"/>
      <c r="AK663" s="173"/>
      <c r="AL663" s="173"/>
      <c r="AM663" s="179"/>
      <c r="AN663" s="179"/>
      <c r="AO663" s="194">
        <f t="shared" si="101"/>
        <v>0</v>
      </c>
      <c r="AP663" s="179">
        <v>1E-3</v>
      </c>
      <c r="AQ663" s="179"/>
    </row>
    <row r="664" spans="2:43">
      <c r="B664" s="183"/>
      <c r="C664" s="183"/>
      <c r="D664" s="183"/>
      <c r="E664" s="183"/>
      <c r="F664" s="183"/>
      <c r="G664" s="183"/>
      <c r="H664" s="183"/>
      <c r="I664" s="183"/>
      <c r="J664" s="183"/>
      <c r="K664" s="196">
        <f t="shared" si="100"/>
        <v>0</v>
      </c>
      <c r="L664" s="1118"/>
      <c r="M664" s="1119"/>
      <c r="N664" s="1118"/>
      <c r="O664" s="1119"/>
      <c r="P664" s="184"/>
      <c r="Q664" s="184"/>
      <c r="R664" s="184"/>
      <c r="S664" s="175"/>
      <c r="T664" s="175"/>
      <c r="U664" s="175"/>
      <c r="V664" s="175"/>
      <c r="W664" s="175"/>
      <c r="X664" s="175"/>
      <c r="Y664" s="175"/>
      <c r="Z664" s="175"/>
      <c r="AA664" s="175"/>
      <c r="AB664" s="175"/>
      <c r="AC664" s="175"/>
      <c r="AD664" s="1114"/>
      <c r="AE664" s="1114"/>
      <c r="AF664" s="1114"/>
      <c r="AG664" s="1114"/>
      <c r="AH664" s="1114"/>
      <c r="AI664" s="173"/>
      <c r="AJ664" s="173"/>
      <c r="AK664" s="173"/>
      <c r="AL664" s="173"/>
      <c r="AM664" s="179"/>
      <c r="AN664" s="179"/>
      <c r="AO664" s="194">
        <f t="shared" si="101"/>
        <v>0</v>
      </c>
      <c r="AP664" s="179">
        <v>1E-3</v>
      </c>
      <c r="AQ664" s="179"/>
    </row>
    <row r="665" spans="2:43">
      <c r="B665" s="183"/>
      <c r="C665" s="183"/>
      <c r="D665" s="183"/>
      <c r="E665" s="183"/>
      <c r="F665" s="183"/>
      <c r="G665" s="183"/>
      <c r="H665" s="183"/>
      <c r="I665" s="183"/>
      <c r="J665" s="183"/>
      <c r="K665" s="196">
        <f t="shared" si="100"/>
        <v>0</v>
      </c>
      <c r="L665" s="1118"/>
      <c r="M665" s="1119"/>
      <c r="N665" s="1118"/>
      <c r="O665" s="1119"/>
      <c r="P665" s="184"/>
      <c r="Q665" s="184"/>
      <c r="R665" s="184"/>
      <c r="S665" s="175"/>
      <c r="T665" s="175"/>
      <c r="U665" s="175"/>
      <c r="V665" s="175"/>
      <c r="W665" s="175"/>
      <c r="X665" s="175"/>
      <c r="Y665" s="175"/>
      <c r="Z665" s="175"/>
      <c r="AA665" s="175"/>
      <c r="AB665" s="175"/>
      <c r="AC665" s="175"/>
      <c r="AD665" s="1114"/>
      <c r="AE665" s="1114"/>
      <c r="AF665" s="1114"/>
      <c r="AG665" s="1114"/>
      <c r="AH665" s="1114"/>
      <c r="AI665" s="173"/>
      <c r="AJ665" s="173"/>
      <c r="AK665" s="173"/>
      <c r="AL665" s="173"/>
      <c r="AM665" s="179"/>
      <c r="AN665" s="179"/>
      <c r="AO665" s="194">
        <f t="shared" si="101"/>
        <v>0</v>
      </c>
      <c r="AP665" s="179">
        <v>1E-3</v>
      </c>
      <c r="AQ665" s="179"/>
    </row>
    <row r="666" spans="2:43">
      <c r="B666" s="183"/>
      <c r="C666" s="183"/>
      <c r="D666" s="183"/>
      <c r="E666" s="183"/>
      <c r="F666" s="183"/>
      <c r="G666" s="183"/>
      <c r="H666" s="183"/>
      <c r="I666" s="183"/>
      <c r="J666" s="183"/>
      <c r="K666" s="196">
        <f t="shared" si="100"/>
        <v>0</v>
      </c>
      <c r="L666" s="1118"/>
      <c r="M666" s="1119"/>
      <c r="N666" s="1118"/>
      <c r="O666" s="1119"/>
      <c r="P666" s="184"/>
      <c r="Q666" s="184"/>
      <c r="R666" s="184"/>
      <c r="S666" s="175"/>
      <c r="T666" s="175"/>
      <c r="U666" s="175"/>
      <c r="V666" s="175"/>
      <c r="W666" s="175"/>
      <c r="X666" s="175"/>
      <c r="Y666" s="175"/>
      <c r="Z666" s="175"/>
      <c r="AA666" s="175"/>
      <c r="AB666" s="175"/>
      <c r="AC666" s="175"/>
      <c r="AD666" s="1114"/>
      <c r="AE666" s="1114"/>
      <c r="AF666" s="1114"/>
      <c r="AG666" s="1114"/>
      <c r="AH666" s="1114"/>
      <c r="AI666" s="173"/>
      <c r="AJ666" s="173"/>
      <c r="AK666" s="173"/>
      <c r="AL666" s="173"/>
      <c r="AM666" s="179"/>
      <c r="AN666" s="179"/>
      <c r="AO666" s="194">
        <f t="shared" si="101"/>
        <v>0</v>
      </c>
      <c r="AP666" s="179">
        <v>1E-3</v>
      </c>
      <c r="AQ666" s="179"/>
    </row>
    <row r="667" spans="2:43">
      <c r="B667" s="183"/>
      <c r="C667" s="183"/>
      <c r="D667" s="183"/>
      <c r="E667" s="183"/>
      <c r="F667" s="183"/>
      <c r="G667" s="183"/>
      <c r="H667" s="183"/>
      <c r="I667" s="183"/>
      <c r="J667" s="183"/>
      <c r="K667" s="196">
        <f t="shared" si="100"/>
        <v>0</v>
      </c>
      <c r="L667" s="1118"/>
      <c r="M667" s="1119"/>
      <c r="N667" s="1118"/>
      <c r="O667" s="1119"/>
      <c r="P667" s="184"/>
      <c r="Q667" s="184"/>
      <c r="R667" s="184"/>
      <c r="S667" s="175"/>
      <c r="T667" s="175"/>
      <c r="U667" s="175"/>
      <c r="V667" s="175"/>
      <c r="W667" s="175"/>
      <c r="X667" s="175"/>
      <c r="Y667" s="175"/>
      <c r="Z667" s="175"/>
      <c r="AA667" s="175"/>
      <c r="AB667" s="175"/>
      <c r="AC667" s="175"/>
      <c r="AD667" s="1114"/>
      <c r="AE667" s="1114"/>
      <c r="AF667" s="1114"/>
      <c r="AG667" s="1114"/>
      <c r="AH667" s="1114"/>
      <c r="AI667" s="173"/>
      <c r="AJ667" s="173"/>
      <c r="AK667" s="173"/>
      <c r="AL667" s="173"/>
      <c r="AM667" s="179"/>
      <c r="AN667" s="179"/>
      <c r="AO667" s="194">
        <f t="shared" si="101"/>
        <v>0</v>
      </c>
      <c r="AP667" s="179">
        <v>1E-3</v>
      </c>
      <c r="AQ667" s="179"/>
    </row>
    <row r="668" spans="2:43">
      <c r="B668" s="183"/>
      <c r="C668" s="183"/>
      <c r="D668" s="183"/>
      <c r="E668" s="183"/>
      <c r="F668" s="183"/>
      <c r="G668" s="183"/>
      <c r="H668" s="183"/>
      <c r="I668" s="183"/>
      <c r="J668" s="183"/>
      <c r="K668" s="196">
        <f t="shared" si="100"/>
        <v>0</v>
      </c>
      <c r="L668" s="1118"/>
      <c r="M668" s="1119"/>
      <c r="N668" s="1118"/>
      <c r="O668" s="1119"/>
      <c r="P668" s="184"/>
      <c r="Q668" s="184"/>
      <c r="R668" s="184"/>
      <c r="S668" s="175"/>
      <c r="T668" s="175"/>
      <c r="U668" s="175"/>
      <c r="V668" s="175"/>
      <c r="W668" s="175"/>
      <c r="X668" s="175"/>
      <c r="Y668" s="175"/>
      <c r="Z668" s="175"/>
      <c r="AA668" s="175"/>
      <c r="AB668" s="175"/>
      <c r="AC668" s="175"/>
      <c r="AD668" s="1114"/>
      <c r="AE668" s="1114"/>
      <c r="AF668" s="1114"/>
      <c r="AG668" s="1114"/>
      <c r="AH668" s="1114"/>
      <c r="AI668" s="173"/>
      <c r="AJ668" s="173"/>
      <c r="AK668" s="173"/>
      <c r="AL668" s="173"/>
      <c r="AM668" s="179"/>
      <c r="AN668" s="179"/>
      <c r="AO668" s="194">
        <f t="shared" si="101"/>
        <v>0</v>
      </c>
      <c r="AP668" s="179">
        <v>1E-3</v>
      </c>
      <c r="AQ668" s="179"/>
    </row>
    <row r="669" spans="2:43">
      <c r="B669" s="183"/>
      <c r="C669" s="183"/>
      <c r="D669" s="183"/>
      <c r="E669" s="183"/>
      <c r="F669" s="183"/>
      <c r="G669" s="183"/>
      <c r="H669" s="183"/>
      <c r="I669" s="183"/>
      <c r="J669" s="183"/>
      <c r="K669" s="196">
        <f t="shared" si="100"/>
        <v>0</v>
      </c>
      <c r="L669" s="1118"/>
      <c r="M669" s="1119"/>
      <c r="N669" s="1118"/>
      <c r="O669" s="1119"/>
      <c r="P669" s="184"/>
      <c r="Q669" s="184"/>
      <c r="R669" s="184"/>
      <c r="S669" s="175"/>
      <c r="T669" s="175"/>
      <c r="U669" s="175"/>
      <c r="V669" s="175"/>
      <c r="W669" s="175"/>
      <c r="X669" s="175"/>
      <c r="Y669" s="175"/>
      <c r="Z669" s="175"/>
      <c r="AA669" s="175"/>
      <c r="AB669" s="175"/>
      <c r="AC669" s="175"/>
      <c r="AD669" s="1114"/>
      <c r="AE669" s="1114"/>
      <c r="AF669" s="1114"/>
      <c r="AG669" s="1114"/>
      <c r="AH669" s="1114"/>
      <c r="AI669" s="173"/>
      <c r="AJ669" s="173"/>
      <c r="AK669" s="173"/>
      <c r="AL669" s="173"/>
      <c r="AM669" s="179"/>
      <c r="AN669" s="179"/>
      <c r="AO669" s="194">
        <f t="shared" si="101"/>
        <v>0</v>
      </c>
      <c r="AP669" s="179">
        <v>1E-3</v>
      </c>
      <c r="AQ669" s="179"/>
    </row>
    <row r="670" spans="2:43">
      <c r="B670" s="183"/>
      <c r="C670" s="183"/>
      <c r="D670" s="183"/>
      <c r="E670" s="183"/>
      <c r="F670" s="183"/>
      <c r="G670" s="183"/>
      <c r="H670" s="183"/>
      <c r="I670" s="183"/>
      <c r="J670" s="183"/>
      <c r="K670" s="196">
        <f t="shared" si="100"/>
        <v>0</v>
      </c>
      <c r="L670" s="1118"/>
      <c r="M670" s="1119"/>
      <c r="N670" s="1118"/>
      <c r="O670" s="1119"/>
      <c r="P670" s="184"/>
      <c r="Q670" s="184"/>
      <c r="R670" s="184"/>
      <c r="S670" s="175"/>
      <c r="T670" s="175"/>
      <c r="U670" s="175"/>
      <c r="V670" s="175"/>
      <c r="W670" s="175"/>
      <c r="X670" s="175"/>
      <c r="Y670" s="175"/>
      <c r="Z670" s="175"/>
      <c r="AA670" s="175"/>
      <c r="AB670" s="175"/>
      <c r="AC670" s="175"/>
      <c r="AD670" s="1114"/>
      <c r="AE670" s="1114"/>
      <c r="AF670" s="1114"/>
      <c r="AG670" s="1114"/>
      <c r="AH670" s="1114"/>
      <c r="AI670" s="173"/>
      <c r="AJ670" s="173"/>
      <c r="AK670" s="173"/>
      <c r="AL670" s="173"/>
      <c r="AM670" s="179"/>
      <c r="AN670" s="179"/>
      <c r="AO670" s="194">
        <f t="shared" si="101"/>
        <v>0</v>
      </c>
      <c r="AP670" s="179">
        <v>1E-3</v>
      </c>
      <c r="AQ670" s="179"/>
    </row>
    <row r="671" spans="2:43">
      <c r="B671" s="183"/>
      <c r="C671" s="183"/>
      <c r="D671" s="183"/>
      <c r="E671" s="183"/>
      <c r="F671" s="183"/>
      <c r="G671" s="183"/>
      <c r="H671" s="183"/>
      <c r="I671" s="183"/>
      <c r="J671" s="183"/>
      <c r="K671" s="196">
        <f t="shared" si="100"/>
        <v>0</v>
      </c>
      <c r="L671" s="1118"/>
      <c r="M671" s="1119"/>
      <c r="N671" s="1118"/>
      <c r="O671" s="1119"/>
      <c r="P671" s="184"/>
      <c r="Q671" s="184"/>
      <c r="R671" s="184"/>
      <c r="S671" s="175"/>
      <c r="T671" s="175"/>
      <c r="U671" s="175"/>
      <c r="V671" s="175"/>
      <c r="W671" s="175"/>
      <c r="X671" s="175"/>
      <c r="Y671" s="175"/>
      <c r="Z671" s="175"/>
      <c r="AA671" s="175"/>
      <c r="AB671" s="175"/>
      <c r="AC671" s="175"/>
      <c r="AD671" s="1114"/>
      <c r="AE671" s="1114"/>
      <c r="AF671" s="1114"/>
      <c r="AG671" s="1114"/>
      <c r="AH671" s="1114"/>
      <c r="AI671" s="173"/>
      <c r="AJ671" s="173"/>
      <c r="AK671" s="173"/>
      <c r="AL671" s="173"/>
      <c r="AM671" s="179"/>
      <c r="AN671" s="179"/>
      <c r="AO671" s="194">
        <f t="shared" si="101"/>
        <v>0</v>
      </c>
      <c r="AP671" s="179">
        <v>1E-3</v>
      </c>
      <c r="AQ671" s="179"/>
    </row>
    <row r="672" spans="2:43">
      <c r="B672" s="183"/>
      <c r="C672" s="183"/>
      <c r="D672" s="183"/>
      <c r="E672" s="183"/>
      <c r="F672" s="183"/>
      <c r="G672" s="183"/>
      <c r="H672" s="183"/>
      <c r="I672" s="183"/>
      <c r="J672" s="183"/>
      <c r="K672" s="196">
        <f t="shared" si="100"/>
        <v>0</v>
      </c>
      <c r="L672" s="1118"/>
      <c r="M672" s="1119"/>
      <c r="N672" s="1118"/>
      <c r="O672" s="1119"/>
      <c r="P672" s="184"/>
      <c r="Q672" s="184"/>
      <c r="R672" s="184"/>
      <c r="S672" s="175"/>
      <c r="T672" s="175"/>
      <c r="U672" s="175"/>
      <c r="V672" s="175"/>
      <c r="W672" s="175"/>
      <c r="X672" s="175"/>
      <c r="Y672" s="175"/>
      <c r="Z672" s="175"/>
      <c r="AA672" s="175"/>
      <c r="AB672" s="175"/>
      <c r="AC672" s="175"/>
      <c r="AD672" s="1114"/>
      <c r="AE672" s="1114"/>
      <c r="AF672" s="1114"/>
      <c r="AG672" s="1114"/>
      <c r="AH672" s="1114"/>
      <c r="AI672" s="173"/>
      <c r="AJ672" s="173"/>
      <c r="AK672" s="173"/>
      <c r="AL672" s="173"/>
      <c r="AM672" s="179"/>
      <c r="AN672" s="179"/>
      <c r="AO672" s="194">
        <f t="shared" si="101"/>
        <v>0</v>
      </c>
      <c r="AP672" s="179">
        <v>1E-3</v>
      </c>
      <c r="AQ672" s="179"/>
    </row>
    <row r="673" spans="2:43">
      <c r="B673" s="183"/>
      <c r="C673" s="183"/>
      <c r="D673" s="183"/>
      <c r="E673" s="183"/>
      <c r="F673" s="183"/>
      <c r="G673" s="183"/>
      <c r="H673" s="183"/>
      <c r="I673" s="183"/>
      <c r="J673" s="183"/>
      <c r="K673" s="196">
        <f t="shared" si="100"/>
        <v>0</v>
      </c>
      <c r="L673" s="1118"/>
      <c r="M673" s="1119"/>
      <c r="N673" s="1118"/>
      <c r="O673" s="1119"/>
      <c r="P673" s="184"/>
      <c r="Q673" s="184"/>
      <c r="R673" s="184"/>
      <c r="S673" s="175"/>
      <c r="T673" s="175"/>
      <c r="U673" s="175"/>
      <c r="V673" s="175"/>
      <c r="W673" s="175"/>
      <c r="X673" s="175"/>
      <c r="Y673" s="175"/>
      <c r="Z673" s="175"/>
      <c r="AA673" s="175"/>
      <c r="AB673" s="175"/>
      <c r="AC673" s="175"/>
      <c r="AD673" s="1114"/>
      <c r="AE673" s="1114"/>
      <c r="AF673" s="1114"/>
      <c r="AG673" s="1114"/>
      <c r="AH673" s="1114"/>
      <c r="AI673" s="173"/>
      <c r="AJ673" s="173"/>
      <c r="AK673" s="173"/>
      <c r="AL673" s="173"/>
      <c r="AM673" s="179"/>
      <c r="AN673" s="179"/>
      <c r="AO673" s="194">
        <f t="shared" si="101"/>
        <v>0</v>
      </c>
      <c r="AP673" s="179">
        <v>1E-3</v>
      </c>
      <c r="AQ673" s="179"/>
    </row>
    <row r="674" spans="2:43">
      <c r="B674" s="183"/>
      <c r="C674" s="183"/>
      <c r="D674" s="183"/>
      <c r="E674" s="183"/>
      <c r="F674" s="183"/>
      <c r="G674" s="183"/>
      <c r="H674" s="183"/>
      <c r="I674" s="183"/>
      <c r="J674" s="183"/>
      <c r="K674" s="196">
        <f t="shared" si="100"/>
        <v>0</v>
      </c>
      <c r="L674" s="1118"/>
      <c r="M674" s="1119"/>
      <c r="N674" s="1118"/>
      <c r="O674" s="1119"/>
      <c r="P674" s="184"/>
      <c r="Q674" s="184"/>
      <c r="R674" s="184"/>
      <c r="S674" s="175"/>
      <c r="T674" s="175"/>
      <c r="U674" s="175"/>
      <c r="V674" s="175"/>
      <c r="W674" s="175"/>
      <c r="X674" s="175"/>
      <c r="Y674" s="175"/>
      <c r="Z674" s="175"/>
      <c r="AA674" s="175"/>
      <c r="AB674" s="175"/>
      <c r="AC674" s="175"/>
      <c r="AD674" s="1114"/>
      <c r="AE674" s="1114"/>
      <c r="AF674" s="1114"/>
      <c r="AG674" s="1114"/>
      <c r="AH674" s="1114"/>
      <c r="AI674" s="173"/>
      <c r="AJ674" s="173"/>
      <c r="AK674" s="173"/>
      <c r="AL674" s="173"/>
      <c r="AM674" s="179"/>
      <c r="AN674" s="179"/>
      <c r="AO674" s="194">
        <f t="shared" si="101"/>
        <v>0</v>
      </c>
      <c r="AP674" s="179">
        <v>1E-3</v>
      </c>
      <c r="AQ674" s="179"/>
    </row>
    <row r="675" spans="2:43">
      <c r="B675" s="183"/>
      <c r="C675" s="183"/>
      <c r="D675" s="183"/>
      <c r="E675" s="183"/>
      <c r="F675" s="183"/>
      <c r="G675" s="183"/>
      <c r="H675" s="183"/>
      <c r="I675" s="183"/>
      <c r="J675" s="183"/>
      <c r="K675" s="196">
        <f t="shared" si="100"/>
        <v>0</v>
      </c>
      <c r="L675" s="1118"/>
      <c r="M675" s="1119"/>
      <c r="N675" s="1118"/>
      <c r="O675" s="1119"/>
      <c r="P675" s="184"/>
      <c r="Q675" s="184"/>
      <c r="R675" s="184"/>
      <c r="S675" s="175"/>
      <c r="T675" s="175"/>
      <c r="U675" s="175"/>
      <c r="V675" s="175"/>
      <c r="W675" s="175"/>
      <c r="X675" s="175"/>
      <c r="Y675" s="175"/>
      <c r="Z675" s="175"/>
      <c r="AA675" s="175"/>
      <c r="AB675" s="175"/>
      <c r="AC675" s="175"/>
      <c r="AD675" s="1114"/>
      <c r="AE675" s="1114"/>
      <c r="AF675" s="1114"/>
      <c r="AG675" s="1114"/>
      <c r="AH675" s="1114"/>
      <c r="AI675" s="173"/>
      <c r="AJ675" s="173"/>
      <c r="AK675" s="173"/>
      <c r="AL675" s="173"/>
      <c r="AM675" s="179"/>
      <c r="AN675" s="179"/>
      <c r="AO675" s="194">
        <f t="shared" si="101"/>
        <v>0</v>
      </c>
      <c r="AP675" s="179">
        <v>1E-3</v>
      </c>
      <c r="AQ675" s="179"/>
    </row>
    <row r="676" spans="2:43">
      <c r="B676" s="183"/>
      <c r="C676" s="183"/>
      <c r="D676" s="183"/>
      <c r="E676" s="183"/>
      <c r="F676" s="183"/>
      <c r="G676" s="183"/>
      <c r="H676" s="183"/>
      <c r="I676" s="183"/>
      <c r="J676" s="183"/>
      <c r="K676" s="196">
        <f t="shared" si="100"/>
        <v>0</v>
      </c>
      <c r="L676" s="1118"/>
      <c r="M676" s="1119"/>
      <c r="N676" s="1118"/>
      <c r="O676" s="1119"/>
      <c r="P676" s="184"/>
      <c r="Q676" s="184"/>
      <c r="R676" s="184"/>
      <c r="S676" s="175"/>
      <c r="T676" s="175"/>
      <c r="U676" s="175"/>
      <c r="V676" s="175"/>
      <c r="W676" s="175"/>
      <c r="X676" s="175"/>
      <c r="Y676" s="175"/>
      <c r="Z676" s="175"/>
      <c r="AA676" s="175"/>
      <c r="AB676" s="175"/>
      <c r="AC676" s="175"/>
      <c r="AD676" s="1114"/>
      <c r="AE676" s="1114"/>
      <c r="AF676" s="1114"/>
      <c r="AG676" s="1114"/>
      <c r="AH676" s="1114"/>
      <c r="AI676" s="173"/>
      <c r="AJ676" s="173"/>
      <c r="AK676" s="173"/>
      <c r="AL676" s="173"/>
      <c r="AM676" s="179"/>
      <c r="AN676" s="179"/>
      <c r="AO676" s="194">
        <f t="shared" si="101"/>
        <v>0</v>
      </c>
      <c r="AP676" s="179">
        <v>1E-3</v>
      </c>
      <c r="AQ676" s="179"/>
    </row>
    <row r="677" spans="2:43">
      <c r="B677" s="183"/>
      <c r="C677" s="183"/>
      <c r="D677" s="183"/>
      <c r="E677" s="183"/>
      <c r="F677" s="183"/>
      <c r="G677" s="183"/>
      <c r="H677" s="183"/>
      <c r="I677" s="183"/>
      <c r="J677" s="183"/>
      <c r="K677" s="196">
        <f t="shared" si="100"/>
        <v>0</v>
      </c>
      <c r="L677" s="1118"/>
      <c r="M677" s="1119"/>
      <c r="N677" s="1118"/>
      <c r="O677" s="1119"/>
      <c r="P677" s="184"/>
      <c r="Q677" s="184"/>
      <c r="R677" s="184"/>
      <c r="S677" s="175"/>
      <c r="T677" s="175"/>
      <c r="U677" s="175"/>
      <c r="V677" s="175"/>
      <c r="W677" s="175"/>
      <c r="X677" s="175"/>
      <c r="Y677" s="175"/>
      <c r="Z677" s="175"/>
      <c r="AA677" s="175"/>
      <c r="AB677" s="175"/>
      <c r="AC677" s="175"/>
      <c r="AD677" s="1114"/>
      <c r="AE677" s="1114"/>
      <c r="AF677" s="1114"/>
      <c r="AG677" s="1114"/>
      <c r="AH677" s="1114"/>
      <c r="AI677" s="173"/>
      <c r="AJ677" s="173"/>
      <c r="AK677" s="173"/>
      <c r="AL677" s="173"/>
      <c r="AM677" s="179"/>
      <c r="AN677" s="179"/>
      <c r="AO677" s="194">
        <f t="shared" si="101"/>
        <v>0</v>
      </c>
      <c r="AP677" s="179">
        <v>1E-3</v>
      </c>
      <c r="AQ677" s="179"/>
    </row>
    <row r="678" spans="2:43">
      <c r="B678" s="183"/>
      <c r="C678" s="183"/>
      <c r="D678" s="183"/>
      <c r="E678" s="183"/>
      <c r="F678" s="183"/>
      <c r="G678" s="183"/>
      <c r="H678" s="183"/>
      <c r="I678" s="183"/>
      <c r="J678" s="183"/>
      <c r="K678" s="196">
        <f t="shared" si="100"/>
        <v>0</v>
      </c>
      <c r="L678" s="1118"/>
      <c r="M678" s="1119"/>
      <c r="N678" s="1118"/>
      <c r="O678" s="1119"/>
      <c r="P678" s="184"/>
      <c r="Q678" s="184"/>
      <c r="R678" s="184"/>
      <c r="S678" s="175"/>
      <c r="T678" s="175"/>
      <c r="U678" s="175"/>
      <c r="V678" s="175"/>
      <c r="W678" s="175"/>
      <c r="X678" s="175"/>
      <c r="Y678" s="175"/>
      <c r="Z678" s="175"/>
      <c r="AA678" s="175"/>
      <c r="AB678" s="175"/>
      <c r="AC678" s="175"/>
      <c r="AD678" s="1114"/>
      <c r="AE678" s="1114"/>
      <c r="AF678" s="1114"/>
      <c r="AG678" s="1114"/>
      <c r="AH678" s="1114"/>
      <c r="AI678" s="173"/>
      <c r="AJ678" s="173"/>
      <c r="AK678" s="173"/>
      <c r="AL678" s="173"/>
      <c r="AM678" s="179"/>
      <c r="AN678" s="179"/>
      <c r="AO678" s="194">
        <f t="shared" si="101"/>
        <v>0</v>
      </c>
      <c r="AP678" s="179">
        <v>1E-3</v>
      </c>
      <c r="AQ678" s="179"/>
    </row>
    <row r="679" spans="2:43">
      <c r="B679" s="183"/>
      <c r="C679" s="183"/>
      <c r="D679" s="183"/>
      <c r="E679" s="183"/>
      <c r="F679" s="183"/>
      <c r="G679" s="183"/>
      <c r="H679" s="183"/>
      <c r="I679" s="183"/>
      <c r="J679" s="183"/>
      <c r="K679" s="196">
        <f t="shared" si="100"/>
        <v>0</v>
      </c>
      <c r="L679" s="1118"/>
      <c r="M679" s="1119"/>
      <c r="N679" s="1118"/>
      <c r="O679" s="1119"/>
      <c r="P679" s="184"/>
      <c r="Q679" s="184"/>
      <c r="R679" s="184"/>
      <c r="S679" s="175"/>
      <c r="T679" s="175"/>
      <c r="U679" s="175"/>
      <c r="V679" s="175"/>
      <c r="W679" s="175"/>
      <c r="X679" s="175"/>
      <c r="Y679" s="175"/>
      <c r="Z679" s="175"/>
      <c r="AA679" s="175"/>
      <c r="AB679" s="175"/>
      <c r="AC679" s="175"/>
      <c r="AD679" s="1114"/>
      <c r="AE679" s="1114"/>
      <c r="AF679" s="1114"/>
      <c r="AG679" s="1114"/>
      <c r="AH679" s="1114"/>
      <c r="AI679" s="173"/>
      <c r="AJ679" s="173"/>
      <c r="AK679" s="173"/>
      <c r="AL679" s="173"/>
      <c r="AM679" s="179"/>
      <c r="AN679" s="179"/>
      <c r="AO679" s="194">
        <f t="shared" si="101"/>
        <v>0</v>
      </c>
      <c r="AP679" s="179">
        <v>1E-3</v>
      </c>
      <c r="AQ679" s="179"/>
    </row>
    <row r="680" spans="2:43">
      <c r="B680" s="183"/>
      <c r="C680" s="183"/>
      <c r="D680" s="183"/>
      <c r="E680" s="183"/>
      <c r="F680" s="183"/>
      <c r="G680" s="183"/>
      <c r="H680" s="183"/>
      <c r="I680" s="183"/>
      <c r="J680" s="183"/>
      <c r="K680" s="196">
        <f t="shared" si="100"/>
        <v>0</v>
      </c>
      <c r="L680" s="1118"/>
      <c r="M680" s="1119"/>
      <c r="N680" s="1118"/>
      <c r="O680" s="1119"/>
      <c r="P680" s="184"/>
      <c r="Q680" s="184"/>
      <c r="R680" s="184"/>
      <c r="S680" s="175"/>
      <c r="T680" s="175"/>
      <c r="U680" s="175"/>
      <c r="V680" s="175"/>
      <c r="W680" s="175"/>
      <c r="X680" s="175"/>
      <c r="Y680" s="175"/>
      <c r="Z680" s="175"/>
      <c r="AA680" s="175"/>
      <c r="AB680" s="175"/>
      <c r="AC680" s="175"/>
      <c r="AD680" s="1114"/>
      <c r="AE680" s="1114"/>
      <c r="AF680" s="1114"/>
      <c r="AG680" s="1114"/>
      <c r="AH680" s="1114"/>
      <c r="AI680" s="173"/>
      <c r="AJ680" s="173"/>
      <c r="AK680" s="173"/>
      <c r="AL680" s="173"/>
      <c r="AM680" s="179"/>
      <c r="AN680" s="179"/>
      <c r="AO680" s="194">
        <f t="shared" si="101"/>
        <v>0</v>
      </c>
      <c r="AP680" s="179">
        <v>1E-3</v>
      </c>
      <c r="AQ680" s="179"/>
    </row>
    <row r="681" spans="2:43">
      <c r="B681" s="183"/>
      <c r="C681" s="183"/>
      <c r="D681" s="183"/>
      <c r="E681" s="183"/>
      <c r="F681" s="183"/>
      <c r="G681" s="183"/>
      <c r="H681" s="183"/>
      <c r="I681" s="183"/>
      <c r="J681" s="183"/>
      <c r="K681" s="196">
        <f t="shared" si="100"/>
        <v>0</v>
      </c>
      <c r="L681" s="1118"/>
      <c r="M681" s="1119"/>
      <c r="N681" s="1118"/>
      <c r="O681" s="1119"/>
      <c r="P681" s="184"/>
      <c r="Q681" s="184"/>
      <c r="R681" s="184"/>
      <c r="S681" s="175"/>
      <c r="T681" s="175"/>
      <c r="U681" s="175"/>
      <c r="V681" s="175"/>
      <c r="W681" s="175"/>
      <c r="X681" s="175"/>
      <c r="Y681" s="175"/>
      <c r="Z681" s="175"/>
      <c r="AA681" s="175"/>
      <c r="AB681" s="175"/>
      <c r="AC681" s="175"/>
      <c r="AD681" s="1114"/>
      <c r="AE681" s="1114"/>
      <c r="AF681" s="1114"/>
      <c r="AG681" s="1114"/>
      <c r="AH681" s="1114"/>
      <c r="AI681" s="173"/>
      <c r="AJ681" s="173"/>
      <c r="AK681" s="173"/>
      <c r="AL681" s="173"/>
      <c r="AM681" s="179"/>
      <c r="AN681" s="179"/>
      <c r="AO681" s="194">
        <f t="shared" si="101"/>
        <v>0</v>
      </c>
      <c r="AP681" s="179">
        <v>1E-3</v>
      </c>
      <c r="AQ681" s="179"/>
    </row>
    <row r="682" spans="2:43">
      <c r="B682" s="183"/>
      <c r="C682" s="183"/>
      <c r="D682" s="183"/>
      <c r="E682" s="183"/>
      <c r="F682" s="183"/>
      <c r="G682" s="183"/>
      <c r="H682" s="183"/>
      <c r="I682" s="183"/>
      <c r="J682" s="183"/>
      <c r="K682" s="196">
        <f t="shared" si="100"/>
        <v>0</v>
      </c>
      <c r="L682" s="1118"/>
      <c r="M682" s="1119"/>
      <c r="N682" s="1118"/>
      <c r="O682" s="1119"/>
      <c r="P682" s="184"/>
      <c r="Q682" s="184"/>
      <c r="R682" s="184"/>
      <c r="S682" s="175"/>
      <c r="T682" s="175"/>
      <c r="U682" s="175"/>
      <c r="V682" s="175"/>
      <c r="W682" s="175"/>
      <c r="X682" s="175"/>
      <c r="Y682" s="175"/>
      <c r="Z682" s="175"/>
      <c r="AA682" s="175"/>
      <c r="AB682" s="175"/>
      <c r="AC682" s="175"/>
      <c r="AD682" s="1114"/>
      <c r="AE682" s="1114"/>
      <c r="AF682" s="1114"/>
      <c r="AG682" s="1114"/>
      <c r="AH682" s="1114"/>
      <c r="AI682" s="173"/>
      <c r="AJ682" s="173"/>
      <c r="AK682" s="173"/>
      <c r="AL682" s="173"/>
      <c r="AM682" s="179"/>
      <c r="AN682" s="179"/>
      <c r="AO682" s="194">
        <f t="shared" si="101"/>
        <v>0</v>
      </c>
      <c r="AP682" s="179">
        <v>1E-3</v>
      </c>
      <c r="AQ682" s="179"/>
    </row>
    <row r="683" spans="2:43">
      <c r="B683" s="183"/>
      <c r="C683" s="183"/>
      <c r="D683" s="183"/>
      <c r="E683" s="183"/>
      <c r="F683" s="183"/>
      <c r="G683" s="183"/>
      <c r="H683" s="183"/>
      <c r="I683" s="183"/>
      <c r="J683" s="183"/>
      <c r="K683" s="196">
        <f t="shared" si="100"/>
        <v>0</v>
      </c>
      <c r="L683" s="1118"/>
      <c r="M683" s="1119"/>
      <c r="N683" s="1118"/>
      <c r="O683" s="1119"/>
      <c r="P683" s="184"/>
      <c r="Q683" s="184"/>
      <c r="R683" s="184"/>
      <c r="S683" s="175"/>
      <c r="T683" s="175"/>
      <c r="U683" s="175"/>
      <c r="V683" s="175"/>
      <c r="W683" s="175"/>
      <c r="X683" s="175"/>
      <c r="Y683" s="175"/>
      <c r="Z683" s="175"/>
      <c r="AA683" s="175"/>
      <c r="AB683" s="175"/>
      <c r="AC683" s="175"/>
      <c r="AD683" s="1114"/>
      <c r="AE683" s="1114"/>
      <c r="AF683" s="1114"/>
      <c r="AG683" s="1114"/>
      <c r="AH683" s="1114"/>
      <c r="AI683" s="173"/>
      <c r="AJ683" s="173"/>
      <c r="AK683" s="173"/>
      <c r="AL683" s="173"/>
      <c r="AM683" s="179"/>
      <c r="AN683" s="179"/>
      <c r="AO683" s="194">
        <f t="shared" si="101"/>
        <v>0</v>
      </c>
      <c r="AP683" s="179">
        <v>1E-3</v>
      </c>
      <c r="AQ683" s="179"/>
    </row>
    <row r="684" spans="2:43">
      <c r="B684" s="183"/>
      <c r="C684" s="183"/>
      <c r="D684" s="183"/>
      <c r="E684" s="183"/>
      <c r="F684" s="183"/>
      <c r="G684" s="183"/>
      <c r="H684" s="183"/>
      <c r="I684" s="183"/>
      <c r="J684" s="183"/>
      <c r="K684" s="196">
        <f t="shared" si="100"/>
        <v>0</v>
      </c>
      <c r="L684" s="1118"/>
      <c r="M684" s="1119"/>
      <c r="N684" s="1118"/>
      <c r="O684" s="1119"/>
      <c r="P684" s="184"/>
      <c r="Q684" s="184"/>
      <c r="R684" s="184"/>
      <c r="S684" s="175"/>
      <c r="T684" s="175"/>
      <c r="U684" s="175"/>
      <c r="V684" s="175"/>
      <c r="W684" s="175"/>
      <c r="X684" s="175"/>
      <c r="Y684" s="175"/>
      <c r="Z684" s="175"/>
      <c r="AA684" s="175"/>
      <c r="AB684" s="175"/>
      <c r="AC684" s="175"/>
      <c r="AD684" s="1114"/>
      <c r="AE684" s="1114"/>
      <c r="AF684" s="1114"/>
      <c r="AG684" s="1114"/>
      <c r="AH684" s="1114"/>
      <c r="AI684" s="173"/>
      <c r="AJ684" s="173"/>
      <c r="AK684" s="173"/>
      <c r="AL684" s="173"/>
      <c r="AM684" s="179"/>
      <c r="AN684" s="179"/>
      <c r="AO684" s="194">
        <f t="shared" si="101"/>
        <v>0</v>
      </c>
      <c r="AP684" s="179">
        <v>1E-3</v>
      </c>
      <c r="AQ684" s="179"/>
    </row>
    <row r="685" spans="2:43">
      <c r="B685" s="183"/>
      <c r="C685" s="183"/>
      <c r="D685" s="183"/>
      <c r="E685" s="183"/>
      <c r="F685" s="183"/>
      <c r="G685" s="183"/>
      <c r="H685" s="183"/>
      <c r="I685" s="183"/>
      <c r="J685" s="183"/>
      <c r="K685" s="196">
        <f t="shared" si="100"/>
        <v>0</v>
      </c>
      <c r="L685" s="1118"/>
      <c r="M685" s="1119"/>
      <c r="N685" s="1118"/>
      <c r="O685" s="1119"/>
      <c r="P685" s="184"/>
      <c r="Q685" s="184"/>
      <c r="R685" s="184"/>
      <c r="S685" s="175"/>
      <c r="T685" s="175"/>
      <c r="U685" s="175"/>
      <c r="V685" s="175"/>
      <c r="W685" s="175"/>
      <c r="X685" s="175"/>
      <c r="Y685" s="175"/>
      <c r="Z685" s="175"/>
      <c r="AA685" s="175"/>
      <c r="AB685" s="175"/>
      <c r="AC685" s="175"/>
      <c r="AD685" s="1114"/>
      <c r="AE685" s="1114"/>
      <c r="AF685" s="1114"/>
      <c r="AG685" s="1114"/>
      <c r="AH685" s="1114"/>
      <c r="AI685" s="173"/>
      <c r="AJ685" s="173"/>
      <c r="AK685" s="173"/>
      <c r="AL685" s="173"/>
      <c r="AM685" s="179"/>
      <c r="AN685" s="179"/>
      <c r="AO685" s="194">
        <f t="shared" si="101"/>
        <v>0</v>
      </c>
      <c r="AP685" s="179">
        <v>1E-3</v>
      </c>
      <c r="AQ685" s="179"/>
    </row>
    <row r="686" spans="2:43">
      <c r="B686" s="183"/>
      <c r="C686" s="183"/>
      <c r="D686" s="183"/>
      <c r="E686" s="183"/>
      <c r="F686" s="183"/>
      <c r="G686" s="183"/>
      <c r="H686" s="183"/>
      <c r="I686" s="183"/>
      <c r="J686" s="183"/>
      <c r="K686" s="196">
        <f t="shared" si="100"/>
        <v>0</v>
      </c>
      <c r="L686" s="1118"/>
      <c r="M686" s="1119"/>
      <c r="N686" s="1118"/>
      <c r="O686" s="1119"/>
      <c r="P686" s="184"/>
      <c r="Q686" s="184"/>
      <c r="R686" s="184"/>
      <c r="S686" s="175"/>
      <c r="T686" s="175"/>
      <c r="U686" s="175"/>
      <c r="V686" s="175"/>
      <c r="W686" s="175"/>
      <c r="X686" s="175"/>
      <c r="Y686" s="175"/>
      <c r="Z686" s="175"/>
      <c r="AA686" s="175"/>
      <c r="AB686" s="175"/>
      <c r="AC686" s="175"/>
      <c r="AD686" s="1114"/>
      <c r="AE686" s="1114"/>
      <c r="AF686" s="1114"/>
      <c r="AG686" s="1114"/>
      <c r="AH686" s="1114"/>
      <c r="AI686" s="173"/>
      <c r="AJ686" s="173"/>
      <c r="AK686" s="173"/>
      <c r="AL686" s="173"/>
      <c r="AM686" s="179"/>
      <c r="AN686" s="179"/>
      <c r="AO686" s="194">
        <f t="shared" si="101"/>
        <v>0</v>
      </c>
      <c r="AP686" s="179">
        <v>1E-3</v>
      </c>
      <c r="AQ686" s="179"/>
    </row>
    <row r="687" spans="2:43">
      <c r="B687" s="183"/>
      <c r="C687" s="183"/>
      <c r="D687" s="183"/>
      <c r="E687" s="183"/>
      <c r="F687" s="183"/>
      <c r="G687" s="183"/>
      <c r="H687" s="183"/>
      <c r="I687" s="183"/>
      <c r="J687" s="183"/>
      <c r="K687" s="196">
        <f t="shared" si="100"/>
        <v>0</v>
      </c>
      <c r="L687" s="1118"/>
      <c r="M687" s="1119"/>
      <c r="N687" s="1118"/>
      <c r="O687" s="1119"/>
      <c r="P687" s="184"/>
      <c r="Q687" s="184"/>
      <c r="R687" s="184"/>
      <c r="S687" s="175"/>
      <c r="T687" s="175"/>
      <c r="U687" s="175"/>
      <c r="V687" s="175"/>
      <c r="W687" s="175"/>
      <c r="X687" s="175"/>
      <c r="Y687" s="175"/>
      <c r="Z687" s="175"/>
      <c r="AA687" s="175"/>
      <c r="AB687" s="175"/>
      <c r="AC687" s="175"/>
      <c r="AD687" s="1114"/>
      <c r="AE687" s="1114"/>
      <c r="AF687" s="1114"/>
      <c r="AG687" s="1114"/>
      <c r="AH687" s="1114"/>
      <c r="AI687" s="173"/>
      <c r="AJ687" s="173"/>
      <c r="AK687" s="173"/>
      <c r="AL687" s="173"/>
      <c r="AM687" s="179"/>
      <c r="AN687" s="179"/>
      <c r="AO687" s="194">
        <f t="shared" si="101"/>
        <v>0</v>
      </c>
      <c r="AP687" s="179">
        <v>1E-3</v>
      </c>
      <c r="AQ687" s="179"/>
    </row>
    <row r="688" spans="2:43">
      <c r="B688" s="183"/>
      <c r="C688" s="183"/>
      <c r="D688" s="183"/>
      <c r="E688" s="183"/>
      <c r="F688" s="183"/>
      <c r="G688" s="183"/>
      <c r="H688" s="183"/>
      <c r="I688" s="183"/>
      <c r="J688" s="183"/>
      <c r="K688" s="196">
        <f t="shared" si="100"/>
        <v>0</v>
      </c>
      <c r="L688" s="1118"/>
      <c r="M688" s="1119"/>
      <c r="N688" s="1118"/>
      <c r="O688" s="1119"/>
      <c r="P688" s="184"/>
      <c r="Q688" s="184"/>
      <c r="R688" s="184"/>
      <c r="S688" s="175"/>
      <c r="T688" s="175"/>
      <c r="U688" s="175"/>
      <c r="V688" s="175"/>
      <c r="W688" s="175"/>
      <c r="X688" s="175"/>
      <c r="Y688" s="175"/>
      <c r="Z688" s="175"/>
      <c r="AA688" s="175"/>
      <c r="AB688" s="175"/>
      <c r="AC688" s="175"/>
      <c r="AD688" s="1114"/>
      <c r="AE688" s="1114"/>
      <c r="AF688" s="1114"/>
      <c r="AG688" s="1114"/>
      <c r="AH688" s="1114"/>
      <c r="AI688" s="173"/>
      <c r="AJ688" s="173"/>
      <c r="AK688" s="173"/>
      <c r="AL688" s="173"/>
      <c r="AM688" s="179"/>
      <c r="AN688" s="179"/>
      <c r="AO688" s="194">
        <f t="shared" si="101"/>
        <v>0</v>
      </c>
      <c r="AP688" s="179">
        <v>1E-3</v>
      </c>
      <c r="AQ688" s="179"/>
    </row>
    <row r="689" spans="2:43">
      <c r="B689" s="183"/>
      <c r="C689" s="183"/>
      <c r="D689" s="183"/>
      <c r="E689" s="183"/>
      <c r="F689" s="183"/>
      <c r="G689" s="183"/>
      <c r="H689" s="183"/>
      <c r="I689" s="183"/>
      <c r="J689" s="183"/>
      <c r="K689" s="196">
        <f t="shared" si="100"/>
        <v>0</v>
      </c>
      <c r="L689" s="1118"/>
      <c r="M689" s="1119"/>
      <c r="N689" s="1118"/>
      <c r="O689" s="1119"/>
      <c r="P689" s="184"/>
      <c r="Q689" s="184"/>
      <c r="R689" s="184"/>
      <c r="S689" s="175"/>
      <c r="T689" s="175"/>
      <c r="U689" s="175"/>
      <c r="V689" s="175"/>
      <c r="W689" s="175"/>
      <c r="X689" s="175"/>
      <c r="Y689" s="175"/>
      <c r="Z689" s="175"/>
      <c r="AA689" s="175"/>
      <c r="AB689" s="175"/>
      <c r="AC689" s="175"/>
      <c r="AD689" s="1114"/>
      <c r="AE689" s="1114"/>
      <c r="AF689" s="1114"/>
      <c r="AG689" s="1114"/>
      <c r="AH689" s="1114"/>
      <c r="AI689" s="173"/>
      <c r="AJ689" s="173"/>
      <c r="AK689" s="173"/>
      <c r="AL689" s="173"/>
      <c r="AM689" s="179"/>
      <c r="AN689" s="179"/>
      <c r="AO689" s="194">
        <f t="shared" si="101"/>
        <v>0</v>
      </c>
      <c r="AP689" s="179">
        <v>1E-3</v>
      </c>
      <c r="AQ689" s="179"/>
    </row>
    <row r="690" spans="2:43">
      <c r="B690" s="183"/>
      <c r="C690" s="183"/>
      <c r="D690" s="183"/>
      <c r="E690" s="183"/>
      <c r="F690" s="183"/>
      <c r="G690" s="183"/>
      <c r="H690" s="183"/>
      <c r="I690" s="183"/>
      <c r="J690" s="183"/>
      <c r="K690" s="196">
        <f t="shared" si="100"/>
        <v>0</v>
      </c>
      <c r="L690" s="1118"/>
      <c r="M690" s="1119"/>
      <c r="N690" s="1118"/>
      <c r="O690" s="1119"/>
      <c r="P690" s="184"/>
      <c r="Q690" s="184"/>
      <c r="R690" s="184"/>
      <c r="S690" s="175"/>
      <c r="T690" s="175"/>
      <c r="U690" s="175"/>
      <c r="V690" s="175"/>
      <c r="W690" s="175"/>
      <c r="X690" s="175"/>
      <c r="Y690" s="175"/>
      <c r="Z690" s="175"/>
      <c r="AA690" s="175"/>
      <c r="AB690" s="175"/>
      <c r="AC690" s="175"/>
      <c r="AD690" s="1114"/>
      <c r="AE690" s="1114"/>
      <c r="AF690" s="1114"/>
      <c r="AG690" s="1114"/>
      <c r="AH690" s="1114"/>
      <c r="AI690" s="173"/>
      <c r="AJ690" s="173"/>
      <c r="AK690" s="173"/>
      <c r="AL690" s="173"/>
      <c r="AM690" s="179"/>
      <c r="AN690" s="179"/>
      <c r="AO690" s="194">
        <f t="shared" si="101"/>
        <v>0</v>
      </c>
      <c r="AP690" s="179">
        <v>1E-3</v>
      </c>
      <c r="AQ690" s="179"/>
    </row>
    <row r="691" spans="2:43">
      <c r="B691" s="183"/>
      <c r="C691" s="183"/>
      <c r="D691" s="183"/>
      <c r="E691" s="183"/>
      <c r="F691" s="183"/>
      <c r="G691" s="183"/>
      <c r="H691" s="183"/>
      <c r="I691" s="183"/>
      <c r="J691" s="183"/>
      <c r="K691" s="196">
        <f t="shared" si="100"/>
        <v>0</v>
      </c>
      <c r="L691" s="1118"/>
      <c r="M691" s="1119"/>
      <c r="N691" s="1118"/>
      <c r="O691" s="1119"/>
      <c r="P691" s="184"/>
      <c r="Q691" s="184"/>
      <c r="R691" s="184"/>
      <c r="S691" s="175"/>
      <c r="T691" s="175"/>
      <c r="U691" s="175"/>
      <c r="V691" s="175"/>
      <c r="W691" s="175"/>
      <c r="X691" s="175"/>
      <c r="Y691" s="175"/>
      <c r="Z691" s="175"/>
      <c r="AA691" s="175"/>
      <c r="AB691" s="175"/>
      <c r="AC691" s="175"/>
      <c r="AD691" s="1114"/>
      <c r="AE691" s="1114"/>
      <c r="AF691" s="1114"/>
      <c r="AG691" s="1114"/>
      <c r="AH691" s="1114"/>
      <c r="AI691" s="173"/>
      <c r="AJ691" s="173"/>
      <c r="AK691" s="173"/>
      <c r="AL691" s="173"/>
      <c r="AM691" s="179"/>
      <c r="AN691" s="179"/>
      <c r="AO691" s="194">
        <f t="shared" si="101"/>
        <v>0</v>
      </c>
      <c r="AP691" s="179">
        <v>1E-3</v>
      </c>
      <c r="AQ691" s="179"/>
    </row>
    <row r="692" spans="2:43">
      <c r="B692" s="183"/>
      <c r="C692" s="183"/>
      <c r="D692" s="183"/>
      <c r="E692" s="183"/>
      <c r="F692" s="183"/>
      <c r="G692" s="183"/>
      <c r="H692" s="183"/>
      <c r="I692" s="183"/>
      <c r="J692" s="183"/>
      <c r="K692" s="196">
        <f t="shared" si="100"/>
        <v>0</v>
      </c>
      <c r="L692" s="1118"/>
      <c r="M692" s="1119"/>
      <c r="N692" s="1118"/>
      <c r="O692" s="1119"/>
      <c r="P692" s="184"/>
      <c r="Q692" s="184"/>
      <c r="R692" s="184"/>
      <c r="S692" s="175"/>
      <c r="T692" s="175"/>
      <c r="U692" s="175"/>
      <c r="V692" s="175"/>
      <c r="W692" s="175"/>
      <c r="X692" s="175"/>
      <c r="Y692" s="175"/>
      <c r="Z692" s="175"/>
      <c r="AA692" s="175"/>
      <c r="AB692" s="175"/>
      <c r="AC692" s="175"/>
      <c r="AD692" s="1114"/>
      <c r="AE692" s="1114"/>
      <c r="AF692" s="1114"/>
      <c r="AG692" s="1114"/>
      <c r="AH692" s="1114"/>
      <c r="AI692" s="173"/>
      <c r="AJ692" s="173"/>
      <c r="AK692" s="173"/>
      <c r="AL692" s="173"/>
      <c r="AM692" s="179"/>
      <c r="AN692" s="179"/>
      <c r="AO692" s="194">
        <f t="shared" si="101"/>
        <v>0</v>
      </c>
      <c r="AP692" s="179">
        <v>1E-3</v>
      </c>
      <c r="AQ692" s="179"/>
    </row>
    <row r="693" spans="2:43">
      <c r="B693" s="183"/>
      <c r="C693" s="183"/>
      <c r="D693" s="183"/>
      <c r="E693" s="183"/>
      <c r="F693" s="183"/>
      <c r="G693" s="183"/>
      <c r="H693" s="183"/>
      <c r="I693" s="183"/>
      <c r="J693" s="183"/>
      <c r="K693" s="196">
        <f t="shared" si="100"/>
        <v>0</v>
      </c>
      <c r="L693" s="1118"/>
      <c r="M693" s="1119"/>
      <c r="N693" s="1118"/>
      <c r="O693" s="1119"/>
      <c r="P693" s="184"/>
      <c r="Q693" s="184"/>
      <c r="R693" s="184"/>
      <c r="S693" s="175"/>
      <c r="T693" s="175"/>
      <c r="U693" s="175"/>
      <c r="V693" s="175"/>
      <c r="W693" s="175"/>
      <c r="X693" s="175"/>
      <c r="Y693" s="175"/>
      <c r="Z693" s="175"/>
      <c r="AA693" s="175"/>
      <c r="AB693" s="175"/>
      <c r="AC693" s="175"/>
      <c r="AD693" s="1114"/>
      <c r="AE693" s="1114"/>
      <c r="AF693" s="1114"/>
      <c r="AG693" s="1114"/>
      <c r="AH693" s="1114"/>
      <c r="AI693" s="173"/>
      <c r="AJ693" s="173"/>
      <c r="AK693" s="173"/>
      <c r="AL693" s="173"/>
      <c r="AM693" s="179"/>
      <c r="AN693" s="179"/>
      <c r="AO693" s="194">
        <f t="shared" si="101"/>
        <v>0</v>
      </c>
      <c r="AP693" s="179">
        <v>1E-3</v>
      </c>
      <c r="AQ693" s="179"/>
    </row>
    <row r="694" spans="2:43">
      <c r="B694" s="183"/>
      <c r="C694" s="183"/>
      <c r="D694" s="183"/>
      <c r="E694" s="183"/>
      <c r="F694" s="183"/>
      <c r="G694" s="183"/>
      <c r="H694" s="183"/>
      <c r="I694" s="183"/>
      <c r="J694" s="183"/>
      <c r="K694" s="196">
        <f t="shared" si="100"/>
        <v>0</v>
      </c>
      <c r="L694" s="1118"/>
      <c r="M694" s="1119"/>
      <c r="N694" s="1118"/>
      <c r="O694" s="1119"/>
      <c r="P694" s="184"/>
      <c r="Q694" s="184"/>
      <c r="R694" s="184"/>
      <c r="S694" s="175"/>
      <c r="T694" s="175"/>
      <c r="U694" s="175"/>
      <c r="V694" s="175"/>
      <c r="W694" s="175"/>
      <c r="X694" s="175"/>
      <c r="Y694" s="175"/>
      <c r="Z694" s="175"/>
      <c r="AA694" s="175"/>
      <c r="AB694" s="175"/>
      <c r="AC694" s="175"/>
      <c r="AD694" s="1114"/>
      <c r="AE694" s="1114"/>
      <c r="AF694" s="1114"/>
      <c r="AG694" s="1114"/>
      <c r="AH694" s="1114"/>
      <c r="AI694" s="173"/>
      <c r="AJ694" s="173"/>
      <c r="AK694" s="173"/>
      <c r="AL694" s="173"/>
      <c r="AM694" s="179"/>
      <c r="AN694" s="179"/>
      <c r="AO694" s="194">
        <f t="shared" si="101"/>
        <v>0</v>
      </c>
      <c r="AP694" s="179">
        <v>1E-3</v>
      </c>
      <c r="AQ694" s="179"/>
    </row>
    <row r="695" spans="2:43">
      <c r="B695" s="183"/>
      <c r="C695" s="183"/>
      <c r="D695" s="183"/>
      <c r="E695" s="183"/>
      <c r="F695" s="183"/>
      <c r="G695" s="183"/>
      <c r="H695" s="183"/>
      <c r="I695" s="183"/>
      <c r="J695" s="183"/>
      <c r="K695" s="196">
        <f t="shared" si="100"/>
        <v>0</v>
      </c>
      <c r="L695" s="1118"/>
      <c r="M695" s="1119"/>
      <c r="N695" s="1118"/>
      <c r="O695" s="1119"/>
      <c r="P695" s="184"/>
      <c r="Q695" s="184"/>
      <c r="R695" s="184"/>
      <c r="S695" s="175"/>
      <c r="T695" s="175"/>
      <c r="U695" s="175"/>
      <c r="V695" s="175"/>
      <c r="W695" s="175"/>
      <c r="X695" s="175"/>
      <c r="Y695" s="175"/>
      <c r="Z695" s="175"/>
      <c r="AA695" s="175"/>
      <c r="AB695" s="175"/>
      <c r="AC695" s="175"/>
      <c r="AD695" s="1114"/>
      <c r="AE695" s="1114"/>
      <c r="AF695" s="1114"/>
      <c r="AG695" s="1114"/>
      <c r="AH695" s="1114"/>
      <c r="AI695" s="173"/>
      <c r="AJ695" s="173"/>
      <c r="AK695" s="173"/>
      <c r="AL695" s="173"/>
      <c r="AM695" s="179"/>
      <c r="AN695" s="179"/>
      <c r="AO695" s="194">
        <f t="shared" si="101"/>
        <v>0</v>
      </c>
      <c r="AP695" s="179">
        <v>1E-3</v>
      </c>
      <c r="AQ695" s="179"/>
    </row>
    <row r="696" spans="2:43">
      <c r="B696" s="183"/>
      <c r="C696" s="183"/>
      <c r="D696" s="183"/>
      <c r="E696" s="183"/>
      <c r="F696" s="183"/>
      <c r="G696" s="183"/>
      <c r="H696" s="183"/>
      <c r="I696" s="183"/>
      <c r="J696" s="183"/>
      <c r="K696" s="196">
        <f t="shared" si="100"/>
        <v>0</v>
      </c>
      <c r="L696" s="1118"/>
      <c r="M696" s="1119"/>
      <c r="N696" s="1118"/>
      <c r="O696" s="1119"/>
      <c r="P696" s="184"/>
      <c r="Q696" s="184"/>
      <c r="R696" s="184"/>
      <c r="S696" s="175"/>
      <c r="T696" s="175"/>
      <c r="U696" s="175"/>
      <c r="V696" s="175"/>
      <c r="W696" s="175"/>
      <c r="X696" s="175"/>
      <c r="Y696" s="175"/>
      <c r="Z696" s="175"/>
      <c r="AA696" s="175"/>
      <c r="AB696" s="175"/>
      <c r="AC696" s="175"/>
      <c r="AD696" s="1114"/>
      <c r="AE696" s="1114"/>
      <c r="AF696" s="1114"/>
      <c r="AG696" s="1114"/>
      <c r="AH696" s="1114"/>
      <c r="AI696" s="173"/>
      <c r="AJ696" s="173"/>
      <c r="AK696" s="173"/>
      <c r="AL696" s="173"/>
      <c r="AM696" s="179"/>
      <c r="AN696" s="179"/>
      <c r="AO696" s="194">
        <f t="shared" si="101"/>
        <v>0</v>
      </c>
      <c r="AP696" s="179">
        <v>1E-3</v>
      </c>
      <c r="AQ696" s="179"/>
    </row>
    <row r="697" spans="2:43">
      <c r="B697" s="183"/>
      <c r="C697" s="183"/>
      <c r="D697" s="183"/>
      <c r="E697" s="183"/>
      <c r="F697" s="183"/>
      <c r="G697" s="183"/>
      <c r="H697" s="183"/>
      <c r="I697" s="183"/>
      <c r="J697" s="183"/>
      <c r="K697" s="196">
        <f t="shared" si="100"/>
        <v>0</v>
      </c>
      <c r="L697" s="1118"/>
      <c r="M697" s="1119"/>
      <c r="N697" s="1118"/>
      <c r="O697" s="1119"/>
      <c r="P697" s="184"/>
      <c r="Q697" s="184"/>
      <c r="R697" s="184"/>
      <c r="S697" s="175"/>
      <c r="T697" s="175"/>
      <c r="U697" s="175"/>
      <c r="V697" s="175"/>
      <c r="W697" s="175"/>
      <c r="X697" s="175"/>
      <c r="Y697" s="175"/>
      <c r="Z697" s="175"/>
      <c r="AA697" s="175"/>
      <c r="AB697" s="175"/>
      <c r="AC697" s="175"/>
      <c r="AD697" s="1114"/>
      <c r="AE697" s="1114"/>
      <c r="AF697" s="1114"/>
      <c r="AG697" s="1114"/>
      <c r="AH697" s="1114"/>
      <c r="AI697" s="173"/>
      <c r="AJ697" s="173"/>
      <c r="AK697" s="173"/>
      <c r="AL697" s="173"/>
      <c r="AM697" s="179"/>
      <c r="AN697" s="179"/>
      <c r="AO697" s="194">
        <f t="shared" si="101"/>
        <v>0</v>
      </c>
      <c r="AP697" s="179">
        <v>1E-3</v>
      </c>
      <c r="AQ697" s="179"/>
    </row>
    <row r="698" spans="2:43">
      <c r="B698" s="183"/>
      <c r="C698" s="183"/>
      <c r="D698" s="183"/>
      <c r="E698" s="183"/>
      <c r="F698" s="183"/>
      <c r="G698" s="183"/>
      <c r="H698" s="183"/>
      <c r="I698" s="183"/>
      <c r="J698" s="183"/>
      <c r="K698" s="196">
        <f t="shared" si="100"/>
        <v>0</v>
      </c>
      <c r="L698" s="1118"/>
      <c r="M698" s="1119"/>
      <c r="N698" s="1118"/>
      <c r="O698" s="1119"/>
      <c r="P698" s="184"/>
      <c r="Q698" s="184"/>
      <c r="R698" s="184"/>
      <c r="S698" s="175"/>
      <c r="T698" s="175"/>
      <c r="U698" s="175"/>
      <c r="V698" s="175"/>
      <c r="W698" s="175"/>
      <c r="X698" s="175"/>
      <c r="Y698" s="175"/>
      <c r="Z698" s="175"/>
      <c r="AA698" s="175"/>
      <c r="AB698" s="175"/>
      <c r="AC698" s="175"/>
      <c r="AD698" s="1114"/>
      <c r="AE698" s="1114"/>
      <c r="AF698" s="1114"/>
      <c r="AG698" s="1114"/>
      <c r="AH698" s="1114"/>
      <c r="AI698" s="173"/>
      <c r="AJ698" s="173"/>
      <c r="AK698" s="173"/>
      <c r="AL698" s="173"/>
      <c r="AM698" s="179"/>
      <c r="AN698" s="179"/>
      <c r="AO698" s="194">
        <f t="shared" si="101"/>
        <v>0</v>
      </c>
      <c r="AP698" s="179">
        <v>1E-3</v>
      </c>
      <c r="AQ698" s="179"/>
    </row>
    <row r="699" spans="2:43">
      <c r="B699" s="183"/>
      <c r="C699" s="183"/>
      <c r="D699" s="183"/>
      <c r="E699" s="183"/>
      <c r="F699" s="183"/>
      <c r="G699" s="183"/>
      <c r="H699" s="183"/>
      <c r="I699" s="183"/>
      <c r="J699" s="183"/>
      <c r="K699" s="196">
        <f t="shared" si="100"/>
        <v>0</v>
      </c>
      <c r="L699" s="1118"/>
      <c r="M699" s="1119"/>
      <c r="N699" s="1118"/>
      <c r="O699" s="1119"/>
      <c r="P699" s="184"/>
      <c r="Q699" s="184"/>
      <c r="R699" s="184"/>
      <c r="S699" s="175"/>
      <c r="T699" s="175"/>
      <c r="U699" s="175"/>
      <c r="V699" s="175"/>
      <c r="W699" s="175"/>
      <c r="X699" s="175"/>
      <c r="Y699" s="175"/>
      <c r="Z699" s="175"/>
      <c r="AA699" s="175"/>
      <c r="AB699" s="175"/>
      <c r="AC699" s="175"/>
      <c r="AD699" s="1114"/>
      <c r="AE699" s="1114"/>
      <c r="AF699" s="1114"/>
      <c r="AG699" s="1114"/>
      <c r="AH699" s="1114"/>
      <c r="AI699" s="173"/>
      <c r="AJ699" s="173"/>
      <c r="AK699" s="173"/>
      <c r="AL699" s="173"/>
      <c r="AM699" s="179"/>
      <c r="AN699" s="179"/>
      <c r="AO699" s="194">
        <f t="shared" si="101"/>
        <v>0</v>
      </c>
      <c r="AP699" s="179">
        <v>1E-3</v>
      </c>
      <c r="AQ699" s="179"/>
    </row>
    <row r="700" spans="2:43">
      <c r="B700" s="183"/>
      <c r="C700" s="183"/>
      <c r="D700" s="183"/>
      <c r="E700" s="183"/>
      <c r="F700" s="183"/>
      <c r="G700" s="183"/>
      <c r="H700" s="183"/>
      <c r="I700" s="183"/>
      <c r="J700" s="183"/>
      <c r="K700" s="196">
        <f t="shared" si="100"/>
        <v>0</v>
      </c>
      <c r="L700" s="1118"/>
      <c r="M700" s="1119"/>
      <c r="N700" s="1118"/>
      <c r="O700" s="1119"/>
      <c r="P700" s="184"/>
      <c r="Q700" s="184"/>
      <c r="R700" s="184"/>
      <c r="S700" s="175"/>
      <c r="T700" s="175"/>
      <c r="U700" s="175"/>
      <c r="V700" s="175"/>
      <c r="W700" s="175"/>
      <c r="X700" s="175"/>
      <c r="Y700" s="175"/>
      <c r="Z700" s="175"/>
      <c r="AA700" s="175"/>
      <c r="AB700" s="175"/>
      <c r="AC700" s="175"/>
      <c r="AD700" s="1114"/>
      <c r="AE700" s="1114"/>
      <c r="AF700" s="1114"/>
      <c r="AG700" s="1114"/>
      <c r="AH700" s="1114"/>
      <c r="AI700" s="173"/>
      <c r="AJ700" s="173"/>
      <c r="AK700" s="173"/>
      <c r="AL700" s="173"/>
      <c r="AM700" s="179"/>
      <c r="AN700" s="179"/>
      <c r="AO700" s="194">
        <f t="shared" si="101"/>
        <v>0</v>
      </c>
      <c r="AP700" s="179">
        <v>1E-3</v>
      </c>
      <c r="AQ700" s="179"/>
    </row>
    <row r="701" spans="2:43">
      <c r="B701" s="183"/>
      <c r="C701" s="183"/>
      <c r="D701" s="183"/>
      <c r="E701" s="183"/>
      <c r="F701" s="183"/>
      <c r="G701" s="183"/>
      <c r="H701" s="183"/>
      <c r="I701" s="183"/>
      <c r="J701" s="183"/>
      <c r="K701" s="196">
        <f t="shared" si="100"/>
        <v>0</v>
      </c>
      <c r="L701" s="1118"/>
      <c r="M701" s="1119"/>
      <c r="N701" s="1118"/>
      <c r="O701" s="1119"/>
      <c r="P701" s="184"/>
      <c r="Q701" s="184"/>
      <c r="R701" s="184"/>
      <c r="S701" s="175"/>
      <c r="T701" s="175"/>
      <c r="U701" s="175"/>
      <c r="V701" s="175"/>
      <c r="W701" s="175"/>
      <c r="X701" s="175"/>
      <c r="Y701" s="175"/>
      <c r="Z701" s="175"/>
      <c r="AA701" s="175"/>
      <c r="AB701" s="175"/>
      <c r="AC701" s="175"/>
      <c r="AD701" s="1114"/>
      <c r="AE701" s="1114"/>
      <c r="AF701" s="1114"/>
      <c r="AG701" s="1114"/>
      <c r="AH701" s="1114"/>
      <c r="AI701" s="173"/>
      <c r="AJ701" s="173"/>
      <c r="AK701" s="173"/>
      <c r="AL701" s="173"/>
      <c r="AM701" s="179"/>
      <c r="AN701" s="179"/>
      <c r="AO701" s="194">
        <f t="shared" si="101"/>
        <v>0</v>
      </c>
      <c r="AP701" s="179">
        <v>1E-3</v>
      </c>
      <c r="AQ701" s="179"/>
    </row>
    <row r="702" spans="2:43">
      <c r="B702" s="183"/>
      <c r="C702" s="183"/>
      <c r="D702" s="183"/>
      <c r="E702" s="183"/>
      <c r="F702" s="183"/>
      <c r="G702" s="183"/>
      <c r="H702" s="183"/>
      <c r="I702" s="183"/>
      <c r="J702" s="183"/>
      <c r="K702" s="196">
        <f t="shared" si="100"/>
        <v>0</v>
      </c>
      <c r="L702" s="1118"/>
      <c r="M702" s="1119"/>
      <c r="N702" s="1118"/>
      <c r="O702" s="1119"/>
      <c r="P702" s="184"/>
      <c r="Q702" s="184"/>
      <c r="R702" s="184"/>
      <c r="S702" s="175"/>
      <c r="T702" s="175"/>
      <c r="U702" s="175"/>
      <c r="V702" s="175"/>
      <c r="W702" s="175"/>
      <c r="X702" s="175"/>
      <c r="Y702" s="175"/>
      <c r="Z702" s="175"/>
      <c r="AA702" s="175"/>
      <c r="AB702" s="175"/>
      <c r="AC702" s="175"/>
      <c r="AD702" s="1114"/>
      <c r="AE702" s="1114"/>
      <c r="AF702" s="1114"/>
      <c r="AG702" s="1114"/>
      <c r="AH702" s="1114"/>
      <c r="AI702" s="173"/>
      <c r="AJ702" s="173"/>
      <c r="AK702" s="173"/>
      <c r="AL702" s="173"/>
      <c r="AM702" s="179"/>
      <c r="AN702" s="179"/>
      <c r="AO702" s="194">
        <f t="shared" si="101"/>
        <v>0</v>
      </c>
      <c r="AP702" s="179">
        <v>1E-3</v>
      </c>
      <c r="AQ702" s="179"/>
    </row>
    <row r="703" spans="2:43">
      <c r="B703" s="183"/>
      <c r="C703" s="183"/>
      <c r="D703" s="183"/>
      <c r="E703" s="183"/>
      <c r="F703" s="183"/>
      <c r="G703" s="183"/>
      <c r="H703" s="183"/>
      <c r="I703" s="183"/>
      <c r="J703" s="183"/>
      <c r="K703" s="196">
        <f t="shared" si="100"/>
        <v>0</v>
      </c>
      <c r="L703" s="1118"/>
      <c r="M703" s="1119"/>
      <c r="N703" s="1118"/>
      <c r="O703" s="1119"/>
      <c r="P703" s="184"/>
      <c r="Q703" s="184"/>
      <c r="R703" s="184"/>
      <c r="S703" s="175"/>
      <c r="T703" s="175"/>
      <c r="U703" s="175"/>
      <c r="V703" s="175"/>
      <c r="W703" s="175"/>
      <c r="X703" s="175"/>
      <c r="Y703" s="175"/>
      <c r="Z703" s="175"/>
      <c r="AA703" s="175"/>
      <c r="AB703" s="175"/>
      <c r="AC703" s="175"/>
      <c r="AD703" s="1114"/>
      <c r="AE703" s="1114"/>
      <c r="AF703" s="1114"/>
      <c r="AG703" s="1114"/>
      <c r="AH703" s="1114"/>
      <c r="AI703" s="173"/>
      <c r="AJ703" s="173"/>
      <c r="AK703" s="173"/>
      <c r="AL703" s="173"/>
      <c r="AM703" s="179"/>
      <c r="AN703" s="179"/>
      <c r="AO703" s="194">
        <f t="shared" si="101"/>
        <v>0</v>
      </c>
      <c r="AP703" s="179">
        <v>1E-3</v>
      </c>
      <c r="AQ703" s="179"/>
    </row>
    <row r="704" spans="2:43">
      <c r="B704" s="183"/>
      <c r="C704" s="183"/>
      <c r="D704" s="183"/>
      <c r="E704" s="183"/>
      <c r="F704" s="183"/>
      <c r="G704" s="183"/>
      <c r="H704" s="183"/>
      <c r="I704" s="183"/>
      <c r="J704" s="183"/>
      <c r="K704" s="196">
        <f t="shared" si="100"/>
        <v>0</v>
      </c>
      <c r="L704" s="1118"/>
      <c r="M704" s="1119"/>
      <c r="N704" s="1118"/>
      <c r="O704" s="1119"/>
      <c r="P704" s="184"/>
      <c r="Q704" s="184"/>
      <c r="R704" s="184"/>
      <c r="S704" s="175"/>
      <c r="T704" s="175"/>
      <c r="U704" s="175"/>
      <c r="V704" s="175"/>
      <c r="W704" s="175"/>
      <c r="X704" s="175"/>
      <c r="Y704" s="175"/>
      <c r="Z704" s="175"/>
      <c r="AA704" s="175"/>
      <c r="AB704" s="175"/>
      <c r="AC704" s="175"/>
      <c r="AD704" s="1114"/>
      <c r="AE704" s="1114"/>
      <c r="AF704" s="1114"/>
      <c r="AG704" s="1114"/>
      <c r="AH704" s="1114"/>
      <c r="AI704" s="173"/>
      <c r="AJ704" s="173"/>
      <c r="AK704" s="173"/>
      <c r="AL704" s="173"/>
      <c r="AM704" s="179"/>
      <c r="AN704" s="179"/>
      <c r="AO704" s="194">
        <f t="shared" si="101"/>
        <v>0</v>
      </c>
      <c r="AP704" s="179">
        <v>1E-3</v>
      </c>
      <c r="AQ704" s="179"/>
    </row>
    <row r="705" spans="2:43">
      <c r="B705" s="183"/>
      <c r="C705" s="183"/>
      <c r="D705" s="183"/>
      <c r="E705" s="183"/>
      <c r="F705" s="183"/>
      <c r="G705" s="183"/>
      <c r="H705" s="183"/>
      <c r="I705" s="183"/>
      <c r="J705" s="183"/>
      <c r="K705" s="196">
        <f t="shared" si="100"/>
        <v>0</v>
      </c>
      <c r="L705" s="1118"/>
      <c r="M705" s="1119"/>
      <c r="N705" s="1118"/>
      <c r="O705" s="1119"/>
      <c r="P705" s="184"/>
      <c r="Q705" s="184"/>
      <c r="R705" s="184"/>
      <c r="S705" s="175"/>
      <c r="T705" s="175"/>
      <c r="U705" s="175"/>
      <c r="V705" s="175"/>
      <c r="W705" s="175"/>
      <c r="X705" s="175"/>
      <c r="Y705" s="175"/>
      <c r="Z705" s="175"/>
      <c r="AA705" s="175"/>
      <c r="AB705" s="175"/>
      <c r="AC705" s="175"/>
      <c r="AD705" s="1114"/>
      <c r="AE705" s="1114"/>
      <c r="AF705" s="1114"/>
      <c r="AG705" s="1114"/>
      <c r="AH705" s="1114"/>
      <c r="AI705" s="173"/>
      <c r="AJ705" s="173"/>
      <c r="AK705" s="173"/>
      <c r="AL705" s="173"/>
      <c r="AM705" s="179"/>
      <c r="AN705" s="179"/>
      <c r="AO705" s="194">
        <f t="shared" si="101"/>
        <v>0</v>
      </c>
      <c r="AP705" s="179">
        <v>1E-3</v>
      </c>
      <c r="AQ705" s="179"/>
    </row>
    <row r="706" spans="2:43">
      <c r="B706" s="183"/>
      <c r="C706" s="183"/>
      <c r="D706" s="183"/>
      <c r="E706" s="183"/>
      <c r="F706" s="183"/>
      <c r="G706" s="183"/>
      <c r="H706" s="183"/>
      <c r="I706" s="183"/>
      <c r="J706" s="183"/>
      <c r="K706" s="196">
        <f t="shared" si="100"/>
        <v>0</v>
      </c>
      <c r="L706" s="1118"/>
      <c r="M706" s="1119"/>
      <c r="N706" s="1118"/>
      <c r="O706" s="1119"/>
      <c r="P706" s="184"/>
      <c r="Q706" s="184"/>
      <c r="R706" s="184"/>
      <c r="S706" s="175"/>
      <c r="T706" s="175"/>
      <c r="U706" s="175"/>
      <c r="V706" s="175"/>
      <c r="W706" s="175"/>
      <c r="X706" s="175"/>
      <c r="Y706" s="175"/>
      <c r="Z706" s="175"/>
      <c r="AA706" s="175"/>
      <c r="AB706" s="175"/>
      <c r="AC706" s="175"/>
      <c r="AD706" s="1114"/>
      <c r="AE706" s="1114"/>
      <c r="AF706" s="1114"/>
      <c r="AG706" s="1114"/>
      <c r="AH706" s="1114"/>
      <c r="AI706" s="173"/>
      <c r="AJ706" s="173"/>
      <c r="AK706" s="173"/>
      <c r="AL706" s="173"/>
      <c r="AM706" s="179"/>
      <c r="AN706" s="179"/>
      <c r="AO706" s="194">
        <f t="shared" si="101"/>
        <v>0</v>
      </c>
      <c r="AP706" s="179">
        <v>1E-3</v>
      </c>
      <c r="AQ706" s="179"/>
    </row>
    <row r="707" spans="2:43">
      <c r="B707" s="183"/>
      <c r="C707" s="183"/>
      <c r="D707" s="183"/>
      <c r="E707" s="183"/>
      <c r="F707" s="183"/>
      <c r="G707" s="183"/>
      <c r="H707" s="183"/>
      <c r="I707" s="183"/>
      <c r="J707" s="183"/>
      <c r="K707" s="196">
        <f t="shared" si="100"/>
        <v>0</v>
      </c>
      <c r="L707" s="1118"/>
      <c r="M707" s="1119"/>
      <c r="N707" s="1118"/>
      <c r="O707" s="1119"/>
      <c r="P707" s="184"/>
      <c r="Q707" s="184"/>
      <c r="R707" s="184"/>
      <c r="S707" s="175"/>
      <c r="T707" s="175"/>
      <c r="U707" s="175"/>
      <c r="V707" s="175"/>
      <c r="W707" s="175"/>
      <c r="X707" s="175"/>
      <c r="Y707" s="175"/>
      <c r="Z707" s="175"/>
      <c r="AA707" s="175"/>
      <c r="AB707" s="175"/>
      <c r="AC707" s="175"/>
      <c r="AD707" s="1114"/>
      <c r="AE707" s="1114"/>
      <c r="AF707" s="1114"/>
      <c r="AG707" s="1114"/>
      <c r="AH707" s="1114"/>
      <c r="AI707" s="173"/>
      <c r="AJ707" s="173"/>
      <c r="AK707" s="173"/>
      <c r="AL707" s="173"/>
      <c r="AM707" s="179"/>
      <c r="AN707" s="179"/>
      <c r="AO707" s="194">
        <f t="shared" si="101"/>
        <v>0</v>
      </c>
      <c r="AP707" s="179">
        <v>1E-3</v>
      </c>
      <c r="AQ707" s="179"/>
    </row>
    <row r="708" spans="2:43">
      <c r="B708" s="183"/>
      <c r="C708" s="183"/>
      <c r="D708" s="183"/>
      <c r="E708" s="183"/>
      <c r="F708" s="183"/>
      <c r="G708" s="183"/>
      <c r="H708" s="183"/>
      <c r="I708" s="183"/>
      <c r="J708" s="183"/>
      <c r="K708" s="196">
        <f t="shared" si="100"/>
        <v>0</v>
      </c>
      <c r="L708" s="1118"/>
      <c r="M708" s="1119"/>
      <c r="N708" s="1118"/>
      <c r="O708" s="1119"/>
      <c r="P708" s="184"/>
      <c r="Q708" s="184"/>
      <c r="R708" s="184"/>
      <c r="S708" s="175"/>
      <c r="T708" s="175"/>
      <c r="U708" s="175"/>
      <c r="V708" s="175"/>
      <c r="W708" s="175"/>
      <c r="X708" s="175"/>
      <c r="Y708" s="175"/>
      <c r="Z708" s="175"/>
      <c r="AA708" s="175"/>
      <c r="AB708" s="175"/>
      <c r="AC708" s="175"/>
      <c r="AD708" s="1114"/>
      <c r="AE708" s="1114"/>
      <c r="AF708" s="1114"/>
      <c r="AG708" s="1114"/>
      <c r="AH708" s="1114"/>
      <c r="AI708" s="173"/>
      <c r="AJ708" s="173"/>
      <c r="AK708" s="173"/>
      <c r="AL708" s="173"/>
      <c r="AM708" s="179"/>
      <c r="AN708" s="179"/>
      <c r="AO708" s="194">
        <f t="shared" si="101"/>
        <v>0</v>
      </c>
      <c r="AP708" s="179">
        <v>1E-3</v>
      </c>
      <c r="AQ708" s="179"/>
    </row>
    <row r="709" spans="2:43">
      <c r="B709" s="183"/>
      <c r="C709" s="183"/>
      <c r="D709" s="183"/>
      <c r="E709" s="183"/>
      <c r="F709" s="183"/>
      <c r="G709" s="183"/>
      <c r="H709" s="183"/>
      <c r="I709" s="183"/>
      <c r="J709" s="183"/>
      <c r="K709" s="196">
        <f t="shared" ref="K709:K772" si="102">AO709+J709</f>
        <v>0</v>
      </c>
      <c r="L709" s="1118"/>
      <c r="M709" s="1119"/>
      <c r="N709" s="1118"/>
      <c r="O709" s="1119"/>
      <c r="P709" s="184"/>
      <c r="Q709" s="184"/>
      <c r="R709" s="184"/>
      <c r="S709" s="175"/>
      <c r="T709" s="175"/>
      <c r="U709" s="175"/>
      <c r="V709" s="175"/>
      <c r="W709" s="175"/>
      <c r="X709" s="175"/>
      <c r="Y709" s="175"/>
      <c r="Z709" s="175"/>
      <c r="AA709" s="175"/>
      <c r="AB709" s="175"/>
      <c r="AC709" s="175"/>
      <c r="AD709" s="1114"/>
      <c r="AE709" s="1114"/>
      <c r="AF709" s="1114"/>
      <c r="AG709" s="1114"/>
      <c r="AH709" s="1114"/>
      <c r="AI709" s="173"/>
      <c r="AJ709" s="173"/>
      <c r="AK709" s="173"/>
      <c r="AL709" s="173"/>
      <c r="AM709" s="179"/>
      <c r="AN709" s="179"/>
      <c r="AO709" s="194">
        <f t="shared" ref="AO709:AO772" si="103">IF(J709&lt;0.005,4*J709,IF(J709&lt;0.01,3*J709,2*J709))</f>
        <v>0</v>
      </c>
      <c r="AP709" s="179">
        <v>1E-3</v>
      </c>
      <c r="AQ709" s="179"/>
    </row>
    <row r="710" spans="2:43">
      <c r="B710" s="183"/>
      <c r="C710" s="183"/>
      <c r="D710" s="183"/>
      <c r="E710" s="183"/>
      <c r="F710" s="183"/>
      <c r="G710" s="183"/>
      <c r="H710" s="183"/>
      <c r="I710" s="183"/>
      <c r="J710" s="183"/>
      <c r="K710" s="196">
        <f t="shared" si="102"/>
        <v>0</v>
      </c>
      <c r="L710" s="1118"/>
      <c r="M710" s="1119"/>
      <c r="N710" s="1118"/>
      <c r="O710" s="1119"/>
      <c r="P710" s="184"/>
      <c r="Q710" s="184"/>
      <c r="R710" s="184"/>
      <c r="S710" s="175"/>
      <c r="T710" s="175"/>
      <c r="U710" s="175"/>
      <c r="V710" s="175"/>
      <c r="W710" s="175"/>
      <c r="X710" s="175"/>
      <c r="Y710" s="175"/>
      <c r="Z710" s="175"/>
      <c r="AA710" s="175"/>
      <c r="AB710" s="175"/>
      <c r="AC710" s="175"/>
      <c r="AD710" s="1114"/>
      <c r="AE710" s="1114"/>
      <c r="AF710" s="1114"/>
      <c r="AG710" s="1114"/>
      <c r="AH710" s="1114"/>
      <c r="AI710" s="173"/>
      <c r="AJ710" s="173"/>
      <c r="AK710" s="173"/>
      <c r="AL710" s="173"/>
      <c r="AM710" s="179"/>
      <c r="AN710" s="179"/>
      <c r="AO710" s="194">
        <f t="shared" si="103"/>
        <v>0</v>
      </c>
      <c r="AP710" s="179">
        <v>1E-3</v>
      </c>
      <c r="AQ710" s="179"/>
    </row>
    <row r="711" spans="2:43">
      <c r="B711" s="183"/>
      <c r="C711" s="183"/>
      <c r="D711" s="183"/>
      <c r="E711" s="183"/>
      <c r="F711" s="183"/>
      <c r="G711" s="183"/>
      <c r="H711" s="183"/>
      <c r="I711" s="183"/>
      <c r="J711" s="183"/>
      <c r="K711" s="196">
        <f t="shared" si="102"/>
        <v>0</v>
      </c>
      <c r="L711" s="1118"/>
      <c r="M711" s="1119"/>
      <c r="N711" s="1118"/>
      <c r="O711" s="1119"/>
      <c r="P711" s="184"/>
      <c r="Q711" s="184"/>
      <c r="R711" s="184"/>
      <c r="S711" s="175"/>
      <c r="T711" s="175"/>
      <c r="U711" s="175"/>
      <c r="V711" s="175"/>
      <c r="W711" s="175"/>
      <c r="X711" s="175"/>
      <c r="Y711" s="175"/>
      <c r="Z711" s="175"/>
      <c r="AA711" s="175"/>
      <c r="AB711" s="175"/>
      <c r="AC711" s="175"/>
      <c r="AD711" s="1114"/>
      <c r="AE711" s="1114"/>
      <c r="AF711" s="1114"/>
      <c r="AG711" s="1114"/>
      <c r="AH711" s="1114"/>
      <c r="AI711" s="173"/>
      <c r="AJ711" s="173"/>
      <c r="AK711" s="173"/>
      <c r="AL711" s="173"/>
      <c r="AM711" s="179"/>
      <c r="AN711" s="179"/>
      <c r="AO711" s="194">
        <f t="shared" si="103"/>
        <v>0</v>
      </c>
      <c r="AP711" s="179">
        <v>1E-3</v>
      </c>
      <c r="AQ711" s="179"/>
    </row>
    <row r="712" spans="2:43">
      <c r="B712" s="183"/>
      <c r="C712" s="183"/>
      <c r="D712" s="183"/>
      <c r="E712" s="183"/>
      <c r="F712" s="183"/>
      <c r="G712" s="183"/>
      <c r="H712" s="183"/>
      <c r="I712" s="183"/>
      <c r="J712" s="183"/>
      <c r="K712" s="196">
        <f t="shared" si="102"/>
        <v>0</v>
      </c>
      <c r="L712" s="1118"/>
      <c r="M712" s="1119"/>
      <c r="N712" s="1118"/>
      <c r="O712" s="1119"/>
      <c r="P712" s="184"/>
      <c r="Q712" s="184"/>
      <c r="R712" s="184"/>
      <c r="S712" s="175"/>
      <c r="T712" s="175"/>
      <c r="U712" s="175"/>
      <c r="V712" s="175"/>
      <c r="W712" s="175"/>
      <c r="X712" s="175"/>
      <c r="Y712" s="175"/>
      <c r="Z712" s="175"/>
      <c r="AA712" s="175"/>
      <c r="AB712" s="175"/>
      <c r="AC712" s="175"/>
      <c r="AD712" s="1114"/>
      <c r="AE712" s="1114"/>
      <c r="AF712" s="1114"/>
      <c r="AG712" s="1114"/>
      <c r="AH712" s="1114"/>
      <c r="AI712" s="173"/>
      <c r="AJ712" s="173"/>
      <c r="AK712" s="173"/>
      <c r="AL712" s="173"/>
      <c r="AM712" s="179"/>
      <c r="AN712" s="179"/>
      <c r="AO712" s="194">
        <f t="shared" si="103"/>
        <v>0</v>
      </c>
      <c r="AP712" s="179">
        <v>1E-3</v>
      </c>
      <c r="AQ712" s="179"/>
    </row>
    <row r="713" spans="2:43">
      <c r="B713" s="183"/>
      <c r="C713" s="183"/>
      <c r="D713" s="183"/>
      <c r="E713" s="183"/>
      <c r="F713" s="183"/>
      <c r="G713" s="183"/>
      <c r="H713" s="183"/>
      <c r="I713" s="183"/>
      <c r="J713" s="183"/>
      <c r="K713" s="196">
        <f t="shared" si="102"/>
        <v>0</v>
      </c>
      <c r="L713" s="1118"/>
      <c r="M713" s="1119"/>
      <c r="N713" s="1118"/>
      <c r="O713" s="1119"/>
      <c r="P713" s="184"/>
      <c r="Q713" s="184"/>
      <c r="R713" s="184"/>
      <c r="S713" s="175"/>
      <c r="T713" s="175"/>
      <c r="U713" s="175"/>
      <c r="V713" s="175"/>
      <c r="W713" s="175"/>
      <c r="X713" s="175"/>
      <c r="Y713" s="175"/>
      <c r="Z713" s="175"/>
      <c r="AA713" s="175"/>
      <c r="AB713" s="175"/>
      <c r="AC713" s="175"/>
      <c r="AD713" s="1114"/>
      <c r="AE713" s="1114"/>
      <c r="AF713" s="1114"/>
      <c r="AG713" s="1114"/>
      <c r="AH713" s="1114"/>
      <c r="AI713" s="173"/>
      <c r="AJ713" s="173"/>
      <c r="AK713" s="173"/>
      <c r="AL713" s="173"/>
      <c r="AM713" s="179"/>
      <c r="AN713" s="179"/>
      <c r="AO713" s="194">
        <f t="shared" si="103"/>
        <v>0</v>
      </c>
      <c r="AP713" s="179">
        <v>1E-3</v>
      </c>
      <c r="AQ713" s="179"/>
    </row>
    <row r="714" spans="2:43">
      <c r="B714" s="183"/>
      <c r="C714" s="183"/>
      <c r="D714" s="183"/>
      <c r="E714" s="183"/>
      <c r="F714" s="183"/>
      <c r="G714" s="183"/>
      <c r="H714" s="183"/>
      <c r="I714" s="183"/>
      <c r="J714" s="183"/>
      <c r="K714" s="196">
        <f t="shared" si="102"/>
        <v>0</v>
      </c>
      <c r="L714" s="1118"/>
      <c r="M714" s="1119"/>
      <c r="N714" s="1118"/>
      <c r="O714" s="1119"/>
      <c r="P714" s="184"/>
      <c r="Q714" s="184"/>
      <c r="R714" s="184"/>
      <c r="S714" s="175"/>
      <c r="T714" s="175"/>
      <c r="U714" s="175"/>
      <c r="V714" s="175"/>
      <c r="W714" s="175"/>
      <c r="X714" s="175"/>
      <c r="Y714" s="175"/>
      <c r="Z714" s="175"/>
      <c r="AA714" s="175"/>
      <c r="AB714" s="175"/>
      <c r="AC714" s="175"/>
      <c r="AD714" s="1114"/>
      <c r="AE714" s="1114"/>
      <c r="AF714" s="1114"/>
      <c r="AG714" s="1114"/>
      <c r="AH714" s="1114"/>
      <c r="AI714" s="173"/>
      <c r="AJ714" s="173"/>
      <c r="AK714" s="173"/>
      <c r="AL714" s="173"/>
      <c r="AM714" s="179"/>
      <c r="AN714" s="179"/>
      <c r="AO714" s="194">
        <f t="shared" si="103"/>
        <v>0</v>
      </c>
      <c r="AP714" s="179">
        <v>1E-3</v>
      </c>
      <c r="AQ714" s="179"/>
    </row>
    <row r="715" spans="2:43">
      <c r="B715" s="183"/>
      <c r="C715" s="183"/>
      <c r="D715" s="183"/>
      <c r="E715" s="183"/>
      <c r="F715" s="183"/>
      <c r="G715" s="183"/>
      <c r="H715" s="183"/>
      <c r="I715" s="183"/>
      <c r="J715" s="183"/>
      <c r="K715" s="196">
        <f t="shared" si="102"/>
        <v>0</v>
      </c>
      <c r="L715" s="1118"/>
      <c r="M715" s="1119"/>
      <c r="N715" s="1118"/>
      <c r="O715" s="1119"/>
      <c r="P715" s="184"/>
      <c r="Q715" s="184"/>
      <c r="R715" s="184"/>
      <c r="S715" s="175"/>
      <c r="T715" s="175"/>
      <c r="U715" s="175"/>
      <c r="V715" s="175"/>
      <c r="W715" s="175"/>
      <c r="X715" s="175"/>
      <c r="Y715" s="175"/>
      <c r="Z715" s="175"/>
      <c r="AA715" s="175"/>
      <c r="AB715" s="175"/>
      <c r="AC715" s="175"/>
      <c r="AD715" s="1114"/>
      <c r="AE715" s="1114"/>
      <c r="AF715" s="1114"/>
      <c r="AG715" s="1114"/>
      <c r="AH715" s="1114"/>
      <c r="AI715" s="173"/>
      <c r="AJ715" s="173"/>
      <c r="AK715" s="173"/>
      <c r="AL715" s="173"/>
      <c r="AM715" s="179"/>
      <c r="AN715" s="179"/>
      <c r="AO715" s="194">
        <f t="shared" si="103"/>
        <v>0</v>
      </c>
      <c r="AP715" s="179">
        <v>1E-3</v>
      </c>
      <c r="AQ715" s="179"/>
    </row>
    <row r="716" spans="2:43">
      <c r="B716" s="183"/>
      <c r="C716" s="183"/>
      <c r="D716" s="183"/>
      <c r="E716" s="183"/>
      <c r="F716" s="183"/>
      <c r="G716" s="183"/>
      <c r="H716" s="183"/>
      <c r="I716" s="183"/>
      <c r="J716" s="183"/>
      <c r="K716" s="196">
        <f t="shared" si="102"/>
        <v>0</v>
      </c>
      <c r="L716" s="1118"/>
      <c r="M716" s="1119"/>
      <c r="N716" s="1118"/>
      <c r="O716" s="1119"/>
      <c r="P716" s="184"/>
      <c r="Q716" s="184"/>
      <c r="R716" s="184"/>
      <c r="S716" s="175"/>
      <c r="T716" s="175"/>
      <c r="U716" s="175"/>
      <c r="V716" s="175"/>
      <c r="W716" s="175"/>
      <c r="X716" s="175"/>
      <c r="Y716" s="175"/>
      <c r="Z716" s="175"/>
      <c r="AA716" s="175"/>
      <c r="AB716" s="175"/>
      <c r="AC716" s="175"/>
      <c r="AD716" s="1114"/>
      <c r="AE716" s="1114"/>
      <c r="AF716" s="1114"/>
      <c r="AG716" s="1114"/>
      <c r="AH716" s="1114"/>
      <c r="AI716" s="173"/>
      <c r="AJ716" s="173"/>
      <c r="AK716" s="173"/>
      <c r="AL716" s="173"/>
      <c r="AM716" s="179"/>
      <c r="AN716" s="179"/>
      <c r="AO716" s="194">
        <f t="shared" si="103"/>
        <v>0</v>
      </c>
      <c r="AP716" s="179">
        <v>1E-3</v>
      </c>
      <c r="AQ716" s="179"/>
    </row>
    <row r="717" spans="2:43">
      <c r="B717" s="183"/>
      <c r="C717" s="183"/>
      <c r="D717" s="183"/>
      <c r="E717" s="183"/>
      <c r="F717" s="183"/>
      <c r="G717" s="183"/>
      <c r="H717" s="183"/>
      <c r="I717" s="183"/>
      <c r="J717" s="183"/>
      <c r="K717" s="196">
        <f t="shared" si="102"/>
        <v>0</v>
      </c>
      <c r="L717" s="1118"/>
      <c r="M717" s="1119"/>
      <c r="N717" s="1118"/>
      <c r="O717" s="1119"/>
      <c r="P717" s="184"/>
      <c r="Q717" s="184"/>
      <c r="R717" s="184"/>
      <c r="S717" s="175"/>
      <c r="T717" s="175"/>
      <c r="U717" s="175"/>
      <c r="V717" s="175"/>
      <c r="W717" s="175"/>
      <c r="X717" s="175"/>
      <c r="Y717" s="175"/>
      <c r="Z717" s="175"/>
      <c r="AA717" s="175"/>
      <c r="AB717" s="175"/>
      <c r="AC717" s="175"/>
      <c r="AD717" s="1114"/>
      <c r="AE717" s="1114"/>
      <c r="AF717" s="1114"/>
      <c r="AG717" s="1114"/>
      <c r="AH717" s="1114"/>
      <c r="AI717" s="173"/>
      <c r="AJ717" s="173"/>
      <c r="AK717" s="173"/>
      <c r="AL717" s="173"/>
      <c r="AM717" s="179"/>
      <c r="AN717" s="179"/>
      <c r="AO717" s="194">
        <f t="shared" si="103"/>
        <v>0</v>
      </c>
      <c r="AP717" s="179">
        <v>1E-3</v>
      </c>
      <c r="AQ717" s="179"/>
    </row>
    <row r="718" spans="2:43">
      <c r="B718" s="183"/>
      <c r="C718" s="183"/>
      <c r="D718" s="183"/>
      <c r="E718" s="183"/>
      <c r="F718" s="183"/>
      <c r="G718" s="183"/>
      <c r="H718" s="183"/>
      <c r="I718" s="183"/>
      <c r="J718" s="183"/>
      <c r="K718" s="196">
        <f t="shared" si="102"/>
        <v>0</v>
      </c>
      <c r="L718" s="1118"/>
      <c r="M718" s="1119"/>
      <c r="N718" s="1118"/>
      <c r="O718" s="1119"/>
      <c r="P718" s="184"/>
      <c r="Q718" s="184"/>
      <c r="R718" s="184"/>
      <c r="S718" s="175"/>
      <c r="T718" s="175"/>
      <c r="U718" s="175"/>
      <c r="V718" s="175"/>
      <c r="W718" s="175"/>
      <c r="X718" s="175"/>
      <c r="Y718" s="175"/>
      <c r="Z718" s="175"/>
      <c r="AA718" s="175"/>
      <c r="AB718" s="175"/>
      <c r="AC718" s="175"/>
      <c r="AD718" s="1114"/>
      <c r="AE718" s="1114"/>
      <c r="AF718" s="1114"/>
      <c r="AG718" s="1114"/>
      <c r="AH718" s="1114"/>
      <c r="AI718" s="173"/>
      <c r="AJ718" s="173"/>
      <c r="AK718" s="173"/>
      <c r="AL718" s="173"/>
      <c r="AM718" s="179"/>
      <c r="AN718" s="179"/>
      <c r="AO718" s="194">
        <f t="shared" si="103"/>
        <v>0</v>
      </c>
      <c r="AP718" s="179">
        <v>1E-3</v>
      </c>
      <c r="AQ718" s="179"/>
    </row>
    <row r="719" spans="2:43">
      <c r="B719" s="183"/>
      <c r="C719" s="183"/>
      <c r="D719" s="183"/>
      <c r="E719" s="183"/>
      <c r="F719" s="183"/>
      <c r="G719" s="183"/>
      <c r="H719" s="183"/>
      <c r="I719" s="183"/>
      <c r="J719" s="183"/>
      <c r="K719" s="196">
        <f t="shared" si="102"/>
        <v>0</v>
      </c>
      <c r="L719" s="1118"/>
      <c r="M719" s="1119"/>
      <c r="N719" s="1118"/>
      <c r="O719" s="1119"/>
      <c r="P719" s="184"/>
      <c r="Q719" s="184"/>
      <c r="R719" s="184"/>
      <c r="S719" s="175"/>
      <c r="T719" s="175"/>
      <c r="U719" s="175"/>
      <c r="V719" s="175"/>
      <c r="W719" s="175"/>
      <c r="X719" s="175"/>
      <c r="Y719" s="175"/>
      <c r="Z719" s="175"/>
      <c r="AA719" s="175"/>
      <c r="AB719" s="175"/>
      <c r="AC719" s="175"/>
      <c r="AD719" s="1114"/>
      <c r="AE719" s="1114"/>
      <c r="AF719" s="1114"/>
      <c r="AG719" s="1114"/>
      <c r="AH719" s="1114"/>
      <c r="AI719" s="173"/>
      <c r="AJ719" s="173"/>
      <c r="AK719" s="173"/>
      <c r="AL719" s="173"/>
      <c r="AM719" s="179"/>
      <c r="AN719" s="179"/>
      <c r="AO719" s="194">
        <f t="shared" si="103"/>
        <v>0</v>
      </c>
      <c r="AP719" s="179">
        <v>1E-3</v>
      </c>
      <c r="AQ719" s="179"/>
    </row>
    <row r="720" spans="2:43">
      <c r="B720" s="183"/>
      <c r="C720" s="183"/>
      <c r="D720" s="183"/>
      <c r="E720" s="183"/>
      <c r="F720" s="183"/>
      <c r="G720" s="183"/>
      <c r="H720" s="183"/>
      <c r="I720" s="183"/>
      <c r="J720" s="183"/>
      <c r="K720" s="196">
        <f t="shared" si="102"/>
        <v>0</v>
      </c>
      <c r="L720" s="1118"/>
      <c r="M720" s="1119"/>
      <c r="N720" s="1118"/>
      <c r="O720" s="1119"/>
      <c r="P720" s="184"/>
      <c r="Q720" s="184"/>
      <c r="R720" s="184"/>
      <c r="S720" s="175"/>
      <c r="T720" s="175"/>
      <c r="U720" s="175"/>
      <c r="V720" s="175"/>
      <c r="W720" s="175"/>
      <c r="X720" s="175"/>
      <c r="Y720" s="175"/>
      <c r="Z720" s="175"/>
      <c r="AA720" s="175"/>
      <c r="AB720" s="175"/>
      <c r="AC720" s="175"/>
      <c r="AD720" s="1114"/>
      <c r="AE720" s="1114"/>
      <c r="AF720" s="1114"/>
      <c r="AG720" s="1114"/>
      <c r="AH720" s="1114"/>
      <c r="AI720" s="173"/>
      <c r="AJ720" s="173"/>
      <c r="AK720" s="173"/>
      <c r="AL720" s="173"/>
      <c r="AM720" s="179"/>
      <c r="AN720" s="179"/>
      <c r="AO720" s="194">
        <f t="shared" si="103"/>
        <v>0</v>
      </c>
      <c r="AP720" s="179">
        <v>1E-3</v>
      </c>
      <c r="AQ720" s="179"/>
    </row>
    <row r="721" spans="2:43">
      <c r="B721" s="183"/>
      <c r="C721" s="183"/>
      <c r="D721" s="183"/>
      <c r="E721" s="183"/>
      <c r="F721" s="183"/>
      <c r="G721" s="183"/>
      <c r="H721" s="183"/>
      <c r="I721" s="183"/>
      <c r="J721" s="183"/>
      <c r="K721" s="196">
        <f t="shared" si="102"/>
        <v>0</v>
      </c>
      <c r="L721" s="1118"/>
      <c r="M721" s="1119"/>
      <c r="N721" s="1118"/>
      <c r="O721" s="1119"/>
      <c r="P721" s="184"/>
      <c r="Q721" s="184"/>
      <c r="R721" s="184"/>
      <c r="S721" s="175"/>
      <c r="T721" s="175"/>
      <c r="U721" s="175"/>
      <c r="V721" s="175"/>
      <c r="W721" s="175"/>
      <c r="X721" s="175"/>
      <c r="Y721" s="175"/>
      <c r="Z721" s="175"/>
      <c r="AA721" s="175"/>
      <c r="AB721" s="175"/>
      <c r="AC721" s="175"/>
      <c r="AD721" s="1114"/>
      <c r="AE721" s="1114"/>
      <c r="AF721" s="1114"/>
      <c r="AG721" s="1114"/>
      <c r="AH721" s="1114"/>
      <c r="AI721" s="173"/>
      <c r="AJ721" s="173"/>
      <c r="AK721" s="173"/>
      <c r="AL721" s="173"/>
      <c r="AM721" s="179"/>
      <c r="AN721" s="179"/>
      <c r="AO721" s="194">
        <f t="shared" si="103"/>
        <v>0</v>
      </c>
      <c r="AP721" s="179">
        <v>1E-3</v>
      </c>
      <c r="AQ721" s="179"/>
    </row>
    <row r="722" spans="2:43">
      <c r="B722" s="183"/>
      <c r="C722" s="183"/>
      <c r="D722" s="183"/>
      <c r="E722" s="183"/>
      <c r="F722" s="183"/>
      <c r="G722" s="183"/>
      <c r="H722" s="183"/>
      <c r="I722" s="183"/>
      <c r="J722" s="183"/>
      <c r="K722" s="196">
        <f t="shared" si="102"/>
        <v>0</v>
      </c>
      <c r="L722" s="1118"/>
      <c r="M722" s="1119"/>
      <c r="N722" s="1118"/>
      <c r="O722" s="1119"/>
      <c r="P722" s="184"/>
      <c r="Q722" s="184"/>
      <c r="R722" s="184"/>
      <c r="S722" s="175"/>
      <c r="T722" s="175"/>
      <c r="U722" s="175"/>
      <c r="V722" s="175"/>
      <c r="W722" s="175"/>
      <c r="X722" s="175"/>
      <c r="Y722" s="175"/>
      <c r="Z722" s="175"/>
      <c r="AA722" s="175"/>
      <c r="AB722" s="175"/>
      <c r="AC722" s="175"/>
      <c r="AD722" s="1114"/>
      <c r="AE722" s="1114"/>
      <c r="AF722" s="1114"/>
      <c r="AG722" s="1114"/>
      <c r="AH722" s="1114"/>
      <c r="AI722" s="173"/>
      <c r="AJ722" s="173"/>
      <c r="AK722" s="173"/>
      <c r="AL722" s="173"/>
      <c r="AM722" s="179"/>
      <c r="AN722" s="179"/>
      <c r="AO722" s="194">
        <f t="shared" si="103"/>
        <v>0</v>
      </c>
      <c r="AP722" s="179">
        <v>1E-3</v>
      </c>
      <c r="AQ722" s="179"/>
    </row>
    <row r="723" spans="2:43">
      <c r="B723" s="183"/>
      <c r="C723" s="183"/>
      <c r="D723" s="183"/>
      <c r="E723" s="183"/>
      <c r="F723" s="183"/>
      <c r="G723" s="183"/>
      <c r="H723" s="183"/>
      <c r="I723" s="183"/>
      <c r="J723" s="183"/>
      <c r="K723" s="196">
        <f t="shared" si="102"/>
        <v>0</v>
      </c>
      <c r="L723" s="1118"/>
      <c r="M723" s="1119"/>
      <c r="N723" s="1118"/>
      <c r="O723" s="1119"/>
      <c r="P723" s="184"/>
      <c r="Q723" s="184"/>
      <c r="R723" s="184"/>
      <c r="S723" s="175"/>
      <c r="T723" s="175"/>
      <c r="U723" s="175"/>
      <c r="V723" s="175"/>
      <c r="W723" s="175"/>
      <c r="X723" s="175"/>
      <c r="Y723" s="175"/>
      <c r="Z723" s="175"/>
      <c r="AA723" s="175"/>
      <c r="AB723" s="175"/>
      <c r="AC723" s="175"/>
      <c r="AD723" s="1114"/>
      <c r="AE723" s="1114"/>
      <c r="AF723" s="1114"/>
      <c r="AG723" s="1114"/>
      <c r="AH723" s="1114"/>
      <c r="AI723" s="173"/>
      <c r="AJ723" s="173"/>
      <c r="AK723" s="173"/>
      <c r="AL723" s="173"/>
      <c r="AM723" s="179"/>
      <c r="AN723" s="179"/>
      <c r="AO723" s="194">
        <f t="shared" si="103"/>
        <v>0</v>
      </c>
      <c r="AP723" s="179">
        <v>1E-3</v>
      </c>
      <c r="AQ723" s="179"/>
    </row>
    <row r="724" spans="2:43">
      <c r="B724" s="183"/>
      <c r="C724" s="183"/>
      <c r="D724" s="183"/>
      <c r="E724" s="183"/>
      <c r="F724" s="183"/>
      <c r="G724" s="183"/>
      <c r="H724" s="183"/>
      <c r="I724" s="183"/>
      <c r="J724" s="183"/>
      <c r="K724" s="196">
        <f t="shared" si="102"/>
        <v>0</v>
      </c>
      <c r="L724" s="1118"/>
      <c r="M724" s="1119"/>
      <c r="N724" s="1118"/>
      <c r="O724" s="1119"/>
      <c r="P724" s="184"/>
      <c r="Q724" s="184"/>
      <c r="R724" s="184"/>
      <c r="S724" s="175"/>
      <c r="T724" s="175"/>
      <c r="U724" s="175"/>
      <c r="V724" s="175"/>
      <c r="W724" s="175"/>
      <c r="X724" s="175"/>
      <c r="Y724" s="175"/>
      <c r="Z724" s="175"/>
      <c r="AA724" s="175"/>
      <c r="AB724" s="175"/>
      <c r="AC724" s="175"/>
      <c r="AD724" s="1114"/>
      <c r="AE724" s="1114"/>
      <c r="AF724" s="1114"/>
      <c r="AG724" s="1114"/>
      <c r="AH724" s="1114"/>
      <c r="AI724" s="173"/>
      <c r="AJ724" s="173"/>
      <c r="AK724" s="173"/>
      <c r="AL724" s="173"/>
      <c r="AM724" s="179"/>
      <c r="AN724" s="179"/>
      <c r="AO724" s="194">
        <f t="shared" si="103"/>
        <v>0</v>
      </c>
      <c r="AP724" s="179">
        <v>1E-3</v>
      </c>
      <c r="AQ724" s="179"/>
    </row>
    <row r="725" spans="2:43">
      <c r="B725" s="183"/>
      <c r="C725" s="183"/>
      <c r="D725" s="183"/>
      <c r="E725" s="183"/>
      <c r="F725" s="183"/>
      <c r="G725" s="183"/>
      <c r="H725" s="183"/>
      <c r="I725" s="183"/>
      <c r="J725" s="183"/>
      <c r="K725" s="196">
        <f t="shared" si="102"/>
        <v>0</v>
      </c>
      <c r="L725" s="1118"/>
      <c r="M725" s="1119"/>
      <c r="N725" s="1118"/>
      <c r="O725" s="1119"/>
      <c r="P725" s="184"/>
      <c r="Q725" s="184"/>
      <c r="R725" s="184"/>
      <c r="S725" s="175"/>
      <c r="T725" s="175"/>
      <c r="U725" s="175"/>
      <c r="V725" s="175"/>
      <c r="W725" s="175"/>
      <c r="X725" s="175"/>
      <c r="Y725" s="175"/>
      <c r="Z725" s="175"/>
      <c r="AA725" s="175"/>
      <c r="AB725" s="175"/>
      <c r="AC725" s="175"/>
      <c r="AD725" s="1114"/>
      <c r="AE725" s="1114"/>
      <c r="AF725" s="1114"/>
      <c r="AG725" s="1114"/>
      <c r="AH725" s="1114"/>
      <c r="AI725" s="173"/>
      <c r="AJ725" s="173"/>
      <c r="AK725" s="173"/>
      <c r="AL725" s="173"/>
      <c r="AM725" s="179"/>
      <c r="AN725" s="179"/>
      <c r="AO725" s="194">
        <f t="shared" si="103"/>
        <v>0</v>
      </c>
      <c r="AP725" s="179">
        <v>1E-3</v>
      </c>
      <c r="AQ725" s="179"/>
    </row>
    <row r="726" spans="2:43">
      <c r="B726" s="183"/>
      <c r="C726" s="183"/>
      <c r="D726" s="183"/>
      <c r="E726" s="183"/>
      <c r="F726" s="183"/>
      <c r="G726" s="183"/>
      <c r="H726" s="183"/>
      <c r="I726" s="183"/>
      <c r="J726" s="183"/>
      <c r="K726" s="196">
        <f t="shared" si="102"/>
        <v>0</v>
      </c>
      <c r="L726" s="1118"/>
      <c r="M726" s="1119"/>
      <c r="N726" s="1118"/>
      <c r="O726" s="1119"/>
      <c r="P726" s="184"/>
      <c r="Q726" s="184"/>
      <c r="R726" s="184"/>
      <c r="S726" s="175"/>
      <c r="T726" s="175"/>
      <c r="U726" s="175"/>
      <c r="V726" s="175"/>
      <c r="W726" s="175"/>
      <c r="X726" s="175"/>
      <c r="Y726" s="175"/>
      <c r="Z726" s="175"/>
      <c r="AA726" s="175"/>
      <c r="AB726" s="175"/>
      <c r="AC726" s="175"/>
      <c r="AD726" s="1114"/>
      <c r="AE726" s="1114"/>
      <c r="AF726" s="1114"/>
      <c r="AG726" s="1114"/>
      <c r="AH726" s="1114"/>
      <c r="AI726" s="173"/>
      <c r="AJ726" s="173"/>
      <c r="AK726" s="173"/>
      <c r="AL726" s="173"/>
      <c r="AM726" s="179"/>
      <c r="AN726" s="179"/>
      <c r="AO726" s="194">
        <f t="shared" si="103"/>
        <v>0</v>
      </c>
      <c r="AP726" s="179">
        <v>1E-3</v>
      </c>
      <c r="AQ726" s="179"/>
    </row>
    <row r="727" spans="2:43">
      <c r="B727" s="183"/>
      <c r="C727" s="183"/>
      <c r="D727" s="183"/>
      <c r="E727" s="183"/>
      <c r="F727" s="183"/>
      <c r="G727" s="183"/>
      <c r="H727" s="183"/>
      <c r="I727" s="183"/>
      <c r="J727" s="183"/>
      <c r="K727" s="196">
        <f t="shared" si="102"/>
        <v>0</v>
      </c>
      <c r="L727" s="1118"/>
      <c r="M727" s="1119"/>
      <c r="N727" s="1118"/>
      <c r="O727" s="1119"/>
      <c r="P727" s="184"/>
      <c r="Q727" s="184"/>
      <c r="R727" s="184"/>
      <c r="S727" s="175"/>
      <c r="T727" s="175"/>
      <c r="U727" s="175"/>
      <c r="V727" s="175"/>
      <c r="W727" s="175"/>
      <c r="X727" s="175"/>
      <c r="Y727" s="175"/>
      <c r="Z727" s="175"/>
      <c r="AA727" s="175"/>
      <c r="AB727" s="175"/>
      <c r="AC727" s="175"/>
      <c r="AD727" s="1114"/>
      <c r="AE727" s="1114"/>
      <c r="AF727" s="1114"/>
      <c r="AG727" s="1114"/>
      <c r="AH727" s="1114"/>
      <c r="AI727" s="173"/>
      <c r="AJ727" s="173"/>
      <c r="AK727" s="173"/>
      <c r="AL727" s="173"/>
      <c r="AM727" s="179"/>
      <c r="AN727" s="179"/>
      <c r="AO727" s="194">
        <f t="shared" si="103"/>
        <v>0</v>
      </c>
      <c r="AP727" s="179">
        <v>1E-3</v>
      </c>
      <c r="AQ727" s="179"/>
    </row>
    <row r="728" spans="2:43">
      <c r="B728" s="183"/>
      <c r="C728" s="183"/>
      <c r="D728" s="183"/>
      <c r="E728" s="183"/>
      <c r="F728" s="183"/>
      <c r="G728" s="183"/>
      <c r="H728" s="183"/>
      <c r="I728" s="183"/>
      <c r="J728" s="183"/>
      <c r="K728" s="196">
        <f t="shared" si="102"/>
        <v>0</v>
      </c>
      <c r="L728" s="1118"/>
      <c r="M728" s="1119"/>
      <c r="N728" s="1118"/>
      <c r="O728" s="1119"/>
      <c r="P728" s="184"/>
      <c r="Q728" s="184"/>
      <c r="R728" s="184"/>
      <c r="S728" s="175"/>
      <c r="T728" s="175"/>
      <c r="U728" s="175"/>
      <c r="V728" s="175"/>
      <c r="W728" s="175"/>
      <c r="X728" s="175"/>
      <c r="Y728" s="175"/>
      <c r="Z728" s="175"/>
      <c r="AA728" s="175"/>
      <c r="AB728" s="175"/>
      <c r="AC728" s="175"/>
      <c r="AD728" s="1114"/>
      <c r="AE728" s="1114"/>
      <c r="AF728" s="1114"/>
      <c r="AG728" s="1114"/>
      <c r="AH728" s="1114"/>
      <c r="AI728" s="173"/>
      <c r="AJ728" s="173"/>
      <c r="AK728" s="173"/>
      <c r="AL728" s="173"/>
      <c r="AM728" s="179"/>
      <c r="AN728" s="179"/>
      <c r="AO728" s="194">
        <f t="shared" si="103"/>
        <v>0</v>
      </c>
      <c r="AP728" s="179">
        <v>1E-3</v>
      </c>
      <c r="AQ728" s="179"/>
    </row>
    <row r="729" spans="2:43">
      <c r="B729" s="183"/>
      <c r="C729" s="183"/>
      <c r="D729" s="183"/>
      <c r="E729" s="183"/>
      <c r="F729" s="183"/>
      <c r="G729" s="183"/>
      <c r="H729" s="183"/>
      <c r="I729" s="183"/>
      <c r="J729" s="183"/>
      <c r="K729" s="196">
        <f t="shared" si="102"/>
        <v>0</v>
      </c>
      <c r="L729" s="1118"/>
      <c r="M729" s="1119"/>
      <c r="N729" s="1118"/>
      <c r="O729" s="1119"/>
      <c r="P729" s="184"/>
      <c r="Q729" s="184"/>
      <c r="R729" s="184"/>
      <c r="S729" s="175"/>
      <c r="T729" s="175"/>
      <c r="U729" s="175"/>
      <c r="V729" s="175"/>
      <c r="W729" s="175"/>
      <c r="X729" s="175"/>
      <c r="Y729" s="175"/>
      <c r="Z729" s="175"/>
      <c r="AA729" s="175"/>
      <c r="AB729" s="175"/>
      <c r="AC729" s="175"/>
      <c r="AD729" s="1114"/>
      <c r="AE729" s="1114"/>
      <c r="AF729" s="1114"/>
      <c r="AG729" s="1114"/>
      <c r="AH729" s="1114"/>
      <c r="AI729" s="173"/>
      <c r="AJ729" s="173"/>
      <c r="AK729" s="173"/>
      <c r="AL729" s="173"/>
      <c r="AM729" s="179"/>
      <c r="AN729" s="179"/>
      <c r="AO729" s="194">
        <f t="shared" si="103"/>
        <v>0</v>
      </c>
      <c r="AP729" s="179">
        <v>1E-3</v>
      </c>
      <c r="AQ729" s="179"/>
    </row>
    <row r="730" spans="2:43">
      <c r="B730" s="183"/>
      <c r="C730" s="183"/>
      <c r="D730" s="183"/>
      <c r="E730" s="183"/>
      <c r="F730" s="183"/>
      <c r="G730" s="183"/>
      <c r="H730" s="183"/>
      <c r="I730" s="183"/>
      <c r="J730" s="183"/>
      <c r="K730" s="196">
        <f t="shared" si="102"/>
        <v>0</v>
      </c>
      <c r="L730" s="1118"/>
      <c r="M730" s="1119"/>
      <c r="N730" s="1118"/>
      <c r="O730" s="1119"/>
      <c r="P730" s="184"/>
      <c r="Q730" s="184"/>
      <c r="R730" s="184"/>
      <c r="S730" s="175"/>
      <c r="T730" s="175"/>
      <c r="U730" s="175"/>
      <c r="V730" s="175"/>
      <c r="W730" s="175"/>
      <c r="X730" s="175"/>
      <c r="Y730" s="175"/>
      <c r="Z730" s="175"/>
      <c r="AA730" s="175"/>
      <c r="AB730" s="175"/>
      <c r="AC730" s="175"/>
      <c r="AD730" s="1114"/>
      <c r="AE730" s="1114"/>
      <c r="AF730" s="1114"/>
      <c r="AG730" s="1114"/>
      <c r="AH730" s="1114"/>
      <c r="AI730" s="173"/>
      <c r="AJ730" s="173"/>
      <c r="AK730" s="173"/>
      <c r="AL730" s="173"/>
      <c r="AM730" s="179"/>
      <c r="AN730" s="179"/>
      <c r="AO730" s="194">
        <f t="shared" si="103"/>
        <v>0</v>
      </c>
      <c r="AP730" s="179">
        <v>1E-3</v>
      </c>
      <c r="AQ730" s="179"/>
    </row>
    <row r="731" spans="2:43">
      <c r="B731" s="183"/>
      <c r="C731" s="183"/>
      <c r="D731" s="183"/>
      <c r="E731" s="183"/>
      <c r="F731" s="183"/>
      <c r="G731" s="183"/>
      <c r="H731" s="183"/>
      <c r="I731" s="183"/>
      <c r="J731" s="183"/>
      <c r="K731" s="196">
        <f t="shared" si="102"/>
        <v>0</v>
      </c>
      <c r="L731" s="1118"/>
      <c r="M731" s="1119"/>
      <c r="N731" s="1118"/>
      <c r="O731" s="1119"/>
      <c r="P731" s="184"/>
      <c r="Q731" s="184"/>
      <c r="R731" s="184"/>
      <c r="S731" s="175"/>
      <c r="T731" s="175"/>
      <c r="U731" s="175"/>
      <c r="V731" s="175"/>
      <c r="W731" s="175"/>
      <c r="X731" s="175"/>
      <c r="Y731" s="175"/>
      <c r="Z731" s="175"/>
      <c r="AA731" s="175"/>
      <c r="AB731" s="175"/>
      <c r="AC731" s="175"/>
      <c r="AD731" s="1114"/>
      <c r="AE731" s="1114"/>
      <c r="AF731" s="1114"/>
      <c r="AG731" s="1114"/>
      <c r="AH731" s="1114"/>
      <c r="AI731" s="173"/>
      <c r="AJ731" s="173"/>
      <c r="AK731" s="173"/>
      <c r="AL731" s="173"/>
      <c r="AM731" s="179"/>
      <c r="AN731" s="179"/>
      <c r="AO731" s="194">
        <f t="shared" si="103"/>
        <v>0</v>
      </c>
      <c r="AP731" s="179">
        <v>1E-3</v>
      </c>
      <c r="AQ731" s="179"/>
    </row>
    <row r="732" spans="2:43">
      <c r="B732" s="183"/>
      <c r="C732" s="183"/>
      <c r="D732" s="183"/>
      <c r="E732" s="183"/>
      <c r="F732" s="183"/>
      <c r="G732" s="183"/>
      <c r="H732" s="183"/>
      <c r="I732" s="183"/>
      <c r="J732" s="183"/>
      <c r="K732" s="196">
        <f t="shared" si="102"/>
        <v>0</v>
      </c>
      <c r="L732" s="1118"/>
      <c r="M732" s="1119"/>
      <c r="N732" s="1118"/>
      <c r="O732" s="1119"/>
      <c r="P732" s="184"/>
      <c r="Q732" s="184"/>
      <c r="R732" s="184"/>
      <c r="S732" s="175"/>
      <c r="T732" s="175"/>
      <c r="U732" s="175"/>
      <c r="V732" s="175"/>
      <c r="W732" s="175"/>
      <c r="X732" s="175"/>
      <c r="Y732" s="175"/>
      <c r="Z732" s="175"/>
      <c r="AA732" s="175"/>
      <c r="AB732" s="175"/>
      <c r="AC732" s="175"/>
      <c r="AD732" s="1114"/>
      <c r="AE732" s="1114"/>
      <c r="AF732" s="1114"/>
      <c r="AG732" s="1114"/>
      <c r="AH732" s="1114"/>
      <c r="AI732" s="173"/>
      <c r="AJ732" s="173"/>
      <c r="AK732" s="173"/>
      <c r="AL732" s="173"/>
      <c r="AM732" s="179"/>
      <c r="AN732" s="179"/>
      <c r="AO732" s="194">
        <f t="shared" si="103"/>
        <v>0</v>
      </c>
      <c r="AP732" s="179">
        <v>1E-3</v>
      </c>
      <c r="AQ732" s="179"/>
    </row>
    <row r="733" spans="2:43">
      <c r="B733" s="183"/>
      <c r="C733" s="183"/>
      <c r="D733" s="183"/>
      <c r="E733" s="183"/>
      <c r="F733" s="183"/>
      <c r="G733" s="183"/>
      <c r="H733" s="183"/>
      <c r="I733" s="183"/>
      <c r="J733" s="183"/>
      <c r="K733" s="196">
        <f t="shared" si="102"/>
        <v>0</v>
      </c>
      <c r="L733" s="1118"/>
      <c r="M733" s="1119"/>
      <c r="N733" s="1118"/>
      <c r="O733" s="1119"/>
      <c r="P733" s="184"/>
      <c r="Q733" s="184"/>
      <c r="R733" s="184"/>
      <c r="S733" s="175"/>
      <c r="T733" s="175"/>
      <c r="U733" s="175"/>
      <c r="V733" s="175"/>
      <c r="W733" s="175"/>
      <c r="X733" s="175"/>
      <c r="Y733" s="175"/>
      <c r="Z733" s="175"/>
      <c r="AA733" s="175"/>
      <c r="AB733" s="175"/>
      <c r="AC733" s="175"/>
      <c r="AD733" s="1114"/>
      <c r="AE733" s="1114"/>
      <c r="AF733" s="1114"/>
      <c r="AG733" s="1114"/>
      <c r="AH733" s="1114"/>
      <c r="AI733" s="173"/>
      <c r="AJ733" s="173"/>
      <c r="AK733" s="173"/>
      <c r="AL733" s="173"/>
      <c r="AM733" s="179"/>
      <c r="AN733" s="179"/>
      <c r="AO733" s="194">
        <f t="shared" si="103"/>
        <v>0</v>
      </c>
      <c r="AP733" s="179">
        <v>1E-3</v>
      </c>
      <c r="AQ733" s="179"/>
    </row>
    <row r="734" spans="2:43">
      <c r="B734" s="183"/>
      <c r="C734" s="183"/>
      <c r="D734" s="183"/>
      <c r="E734" s="183"/>
      <c r="F734" s="183"/>
      <c r="G734" s="183"/>
      <c r="H734" s="183"/>
      <c r="I734" s="183"/>
      <c r="J734" s="183"/>
      <c r="K734" s="196">
        <f t="shared" si="102"/>
        <v>0</v>
      </c>
      <c r="L734" s="1118"/>
      <c r="M734" s="1119"/>
      <c r="N734" s="1118"/>
      <c r="O734" s="1119"/>
      <c r="P734" s="184"/>
      <c r="Q734" s="184"/>
      <c r="R734" s="184"/>
      <c r="S734" s="175"/>
      <c r="T734" s="175"/>
      <c r="U734" s="175"/>
      <c r="V734" s="175"/>
      <c r="W734" s="175"/>
      <c r="X734" s="175"/>
      <c r="Y734" s="175"/>
      <c r="Z734" s="175"/>
      <c r="AA734" s="175"/>
      <c r="AB734" s="175"/>
      <c r="AC734" s="175"/>
      <c r="AD734" s="1114"/>
      <c r="AE734" s="1114"/>
      <c r="AF734" s="1114"/>
      <c r="AG734" s="1114"/>
      <c r="AH734" s="1114"/>
      <c r="AI734" s="173"/>
      <c r="AJ734" s="173"/>
      <c r="AK734" s="173"/>
      <c r="AL734" s="173"/>
      <c r="AM734" s="179"/>
      <c r="AN734" s="179"/>
      <c r="AO734" s="194">
        <f t="shared" si="103"/>
        <v>0</v>
      </c>
      <c r="AP734" s="179">
        <v>1E-3</v>
      </c>
      <c r="AQ734" s="179"/>
    </row>
    <row r="735" spans="2:43">
      <c r="B735" s="183"/>
      <c r="C735" s="183"/>
      <c r="D735" s="183"/>
      <c r="E735" s="183"/>
      <c r="F735" s="183"/>
      <c r="G735" s="183"/>
      <c r="H735" s="183"/>
      <c r="I735" s="183"/>
      <c r="J735" s="183"/>
      <c r="K735" s="196">
        <f t="shared" si="102"/>
        <v>0</v>
      </c>
      <c r="L735" s="1118"/>
      <c r="M735" s="1119"/>
      <c r="N735" s="1118"/>
      <c r="O735" s="1119"/>
      <c r="P735" s="184"/>
      <c r="Q735" s="184"/>
      <c r="R735" s="184"/>
      <c r="S735" s="175"/>
      <c r="T735" s="175"/>
      <c r="U735" s="175"/>
      <c r="V735" s="175"/>
      <c r="W735" s="175"/>
      <c r="X735" s="175"/>
      <c r="Y735" s="175"/>
      <c r="Z735" s="175"/>
      <c r="AA735" s="175"/>
      <c r="AB735" s="175"/>
      <c r="AC735" s="175"/>
      <c r="AD735" s="1114"/>
      <c r="AE735" s="1114"/>
      <c r="AF735" s="1114"/>
      <c r="AG735" s="1114"/>
      <c r="AH735" s="1114"/>
      <c r="AI735" s="173"/>
      <c r="AJ735" s="173"/>
      <c r="AK735" s="173"/>
      <c r="AL735" s="173"/>
      <c r="AM735" s="179"/>
      <c r="AN735" s="179"/>
      <c r="AO735" s="194">
        <f t="shared" si="103"/>
        <v>0</v>
      </c>
      <c r="AP735" s="179">
        <v>1E-3</v>
      </c>
      <c r="AQ735" s="179"/>
    </row>
    <row r="736" spans="2:43">
      <c r="B736" s="183"/>
      <c r="C736" s="183"/>
      <c r="D736" s="183"/>
      <c r="E736" s="183"/>
      <c r="F736" s="183"/>
      <c r="G736" s="183"/>
      <c r="H736" s="183"/>
      <c r="I736" s="183"/>
      <c r="J736" s="183"/>
      <c r="K736" s="196">
        <f t="shared" si="102"/>
        <v>0</v>
      </c>
      <c r="L736" s="1118"/>
      <c r="M736" s="1119"/>
      <c r="N736" s="1118"/>
      <c r="O736" s="1119"/>
      <c r="P736" s="184"/>
      <c r="Q736" s="184"/>
      <c r="R736" s="184"/>
      <c r="S736" s="175"/>
      <c r="T736" s="175"/>
      <c r="U736" s="175"/>
      <c r="V736" s="175"/>
      <c r="W736" s="175"/>
      <c r="X736" s="175"/>
      <c r="Y736" s="175"/>
      <c r="Z736" s="175"/>
      <c r="AA736" s="175"/>
      <c r="AB736" s="175"/>
      <c r="AC736" s="175"/>
      <c r="AD736" s="1114"/>
      <c r="AE736" s="1114"/>
      <c r="AF736" s="1114"/>
      <c r="AG736" s="1114"/>
      <c r="AH736" s="1114"/>
      <c r="AI736" s="173"/>
      <c r="AJ736" s="173"/>
      <c r="AK736" s="173"/>
      <c r="AL736" s="173"/>
      <c r="AM736" s="179"/>
      <c r="AN736" s="179"/>
      <c r="AO736" s="194">
        <f t="shared" si="103"/>
        <v>0</v>
      </c>
      <c r="AP736" s="179">
        <v>1E-3</v>
      </c>
      <c r="AQ736" s="179"/>
    </row>
    <row r="737" spans="2:43">
      <c r="B737" s="183"/>
      <c r="C737" s="183"/>
      <c r="D737" s="183"/>
      <c r="E737" s="183"/>
      <c r="F737" s="183"/>
      <c r="G737" s="183"/>
      <c r="H737" s="183"/>
      <c r="I737" s="183"/>
      <c r="J737" s="183"/>
      <c r="K737" s="196">
        <f t="shared" si="102"/>
        <v>0</v>
      </c>
      <c r="L737" s="1118"/>
      <c r="M737" s="1119"/>
      <c r="N737" s="1118"/>
      <c r="O737" s="1119"/>
      <c r="P737" s="184"/>
      <c r="Q737" s="184"/>
      <c r="R737" s="184"/>
      <c r="S737" s="175"/>
      <c r="T737" s="175"/>
      <c r="U737" s="175"/>
      <c r="V737" s="175"/>
      <c r="W737" s="175"/>
      <c r="X737" s="175"/>
      <c r="Y737" s="175"/>
      <c r="Z737" s="175"/>
      <c r="AA737" s="175"/>
      <c r="AB737" s="175"/>
      <c r="AC737" s="175"/>
      <c r="AD737" s="1114"/>
      <c r="AE737" s="1114"/>
      <c r="AF737" s="1114"/>
      <c r="AG737" s="1114"/>
      <c r="AH737" s="1114"/>
      <c r="AI737" s="173"/>
      <c r="AJ737" s="173"/>
      <c r="AK737" s="173"/>
      <c r="AL737" s="173"/>
      <c r="AM737" s="179"/>
      <c r="AN737" s="179"/>
      <c r="AO737" s="194">
        <f t="shared" si="103"/>
        <v>0</v>
      </c>
      <c r="AP737" s="179">
        <v>1E-3</v>
      </c>
      <c r="AQ737" s="179"/>
    </row>
    <row r="738" spans="2:43">
      <c r="B738" s="183"/>
      <c r="C738" s="183"/>
      <c r="D738" s="183"/>
      <c r="E738" s="183"/>
      <c r="F738" s="183"/>
      <c r="G738" s="183"/>
      <c r="H738" s="183"/>
      <c r="I738" s="183"/>
      <c r="J738" s="183"/>
      <c r="K738" s="196">
        <f t="shared" si="102"/>
        <v>0</v>
      </c>
      <c r="L738" s="1118"/>
      <c r="M738" s="1119"/>
      <c r="N738" s="1118"/>
      <c r="O738" s="1119"/>
      <c r="P738" s="184"/>
      <c r="Q738" s="184"/>
      <c r="R738" s="184"/>
      <c r="S738" s="175"/>
      <c r="T738" s="175"/>
      <c r="U738" s="175"/>
      <c r="V738" s="175"/>
      <c r="W738" s="175"/>
      <c r="X738" s="175"/>
      <c r="Y738" s="175"/>
      <c r="Z738" s="175"/>
      <c r="AA738" s="175"/>
      <c r="AB738" s="175"/>
      <c r="AC738" s="175"/>
      <c r="AD738" s="1114"/>
      <c r="AE738" s="1114"/>
      <c r="AF738" s="1114"/>
      <c r="AG738" s="1114"/>
      <c r="AH738" s="1114"/>
      <c r="AI738" s="173"/>
      <c r="AJ738" s="173"/>
      <c r="AK738" s="173"/>
      <c r="AL738" s="173"/>
      <c r="AM738" s="179"/>
      <c r="AN738" s="179"/>
      <c r="AO738" s="194">
        <f t="shared" si="103"/>
        <v>0</v>
      </c>
      <c r="AP738" s="179">
        <v>1E-3</v>
      </c>
      <c r="AQ738" s="179"/>
    </row>
    <row r="739" spans="2:43">
      <c r="B739" s="183"/>
      <c r="C739" s="183"/>
      <c r="D739" s="183"/>
      <c r="E739" s="183"/>
      <c r="F739" s="183"/>
      <c r="G739" s="183"/>
      <c r="H739" s="183"/>
      <c r="I739" s="183"/>
      <c r="J739" s="183"/>
      <c r="K739" s="196">
        <f t="shared" si="102"/>
        <v>0</v>
      </c>
      <c r="L739" s="1118"/>
      <c r="M739" s="1119"/>
      <c r="N739" s="1118"/>
      <c r="O739" s="1119"/>
      <c r="P739" s="184"/>
      <c r="Q739" s="184"/>
      <c r="R739" s="184"/>
      <c r="S739" s="175"/>
      <c r="T739" s="175"/>
      <c r="U739" s="175"/>
      <c r="V739" s="175"/>
      <c r="W739" s="175"/>
      <c r="X739" s="175"/>
      <c r="Y739" s="175"/>
      <c r="Z739" s="175"/>
      <c r="AA739" s="175"/>
      <c r="AB739" s="175"/>
      <c r="AC739" s="175"/>
      <c r="AD739" s="1114"/>
      <c r="AE739" s="1114"/>
      <c r="AF739" s="1114"/>
      <c r="AG739" s="1114"/>
      <c r="AH739" s="1114"/>
      <c r="AI739" s="173"/>
      <c r="AJ739" s="173"/>
      <c r="AK739" s="173"/>
      <c r="AL739" s="173"/>
      <c r="AM739" s="179"/>
      <c r="AN739" s="179"/>
      <c r="AO739" s="194">
        <f t="shared" si="103"/>
        <v>0</v>
      </c>
      <c r="AP739" s="179">
        <v>1E-3</v>
      </c>
      <c r="AQ739" s="179"/>
    </row>
    <row r="740" spans="2:43">
      <c r="B740" s="183"/>
      <c r="C740" s="183"/>
      <c r="D740" s="183"/>
      <c r="E740" s="183"/>
      <c r="F740" s="183"/>
      <c r="G740" s="183"/>
      <c r="H740" s="183"/>
      <c r="I740" s="183"/>
      <c r="J740" s="183"/>
      <c r="K740" s="196">
        <f t="shared" si="102"/>
        <v>0</v>
      </c>
      <c r="L740" s="1118"/>
      <c r="M740" s="1119"/>
      <c r="N740" s="1118"/>
      <c r="O740" s="1119"/>
      <c r="P740" s="184"/>
      <c r="Q740" s="184"/>
      <c r="R740" s="184"/>
      <c r="S740" s="175"/>
      <c r="T740" s="175"/>
      <c r="U740" s="175"/>
      <c r="V740" s="175"/>
      <c r="W740" s="175"/>
      <c r="X740" s="175"/>
      <c r="Y740" s="175"/>
      <c r="Z740" s="175"/>
      <c r="AA740" s="175"/>
      <c r="AB740" s="175"/>
      <c r="AC740" s="175"/>
      <c r="AD740" s="1114"/>
      <c r="AE740" s="1114"/>
      <c r="AF740" s="1114"/>
      <c r="AG740" s="1114"/>
      <c r="AH740" s="1114"/>
      <c r="AI740" s="173"/>
      <c r="AJ740" s="173"/>
      <c r="AK740" s="173"/>
      <c r="AL740" s="173"/>
      <c r="AM740" s="179"/>
      <c r="AN740" s="179"/>
      <c r="AO740" s="194">
        <f t="shared" si="103"/>
        <v>0</v>
      </c>
      <c r="AP740" s="179">
        <v>1E-3</v>
      </c>
      <c r="AQ740" s="179"/>
    </row>
    <row r="741" spans="2:43">
      <c r="B741" s="183"/>
      <c r="C741" s="183"/>
      <c r="D741" s="183"/>
      <c r="E741" s="183"/>
      <c r="F741" s="183"/>
      <c r="G741" s="183"/>
      <c r="H741" s="183"/>
      <c r="I741" s="183"/>
      <c r="J741" s="183"/>
      <c r="K741" s="196">
        <f t="shared" si="102"/>
        <v>0</v>
      </c>
      <c r="L741" s="1118"/>
      <c r="M741" s="1119"/>
      <c r="N741" s="1118"/>
      <c r="O741" s="1119"/>
      <c r="P741" s="184"/>
      <c r="Q741" s="184"/>
      <c r="R741" s="184"/>
      <c r="S741" s="175"/>
      <c r="T741" s="175"/>
      <c r="U741" s="175"/>
      <c r="V741" s="175"/>
      <c r="W741" s="175"/>
      <c r="X741" s="175"/>
      <c r="Y741" s="175"/>
      <c r="Z741" s="175"/>
      <c r="AA741" s="175"/>
      <c r="AB741" s="175"/>
      <c r="AC741" s="175"/>
      <c r="AD741" s="1114"/>
      <c r="AE741" s="1114"/>
      <c r="AF741" s="1114"/>
      <c r="AG741" s="1114"/>
      <c r="AH741" s="1114"/>
      <c r="AI741" s="173"/>
      <c r="AJ741" s="173"/>
      <c r="AK741" s="173"/>
      <c r="AL741" s="173"/>
      <c r="AM741" s="179"/>
      <c r="AN741" s="179"/>
      <c r="AO741" s="194">
        <f t="shared" si="103"/>
        <v>0</v>
      </c>
      <c r="AP741" s="179">
        <v>1E-3</v>
      </c>
      <c r="AQ741" s="179"/>
    </row>
    <row r="742" spans="2:43">
      <c r="B742" s="183"/>
      <c r="C742" s="183"/>
      <c r="D742" s="183"/>
      <c r="E742" s="183"/>
      <c r="F742" s="183"/>
      <c r="G742" s="183"/>
      <c r="H742" s="183"/>
      <c r="I742" s="183"/>
      <c r="J742" s="183"/>
      <c r="K742" s="196">
        <f t="shared" si="102"/>
        <v>0</v>
      </c>
      <c r="L742" s="1118"/>
      <c r="M742" s="1119"/>
      <c r="N742" s="1118"/>
      <c r="O742" s="1119"/>
      <c r="P742" s="184"/>
      <c r="Q742" s="184"/>
      <c r="R742" s="184"/>
      <c r="S742" s="175"/>
      <c r="T742" s="175"/>
      <c r="U742" s="175"/>
      <c r="V742" s="175"/>
      <c r="W742" s="175"/>
      <c r="X742" s="175"/>
      <c r="Y742" s="175"/>
      <c r="Z742" s="175"/>
      <c r="AA742" s="175"/>
      <c r="AB742" s="175"/>
      <c r="AC742" s="175"/>
      <c r="AD742" s="1114"/>
      <c r="AE742" s="1114"/>
      <c r="AF742" s="1114"/>
      <c r="AG742" s="1114"/>
      <c r="AH742" s="1114"/>
      <c r="AI742" s="173"/>
      <c r="AJ742" s="173"/>
      <c r="AK742" s="173"/>
      <c r="AL742" s="173"/>
      <c r="AM742" s="179"/>
      <c r="AN742" s="179"/>
      <c r="AO742" s="194">
        <f t="shared" si="103"/>
        <v>0</v>
      </c>
      <c r="AP742" s="179">
        <v>1E-3</v>
      </c>
      <c r="AQ742" s="179"/>
    </row>
    <row r="743" spans="2:43">
      <c r="B743" s="183"/>
      <c r="C743" s="183"/>
      <c r="D743" s="183"/>
      <c r="E743" s="183"/>
      <c r="F743" s="183"/>
      <c r="G743" s="183"/>
      <c r="H743" s="183"/>
      <c r="I743" s="183"/>
      <c r="J743" s="183"/>
      <c r="K743" s="196">
        <f t="shared" si="102"/>
        <v>0</v>
      </c>
      <c r="L743" s="1118"/>
      <c r="M743" s="1119"/>
      <c r="N743" s="1118"/>
      <c r="O743" s="1119"/>
      <c r="P743" s="184"/>
      <c r="Q743" s="184"/>
      <c r="R743" s="184"/>
      <c r="S743" s="175"/>
      <c r="T743" s="175"/>
      <c r="U743" s="175"/>
      <c r="V743" s="175"/>
      <c r="W743" s="175"/>
      <c r="X743" s="175"/>
      <c r="Y743" s="175"/>
      <c r="Z743" s="175"/>
      <c r="AA743" s="175"/>
      <c r="AB743" s="175"/>
      <c r="AC743" s="175"/>
      <c r="AD743" s="1114"/>
      <c r="AE743" s="1114"/>
      <c r="AF743" s="1114"/>
      <c r="AG743" s="1114"/>
      <c r="AH743" s="1114"/>
      <c r="AI743" s="173"/>
      <c r="AJ743" s="173"/>
      <c r="AK743" s="173"/>
      <c r="AL743" s="173"/>
      <c r="AM743" s="179"/>
      <c r="AN743" s="179"/>
      <c r="AO743" s="194">
        <f t="shared" si="103"/>
        <v>0</v>
      </c>
      <c r="AP743" s="179">
        <v>1E-3</v>
      </c>
      <c r="AQ743" s="179"/>
    </row>
    <row r="744" spans="2:43">
      <c r="B744" s="183"/>
      <c r="C744" s="183"/>
      <c r="D744" s="183"/>
      <c r="E744" s="183"/>
      <c r="F744" s="183"/>
      <c r="G744" s="183"/>
      <c r="H744" s="183"/>
      <c r="I744" s="183"/>
      <c r="J744" s="183"/>
      <c r="K744" s="196">
        <f t="shared" si="102"/>
        <v>0</v>
      </c>
      <c r="L744" s="1118"/>
      <c r="M744" s="1119"/>
      <c r="N744" s="1118"/>
      <c r="O744" s="1119"/>
      <c r="P744" s="184"/>
      <c r="Q744" s="184"/>
      <c r="R744" s="184"/>
      <c r="S744" s="175"/>
      <c r="T744" s="175"/>
      <c r="U744" s="175"/>
      <c r="V744" s="175"/>
      <c r="W744" s="175"/>
      <c r="X744" s="175"/>
      <c r="Y744" s="175"/>
      <c r="Z744" s="175"/>
      <c r="AA744" s="175"/>
      <c r="AB744" s="175"/>
      <c r="AC744" s="175"/>
      <c r="AD744" s="1114"/>
      <c r="AE744" s="1114"/>
      <c r="AF744" s="1114"/>
      <c r="AG744" s="1114"/>
      <c r="AH744" s="1114"/>
      <c r="AI744" s="173"/>
      <c r="AJ744" s="173"/>
      <c r="AK744" s="173"/>
      <c r="AL744" s="173"/>
      <c r="AM744" s="179"/>
      <c r="AN744" s="179"/>
      <c r="AO744" s="194">
        <f t="shared" si="103"/>
        <v>0</v>
      </c>
      <c r="AP744" s="179">
        <v>1E-3</v>
      </c>
      <c r="AQ744" s="179"/>
    </row>
    <row r="745" spans="2:43">
      <c r="B745" s="183"/>
      <c r="C745" s="183"/>
      <c r="D745" s="183"/>
      <c r="E745" s="183"/>
      <c r="F745" s="183"/>
      <c r="G745" s="183"/>
      <c r="H745" s="183"/>
      <c r="I745" s="183"/>
      <c r="J745" s="183"/>
      <c r="K745" s="196">
        <f t="shared" si="102"/>
        <v>0</v>
      </c>
      <c r="L745" s="1118"/>
      <c r="M745" s="1119"/>
      <c r="N745" s="1118"/>
      <c r="O745" s="1119"/>
      <c r="P745" s="184"/>
      <c r="Q745" s="184"/>
      <c r="R745" s="184"/>
      <c r="S745" s="175"/>
      <c r="T745" s="175"/>
      <c r="U745" s="175"/>
      <c r="V745" s="175"/>
      <c r="W745" s="175"/>
      <c r="X745" s="175"/>
      <c r="Y745" s="175"/>
      <c r="Z745" s="175"/>
      <c r="AA745" s="175"/>
      <c r="AB745" s="175"/>
      <c r="AC745" s="175"/>
      <c r="AD745" s="1114"/>
      <c r="AE745" s="1114"/>
      <c r="AF745" s="1114"/>
      <c r="AG745" s="1114"/>
      <c r="AH745" s="1114"/>
      <c r="AI745" s="173"/>
      <c r="AJ745" s="173"/>
      <c r="AK745" s="173"/>
      <c r="AL745" s="173"/>
      <c r="AM745" s="179"/>
      <c r="AN745" s="179"/>
      <c r="AO745" s="194">
        <f t="shared" si="103"/>
        <v>0</v>
      </c>
      <c r="AP745" s="179">
        <v>1E-3</v>
      </c>
      <c r="AQ745" s="179"/>
    </row>
    <row r="746" spans="2:43">
      <c r="B746" s="183"/>
      <c r="C746" s="183"/>
      <c r="D746" s="183"/>
      <c r="E746" s="183"/>
      <c r="F746" s="183"/>
      <c r="G746" s="183"/>
      <c r="H746" s="183"/>
      <c r="I746" s="183"/>
      <c r="J746" s="183"/>
      <c r="K746" s="196">
        <f t="shared" si="102"/>
        <v>0</v>
      </c>
      <c r="L746" s="1118"/>
      <c r="M746" s="1119"/>
      <c r="N746" s="1118"/>
      <c r="O746" s="1119"/>
      <c r="P746" s="184"/>
      <c r="Q746" s="184"/>
      <c r="R746" s="184"/>
      <c r="S746" s="175"/>
      <c r="T746" s="175"/>
      <c r="U746" s="175"/>
      <c r="V746" s="175"/>
      <c r="W746" s="175"/>
      <c r="X746" s="175"/>
      <c r="Y746" s="175"/>
      <c r="Z746" s="175"/>
      <c r="AA746" s="175"/>
      <c r="AB746" s="175"/>
      <c r="AC746" s="175"/>
      <c r="AD746" s="1114"/>
      <c r="AE746" s="1114"/>
      <c r="AF746" s="1114"/>
      <c r="AG746" s="1114"/>
      <c r="AH746" s="1114"/>
      <c r="AI746" s="173"/>
      <c r="AJ746" s="173"/>
      <c r="AK746" s="173"/>
      <c r="AL746" s="173"/>
      <c r="AM746" s="179"/>
      <c r="AN746" s="179"/>
      <c r="AO746" s="194">
        <f t="shared" si="103"/>
        <v>0</v>
      </c>
      <c r="AP746" s="179">
        <v>1E-3</v>
      </c>
      <c r="AQ746" s="179"/>
    </row>
    <row r="747" spans="2:43">
      <c r="B747" s="183"/>
      <c r="C747" s="183"/>
      <c r="D747" s="183"/>
      <c r="E747" s="183"/>
      <c r="F747" s="183"/>
      <c r="G747" s="183"/>
      <c r="H747" s="183"/>
      <c r="I747" s="183"/>
      <c r="J747" s="183"/>
      <c r="K747" s="196">
        <f t="shared" si="102"/>
        <v>0</v>
      </c>
      <c r="L747" s="1118"/>
      <c r="M747" s="1119"/>
      <c r="N747" s="1118"/>
      <c r="O747" s="1119"/>
      <c r="P747" s="184"/>
      <c r="Q747" s="184"/>
      <c r="R747" s="184"/>
      <c r="S747" s="175"/>
      <c r="T747" s="175"/>
      <c r="U747" s="175"/>
      <c r="V747" s="175"/>
      <c r="W747" s="175"/>
      <c r="X747" s="175"/>
      <c r="Y747" s="175"/>
      <c r="Z747" s="175"/>
      <c r="AA747" s="175"/>
      <c r="AB747" s="175"/>
      <c r="AC747" s="175"/>
      <c r="AD747" s="1114"/>
      <c r="AE747" s="1114"/>
      <c r="AF747" s="1114"/>
      <c r="AG747" s="1114"/>
      <c r="AH747" s="1114"/>
      <c r="AI747" s="173"/>
      <c r="AJ747" s="173"/>
      <c r="AK747" s="173"/>
      <c r="AL747" s="173"/>
      <c r="AM747" s="179"/>
      <c r="AN747" s="179"/>
      <c r="AO747" s="194">
        <f t="shared" si="103"/>
        <v>0</v>
      </c>
      <c r="AP747" s="179">
        <v>1E-3</v>
      </c>
      <c r="AQ747" s="179"/>
    </row>
    <row r="748" spans="2:43">
      <c r="B748" s="183"/>
      <c r="C748" s="183"/>
      <c r="D748" s="183"/>
      <c r="E748" s="183"/>
      <c r="F748" s="183"/>
      <c r="G748" s="183"/>
      <c r="H748" s="183"/>
      <c r="I748" s="183"/>
      <c r="J748" s="183"/>
      <c r="K748" s="196">
        <f t="shared" si="102"/>
        <v>0</v>
      </c>
      <c r="L748" s="1118"/>
      <c r="M748" s="1119"/>
      <c r="N748" s="1118"/>
      <c r="O748" s="1119"/>
      <c r="P748" s="184"/>
      <c r="Q748" s="184"/>
      <c r="R748" s="184"/>
      <c r="S748" s="175"/>
      <c r="T748" s="175"/>
      <c r="U748" s="175"/>
      <c r="V748" s="175"/>
      <c r="W748" s="175"/>
      <c r="X748" s="175"/>
      <c r="Y748" s="175"/>
      <c r="Z748" s="175"/>
      <c r="AA748" s="175"/>
      <c r="AB748" s="175"/>
      <c r="AC748" s="175"/>
      <c r="AD748" s="1114"/>
      <c r="AE748" s="1114"/>
      <c r="AF748" s="1114"/>
      <c r="AG748" s="1114"/>
      <c r="AH748" s="1114"/>
      <c r="AI748" s="173"/>
      <c r="AJ748" s="173"/>
      <c r="AK748" s="173"/>
      <c r="AL748" s="173"/>
      <c r="AM748" s="179"/>
      <c r="AN748" s="179"/>
      <c r="AO748" s="194">
        <f t="shared" si="103"/>
        <v>0</v>
      </c>
      <c r="AP748" s="179">
        <v>1E-3</v>
      </c>
      <c r="AQ748" s="179"/>
    </row>
    <row r="749" spans="2:43">
      <c r="B749" s="183"/>
      <c r="C749" s="183"/>
      <c r="D749" s="183"/>
      <c r="E749" s="183"/>
      <c r="F749" s="183"/>
      <c r="G749" s="183"/>
      <c r="H749" s="183"/>
      <c r="I749" s="183"/>
      <c r="J749" s="183"/>
      <c r="K749" s="196">
        <f t="shared" si="102"/>
        <v>0</v>
      </c>
      <c r="L749" s="1118"/>
      <c r="M749" s="1119"/>
      <c r="N749" s="1118"/>
      <c r="O749" s="1119"/>
      <c r="P749" s="184"/>
      <c r="Q749" s="184"/>
      <c r="R749" s="184"/>
      <c r="S749" s="175"/>
      <c r="T749" s="175"/>
      <c r="U749" s="175"/>
      <c r="V749" s="175"/>
      <c r="W749" s="175"/>
      <c r="X749" s="175"/>
      <c r="Y749" s="175"/>
      <c r="Z749" s="175"/>
      <c r="AA749" s="175"/>
      <c r="AB749" s="175"/>
      <c r="AC749" s="175"/>
      <c r="AD749" s="1114"/>
      <c r="AE749" s="1114"/>
      <c r="AF749" s="1114"/>
      <c r="AG749" s="1114"/>
      <c r="AH749" s="1114"/>
      <c r="AI749" s="173"/>
      <c r="AJ749" s="173"/>
      <c r="AK749" s="173"/>
      <c r="AL749" s="173"/>
      <c r="AM749" s="179"/>
      <c r="AN749" s="179"/>
      <c r="AO749" s="194">
        <f t="shared" si="103"/>
        <v>0</v>
      </c>
      <c r="AP749" s="179">
        <v>1E-3</v>
      </c>
      <c r="AQ749" s="179"/>
    </row>
    <row r="750" spans="2:43">
      <c r="B750" s="183"/>
      <c r="C750" s="183"/>
      <c r="D750" s="183"/>
      <c r="E750" s="183"/>
      <c r="F750" s="183"/>
      <c r="G750" s="183"/>
      <c r="H750" s="183"/>
      <c r="I750" s="183"/>
      <c r="J750" s="183"/>
      <c r="K750" s="196">
        <f t="shared" si="102"/>
        <v>0</v>
      </c>
      <c r="L750" s="1118"/>
      <c r="M750" s="1119"/>
      <c r="N750" s="1118"/>
      <c r="O750" s="1119"/>
      <c r="P750" s="184"/>
      <c r="Q750" s="184"/>
      <c r="R750" s="184"/>
      <c r="S750" s="175"/>
      <c r="T750" s="175"/>
      <c r="U750" s="175"/>
      <c r="V750" s="175"/>
      <c r="W750" s="175"/>
      <c r="X750" s="175"/>
      <c r="Y750" s="175"/>
      <c r="Z750" s="175"/>
      <c r="AA750" s="175"/>
      <c r="AB750" s="175"/>
      <c r="AC750" s="175"/>
      <c r="AD750" s="1114"/>
      <c r="AE750" s="1114"/>
      <c r="AF750" s="1114"/>
      <c r="AG750" s="1114"/>
      <c r="AH750" s="1114"/>
      <c r="AI750" s="173"/>
      <c r="AJ750" s="173"/>
      <c r="AK750" s="173"/>
      <c r="AL750" s="173"/>
      <c r="AM750" s="179"/>
      <c r="AN750" s="179"/>
      <c r="AO750" s="194">
        <f t="shared" si="103"/>
        <v>0</v>
      </c>
      <c r="AP750" s="179">
        <v>1E-3</v>
      </c>
      <c r="AQ750" s="179"/>
    </row>
    <row r="751" spans="2:43">
      <c r="B751" s="183"/>
      <c r="C751" s="183"/>
      <c r="D751" s="183"/>
      <c r="E751" s="183"/>
      <c r="F751" s="183"/>
      <c r="G751" s="183"/>
      <c r="H751" s="183"/>
      <c r="I751" s="183"/>
      <c r="J751" s="183"/>
      <c r="K751" s="196">
        <f t="shared" si="102"/>
        <v>0</v>
      </c>
      <c r="L751" s="1118"/>
      <c r="M751" s="1119"/>
      <c r="N751" s="1118"/>
      <c r="O751" s="1119"/>
      <c r="P751" s="184"/>
      <c r="Q751" s="184"/>
      <c r="R751" s="184"/>
      <c r="S751" s="175"/>
      <c r="T751" s="175"/>
      <c r="U751" s="175"/>
      <c r="V751" s="175"/>
      <c r="W751" s="175"/>
      <c r="X751" s="175"/>
      <c r="Y751" s="175"/>
      <c r="Z751" s="175"/>
      <c r="AA751" s="175"/>
      <c r="AB751" s="175"/>
      <c r="AC751" s="175"/>
      <c r="AD751" s="1114"/>
      <c r="AE751" s="1114"/>
      <c r="AF751" s="1114"/>
      <c r="AG751" s="1114"/>
      <c r="AH751" s="1114"/>
      <c r="AI751" s="173"/>
      <c r="AJ751" s="173"/>
      <c r="AK751" s="173"/>
      <c r="AL751" s="173"/>
      <c r="AM751" s="179"/>
      <c r="AN751" s="179"/>
      <c r="AO751" s="194">
        <f t="shared" si="103"/>
        <v>0</v>
      </c>
      <c r="AP751" s="179">
        <v>1E-3</v>
      </c>
      <c r="AQ751" s="179"/>
    </row>
    <row r="752" spans="2:43">
      <c r="B752" s="183"/>
      <c r="C752" s="183"/>
      <c r="D752" s="183"/>
      <c r="E752" s="183"/>
      <c r="F752" s="183"/>
      <c r="G752" s="183"/>
      <c r="H752" s="183"/>
      <c r="I752" s="183"/>
      <c r="J752" s="183"/>
      <c r="K752" s="196">
        <f t="shared" si="102"/>
        <v>0</v>
      </c>
      <c r="L752" s="1118"/>
      <c r="M752" s="1119"/>
      <c r="N752" s="1118"/>
      <c r="O752" s="1119"/>
      <c r="P752" s="184"/>
      <c r="Q752" s="184"/>
      <c r="R752" s="184"/>
      <c r="S752" s="175"/>
      <c r="T752" s="175"/>
      <c r="U752" s="175"/>
      <c r="V752" s="175"/>
      <c r="W752" s="175"/>
      <c r="X752" s="175"/>
      <c r="Y752" s="175"/>
      <c r="Z752" s="175"/>
      <c r="AA752" s="175"/>
      <c r="AB752" s="175"/>
      <c r="AC752" s="175"/>
      <c r="AD752" s="1114"/>
      <c r="AE752" s="1114"/>
      <c r="AF752" s="1114"/>
      <c r="AG752" s="1114"/>
      <c r="AH752" s="1114"/>
      <c r="AI752" s="173"/>
      <c r="AJ752" s="173"/>
      <c r="AK752" s="173"/>
      <c r="AL752" s="173"/>
      <c r="AM752" s="179"/>
      <c r="AN752" s="179"/>
      <c r="AO752" s="194">
        <f t="shared" si="103"/>
        <v>0</v>
      </c>
      <c r="AP752" s="179">
        <v>1E-3</v>
      </c>
      <c r="AQ752" s="179"/>
    </row>
    <row r="753" spans="2:43">
      <c r="B753" s="183"/>
      <c r="C753" s="183"/>
      <c r="D753" s="183"/>
      <c r="E753" s="183"/>
      <c r="F753" s="183"/>
      <c r="G753" s="183"/>
      <c r="H753" s="183"/>
      <c r="I753" s="183"/>
      <c r="J753" s="183"/>
      <c r="K753" s="196">
        <f t="shared" si="102"/>
        <v>0</v>
      </c>
      <c r="L753" s="1118"/>
      <c r="M753" s="1119"/>
      <c r="N753" s="1118"/>
      <c r="O753" s="1119"/>
      <c r="P753" s="184"/>
      <c r="Q753" s="184"/>
      <c r="R753" s="184"/>
      <c r="S753" s="175"/>
      <c r="T753" s="175"/>
      <c r="U753" s="175"/>
      <c r="V753" s="175"/>
      <c r="W753" s="175"/>
      <c r="X753" s="175"/>
      <c r="Y753" s="175"/>
      <c r="Z753" s="175"/>
      <c r="AA753" s="175"/>
      <c r="AB753" s="175"/>
      <c r="AC753" s="175"/>
      <c r="AD753" s="1114"/>
      <c r="AE753" s="1114"/>
      <c r="AF753" s="1114"/>
      <c r="AG753" s="1114"/>
      <c r="AH753" s="1114"/>
      <c r="AI753" s="173"/>
      <c r="AJ753" s="173"/>
      <c r="AK753" s="173"/>
      <c r="AL753" s="173"/>
      <c r="AM753" s="179"/>
      <c r="AN753" s="179"/>
      <c r="AO753" s="194">
        <f t="shared" si="103"/>
        <v>0</v>
      </c>
      <c r="AP753" s="179">
        <v>1E-3</v>
      </c>
      <c r="AQ753" s="179"/>
    </row>
    <row r="754" spans="2:43">
      <c r="B754" s="183"/>
      <c r="C754" s="183"/>
      <c r="D754" s="183"/>
      <c r="E754" s="183"/>
      <c r="F754" s="183"/>
      <c r="G754" s="183"/>
      <c r="H754" s="183"/>
      <c r="I754" s="183"/>
      <c r="J754" s="183"/>
      <c r="K754" s="196">
        <f t="shared" si="102"/>
        <v>0</v>
      </c>
      <c r="L754" s="1118"/>
      <c r="M754" s="1119"/>
      <c r="N754" s="1118"/>
      <c r="O754" s="1119"/>
      <c r="P754" s="184"/>
      <c r="Q754" s="184"/>
      <c r="R754" s="184"/>
      <c r="S754" s="175"/>
      <c r="T754" s="175"/>
      <c r="U754" s="175"/>
      <c r="V754" s="175"/>
      <c r="W754" s="175"/>
      <c r="X754" s="175"/>
      <c r="Y754" s="175"/>
      <c r="Z754" s="175"/>
      <c r="AA754" s="175"/>
      <c r="AB754" s="175"/>
      <c r="AC754" s="175"/>
      <c r="AD754" s="1114"/>
      <c r="AE754" s="1114"/>
      <c r="AF754" s="1114"/>
      <c r="AG754" s="1114"/>
      <c r="AH754" s="1114"/>
      <c r="AI754" s="173"/>
      <c r="AJ754" s="173"/>
      <c r="AK754" s="173"/>
      <c r="AL754" s="173"/>
      <c r="AM754" s="179"/>
      <c r="AN754" s="179"/>
      <c r="AO754" s="194">
        <f t="shared" si="103"/>
        <v>0</v>
      </c>
      <c r="AP754" s="179">
        <v>1E-3</v>
      </c>
      <c r="AQ754" s="179"/>
    </row>
    <row r="755" spans="2:43">
      <c r="B755" s="183"/>
      <c r="C755" s="183"/>
      <c r="D755" s="183"/>
      <c r="E755" s="183"/>
      <c r="F755" s="183"/>
      <c r="G755" s="183"/>
      <c r="H755" s="183"/>
      <c r="I755" s="183"/>
      <c r="J755" s="183"/>
      <c r="K755" s="196">
        <f t="shared" si="102"/>
        <v>0</v>
      </c>
      <c r="L755" s="1118"/>
      <c r="M755" s="1119"/>
      <c r="N755" s="1118"/>
      <c r="O755" s="1119"/>
      <c r="P755" s="184"/>
      <c r="Q755" s="184"/>
      <c r="R755" s="184"/>
      <c r="S755" s="175"/>
      <c r="T755" s="175"/>
      <c r="U755" s="175"/>
      <c r="V755" s="175"/>
      <c r="W755" s="175"/>
      <c r="X755" s="175"/>
      <c r="Y755" s="175"/>
      <c r="Z755" s="175"/>
      <c r="AA755" s="175"/>
      <c r="AB755" s="175"/>
      <c r="AC755" s="175"/>
      <c r="AD755" s="1114"/>
      <c r="AE755" s="1114"/>
      <c r="AF755" s="1114"/>
      <c r="AG755" s="1114"/>
      <c r="AH755" s="1114"/>
      <c r="AI755" s="173"/>
      <c r="AJ755" s="173"/>
      <c r="AK755" s="173"/>
      <c r="AL755" s="173"/>
      <c r="AM755" s="179"/>
      <c r="AN755" s="179"/>
      <c r="AO755" s="194">
        <f t="shared" si="103"/>
        <v>0</v>
      </c>
      <c r="AP755" s="179">
        <v>1E-3</v>
      </c>
      <c r="AQ755" s="179"/>
    </row>
    <row r="756" spans="2:43">
      <c r="B756" s="183"/>
      <c r="C756" s="183"/>
      <c r="D756" s="183"/>
      <c r="E756" s="183"/>
      <c r="F756" s="183"/>
      <c r="G756" s="183"/>
      <c r="H756" s="183"/>
      <c r="I756" s="183"/>
      <c r="J756" s="183"/>
      <c r="K756" s="196">
        <f t="shared" si="102"/>
        <v>0</v>
      </c>
      <c r="L756" s="1118"/>
      <c r="M756" s="1119"/>
      <c r="N756" s="1118"/>
      <c r="O756" s="1119"/>
      <c r="P756" s="184"/>
      <c r="Q756" s="184"/>
      <c r="R756" s="184"/>
      <c r="S756" s="175"/>
      <c r="T756" s="175"/>
      <c r="U756" s="175"/>
      <c r="V756" s="175"/>
      <c r="W756" s="175"/>
      <c r="X756" s="175"/>
      <c r="Y756" s="175"/>
      <c r="Z756" s="175"/>
      <c r="AA756" s="175"/>
      <c r="AB756" s="175"/>
      <c r="AC756" s="175"/>
      <c r="AD756" s="1114"/>
      <c r="AE756" s="1114"/>
      <c r="AF756" s="1114"/>
      <c r="AG756" s="1114"/>
      <c r="AH756" s="1114"/>
      <c r="AI756" s="173"/>
      <c r="AJ756" s="173"/>
      <c r="AK756" s="173"/>
      <c r="AL756" s="173"/>
      <c r="AM756" s="179"/>
      <c r="AN756" s="179"/>
      <c r="AO756" s="194">
        <f t="shared" si="103"/>
        <v>0</v>
      </c>
      <c r="AP756" s="179">
        <v>1E-3</v>
      </c>
      <c r="AQ756" s="179"/>
    </row>
    <row r="757" spans="2:43">
      <c r="B757" s="183"/>
      <c r="C757" s="183"/>
      <c r="D757" s="183"/>
      <c r="E757" s="183"/>
      <c r="F757" s="183"/>
      <c r="G757" s="183"/>
      <c r="H757" s="183"/>
      <c r="I757" s="183"/>
      <c r="J757" s="183"/>
      <c r="K757" s="196">
        <f t="shared" si="102"/>
        <v>0</v>
      </c>
      <c r="L757" s="1118"/>
      <c r="M757" s="1119"/>
      <c r="N757" s="1118"/>
      <c r="O757" s="1119"/>
      <c r="P757" s="184"/>
      <c r="Q757" s="184"/>
      <c r="R757" s="184"/>
      <c r="S757" s="175"/>
      <c r="T757" s="175"/>
      <c r="U757" s="175"/>
      <c r="V757" s="175"/>
      <c r="W757" s="175"/>
      <c r="X757" s="175"/>
      <c r="Y757" s="175"/>
      <c r="Z757" s="175"/>
      <c r="AA757" s="175"/>
      <c r="AB757" s="175"/>
      <c r="AC757" s="175"/>
      <c r="AD757" s="1114"/>
      <c r="AE757" s="1114"/>
      <c r="AF757" s="1114"/>
      <c r="AG757" s="1114"/>
      <c r="AH757" s="1114"/>
      <c r="AI757" s="173"/>
      <c r="AJ757" s="173"/>
      <c r="AK757" s="173"/>
      <c r="AL757" s="173"/>
      <c r="AM757" s="179"/>
      <c r="AN757" s="179"/>
      <c r="AO757" s="194">
        <f t="shared" si="103"/>
        <v>0</v>
      </c>
      <c r="AP757" s="179">
        <v>1E-3</v>
      </c>
      <c r="AQ757" s="179"/>
    </row>
    <row r="758" spans="2:43">
      <c r="B758" s="183"/>
      <c r="C758" s="183"/>
      <c r="D758" s="183"/>
      <c r="E758" s="183"/>
      <c r="F758" s="183"/>
      <c r="G758" s="183"/>
      <c r="H758" s="183"/>
      <c r="I758" s="183"/>
      <c r="J758" s="183"/>
      <c r="K758" s="196">
        <f t="shared" si="102"/>
        <v>0</v>
      </c>
      <c r="L758" s="1118"/>
      <c r="M758" s="1119"/>
      <c r="N758" s="1118"/>
      <c r="O758" s="1119"/>
      <c r="P758" s="184"/>
      <c r="Q758" s="184"/>
      <c r="R758" s="184"/>
      <c r="S758" s="175"/>
      <c r="T758" s="175"/>
      <c r="U758" s="175"/>
      <c r="V758" s="175"/>
      <c r="W758" s="175"/>
      <c r="X758" s="175"/>
      <c r="Y758" s="175"/>
      <c r="Z758" s="175"/>
      <c r="AA758" s="175"/>
      <c r="AB758" s="175"/>
      <c r="AC758" s="175"/>
      <c r="AD758" s="1114"/>
      <c r="AE758" s="1114"/>
      <c r="AF758" s="1114"/>
      <c r="AG758" s="1114"/>
      <c r="AH758" s="1114"/>
      <c r="AI758" s="173"/>
      <c r="AJ758" s="173"/>
      <c r="AK758" s="173"/>
      <c r="AL758" s="173"/>
      <c r="AM758" s="179"/>
      <c r="AN758" s="179"/>
      <c r="AO758" s="194">
        <f t="shared" si="103"/>
        <v>0</v>
      </c>
      <c r="AP758" s="179">
        <v>1E-3</v>
      </c>
      <c r="AQ758" s="179"/>
    </row>
    <row r="759" spans="2:43">
      <c r="B759" s="183"/>
      <c r="C759" s="183"/>
      <c r="D759" s="183"/>
      <c r="E759" s="183"/>
      <c r="F759" s="183"/>
      <c r="G759" s="183"/>
      <c r="H759" s="183"/>
      <c r="I759" s="183"/>
      <c r="J759" s="183"/>
      <c r="K759" s="196">
        <f t="shared" si="102"/>
        <v>0</v>
      </c>
      <c r="L759" s="1118"/>
      <c r="M759" s="1119"/>
      <c r="N759" s="1118"/>
      <c r="O759" s="1119"/>
      <c r="P759" s="184"/>
      <c r="Q759" s="184"/>
      <c r="R759" s="184"/>
      <c r="S759" s="175"/>
      <c r="T759" s="175"/>
      <c r="U759" s="175"/>
      <c r="V759" s="175"/>
      <c r="W759" s="175"/>
      <c r="X759" s="175"/>
      <c r="Y759" s="175"/>
      <c r="Z759" s="175"/>
      <c r="AA759" s="175"/>
      <c r="AB759" s="175"/>
      <c r="AC759" s="175"/>
      <c r="AD759" s="1114"/>
      <c r="AE759" s="1114"/>
      <c r="AF759" s="1114"/>
      <c r="AG759" s="1114"/>
      <c r="AH759" s="1114"/>
      <c r="AI759" s="173"/>
      <c r="AJ759" s="173"/>
      <c r="AK759" s="173"/>
      <c r="AL759" s="173"/>
      <c r="AM759" s="179"/>
      <c r="AN759" s="179"/>
      <c r="AO759" s="194">
        <f t="shared" si="103"/>
        <v>0</v>
      </c>
      <c r="AP759" s="179">
        <v>1E-3</v>
      </c>
      <c r="AQ759" s="179"/>
    </row>
    <row r="760" spans="2:43">
      <c r="B760" s="183"/>
      <c r="C760" s="183"/>
      <c r="D760" s="183"/>
      <c r="E760" s="183"/>
      <c r="F760" s="183"/>
      <c r="G760" s="183"/>
      <c r="H760" s="183"/>
      <c r="I760" s="183"/>
      <c r="J760" s="183"/>
      <c r="K760" s="196">
        <f t="shared" si="102"/>
        <v>0</v>
      </c>
      <c r="L760" s="1118"/>
      <c r="M760" s="1119"/>
      <c r="N760" s="1118"/>
      <c r="O760" s="1119"/>
      <c r="P760" s="184"/>
      <c r="Q760" s="184"/>
      <c r="R760" s="184"/>
      <c r="S760" s="175"/>
      <c r="T760" s="175"/>
      <c r="U760" s="175"/>
      <c r="V760" s="175"/>
      <c r="W760" s="175"/>
      <c r="X760" s="175"/>
      <c r="Y760" s="175"/>
      <c r="Z760" s="175"/>
      <c r="AA760" s="175"/>
      <c r="AB760" s="175"/>
      <c r="AC760" s="175"/>
      <c r="AD760" s="1114"/>
      <c r="AE760" s="1114"/>
      <c r="AF760" s="1114"/>
      <c r="AG760" s="1114"/>
      <c r="AH760" s="1114"/>
      <c r="AI760" s="173"/>
      <c r="AJ760" s="173"/>
      <c r="AK760" s="173"/>
      <c r="AL760" s="173"/>
      <c r="AM760" s="179"/>
      <c r="AN760" s="179"/>
      <c r="AO760" s="194">
        <f t="shared" si="103"/>
        <v>0</v>
      </c>
      <c r="AP760" s="179">
        <v>1E-3</v>
      </c>
      <c r="AQ760" s="179"/>
    </row>
    <row r="761" spans="2:43">
      <c r="B761" s="183"/>
      <c r="C761" s="183"/>
      <c r="D761" s="183"/>
      <c r="E761" s="183"/>
      <c r="F761" s="183"/>
      <c r="G761" s="183"/>
      <c r="H761" s="183"/>
      <c r="I761" s="183"/>
      <c r="J761" s="183"/>
      <c r="K761" s="196">
        <f t="shared" si="102"/>
        <v>0</v>
      </c>
      <c r="L761" s="1118"/>
      <c r="M761" s="1119"/>
      <c r="N761" s="1118"/>
      <c r="O761" s="1119"/>
      <c r="P761" s="184"/>
      <c r="Q761" s="184"/>
      <c r="R761" s="184"/>
      <c r="S761" s="175"/>
      <c r="T761" s="175"/>
      <c r="U761" s="175"/>
      <c r="V761" s="175"/>
      <c r="W761" s="175"/>
      <c r="X761" s="175"/>
      <c r="Y761" s="175"/>
      <c r="Z761" s="175"/>
      <c r="AA761" s="175"/>
      <c r="AB761" s="175"/>
      <c r="AC761" s="175"/>
      <c r="AD761" s="1114"/>
      <c r="AE761" s="1114"/>
      <c r="AF761" s="1114"/>
      <c r="AG761" s="1114"/>
      <c r="AH761" s="1114"/>
      <c r="AI761" s="173"/>
      <c r="AJ761" s="173"/>
      <c r="AK761" s="173"/>
      <c r="AL761" s="173"/>
      <c r="AM761" s="179"/>
      <c r="AN761" s="179"/>
      <c r="AO761" s="194">
        <f t="shared" si="103"/>
        <v>0</v>
      </c>
      <c r="AP761" s="179">
        <v>1E-3</v>
      </c>
      <c r="AQ761" s="179"/>
    </row>
    <row r="762" spans="2:43">
      <c r="B762" s="183"/>
      <c r="C762" s="183"/>
      <c r="D762" s="183"/>
      <c r="E762" s="183"/>
      <c r="F762" s="183"/>
      <c r="G762" s="183"/>
      <c r="H762" s="183"/>
      <c r="I762" s="183"/>
      <c r="J762" s="183"/>
      <c r="K762" s="196">
        <f t="shared" si="102"/>
        <v>0</v>
      </c>
      <c r="L762" s="1118"/>
      <c r="M762" s="1119"/>
      <c r="N762" s="1118"/>
      <c r="O762" s="1119"/>
      <c r="P762" s="184"/>
      <c r="Q762" s="184"/>
      <c r="R762" s="184"/>
      <c r="S762" s="175"/>
      <c r="T762" s="175"/>
      <c r="U762" s="175"/>
      <c r="V762" s="175"/>
      <c r="W762" s="175"/>
      <c r="X762" s="175"/>
      <c r="Y762" s="175"/>
      <c r="Z762" s="175"/>
      <c r="AA762" s="175"/>
      <c r="AB762" s="175"/>
      <c r="AC762" s="175"/>
      <c r="AD762" s="1114"/>
      <c r="AE762" s="1114"/>
      <c r="AF762" s="1114"/>
      <c r="AG762" s="1114"/>
      <c r="AH762" s="1114"/>
      <c r="AI762" s="173"/>
      <c r="AJ762" s="173"/>
      <c r="AK762" s="173"/>
      <c r="AL762" s="173"/>
      <c r="AM762" s="179"/>
      <c r="AN762" s="179"/>
      <c r="AO762" s="194">
        <f t="shared" si="103"/>
        <v>0</v>
      </c>
      <c r="AP762" s="179">
        <v>1E-3</v>
      </c>
      <c r="AQ762" s="179"/>
    </row>
    <row r="763" spans="2:43">
      <c r="B763" s="183"/>
      <c r="C763" s="183"/>
      <c r="D763" s="183"/>
      <c r="E763" s="183"/>
      <c r="F763" s="183"/>
      <c r="G763" s="183"/>
      <c r="H763" s="183"/>
      <c r="I763" s="183"/>
      <c r="J763" s="183"/>
      <c r="K763" s="196">
        <f t="shared" si="102"/>
        <v>0</v>
      </c>
      <c r="L763" s="1118"/>
      <c r="M763" s="1119"/>
      <c r="N763" s="1118"/>
      <c r="O763" s="1119"/>
      <c r="P763" s="184"/>
      <c r="Q763" s="184"/>
      <c r="R763" s="184"/>
      <c r="S763" s="175"/>
      <c r="T763" s="175"/>
      <c r="U763" s="175"/>
      <c r="V763" s="175"/>
      <c r="W763" s="175"/>
      <c r="X763" s="175"/>
      <c r="Y763" s="175"/>
      <c r="Z763" s="175"/>
      <c r="AA763" s="175"/>
      <c r="AB763" s="175"/>
      <c r="AC763" s="175"/>
      <c r="AD763" s="1114"/>
      <c r="AE763" s="1114"/>
      <c r="AF763" s="1114"/>
      <c r="AG763" s="1114"/>
      <c r="AH763" s="1114"/>
      <c r="AI763" s="173"/>
      <c r="AJ763" s="173"/>
      <c r="AK763" s="173"/>
      <c r="AL763" s="173"/>
      <c r="AM763" s="179"/>
      <c r="AN763" s="179"/>
      <c r="AO763" s="194">
        <f t="shared" si="103"/>
        <v>0</v>
      </c>
      <c r="AP763" s="179">
        <v>1E-3</v>
      </c>
      <c r="AQ763" s="179"/>
    </row>
    <row r="764" spans="2:43">
      <c r="B764" s="183"/>
      <c r="C764" s="183"/>
      <c r="D764" s="183"/>
      <c r="E764" s="183"/>
      <c r="F764" s="183"/>
      <c r="G764" s="183"/>
      <c r="H764" s="183"/>
      <c r="I764" s="183"/>
      <c r="J764" s="183"/>
      <c r="K764" s="196">
        <f t="shared" si="102"/>
        <v>0</v>
      </c>
      <c r="L764" s="1118"/>
      <c r="M764" s="1119"/>
      <c r="N764" s="1118"/>
      <c r="O764" s="1119"/>
      <c r="P764" s="184"/>
      <c r="Q764" s="184"/>
      <c r="R764" s="184"/>
      <c r="S764" s="175"/>
      <c r="T764" s="175"/>
      <c r="U764" s="175"/>
      <c r="V764" s="175"/>
      <c r="W764" s="175"/>
      <c r="X764" s="175"/>
      <c r="Y764" s="175"/>
      <c r="Z764" s="175"/>
      <c r="AA764" s="175"/>
      <c r="AB764" s="175"/>
      <c r="AC764" s="175"/>
      <c r="AD764" s="1114"/>
      <c r="AE764" s="1114"/>
      <c r="AF764" s="1114"/>
      <c r="AG764" s="1114"/>
      <c r="AH764" s="1114"/>
      <c r="AI764" s="173"/>
      <c r="AJ764" s="173"/>
      <c r="AK764" s="173"/>
      <c r="AL764" s="173"/>
      <c r="AM764" s="179"/>
      <c r="AN764" s="179"/>
      <c r="AO764" s="194">
        <f t="shared" si="103"/>
        <v>0</v>
      </c>
      <c r="AP764" s="179">
        <v>1E-3</v>
      </c>
      <c r="AQ764" s="179"/>
    </row>
    <row r="765" spans="2:43">
      <c r="B765" s="183"/>
      <c r="C765" s="183"/>
      <c r="D765" s="183"/>
      <c r="E765" s="183"/>
      <c r="F765" s="183"/>
      <c r="G765" s="183"/>
      <c r="H765" s="183"/>
      <c r="I765" s="183"/>
      <c r="J765" s="183"/>
      <c r="K765" s="196">
        <f t="shared" si="102"/>
        <v>0</v>
      </c>
      <c r="L765" s="1118"/>
      <c r="M765" s="1119"/>
      <c r="N765" s="1118"/>
      <c r="O765" s="1119"/>
      <c r="P765" s="184"/>
      <c r="Q765" s="184"/>
      <c r="R765" s="184"/>
      <c r="S765" s="175"/>
      <c r="T765" s="175"/>
      <c r="U765" s="175"/>
      <c r="V765" s="175"/>
      <c r="W765" s="175"/>
      <c r="X765" s="175"/>
      <c r="Y765" s="175"/>
      <c r="Z765" s="175"/>
      <c r="AA765" s="175"/>
      <c r="AB765" s="175"/>
      <c r="AC765" s="175"/>
      <c r="AD765" s="1114"/>
      <c r="AE765" s="1114"/>
      <c r="AF765" s="1114"/>
      <c r="AG765" s="1114"/>
      <c r="AH765" s="1114"/>
      <c r="AI765" s="173"/>
      <c r="AJ765" s="173"/>
      <c r="AK765" s="173"/>
      <c r="AL765" s="173"/>
      <c r="AM765" s="179"/>
      <c r="AN765" s="179"/>
      <c r="AO765" s="194">
        <f t="shared" si="103"/>
        <v>0</v>
      </c>
      <c r="AP765" s="179">
        <v>1E-3</v>
      </c>
      <c r="AQ765" s="179"/>
    </row>
    <row r="766" spans="2:43">
      <c r="B766" s="183"/>
      <c r="C766" s="183"/>
      <c r="D766" s="183"/>
      <c r="E766" s="183"/>
      <c r="F766" s="183"/>
      <c r="G766" s="183"/>
      <c r="H766" s="183"/>
      <c r="I766" s="183"/>
      <c r="J766" s="183"/>
      <c r="K766" s="196">
        <f t="shared" si="102"/>
        <v>0</v>
      </c>
      <c r="L766" s="1118"/>
      <c r="M766" s="1119"/>
      <c r="N766" s="1118"/>
      <c r="O766" s="1119"/>
      <c r="P766" s="184"/>
      <c r="Q766" s="184"/>
      <c r="R766" s="184"/>
      <c r="S766" s="175"/>
      <c r="T766" s="175"/>
      <c r="U766" s="175"/>
      <c r="V766" s="175"/>
      <c r="W766" s="175"/>
      <c r="X766" s="175"/>
      <c r="Y766" s="175"/>
      <c r="Z766" s="175"/>
      <c r="AA766" s="175"/>
      <c r="AB766" s="175"/>
      <c r="AC766" s="175"/>
      <c r="AD766" s="1114"/>
      <c r="AE766" s="1114"/>
      <c r="AF766" s="1114"/>
      <c r="AG766" s="1114"/>
      <c r="AH766" s="1114"/>
      <c r="AI766" s="173"/>
      <c r="AJ766" s="173"/>
      <c r="AK766" s="173"/>
      <c r="AL766" s="173"/>
      <c r="AM766" s="179"/>
      <c r="AN766" s="179"/>
      <c r="AO766" s="194">
        <f t="shared" si="103"/>
        <v>0</v>
      </c>
      <c r="AP766" s="179">
        <v>1E-3</v>
      </c>
      <c r="AQ766" s="179"/>
    </row>
    <row r="767" spans="2:43">
      <c r="B767" s="183"/>
      <c r="C767" s="183"/>
      <c r="D767" s="183"/>
      <c r="E767" s="183"/>
      <c r="F767" s="183"/>
      <c r="G767" s="183"/>
      <c r="H767" s="183"/>
      <c r="I767" s="183"/>
      <c r="J767" s="183"/>
      <c r="K767" s="196">
        <f t="shared" si="102"/>
        <v>0</v>
      </c>
      <c r="L767" s="1118"/>
      <c r="M767" s="1119"/>
      <c r="N767" s="1118"/>
      <c r="O767" s="1119"/>
      <c r="P767" s="184"/>
      <c r="Q767" s="184"/>
      <c r="R767" s="184"/>
      <c r="S767" s="175"/>
      <c r="T767" s="175"/>
      <c r="U767" s="175"/>
      <c r="V767" s="175"/>
      <c r="W767" s="175"/>
      <c r="X767" s="175"/>
      <c r="Y767" s="175"/>
      <c r="Z767" s="175"/>
      <c r="AA767" s="175"/>
      <c r="AB767" s="175"/>
      <c r="AC767" s="175"/>
      <c r="AD767" s="1114"/>
      <c r="AE767" s="1114"/>
      <c r="AF767" s="1114"/>
      <c r="AG767" s="1114"/>
      <c r="AH767" s="1114"/>
      <c r="AI767" s="173"/>
      <c r="AJ767" s="173"/>
      <c r="AK767" s="173"/>
      <c r="AL767" s="173"/>
      <c r="AM767" s="179"/>
      <c r="AN767" s="179"/>
      <c r="AO767" s="194">
        <f t="shared" si="103"/>
        <v>0</v>
      </c>
      <c r="AP767" s="179">
        <v>1E-3</v>
      </c>
      <c r="AQ767" s="179"/>
    </row>
    <row r="768" spans="2:43">
      <c r="B768" s="183"/>
      <c r="C768" s="183"/>
      <c r="D768" s="183"/>
      <c r="E768" s="183"/>
      <c r="F768" s="183"/>
      <c r="G768" s="183"/>
      <c r="H768" s="183"/>
      <c r="I768" s="183"/>
      <c r="J768" s="183"/>
      <c r="K768" s="196">
        <f t="shared" si="102"/>
        <v>0</v>
      </c>
      <c r="L768" s="1118"/>
      <c r="M768" s="1119"/>
      <c r="N768" s="1118"/>
      <c r="O768" s="1119"/>
      <c r="P768" s="184"/>
      <c r="Q768" s="184"/>
      <c r="R768" s="184"/>
      <c r="S768" s="175"/>
      <c r="T768" s="175"/>
      <c r="U768" s="175"/>
      <c r="V768" s="175"/>
      <c r="W768" s="175"/>
      <c r="X768" s="175"/>
      <c r="Y768" s="175"/>
      <c r="Z768" s="175"/>
      <c r="AA768" s="175"/>
      <c r="AB768" s="175"/>
      <c r="AC768" s="175"/>
      <c r="AD768" s="1114"/>
      <c r="AE768" s="1114"/>
      <c r="AF768" s="1114"/>
      <c r="AG768" s="1114"/>
      <c r="AH768" s="1114"/>
      <c r="AI768" s="173"/>
      <c r="AJ768" s="173"/>
      <c r="AK768" s="173"/>
      <c r="AL768" s="173"/>
      <c r="AM768" s="179"/>
      <c r="AN768" s="179"/>
      <c r="AO768" s="194">
        <f t="shared" si="103"/>
        <v>0</v>
      </c>
      <c r="AP768" s="179">
        <v>1E-3</v>
      </c>
      <c r="AQ768" s="179"/>
    </row>
    <row r="769" spans="2:43">
      <c r="B769" s="183"/>
      <c r="C769" s="183"/>
      <c r="D769" s="183"/>
      <c r="E769" s="183"/>
      <c r="F769" s="183"/>
      <c r="G769" s="183"/>
      <c r="H769" s="183"/>
      <c r="I769" s="183"/>
      <c r="J769" s="183"/>
      <c r="K769" s="196">
        <f t="shared" si="102"/>
        <v>0</v>
      </c>
      <c r="L769" s="1118"/>
      <c r="M769" s="1119"/>
      <c r="N769" s="1118"/>
      <c r="O769" s="1119"/>
      <c r="P769" s="184"/>
      <c r="Q769" s="184"/>
      <c r="R769" s="184"/>
      <c r="S769" s="175"/>
      <c r="T769" s="175"/>
      <c r="U769" s="175"/>
      <c r="V769" s="175"/>
      <c r="W769" s="175"/>
      <c r="X769" s="175"/>
      <c r="Y769" s="175"/>
      <c r="Z769" s="175"/>
      <c r="AA769" s="175"/>
      <c r="AB769" s="175"/>
      <c r="AC769" s="175"/>
      <c r="AD769" s="1114"/>
      <c r="AE769" s="1114"/>
      <c r="AF769" s="1114"/>
      <c r="AG769" s="1114"/>
      <c r="AH769" s="1114"/>
      <c r="AI769" s="173"/>
      <c r="AJ769" s="173"/>
      <c r="AK769" s="173"/>
      <c r="AL769" s="173"/>
      <c r="AM769" s="179"/>
      <c r="AN769" s="179"/>
      <c r="AO769" s="194">
        <f t="shared" si="103"/>
        <v>0</v>
      </c>
      <c r="AP769" s="179">
        <v>1E-3</v>
      </c>
      <c r="AQ769" s="179"/>
    </row>
    <row r="770" spans="2:43">
      <c r="B770" s="183"/>
      <c r="C770" s="183"/>
      <c r="D770" s="183"/>
      <c r="E770" s="183"/>
      <c r="F770" s="183"/>
      <c r="G770" s="183"/>
      <c r="H770" s="183"/>
      <c r="I770" s="183"/>
      <c r="J770" s="183"/>
      <c r="K770" s="196">
        <f t="shared" si="102"/>
        <v>0</v>
      </c>
      <c r="L770" s="1118"/>
      <c r="M770" s="1119"/>
      <c r="N770" s="1118"/>
      <c r="O770" s="1119"/>
      <c r="P770" s="184"/>
      <c r="Q770" s="184"/>
      <c r="R770" s="184"/>
      <c r="S770" s="175"/>
      <c r="T770" s="175"/>
      <c r="U770" s="175"/>
      <c r="V770" s="175"/>
      <c r="W770" s="175"/>
      <c r="X770" s="175"/>
      <c r="Y770" s="175"/>
      <c r="Z770" s="175"/>
      <c r="AA770" s="175"/>
      <c r="AB770" s="175"/>
      <c r="AC770" s="175"/>
      <c r="AD770" s="1114"/>
      <c r="AE770" s="1114"/>
      <c r="AF770" s="1114"/>
      <c r="AG770" s="1114"/>
      <c r="AH770" s="1114"/>
      <c r="AI770" s="173"/>
      <c r="AJ770" s="173"/>
      <c r="AK770" s="173"/>
      <c r="AL770" s="173"/>
      <c r="AM770" s="179"/>
      <c r="AN770" s="179"/>
      <c r="AO770" s="194">
        <f t="shared" si="103"/>
        <v>0</v>
      </c>
      <c r="AP770" s="179">
        <v>1E-3</v>
      </c>
      <c r="AQ770" s="179"/>
    </row>
    <row r="771" spans="2:43">
      <c r="B771" s="183"/>
      <c r="C771" s="183"/>
      <c r="D771" s="183"/>
      <c r="E771" s="183"/>
      <c r="F771" s="183"/>
      <c r="G771" s="183"/>
      <c r="H771" s="183"/>
      <c r="I771" s="183"/>
      <c r="J771" s="183"/>
      <c r="K771" s="196">
        <f t="shared" si="102"/>
        <v>0</v>
      </c>
      <c r="L771" s="1118"/>
      <c r="M771" s="1119"/>
      <c r="N771" s="1118"/>
      <c r="O771" s="1119"/>
      <c r="P771" s="184"/>
      <c r="Q771" s="184"/>
      <c r="R771" s="184"/>
      <c r="S771" s="175"/>
      <c r="T771" s="175"/>
      <c r="U771" s="175"/>
      <c r="V771" s="175"/>
      <c r="W771" s="175"/>
      <c r="X771" s="175"/>
      <c r="Y771" s="175"/>
      <c r="Z771" s="175"/>
      <c r="AA771" s="175"/>
      <c r="AB771" s="175"/>
      <c r="AC771" s="175"/>
      <c r="AD771" s="1114"/>
      <c r="AE771" s="1114"/>
      <c r="AF771" s="1114"/>
      <c r="AG771" s="1114"/>
      <c r="AH771" s="1114"/>
      <c r="AI771" s="173"/>
      <c r="AJ771" s="173"/>
      <c r="AK771" s="173"/>
      <c r="AL771" s="173"/>
      <c r="AM771" s="179"/>
      <c r="AN771" s="179"/>
      <c r="AO771" s="194">
        <f t="shared" si="103"/>
        <v>0</v>
      </c>
      <c r="AP771" s="179">
        <v>1E-3</v>
      </c>
      <c r="AQ771" s="179"/>
    </row>
    <row r="772" spans="2:43">
      <c r="B772" s="183"/>
      <c r="C772" s="183"/>
      <c r="D772" s="183"/>
      <c r="E772" s="183"/>
      <c r="F772" s="183"/>
      <c r="G772" s="183"/>
      <c r="H772" s="183"/>
      <c r="I772" s="183"/>
      <c r="J772" s="183"/>
      <c r="K772" s="196">
        <f t="shared" si="102"/>
        <v>0</v>
      </c>
      <c r="L772" s="1118"/>
      <c r="M772" s="1119"/>
      <c r="N772" s="1118"/>
      <c r="O772" s="1119"/>
      <c r="P772" s="184"/>
      <c r="Q772" s="184"/>
      <c r="R772" s="184"/>
      <c r="S772" s="175"/>
      <c r="T772" s="175"/>
      <c r="U772" s="175"/>
      <c r="V772" s="175"/>
      <c r="W772" s="175"/>
      <c r="X772" s="175"/>
      <c r="Y772" s="175"/>
      <c r="Z772" s="175"/>
      <c r="AA772" s="175"/>
      <c r="AB772" s="175"/>
      <c r="AC772" s="175"/>
      <c r="AD772" s="1114"/>
      <c r="AE772" s="1114"/>
      <c r="AF772" s="1114"/>
      <c r="AG772" s="1114"/>
      <c r="AH772" s="1114"/>
      <c r="AI772" s="173"/>
      <c r="AJ772" s="173"/>
      <c r="AK772" s="173"/>
      <c r="AL772" s="173"/>
      <c r="AM772" s="179"/>
      <c r="AN772" s="179"/>
      <c r="AO772" s="194">
        <f t="shared" si="103"/>
        <v>0</v>
      </c>
      <c r="AP772" s="179">
        <v>1E-3</v>
      </c>
      <c r="AQ772" s="179"/>
    </row>
    <row r="773" spans="2:43">
      <c r="B773" s="183"/>
      <c r="C773" s="183"/>
      <c r="D773" s="183"/>
      <c r="E773" s="183"/>
      <c r="F773" s="183"/>
      <c r="G773" s="183"/>
      <c r="H773" s="183"/>
      <c r="I773" s="183"/>
      <c r="J773" s="183"/>
      <c r="K773" s="196">
        <f t="shared" ref="K773:K836" si="104">AO773+J773</f>
        <v>0</v>
      </c>
      <c r="L773" s="1118"/>
      <c r="M773" s="1119"/>
      <c r="N773" s="1118"/>
      <c r="O773" s="1119"/>
      <c r="P773" s="184"/>
      <c r="Q773" s="184"/>
      <c r="R773" s="184"/>
      <c r="S773" s="175"/>
      <c r="T773" s="175"/>
      <c r="U773" s="175"/>
      <c r="V773" s="175"/>
      <c r="W773" s="175"/>
      <c r="X773" s="175"/>
      <c r="Y773" s="175"/>
      <c r="Z773" s="175"/>
      <c r="AA773" s="175"/>
      <c r="AB773" s="175"/>
      <c r="AC773" s="175"/>
      <c r="AD773" s="1114"/>
      <c r="AE773" s="1114"/>
      <c r="AF773" s="1114"/>
      <c r="AG773" s="1114"/>
      <c r="AH773" s="1114"/>
      <c r="AI773" s="173"/>
      <c r="AJ773" s="173"/>
      <c r="AK773" s="173"/>
      <c r="AL773" s="173"/>
      <c r="AM773" s="179"/>
      <c r="AN773" s="179"/>
      <c r="AO773" s="194">
        <f t="shared" ref="AO773:AO836" si="105">IF(J773&lt;0.005,4*J773,IF(J773&lt;0.01,3*J773,2*J773))</f>
        <v>0</v>
      </c>
      <c r="AP773" s="179">
        <v>1E-3</v>
      </c>
      <c r="AQ773" s="179"/>
    </row>
    <row r="774" spans="2:43">
      <c r="B774" s="183"/>
      <c r="C774" s="183"/>
      <c r="D774" s="183"/>
      <c r="E774" s="183"/>
      <c r="F774" s="183"/>
      <c r="G774" s="183"/>
      <c r="H774" s="183"/>
      <c r="I774" s="183"/>
      <c r="J774" s="183"/>
      <c r="K774" s="196">
        <f t="shared" si="104"/>
        <v>0</v>
      </c>
      <c r="L774" s="1118"/>
      <c r="M774" s="1119"/>
      <c r="N774" s="1118"/>
      <c r="O774" s="1119"/>
      <c r="P774" s="184"/>
      <c r="Q774" s="184"/>
      <c r="R774" s="184"/>
      <c r="S774" s="175"/>
      <c r="T774" s="175"/>
      <c r="U774" s="175"/>
      <c r="V774" s="175"/>
      <c r="W774" s="175"/>
      <c r="X774" s="175"/>
      <c r="Y774" s="175"/>
      <c r="Z774" s="175"/>
      <c r="AA774" s="175"/>
      <c r="AB774" s="175"/>
      <c r="AC774" s="175"/>
      <c r="AD774" s="1114"/>
      <c r="AE774" s="1114"/>
      <c r="AF774" s="1114"/>
      <c r="AG774" s="1114"/>
      <c r="AH774" s="1114"/>
      <c r="AI774" s="173"/>
      <c r="AJ774" s="173"/>
      <c r="AK774" s="173"/>
      <c r="AL774" s="173"/>
      <c r="AM774" s="179"/>
      <c r="AN774" s="179"/>
      <c r="AO774" s="194">
        <f t="shared" si="105"/>
        <v>0</v>
      </c>
      <c r="AP774" s="179">
        <v>1E-3</v>
      </c>
      <c r="AQ774" s="179"/>
    </row>
    <row r="775" spans="2:43">
      <c r="B775" s="183"/>
      <c r="C775" s="183"/>
      <c r="D775" s="183"/>
      <c r="E775" s="183"/>
      <c r="F775" s="183"/>
      <c r="G775" s="183"/>
      <c r="H775" s="183"/>
      <c r="I775" s="183"/>
      <c r="J775" s="183"/>
      <c r="K775" s="196">
        <f t="shared" si="104"/>
        <v>0</v>
      </c>
      <c r="L775" s="1118"/>
      <c r="M775" s="1119"/>
      <c r="N775" s="1118"/>
      <c r="O775" s="1119"/>
      <c r="P775" s="184"/>
      <c r="Q775" s="184"/>
      <c r="R775" s="184"/>
      <c r="S775" s="175"/>
      <c r="T775" s="175"/>
      <c r="U775" s="175"/>
      <c r="V775" s="175"/>
      <c r="W775" s="175"/>
      <c r="X775" s="175"/>
      <c r="Y775" s="175"/>
      <c r="Z775" s="175"/>
      <c r="AA775" s="175"/>
      <c r="AB775" s="175"/>
      <c r="AC775" s="175"/>
      <c r="AD775" s="1114"/>
      <c r="AE775" s="1114"/>
      <c r="AF775" s="1114"/>
      <c r="AG775" s="1114"/>
      <c r="AH775" s="1114"/>
      <c r="AI775" s="173"/>
      <c r="AJ775" s="173"/>
      <c r="AK775" s="173"/>
      <c r="AL775" s="173"/>
      <c r="AM775" s="179"/>
      <c r="AN775" s="179"/>
      <c r="AO775" s="194">
        <f t="shared" si="105"/>
        <v>0</v>
      </c>
      <c r="AP775" s="179">
        <v>1E-3</v>
      </c>
      <c r="AQ775" s="179"/>
    </row>
    <row r="776" spans="2:43">
      <c r="B776" s="183"/>
      <c r="C776" s="183"/>
      <c r="D776" s="183"/>
      <c r="E776" s="183"/>
      <c r="F776" s="183"/>
      <c r="G776" s="183"/>
      <c r="H776" s="183"/>
      <c r="I776" s="183"/>
      <c r="J776" s="183"/>
      <c r="K776" s="196">
        <f t="shared" si="104"/>
        <v>0</v>
      </c>
      <c r="L776" s="1118"/>
      <c r="M776" s="1119"/>
      <c r="N776" s="1118"/>
      <c r="O776" s="1119"/>
      <c r="P776" s="184"/>
      <c r="Q776" s="184"/>
      <c r="R776" s="184"/>
      <c r="S776" s="175"/>
      <c r="T776" s="175"/>
      <c r="U776" s="175"/>
      <c r="V776" s="175"/>
      <c r="W776" s="175"/>
      <c r="X776" s="175"/>
      <c r="Y776" s="175"/>
      <c r="Z776" s="175"/>
      <c r="AA776" s="175"/>
      <c r="AB776" s="175"/>
      <c r="AC776" s="175"/>
      <c r="AD776" s="1114"/>
      <c r="AE776" s="1114"/>
      <c r="AF776" s="1114"/>
      <c r="AG776" s="1114"/>
      <c r="AH776" s="1114"/>
      <c r="AI776" s="173"/>
      <c r="AJ776" s="173"/>
      <c r="AK776" s="173"/>
      <c r="AL776" s="173"/>
      <c r="AM776" s="179"/>
      <c r="AN776" s="179"/>
      <c r="AO776" s="194">
        <f t="shared" si="105"/>
        <v>0</v>
      </c>
      <c r="AP776" s="179">
        <v>1E-3</v>
      </c>
      <c r="AQ776" s="179"/>
    </row>
    <row r="777" spans="2:43">
      <c r="B777" s="183"/>
      <c r="C777" s="183"/>
      <c r="D777" s="183"/>
      <c r="E777" s="183"/>
      <c r="F777" s="183"/>
      <c r="G777" s="183"/>
      <c r="H777" s="183"/>
      <c r="I777" s="183"/>
      <c r="J777" s="183"/>
      <c r="K777" s="196">
        <f t="shared" si="104"/>
        <v>0</v>
      </c>
      <c r="L777" s="1118"/>
      <c r="M777" s="1119"/>
      <c r="N777" s="1118"/>
      <c r="O777" s="1119"/>
      <c r="P777" s="184"/>
      <c r="Q777" s="184"/>
      <c r="R777" s="184"/>
      <c r="S777" s="175"/>
      <c r="T777" s="175"/>
      <c r="U777" s="175"/>
      <c r="V777" s="175"/>
      <c r="W777" s="175"/>
      <c r="X777" s="175"/>
      <c r="Y777" s="175"/>
      <c r="Z777" s="175"/>
      <c r="AA777" s="175"/>
      <c r="AB777" s="175"/>
      <c r="AC777" s="175"/>
      <c r="AD777" s="1114"/>
      <c r="AE777" s="1114"/>
      <c r="AF777" s="1114"/>
      <c r="AG777" s="1114"/>
      <c r="AH777" s="1114"/>
      <c r="AI777" s="173"/>
      <c r="AJ777" s="173"/>
      <c r="AK777" s="173"/>
      <c r="AL777" s="173"/>
      <c r="AM777" s="179"/>
      <c r="AN777" s="179"/>
      <c r="AO777" s="194">
        <f t="shared" si="105"/>
        <v>0</v>
      </c>
      <c r="AP777" s="179">
        <v>1E-3</v>
      </c>
      <c r="AQ777" s="179"/>
    </row>
    <row r="778" spans="2:43">
      <c r="B778" s="183"/>
      <c r="C778" s="183"/>
      <c r="D778" s="183"/>
      <c r="E778" s="183"/>
      <c r="F778" s="183"/>
      <c r="G778" s="183"/>
      <c r="H778" s="183"/>
      <c r="I778" s="183"/>
      <c r="J778" s="183"/>
      <c r="K778" s="196">
        <f t="shared" si="104"/>
        <v>0</v>
      </c>
      <c r="L778" s="1118"/>
      <c r="M778" s="1119"/>
      <c r="N778" s="1118"/>
      <c r="O778" s="1119"/>
      <c r="P778" s="184"/>
      <c r="Q778" s="184"/>
      <c r="R778" s="184"/>
      <c r="S778" s="175"/>
      <c r="T778" s="175"/>
      <c r="U778" s="175"/>
      <c r="V778" s="175"/>
      <c r="W778" s="175"/>
      <c r="X778" s="175"/>
      <c r="Y778" s="175"/>
      <c r="Z778" s="175"/>
      <c r="AA778" s="175"/>
      <c r="AB778" s="175"/>
      <c r="AC778" s="175"/>
      <c r="AD778" s="1114"/>
      <c r="AE778" s="1114"/>
      <c r="AF778" s="1114"/>
      <c r="AG778" s="1114"/>
      <c r="AH778" s="1114"/>
      <c r="AI778" s="173"/>
      <c r="AJ778" s="173"/>
      <c r="AK778" s="173"/>
      <c r="AL778" s="173"/>
      <c r="AM778" s="179"/>
      <c r="AN778" s="179"/>
      <c r="AO778" s="194">
        <f t="shared" si="105"/>
        <v>0</v>
      </c>
      <c r="AP778" s="179">
        <v>1E-3</v>
      </c>
      <c r="AQ778" s="179"/>
    </row>
    <row r="779" spans="2:43">
      <c r="B779" s="183"/>
      <c r="C779" s="183"/>
      <c r="D779" s="183"/>
      <c r="E779" s="183"/>
      <c r="F779" s="183"/>
      <c r="G779" s="183"/>
      <c r="H779" s="183"/>
      <c r="I779" s="183"/>
      <c r="J779" s="183"/>
      <c r="K779" s="196">
        <f t="shared" si="104"/>
        <v>0</v>
      </c>
      <c r="L779" s="1118"/>
      <c r="M779" s="1119"/>
      <c r="N779" s="1118"/>
      <c r="O779" s="1119"/>
      <c r="P779" s="184"/>
      <c r="Q779" s="184"/>
      <c r="R779" s="184"/>
      <c r="S779" s="175"/>
      <c r="T779" s="175"/>
      <c r="U779" s="175"/>
      <c r="V779" s="175"/>
      <c r="W779" s="175"/>
      <c r="X779" s="175"/>
      <c r="Y779" s="175"/>
      <c r="Z779" s="175"/>
      <c r="AA779" s="175"/>
      <c r="AB779" s="175"/>
      <c r="AC779" s="175"/>
      <c r="AD779" s="1114"/>
      <c r="AE779" s="1114"/>
      <c r="AF779" s="1114"/>
      <c r="AG779" s="1114"/>
      <c r="AH779" s="1114"/>
      <c r="AI779" s="173"/>
      <c r="AJ779" s="173"/>
      <c r="AK779" s="173"/>
      <c r="AL779" s="173"/>
      <c r="AM779" s="179"/>
      <c r="AN779" s="179"/>
      <c r="AO779" s="194">
        <f t="shared" si="105"/>
        <v>0</v>
      </c>
      <c r="AP779" s="179">
        <v>1E-3</v>
      </c>
      <c r="AQ779" s="179"/>
    </row>
    <row r="780" spans="2:43">
      <c r="B780" s="183"/>
      <c r="C780" s="183"/>
      <c r="D780" s="183"/>
      <c r="E780" s="183"/>
      <c r="F780" s="183"/>
      <c r="G780" s="183"/>
      <c r="H780" s="183"/>
      <c r="I780" s="183"/>
      <c r="J780" s="183"/>
      <c r="K780" s="196">
        <f t="shared" si="104"/>
        <v>0</v>
      </c>
      <c r="L780" s="1118"/>
      <c r="M780" s="1119"/>
      <c r="N780" s="1118"/>
      <c r="O780" s="1119"/>
      <c r="P780" s="184"/>
      <c r="Q780" s="184"/>
      <c r="R780" s="184"/>
      <c r="S780" s="175"/>
      <c r="T780" s="175"/>
      <c r="U780" s="175"/>
      <c r="V780" s="175"/>
      <c r="W780" s="175"/>
      <c r="X780" s="175"/>
      <c r="Y780" s="175"/>
      <c r="Z780" s="175"/>
      <c r="AA780" s="175"/>
      <c r="AB780" s="175"/>
      <c r="AC780" s="175"/>
      <c r="AD780" s="1114"/>
      <c r="AE780" s="1114"/>
      <c r="AF780" s="1114"/>
      <c r="AG780" s="1114"/>
      <c r="AH780" s="1114"/>
      <c r="AI780" s="173"/>
      <c r="AJ780" s="173"/>
      <c r="AK780" s="173"/>
      <c r="AL780" s="173"/>
      <c r="AM780" s="179"/>
      <c r="AN780" s="179"/>
      <c r="AO780" s="194">
        <f t="shared" si="105"/>
        <v>0</v>
      </c>
      <c r="AP780" s="179">
        <v>1E-3</v>
      </c>
      <c r="AQ780" s="179"/>
    </row>
    <row r="781" spans="2:43">
      <c r="B781" s="183"/>
      <c r="C781" s="183"/>
      <c r="D781" s="183"/>
      <c r="E781" s="183"/>
      <c r="F781" s="183"/>
      <c r="G781" s="183"/>
      <c r="H781" s="183"/>
      <c r="I781" s="183"/>
      <c r="J781" s="183"/>
      <c r="K781" s="196">
        <f t="shared" si="104"/>
        <v>0</v>
      </c>
      <c r="L781" s="1118"/>
      <c r="M781" s="1119"/>
      <c r="N781" s="1118"/>
      <c r="O781" s="1119"/>
      <c r="P781" s="184"/>
      <c r="Q781" s="184"/>
      <c r="R781" s="184"/>
      <c r="S781" s="175"/>
      <c r="T781" s="175"/>
      <c r="U781" s="175"/>
      <c r="V781" s="175"/>
      <c r="W781" s="175"/>
      <c r="X781" s="175"/>
      <c r="Y781" s="175"/>
      <c r="Z781" s="175"/>
      <c r="AA781" s="175"/>
      <c r="AB781" s="175"/>
      <c r="AC781" s="175"/>
      <c r="AD781" s="1114"/>
      <c r="AE781" s="1114"/>
      <c r="AF781" s="1114"/>
      <c r="AG781" s="1114"/>
      <c r="AH781" s="1114"/>
      <c r="AI781" s="173"/>
      <c r="AJ781" s="173"/>
      <c r="AK781" s="173"/>
      <c r="AL781" s="173"/>
      <c r="AM781" s="179"/>
      <c r="AN781" s="179"/>
      <c r="AO781" s="194">
        <f t="shared" si="105"/>
        <v>0</v>
      </c>
      <c r="AP781" s="179">
        <v>1E-3</v>
      </c>
      <c r="AQ781" s="179"/>
    </row>
    <row r="782" spans="2:43">
      <c r="B782" s="183"/>
      <c r="C782" s="183"/>
      <c r="D782" s="183"/>
      <c r="E782" s="183"/>
      <c r="F782" s="183"/>
      <c r="G782" s="183"/>
      <c r="H782" s="183"/>
      <c r="I782" s="183"/>
      <c r="J782" s="183"/>
      <c r="K782" s="196">
        <f t="shared" si="104"/>
        <v>0</v>
      </c>
      <c r="L782" s="1118"/>
      <c r="M782" s="1119"/>
      <c r="N782" s="1118"/>
      <c r="O782" s="1119"/>
      <c r="P782" s="184"/>
      <c r="Q782" s="184"/>
      <c r="R782" s="184"/>
      <c r="S782" s="175"/>
      <c r="T782" s="175"/>
      <c r="U782" s="175"/>
      <c r="V782" s="175"/>
      <c r="W782" s="175"/>
      <c r="X782" s="175"/>
      <c r="Y782" s="175"/>
      <c r="Z782" s="175"/>
      <c r="AA782" s="175"/>
      <c r="AB782" s="175"/>
      <c r="AC782" s="175"/>
      <c r="AD782" s="1114"/>
      <c r="AE782" s="1114"/>
      <c r="AF782" s="1114"/>
      <c r="AG782" s="1114"/>
      <c r="AH782" s="1114"/>
      <c r="AI782" s="173"/>
      <c r="AJ782" s="173"/>
      <c r="AK782" s="173"/>
      <c r="AL782" s="173"/>
      <c r="AM782" s="179"/>
      <c r="AN782" s="179"/>
      <c r="AO782" s="194">
        <f t="shared" si="105"/>
        <v>0</v>
      </c>
      <c r="AP782" s="179">
        <v>1E-3</v>
      </c>
      <c r="AQ782" s="179"/>
    </row>
    <row r="783" spans="2:43">
      <c r="B783" s="183"/>
      <c r="C783" s="183"/>
      <c r="D783" s="183"/>
      <c r="E783" s="183"/>
      <c r="F783" s="183"/>
      <c r="G783" s="183"/>
      <c r="H783" s="183"/>
      <c r="I783" s="183"/>
      <c r="J783" s="183"/>
      <c r="K783" s="196">
        <f t="shared" si="104"/>
        <v>0</v>
      </c>
      <c r="L783" s="1118"/>
      <c r="M783" s="1119"/>
      <c r="N783" s="1118"/>
      <c r="O783" s="1119"/>
      <c r="P783" s="184"/>
      <c r="Q783" s="184"/>
      <c r="R783" s="184"/>
      <c r="S783" s="175"/>
      <c r="T783" s="175"/>
      <c r="U783" s="175"/>
      <c r="V783" s="175"/>
      <c r="W783" s="175"/>
      <c r="X783" s="175"/>
      <c r="Y783" s="175"/>
      <c r="Z783" s="175"/>
      <c r="AA783" s="175"/>
      <c r="AB783" s="175"/>
      <c r="AC783" s="175"/>
      <c r="AD783" s="1114"/>
      <c r="AE783" s="1114"/>
      <c r="AF783" s="1114"/>
      <c r="AG783" s="1114"/>
      <c r="AH783" s="1114"/>
      <c r="AI783" s="173"/>
      <c r="AJ783" s="173"/>
      <c r="AK783" s="173"/>
      <c r="AL783" s="173"/>
      <c r="AM783" s="179"/>
      <c r="AN783" s="179"/>
      <c r="AO783" s="194">
        <f t="shared" si="105"/>
        <v>0</v>
      </c>
      <c r="AP783" s="179">
        <v>1E-3</v>
      </c>
      <c r="AQ783" s="179"/>
    </row>
    <row r="784" spans="2:43">
      <c r="B784" s="183"/>
      <c r="C784" s="183"/>
      <c r="D784" s="183"/>
      <c r="E784" s="183"/>
      <c r="F784" s="183"/>
      <c r="G784" s="183"/>
      <c r="H784" s="183"/>
      <c r="I784" s="183"/>
      <c r="J784" s="183"/>
      <c r="K784" s="196">
        <f t="shared" si="104"/>
        <v>0</v>
      </c>
      <c r="L784" s="1118"/>
      <c r="M784" s="1119"/>
      <c r="N784" s="1118"/>
      <c r="O784" s="1119"/>
      <c r="P784" s="184"/>
      <c r="Q784" s="184"/>
      <c r="R784" s="184"/>
      <c r="S784" s="175"/>
      <c r="T784" s="175"/>
      <c r="U784" s="175"/>
      <c r="V784" s="175"/>
      <c r="W784" s="175"/>
      <c r="X784" s="175"/>
      <c r="Y784" s="175"/>
      <c r="Z784" s="175"/>
      <c r="AA784" s="175"/>
      <c r="AB784" s="175"/>
      <c r="AC784" s="175"/>
      <c r="AD784" s="1114"/>
      <c r="AE784" s="1114"/>
      <c r="AF784" s="1114"/>
      <c r="AG784" s="1114"/>
      <c r="AH784" s="1114"/>
      <c r="AI784" s="173"/>
      <c r="AJ784" s="173"/>
      <c r="AK784" s="173"/>
      <c r="AL784" s="173"/>
      <c r="AM784" s="179"/>
      <c r="AN784" s="179"/>
      <c r="AO784" s="194">
        <f t="shared" si="105"/>
        <v>0</v>
      </c>
      <c r="AP784" s="179">
        <v>1E-3</v>
      </c>
      <c r="AQ784" s="179"/>
    </row>
    <row r="785" spans="2:43">
      <c r="B785" s="183"/>
      <c r="C785" s="183"/>
      <c r="D785" s="183"/>
      <c r="E785" s="183"/>
      <c r="F785" s="183"/>
      <c r="G785" s="183"/>
      <c r="H785" s="183"/>
      <c r="I785" s="183"/>
      <c r="J785" s="183"/>
      <c r="K785" s="196">
        <f t="shared" si="104"/>
        <v>0</v>
      </c>
      <c r="L785" s="1118"/>
      <c r="M785" s="1119"/>
      <c r="N785" s="1118"/>
      <c r="O785" s="1119"/>
      <c r="P785" s="184"/>
      <c r="Q785" s="184"/>
      <c r="R785" s="184"/>
      <c r="S785" s="175"/>
      <c r="T785" s="175"/>
      <c r="U785" s="175"/>
      <c r="V785" s="175"/>
      <c r="W785" s="175"/>
      <c r="X785" s="175"/>
      <c r="Y785" s="175"/>
      <c r="Z785" s="175"/>
      <c r="AA785" s="175"/>
      <c r="AB785" s="175"/>
      <c r="AC785" s="175"/>
      <c r="AD785" s="1114"/>
      <c r="AE785" s="1114"/>
      <c r="AF785" s="1114"/>
      <c r="AG785" s="1114"/>
      <c r="AH785" s="1114"/>
      <c r="AI785" s="173"/>
      <c r="AJ785" s="173"/>
      <c r="AK785" s="173"/>
      <c r="AL785" s="173"/>
      <c r="AM785" s="179"/>
      <c r="AN785" s="179"/>
      <c r="AO785" s="194">
        <f t="shared" si="105"/>
        <v>0</v>
      </c>
      <c r="AP785" s="179">
        <v>1E-3</v>
      </c>
      <c r="AQ785" s="179"/>
    </row>
    <row r="786" spans="2:43">
      <c r="B786" s="183"/>
      <c r="C786" s="183"/>
      <c r="D786" s="183"/>
      <c r="E786" s="183"/>
      <c r="F786" s="183"/>
      <c r="G786" s="183"/>
      <c r="H786" s="183"/>
      <c r="I786" s="183"/>
      <c r="J786" s="183"/>
      <c r="K786" s="196">
        <f t="shared" si="104"/>
        <v>0</v>
      </c>
      <c r="L786" s="1118"/>
      <c r="M786" s="1119"/>
      <c r="N786" s="1118"/>
      <c r="O786" s="1119"/>
      <c r="P786" s="184"/>
      <c r="Q786" s="184"/>
      <c r="R786" s="184"/>
      <c r="S786" s="175"/>
      <c r="T786" s="175"/>
      <c r="U786" s="175"/>
      <c r="V786" s="175"/>
      <c r="W786" s="175"/>
      <c r="X786" s="175"/>
      <c r="Y786" s="175"/>
      <c r="Z786" s="175"/>
      <c r="AA786" s="175"/>
      <c r="AB786" s="175"/>
      <c r="AC786" s="175"/>
      <c r="AD786" s="1114"/>
      <c r="AE786" s="1114"/>
      <c r="AF786" s="1114"/>
      <c r="AG786" s="1114"/>
      <c r="AH786" s="1114"/>
      <c r="AI786" s="173"/>
      <c r="AJ786" s="173"/>
      <c r="AK786" s="173"/>
      <c r="AL786" s="173"/>
      <c r="AM786" s="179"/>
      <c r="AN786" s="179"/>
      <c r="AO786" s="194">
        <f t="shared" si="105"/>
        <v>0</v>
      </c>
      <c r="AP786" s="179">
        <v>1E-3</v>
      </c>
      <c r="AQ786" s="179"/>
    </row>
    <row r="787" spans="2:43">
      <c r="B787" s="183"/>
      <c r="C787" s="183"/>
      <c r="D787" s="183"/>
      <c r="E787" s="183"/>
      <c r="F787" s="183"/>
      <c r="G787" s="183"/>
      <c r="H787" s="183"/>
      <c r="I787" s="183"/>
      <c r="J787" s="183"/>
      <c r="K787" s="196">
        <f t="shared" si="104"/>
        <v>0</v>
      </c>
      <c r="L787" s="1118"/>
      <c r="M787" s="1119"/>
      <c r="N787" s="1118"/>
      <c r="O787" s="1119"/>
      <c r="P787" s="184"/>
      <c r="Q787" s="184"/>
      <c r="R787" s="184"/>
      <c r="S787" s="175"/>
      <c r="T787" s="175"/>
      <c r="U787" s="175"/>
      <c r="V787" s="175"/>
      <c r="W787" s="175"/>
      <c r="X787" s="175"/>
      <c r="Y787" s="175"/>
      <c r="Z787" s="175"/>
      <c r="AA787" s="175"/>
      <c r="AB787" s="175"/>
      <c r="AC787" s="175"/>
      <c r="AD787" s="1114"/>
      <c r="AE787" s="1114"/>
      <c r="AF787" s="1114"/>
      <c r="AG787" s="1114"/>
      <c r="AH787" s="1114"/>
      <c r="AI787" s="173"/>
      <c r="AJ787" s="173"/>
      <c r="AK787" s="173"/>
      <c r="AL787" s="173"/>
      <c r="AM787" s="179"/>
      <c r="AN787" s="179"/>
      <c r="AO787" s="194">
        <f t="shared" si="105"/>
        <v>0</v>
      </c>
      <c r="AP787" s="179">
        <v>1E-3</v>
      </c>
      <c r="AQ787" s="179"/>
    </row>
    <row r="788" spans="2:43">
      <c r="B788" s="183"/>
      <c r="C788" s="183"/>
      <c r="D788" s="183"/>
      <c r="E788" s="183"/>
      <c r="F788" s="183"/>
      <c r="G788" s="183"/>
      <c r="H788" s="183"/>
      <c r="I788" s="183"/>
      <c r="J788" s="183"/>
      <c r="K788" s="196">
        <f t="shared" si="104"/>
        <v>0</v>
      </c>
      <c r="L788" s="1118"/>
      <c r="M788" s="1119"/>
      <c r="N788" s="1118"/>
      <c r="O788" s="1119"/>
      <c r="P788" s="184"/>
      <c r="Q788" s="184"/>
      <c r="R788" s="184"/>
      <c r="S788" s="175"/>
      <c r="T788" s="175"/>
      <c r="U788" s="175"/>
      <c r="V788" s="175"/>
      <c r="W788" s="175"/>
      <c r="X788" s="175"/>
      <c r="Y788" s="175"/>
      <c r="Z788" s="175"/>
      <c r="AA788" s="175"/>
      <c r="AB788" s="175"/>
      <c r="AC788" s="175"/>
      <c r="AD788" s="1114"/>
      <c r="AE788" s="1114"/>
      <c r="AF788" s="1114"/>
      <c r="AG788" s="1114"/>
      <c r="AH788" s="1114"/>
      <c r="AI788" s="173"/>
      <c r="AJ788" s="173"/>
      <c r="AK788" s="173"/>
      <c r="AL788" s="173"/>
      <c r="AM788" s="179"/>
      <c r="AN788" s="179"/>
      <c r="AO788" s="194">
        <f t="shared" si="105"/>
        <v>0</v>
      </c>
      <c r="AP788" s="179">
        <v>1E-3</v>
      </c>
      <c r="AQ788" s="179"/>
    </row>
    <row r="789" spans="2:43">
      <c r="B789" s="183"/>
      <c r="C789" s="183"/>
      <c r="D789" s="183"/>
      <c r="E789" s="183"/>
      <c r="F789" s="183"/>
      <c r="G789" s="183"/>
      <c r="H789" s="183"/>
      <c r="I789" s="183"/>
      <c r="J789" s="183"/>
      <c r="K789" s="196">
        <f t="shared" si="104"/>
        <v>0</v>
      </c>
      <c r="L789" s="1118"/>
      <c r="M789" s="1119"/>
      <c r="N789" s="1118"/>
      <c r="O789" s="1119"/>
      <c r="P789" s="184"/>
      <c r="Q789" s="184"/>
      <c r="R789" s="184"/>
      <c r="S789" s="175"/>
      <c r="T789" s="175"/>
      <c r="U789" s="175"/>
      <c r="V789" s="175"/>
      <c r="W789" s="175"/>
      <c r="X789" s="175"/>
      <c r="Y789" s="175"/>
      <c r="Z789" s="175"/>
      <c r="AA789" s="175"/>
      <c r="AB789" s="175"/>
      <c r="AC789" s="175"/>
      <c r="AD789" s="1114"/>
      <c r="AE789" s="1114"/>
      <c r="AF789" s="1114"/>
      <c r="AG789" s="1114"/>
      <c r="AH789" s="1114"/>
      <c r="AI789" s="173"/>
      <c r="AJ789" s="173"/>
      <c r="AK789" s="173"/>
      <c r="AL789" s="173"/>
      <c r="AM789" s="179"/>
      <c r="AN789" s="179"/>
      <c r="AO789" s="194">
        <f t="shared" si="105"/>
        <v>0</v>
      </c>
      <c r="AP789" s="179">
        <v>1E-3</v>
      </c>
      <c r="AQ789" s="179"/>
    </row>
    <row r="790" spans="2:43">
      <c r="B790" s="183"/>
      <c r="C790" s="183"/>
      <c r="D790" s="183"/>
      <c r="E790" s="183"/>
      <c r="F790" s="183"/>
      <c r="G790" s="183"/>
      <c r="H790" s="183"/>
      <c r="I790" s="183"/>
      <c r="J790" s="183"/>
      <c r="K790" s="196">
        <f t="shared" si="104"/>
        <v>0</v>
      </c>
      <c r="L790" s="1118"/>
      <c r="M790" s="1119"/>
      <c r="N790" s="1118"/>
      <c r="O790" s="1119"/>
      <c r="P790" s="184"/>
      <c r="Q790" s="184"/>
      <c r="R790" s="184"/>
      <c r="S790" s="175"/>
      <c r="T790" s="175"/>
      <c r="U790" s="175"/>
      <c r="V790" s="175"/>
      <c r="W790" s="175"/>
      <c r="X790" s="175"/>
      <c r="Y790" s="175"/>
      <c r="Z790" s="175"/>
      <c r="AA790" s="175"/>
      <c r="AB790" s="175"/>
      <c r="AC790" s="175"/>
      <c r="AD790" s="1114"/>
      <c r="AE790" s="1114"/>
      <c r="AF790" s="1114"/>
      <c r="AG790" s="1114"/>
      <c r="AH790" s="1114"/>
      <c r="AI790" s="173"/>
      <c r="AJ790" s="173"/>
      <c r="AK790" s="173"/>
      <c r="AL790" s="173"/>
      <c r="AM790" s="179"/>
      <c r="AN790" s="179"/>
      <c r="AO790" s="194">
        <f t="shared" si="105"/>
        <v>0</v>
      </c>
      <c r="AP790" s="179">
        <v>1E-3</v>
      </c>
      <c r="AQ790" s="179"/>
    </row>
    <row r="791" spans="2:43">
      <c r="B791" s="183"/>
      <c r="C791" s="183"/>
      <c r="D791" s="183"/>
      <c r="E791" s="183"/>
      <c r="F791" s="183"/>
      <c r="G791" s="183"/>
      <c r="H791" s="183"/>
      <c r="I791" s="183"/>
      <c r="J791" s="183"/>
      <c r="K791" s="196">
        <f t="shared" si="104"/>
        <v>0</v>
      </c>
      <c r="L791" s="1118"/>
      <c r="M791" s="1119"/>
      <c r="N791" s="1118"/>
      <c r="O791" s="1119"/>
      <c r="P791" s="184"/>
      <c r="Q791" s="184"/>
      <c r="R791" s="184"/>
      <c r="S791" s="175"/>
      <c r="T791" s="175"/>
      <c r="U791" s="175"/>
      <c r="V791" s="175"/>
      <c r="W791" s="175"/>
      <c r="X791" s="175"/>
      <c r="Y791" s="175"/>
      <c r="Z791" s="175"/>
      <c r="AA791" s="175"/>
      <c r="AB791" s="175"/>
      <c r="AC791" s="175"/>
      <c r="AD791" s="1114"/>
      <c r="AE791" s="1114"/>
      <c r="AF791" s="1114"/>
      <c r="AG791" s="1114"/>
      <c r="AH791" s="1114"/>
      <c r="AI791" s="173"/>
      <c r="AJ791" s="173"/>
      <c r="AK791" s="173"/>
      <c r="AL791" s="173"/>
      <c r="AM791" s="179"/>
      <c r="AN791" s="179"/>
      <c r="AO791" s="194">
        <f t="shared" si="105"/>
        <v>0</v>
      </c>
      <c r="AP791" s="179">
        <v>1E-3</v>
      </c>
      <c r="AQ791" s="179"/>
    </row>
    <row r="792" spans="2:43">
      <c r="B792" s="183"/>
      <c r="C792" s="183"/>
      <c r="D792" s="183"/>
      <c r="E792" s="183"/>
      <c r="F792" s="183"/>
      <c r="G792" s="183"/>
      <c r="H792" s="183"/>
      <c r="I792" s="183"/>
      <c r="J792" s="183"/>
      <c r="K792" s="196">
        <f t="shared" si="104"/>
        <v>0</v>
      </c>
      <c r="L792" s="1118"/>
      <c r="M792" s="1119"/>
      <c r="N792" s="1118"/>
      <c r="O792" s="1119"/>
      <c r="P792" s="184"/>
      <c r="Q792" s="184"/>
      <c r="R792" s="184"/>
      <c r="S792" s="175"/>
      <c r="T792" s="175"/>
      <c r="U792" s="175"/>
      <c r="V792" s="175"/>
      <c r="W792" s="175"/>
      <c r="X792" s="175"/>
      <c r="Y792" s="175"/>
      <c r="Z792" s="175"/>
      <c r="AA792" s="175"/>
      <c r="AB792" s="175"/>
      <c r="AC792" s="175"/>
      <c r="AD792" s="1114"/>
      <c r="AE792" s="1114"/>
      <c r="AF792" s="1114"/>
      <c r="AG792" s="1114"/>
      <c r="AH792" s="1114"/>
      <c r="AI792" s="173"/>
      <c r="AJ792" s="173"/>
      <c r="AK792" s="173"/>
      <c r="AL792" s="173"/>
      <c r="AM792" s="179"/>
      <c r="AN792" s="179"/>
      <c r="AO792" s="194">
        <f t="shared" si="105"/>
        <v>0</v>
      </c>
      <c r="AP792" s="179">
        <v>1E-3</v>
      </c>
      <c r="AQ792" s="179"/>
    </row>
    <row r="793" spans="2:43">
      <c r="B793" s="183"/>
      <c r="C793" s="183"/>
      <c r="D793" s="183"/>
      <c r="E793" s="183"/>
      <c r="F793" s="183"/>
      <c r="G793" s="183"/>
      <c r="H793" s="183"/>
      <c r="I793" s="183"/>
      <c r="J793" s="183"/>
      <c r="K793" s="196">
        <f t="shared" si="104"/>
        <v>0</v>
      </c>
      <c r="L793" s="1118"/>
      <c r="M793" s="1119"/>
      <c r="N793" s="1118"/>
      <c r="O793" s="1119"/>
      <c r="P793" s="184"/>
      <c r="Q793" s="184"/>
      <c r="R793" s="184"/>
      <c r="S793" s="175"/>
      <c r="T793" s="175"/>
      <c r="U793" s="175"/>
      <c r="V793" s="175"/>
      <c r="W793" s="175"/>
      <c r="X793" s="175"/>
      <c r="Y793" s="175"/>
      <c r="Z793" s="175"/>
      <c r="AA793" s="175"/>
      <c r="AB793" s="175"/>
      <c r="AC793" s="175"/>
      <c r="AD793" s="1114"/>
      <c r="AE793" s="1114"/>
      <c r="AF793" s="1114"/>
      <c r="AG793" s="1114"/>
      <c r="AH793" s="1114"/>
      <c r="AI793" s="173"/>
      <c r="AJ793" s="173"/>
      <c r="AK793" s="173"/>
      <c r="AL793" s="173"/>
      <c r="AM793" s="179"/>
      <c r="AN793" s="179"/>
      <c r="AO793" s="194">
        <f t="shared" si="105"/>
        <v>0</v>
      </c>
      <c r="AP793" s="179">
        <v>1E-3</v>
      </c>
      <c r="AQ793" s="179"/>
    </row>
    <row r="794" spans="2:43">
      <c r="B794" s="183"/>
      <c r="C794" s="183"/>
      <c r="D794" s="183"/>
      <c r="E794" s="183"/>
      <c r="F794" s="183"/>
      <c r="G794" s="183"/>
      <c r="H794" s="183"/>
      <c r="I794" s="183"/>
      <c r="J794" s="183"/>
      <c r="K794" s="196">
        <f t="shared" si="104"/>
        <v>0</v>
      </c>
      <c r="L794" s="1118"/>
      <c r="M794" s="1119"/>
      <c r="N794" s="1118"/>
      <c r="O794" s="1119"/>
      <c r="P794" s="184"/>
      <c r="Q794" s="184"/>
      <c r="R794" s="184"/>
      <c r="S794" s="175"/>
      <c r="T794" s="175"/>
      <c r="U794" s="175"/>
      <c r="V794" s="175"/>
      <c r="W794" s="175"/>
      <c r="X794" s="175"/>
      <c r="Y794" s="175"/>
      <c r="Z794" s="175"/>
      <c r="AA794" s="175"/>
      <c r="AB794" s="175"/>
      <c r="AC794" s="175"/>
      <c r="AD794" s="1114"/>
      <c r="AE794" s="1114"/>
      <c r="AF794" s="1114"/>
      <c r="AG794" s="1114"/>
      <c r="AH794" s="1114"/>
      <c r="AI794" s="173"/>
      <c r="AJ794" s="173"/>
      <c r="AK794" s="173"/>
      <c r="AL794" s="173"/>
      <c r="AM794" s="179"/>
      <c r="AN794" s="179"/>
      <c r="AO794" s="194">
        <f t="shared" si="105"/>
        <v>0</v>
      </c>
      <c r="AP794" s="179">
        <v>1E-3</v>
      </c>
      <c r="AQ794" s="179"/>
    </row>
    <row r="795" spans="2:43">
      <c r="B795" s="183"/>
      <c r="C795" s="183"/>
      <c r="D795" s="183"/>
      <c r="E795" s="183"/>
      <c r="F795" s="183"/>
      <c r="G795" s="183"/>
      <c r="H795" s="183"/>
      <c r="I795" s="183"/>
      <c r="J795" s="183"/>
      <c r="K795" s="196">
        <f t="shared" si="104"/>
        <v>0</v>
      </c>
      <c r="L795" s="1118"/>
      <c r="M795" s="1119"/>
      <c r="N795" s="1118"/>
      <c r="O795" s="1119"/>
      <c r="P795" s="184"/>
      <c r="Q795" s="184"/>
      <c r="R795" s="184"/>
      <c r="S795" s="175"/>
      <c r="T795" s="175"/>
      <c r="U795" s="175"/>
      <c r="V795" s="175"/>
      <c r="W795" s="175"/>
      <c r="X795" s="175"/>
      <c r="Y795" s="175"/>
      <c r="Z795" s="175"/>
      <c r="AA795" s="175"/>
      <c r="AB795" s="175"/>
      <c r="AC795" s="175"/>
      <c r="AD795" s="1114"/>
      <c r="AE795" s="1114"/>
      <c r="AF795" s="1114"/>
      <c r="AG795" s="1114"/>
      <c r="AH795" s="1114"/>
      <c r="AI795" s="173"/>
      <c r="AJ795" s="173"/>
      <c r="AK795" s="173"/>
      <c r="AL795" s="173"/>
      <c r="AM795" s="179"/>
      <c r="AN795" s="179"/>
      <c r="AO795" s="194">
        <f t="shared" si="105"/>
        <v>0</v>
      </c>
      <c r="AP795" s="179">
        <v>1E-3</v>
      </c>
      <c r="AQ795" s="179"/>
    </row>
    <row r="796" spans="2:43">
      <c r="B796" s="183"/>
      <c r="C796" s="183"/>
      <c r="D796" s="183"/>
      <c r="E796" s="183"/>
      <c r="F796" s="183"/>
      <c r="G796" s="183"/>
      <c r="H796" s="183"/>
      <c r="I796" s="183"/>
      <c r="J796" s="183"/>
      <c r="K796" s="196">
        <f t="shared" si="104"/>
        <v>0</v>
      </c>
      <c r="L796" s="1118"/>
      <c r="M796" s="1119"/>
      <c r="N796" s="1118"/>
      <c r="O796" s="1119"/>
      <c r="P796" s="184"/>
      <c r="Q796" s="184"/>
      <c r="R796" s="184"/>
      <c r="S796" s="175"/>
      <c r="T796" s="175"/>
      <c r="U796" s="175"/>
      <c r="V796" s="175"/>
      <c r="W796" s="175"/>
      <c r="X796" s="175"/>
      <c r="Y796" s="175"/>
      <c r="Z796" s="175"/>
      <c r="AA796" s="175"/>
      <c r="AB796" s="175"/>
      <c r="AC796" s="175"/>
      <c r="AD796" s="1114"/>
      <c r="AE796" s="1114"/>
      <c r="AF796" s="1114"/>
      <c r="AG796" s="1114"/>
      <c r="AH796" s="1114"/>
      <c r="AI796" s="173"/>
      <c r="AJ796" s="173"/>
      <c r="AK796" s="173"/>
      <c r="AL796" s="173"/>
      <c r="AM796" s="179"/>
      <c r="AN796" s="179"/>
      <c r="AO796" s="194">
        <f t="shared" si="105"/>
        <v>0</v>
      </c>
      <c r="AP796" s="179">
        <v>1E-3</v>
      </c>
      <c r="AQ796" s="179"/>
    </row>
    <row r="797" spans="2:43">
      <c r="B797" s="183"/>
      <c r="C797" s="183"/>
      <c r="D797" s="183"/>
      <c r="E797" s="183"/>
      <c r="F797" s="183"/>
      <c r="G797" s="183"/>
      <c r="H797" s="183"/>
      <c r="I797" s="183"/>
      <c r="J797" s="183"/>
      <c r="K797" s="196">
        <f t="shared" si="104"/>
        <v>0</v>
      </c>
      <c r="L797" s="1118"/>
      <c r="M797" s="1119"/>
      <c r="N797" s="1118"/>
      <c r="O797" s="1119"/>
      <c r="P797" s="184"/>
      <c r="Q797" s="184"/>
      <c r="R797" s="184"/>
      <c r="S797" s="175"/>
      <c r="T797" s="175"/>
      <c r="U797" s="175"/>
      <c r="V797" s="175"/>
      <c r="W797" s="175"/>
      <c r="X797" s="175"/>
      <c r="Y797" s="175"/>
      <c r="Z797" s="175"/>
      <c r="AA797" s="175"/>
      <c r="AB797" s="175"/>
      <c r="AC797" s="175"/>
      <c r="AD797" s="1114"/>
      <c r="AE797" s="1114"/>
      <c r="AF797" s="1114"/>
      <c r="AG797" s="1114"/>
      <c r="AH797" s="1114"/>
      <c r="AI797" s="173"/>
      <c r="AJ797" s="173"/>
      <c r="AK797" s="173"/>
      <c r="AL797" s="173"/>
      <c r="AM797" s="179"/>
      <c r="AN797" s="179"/>
      <c r="AO797" s="194">
        <f t="shared" si="105"/>
        <v>0</v>
      </c>
      <c r="AP797" s="179">
        <v>1E-3</v>
      </c>
      <c r="AQ797" s="179"/>
    </row>
    <row r="798" spans="2:43">
      <c r="B798" s="183"/>
      <c r="C798" s="183"/>
      <c r="D798" s="183"/>
      <c r="E798" s="183"/>
      <c r="F798" s="183"/>
      <c r="G798" s="183"/>
      <c r="H798" s="183"/>
      <c r="I798" s="183"/>
      <c r="J798" s="183"/>
      <c r="K798" s="196">
        <f t="shared" si="104"/>
        <v>0</v>
      </c>
      <c r="L798" s="1118"/>
      <c r="M798" s="1119"/>
      <c r="N798" s="1118"/>
      <c r="O798" s="1119"/>
      <c r="P798" s="184"/>
      <c r="Q798" s="184"/>
      <c r="R798" s="184"/>
      <c r="S798" s="175"/>
      <c r="T798" s="175"/>
      <c r="U798" s="175"/>
      <c r="V798" s="175"/>
      <c r="W798" s="175"/>
      <c r="X798" s="175"/>
      <c r="Y798" s="175"/>
      <c r="Z798" s="175"/>
      <c r="AA798" s="175"/>
      <c r="AB798" s="175"/>
      <c r="AC798" s="175"/>
      <c r="AD798" s="1114"/>
      <c r="AE798" s="1114"/>
      <c r="AF798" s="1114"/>
      <c r="AG798" s="1114"/>
      <c r="AH798" s="1114"/>
      <c r="AI798" s="173"/>
      <c r="AJ798" s="173"/>
      <c r="AK798" s="173"/>
      <c r="AL798" s="173"/>
      <c r="AM798" s="179"/>
      <c r="AN798" s="179"/>
      <c r="AO798" s="194">
        <f t="shared" si="105"/>
        <v>0</v>
      </c>
      <c r="AP798" s="179">
        <v>1E-3</v>
      </c>
      <c r="AQ798" s="179"/>
    </row>
    <row r="799" spans="2:43">
      <c r="B799" s="183"/>
      <c r="C799" s="183"/>
      <c r="D799" s="183"/>
      <c r="E799" s="183"/>
      <c r="F799" s="183"/>
      <c r="G799" s="183"/>
      <c r="H799" s="183"/>
      <c r="I799" s="183"/>
      <c r="J799" s="183"/>
      <c r="K799" s="196">
        <f t="shared" si="104"/>
        <v>0</v>
      </c>
      <c r="L799" s="1118"/>
      <c r="M799" s="1119"/>
      <c r="N799" s="1118"/>
      <c r="O799" s="1119"/>
      <c r="P799" s="184"/>
      <c r="Q799" s="184"/>
      <c r="R799" s="184"/>
      <c r="S799" s="175"/>
      <c r="T799" s="175"/>
      <c r="U799" s="175"/>
      <c r="V799" s="175"/>
      <c r="W799" s="175"/>
      <c r="X799" s="175"/>
      <c r="Y799" s="175"/>
      <c r="Z799" s="175"/>
      <c r="AA799" s="175"/>
      <c r="AB799" s="175"/>
      <c r="AC799" s="175"/>
      <c r="AD799" s="1114"/>
      <c r="AE799" s="1114"/>
      <c r="AF799" s="1114"/>
      <c r="AG799" s="1114"/>
      <c r="AH799" s="1114"/>
      <c r="AI799" s="173"/>
      <c r="AJ799" s="173"/>
      <c r="AK799" s="173"/>
      <c r="AL799" s="173"/>
      <c r="AM799" s="179"/>
      <c r="AN799" s="179"/>
      <c r="AO799" s="194">
        <f t="shared" si="105"/>
        <v>0</v>
      </c>
      <c r="AP799" s="179">
        <v>1E-3</v>
      </c>
      <c r="AQ799" s="179"/>
    </row>
    <row r="800" spans="2:43">
      <c r="B800" s="183"/>
      <c r="C800" s="183"/>
      <c r="D800" s="183"/>
      <c r="E800" s="183"/>
      <c r="F800" s="183"/>
      <c r="G800" s="183"/>
      <c r="H800" s="183"/>
      <c r="I800" s="183"/>
      <c r="J800" s="183"/>
      <c r="K800" s="196">
        <f t="shared" si="104"/>
        <v>0</v>
      </c>
      <c r="L800" s="1118"/>
      <c r="M800" s="1119"/>
      <c r="N800" s="1118"/>
      <c r="O800" s="1119"/>
      <c r="P800" s="184"/>
      <c r="Q800" s="184"/>
      <c r="R800" s="184"/>
      <c r="S800" s="175"/>
      <c r="T800" s="175"/>
      <c r="U800" s="175"/>
      <c r="V800" s="175"/>
      <c r="W800" s="175"/>
      <c r="X800" s="175"/>
      <c r="Y800" s="175"/>
      <c r="Z800" s="175"/>
      <c r="AA800" s="175"/>
      <c r="AB800" s="175"/>
      <c r="AC800" s="175"/>
      <c r="AD800" s="1114"/>
      <c r="AE800" s="1114"/>
      <c r="AF800" s="1114"/>
      <c r="AG800" s="1114"/>
      <c r="AH800" s="1114"/>
      <c r="AI800" s="173"/>
      <c r="AJ800" s="173"/>
      <c r="AK800" s="173"/>
      <c r="AL800" s="173"/>
      <c r="AM800" s="179"/>
      <c r="AN800" s="179"/>
      <c r="AO800" s="194">
        <f t="shared" si="105"/>
        <v>0</v>
      </c>
      <c r="AP800" s="179">
        <v>1E-3</v>
      </c>
      <c r="AQ800" s="179"/>
    </row>
    <row r="801" spans="2:43">
      <c r="B801" s="183"/>
      <c r="C801" s="183"/>
      <c r="D801" s="183"/>
      <c r="E801" s="183"/>
      <c r="F801" s="183"/>
      <c r="G801" s="183"/>
      <c r="H801" s="183"/>
      <c r="I801" s="183"/>
      <c r="J801" s="183"/>
      <c r="K801" s="196">
        <f t="shared" si="104"/>
        <v>0</v>
      </c>
      <c r="L801" s="1118"/>
      <c r="M801" s="1119"/>
      <c r="N801" s="1118"/>
      <c r="O801" s="1119"/>
      <c r="P801" s="184"/>
      <c r="Q801" s="184"/>
      <c r="R801" s="184"/>
      <c r="S801" s="175"/>
      <c r="T801" s="175"/>
      <c r="U801" s="175"/>
      <c r="V801" s="175"/>
      <c r="W801" s="175"/>
      <c r="X801" s="175"/>
      <c r="Y801" s="175"/>
      <c r="Z801" s="175"/>
      <c r="AA801" s="175"/>
      <c r="AB801" s="175"/>
      <c r="AC801" s="175"/>
      <c r="AD801" s="1114"/>
      <c r="AE801" s="1114"/>
      <c r="AF801" s="1114"/>
      <c r="AG801" s="1114"/>
      <c r="AH801" s="1114"/>
      <c r="AI801" s="173"/>
      <c r="AJ801" s="173"/>
      <c r="AK801" s="173"/>
      <c r="AL801" s="173"/>
      <c r="AM801" s="179"/>
      <c r="AN801" s="179"/>
      <c r="AO801" s="194">
        <f t="shared" si="105"/>
        <v>0</v>
      </c>
      <c r="AP801" s="179">
        <v>1E-3</v>
      </c>
      <c r="AQ801" s="179"/>
    </row>
    <row r="802" spans="2:43">
      <c r="B802" s="183"/>
      <c r="C802" s="183"/>
      <c r="D802" s="183"/>
      <c r="E802" s="183"/>
      <c r="F802" s="183"/>
      <c r="G802" s="183"/>
      <c r="H802" s="183"/>
      <c r="I802" s="183"/>
      <c r="J802" s="183"/>
      <c r="K802" s="196">
        <f t="shared" si="104"/>
        <v>0</v>
      </c>
      <c r="L802" s="1118"/>
      <c r="M802" s="1119"/>
      <c r="N802" s="1118"/>
      <c r="O802" s="1119"/>
      <c r="P802" s="184"/>
      <c r="Q802" s="184"/>
      <c r="R802" s="184"/>
      <c r="S802" s="175"/>
      <c r="T802" s="175"/>
      <c r="U802" s="175"/>
      <c r="V802" s="175"/>
      <c r="W802" s="175"/>
      <c r="X802" s="175"/>
      <c r="Y802" s="175"/>
      <c r="Z802" s="175"/>
      <c r="AA802" s="175"/>
      <c r="AB802" s="175"/>
      <c r="AC802" s="175"/>
      <c r="AD802" s="1114"/>
      <c r="AE802" s="1114"/>
      <c r="AF802" s="1114"/>
      <c r="AG802" s="1114"/>
      <c r="AH802" s="1114"/>
      <c r="AI802" s="173"/>
      <c r="AJ802" s="173"/>
      <c r="AK802" s="173"/>
      <c r="AL802" s="173"/>
      <c r="AM802" s="179"/>
      <c r="AN802" s="179"/>
      <c r="AO802" s="194">
        <f t="shared" si="105"/>
        <v>0</v>
      </c>
      <c r="AP802" s="179">
        <v>1E-3</v>
      </c>
      <c r="AQ802" s="179"/>
    </row>
    <row r="803" spans="2:43">
      <c r="B803" s="183"/>
      <c r="C803" s="183"/>
      <c r="D803" s="183"/>
      <c r="E803" s="183"/>
      <c r="F803" s="183"/>
      <c r="G803" s="183"/>
      <c r="H803" s="183"/>
      <c r="I803" s="183"/>
      <c r="J803" s="183"/>
      <c r="K803" s="196">
        <f t="shared" si="104"/>
        <v>0</v>
      </c>
      <c r="L803" s="1118"/>
      <c r="M803" s="1119"/>
      <c r="N803" s="1118"/>
      <c r="O803" s="1119"/>
      <c r="P803" s="184"/>
      <c r="Q803" s="184"/>
      <c r="R803" s="184"/>
      <c r="S803" s="175"/>
      <c r="T803" s="175"/>
      <c r="U803" s="175"/>
      <c r="V803" s="175"/>
      <c r="W803" s="175"/>
      <c r="X803" s="175"/>
      <c r="Y803" s="175"/>
      <c r="Z803" s="175"/>
      <c r="AA803" s="175"/>
      <c r="AB803" s="175"/>
      <c r="AC803" s="175"/>
      <c r="AD803" s="1114"/>
      <c r="AE803" s="1114"/>
      <c r="AF803" s="1114"/>
      <c r="AG803" s="1114"/>
      <c r="AH803" s="1114"/>
      <c r="AI803" s="173"/>
      <c r="AJ803" s="173"/>
      <c r="AK803" s="173"/>
      <c r="AL803" s="173"/>
      <c r="AM803" s="179"/>
      <c r="AN803" s="179"/>
      <c r="AO803" s="194">
        <f t="shared" si="105"/>
        <v>0</v>
      </c>
      <c r="AP803" s="179">
        <v>1E-3</v>
      </c>
      <c r="AQ803" s="179"/>
    </row>
    <row r="804" spans="2:43">
      <c r="B804" s="183"/>
      <c r="C804" s="183"/>
      <c r="D804" s="183"/>
      <c r="E804" s="183"/>
      <c r="F804" s="183"/>
      <c r="G804" s="183"/>
      <c r="H804" s="183"/>
      <c r="I804" s="183"/>
      <c r="J804" s="183"/>
      <c r="K804" s="196">
        <f t="shared" si="104"/>
        <v>0</v>
      </c>
      <c r="L804" s="1118"/>
      <c r="M804" s="1119"/>
      <c r="N804" s="1118"/>
      <c r="O804" s="1119"/>
      <c r="P804" s="184"/>
      <c r="Q804" s="184"/>
      <c r="R804" s="184"/>
      <c r="S804" s="175"/>
      <c r="T804" s="175"/>
      <c r="U804" s="175"/>
      <c r="V804" s="175"/>
      <c r="W804" s="175"/>
      <c r="X804" s="175"/>
      <c r="Y804" s="175"/>
      <c r="Z804" s="175"/>
      <c r="AA804" s="175"/>
      <c r="AB804" s="175"/>
      <c r="AC804" s="175"/>
      <c r="AD804" s="1114"/>
      <c r="AE804" s="1114"/>
      <c r="AF804" s="1114"/>
      <c r="AG804" s="1114"/>
      <c r="AH804" s="1114"/>
      <c r="AI804" s="173"/>
      <c r="AJ804" s="173"/>
      <c r="AK804" s="173"/>
      <c r="AL804" s="173"/>
      <c r="AM804" s="179"/>
      <c r="AN804" s="179"/>
      <c r="AO804" s="194">
        <f t="shared" si="105"/>
        <v>0</v>
      </c>
      <c r="AP804" s="179">
        <v>1E-3</v>
      </c>
      <c r="AQ804" s="179"/>
    </row>
    <row r="805" spans="2:43">
      <c r="B805" s="183"/>
      <c r="C805" s="183"/>
      <c r="D805" s="183"/>
      <c r="E805" s="183"/>
      <c r="F805" s="183"/>
      <c r="G805" s="183"/>
      <c r="H805" s="183"/>
      <c r="I805" s="183"/>
      <c r="J805" s="183"/>
      <c r="K805" s="196">
        <f t="shared" si="104"/>
        <v>0</v>
      </c>
      <c r="L805" s="1118"/>
      <c r="M805" s="1119"/>
      <c r="N805" s="1118"/>
      <c r="O805" s="1119"/>
      <c r="P805" s="184"/>
      <c r="Q805" s="184"/>
      <c r="R805" s="184"/>
      <c r="S805" s="175"/>
      <c r="T805" s="175"/>
      <c r="U805" s="175"/>
      <c r="V805" s="175"/>
      <c r="W805" s="175"/>
      <c r="X805" s="175"/>
      <c r="Y805" s="175"/>
      <c r="Z805" s="175"/>
      <c r="AA805" s="175"/>
      <c r="AB805" s="175"/>
      <c r="AC805" s="175"/>
      <c r="AD805" s="1114"/>
      <c r="AE805" s="1114"/>
      <c r="AF805" s="1114"/>
      <c r="AG805" s="1114"/>
      <c r="AH805" s="1114"/>
      <c r="AI805" s="173"/>
      <c r="AJ805" s="173"/>
      <c r="AK805" s="173"/>
      <c r="AL805" s="173"/>
      <c r="AM805" s="179"/>
      <c r="AN805" s="179"/>
      <c r="AO805" s="194">
        <f t="shared" si="105"/>
        <v>0</v>
      </c>
      <c r="AP805" s="179">
        <v>1E-3</v>
      </c>
      <c r="AQ805" s="179"/>
    </row>
    <row r="806" spans="2:43">
      <c r="B806" s="183"/>
      <c r="C806" s="183"/>
      <c r="D806" s="183"/>
      <c r="E806" s="183"/>
      <c r="F806" s="183"/>
      <c r="G806" s="183"/>
      <c r="H806" s="183"/>
      <c r="I806" s="183"/>
      <c r="J806" s="183"/>
      <c r="K806" s="196">
        <f t="shared" si="104"/>
        <v>0</v>
      </c>
      <c r="L806" s="1118"/>
      <c r="M806" s="1119"/>
      <c r="N806" s="1118"/>
      <c r="O806" s="1119"/>
      <c r="P806" s="184"/>
      <c r="Q806" s="184"/>
      <c r="R806" s="184"/>
      <c r="S806" s="175"/>
      <c r="T806" s="175"/>
      <c r="U806" s="175"/>
      <c r="V806" s="175"/>
      <c r="W806" s="175"/>
      <c r="X806" s="175"/>
      <c r="Y806" s="175"/>
      <c r="Z806" s="175"/>
      <c r="AA806" s="175"/>
      <c r="AB806" s="175"/>
      <c r="AC806" s="175"/>
      <c r="AD806" s="1114"/>
      <c r="AE806" s="1114"/>
      <c r="AF806" s="1114"/>
      <c r="AG806" s="1114"/>
      <c r="AH806" s="1114"/>
      <c r="AI806" s="173"/>
      <c r="AJ806" s="173"/>
      <c r="AK806" s="173"/>
      <c r="AL806" s="173"/>
      <c r="AM806" s="179"/>
      <c r="AN806" s="179"/>
      <c r="AO806" s="194">
        <f t="shared" si="105"/>
        <v>0</v>
      </c>
      <c r="AP806" s="179">
        <v>1E-3</v>
      </c>
      <c r="AQ806" s="179"/>
    </row>
    <row r="807" spans="2:43">
      <c r="B807" s="183"/>
      <c r="C807" s="183"/>
      <c r="D807" s="183"/>
      <c r="E807" s="183"/>
      <c r="F807" s="183"/>
      <c r="G807" s="183"/>
      <c r="H807" s="183"/>
      <c r="I807" s="183"/>
      <c r="J807" s="183"/>
      <c r="K807" s="196">
        <f t="shared" si="104"/>
        <v>0</v>
      </c>
      <c r="L807" s="1118"/>
      <c r="M807" s="1119"/>
      <c r="N807" s="1118"/>
      <c r="O807" s="1119"/>
      <c r="P807" s="184"/>
      <c r="Q807" s="184"/>
      <c r="R807" s="184"/>
      <c r="S807" s="175"/>
      <c r="T807" s="175"/>
      <c r="U807" s="175"/>
      <c r="V807" s="175"/>
      <c r="W807" s="175"/>
      <c r="X807" s="175"/>
      <c r="Y807" s="175"/>
      <c r="Z807" s="175"/>
      <c r="AA807" s="175"/>
      <c r="AB807" s="175"/>
      <c r="AC807" s="175"/>
      <c r="AD807" s="1114"/>
      <c r="AE807" s="1114"/>
      <c r="AF807" s="1114"/>
      <c r="AG807" s="1114"/>
      <c r="AH807" s="1114"/>
      <c r="AI807" s="173"/>
      <c r="AJ807" s="173"/>
      <c r="AK807" s="173"/>
      <c r="AL807" s="173"/>
      <c r="AM807" s="179"/>
      <c r="AN807" s="179"/>
      <c r="AO807" s="194">
        <f t="shared" si="105"/>
        <v>0</v>
      </c>
      <c r="AP807" s="179">
        <v>1E-3</v>
      </c>
      <c r="AQ807" s="179"/>
    </row>
    <row r="808" spans="2:43">
      <c r="B808" s="183"/>
      <c r="C808" s="183"/>
      <c r="D808" s="183"/>
      <c r="E808" s="183"/>
      <c r="F808" s="183"/>
      <c r="G808" s="183"/>
      <c r="H808" s="183"/>
      <c r="I808" s="183"/>
      <c r="J808" s="183"/>
      <c r="K808" s="196">
        <f t="shared" si="104"/>
        <v>0</v>
      </c>
      <c r="L808" s="1118"/>
      <c r="M808" s="1119"/>
      <c r="N808" s="1118"/>
      <c r="O808" s="1119"/>
      <c r="P808" s="184"/>
      <c r="Q808" s="184"/>
      <c r="R808" s="184"/>
      <c r="S808" s="175"/>
      <c r="T808" s="175"/>
      <c r="U808" s="175"/>
      <c r="V808" s="175"/>
      <c r="W808" s="175"/>
      <c r="X808" s="175"/>
      <c r="Y808" s="175"/>
      <c r="Z808" s="175"/>
      <c r="AA808" s="175"/>
      <c r="AB808" s="175"/>
      <c r="AC808" s="175"/>
      <c r="AD808" s="1114"/>
      <c r="AE808" s="1114"/>
      <c r="AF808" s="1114"/>
      <c r="AG808" s="1114"/>
      <c r="AH808" s="1114"/>
      <c r="AI808" s="173"/>
      <c r="AJ808" s="173"/>
      <c r="AK808" s="173"/>
      <c r="AL808" s="173"/>
      <c r="AM808" s="179"/>
      <c r="AN808" s="179"/>
      <c r="AO808" s="194">
        <f t="shared" si="105"/>
        <v>0</v>
      </c>
      <c r="AP808" s="179">
        <v>1E-3</v>
      </c>
      <c r="AQ808" s="179"/>
    </row>
    <row r="809" spans="2:43">
      <c r="B809" s="183"/>
      <c r="C809" s="183"/>
      <c r="D809" s="183"/>
      <c r="E809" s="183"/>
      <c r="F809" s="183"/>
      <c r="G809" s="183"/>
      <c r="H809" s="183"/>
      <c r="I809" s="183"/>
      <c r="J809" s="183"/>
      <c r="K809" s="196">
        <f t="shared" si="104"/>
        <v>0</v>
      </c>
      <c r="L809" s="1118"/>
      <c r="M809" s="1119"/>
      <c r="N809" s="1118"/>
      <c r="O809" s="1119"/>
      <c r="P809" s="184"/>
      <c r="Q809" s="184"/>
      <c r="R809" s="184"/>
      <c r="S809" s="175"/>
      <c r="T809" s="175"/>
      <c r="U809" s="175"/>
      <c r="V809" s="175"/>
      <c r="W809" s="175"/>
      <c r="X809" s="175"/>
      <c r="Y809" s="175"/>
      <c r="Z809" s="175"/>
      <c r="AA809" s="175"/>
      <c r="AB809" s="175"/>
      <c r="AC809" s="175"/>
      <c r="AD809" s="179"/>
      <c r="AE809" s="179"/>
      <c r="AF809" s="179"/>
      <c r="AG809" s="179"/>
      <c r="AH809" s="179"/>
      <c r="AI809" s="173"/>
      <c r="AJ809" s="173"/>
      <c r="AK809" s="173"/>
      <c r="AL809" s="173"/>
      <c r="AM809" s="179"/>
      <c r="AN809" s="179"/>
      <c r="AO809" s="194">
        <f t="shared" si="105"/>
        <v>0</v>
      </c>
      <c r="AP809" s="179">
        <v>1E-3</v>
      </c>
      <c r="AQ809" s="179"/>
    </row>
    <row r="810" spans="2:43">
      <c r="B810" s="183"/>
      <c r="C810" s="183"/>
      <c r="D810" s="183"/>
      <c r="E810" s="183"/>
      <c r="F810" s="183"/>
      <c r="G810" s="183"/>
      <c r="H810" s="183"/>
      <c r="I810" s="183"/>
      <c r="J810" s="183"/>
      <c r="K810" s="196">
        <f t="shared" si="104"/>
        <v>0</v>
      </c>
      <c r="L810" s="1118"/>
      <c r="M810" s="1119"/>
      <c r="N810" s="1118"/>
      <c r="O810" s="1119"/>
      <c r="P810" s="184"/>
      <c r="Q810" s="184"/>
      <c r="R810" s="184"/>
      <c r="S810" s="175"/>
      <c r="T810" s="175"/>
      <c r="U810" s="175"/>
      <c r="V810" s="175"/>
      <c r="W810" s="175"/>
      <c r="X810" s="175"/>
      <c r="Y810" s="175"/>
      <c r="Z810" s="175"/>
      <c r="AA810" s="175"/>
      <c r="AB810" s="175"/>
      <c r="AC810" s="175"/>
      <c r="AD810" s="179"/>
      <c r="AE810" s="179"/>
      <c r="AF810" s="179"/>
      <c r="AG810" s="179"/>
      <c r="AH810" s="179"/>
      <c r="AI810" s="173"/>
      <c r="AJ810" s="173"/>
      <c r="AK810" s="173"/>
      <c r="AL810" s="173"/>
      <c r="AM810" s="179"/>
      <c r="AN810" s="179"/>
      <c r="AO810" s="194">
        <f t="shared" si="105"/>
        <v>0</v>
      </c>
      <c r="AP810" s="179">
        <v>1E-3</v>
      </c>
      <c r="AQ810" s="179"/>
    </row>
    <row r="811" spans="2:43">
      <c r="B811" s="183"/>
      <c r="C811" s="183"/>
      <c r="D811" s="183"/>
      <c r="E811" s="183"/>
      <c r="F811" s="183"/>
      <c r="G811" s="183"/>
      <c r="H811" s="183"/>
      <c r="I811" s="183"/>
      <c r="J811" s="183"/>
      <c r="K811" s="196">
        <f t="shared" si="104"/>
        <v>0</v>
      </c>
      <c r="L811" s="1118"/>
      <c r="M811" s="1119"/>
      <c r="N811" s="1118"/>
      <c r="O811" s="1119"/>
      <c r="P811" s="184"/>
      <c r="Q811" s="184"/>
      <c r="R811" s="184"/>
      <c r="S811" s="175"/>
      <c r="T811" s="175"/>
      <c r="U811" s="175"/>
      <c r="V811" s="175"/>
      <c r="W811" s="175"/>
      <c r="X811" s="175"/>
      <c r="Y811" s="175"/>
      <c r="Z811" s="175"/>
      <c r="AA811" s="175"/>
      <c r="AB811" s="175"/>
      <c r="AC811" s="175"/>
      <c r="AD811" s="179"/>
      <c r="AE811" s="179"/>
      <c r="AF811" s="179"/>
      <c r="AG811" s="179"/>
      <c r="AH811" s="179"/>
      <c r="AI811" s="173"/>
      <c r="AJ811" s="173"/>
      <c r="AK811" s="173"/>
      <c r="AL811" s="173"/>
      <c r="AM811" s="179"/>
      <c r="AN811" s="179"/>
      <c r="AO811" s="194">
        <f t="shared" si="105"/>
        <v>0</v>
      </c>
      <c r="AP811" s="179">
        <v>1E-3</v>
      </c>
      <c r="AQ811" s="179"/>
    </row>
    <row r="812" spans="2:43">
      <c r="B812" s="183"/>
      <c r="C812" s="183"/>
      <c r="D812" s="183"/>
      <c r="E812" s="183"/>
      <c r="F812" s="183"/>
      <c r="G812" s="183"/>
      <c r="H812" s="183"/>
      <c r="I812" s="183"/>
      <c r="J812" s="183"/>
      <c r="K812" s="196">
        <f t="shared" si="104"/>
        <v>0</v>
      </c>
      <c r="L812" s="1118"/>
      <c r="M812" s="1119"/>
      <c r="N812" s="1118"/>
      <c r="O812" s="1119"/>
      <c r="P812" s="184"/>
      <c r="Q812" s="184"/>
      <c r="R812" s="184"/>
      <c r="S812" s="175"/>
      <c r="T812" s="175"/>
      <c r="U812" s="175"/>
      <c r="V812" s="175"/>
      <c r="W812" s="175"/>
      <c r="X812" s="175"/>
      <c r="Y812" s="175"/>
      <c r="Z812" s="175"/>
      <c r="AA812" s="175"/>
      <c r="AB812" s="175"/>
      <c r="AC812" s="175"/>
      <c r="AD812" s="179"/>
      <c r="AE812" s="179"/>
      <c r="AF812" s="179"/>
      <c r="AG812" s="179"/>
      <c r="AH812" s="179"/>
      <c r="AI812" s="173"/>
      <c r="AJ812" s="173"/>
      <c r="AK812" s="173"/>
      <c r="AL812" s="173"/>
      <c r="AM812" s="179"/>
      <c r="AN812" s="179"/>
      <c r="AO812" s="194">
        <f t="shared" si="105"/>
        <v>0</v>
      </c>
      <c r="AP812" s="179">
        <v>1E-3</v>
      </c>
      <c r="AQ812" s="179"/>
    </row>
    <row r="813" spans="2:43">
      <c r="B813" s="183"/>
      <c r="C813" s="183"/>
      <c r="D813" s="183"/>
      <c r="E813" s="183"/>
      <c r="F813" s="183"/>
      <c r="G813" s="183"/>
      <c r="H813" s="183"/>
      <c r="I813" s="183"/>
      <c r="J813" s="183"/>
      <c r="K813" s="196">
        <f t="shared" si="104"/>
        <v>0</v>
      </c>
      <c r="L813" s="1118"/>
      <c r="M813" s="1119"/>
      <c r="N813" s="1118"/>
      <c r="O813" s="1119"/>
      <c r="P813" s="184"/>
      <c r="Q813" s="184"/>
      <c r="R813" s="184"/>
      <c r="S813" s="175"/>
      <c r="T813" s="175"/>
      <c r="U813" s="175"/>
      <c r="V813" s="175"/>
      <c r="W813" s="175"/>
      <c r="X813" s="175"/>
      <c r="Y813" s="175"/>
      <c r="Z813" s="175"/>
      <c r="AA813" s="175"/>
      <c r="AB813" s="175"/>
      <c r="AC813" s="175"/>
      <c r="AD813" s="179"/>
      <c r="AE813" s="179"/>
      <c r="AF813" s="179"/>
      <c r="AG813" s="179"/>
      <c r="AH813" s="179"/>
      <c r="AI813" s="173"/>
      <c r="AJ813" s="173"/>
      <c r="AK813" s="173"/>
      <c r="AL813" s="173"/>
      <c r="AM813" s="179"/>
      <c r="AN813" s="179"/>
      <c r="AO813" s="194">
        <f t="shared" si="105"/>
        <v>0</v>
      </c>
      <c r="AP813" s="179">
        <v>1E-3</v>
      </c>
      <c r="AQ813" s="179"/>
    </row>
    <row r="814" spans="2:43">
      <c r="B814" s="183"/>
      <c r="C814" s="183"/>
      <c r="D814" s="183"/>
      <c r="E814" s="183"/>
      <c r="F814" s="183"/>
      <c r="G814" s="183"/>
      <c r="H814" s="183"/>
      <c r="I814" s="183"/>
      <c r="J814" s="183"/>
      <c r="K814" s="196">
        <f t="shared" si="104"/>
        <v>0</v>
      </c>
      <c r="L814" s="1118"/>
      <c r="M814" s="1119"/>
      <c r="N814" s="1118"/>
      <c r="O814" s="1119"/>
      <c r="P814" s="184"/>
      <c r="Q814" s="184"/>
      <c r="R814" s="184"/>
      <c r="S814" s="175"/>
      <c r="T814" s="175"/>
      <c r="U814" s="175"/>
      <c r="V814" s="175"/>
      <c r="W814" s="175"/>
      <c r="X814" s="175"/>
      <c r="Y814" s="175"/>
      <c r="Z814" s="175"/>
      <c r="AA814" s="175"/>
      <c r="AB814" s="175"/>
      <c r="AC814" s="175"/>
      <c r="AD814" s="179"/>
      <c r="AE814" s="179"/>
      <c r="AF814" s="179"/>
      <c r="AG814" s="179"/>
      <c r="AH814" s="179"/>
      <c r="AI814" s="173"/>
      <c r="AJ814" s="173"/>
      <c r="AK814" s="173"/>
      <c r="AL814" s="173"/>
      <c r="AM814" s="179"/>
      <c r="AN814" s="179"/>
      <c r="AO814" s="194">
        <f t="shared" si="105"/>
        <v>0</v>
      </c>
      <c r="AP814" s="179">
        <v>1E-3</v>
      </c>
      <c r="AQ814" s="179"/>
    </row>
    <row r="815" spans="2:43">
      <c r="B815" s="183"/>
      <c r="C815" s="183"/>
      <c r="D815" s="183"/>
      <c r="E815" s="183"/>
      <c r="F815" s="183"/>
      <c r="G815" s="183"/>
      <c r="H815" s="183"/>
      <c r="I815" s="183"/>
      <c r="J815" s="183"/>
      <c r="K815" s="196">
        <f t="shared" si="104"/>
        <v>0</v>
      </c>
      <c r="L815" s="1118"/>
      <c r="M815" s="1119"/>
      <c r="N815" s="1118"/>
      <c r="O815" s="1119"/>
      <c r="P815" s="184"/>
      <c r="Q815" s="184"/>
      <c r="R815" s="184"/>
      <c r="S815" s="175"/>
      <c r="T815" s="175"/>
      <c r="U815" s="175"/>
      <c r="V815" s="175"/>
      <c r="W815" s="175"/>
      <c r="X815" s="175"/>
      <c r="Y815" s="175"/>
      <c r="Z815" s="175"/>
      <c r="AA815" s="175"/>
      <c r="AB815" s="175"/>
      <c r="AC815" s="175"/>
      <c r="AD815" s="179"/>
      <c r="AE815" s="179"/>
      <c r="AF815" s="179"/>
      <c r="AG815" s="179"/>
      <c r="AH815" s="179"/>
      <c r="AI815" s="173"/>
      <c r="AJ815" s="173"/>
      <c r="AK815" s="173"/>
      <c r="AL815" s="173"/>
      <c r="AM815" s="179"/>
      <c r="AN815" s="179"/>
      <c r="AO815" s="194">
        <f t="shared" si="105"/>
        <v>0</v>
      </c>
      <c r="AP815" s="179">
        <v>1E-3</v>
      </c>
      <c r="AQ815" s="179"/>
    </row>
    <row r="816" spans="2:43">
      <c r="B816" s="183"/>
      <c r="C816" s="183"/>
      <c r="D816" s="183"/>
      <c r="E816" s="183"/>
      <c r="F816" s="183"/>
      <c r="G816" s="183"/>
      <c r="H816" s="183"/>
      <c r="I816" s="183"/>
      <c r="J816" s="183"/>
      <c r="K816" s="196">
        <f t="shared" si="104"/>
        <v>0</v>
      </c>
      <c r="L816" s="1118"/>
      <c r="M816" s="1119"/>
      <c r="N816" s="1118"/>
      <c r="O816" s="1119"/>
      <c r="P816" s="184"/>
      <c r="Q816" s="184"/>
      <c r="R816" s="184"/>
      <c r="S816" s="175"/>
      <c r="T816" s="175"/>
      <c r="U816" s="175"/>
      <c r="V816" s="175"/>
      <c r="W816" s="175"/>
      <c r="X816" s="175"/>
      <c r="Y816" s="175"/>
      <c r="Z816" s="175"/>
      <c r="AA816" s="175"/>
      <c r="AB816" s="175"/>
      <c r="AC816" s="175"/>
      <c r="AD816" s="179"/>
      <c r="AE816" s="179"/>
      <c r="AF816" s="179"/>
      <c r="AG816" s="179"/>
      <c r="AH816" s="179"/>
      <c r="AI816" s="173"/>
      <c r="AJ816" s="173"/>
      <c r="AK816" s="173"/>
      <c r="AL816" s="173"/>
      <c r="AM816" s="179"/>
      <c r="AN816" s="179"/>
      <c r="AO816" s="194">
        <f t="shared" si="105"/>
        <v>0</v>
      </c>
      <c r="AP816" s="179">
        <v>1E-3</v>
      </c>
      <c r="AQ816" s="179"/>
    </row>
    <row r="817" spans="2:43">
      <c r="B817" s="183"/>
      <c r="C817" s="183"/>
      <c r="D817" s="183"/>
      <c r="E817" s="183"/>
      <c r="F817" s="183"/>
      <c r="G817" s="183"/>
      <c r="H817" s="183"/>
      <c r="I817" s="183"/>
      <c r="J817" s="183"/>
      <c r="K817" s="196">
        <f t="shared" si="104"/>
        <v>0</v>
      </c>
      <c r="L817" s="1118"/>
      <c r="M817" s="1119"/>
      <c r="N817" s="1118"/>
      <c r="O817" s="1119"/>
      <c r="P817" s="184"/>
      <c r="Q817" s="184"/>
      <c r="R817" s="184"/>
      <c r="S817" s="175"/>
      <c r="T817" s="175"/>
      <c r="U817" s="175"/>
      <c r="V817" s="175"/>
      <c r="W817" s="175"/>
      <c r="X817" s="175"/>
      <c r="Y817" s="175"/>
      <c r="Z817" s="175"/>
      <c r="AA817" s="175"/>
      <c r="AB817" s="175"/>
      <c r="AC817" s="175"/>
      <c r="AD817" s="179"/>
      <c r="AE817" s="179"/>
      <c r="AF817" s="179"/>
      <c r="AG817" s="179"/>
      <c r="AH817" s="179"/>
      <c r="AI817" s="173"/>
      <c r="AJ817" s="173"/>
      <c r="AK817" s="173"/>
      <c r="AL817" s="173"/>
      <c r="AM817" s="179"/>
      <c r="AN817" s="179"/>
      <c r="AO817" s="194">
        <f t="shared" si="105"/>
        <v>0</v>
      </c>
      <c r="AP817" s="179">
        <v>1E-3</v>
      </c>
      <c r="AQ817" s="179"/>
    </row>
    <row r="818" spans="2:43">
      <c r="B818" s="183"/>
      <c r="C818" s="183"/>
      <c r="D818" s="183"/>
      <c r="E818" s="183"/>
      <c r="F818" s="183"/>
      <c r="G818" s="183"/>
      <c r="H818" s="183"/>
      <c r="I818" s="183"/>
      <c r="J818" s="183"/>
      <c r="K818" s="196">
        <f t="shared" si="104"/>
        <v>0</v>
      </c>
      <c r="L818" s="1118"/>
      <c r="M818" s="1119"/>
      <c r="N818" s="1118"/>
      <c r="O818" s="1119"/>
      <c r="P818" s="184"/>
      <c r="Q818" s="184"/>
      <c r="R818" s="184"/>
      <c r="S818" s="175"/>
      <c r="T818" s="175"/>
      <c r="U818" s="175"/>
      <c r="V818" s="175"/>
      <c r="W818" s="175"/>
      <c r="X818" s="175"/>
      <c r="Y818" s="175"/>
      <c r="Z818" s="175"/>
      <c r="AA818" s="175"/>
      <c r="AB818" s="175"/>
      <c r="AC818" s="175"/>
      <c r="AD818" s="179"/>
      <c r="AE818" s="179"/>
      <c r="AF818" s="179"/>
      <c r="AG818" s="179"/>
      <c r="AH818" s="179"/>
      <c r="AI818" s="173"/>
      <c r="AJ818" s="173"/>
      <c r="AK818" s="173"/>
      <c r="AL818" s="173"/>
      <c r="AM818" s="179"/>
      <c r="AN818" s="179"/>
      <c r="AO818" s="194">
        <f t="shared" si="105"/>
        <v>0</v>
      </c>
      <c r="AP818" s="179">
        <v>1E-3</v>
      </c>
      <c r="AQ818" s="179"/>
    </row>
    <row r="819" spans="2:43">
      <c r="B819" s="183"/>
      <c r="C819" s="183"/>
      <c r="D819" s="183"/>
      <c r="E819" s="183"/>
      <c r="F819" s="183"/>
      <c r="G819" s="183"/>
      <c r="H819" s="183"/>
      <c r="I819" s="183"/>
      <c r="J819" s="183"/>
      <c r="K819" s="196">
        <f t="shared" si="104"/>
        <v>0</v>
      </c>
      <c r="L819" s="1118"/>
      <c r="M819" s="1119"/>
      <c r="N819" s="1118"/>
      <c r="O819" s="1119"/>
      <c r="P819" s="184"/>
      <c r="Q819" s="184"/>
      <c r="R819" s="184"/>
      <c r="S819" s="175"/>
      <c r="T819" s="175"/>
      <c r="U819" s="175"/>
      <c r="V819" s="175"/>
      <c r="W819" s="175"/>
      <c r="X819" s="175"/>
      <c r="Y819" s="175"/>
      <c r="Z819" s="175"/>
      <c r="AA819" s="175"/>
      <c r="AB819" s="175"/>
      <c r="AC819" s="175"/>
      <c r="AD819" s="179"/>
      <c r="AE819" s="179"/>
      <c r="AF819" s="179"/>
      <c r="AG819" s="179"/>
      <c r="AH819" s="179"/>
      <c r="AI819" s="173"/>
      <c r="AJ819" s="173"/>
      <c r="AK819" s="173"/>
      <c r="AL819" s="173"/>
      <c r="AM819" s="179"/>
      <c r="AN819" s="179"/>
      <c r="AO819" s="194">
        <f t="shared" si="105"/>
        <v>0</v>
      </c>
      <c r="AP819" s="179">
        <v>1E-3</v>
      </c>
      <c r="AQ819" s="179"/>
    </row>
    <row r="820" spans="2:43">
      <c r="B820" s="183"/>
      <c r="C820" s="183"/>
      <c r="D820" s="183"/>
      <c r="E820" s="183"/>
      <c r="F820" s="183"/>
      <c r="G820" s="183"/>
      <c r="H820" s="183"/>
      <c r="I820" s="183"/>
      <c r="J820" s="183"/>
      <c r="K820" s="196">
        <f t="shared" si="104"/>
        <v>0</v>
      </c>
      <c r="L820" s="1118"/>
      <c r="M820" s="1119"/>
      <c r="N820" s="1118"/>
      <c r="O820" s="1119"/>
      <c r="P820" s="184"/>
      <c r="Q820" s="184"/>
      <c r="R820" s="184"/>
      <c r="S820" s="175"/>
      <c r="T820" s="175"/>
      <c r="U820" s="175"/>
      <c r="V820" s="175"/>
      <c r="W820" s="175"/>
      <c r="X820" s="175"/>
      <c r="Y820" s="175"/>
      <c r="Z820" s="175"/>
      <c r="AA820" s="175"/>
      <c r="AB820" s="175"/>
      <c r="AC820" s="175"/>
      <c r="AD820" s="179"/>
      <c r="AE820" s="179"/>
      <c r="AF820" s="179"/>
      <c r="AG820" s="179"/>
      <c r="AH820" s="179"/>
      <c r="AI820" s="173"/>
      <c r="AJ820" s="173"/>
      <c r="AK820" s="173"/>
      <c r="AL820" s="173"/>
      <c r="AM820" s="179"/>
      <c r="AN820" s="179"/>
      <c r="AO820" s="194">
        <f t="shared" si="105"/>
        <v>0</v>
      </c>
      <c r="AP820" s="179">
        <v>1E-3</v>
      </c>
      <c r="AQ820" s="179"/>
    </row>
    <row r="821" spans="2:43">
      <c r="B821" s="183"/>
      <c r="C821" s="183"/>
      <c r="D821" s="183"/>
      <c r="E821" s="183"/>
      <c r="F821" s="183"/>
      <c r="G821" s="183"/>
      <c r="H821" s="183"/>
      <c r="I821" s="183"/>
      <c r="J821" s="183"/>
      <c r="K821" s="196">
        <f t="shared" si="104"/>
        <v>0</v>
      </c>
      <c r="L821" s="1118"/>
      <c r="M821" s="1119"/>
      <c r="N821" s="1118"/>
      <c r="O821" s="1119"/>
      <c r="P821" s="184"/>
      <c r="Q821" s="184"/>
      <c r="R821" s="184"/>
      <c r="S821" s="175"/>
      <c r="T821" s="175"/>
      <c r="U821" s="175"/>
      <c r="V821" s="175"/>
      <c r="W821" s="175"/>
      <c r="X821" s="175"/>
      <c r="Y821" s="175"/>
      <c r="Z821" s="175"/>
      <c r="AA821" s="175"/>
      <c r="AB821" s="175"/>
      <c r="AC821" s="175"/>
      <c r="AD821" s="179"/>
      <c r="AE821" s="179"/>
      <c r="AF821" s="179"/>
      <c r="AG821" s="179"/>
      <c r="AH821" s="179"/>
      <c r="AI821" s="173"/>
      <c r="AJ821" s="173"/>
      <c r="AK821" s="173"/>
      <c r="AL821" s="173"/>
      <c r="AM821" s="179"/>
      <c r="AN821" s="179"/>
      <c r="AO821" s="194">
        <f t="shared" si="105"/>
        <v>0</v>
      </c>
      <c r="AP821" s="179">
        <v>1E-3</v>
      </c>
      <c r="AQ821" s="179"/>
    </row>
    <row r="822" spans="2:43">
      <c r="B822" s="183"/>
      <c r="C822" s="183"/>
      <c r="D822" s="183"/>
      <c r="E822" s="183"/>
      <c r="F822" s="183"/>
      <c r="G822" s="183"/>
      <c r="H822" s="183"/>
      <c r="I822" s="183"/>
      <c r="J822" s="183"/>
      <c r="K822" s="196">
        <f t="shared" si="104"/>
        <v>0</v>
      </c>
      <c r="L822" s="1118"/>
      <c r="M822" s="1119"/>
      <c r="N822" s="1118"/>
      <c r="O822" s="1119"/>
      <c r="P822" s="184"/>
      <c r="Q822" s="184"/>
      <c r="R822" s="184"/>
      <c r="S822" s="175"/>
      <c r="T822" s="175"/>
      <c r="U822" s="175"/>
      <c r="V822" s="175"/>
      <c r="W822" s="175"/>
      <c r="X822" s="175"/>
      <c r="Y822" s="175"/>
      <c r="Z822" s="175"/>
      <c r="AA822" s="175"/>
      <c r="AB822" s="175"/>
      <c r="AC822" s="175"/>
      <c r="AD822" s="179"/>
      <c r="AE822" s="179"/>
      <c r="AF822" s="179"/>
      <c r="AG822" s="179"/>
      <c r="AH822" s="179"/>
      <c r="AI822" s="173"/>
      <c r="AJ822" s="173"/>
      <c r="AK822" s="173"/>
      <c r="AL822" s="173"/>
      <c r="AM822" s="179"/>
      <c r="AN822" s="179"/>
      <c r="AO822" s="194">
        <f t="shared" si="105"/>
        <v>0</v>
      </c>
      <c r="AP822" s="179">
        <v>1E-3</v>
      </c>
      <c r="AQ822" s="179"/>
    </row>
    <row r="823" spans="2:43">
      <c r="B823" s="183"/>
      <c r="C823" s="183"/>
      <c r="D823" s="183"/>
      <c r="E823" s="183"/>
      <c r="F823" s="183"/>
      <c r="G823" s="183"/>
      <c r="H823" s="183"/>
      <c r="I823" s="183"/>
      <c r="J823" s="183"/>
      <c r="K823" s="196">
        <f t="shared" si="104"/>
        <v>0</v>
      </c>
      <c r="L823" s="1118"/>
      <c r="M823" s="1119"/>
      <c r="N823" s="1118"/>
      <c r="O823" s="1119"/>
      <c r="P823" s="184"/>
      <c r="Q823" s="184"/>
      <c r="R823" s="184"/>
      <c r="S823" s="175"/>
      <c r="T823" s="175"/>
      <c r="U823" s="175"/>
      <c r="V823" s="175"/>
      <c r="W823" s="175"/>
      <c r="X823" s="175"/>
      <c r="Y823" s="175"/>
      <c r="Z823" s="175"/>
      <c r="AA823" s="175"/>
      <c r="AB823" s="175"/>
      <c r="AC823" s="175"/>
      <c r="AD823" s="179"/>
      <c r="AE823" s="179"/>
      <c r="AF823" s="179"/>
      <c r="AG823" s="179"/>
      <c r="AH823" s="179"/>
      <c r="AI823" s="173"/>
      <c r="AJ823" s="173"/>
      <c r="AK823" s="173"/>
      <c r="AL823" s="173"/>
      <c r="AM823" s="179"/>
      <c r="AN823" s="179"/>
      <c r="AO823" s="194">
        <f t="shared" si="105"/>
        <v>0</v>
      </c>
      <c r="AP823" s="179">
        <v>1E-3</v>
      </c>
      <c r="AQ823" s="179"/>
    </row>
    <row r="824" spans="2:43">
      <c r="B824" s="183"/>
      <c r="C824" s="183"/>
      <c r="D824" s="183"/>
      <c r="E824" s="183"/>
      <c r="F824" s="183"/>
      <c r="G824" s="183"/>
      <c r="H824" s="183"/>
      <c r="I824" s="183"/>
      <c r="J824" s="183"/>
      <c r="K824" s="196">
        <f t="shared" si="104"/>
        <v>0</v>
      </c>
      <c r="L824" s="1118"/>
      <c r="M824" s="1119"/>
      <c r="N824" s="1118"/>
      <c r="O824" s="1119"/>
      <c r="P824" s="184"/>
      <c r="Q824" s="184"/>
      <c r="R824" s="184"/>
      <c r="S824" s="175"/>
      <c r="T824" s="175"/>
      <c r="U824" s="175"/>
      <c r="V824" s="175"/>
      <c r="W824" s="175"/>
      <c r="X824" s="175"/>
      <c r="Y824" s="175"/>
      <c r="Z824" s="175"/>
      <c r="AA824" s="175"/>
      <c r="AB824" s="175"/>
      <c r="AC824" s="175"/>
      <c r="AD824" s="179"/>
      <c r="AE824" s="179"/>
      <c r="AF824" s="179"/>
      <c r="AG824" s="179"/>
      <c r="AH824" s="179"/>
      <c r="AI824" s="173"/>
      <c r="AJ824" s="173"/>
      <c r="AK824" s="173"/>
      <c r="AL824" s="173"/>
      <c r="AM824" s="179"/>
      <c r="AN824" s="179"/>
      <c r="AO824" s="194">
        <f t="shared" si="105"/>
        <v>0</v>
      </c>
      <c r="AP824" s="179">
        <v>1E-3</v>
      </c>
      <c r="AQ824" s="179"/>
    </row>
    <row r="825" spans="2:43">
      <c r="B825" s="183"/>
      <c r="C825" s="183"/>
      <c r="D825" s="183"/>
      <c r="E825" s="183"/>
      <c r="F825" s="183"/>
      <c r="G825" s="183"/>
      <c r="H825" s="183"/>
      <c r="I825" s="183"/>
      <c r="J825" s="183"/>
      <c r="K825" s="196">
        <f t="shared" si="104"/>
        <v>0</v>
      </c>
      <c r="L825" s="1118"/>
      <c r="M825" s="1119"/>
      <c r="N825" s="1118"/>
      <c r="O825" s="1119"/>
      <c r="P825" s="184"/>
      <c r="Q825" s="184"/>
      <c r="R825" s="184"/>
      <c r="S825" s="175"/>
      <c r="T825" s="175"/>
      <c r="U825" s="175"/>
      <c r="V825" s="175"/>
      <c r="W825" s="175"/>
      <c r="X825" s="175"/>
      <c r="Y825" s="175"/>
      <c r="Z825" s="175"/>
      <c r="AA825" s="175"/>
      <c r="AB825" s="175"/>
      <c r="AC825" s="175"/>
      <c r="AD825" s="179"/>
      <c r="AE825" s="179"/>
      <c r="AF825" s="179"/>
      <c r="AG825" s="179"/>
      <c r="AH825" s="179"/>
      <c r="AI825" s="173"/>
      <c r="AJ825" s="173"/>
      <c r="AK825" s="173"/>
      <c r="AL825" s="173"/>
      <c r="AM825" s="179"/>
      <c r="AN825" s="179"/>
      <c r="AO825" s="194">
        <f t="shared" si="105"/>
        <v>0</v>
      </c>
      <c r="AP825" s="179">
        <v>1E-3</v>
      </c>
      <c r="AQ825" s="179"/>
    </row>
    <row r="826" spans="2:43">
      <c r="B826" s="183"/>
      <c r="C826" s="183"/>
      <c r="D826" s="183"/>
      <c r="E826" s="183"/>
      <c r="F826" s="183"/>
      <c r="G826" s="183"/>
      <c r="H826" s="183"/>
      <c r="I826" s="183"/>
      <c r="J826" s="183"/>
      <c r="K826" s="196">
        <f t="shared" si="104"/>
        <v>0</v>
      </c>
      <c r="L826" s="1118"/>
      <c r="M826" s="1119"/>
      <c r="N826" s="1118"/>
      <c r="O826" s="1119"/>
      <c r="P826" s="184"/>
      <c r="Q826" s="184"/>
      <c r="R826" s="184"/>
      <c r="S826" s="175"/>
      <c r="T826" s="175"/>
      <c r="U826" s="175"/>
      <c r="V826" s="175"/>
      <c r="W826" s="175"/>
      <c r="X826" s="175"/>
      <c r="Y826" s="175"/>
      <c r="Z826" s="175"/>
      <c r="AA826" s="175"/>
      <c r="AB826" s="175"/>
      <c r="AC826" s="175"/>
      <c r="AD826" s="179"/>
      <c r="AE826" s="179"/>
      <c r="AF826" s="179"/>
      <c r="AG826" s="179"/>
      <c r="AH826" s="179"/>
      <c r="AI826" s="173"/>
      <c r="AJ826" s="173"/>
      <c r="AK826" s="173"/>
      <c r="AL826" s="173"/>
      <c r="AM826" s="179"/>
      <c r="AN826" s="179"/>
      <c r="AO826" s="194">
        <f t="shared" si="105"/>
        <v>0</v>
      </c>
      <c r="AP826" s="179">
        <v>1E-3</v>
      </c>
      <c r="AQ826" s="179"/>
    </row>
    <row r="827" spans="2:43">
      <c r="B827" s="183"/>
      <c r="C827" s="183"/>
      <c r="D827" s="183"/>
      <c r="E827" s="183"/>
      <c r="F827" s="183"/>
      <c r="G827" s="183"/>
      <c r="H827" s="183"/>
      <c r="I827" s="183"/>
      <c r="J827" s="183"/>
      <c r="K827" s="196">
        <f t="shared" si="104"/>
        <v>0</v>
      </c>
      <c r="L827" s="1118"/>
      <c r="M827" s="1119"/>
      <c r="N827" s="1118"/>
      <c r="O827" s="1119"/>
      <c r="P827" s="184"/>
      <c r="Q827" s="184"/>
      <c r="R827" s="184"/>
      <c r="S827" s="175"/>
      <c r="T827" s="175"/>
      <c r="U827" s="175"/>
      <c r="V827" s="175"/>
      <c r="W827" s="175"/>
      <c r="X827" s="175"/>
      <c r="Y827" s="175"/>
      <c r="Z827" s="175"/>
      <c r="AA827" s="175"/>
      <c r="AB827" s="175"/>
      <c r="AC827" s="175"/>
      <c r="AD827" s="179"/>
      <c r="AE827" s="179"/>
      <c r="AF827" s="179"/>
      <c r="AG827" s="179"/>
      <c r="AH827" s="179"/>
      <c r="AI827" s="173"/>
      <c r="AJ827" s="173"/>
      <c r="AK827" s="173"/>
      <c r="AL827" s="173"/>
      <c r="AM827" s="179"/>
      <c r="AN827" s="179"/>
      <c r="AO827" s="194">
        <f t="shared" si="105"/>
        <v>0</v>
      </c>
      <c r="AP827" s="179">
        <v>1E-3</v>
      </c>
      <c r="AQ827" s="179"/>
    </row>
    <row r="828" spans="2:43">
      <c r="B828" s="183"/>
      <c r="C828" s="183"/>
      <c r="D828" s="183"/>
      <c r="E828" s="183"/>
      <c r="F828" s="183"/>
      <c r="G828" s="183"/>
      <c r="H828" s="183"/>
      <c r="I828" s="183"/>
      <c r="J828" s="183"/>
      <c r="K828" s="196">
        <f t="shared" si="104"/>
        <v>0</v>
      </c>
      <c r="L828" s="1118"/>
      <c r="M828" s="1119"/>
      <c r="N828" s="1118"/>
      <c r="O828" s="1119"/>
      <c r="P828" s="184"/>
      <c r="Q828" s="184"/>
      <c r="R828" s="184"/>
      <c r="S828" s="175"/>
      <c r="T828" s="175"/>
      <c r="U828" s="175"/>
      <c r="V828" s="175"/>
      <c r="W828" s="175"/>
      <c r="X828" s="175"/>
      <c r="Y828" s="175"/>
      <c r="Z828" s="175"/>
      <c r="AA828" s="175"/>
      <c r="AB828" s="175"/>
      <c r="AC828" s="175"/>
      <c r="AD828" s="179"/>
      <c r="AE828" s="179"/>
      <c r="AF828" s="179"/>
      <c r="AG828" s="179"/>
      <c r="AH828" s="179"/>
      <c r="AI828" s="173"/>
      <c r="AJ828" s="173"/>
      <c r="AK828" s="173"/>
      <c r="AL828" s="173"/>
      <c r="AM828" s="179"/>
      <c r="AN828" s="179"/>
      <c r="AO828" s="194">
        <f t="shared" si="105"/>
        <v>0</v>
      </c>
      <c r="AP828" s="179">
        <v>1E-3</v>
      </c>
      <c r="AQ828" s="179"/>
    </row>
    <row r="829" spans="2:43">
      <c r="B829" s="183"/>
      <c r="C829" s="183"/>
      <c r="D829" s="183"/>
      <c r="E829" s="183"/>
      <c r="F829" s="183"/>
      <c r="G829" s="183"/>
      <c r="H829" s="183"/>
      <c r="I829" s="183"/>
      <c r="J829" s="183"/>
      <c r="K829" s="196">
        <f t="shared" si="104"/>
        <v>0</v>
      </c>
      <c r="L829" s="1118"/>
      <c r="M829" s="1119"/>
      <c r="N829" s="1118"/>
      <c r="O829" s="1119"/>
      <c r="P829" s="184"/>
      <c r="Q829" s="184"/>
      <c r="R829" s="184"/>
      <c r="S829" s="175"/>
      <c r="T829" s="175"/>
      <c r="U829" s="175"/>
      <c r="V829" s="175"/>
      <c r="W829" s="175"/>
      <c r="X829" s="175"/>
      <c r="Y829" s="175"/>
      <c r="Z829" s="175"/>
      <c r="AA829" s="175"/>
      <c r="AB829" s="175"/>
      <c r="AC829" s="175"/>
      <c r="AD829" s="179"/>
      <c r="AE829" s="179"/>
      <c r="AF829" s="179"/>
      <c r="AG829" s="179"/>
      <c r="AH829" s="179"/>
      <c r="AI829" s="173"/>
      <c r="AJ829" s="173"/>
      <c r="AK829" s="173"/>
      <c r="AL829" s="173"/>
      <c r="AM829" s="179"/>
      <c r="AN829" s="179"/>
      <c r="AO829" s="194">
        <f t="shared" si="105"/>
        <v>0</v>
      </c>
      <c r="AP829" s="179">
        <v>1E-3</v>
      </c>
      <c r="AQ829" s="179"/>
    </row>
    <row r="830" spans="2:43">
      <c r="B830" s="183"/>
      <c r="C830" s="183"/>
      <c r="D830" s="183"/>
      <c r="E830" s="183"/>
      <c r="F830" s="183"/>
      <c r="G830" s="183"/>
      <c r="H830" s="183"/>
      <c r="I830" s="183"/>
      <c r="J830" s="183"/>
      <c r="K830" s="196">
        <f t="shared" si="104"/>
        <v>0</v>
      </c>
      <c r="L830" s="1118"/>
      <c r="M830" s="1119"/>
      <c r="N830" s="1118"/>
      <c r="O830" s="1119"/>
      <c r="P830" s="184"/>
      <c r="Q830" s="184"/>
      <c r="R830" s="184"/>
      <c r="S830" s="175"/>
      <c r="T830" s="175"/>
      <c r="U830" s="175"/>
      <c r="V830" s="175"/>
      <c r="W830" s="175"/>
      <c r="X830" s="175"/>
      <c r="Y830" s="175"/>
      <c r="Z830" s="175"/>
      <c r="AA830" s="175"/>
      <c r="AB830" s="175"/>
      <c r="AC830" s="175"/>
      <c r="AD830" s="179"/>
      <c r="AE830" s="179"/>
      <c r="AF830" s="179"/>
      <c r="AG830" s="179"/>
      <c r="AH830" s="179"/>
      <c r="AI830" s="173"/>
      <c r="AJ830" s="173"/>
      <c r="AK830" s="173"/>
      <c r="AL830" s="173"/>
      <c r="AM830" s="179"/>
      <c r="AN830" s="179"/>
      <c r="AO830" s="194">
        <f t="shared" si="105"/>
        <v>0</v>
      </c>
      <c r="AP830" s="179">
        <v>1E-3</v>
      </c>
      <c r="AQ830" s="179"/>
    </row>
    <row r="831" spans="2:43">
      <c r="B831" s="183"/>
      <c r="C831" s="183"/>
      <c r="D831" s="183"/>
      <c r="E831" s="183"/>
      <c r="F831" s="183"/>
      <c r="G831" s="183"/>
      <c r="H831" s="183"/>
      <c r="I831" s="183"/>
      <c r="J831" s="183"/>
      <c r="K831" s="196">
        <f t="shared" si="104"/>
        <v>0</v>
      </c>
      <c r="L831" s="1118"/>
      <c r="M831" s="1119"/>
      <c r="N831" s="1118"/>
      <c r="O831" s="1119"/>
      <c r="P831" s="184"/>
      <c r="Q831" s="184"/>
      <c r="R831" s="184"/>
      <c r="S831" s="175"/>
      <c r="T831" s="175"/>
      <c r="U831" s="175"/>
      <c r="V831" s="175"/>
      <c r="W831" s="175"/>
      <c r="X831" s="175"/>
      <c r="Y831" s="175"/>
      <c r="Z831" s="175"/>
      <c r="AA831" s="175"/>
      <c r="AB831" s="175"/>
      <c r="AC831" s="175"/>
      <c r="AD831" s="179"/>
      <c r="AE831" s="179"/>
      <c r="AF831" s="179"/>
      <c r="AG831" s="179"/>
      <c r="AH831" s="179"/>
      <c r="AI831" s="173"/>
      <c r="AJ831" s="173"/>
      <c r="AK831" s="173"/>
      <c r="AL831" s="173"/>
      <c r="AM831" s="179"/>
      <c r="AN831" s="179"/>
      <c r="AO831" s="194">
        <f t="shared" si="105"/>
        <v>0</v>
      </c>
      <c r="AP831" s="179">
        <v>1E-3</v>
      </c>
      <c r="AQ831" s="179"/>
    </row>
    <row r="832" spans="2:43">
      <c r="B832" s="183"/>
      <c r="C832" s="183"/>
      <c r="D832" s="183"/>
      <c r="E832" s="183"/>
      <c r="F832" s="183"/>
      <c r="G832" s="183"/>
      <c r="H832" s="183"/>
      <c r="I832" s="183"/>
      <c r="J832" s="183"/>
      <c r="K832" s="196">
        <f t="shared" si="104"/>
        <v>0</v>
      </c>
      <c r="L832" s="1118"/>
      <c r="M832" s="1119"/>
      <c r="N832" s="1118"/>
      <c r="O832" s="1119"/>
      <c r="P832" s="184"/>
      <c r="Q832" s="184"/>
      <c r="R832" s="184"/>
      <c r="S832" s="175"/>
      <c r="T832" s="175"/>
      <c r="U832" s="175"/>
      <c r="V832" s="175"/>
      <c r="W832" s="175"/>
      <c r="X832" s="175"/>
      <c r="Y832" s="175"/>
      <c r="Z832" s="175"/>
      <c r="AA832" s="175"/>
      <c r="AB832" s="175"/>
      <c r="AC832" s="175"/>
      <c r="AD832" s="179"/>
      <c r="AE832" s="179"/>
      <c r="AF832" s="179"/>
      <c r="AG832" s="179"/>
      <c r="AH832" s="179"/>
      <c r="AI832" s="173"/>
      <c r="AJ832" s="173"/>
      <c r="AK832" s="173"/>
      <c r="AL832" s="173"/>
      <c r="AM832" s="179"/>
      <c r="AN832" s="179"/>
      <c r="AO832" s="194">
        <f t="shared" si="105"/>
        <v>0</v>
      </c>
      <c r="AP832" s="179">
        <v>1E-3</v>
      </c>
      <c r="AQ832" s="179"/>
    </row>
    <row r="833" spans="2:43">
      <c r="B833" s="183"/>
      <c r="C833" s="183"/>
      <c r="D833" s="183"/>
      <c r="E833" s="183"/>
      <c r="F833" s="183"/>
      <c r="G833" s="183"/>
      <c r="H833" s="183"/>
      <c r="I833" s="183"/>
      <c r="J833" s="183"/>
      <c r="K833" s="196">
        <f t="shared" si="104"/>
        <v>0</v>
      </c>
      <c r="L833" s="1118"/>
      <c r="M833" s="1119"/>
      <c r="N833" s="1118"/>
      <c r="O833" s="1119"/>
      <c r="P833" s="184"/>
      <c r="Q833" s="184"/>
      <c r="R833" s="184"/>
      <c r="S833" s="175"/>
      <c r="T833" s="175"/>
      <c r="U833" s="175"/>
      <c r="V833" s="175"/>
      <c r="W833" s="175"/>
      <c r="X833" s="175"/>
      <c r="Y833" s="175"/>
      <c r="Z833" s="175"/>
      <c r="AA833" s="175"/>
      <c r="AB833" s="175"/>
      <c r="AC833" s="175"/>
      <c r="AD833" s="179"/>
      <c r="AE833" s="179"/>
      <c r="AF833" s="179"/>
      <c r="AG833" s="179"/>
      <c r="AH833" s="179"/>
      <c r="AI833" s="173"/>
      <c r="AJ833" s="173"/>
      <c r="AK833" s="173"/>
      <c r="AL833" s="173"/>
      <c r="AM833" s="179"/>
      <c r="AN833" s="179"/>
      <c r="AO833" s="194">
        <f t="shared" si="105"/>
        <v>0</v>
      </c>
      <c r="AP833" s="179">
        <v>1E-3</v>
      </c>
      <c r="AQ833" s="179"/>
    </row>
    <row r="834" spans="2:43">
      <c r="B834" s="183"/>
      <c r="C834" s="183"/>
      <c r="D834" s="183"/>
      <c r="E834" s="183"/>
      <c r="F834" s="183"/>
      <c r="G834" s="183"/>
      <c r="H834" s="183"/>
      <c r="I834" s="183"/>
      <c r="J834" s="183"/>
      <c r="K834" s="196">
        <f t="shared" si="104"/>
        <v>0</v>
      </c>
      <c r="L834" s="1118"/>
      <c r="M834" s="1119"/>
      <c r="N834" s="1118"/>
      <c r="O834" s="1119"/>
      <c r="P834" s="184"/>
      <c r="Q834" s="184"/>
      <c r="R834" s="184"/>
      <c r="S834" s="175"/>
      <c r="T834" s="175"/>
      <c r="U834" s="175"/>
      <c r="V834" s="175"/>
      <c r="W834" s="175"/>
      <c r="X834" s="175"/>
      <c r="Y834" s="175"/>
      <c r="Z834" s="175"/>
      <c r="AA834" s="175"/>
      <c r="AB834" s="175"/>
      <c r="AC834" s="175"/>
      <c r="AD834" s="179"/>
      <c r="AE834" s="179"/>
      <c r="AF834" s="179"/>
      <c r="AG834" s="179"/>
      <c r="AH834" s="179"/>
      <c r="AI834" s="173"/>
      <c r="AJ834" s="173"/>
      <c r="AK834" s="173"/>
      <c r="AL834" s="173"/>
      <c r="AM834" s="179"/>
      <c r="AN834" s="179"/>
      <c r="AO834" s="194">
        <f t="shared" si="105"/>
        <v>0</v>
      </c>
      <c r="AP834" s="179">
        <v>1E-3</v>
      </c>
      <c r="AQ834" s="179"/>
    </row>
    <row r="835" spans="2:43">
      <c r="B835" s="183"/>
      <c r="C835" s="183"/>
      <c r="D835" s="183"/>
      <c r="E835" s="183"/>
      <c r="F835" s="183"/>
      <c r="G835" s="183"/>
      <c r="H835" s="183"/>
      <c r="I835" s="183"/>
      <c r="J835" s="183"/>
      <c r="K835" s="196">
        <f t="shared" si="104"/>
        <v>0</v>
      </c>
      <c r="L835" s="1118"/>
      <c r="M835" s="1119"/>
      <c r="N835" s="1118"/>
      <c r="O835" s="1119"/>
      <c r="P835" s="184"/>
      <c r="Q835" s="184"/>
      <c r="R835" s="184"/>
      <c r="S835" s="175"/>
      <c r="T835" s="175"/>
      <c r="U835" s="175"/>
      <c r="V835" s="175"/>
      <c r="W835" s="175"/>
      <c r="X835" s="175"/>
      <c r="Y835" s="175"/>
      <c r="Z835" s="175"/>
      <c r="AA835" s="175"/>
      <c r="AB835" s="175"/>
      <c r="AC835" s="175"/>
      <c r="AD835" s="179"/>
      <c r="AE835" s="179"/>
      <c r="AF835" s="179"/>
      <c r="AG835" s="179"/>
      <c r="AH835" s="179"/>
      <c r="AI835" s="173"/>
      <c r="AJ835" s="173"/>
      <c r="AK835" s="173"/>
      <c r="AL835" s="173"/>
      <c r="AM835" s="179"/>
      <c r="AN835" s="179"/>
      <c r="AO835" s="194">
        <f t="shared" si="105"/>
        <v>0</v>
      </c>
      <c r="AP835" s="179">
        <v>1E-3</v>
      </c>
      <c r="AQ835" s="179"/>
    </row>
    <row r="836" spans="2:43">
      <c r="B836" s="183"/>
      <c r="C836" s="183"/>
      <c r="D836" s="183"/>
      <c r="E836" s="183"/>
      <c r="F836" s="183"/>
      <c r="G836" s="183"/>
      <c r="H836" s="183"/>
      <c r="I836" s="183"/>
      <c r="J836" s="183"/>
      <c r="K836" s="196">
        <f t="shared" si="104"/>
        <v>0</v>
      </c>
      <c r="L836" s="1118"/>
      <c r="M836" s="1119"/>
      <c r="N836" s="1118"/>
      <c r="O836" s="1119"/>
      <c r="P836" s="184"/>
      <c r="Q836" s="184"/>
      <c r="R836" s="184"/>
      <c r="S836" s="175"/>
      <c r="T836" s="175"/>
      <c r="U836" s="175"/>
      <c r="V836" s="175"/>
      <c r="W836" s="175"/>
      <c r="X836" s="175"/>
      <c r="Y836" s="175"/>
      <c r="Z836" s="175"/>
      <c r="AA836" s="175"/>
      <c r="AB836" s="175"/>
      <c r="AC836" s="175"/>
      <c r="AD836" s="179"/>
      <c r="AE836" s="179"/>
      <c r="AF836" s="179"/>
      <c r="AG836" s="179"/>
      <c r="AH836" s="179"/>
      <c r="AI836" s="173"/>
      <c r="AJ836" s="173"/>
      <c r="AK836" s="173"/>
      <c r="AL836" s="173"/>
      <c r="AM836" s="179"/>
      <c r="AN836" s="179"/>
      <c r="AO836" s="194">
        <f t="shared" si="105"/>
        <v>0</v>
      </c>
      <c r="AP836" s="179">
        <v>1E-3</v>
      </c>
      <c r="AQ836" s="179"/>
    </row>
    <row r="837" spans="2:43">
      <c r="B837" s="183"/>
      <c r="C837" s="183"/>
      <c r="D837" s="183"/>
      <c r="E837" s="183"/>
      <c r="F837" s="183"/>
      <c r="G837" s="183"/>
      <c r="H837" s="183"/>
      <c r="I837" s="183"/>
      <c r="J837" s="183"/>
      <c r="K837" s="196">
        <f t="shared" ref="K837:K900" si="106">AO837+J837</f>
        <v>0</v>
      </c>
      <c r="L837" s="1118"/>
      <c r="M837" s="1119"/>
      <c r="N837" s="1118"/>
      <c r="O837" s="1119"/>
      <c r="P837" s="184"/>
      <c r="Q837" s="184"/>
      <c r="R837" s="184"/>
      <c r="S837" s="175"/>
      <c r="T837" s="175"/>
      <c r="U837" s="175"/>
      <c r="V837" s="175"/>
      <c r="W837" s="175"/>
      <c r="X837" s="175"/>
      <c r="Y837" s="175"/>
      <c r="Z837" s="175"/>
      <c r="AA837" s="175"/>
      <c r="AB837" s="175"/>
      <c r="AC837" s="175"/>
      <c r="AD837" s="179"/>
      <c r="AE837" s="179"/>
      <c r="AF837" s="179"/>
      <c r="AG837" s="179"/>
      <c r="AH837" s="179"/>
      <c r="AI837" s="173"/>
      <c r="AJ837" s="173"/>
      <c r="AK837" s="173"/>
      <c r="AL837" s="173"/>
      <c r="AM837" s="179"/>
      <c r="AN837" s="179"/>
      <c r="AO837" s="194">
        <f t="shared" ref="AO837:AO900" si="107">IF(J837&lt;0.005,4*J837,IF(J837&lt;0.01,3*J837,2*J837))</f>
        <v>0</v>
      </c>
      <c r="AP837" s="179">
        <v>1E-3</v>
      </c>
      <c r="AQ837" s="179"/>
    </row>
    <row r="838" spans="2:43">
      <c r="B838" s="183"/>
      <c r="C838" s="183"/>
      <c r="D838" s="183"/>
      <c r="E838" s="183"/>
      <c r="F838" s="183"/>
      <c r="G838" s="183"/>
      <c r="H838" s="183"/>
      <c r="I838" s="183"/>
      <c r="J838" s="183"/>
      <c r="K838" s="196">
        <f t="shared" si="106"/>
        <v>0</v>
      </c>
      <c r="L838" s="1118"/>
      <c r="M838" s="1119"/>
      <c r="N838" s="1118"/>
      <c r="O838" s="1119"/>
      <c r="P838" s="184"/>
      <c r="Q838" s="184"/>
      <c r="R838" s="184"/>
      <c r="S838" s="175"/>
      <c r="T838" s="175"/>
      <c r="U838" s="175"/>
      <c r="V838" s="175"/>
      <c r="W838" s="175"/>
      <c r="X838" s="175"/>
      <c r="Y838" s="175"/>
      <c r="Z838" s="175"/>
      <c r="AA838" s="175"/>
      <c r="AB838" s="175"/>
      <c r="AC838" s="175"/>
      <c r="AD838" s="179"/>
      <c r="AE838" s="179"/>
      <c r="AF838" s="179"/>
      <c r="AG838" s="179"/>
      <c r="AH838" s="179"/>
      <c r="AI838" s="173"/>
      <c r="AJ838" s="173"/>
      <c r="AK838" s="173"/>
      <c r="AL838" s="173"/>
      <c r="AM838" s="179"/>
      <c r="AN838" s="179"/>
      <c r="AO838" s="194">
        <f t="shared" si="107"/>
        <v>0</v>
      </c>
      <c r="AP838" s="179">
        <v>1E-3</v>
      </c>
      <c r="AQ838" s="179"/>
    </row>
    <row r="839" spans="2:43">
      <c r="B839" s="183"/>
      <c r="C839" s="183"/>
      <c r="D839" s="183"/>
      <c r="E839" s="183"/>
      <c r="F839" s="183"/>
      <c r="G839" s="183"/>
      <c r="H839" s="183"/>
      <c r="I839" s="183"/>
      <c r="J839" s="183"/>
      <c r="K839" s="196">
        <f t="shared" si="106"/>
        <v>0</v>
      </c>
      <c r="L839" s="1118"/>
      <c r="M839" s="1119"/>
      <c r="N839" s="1118"/>
      <c r="O839" s="1119"/>
      <c r="P839" s="184"/>
      <c r="Q839" s="184"/>
      <c r="R839" s="184"/>
      <c r="S839" s="175"/>
      <c r="T839" s="175"/>
      <c r="U839" s="175"/>
      <c r="V839" s="175"/>
      <c r="W839" s="175"/>
      <c r="X839" s="175"/>
      <c r="Y839" s="175"/>
      <c r="Z839" s="175"/>
      <c r="AA839" s="175"/>
      <c r="AB839" s="175"/>
      <c r="AC839" s="175"/>
      <c r="AD839" s="179"/>
      <c r="AE839" s="179"/>
      <c r="AF839" s="179"/>
      <c r="AG839" s="179"/>
      <c r="AH839" s="179"/>
      <c r="AI839" s="173"/>
      <c r="AJ839" s="173"/>
      <c r="AK839" s="173"/>
      <c r="AL839" s="173"/>
      <c r="AM839" s="179"/>
      <c r="AN839" s="179"/>
      <c r="AO839" s="194">
        <f t="shared" si="107"/>
        <v>0</v>
      </c>
      <c r="AP839" s="179">
        <v>1E-3</v>
      </c>
      <c r="AQ839" s="179"/>
    </row>
    <row r="840" spans="2:43">
      <c r="B840" s="183"/>
      <c r="C840" s="183"/>
      <c r="D840" s="183"/>
      <c r="E840" s="183"/>
      <c r="F840" s="183"/>
      <c r="G840" s="183"/>
      <c r="H840" s="183"/>
      <c r="I840" s="183"/>
      <c r="J840" s="183"/>
      <c r="K840" s="196">
        <f t="shared" si="106"/>
        <v>0</v>
      </c>
      <c r="L840" s="1118"/>
      <c r="M840" s="1119"/>
      <c r="N840" s="1118"/>
      <c r="O840" s="1119"/>
      <c r="P840" s="184"/>
      <c r="Q840" s="184"/>
      <c r="R840" s="184"/>
      <c r="S840" s="175"/>
      <c r="T840" s="175"/>
      <c r="U840" s="175"/>
      <c r="V840" s="175"/>
      <c r="W840" s="175"/>
      <c r="X840" s="175"/>
      <c r="Y840" s="175"/>
      <c r="Z840" s="175"/>
      <c r="AA840" s="175"/>
      <c r="AB840" s="175"/>
      <c r="AC840" s="175"/>
      <c r="AD840" s="179"/>
      <c r="AE840" s="179"/>
      <c r="AF840" s="179"/>
      <c r="AG840" s="179"/>
      <c r="AH840" s="179"/>
      <c r="AI840" s="173"/>
      <c r="AJ840" s="173"/>
      <c r="AK840" s="173"/>
      <c r="AL840" s="173"/>
      <c r="AM840" s="179"/>
      <c r="AN840" s="179"/>
      <c r="AO840" s="194">
        <f t="shared" si="107"/>
        <v>0</v>
      </c>
      <c r="AP840" s="179">
        <v>1E-3</v>
      </c>
      <c r="AQ840" s="179"/>
    </row>
    <row r="841" spans="2:43">
      <c r="B841" s="183"/>
      <c r="C841" s="183"/>
      <c r="D841" s="183"/>
      <c r="E841" s="183"/>
      <c r="F841" s="183"/>
      <c r="G841" s="183"/>
      <c r="H841" s="183"/>
      <c r="I841" s="183"/>
      <c r="J841" s="183"/>
      <c r="K841" s="196">
        <f t="shared" si="106"/>
        <v>0</v>
      </c>
      <c r="L841" s="1118"/>
      <c r="M841" s="1119"/>
      <c r="N841" s="1118"/>
      <c r="O841" s="1119"/>
      <c r="P841" s="184"/>
      <c r="Q841" s="184"/>
      <c r="R841" s="184"/>
      <c r="S841" s="175"/>
      <c r="T841" s="175"/>
      <c r="U841" s="175"/>
      <c r="V841" s="175"/>
      <c r="W841" s="175"/>
      <c r="X841" s="175"/>
      <c r="Y841" s="175"/>
      <c r="Z841" s="175"/>
      <c r="AA841" s="175"/>
      <c r="AB841" s="175"/>
      <c r="AC841" s="175"/>
      <c r="AD841" s="179"/>
      <c r="AE841" s="179"/>
      <c r="AF841" s="179"/>
      <c r="AG841" s="179"/>
      <c r="AH841" s="179"/>
      <c r="AI841" s="173"/>
      <c r="AJ841" s="173"/>
      <c r="AK841" s="173"/>
      <c r="AL841" s="173"/>
      <c r="AM841" s="179"/>
      <c r="AN841" s="179"/>
      <c r="AO841" s="194">
        <f t="shared" si="107"/>
        <v>0</v>
      </c>
      <c r="AP841" s="179">
        <v>1E-3</v>
      </c>
      <c r="AQ841" s="179"/>
    </row>
    <row r="842" spans="2:43">
      <c r="B842" s="183"/>
      <c r="C842" s="183"/>
      <c r="D842" s="183"/>
      <c r="E842" s="183"/>
      <c r="F842" s="183"/>
      <c r="G842" s="183"/>
      <c r="H842" s="183"/>
      <c r="I842" s="183"/>
      <c r="J842" s="183"/>
      <c r="K842" s="196">
        <f t="shared" si="106"/>
        <v>0</v>
      </c>
      <c r="L842" s="1118"/>
      <c r="M842" s="1119"/>
      <c r="N842" s="1118"/>
      <c r="O842" s="1119"/>
      <c r="P842" s="184"/>
      <c r="Q842" s="184"/>
      <c r="R842" s="184"/>
      <c r="S842" s="175"/>
      <c r="T842" s="175"/>
      <c r="U842" s="175"/>
      <c r="V842" s="175"/>
      <c r="W842" s="175"/>
      <c r="X842" s="175"/>
      <c r="Y842" s="175"/>
      <c r="Z842" s="175"/>
      <c r="AA842" s="175"/>
      <c r="AB842" s="175"/>
      <c r="AC842" s="175"/>
      <c r="AD842" s="179"/>
      <c r="AE842" s="179"/>
      <c r="AF842" s="179"/>
      <c r="AG842" s="179"/>
      <c r="AH842" s="179"/>
      <c r="AI842" s="173"/>
      <c r="AJ842" s="173"/>
      <c r="AK842" s="173"/>
      <c r="AL842" s="173"/>
      <c r="AM842" s="179"/>
      <c r="AN842" s="179"/>
      <c r="AO842" s="194">
        <f t="shared" si="107"/>
        <v>0</v>
      </c>
      <c r="AP842" s="179">
        <v>1E-3</v>
      </c>
      <c r="AQ842" s="179"/>
    </row>
    <row r="843" spans="2:43">
      <c r="B843" s="183"/>
      <c r="C843" s="183"/>
      <c r="D843" s="183"/>
      <c r="E843" s="183"/>
      <c r="F843" s="183"/>
      <c r="G843" s="183"/>
      <c r="H843" s="183"/>
      <c r="I843" s="183"/>
      <c r="J843" s="183"/>
      <c r="K843" s="196">
        <f t="shared" si="106"/>
        <v>0</v>
      </c>
      <c r="L843" s="1118"/>
      <c r="M843" s="1119"/>
      <c r="N843" s="1118"/>
      <c r="O843" s="1119"/>
      <c r="P843" s="184"/>
      <c r="Q843" s="184"/>
      <c r="R843" s="184"/>
      <c r="S843" s="175"/>
      <c r="T843" s="175"/>
      <c r="U843" s="175"/>
      <c r="V843" s="175"/>
      <c r="W843" s="175"/>
      <c r="X843" s="175"/>
      <c r="Y843" s="175"/>
      <c r="Z843" s="175"/>
      <c r="AA843" s="175"/>
      <c r="AB843" s="175"/>
      <c r="AC843" s="175"/>
      <c r="AD843" s="179"/>
      <c r="AE843" s="179"/>
      <c r="AF843" s="179"/>
      <c r="AG843" s="179"/>
      <c r="AH843" s="179"/>
      <c r="AI843" s="173"/>
      <c r="AJ843" s="173"/>
      <c r="AK843" s="173"/>
      <c r="AL843" s="173"/>
      <c r="AM843" s="179"/>
      <c r="AN843" s="179"/>
      <c r="AO843" s="194">
        <f t="shared" si="107"/>
        <v>0</v>
      </c>
      <c r="AP843" s="179">
        <v>1E-3</v>
      </c>
      <c r="AQ843" s="179"/>
    </row>
    <row r="844" spans="2:43">
      <c r="B844" s="183"/>
      <c r="C844" s="183"/>
      <c r="D844" s="183"/>
      <c r="E844" s="183"/>
      <c r="F844" s="183"/>
      <c r="G844" s="183"/>
      <c r="H844" s="183"/>
      <c r="I844" s="183"/>
      <c r="J844" s="183"/>
      <c r="K844" s="196">
        <f t="shared" si="106"/>
        <v>0</v>
      </c>
      <c r="L844" s="1118"/>
      <c r="M844" s="1119"/>
      <c r="N844" s="1118"/>
      <c r="O844" s="1119"/>
      <c r="P844" s="184"/>
      <c r="Q844" s="184"/>
      <c r="R844" s="184"/>
      <c r="S844" s="175"/>
      <c r="T844" s="175"/>
      <c r="U844" s="175"/>
      <c r="V844" s="175"/>
      <c r="W844" s="175"/>
      <c r="X844" s="175"/>
      <c r="Y844" s="175"/>
      <c r="Z844" s="175"/>
      <c r="AA844" s="175"/>
      <c r="AB844" s="175"/>
      <c r="AC844" s="175"/>
      <c r="AD844" s="179"/>
      <c r="AE844" s="179"/>
      <c r="AF844" s="179"/>
      <c r="AG844" s="179"/>
      <c r="AH844" s="179"/>
      <c r="AI844" s="173"/>
      <c r="AJ844" s="173"/>
      <c r="AK844" s="173"/>
      <c r="AL844" s="173"/>
      <c r="AM844" s="179"/>
      <c r="AN844" s="179"/>
      <c r="AO844" s="194">
        <f t="shared" si="107"/>
        <v>0</v>
      </c>
      <c r="AP844" s="179">
        <v>1E-3</v>
      </c>
      <c r="AQ844" s="179"/>
    </row>
    <row r="845" spans="2:43">
      <c r="B845" s="183"/>
      <c r="C845" s="183"/>
      <c r="D845" s="183"/>
      <c r="E845" s="183"/>
      <c r="F845" s="183"/>
      <c r="G845" s="183"/>
      <c r="H845" s="183"/>
      <c r="I845" s="183"/>
      <c r="J845" s="183"/>
      <c r="K845" s="196">
        <f t="shared" si="106"/>
        <v>0</v>
      </c>
      <c r="L845" s="1118"/>
      <c r="M845" s="1119"/>
      <c r="N845" s="1118"/>
      <c r="O845" s="1119"/>
      <c r="P845" s="184"/>
      <c r="Q845" s="184"/>
      <c r="R845" s="184"/>
      <c r="S845" s="175"/>
      <c r="T845" s="175"/>
      <c r="U845" s="175"/>
      <c r="V845" s="175"/>
      <c r="W845" s="175"/>
      <c r="X845" s="175"/>
      <c r="Y845" s="175"/>
      <c r="Z845" s="175"/>
      <c r="AA845" s="175"/>
      <c r="AB845" s="175"/>
      <c r="AC845" s="175"/>
      <c r="AD845" s="179"/>
      <c r="AE845" s="179"/>
      <c r="AF845" s="179"/>
      <c r="AG845" s="179"/>
      <c r="AH845" s="179"/>
      <c r="AI845" s="173"/>
      <c r="AJ845" s="173"/>
      <c r="AK845" s="173"/>
      <c r="AL845" s="173"/>
      <c r="AM845" s="179"/>
      <c r="AN845" s="179"/>
      <c r="AO845" s="194">
        <f t="shared" si="107"/>
        <v>0</v>
      </c>
      <c r="AP845" s="179">
        <v>1E-3</v>
      </c>
      <c r="AQ845" s="179"/>
    </row>
    <row r="846" spans="2:43">
      <c r="B846" s="183"/>
      <c r="C846" s="183"/>
      <c r="D846" s="183"/>
      <c r="E846" s="183"/>
      <c r="F846" s="183"/>
      <c r="G846" s="183"/>
      <c r="H846" s="183"/>
      <c r="I846" s="183"/>
      <c r="J846" s="183"/>
      <c r="K846" s="196">
        <f t="shared" si="106"/>
        <v>0</v>
      </c>
      <c r="L846" s="1118"/>
      <c r="M846" s="1119"/>
      <c r="N846" s="1118"/>
      <c r="O846" s="1119"/>
      <c r="P846" s="184"/>
      <c r="Q846" s="184"/>
      <c r="R846" s="184"/>
      <c r="S846" s="175"/>
      <c r="T846" s="175"/>
      <c r="U846" s="175"/>
      <c r="V846" s="175"/>
      <c r="W846" s="175"/>
      <c r="X846" s="175"/>
      <c r="Y846" s="175"/>
      <c r="Z846" s="175"/>
      <c r="AA846" s="175"/>
      <c r="AB846" s="175"/>
      <c r="AC846" s="175"/>
      <c r="AD846" s="179"/>
      <c r="AE846" s="179"/>
      <c r="AF846" s="179"/>
      <c r="AG846" s="179"/>
      <c r="AH846" s="179"/>
      <c r="AI846" s="173"/>
      <c r="AJ846" s="173"/>
      <c r="AK846" s="173"/>
      <c r="AL846" s="173"/>
      <c r="AM846" s="179"/>
      <c r="AN846" s="179"/>
      <c r="AO846" s="194">
        <f t="shared" si="107"/>
        <v>0</v>
      </c>
      <c r="AP846" s="179">
        <v>1E-3</v>
      </c>
      <c r="AQ846" s="179"/>
    </row>
    <row r="847" spans="2:43">
      <c r="B847" s="183"/>
      <c r="C847" s="183"/>
      <c r="D847" s="183"/>
      <c r="E847" s="183"/>
      <c r="F847" s="183"/>
      <c r="G847" s="183"/>
      <c r="H847" s="183"/>
      <c r="I847" s="183"/>
      <c r="J847" s="183"/>
      <c r="K847" s="196">
        <f t="shared" si="106"/>
        <v>0</v>
      </c>
      <c r="L847" s="1118"/>
      <c r="M847" s="1119"/>
      <c r="N847" s="1118"/>
      <c r="O847" s="1119"/>
      <c r="P847" s="184"/>
      <c r="Q847" s="184"/>
      <c r="R847" s="184"/>
      <c r="S847" s="175"/>
      <c r="T847" s="175"/>
      <c r="U847" s="175"/>
      <c r="V847" s="175"/>
      <c r="W847" s="175"/>
      <c r="X847" s="175"/>
      <c r="Y847" s="175"/>
      <c r="Z847" s="175"/>
      <c r="AA847" s="175"/>
      <c r="AB847" s="175"/>
      <c r="AC847" s="175"/>
      <c r="AD847" s="179"/>
      <c r="AE847" s="179"/>
      <c r="AF847" s="179"/>
      <c r="AG847" s="179"/>
      <c r="AH847" s="179"/>
      <c r="AI847" s="173"/>
      <c r="AJ847" s="173"/>
      <c r="AK847" s="173"/>
      <c r="AL847" s="173"/>
      <c r="AM847" s="179"/>
      <c r="AN847" s="179"/>
      <c r="AO847" s="194">
        <f t="shared" si="107"/>
        <v>0</v>
      </c>
      <c r="AP847" s="179">
        <v>1E-3</v>
      </c>
      <c r="AQ847" s="179"/>
    </row>
    <row r="848" spans="2:43">
      <c r="B848" s="183"/>
      <c r="C848" s="183"/>
      <c r="D848" s="183"/>
      <c r="E848" s="183"/>
      <c r="F848" s="183"/>
      <c r="G848" s="183"/>
      <c r="H848" s="183"/>
      <c r="I848" s="183"/>
      <c r="J848" s="183"/>
      <c r="K848" s="196">
        <f t="shared" si="106"/>
        <v>0</v>
      </c>
      <c r="L848" s="1118"/>
      <c r="M848" s="1119"/>
      <c r="N848" s="1118"/>
      <c r="O848" s="1119"/>
      <c r="P848" s="184"/>
      <c r="Q848" s="184"/>
      <c r="R848" s="184"/>
      <c r="S848" s="175"/>
      <c r="T848" s="175"/>
      <c r="U848" s="175"/>
      <c r="V848" s="175"/>
      <c r="W848" s="175"/>
      <c r="X848" s="175"/>
      <c r="Y848" s="175"/>
      <c r="Z848" s="175"/>
      <c r="AA848" s="175"/>
      <c r="AB848" s="175"/>
      <c r="AC848" s="175"/>
      <c r="AD848" s="179"/>
      <c r="AE848" s="179"/>
      <c r="AF848" s="179"/>
      <c r="AG848" s="179"/>
      <c r="AH848" s="179"/>
      <c r="AI848" s="173"/>
      <c r="AJ848" s="173"/>
      <c r="AK848" s="173"/>
      <c r="AL848" s="173"/>
      <c r="AM848" s="179"/>
      <c r="AN848" s="179"/>
      <c r="AO848" s="194">
        <f t="shared" si="107"/>
        <v>0</v>
      </c>
      <c r="AP848" s="179">
        <v>1E-3</v>
      </c>
      <c r="AQ848" s="179"/>
    </row>
    <row r="849" spans="2:43">
      <c r="B849" s="183"/>
      <c r="C849" s="183"/>
      <c r="D849" s="183"/>
      <c r="E849" s="183"/>
      <c r="F849" s="183"/>
      <c r="G849" s="183"/>
      <c r="H849" s="183"/>
      <c r="I849" s="183"/>
      <c r="J849" s="183"/>
      <c r="K849" s="196">
        <f t="shared" si="106"/>
        <v>0</v>
      </c>
      <c r="L849" s="1118"/>
      <c r="M849" s="1119"/>
      <c r="N849" s="1118"/>
      <c r="O849" s="1119"/>
      <c r="P849" s="184"/>
      <c r="Q849" s="184"/>
      <c r="R849" s="184"/>
      <c r="S849" s="175"/>
      <c r="T849" s="175"/>
      <c r="U849" s="175"/>
      <c r="V849" s="175"/>
      <c r="W849" s="175"/>
      <c r="X849" s="175"/>
      <c r="Y849" s="175"/>
      <c r="Z849" s="175"/>
      <c r="AA849" s="175"/>
      <c r="AB849" s="175"/>
      <c r="AC849" s="175"/>
      <c r="AD849" s="179"/>
      <c r="AE849" s="179"/>
      <c r="AF849" s="179"/>
      <c r="AG849" s="179"/>
      <c r="AH849" s="179"/>
      <c r="AI849" s="173"/>
      <c r="AJ849" s="173"/>
      <c r="AK849" s="173"/>
      <c r="AL849" s="173"/>
      <c r="AM849" s="179"/>
      <c r="AN849" s="179"/>
      <c r="AO849" s="194">
        <f t="shared" si="107"/>
        <v>0</v>
      </c>
      <c r="AP849" s="179">
        <v>1E-3</v>
      </c>
      <c r="AQ849" s="179"/>
    </row>
    <row r="850" spans="2:43">
      <c r="B850" s="183"/>
      <c r="C850" s="183"/>
      <c r="D850" s="183"/>
      <c r="E850" s="183"/>
      <c r="F850" s="183"/>
      <c r="G850" s="183"/>
      <c r="H850" s="183"/>
      <c r="I850" s="183"/>
      <c r="J850" s="183"/>
      <c r="K850" s="196">
        <f t="shared" si="106"/>
        <v>0</v>
      </c>
      <c r="L850" s="1118"/>
      <c r="M850" s="1119"/>
      <c r="N850" s="1118"/>
      <c r="O850" s="1119"/>
      <c r="P850" s="184"/>
      <c r="Q850" s="184"/>
      <c r="R850" s="184"/>
      <c r="S850" s="175"/>
      <c r="T850" s="175"/>
      <c r="U850" s="175"/>
      <c r="V850" s="175"/>
      <c r="W850" s="175"/>
      <c r="X850" s="175"/>
      <c r="Y850" s="175"/>
      <c r="Z850" s="175"/>
      <c r="AA850" s="175"/>
      <c r="AB850" s="175"/>
      <c r="AC850" s="175"/>
      <c r="AD850" s="179"/>
      <c r="AE850" s="179"/>
      <c r="AF850" s="179"/>
      <c r="AG850" s="179"/>
      <c r="AH850" s="179"/>
      <c r="AI850" s="173"/>
      <c r="AJ850" s="173"/>
      <c r="AK850" s="173"/>
      <c r="AL850" s="173"/>
      <c r="AM850" s="179"/>
      <c r="AN850" s="179"/>
      <c r="AO850" s="194">
        <f t="shared" si="107"/>
        <v>0</v>
      </c>
      <c r="AP850" s="179">
        <v>1E-3</v>
      </c>
      <c r="AQ850" s="179"/>
    </row>
    <row r="851" spans="2:43">
      <c r="B851" s="183"/>
      <c r="C851" s="183"/>
      <c r="D851" s="183"/>
      <c r="E851" s="183"/>
      <c r="F851" s="183"/>
      <c r="G851" s="183"/>
      <c r="H851" s="183"/>
      <c r="I851" s="183"/>
      <c r="J851" s="183"/>
      <c r="K851" s="196">
        <f t="shared" si="106"/>
        <v>0</v>
      </c>
      <c r="L851" s="1118"/>
      <c r="M851" s="1119"/>
      <c r="N851" s="1118"/>
      <c r="O851" s="1119"/>
      <c r="P851" s="184"/>
      <c r="Q851" s="184"/>
      <c r="R851" s="184"/>
      <c r="S851" s="175"/>
      <c r="T851" s="175"/>
      <c r="U851" s="175"/>
      <c r="V851" s="175"/>
      <c r="W851" s="175"/>
      <c r="X851" s="175"/>
      <c r="Y851" s="175"/>
      <c r="Z851" s="175"/>
      <c r="AA851" s="175"/>
      <c r="AB851" s="175"/>
      <c r="AC851" s="175"/>
      <c r="AD851" s="179"/>
      <c r="AE851" s="179"/>
      <c r="AF851" s="179"/>
      <c r="AG851" s="179"/>
      <c r="AH851" s="179"/>
      <c r="AI851" s="173"/>
      <c r="AJ851" s="173"/>
      <c r="AK851" s="173"/>
      <c r="AL851" s="173"/>
      <c r="AM851" s="179"/>
      <c r="AN851" s="179"/>
      <c r="AO851" s="194">
        <f t="shared" si="107"/>
        <v>0</v>
      </c>
      <c r="AP851" s="179">
        <v>1E-3</v>
      </c>
      <c r="AQ851" s="179"/>
    </row>
    <row r="852" spans="2:43">
      <c r="B852" s="183"/>
      <c r="C852" s="183"/>
      <c r="D852" s="183"/>
      <c r="E852" s="183"/>
      <c r="F852" s="183"/>
      <c r="G852" s="183"/>
      <c r="H852" s="183"/>
      <c r="I852" s="183"/>
      <c r="J852" s="183"/>
      <c r="K852" s="196">
        <f t="shared" si="106"/>
        <v>0</v>
      </c>
      <c r="L852" s="1118"/>
      <c r="M852" s="1119"/>
      <c r="N852" s="1118"/>
      <c r="O852" s="1119"/>
      <c r="P852" s="184"/>
      <c r="Q852" s="184"/>
      <c r="R852" s="184"/>
      <c r="S852" s="175"/>
      <c r="T852" s="175"/>
      <c r="U852" s="175"/>
      <c r="V852" s="175"/>
      <c r="W852" s="175"/>
      <c r="X852" s="175"/>
      <c r="Y852" s="175"/>
      <c r="Z852" s="175"/>
      <c r="AA852" s="175"/>
      <c r="AB852" s="175"/>
      <c r="AC852" s="175"/>
      <c r="AD852" s="179"/>
      <c r="AE852" s="179"/>
      <c r="AF852" s="179"/>
      <c r="AG852" s="179"/>
      <c r="AH852" s="179"/>
      <c r="AI852" s="173"/>
      <c r="AJ852" s="173"/>
      <c r="AK852" s="173"/>
      <c r="AL852" s="173"/>
      <c r="AM852" s="179"/>
      <c r="AN852" s="179"/>
      <c r="AO852" s="194">
        <f t="shared" si="107"/>
        <v>0</v>
      </c>
      <c r="AP852" s="179">
        <v>1E-3</v>
      </c>
      <c r="AQ852" s="179"/>
    </row>
    <row r="853" spans="2:43">
      <c r="B853" s="183"/>
      <c r="C853" s="183"/>
      <c r="D853" s="183"/>
      <c r="E853" s="183"/>
      <c r="F853" s="183"/>
      <c r="G853" s="183"/>
      <c r="H853" s="183"/>
      <c r="I853" s="183"/>
      <c r="J853" s="183"/>
      <c r="K853" s="196">
        <f t="shared" si="106"/>
        <v>0</v>
      </c>
      <c r="L853" s="1118"/>
      <c r="M853" s="1119"/>
      <c r="N853" s="1118"/>
      <c r="O853" s="1119"/>
      <c r="P853" s="184"/>
      <c r="Q853" s="184"/>
      <c r="R853" s="184"/>
      <c r="S853" s="175"/>
      <c r="T853" s="175"/>
      <c r="U853" s="175"/>
      <c r="V853" s="175"/>
      <c r="W853" s="175"/>
      <c r="X853" s="175"/>
      <c r="Y853" s="175"/>
      <c r="Z853" s="175"/>
      <c r="AA853" s="175"/>
      <c r="AB853" s="175"/>
      <c r="AC853" s="175"/>
      <c r="AD853" s="179"/>
      <c r="AE853" s="179"/>
      <c r="AF853" s="179"/>
      <c r="AG853" s="179"/>
      <c r="AH853" s="179"/>
      <c r="AI853" s="173"/>
      <c r="AJ853" s="173"/>
      <c r="AK853" s="173"/>
      <c r="AL853" s="173"/>
      <c r="AM853" s="179"/>
      <c r="AN853" s="179"/>
      <c r="AO853" s="194">
        <f t="shared" si="107"/>
        <v>0</v>
      </c>
      <c r="AP853" s="179">
        <v>1E-3</v>
      </c>
      <c r="AQ853" s="179"/>
    </row>
    <row r="854" spans="2:43">
      <c r="B854" s="183"/>
      <c r="C854" s="183"/>
      <c r="D854" s="183"/>
      <c r="E854" s="183"/>
      <c r="F854" s="183"/>
      <c r="G854" s="183"/>
      <c r="H854" s="183"/>
      <c r="I854" s="183"/>
      <c r="J854" s="183"/>
      <c r="K854" s="196">
        <f t="shared" si="106"/>
        <v>0</v>
      </c>
      <c r="L854" s="1118"/>
      <c r="M854" s="1119"/>
      <c r="N854" s="1118"/>
      <c r="O854" s="1119"/>
      <c r="P854" s="184"/>
      <c r="Q854" s="184"/>
      <c r="R854" s="184"/>
      <c r="S854" s="175"/>
      <c r="T854" s="175"/>
      <c r="U854" s="175"/>
      <c r="V854" s="175"/>
      <c r="W854" s="175"/>
      <c r="X854" s="175"/>
      <c r="Y854" s="175"/>
      <c r="Z854" s="175"/>
      <c r="AA854" s="175"/>
      <c r="AB854" s="175"/>
      <c r="AC854" s="175"/>
      <c r="AD854" s="179"/>
      <c r="AE854" s="179"/>
      <c r="AF854" s="179"/>
      <c r="AG854" s="179"/>
      <c r="AH854" s="179"/>
      <c r="AI854" s="173"/>
      <c r="AJ854" s="173"/>
      <c r="AK854" s="173"/>
      <c r="AL854" s="173"/>
      <c r="AM854" s="179"/>
      <c r="AN854" s="179"/>
      <c r="AO854" s="194">
        <f t="shared" si="107"/>
        <v>0</v>
      </c>
      <c r="AP854" s="179">
        <v>1E-3</v>
      </c>
      <c r="AQ854" s="179"/>
    </row>
    <row r="855" spans="2:43">
      <c r="B855" s="183"/>
      <c r="C855" s="183"/>
      <c r="D855" s="183"/>
      <c r="E855" s="183"/>
      <c r="F855" s="183"/>
      <c r="G855" s="183"/>
      <c r="H855" s="183"/>
      <c r="I855" s="183"/>
      <c r="J855" s="183"/>
      <c r="K855" s="196">
        <f t="shared" si="106"/>
        <v>0</v>
      </c>
      <c r="L855" s="1118"/>
      <c r="M855" s="1119"/>
      <c r="N855" s="1118"/>
      <c r="O855" s="1119"/>
      <c r="P855" s="184"/>
      <c r="Q855" s="184"/>
      <c r="R855" s="184"/>
      <c r="S855" s="175"/>
      <c r="T855" s="175"/>
      <c r="U855" s="175"/>
      <c r="V855" s="175"/>
      <c r="W855" s="175"/>
      <c r="X855" s="175"/>
      <c r="Y855" s="175"/>
      <c r="Z855" s="175"/>
      <c r="AA855" s="175"/>
      <c r="AB855" s="175"/>
      <c r="AC855" s="175"/>
      <c r="AD855" s="179"/>
      <c r="AE855" s="179"/>
      <c r="AF855" s="179"/>
      <c r="AG855" s="179"/>
      <c r="AH855" s="179"/>
      <c r="AI855" s="173"/>
      <c r="AJ855" s="173"/>
      <c r="AK855" s="173"/>
      <c r="AL855" s="173"/>
      <c r="AM855" s="179"/>
      <c r="AN855" s="179"/>
      <c r="AO855" s="194">
        <f t="shared" si="107"/>
        <v>0</v>
      </c>
      <c r="AP855" s="179">
        <v>1E-3</v>
      </c>
      <c r="AQ855" s="179"/>
    </row>
    <row r="856" spans="2:43">
      <c r="B856" s="183"/>
      <c r="C856" s="183"/>
      <c r="D856" s="183"/>
      <c r="E856" s="183"/>
      <c r="F856" s="183"/>
      <c r="G856" s="183"/>
      <c r="H856" s="183"/>
      <c r="I856" s="183"/>
      <c r="J856" s="183"/>
      <c r="K856" s="196">
        <f t="shared" si="106"/>
        <v>0</v>
      </c>
      <c r="L856" s="1118"/>
      <c r="M856" s="1119"/>
      <c r="N856" s="1118"/>
      <c r="O856" s="1119"/>
      <c r="P856" s="184"/>
      <c r="Q856" s="184"/>
      <c r="R856" s="184"/>
      <c r="S856" s="175"/>
      <c r="T856" s="175"/>
      <c r="U856" s="175"/>
      <c r="V856" s="175"/>
      <c r="W856" s="175"/>
      <c r="X856" s="175"/>
      <c r="Y856" s="175"/>
      <c r="Z856" s="175"/>
      <c r="AA856" s="175"/>
      <c r="AB856" s="175"/>
      <c r="AC856" s="175"/>
      <c r="AD856" s="179"/>
      <c r="AE856" s="179"/>
      <c r="AF856" s="179"/>
      <c r="AG856" s="179"/>
      <c r="AH856" s="179"/>
      <c r="AI856" s="173"/>
      <c r="AJ856" s="173"/>
      <c r="AK856" s="173"/>
      <c r="AL856" s="173"/>
      <c r="AM856" s="179"/>
      <c r="AN856" s="179"/>
      <c r="AO856" s="194">
        <f t="shared" si="107"/>
        <v>0</v>
      </c>
      <c r="AP856" s="179">
        <v>1E-3</v>
      </c>
      <c r="AQ856" s="179"/>
    </row>
    <row r="857" spans="2:43">
      <c r="B857" s="183"/>
      <c r="C857" s="183"/>
      <c r="D857" s="183"/>
      <c r="E857" s="183"/>
      <c r="F857" s="183"/>
      <c r="G857" s="183"/>
      <c r="H857" s="183"/>
      <c r="I857" s="183"/>
      <c r="J857" s="183"/>
      <c r="K857" s="196">
        <f t="shared" si="106"/>
        <v>0</v>
      </c>
      <c r="L857" s="1118"/>
      <c r="M857" s="1119"/>
      <c r="N857" s="1118"/>
      <c r="O857" s="1119"/>
      <c r="P857" s="184"/>
      <c r="Q857" s="184"/>
      <c r="R857" s="184"/>
      <c r="S857" s="175"/>
      <c r="T857" s="175"/>
      <c r="U857" s="175"/>
      <c r="V857" s="175"/>
      <c r="W857" s="175"/>
      <c r="X857" s="175"/>
      <c r="Y857" s="175"/>
      <c r="Z857" s="175"/>
      <c r="AA857" s="175"/>
      <c r="AB857" s="175"/>
      <c r="AC857" s="175"/>
      <c r="AD857" s="179"/>
      <c r="AE857" s="179"/>
      <c r="AF857" s="179"/>
      <c r="AG857" s="179"/>
      <c r="AH857" s="179"/>
      <c r="AI857" s="173"/>
      <c r="AJ857" s="173"/>
      <c r="AK857" s="173"/>
      <c r="AL857" s="173"/>
      <c r="AM857" s="179"/>
      <c r="AN857" s="179"/>
      <c r="AO857" s="194">
        <f t="shared" si="107"/>
        <v>0</v>
      </c>
      <c r="AP857" s="179">
        <v>1E-3</v>
      </c>
      <c r="AQ857" s="179"/>
    </row>
    <row r="858" spans="2:43">
      <c r="B858" s="183"/>
      <c r="C858" s="183"/>
      <c r="D858" s="183"/>
      <c r="E858" s="183"/>
      <c r="F858" s="183"/>
      <c r="G858" s="183"/>
      <c r="H858" s="183"/>
      <c r="I858" s="183"/>
      <c r="J858" s="183"/>
      <c r="K858" s="196">
        <f t="shared" si="106"/>
        <v>0</v>
      </c>
      <c r="L858" s="1118"/>
      <c r="M858" s="1119"/>
      <c r="N858" s="1118"/>
      <c r="O858" s="1119"/>
      <c r="P858" s="184"/>
      <c r="Q858" s="184"/>
      <c r="R858" s="184"/>
      <c r="S858" s="175"/>
      <c r="T858" s="175"/>
      <c r="U858" s="175"/>
      <c r="V858" s="175"/>
      <c r="W858" s="175"/>
      <c r="X858" s="175"/>
      <c r="Y858" s="175"/>
      <c r="Z858" s="175"/>
      <c r="AA858" s="175"/>
      <c r="AB858" s="175"/>
      <c r="AC858" s="175"/>
      <c r="AD858" s="179"/>
      <c r="AE858" s="179"/>
      <c r="AF858" s="179"/>
      <c r="AG858" s="179"/>
      <c r="AH858" s="179"/>
      <c r="AI858" s="173"/>
      <c r="AJ858" s="173"/>
      <c r="AK858" s="173"/>
      <c r="AL858" s="173"/>
      <c r="AM858" s="179"/>
      <c r="AN858" s="179"/>
      <c r="AO858" s="194">
        <f t="shared" si="107"/>
        <v>0</v>
      </c>
      <c r="AP858" s="179">
        <v>1E-3</v>
      </c>
      <c r="AQ858" s="179"/>
    </row>
    <row r="859" spans="2:43">
      <c r="B859" s="183"/>
      <c r="C859" s="183"/>
      <c r="D859" s="183"/>
      <c r="E859" s="183"/>
      <c r="F859" s="183"/>
      <c r="G859" s="183"/>
      <c r="H859" s="183"/>
      <c r="I859" s="183"/>
      <c r="J859" s="183"/>
      <c r="K859" s="196">
        <f t="shared" si="106"/>
        <v>0</v>
      </c>
      <c r="L859" s="1118"/>
      <c r="M859" s="1119"/>
      <c r="N859" s="1118"/>
      <c r="O859" s="1119"/>
      <c r="P859" s="184"/>
      <c r="Q859" s="184"/>
      <c r="R859" s="184"/>
      <c r="S859" s="175"/>
      <c r="T859" s="175"/>
      <c r="U859" s="175"/>
      <c r="V859" s="175"/>
      <c r="W859" s="175"/>
      <c r="X859" s="175"/>
      <c r="Y859" s="175"/>
      <c r="Z859" s="175"/>
      <c r="AA859" s="175"/>
      <c r="AB859" s="175"/>
      <c r="AC859" s="175"/>
      <c r="AD859" s="179"/>
      <c r="AE859" s="179"/>
      <c r="AF859" s="179"/>
      <c r="AG859" s="179"/>
      <c r="AH859" s="179"/>
      <c r="AI859" s="173"/>
      <c r="AJ859" s="173"/>
      <c r="AK859" s="173"/>
      <c r="AL859" s="173"/>
      <c r="AM859" s="179"/>
      <c r="AN859" s="179"/>
      <c r="AO859" s="194">
        <f t="shared" si="107"/>
        <v>0</v>
      </c>
      <c r="AP859" s="179">
        <v>1E-3</v>
      </c>
      <c r="AQ859" s="179"/>
    </row>
    <row r="860" spans="2:43">
      <c r="B860" s="183"/>
      <c r="C860" s="183"/>
      <c r="D860" s="183"/>
      <c r="E860" s="183"/>
      <c r="F860" s="183"/>
      <c r="G860" s="183"/>
      <c r="H860" s="183"/>
      <c r="I860" s="183"/>
      <c r="J860" s="183"/>
      <c r="K860" s="196">
        <f t="shared" si="106"/>
        <v>0</v>
      </c>
      <c r="L860" s="1118"/>
      <c r="M860" s="1119"/>
      <c r="N860" s="1118"/>
      <c r="O860" s="1119"/>
      <c r="P860" s="184"/>
      <c r="Q860" s="184"/>
      <c r="R860" s="184"/>
      <c r="S860" s="175"/>
      <c r="T860" s="175"/>
      <c r="U860" s="175"/>
      <c r="V860" s="175"/>
      <c r="W860" s="175"/>
      <c r="X860" s="175"/>
      <c r="Y860" s="175"/>
      <c r="Z860" s="175"/>
      <c r="AA860" s="175"/>
      <c r="AB860" s="175"/>
      <c r="AC860" s="175"/>
      <c r="AD860" s="179"/>
      <c r="AE860" s="179"/>
      <c r="AF860" s="179"/>
      <c r="AG860" s="179"/>
      <c r="AH860" s="179"/>
      <c r="AI860" s="173"/>
      <c r="AJ860" s="173"/>
      <c r="AK860" s="173"/>
      <c r="AL860" s="173"/>
      <c r="AM860" s="179"/>
      <c r="AN860" s="179"/>
      <c r="AO860" s="194">
        <f t="shared" si="107"/>
        <v>0</v>
      </c>
      <c r="AP860" s="179">
        <v>1E-3</v>
      </c>
      <c r="AQ860" s="179"/>
    </row>
    <row r="861" spans="2:43">
      <c r="B861" s="183"/>
      <c r="C861" s="183"/>
      <c r="D861" s="183"/>
      <c r="E861" s="183"/>
      <c r="F861" s="183"/>
      <c r="G861" s="183"/>
      <c r="H861" s="183"/>
      <c r="I861" s="183"/>
      <c r="J861" s="183"/>
      <c r="K861" s="196">
        <f t="shared" si="106"/>
        <v>0</v>
      </c>
      <c r="L861" s="1118"/>
      <c r="M861" s="1119"/>
      <c r="N861" s="1118"/>
      <c r="O861" s="1119"/>
      <c r="P861" s="184"/>
      <c r="Q861" s="184"/>
      <c r="R861" s="184"/>
      <c r="S861" s="175"/>
      <c r="T861" s="175"/>
      <c r="U861" s="175"/>
      <c r="V861" s="175"/>
      <c r="W861" s="175"/>
      <c r="X861" s="175"/>
      <c r="Y861" s="175"/>
      <c r="Z861" s="175"/>
      <c r="AA861" s="175"/>
      <c r="AB861" s="175"/>
      <c r="AC861" s="175"/>
      <c r="AD861" s="179"/>
      <c r="AE861" s="179"/>
      <c r="AF861" s="179"/>
      <c r="AG861" s="179"/>
      <c r="AH861" s="179"/>
      <c r="AI861" s="173"/>
      <c r="AJ861" s="173"/>
      <c r="AK861" s="173"/>
      <c r="AL861" s="173"/>
      <c r="AM861" s="179"/>
      <c r="AN861" s="179"/>
      <c r="AO861" s="194">
        <f t="shared" si="107"/>
        <v>0</v>
      </c>
      <c r="AP861" s="179">
        <v>1E-3</v>
      </c>
      <c r="AQ861" s="179"/>
    </row>
    <row r="862" spans="2:43">
      <c r="B862" s="183"/>
      <c r="C862" s="183"/>
      <c r="D862" s="183"/>
      <c r="E862" s="183"/>
      <c r="F862" s="183"/>
      <c r="G862" s="183"/>
      <c r="H862" s="183"/>
      <c r="I862" s="183"/>
      <c r="J862" s="183"/>
      <c r="K862" s="196">
        <f t="shared" si="106"/>
        <v>0</v>
      </c>
      <c r="L862" s="1118"/>
      <c r="M862" s="1119"/>
      <c r="N862" s="1118"/>
      <c r="O862" s="1119"/>
      <c r="P862" s="184"/>
      <c r="Q862" s="184"/>
      <c r="R862" s="184"/>
      <c r="S862" s="175"/>
      <c r="T862" s="175"/>
      <c r="U862" s="175"/>
      <c r="V862" s="175"/>
      <c r="W862" s="175"/>
      <c r="X862" s="175"/>
      <c r="Y862" s="175"/>
      <c r="Z862" s="175"/>
      <c r="AA862" s="175"/>
      <c r="AB862" s="175"/>
      <c r="AC862" s="175"/>
      <c r="AD862" s="179"/>
      <c r="AE862" s="179"/>
      <c r="AF862" s="179"/>
      <c r="AG862" s="179"/>
      <c r="AH862" s="179"/>
      <c r="AI862" s="173"/>
      <c r="AJ862" s="173"/>
      <c r="AK862" s="173"/>
      <c r="AL862" s="173"/>
      <c r="AM862" s="179"/>
      <c r="AN862" s="179"/>
      <c r="AO862" s="194">
        <f t="shared" si="107"/>
        <v>0</v>
      </c>
      <c r="AP862" s="179">
        <v>1E-3</v>
      </c>
      <c r="AQ862" s="179"/>
    </row>
    <row r="863" spans="2:43">
      <c r="B863" s="183"/>
      <c r="C863" s="183"/>
      <c r="D863" s="183"/>
      <c r="E863" s="183"/>
      <c r="F863" s="183"/>
      <c r="G863" s="183"/>
      <c r="H863" s="183"/>
      <c r="I863" s="183"/>
      <c r="J863" s="183"/>
      <c r="K863" s="196">
        <f t="shared" si="106"/>
        <v>0</v>
      </c>
      <c r="L863" s="1118"/>
      <c r="M863" s="1119"/>
      <c r="N863" s="1118"/>
      <c r="O863" s="1119"/>
      <c r="P863" s="184"/>
      <c r="Q863" s="184"/>
      <c r="R863" s="184"/>
      <c r="S863" s="175"/>
      <c r="T863" s="175"/>
      <c r="U863" s="175"/>
      <c r="V863" s="175"/>
      <c r="W863" s="175"/>
      <c r="X863" s="175"/>
      <c r="Y863" s="175"/>
      <c r="Z863" s="175"/>
      <c r="AA863" s="175"/>
      <c r="AB863" s="175"/>
      <c r="AC863" s="175"/>
      <c r="AD863" s="179"/>
      <c r="AE863" s="179"/>
      <c r="AF863" s="179"/>
      <c r="AG863" s="179"/>
      <c r="AH863" s="179"/>
      <c r="AI863" s="173"/>
      <c r="AJ863" s="173"/>
      <c r="AK863" s="173"/>
      <c r="AL863" s="173"/>
      <c r="AM863" s="179"/>
      <c r="AN863" s="179"/>
      <c r="AO863" s="194">
        <f t="shared" si="107"/>
        <v>0</v>
      </c>
      <c r="AP863" s="179">
        <v>1E-3</v>
      </c>
      <c r="AQ863" s="179"/>
    </row>
    <row r="864" spans="2:43">
      <c r="B864" s="183"/>
      <c r="C864" s="183"/>
      <c r="D864" s="183"/>
      <c r="E864" s="183"/>
      <c r="F864" s="183"/>
      <c r="G864" s="183"/>
      <c r="H864" s="183"/>
      <c r="I864" s="183"/>
      <c r="J864" s="183"/>
      <c r="K864" s="196">
        <f t="shared" si="106"/>
        <v>0</v>
      </c>
      <c r="L864" s="1118"/>
      <c r="M864" s="1119"/>
      <c r="N864" s="1118"/>
      <c r="O864" s="1119"/>
      <c r="P864" s="184"/>
      <c r="Q864" s="184"/>
      <c r="R864" s="184"/>
      <c r="S864" s="175"/>
      <c r="T864" s="175"/>
      <c r="U864" s="175"/>
      <c r="V864" s="175"/>
      <c r="W864" s="175"/>
      <c r="X864" s="175"/>
      <c r="Y864" s="175"/>
      <c r="Z864" s="175"/>
      <c r="AA864" s="175"/>
      <c r="AB864" s="175"/>
      <c r="AC864" s="175"/>
      <c r="AD864" s="179"/>
      <c r="AE864" s="179"/>
      <c r="AF864" s="179"/>
      <c r="AG864" s="179"/>
      <c r="AH864" s="179"/>
      <c r="AI864" s="173"/>
      <c r="AJ864" s="173"/>
      <c r="AK864" s="173"/>
      <c r="AL864" s="173"/>
      <c r="AM864" s="179"/>
      <c r="AN864" s="179"/>
      <c r="AO864" s="194">
        <f t="shared" si="107"/>
        <v>0</v>
      </c>
      <c r="AP864" s="179">
        <v>1E-3</v>
      </c>
      <c r="AQ864" s="179"/>
    </row>
    <row r="865" spans="2:43">
      <c r="B865" s="183"/>
      <c r="C865" s="183"/>
      <c r="D865" s="183"/>
      <c r="E865" s="183"/>
      <c r="F865" s="183"/>
      <c r="G865" s="183"/>
      <c r="H865" s="183"/>
      <c r="I865" s="183"/>
      <c r="J865" s="183"/>
      <c r="K865" s="196">
        <f t="shared" si="106"/>
        <v>0</v>
      </c>
      <c r="L865" s="1118"/>
      <c r="M865" s="1119"/>
      <c r="N865" s="1118"/>
      <c r="O865" s="1119"/>
      <c r="P865" s="184"/>
      <c r="Q865" s="184"/>
      <c r="R865" s="184"/>
      <c r="S865" s="175"/>
      <c r="T865" s="175"/>
      <c r="U865" s="175"/>
      <c r="V865" s="175"/>
      <c r="W865" s="175"/>
      <c r="X865" s="175"/>
      <c r="Y865" s="175"/>
      <c r="Z865" s="175"/>
      <c r="AA865" s="175"/>
      <c r="AB865" s="175"/>
      <c r="AC865" s="175"/>
      <c r="AD865" s="179"/>
      <c r="AE865" s="179"/>
      <c r="AF865" s="179"/>
      <c r="AG865" s="179"/>
      <c r="AH865" s="179"/>
      <c r="AI865" s="173"/>
      <c r="AJ865" s="173"/>
      <c r="AK865" s="173"/>
      <c r="AL865" s="173"/>
      <c r="AM865" s="179"/>
      <c r="AN865" s="179"/>
      <c r="AO865" s="194">
        <f t="shared" si="107"/>
        <v>0</v>
      </c>
      <c r="AP865" s="179">
        <v>1E-3</v>
      </c>
      <c r="AQ865" s="179"/>
    </row>
    <row r="866" spans="2:43">
      <c r="B866" s="183"/>
      <c r="C866" s="183"/>
      <c r="D866" s="183"/>
      <c r="E866" s="183"/>
      <c r="F866" s="183"/>
      <c r="G866" s="183"/>
      <c r="H866" s="183"/>
      <c r="I866" s="183"/>
      <c r="J866" s="183"/>
      <c r="K866" s="196">
        <f t="shared" si="106"/>
        <v>0</v>
      </c>
      <c r="L866" s="1118"/>
      <c r="M866" s="1119"/>
      <c r="N866" s="1118"/>
      <c r="O866" s="1119"/>
      <c r="P866" s="184"/>
      <c r="Q866" s="184"/>
      <c r="R866" s="184"/>
      <c r="S866" s="175"/>
      <c r="T866" s="175"/>
      <c r="U866" s="175"/>
      <c r="V866" s="175"/>
      <c r="W866" s="175"/>
      <c r="X866" s="175"/>
      <c r="Y866" s="175"/>
      <c r="Z866" s="175"/>
      <c r="AA866" s="175"/>
      <c r="AB866" s="175"/>
      <c r="AC866" s="175"/>
      <c r="AD866" s="179"/>
      <c r="AE866" s="179"/>
      <c r="AF866" s="179"/>
      <c r="AG866" s="179"/>
      <c r="AH866" s="179"/>
      <c r="AI866" s="173"/>
      <c r="AJ866" s="173"/>
      <c r="AK866" s="173"/>
      <c r="AL866" s="173"/>
      <c r="AM866" s="179"/>
      <c r="AN866" s="179"/>
      <c r="AO866" s="194">
        <f t="shared" si="107"/>
        <v>0</v>
      </c>
      <c r="AP866" s="179">
        <v>1E-3</v>
      </c>
      <c r="AQ866" s="179"/>
    </row>
    <row r="867" spans="2:43">
      <c r="B867" s="183"/>
      <c r="C867" s="183"/>
      <c r="D867" s="183"/>
      <c r="E867" s="183"/>
      <c r="F867" s="183"/>
      <c r="G867" s="183"/>
      <c r="H867" s="183"/>
      <c r="I867" s="183"/>
      <c r="J867" s="183"/>
      <c r="K867" s="196">
        <f t="shared" si="106"/>
        <v>0</v>
      </c>
      <c r="L867" s="1118"/>
      <c r="M867" s="1119"/>
      <c r="N867" s="1118"/>
      <c r="O867" s="1119"/>
      <c r="P867" s="184"/>
      <c r="Q867" s="184"/>
      <c r="R867" s="184"/>
      <c r="S867" s="175"/>
      <c r="T867" s="175"/>
      <c r="U867" s="175"/>
      <c r="V867" s="175"/>
      <c r="W867" s="175"/>
      <c r="X867" s="175"/>
      <c r="Y867" s="175"/>
      <c r="Z867" s="175"/>
      <c r="AA867" s="175"/>
      <c r="AB867" s="175"/>
      <c r="AC867" s="175"/>
      <c r="AD867" s="179"/>
      <c r="AE867" s="179"/>
      <c r="AF867" s="179"/>
      <c r="AG867" s="179"/>
      <c r="AH867" s="179"/>
      <c r="AI867" s="173"/>
      <c r="AJ867" s="173"/>
      <c r="AK867" s="173"/>
      <c r="AL867" s="173"/>
      <c r="AM867" s="179"/>
      <c r="AN867" s="179"/>
      <c r="AO867" s="194">
        <f t="shared" si="107"/>
        <v>0</v>
      </c>
      <c r="AP867" s="179">
        <v>1E-3</v>
      </c>
      <c r="AQ867" s="179"/>
    </row>
    <row r="868" spans="2:43">
      <c r="B868" s="183"/>
      <c r="C868" s="183"/>
      <c r="D868" s="183"/>
      <c r="E868" s="183"/>
      <c r="F868" s="183"/>
      <c r="G868" s="183"/>
      <c r="H868" s="183"/>
      <c r="I868" s="183"/>
      <c r="J868" s="183"/>
      <c r="K868" s="196">
        <f t="shared" si="106"/>
        <v>0</v>
      </c>
      <c r="L868" s="1118"/>
      <c r="M868" s="1119"/>
      <c r="N868" s="1118"/>
      <c r="O868" s="1119"/>
      <c r="P868" s="184"/>
      <c r="Q868" s="184"/>
      <c r="R868" s="184"/>
      <c r="S868" s="175"/>
      <c r="T868" s="175"/>
      <c r="U868" s="175"/>
      <c r="V868" s="175"/>
      <c r="W868" s="175"/>
      <c r="X868" s="175"/>
      <c r="Y868" s="175"/>
      <c r="Z868" s="175"/>
      <c r="AA868" s="175"/>
      <c r="AB868" s="175"/>
      <c r="AC868" s="175"/>
      <c r="AD868" s="179"/>
      <c r="AE868" s="179"/>
      <c r="AF868" s="179"/>
      <c r="AG868" s="179"/>
      <c r="AH868" s="179"/>
      <c r="AI868" s="173"/>
      <c r="AJ868" s="173"/>
      <c r="AK868" s="173"/>
      <c r="AL868" s="173"/>
      <c r="AM868" s="179"/>
      <c r="AN868" s="179"/>
      <c r="AO868" s="194">
        <f t="shared" si="107"/>
        <v>0</v>
      </c>
      <c r="AP868" s="179">
        <v>1E-3</v>
      </c>
      <c r="AQ868" s="179"/>
    </row>
    <row r="869" spans="2:43">
      <c r="B869" s="183"/>
      <c r="C869" s="183"/>
      <c r="D869" s="183"/>
      <c r="E869" s="183"/>
      <c r="F869" s="183"/>
      <c r="G869" s="183"/>
      <c r="H869" s="183"/>
      <c r="I869" s="183"/>
      <c r="J869" s="183"/>
      <c r="K869" s="196">
        <f t="shared" si="106"/>
        <v>0</v>
      </c>
      <c r="L869" s="1118"/>
      <c r="M869" s="1119"/>
      <c r="N869" s="1118"/>
      <c r="O869" s="1119"/>
      <c r="P869" s="184"/>
      <c r="Q869" s="184"/>
      <c r="R869" s="184"/>
      <c r="S869" s="175"/>
      <c r="T869" s="175"/>
      <c r="U869" s="175"/>
      <c r="V869" s="175"/>
      <c r="W869" s="175"/>
      <c r="X869" s="175"/>
      <c r="Y869" s="175"/>
      <c r="Z869" s="175"/>
      <c r="AA869" s="175"/>
      <c r="AB869" s="175"/>
      <c r="AC869" s="175"/>
      <c r="AD869" s="179"/>
      <c r="AE869" s="179"/>
      <c r="AF869" s="179"/>
      <c r="AG869" s="179"/>
      <c r="AH869" s="179"/>
      <c r="AI869" s="173"/>
      <c r="AJ869" s="173"/>
      <c r="AK869" s="173"/>
      <c r="AL869" s="173"/>
      <c r="AM869" s="179"/>
      <c r="AN869" s="179"/>
      <c r="AO869" s="194">
        <f t="shared" si="107"/>
        <v>0</v>
      </c>
      <c r="AP869" s="179">
        <v>1E-3</v>
      </c>
      <c r="AQ869" s="179"/>
    </row>
    <row r="870" spans="2:43">
      <c r="B870" s="183"/>
      <c r="C870" s="183"/>
      <c r="D870" s="183"/>
      <c r="E870" s="183"/>
      <c r="F870" s="183"/>
      <c r="G870" s="183"/>
      <c r="H870" s="183"/>
      <c r="I870" s="183"/>
      <c r="J870" s="183"/>
      <c r="K870" s="196">
        <f t="shared" si="106"/>
        <v>0</v>
      </c>
      <c r="L870" s="1118"/>
      <c r="M870" s="1119"/>
      <c r="N870" s="1118"/>
      <c r="O870" s="1119"/>
      <c r="P870" s="184"/>
      <c r="Q870" s="184"/>
      <c r="R870" s="184"/>
      <c r="S870" s="175"/>
      <c r="T870" s="175"/>
      <c r="U870" s="175"/>
      <c r="V870" s="175"/>
      <c r="W870" s="175"/>
      <c r="X870" s="175"/>
      <c r="Y870" s="175"/>
      <c r="Z870" s="175"/>
      <c r="AA870" s="175"/>
      <c r="AB870" s="175"/>
      <c r="AC870" s="175"/>
      <c r="AD870" s="179"/>
      <c r="AE870" s="179"/>
      <c r="AF870" s="179"/>
      <c r="AG870" s="179"/>
      <c r="AH870" s="179"/>
      <c r="AI870" s="173"/>
      <c r="AJ870" s="173"/>
      <c r="AK870" s="173"/>
      <c r="AL870" s="173"/>
      <c r="AM870" s="179"/>
      <c r="AN870" s="179"/>
      <c r="AO870" s="194">
        <f t="shared" si="107"/>
        <v>0</v>
      </c>
      <c r="AP870" s="179">
        <v>1E-3</v>
      </c>
      <c r="AQ870" s="179"/>
    </row>
    <row r="871" spans="2:43">
      <c r="B871" s="183"/>
      <c r="C871" s="183"/>
      <c r="D871" s="183"/>
      <c r="E871" s="183"/>
      <c r="F871" s="183"/>
      <c r="G871" s="183"/>
      <c r="H871" s="183"/>
      <c r="I871" s="183"/>
      <c r="J871" s="183"/>
      <c r="K871" s="196">
        <f t="shared" si="106"/>
        <v>0</v>
      </c>
      <c r="L871" s="1118"/>
      <c r="M871" s="1119"/>
      <c r="N871" s="1118"/>
      <c r="O871" s="1119"/>
      <c r="P871" s="184"/>
      <c r="Q871" s="184"/>
      <c r="R871" s="184"/>
      <c r="S871" s="175"/>
      <c r="T871" s="175"/>
      <c r="U871" s="175"/>
      <c r="V871" s="175"/>
      <c r="W871" s="175"/>
      <c r="X871" s="175"/>
      <c r="Y871" s="175"/>
      <c r="Z871" s="175"/>
      <c r="AA871" s="175"/>
      <c r="AB871" s="175"/>
      <c r="AC871" s="175"/>
      <c r="AD871" s="179"/>
      <c r="AE871" s="179"/>
      <c r="AF871" s="179"/>
      <c r="AG871" s="179"/>
      <c r="AH871" s="179"/>
      <c r="AI871" s="173"/>
      <c r="AJ871" s="173"/>
      <c r="AK871" s="173"/>
      <c r="AL871" s="173"/>
      <c r="AM871" s="179"/>
      <c r="AN871" s="179"/>
      <c r="AO871" s="194">
        <f t="shared" si="107"/>
        <v>0</v>
      </c>
      <c r="AP871" s="179">
        <v>1E-3</v>
      </c>
      <c r="AQ871" s="179"/>
    </row>
    <row r="872" spans="2:43">
      <c r="B872" s="183"/>
      <c r="C872" s="183"/>
      <c r="D872" s="183"/>
      <c r="E872" s="183"/>
      <c r="F872" s="183"/>
      <c r="G872" s="183"/>
      <c r="H872" s="183"/>
      <c r="I872" s="183"/>
      <c r="J872" s="183"/>
      <c r="K872" s="196">
        <f t="shared" si="106"/>
        <v>0</v>
      </c>
      <c r="L872" s="1118"/>
      <c r="M872" s="1119"/>
      <c r="N872" s="1118"/>
      <c r="O872" s="1119"/>
      <c r="P872" s="184"/>
      <c r="Q872" s="184"/>
      <c r="R872" s="184"/>
      <c r="S872" s="175"/>
      <c r="T872" s="175"/>
      <c r="U872" s="175"/>
      <c r="V872" s="175"/>
      <c r="W872" s="175"/>
      <c r="X872" s="175"/>
      <c r="Y872" s="175"/>
      <c r="Z872" s="175"/>
      <c r="AA872" s="175"/>
      <c r="AB872" s="175"/>
      <c r="AC872" s="175"/>
      <c r="AD872" s="179"/>
      <c r="AE872" s="179"/>
      <c r="AF872" s="179"/>
      <c r="AG872" s="179"/>
      <c r="AH872" s="179"/>
      <c r="AI872" s="173"/>
      <c r="AJ872" s="173"/>
      <c r="AK872" s="173"/>
      <c r="AL872" s="173"/>
      <c r="AM872" s="179"/>
      <c r="AN872" s="179"/>
      <c r="AO872" s="194">
        <f t="shared" si="107"/>
        <v>0</v>
      </c>
      <c r="AP872" s="179">
        <v>1E-3</v>
      </c>
      <c r="AQ872" s="179"/>
    </row>
    <row r="873" spans="2:43">
      <c r="B873" s="183"/>
      <c r="C873" s="183"/>
      <c r="D873" s="183"/>
      <c r="E873" s="183"/>
      <c r="F873" s="183"/>
      <c r="G873" s="183"/>
      <c r="H873" s="183"/>
      <c r="I873" s="183"/>
      <c r="J873" s="183"/>
      <c r="K873" s="196">
        <f t="shared" si="106"/>
        <v>0</v>
      </c>
      <c r="L873" s="1118"/>
      <c r="M873" s="1119"/>
      <c r="N873" s="1118"/>
      <c r="O873" s="1119"/>
      <c r="P873" s="184"/>
      <c r="Q873" s="184"/>
      <c r="R873" s="184"/>
      <c r="S873" s="175"/>
      <c r="T873" s="175"/>
      <c r="U873" s="175"/>
      <c r="V873" s="175"/>
      <c r="W873" s="175"/>
      <c r="X873" s="175"/>
      <c r="Y873" s="175"/>
      <c r="Z873" s="175"/>
      <c r="AA873" s="175"/>
      <c r="AB873" s="175"/>
      <c r="AC873" s="175"/>
      <c r="AD873" s="179"/>
      <c r="AE873" s="179"/>
      <c r="AF873" s="179"/>
      <c r="AG873" s="179"/>
      <c r="AH873" s="179"/>
      <c r="AI873" s="173"/>
      <c r="AJ873" s="173"/>
      <c r="AK873" s="173"/>
      <c r="AL873" s="173"/>
      <c r="AM873" s="179"/>
      <c r="AN873" s="179"/>
      <c r="AO873" s="194">
        <f t="shared" si="107"/>
        <v>0</v>
      </c>
      <c r="AP873" s="179">
        <v>1E-3</v>
      </c>
      <c r="AQ873" s="179"/>
    </row>
    <row r="874" spans="2:43">
      <c r="B874" s="183"/>
      <c r="C874" s="183"/>
      <c r="D874" s="183"/>
      <c r="E874" s="183"/>
      <c r="F874" s="183"/>
      <c r="G874" s="183"/>
      <c r="H874" s="183"/>
      <c r="I874" s="183"/>
      <c r="J874" s="183"/>
      <c r="K874" s="196">
        <f t="shared" si="106"/>
        <v>0</v>
      </c>
      <c r="L874" s="1118"/>
      <c r="M874" s="1119"/>
      <c r="N874" s="1118"/>
      <c r="O874" s="1119"/>
      <c r="P874" s="184"/>
      <c r="Q874" s="184"/>
      <c r="R874" s="184"/>
      <c r="S874" s="175"/>
      <c r="T874" s="175"/>
      <c r="U874" s="175"/>
      <c r="V874" s="175"/>
      <c r="W874" s="175"/>
      <c r="X874" s="175"/>
      <c r="Y874" s="175"/>
      <c r="Z874" s="175"/>
      <c r="AA874" s="175"/>
      <c r="AB874" s="175"/>
      <c r="AC874" s="175"/>
      <c r="AD874" s="179"/>
      <c r="AE874" s="179"/>
      <c r="AF874" s="179"/>
      <c r="AG874" s="179"/>
      <c r="AH874" s="179"/>
      <c r="AI874" s="173"/>
      <c r="AJ874" s="173"/>
      <c r="AK874" s="173"/>
      <c r="AL874" s="173"/>
      <c r="AM874" s="179"/>
      <c r="AN874" s="179"/>
      <c r="AO874" s="194">
        <f t="shared" si="107"/>
        <v>0</v>
      </c>
      <c r="AP874" s="179">
        <v>1E-3</v>
      </c>
      <c r="AQ874" s="179"/>
    </row>
    <row r="875" spans="2:43">
      <c r="B875" s="183"/>
      <c r="C875" s="183"/>
      <c r="D875" s="183"/>
      <c r="E875" s="183"/>
      <c r="F875" s="183"/>
      <c r="G875" s="183"/>
      <c r="H875" s="183"/>
      <c r="I875" s="183"/>
      <c r="J875" s="183"/>
      <c r="K875" s="196">
        <f t="shared" si="106"/>
        <v>0</v>
      </c>
      <c r="L875" s="1118"/>
      <c r="M875" s="1119"/>
      <c r="N875" s="1118"/>
      <c r="O875" s="1119"/>
      <c r="P875" s="184"/>
      <c r="Q875" s="184"/>
      <c r="R875" s="184"/>
      <c r="S875" s="175"/>
      <c r="T875" s="175"/>
      <c r="U875" s="175"/>
      <c r="V875" s="175"/>
      <c r="W875" s="175"/>
      <c r="X875" s="175"/>
      <c r="Y875" s="175"/>
      <c r="Z875" s="175"/>
      <c r="AA875" s="175"/>
      <c r="AB875" s="175"/>
      <c r="AC875" s="175"/>
      <c r="AD875" s="179"/>
      <c r="AE875" s="179"/>
      <c r="AF875" s="179"/>
      <c r="AG875" s="179"/>
      <c r="AH875" s="179"/>
      <c r="AI875" s="173"/>
      <c r="AJ875" s="173"/>
      <c r="AK875" s="173"/>
      <c r="AL875" s="173"/>
      <c r="AM875" s="179"/>
      <c r="AN875" s="179"/>
      <c r="AO875" s="194">
        <f t="shared" si="107"/>
        <v>0</v>
      </c>
      <c r="AP875" s="179">
        <v>1E-3</v>
      </c>
      <c r="AQ875" s="179"/>
    </row>
    <row r="876" spans="2:43">
      <c r="B876" s="183"/>
      <c r="C876" s="183"/>
      <c r="D876" s="183"/>
      <c r="E876" s="183"/>
      <c r="F876" s="183"/>
      <c r="G876" s="183"/>
      <c r="H876" s="183"/>
      <c r="I876" s="183"/>
      <c r="J876" s="183"/>
      <c r="K876" s="196">
        <f t="shared" si="106"/>
        <v>0</v>
      </c>
      <c r="L876" s="1118"/>
      <c r="M876" s="1119"/>
      <c r="N876" s="1118"/>
      <c r="O876" s="1119"/>
      <c r="P876" s="184"/>
      <c r="Q876" s="184"/>
      <c r="R876" s="184"/>
      <c r="S876" s="175"/>
      <c r="T876" s="175"/>
      <c r="U876" s="175"/>
      <c r="V876" s="175"/>
      <c r="W876" s="175"/>
      <c r="X876" s="175"/>
      <c r="Y876" s="175"/>
      <c r="Z876" s="175"/>
      <c r="AA876" s="175"/>
      <c r="AB876" s="175"/>
      <c r="AC876" s="175"/>
      <c r="AD876" s="179"/>
      <c r="AE876" s="179"/>
      <c r="AF876" s="179"/>
      <c r="AG876" s="179"/>
      <c r="AH876" s="179"/>
      <c r="AI876" s="173"/>
      <c r="AJ876" s="173"/>
      <c r="AK876" s="173"/>
      <c r="AL876" s="173"/>
      <c r="AM876" s="179"/>
      <c r="AN876" s="179"/>
      <c r="AO876" s="194">
        <f t="shared" si="107"/>
        <v>0</v>
      </c>
      <c r="AP876" s="179">
        <v>1E-3</v>
      </c>
      <c r="AQ876" s="179"/>
    </row>
    <row r="877" spans="2:43">
      <c r="B877" s="183"/>
      <c r="C877" s="183"/>
      <c r="D877" s="183"/>
      <c r="E877" s="183"/>
      <c r="F877" s="183"/>
      <c r="G877" s="183"/>
      <c r="H877" s="183"/>
      <c r="I877" s="183"/>
      <c r="J877" s="183"/>
      <c r="K877" s="196">
        <f t="shared" si="106"/>
        <v>0</v>
      </c>
      <c r="L877" s="1118"/>
      <c r="M877" s="1119"/>
      <c r="N877" s="1118"/>
      <c r="O877" s="1119"/>
      <c r="P877" s="184"/>
      <c r="Q877" s="184"/>
      <c r="R877" s="184"/>
      <c r="S877" s="175"/>
      <c r="T877" s="175"/>
      <c r="U877" s="175"/>
      <c r="V877" s="175"/>
      <c r="W877" s="175"/>
      <c r="X877" s="175"/>
      <c r="Y877" s="175"/>
      <c r="Z877" s="175"/>
      <c r="AA877" s="175"/>
      <c r="AB877" s="175"/>
      <c r="AC877" s="175"/>
      <c r="AD877" s="179"/>
      <c r="AE877" s="179"/>
      <c r="AF877" s="179"/>
      <c r="AG877" s="179"/>
      <c r="AH877" s="179"/>
      <c r="AI877" s="173"/>
      <c r="AJ877" s="173"/>
      <c r="AK877" s="173"/>
      <c r="AL877" s="173"/>
      <c r="AM877" s="179"/>
      <c r="AN877" s="179"/>
      <c r="AO877" s="194">
        <f t="shared" si="107"/>
        <v>0</v>
      </c>
      <c r="AP877" s="179">
        <v>1E-3</v>
      </c>
      <c r="AQ877" s="179"/>
    </row>
    <row r="878" spans="2:43">
      <c r="B878" s="183"/>
      <c r="C878" s="183"/>
      <c r="D878" s="183"/>
      <c r="E878" s="183"/>
      <c r="F878" s="183"/>
      <c r="G878" s="183"/>
      <c r="H878" s="183"/>
      <c r="I878" s="183"/>
      <c r="J878" s="183"/>
      <c r="K878" s="196">
        <f t="shared" si="106"/>
        <v>0</v>
      </c>
      <c r="L878" s="1118"/>
      <c r="M878" s="1119"/>
      <c r="N878" s="1118"/>
      <c r="O878" s="1119"/>
      <c r="P878" s="184"/>
      <c r="Q878" s="184"/>
      <c r="R878" s="184"/>
      <c r="S878" s="175"/>
      <c r="T878" s="175"/>
      <c r="U878" s="175"/>
      <c r="V878" s="175"/>
      <c r="W878" s="175"/>
      <c r="X878" s="175"/>
      <c r="Y878" s="175"/>
      <c r="Z878" s="175"/>
      <c r="AA878" s="175"/>
      <c r="AB878" s="175"/>
      <c r="AC878" s="175"/>
      <c r="AD878" s="179"/>
      <c r="AE878" s="179"/>
      <c r="AF878" s="179"/>
      <c r="AG878" s="179"/>
      <c r="AH878" s="179"/>
      <c r="AI878" s="173"/>
      <c r="AJ878" s="173"/>
      <c r="AK878" s="173"/>
      <c r="AL878" s="173"/>
      <c r="AM878" s="179"/>
      <c r="AN878" s="179"/>
      <c r="AO878" s="194">
        <f t="shared" si="107"/>
        <v>0</v>
      </c>
      <c r="AP878" s="179">
        <v>1E-3</v>
      </c>
      <c r="AQ878" s="179"/>
    </row>
    <row r="879" spans="2:43">
      <c r="B879" s="183"/>
      <c r="C879" s="183"/>
      <c r="D879" s="183"/>
      <c r="E879" s="183"/>
      <c r="F879" s="183"/>
      <c r="G879" s="183"/>
      <c r="H879" s="183"/>
      <c r="I879" s="183"/>
      <c r="J879" s="183"/>
      <c r="K879" s="196">
        <f t="shared" si="106"/>
        <v>0</v>
      </c>
      <c r="L879" s="1118"/>
      <c r="M879" s="1119"/>
      <c r="N879" s="1118"/>
      <c r="O879" s="1119"/>
      <c r="P879" s="184"/>
      <c r="Q879" s="184"/>
      <c r="R879" s="184"/>
      <c r="S879" s="175"/>
      <c r="T879" s="175"/>
      <c r="U879" s="175"/>
      <c r="V879" s="175"/>
      <c r="W879" s="175"/>
      <c r="X879" s="175"/>
      <c r="Y879" s="175"/>
      <c r="Z879" s="175"/>
      <c r="AA879" s="175"/>
      <c r="AB879" s="175"/>
      <c r="AC879" s="175"/>
      <c r="AD879" s="179"/>
      <c r="AE879" s="179"/>
      <c r="AF879" s="179"/>
      <c r="AG879" s="179"/>
      <c r="AH879" s="179"/>
      <c r="AI879" s="173"/>
      <c r="AJ879" s="173"/>
      <c r="AK879" s="173"/>
      <c r="AL879" s="173"/>
      <c r="AM879" s="179"/>
      <c r="AN879" s="179"/>
      <c r="AO879" s="194">
        <f t="shared" si="107"/>
        <v>0</v>
      </c>
      <c r="AP879" s="179">
        <v>1E-3</v>
      </c>
      <c r="AQ879" s="179"/>
    </row>
    <row r="880" spans="2:43">
      <c r="B880" s="183"/>
      <c r="C880" s="183"/>
      <c r="D880" s="183"/>
      <c r="E880" s="183"/>
      <c r="F880" s="183"/>
      <c r="G880" s="183"/>
      <c r="H880" s="183"/>
      <c r="I880" s="183"/>
      <c r="J880" s="183"/>
      <c r="K880" s="196">
        <f t="shared" si="106"/>
        <v>0</v>
      </c>
      <c r="L880" s="1118"/>
      <c r="M880" s="1119"/>
      <c r="N880" s="1118"/>
      <c r="O880" s="1119"/>
      <c r="P880" s="184"/>
      <c r="Q880" s="184"/>
      <c r="R880" s="184"/>
      <c r="S880" s="175"/>
      <c r="T880" s="175"/>
      <c r="U880" s="175"/>
      <c r="V880" s="175"/>
      <c r="W880" s="175"/>
      <c r="X880" s="175"/>
      <c r="Y880" s="175"/>
      <c r="Z880" s="175"/>
      <c r="AA880" s="175"/>
      <c r="AB880" s="175"/>
      <c r="AC880" s="175"/>
      <c r="AD880" s="179"/>
      <c r="AE880" s="179"/>
      <c r="AF880" s="179"/>
      <c r="AG880" s="179"/>
      <c r="AH880" s="179"/>
      <c r="AI880" s="173"/>
      <c r="AJ880" s="173"/>
      <c r="AK880" s="173"/>
      <c r="AL880" s="173"/>
      <c r="AM880" s="179"/>
      <c r="AN880" s="179"/>
      <c r="AO880" s="194">
        <f t="shared" si="107"/>
        <v>0</v>
      </c>
      <c r="AP880" s="179">
        <v>1E-3</v>
      </c>
      <c r="AQ880" s="179"/>
    </row>
    <row r="881" spans="2:43">
      <c r="B881" s="183"/>
      <c r="C881" s="183"/>
      <c r="D881" s="183"/>
      <c r="E881" s="183"/>
      <c r="F881" s="183"/>
      <c r="G881" s="183"/>
      <c r="H881" s="183"/>
      <c r="I881" s="183"/>
      <c r="J881" s="183"/>
      <c r="K881" s="196">
        <f t="shared" si="106"/>
        <v>0</v>
      </c>
      <c r="L881" s="1118"/>
      <c r="M881" s="1119"/>
      <c r="N881" s="1118"/>
      <c r="O881" s="1119"/>
      <c r="P881" s="184"/>
      <c r="Q881" s="184"/>
      <c r="R881" s="184"/>
      <c r="S881" s="175"/>
      <c r="T881" s="175"/>
      <c r="U881" s="175"/>
      <c r="V881" s="175"/>
      <c r="W881" s="175"/>
      <c r="X881" s="175"/>
      <c r="Y881" s="175"/>
      <c r="Z881" s="175"/>
      <c r="AA881" s="175"/>
      <c r="AB881" s="175"/>
      <c r="AC881" s="175"/>
      <c r="AD881" s="179"/>
      <c r="AE881" s="179"/>
      <c r="AF881" s="179"/>
      <c r="AG881" s="179"/>
      <c r="AH881" s="179"/>
      <c r="AI881" s="173"/>
      <c r="AJ881" s="173"/>
      <c r="AK881" s="173"/>
      <c r="AL881" s="173"/>
      <c r="AM881" s="179"/>
      <c r="AN881" s="179"/>
      <c r="AO881" s="194">
        <f t="shared" si="107"/>
        <v>0</v>
      </c>
      <c r="AP881" s="179">
        <v>1E-3</v>
      </c>
      <c r="AQ881" s="179"/>
    </row>
    <row r="882" spans="2:43">
      <c r="B882" s="183"/>
      <c r="C882" s="183"/>
      <c r="D882" s="183"/>
      <c r="E882" s="183"/>
      <c r="F882" s="183"/>
      <c r="G882" s="183"/>
      <c r="H882" s="183"/>
      <c r="I882" s="183"/>
      <c r="J882" s="183"/>
      <c r="K882" s="196">
        <f t="shared" si="106"/>
        <v>0</v>
      </c>
      <c r="L882" s="1118"/>
      <c r="M882" s="1119"/>
      <c r="N882" s="1118"/>
      <c r="O882" s="1119"/>
      <c r="P882" s="184"/>
      <c r="Q882" s="184"/>
      <c r="R882" s="184"/>
      <c r="S882" s="175"/>
      <c r="T882" s="175"/>
      <c r="U882" s="175"/>
      <c r="V882" s="175"/>
      <c r="W882" s="175"/>
      <c r="X882" s="175"/>
      <c r="Y882" s="175"/>
      <c r="Z882" s="175"/>
      <c r="AA882" s="175"/>
      <c r="AB882" s="175"/>
      <c r="AC882" s="175"/>
      <c r="AD882" s="179"/>
      <c r="AE882" s="179"/>
      <c r="AF882" s="179"/>
      <c r="AG882" s="179"/>
      <c r="AH882" s="179"/>
      <c r="AI882" s="173"/>
      <c r="AJ882" s="173"/>
      <c r="AK882" s="173"/>
      <c r="AL882" s="173"/>
      <c r="AM882" s="179"/>
      <c r="AN882" s="179"/>
      <c r="AO882" s="194">
        <f t="shared" si="107"/>
        <v>0</v>
      </c>
      <c r="AP882" s="179">
        <v>1E-3</v>
      </c>
      <c r="AQ882" s="179"/>
    </row>
    <row r="883" spans="2:43">
      <c r="B883" s="183"/>
      <c r="C883" s="183"/>
      <c r="D883" s="183"/>
      <c r="E883" s="183"/>
      <c r="F883" s="183"/>
      <c r="G883" s="183"/>
      <c r="H883" s="183"/>
      <c r="I883" s="183"/>
      <c r="J883" s="183"/>
      <c r="K883" s="196">
        <f t="shared" si="106"/>
        <v>0</v>
      </c>
      <c r="L883" s="1118"/>
      <c r="M883" s="1119"/>
      <c r="N883" s="1118"/>
      <c r="O883" s="1119"/>
      <c r="P883" s="184"/>
      <c r="Q883" s="184"/>
      <c r="R883" s="184"/>
      <c r="S883" s="175"/>
      <c r="T883" s="175"/>
      <c r="U883" s="175"/>
      <c r="V883" s="175"/>
      <c r="W883" s="175"/>
      <c r="X883" s="175"/>
      <c r="Y883" s="175"/>
      <c r="Z883" s="175"/>
      <c r="AA883" s="175"/>
      <c r="AB883" s="175"/>
      <c r="AC883" s="175"/>
      <c r="AD883" s="179"/>
      <c r="AE883" s="179"/>
      <c r="AF883" s="179"/>
      <c r="AG883" s="179"/>
      <c r="AH883" s="179"/>
      <c r="AI883" s="173"/>
      <c r="AJ883" s="173"/>
      <c r="AK883" s="173"/>
      <c r="AL883" s="173"/>
      <c r="AM883" s="179"/>
      <c r="AN883" s="179"/>
      <c r="AO883" s="194">
        <f t="shared" si="107"/>
        <v>0</v>
      </c>
      <c r="AP883" s="179">
        <v>1E-3</v>
      </c>
      <c r="AQ883" s="179"/>
    </row>
    <row r="884" spans="2:43">
      <c r="B884" s="183"/>
      <c r="C884" s="183"/>
      <c r="D884" s="183"/>
      <c r="E884" s="183"/>
      <c r="F884" s="183"/>
      <c r="G884" s="183"/>
      <c r="H884" s="183"/>
      <c r="I884" s="183"/>
      <c r="J884" s="183"/>
      <c r="K884" s="196">
        <f t="shared" si="106"/>
        <v>0</v>
      </c>
      <c r="L884" s="1118"/>
      <c r="M884" s="1119"/>
      <c r="N884" s="1118"/>
      <c r="O884" s="1119"/>
      <c r="P884" s="184"/>
      <c r="Q884" s="184"/>
      <c r="R884" s="184"/>
      <c r="S884" s="175"/>
      <c r="T884" s="175"/>
      <c r="U884" s="175"/>
      <c r="V884" s="175"/>
      <c r="W884" s="175"/>
      <c r="X884" s="175"/>
      <c r="Y884" s="175"/>
      <c r="Z884" s="175"/>
      <c r="AA884" s="175"/>
      <c r="AB884" s="175"/>
      <c r="AC884" s="175"/>
      <c r="AD884" s="179"/>
      <c r="AE884" s="179"/>
      <c r="AF884" s="179"/>
      <c r="AG884" s="179"/>
      <c r="AH884" s="179"/>
      <c r="AI884" s="173"/>
      <c r="AJ884" s="173"/>
      <c r="AK884" s="173"/>
      <c r="AL884" s="173"/>
      <c r="AM884" s="179"/>
      <c r="AN884" s="179"/>
      <c r="AO884" s="194">
        <f t="shared" si="107"/>
        <v>0</v>
      </c>
      <c r="AP884" s="179">
        <v>1E-3</v>
      </c>
      <c r="AQ884" s="179"/>
    </row>
    <row r="885" spans="2:43">
      <c r="B885" s="183"/>
      <c r="C885" s="183"/>
      <c r="D885" s="183"/>
      <c r="E885" s="183"/>
      <c r="F885" s="183"/>
      <c r="G885" s="183"/>
      <c r="H885" s="183"/>
      <c r="I885" s="183"/>
      <c r="J885" s="183"/>
      <c r="K885" s="196">
        <f t="shared" si="106"/>
        <v>0</v>
      </c>
      <c r="L885" s="1118"/>
      <c r="M885" s="1119"/>
      <c r="N885" s="1118"/>
      <c r="O885" s="1119"/>
      <c r="P885" s="184"/>
      <c r="Q885" s="184"/>
      <c r="R885" s="184"/>
      <c r="S885" s="175"/>
      <c r="T885" s="175"/>
      <c r="U885" s="175"/>
      <c r="V885" s="175"/>
      <c r="W885" s="175"/>
      <c r="X885" s="175"/>
      <c r="Y885" s="175"/>
      <c r="Z885" s="175"/>
      <c r="AA885" s="175"/>
      <c r="AB885" s="175"/>
      <c r="AC885" s="175"/>
      <c r="AD885" s="179"/>
      <c r="AE885" s="179"/>
      <c r="AF885" s="179"/>
      <c r="AG885" s="179"/>
      <c r="AH885" s="179"/>
      <c r="AI885" s="173"/>
      <c r="AJ885" s="173"/>
      <c r="AK885" s="173"/>
      <c r="AL885" s="173"/>
      <c r="AM885" s="179"/>
      <c r="AN885" s="179"/>
      <c r="AO885" s="194">
        <f t="shared" si="107"/>
        <v>0</v>
      </c>
      <c r="AP885" s="179">
        <v>1E-3</v>
      </c>
      <c r="AQ885" s="179"/>
    </row>
    <row r="886" spans="2:43">
      <c r="B886" s="183"/>
      <c r="C886" s="183"/>
      <c r="D886" s="183"/>
      <c r="E886" s="183"/>
      <c r="F886" s="183"/>
      <c r="G886" s="183"/>
      <c r="H886" s="183"/>
      <c r="I886" s="183"/>
      <c r="J886" s="183"/>
      <c r="K886" s="196">
        <f t="shared" si="106"/>
        <v>0</v>
      </c>
      <c r="L886" s="1118"/>
      <c r="M886" s="1119"/>
      <c r="N886" s="1118"/>
      <c r="O886" s="1119"/>
      <c r="P886" s="184"/>
      <c r="Q886" s="184"/>
      <c r="R886" s="184"/>
      <c r="S886" s="175"/>
      <c r="T886" s="175"/>
      <c r="U886" s="175"/>
      <c r="V886" s="175"/>
      <c r="W886" s="175"/>
      <c r="X886" s="175"/>
      <c r="Y886" s="175"/>
      <c r="Z886" s="175"/>
      <c r="AA886" s="175"/>
      <c r="AB886" s="175"/>
      <c r="AC886" s="175"/>
      <c r="AD886" s="179"/>
      <c r="AE886" s="179"/>
      <c r="AF886" s="179"/>
      <c r="AG886" s="179"/>
      <c r="AH886" s="179"/>
      <c r="AI886" s="173"/>
      <c r="AJ886" s="173"/>
      <c r="AK886" s="173"/>
      <c r="AL886" s="173"/>
      <c r="AM886" s="179"/>
      <c r="AN886" s="179"/>
      <c r="AO886" s="194">
        <f t="shared" si="107"/>
        <v>0</v>
      </c>
      <c r="AP886" s="179">
        <v>1E-3</v>
      </c>
      <c r="AQ886" s="179"/>
    </row>
    <row r="887" spans="2:43">
      <c r="B887" s="183"/>
      <c r="C887" s="183"/>
      <c r="D887" s="183"/>
      <c r="E887" s="183"/>
      <c r="F887" s="183"/>
      <c r="G887" s="183"/>
      <c r="H887" s="183"/>
      <c r="I887" s="183"/>
      <c r="J887" s="183"/>
      <c r="K887" s="196">
        <f t="shared" si="106"/>
        <v>0</v>
      </c>
      <c r="L887" s="1118"/>
      <c r="M887" s="1119"/>
      <c r="N887" s="1118"/>
      <c r="O887" s="1119"/>
      <c r="P887" s="184"/>
      <c r="Q887" s="184"/>
      <c r="R887" s="184"/>
      <c r="S887" s="175"/>
      <c r="T887" s="175"/>
      <c r="U887" s="175"/>
      <c r="V887" s="175"/>
      <c r="W887" s="175"/>
      <c r="X887" s="175"/>
      <c r="Y887" s="175"/>
      <c r="Z887" s="175"/>
      <c r="AA887" s="175"/>
      <c r="AB887" s="175"/>
      <c r="AC887" s="175"/>
      <c r="AD887" s="179"/>
      <c r="AE887" s="179"/>
      <c r="AF887" s="179"/>
      <c r="AG887" s="179"/>
      <c r="AH887" s="179"/>
      <c r="AI887" s="173"/>
      <c r="AJ887" s="173"/>
      <c r="AK887" s="173"/>
      <c r="AL887" s="173"/>
      <c r="AM887" s="179"/>
      <c r="AN887" s="179"/>
      <c r="AO887" s="194">
        <f t="shared" si="107"/>
        <v>0</v>
      </c>
      <c r="AP887" s="179">
        <v>1E-3</v>
      </c>
      <c r="AQ887" s="179"/>
    </row>
    <row r="888" spans="2:43">
      <c r="B888" s="183"/>
      <c r="C888" s="183"/>
      <c r="D888" s="183"/>
      <c r="E888" s="183"/>
      <c r="F888" s="183"/>
      <c r="G888" s="183"/>
      <c r="H888" s="183"/>
      <c r="I888" s="183"/>
      <c r="J888" s="183"/>
      <c r="K888" s="196">
        <f t="shared" si="106"/>
        <v>0</v>
      </c>
      <c r="L888" s="1118"/>
      <c r="M888" s="1119"/>
      <c r="N888" s="1118"/>
      <c r="O888" s="1119"/>
      <c r="P888" s="184"/>
      <c r="Q888" s="184"/>
      <c r="R888" s="184"/>
      <c r="S888" s="175"/>
      <c r="T888" s="175"/>
      <c r="U888" s="175"/>
      <c r="V888" s="175"/>
      <c r="W888" s="175"/>
      <c r="X888" s="175"/>
      <c r="Y888" s="175"/>
      <c r="Z888" s="175"/>
      <c r="AA888" s="175"/>
      <c r="AB888" s="175"/>
      <c r="AC888" s="175"/>
      <c r="AD888" s="179"/>
      <c r="AE888" s="179"/>
      <c r="AF888" s="179"/>
      <c r="AG888" s="179"/>
      <c r="AH888" s="179"/>
      <c r="AI888" s="173"/>
      <c r="AJ888" s="173"/>
      <c r="AK888" s="173"/>
      <c r="AL888" s="173"/>
      <c r="AM888" s="179"/>
      <c r="AN888" s="179"/>
      <c r="AO888" s="194">
        <f t="shared" si="107"/>
        <v>0</v>
      </c>
      <c r="AP888" s="179">
        <v>1E-3</v>
      </c>
      <c r="AQ888" s="179"/>
    </row>
    <row r="889" spans="2:43">
      <c r="B889" s="183"/>
      <c r="C889" s="183"/>
      <c r="D889" s="183"/>
      <c r="E889" s="183"/>
      <c r="F889" s="183"/>
      <c r="G889" s="183"/>
      <c r="H889" s="183"/>
      <c r="I889" s="183"/>
      <c r="J889" s="183"/>
      <c r="K889" s="196">
        <f t="shared" si="106"/>
        <v>0</v>
      </c>
      <c r="L889" s="1118"/>
      <c r="M889" s="1119"/>
      <c r="N889" s="1118"/>
      <c r="O889" s="1119"/>
      <c r="P889" s="184"/>
      <c r="Q889" s="184"/>
      <c r="R889" s="184"/>
      <c r="S889" s="175"/>
      <c r="T889" s="175"/>
      <c r="U889" s="175"/>
      <c r="V889" s="175"/>
      <c r="W889" s="175"/>
      <c r="X889" s="175"/>
      <c r="Y889" s="175"/>
      <c r="Z889" s="175"/>
      <c r="AA889" s="175"/>
      <c r="AB889" s="175"/>
      <c r="AC889" s="175"/>
      <c r="AD889" s="179"/>
      <c r="AE889" s="179"/>
      <c r="AF889" s="179"/>
      <c r="AG889" s="179"/>
      <c r="AH889" s="179"/>
      <c r="AI889" s="173"/>
      <c r="AJ889" s="173"/>
      <c r="AK889" s="173"/>
      <c r="AL889" s="173"/>
      <c r="AM889" s="179"/>
      <c r="AN889" s="179"/>
      <c r="AO889" s="194">
        <f t="shared" si="107"/>
        <v>0</v>
      </c>
      <c r="AP889" s="179">
        <v>1E-3</v>
      </c>
      <c r="AQ889" s="179"/>
    </row>
    <row r="890" spans="2:43">
      <c r="B890" s="183"/>
      <c r="C890" s="183"/>
      <c r="D890" s="183"/>
      <c r="E890" s="183"/>
      <c r="F890" s="183"/>
      <c r="G890" s="183"/>
      <c r="H890" s="183"/>
      <c r="I890" s="183"/>
      <c r="J890" s="183"/>
      <c r="K890" s="196">
        <f t="shared" si="106"/>
        <v>0</v>
      </c>
      <c r="L890" s="1118"/>
      <c r="M890" s="1119"/>
      <c r="N890" s="1118"/>
      <c r="O890" s="1119"/>
      <c r="P890" s="184"/>
      <c r="Q890" s="184"/>
      <c r="R890" s="184"/>
      <c r="S890" s="175"/>
      <c r="T890" s="175"/>
      <c r="U890" s="175"/>
      <c r="V890" s="175"/>
      <c r="W890" s="175"/>
      <c r="X890" s="175"/>
      <c r="Y890" s="175"/>
      <c r="Z890" s="175"/>
      <c r="AA890" s="175"/>
      <c r="AB890" s="175"/>
      <c r="AC890" s="175"/>
      <c r="AD890" s="179"/>
      <c r="AE890" s="179"/>
      <c r="AF890" s="179"/>
      <c r="AG890" s="179"/>
      <c r="AH890" s="179"/>
      <c r="AI890" s="173"/>
      <c r="AJ890" s="173"/>
      <c r="AK890" s="173"/>
      <c r="AL890" s="173"/>
      <c r="AM890" s="179"/>
      <c r="AN890" s="179"/>
      <c r="AO890" s="194">
        <f t="shared" si="107"/>
        <v>0</v>
      </c>
      <c r="AP890" s="179">
        <v>1E-3</v>
      </c>
      <c r="AQ890" s="179"/>
    </row>
    <row r="891" spans="2:43">
      <c r="B891" s="183"/>
      <c r="C891" s="183"/>
      <c r="D891" s="183"/>
      <c r="E891" s="183"/>
      <c r="F891" s="183"/>
      <c r="G891" s="183"/>
      <c r="H891" s="183"/>
      <c r="I891" s="183"/>
      <c r="J891" s="183"/>
      <c r="K891" s="196">
        <f t="shared" si="106"/>
        <v>0</v>
      </c>
      <c r="L891" s="1118"/>
      <c r="M891" s="1119"/>
      <c r="N891" s="1118"/>
      <c r="O891" s="1119"/>
      <c r="P891" s="184"/>
      <c r="Q891" s="184"/>
      <c r="R891" s="184"/>
      <c r="S891" s="175"/>
      <c r="T891" s="175"/>
      <c r="U891" s="175"/>
      <c r="V891" s="175"/>
      <c r="W891" s="175"/>
      <c r="X891" s="175"/>
      <c r="Y891" s="175"/>
      <c r="Z891" s="175"/>
      <c r="AA891" s="175"/>
      <c r="AB891" s="175"/>
      <c r="AC891" s="175"/>
      <c r="AD891" s="179"/>
      <c r="AE891" s="179"/>
      <c r="AF891" s="179"/>
      <c r="AG891" s="179"/>
      <c r="AH891" s="179"/>
      <c r="AI891" s="173"/>
      <c r="AJ891" s="173"/>
      <c r="AK891" s="173"/>
      <c r="AL891" s="173"/>
      <c r="AM891" s="179"/>
      <c r="AN891" s="179"/>
      <c r="AO891" s="194">
        <f t="shared" si="107"/>
        <v>0</v>
      </c>
      <c r="AP891" s="179">
        <v>1E-3</v>
      </c>
      <c r="AQ891" s="179"/>
    </row>
    <row r="892" spans="2:43">
      <c r="B892" s="183"/>
      <c r="C892" s="183"/>
      <c r="D892" s="183"/>
      <c r="E892" s="183"/>
      <c r="F892" s="183"/>
      <c r="G892" s="183"/>
      <c r="H892" s="183"/>
      <c r="I892" s="183"/>
      <c r="J892" s="183"/>
      <c r="K892" s="196">
        <f t="shared" si="106"/>
        <v>0</v>
      </c>
      <c r="L892" s="1118"/>
      <c r="M892" s="1119"/>
      <c r="N892" s="1118"/>
      <c r="O892" s="1119"/>
      <c r="P892" s="184"/>
      <c r="Q892" s="184"/>
      <c r="R892" s="184"/>
      <c r="S892" s="175"/>
      <c r="T892" s="175"/>
      <c r="U892" s="175"/>
      <c r="V892" s="175"/>
      <c r="W892" s="175"/>
      <c r="X892" s="175"/>
      <c r="Y892" s="175"/>
      <c r="Z892" s="175"/>
      <c r="AA892" s="175"/>
      <c r="AB892" s="175"/>
      <c r="AC892" s="175"/>
      <c r="AD892" s="179"/>
      <c r="AE892" s="179"/>
      <c r="AF892" s="179"/>
      <c r="AG892" s="179"/>
      <c r="AH892" s="179"/>
      <c r="AI892" s="173"/>
      <c r="AJ892" s="173"/>
      <c r="AK892" s="173"/>
      <c r="AL892" s="173"/>
      <c r="AM892" s="179"/>
      <c r="AN892" s="179"/>
      <c r="AO892" s="194">
        <f t="shared" si="107"/>
        <v>0</v>
      </c>
      <c r="AP892" s="179">
        <v>1E-3</v>
      </c>
      <c r="AQ892" s="179"/>
    </row>
    <row r="893" spans="2:43">
      <c r="B893" s="183"/>
      <c r="C893" s="183"/>
      <c r="D893" s="183"/>
      <c r="E893" s="183"/>
      <c r="F893" s="183"/>
      <c r="G893" s="183"/>
      <c r="H893" s="183"/>
      <c r="I893" s="183"/>
      <c r="J893" s="183"/>
      <c r="K893" s="196">
        <f t="shared" si="106"/>
        <v>0</v>
      </c>
      <c r="L893" s="1118"/>
      <c r="M893" s="1119"/>
      <c r="N893" s="1118"/>
      <c r="O893" s="1119"/>
      <c r="P893" s="184"/>
      <c r="Q893" s="184"/>
      <c r="R893" s="184"/>
      <c r="S893" s="175"/>
      <c r="T893" s="175"/>
      <c r="U893" s="175"/>
      <c r="V893" s="175"/>
      <c r="W893" s="175"/>
      <c r="X893" s="175"/>
      <c r="Y893" s="175"/>
      <c r="Z893" s="175"/>
      <c r="AA893" s="175"/>
      <c r="AB893" s="175"/>
      <c r="AC893" s="175"/>
      <c r="AD893" s="179"/>
      <c r="AE893" s="179"/>
      <c r="AF893" s="179"/>
      <c r="AG893" s="179"/>
      <c r="AH893" s="179"/>
      <c r="AI893" s="173"/>
      <c r="AJ893" s="173"/>
      <c r="AK893" s="173"/>
      <c r="AL893" s="173"/>
      <c r="AM893" s="179"/>
      <c r="AN893" s="179"/>
      <c r="AO893" s="194">
        <f t="shared" si="107"/>
        <v>0</v>
      </c>
      <c r="AP893" s="179">
        <v>1E-3</v>
      </c>
      <c r="AQ893" s="179"/>
    </row>
    <row r="894" spans="2:43">
      <c r="B894" s="183"/>
      <c r="C894" s="183"/>
      <c r="D894" s="183"/>
      <c r="E894" s="183"/>
      <c r="F894" s="183"/>
      <c r="G894" s="183"/>
      <c r="H894" s="183"/>
      <c r="I894" s="183"/>
      <c r="J894" s="183"/>
      <c r="K894" s="196">
        <f t="shared" si="106"/>
        <v>0</v>
      </c>
      <c r="L894" s="1118"/>
      <c r="M894" s="1119"/>
      <c r="N894" s="1118"/>
      <c r="O894" s="1119"/>
      <c r="P894" s="184"/>
      <c r="Q894" s="184"/>
      <c r="R894" s="184"/>
      <c r="S894" s="175"/>
      <c r="T894" s="175"/>
      <c r="U894" s="175"/>
      <c r="V894" s="175"/>
      <c r="W894" s="175"/>
      <c r="X894" s="175"/>
      <c r="Y894" s="175"/>
      <c r="Z894" s="175"/>
      <c r="AA894" s="175"/>
      <c r="AB894" s="175"/>
      <c r="AC894" s="175"/>
      <c r="AD894" s="179"/>
      <c r="AE894" s="179"/>
      <c r="AF894" s="179"/>
      <c r="AG894" s="179"/>
      <c r="AH894" s="179"/>
      <c r="AI894" s="173"/>
      <c r="AJ894" s="173"/>
      <c r="AK894" s="173"/>
      <c r="AL894" s="173"/>
      <c r="AM894" s="179"/>
      <c r="AN894" s="179"/>
      <c r="AO894" s="194">
        <f t="shared" si="107"/>
        <v>0</v>
      </c>
      <c r="AP894" s="179">
        <v>1E-3</v>
      </c>
      <c r="AQ894" s="179"/>
    </row>
    <row r="895" spans="2:43">
      <c r="B895" s="183"/>
      <c r="C895" s="183"/>
      <c r="D895" s="183"/>
      <c r="E895" s="183"/>
      <c r="F895" s="183"/>
      <c r="G895" s="183"/>
      <c r="H895" s="183"/>
      <c r="I895" s="183"/>
      <c r="J895" s="183"/>
      <c r="K895" s="196">
        <f t="shared" si="106"/>
        <v>0</v>
      </c>
      <c r="L895" s="1118"/>
      <c r="M895" s="1119"/>
      <c r="N895" s="1118"/>
      <c r="O895" s="1119"/>
      <c r="P895" s="184"/>
      <c r="Q895" s="184"/>
      <c r="R895" s="184"/>
      <c r="S895" s="175"/>
      <c r="T895" s="175"/>
      <c r="U895" s="175"/>
      <c r="V895" s="175"/>
      <c r="W895" s="175"/>
      <c r="X895" s="175"/>
      <c r="Y895" s="175"/>
      <c r="Z895" s="175"/>
      <c r="AA895" s="175"/>
      <c r="AB895" s="175"/>
      <c r="AC895" s="175"/>
      <c r="AD895" s="179"/>
      <c r="AE895" s="179"/>
      <c r="AF895" s="179"/>
      <c r="AG895" s="179"/>
      <c r="AH895" s="179"/>
      <c r="AI895" s="173"/>
      <c r="AJ895" s="173"/>
      <c r="AK895" s="173"/>
      <c r="AL895" s="173"/>
      <c r="AM895" s="179"/>
      <c r="AN895" s="179"/>
      <c r="AO895" s="194">
        <f t="shared" si="107"/>
        <v>0</v>
      </c>
      <c r="AP895" s="179">
        <v>1E-3</v>
      </c>
      <c r="AQ895" s="179"/>
    </row>
    <row r="896" spans="2:43">
      <c r="B896" s="183"/>
      <c r="C896" s="183"/>
      <c r="D896" s="183"/>
      <c r="E896" s="183"/>
      <c r="F896" s="183"/>
      <c r="G896" s="183"/>
      <c r="H896" s="183"/>
      <c r="I896" s="183"/>
      <c r="J896" s="183"/>
      <c r="K896" s="196">
        <f t="shared" si="106"/>
        <v>0</v>
      </c>
      <c r="L896" s="1118"/>
      <c r="M896" s="1119"/>
      <c r="N896" s="1118"/>
      <c r="O896" s="1119"/>
      <c r="P896" s="184"/>
      <c r="Q896" s="184"/>
      <c r="R896" s="184"/>
      <c r="S896" s="175"/>
      <c r="T896" s="175"/>
      <c r="U896" s="175"/>
      <c r="V896" s="175"/>
      <c r="W896" s="175"/>
      <c r="X896" s="175"/>
      <c r="Y896" s="175"/>
      <c r="Z896" s="175"/>
      <c r="AA896" s="175"/>
      <c r="AB896" s="175"/>
      <c r="AC896" s="175"/>
      <c r="AD896" s="179"/>
      <c r="AE896" s="179"/>
      <c r="AF896" s="179"/>
      <c r="AG896" s="179"/>
      <c r="AH896" s="179"/>
      <c r="AI896" s="173"/>
      <c r="AJ896" s="173"/>
      <c r="AK896" s="173"/>
      <c r="AL896" s="173"/>
      <c r="AM896" s="179"/>
      <c r="AN896" s="179"/>
      <c r="AO896" s="194">
        <f t="shared" si="107"/>
        <v>0</v>
      </c>
      <c r="AP896" s="179">
        <v>1E-3</v>
      </c>
      <c r="AQ896" s="179"/>
    </row>
    <row r="897" spans="2:43">
      <c r="B897" s="183"/>
      <c r="C897" s="183"/>
      <c r="D897" s="183"/>
      <c r="E897" s="183"/>
      <c r="F897" s="183"/>
      <c r="G897" s="183"/>
      <c r="H897" s="183"/>
      <c r="I897" s="183"/>
      <c r="J897" s="183"/>
      <c r="K897" s="196">
        <f t="shared" si="106"/>
        <v>0</v>
      </c>
      <c r="L897" s="1118"/>
      <c r="M897" s="1119"/>
      <c r="N897" s="1118"/>
      <c r="O897" s="1119"/>
      <c r="P897" s="184"/>
      <c r="Q897" s="184"/>
      <c r="R897" s="184"/>
      <c r="S897" s="175"/>
      <c r="T897" s="175"/>
      <c r="U897" s="175"/>
      <c r="V897" s="175"/>
      <c r="W897" s="175"/>
      <c r="X897" s="175"/>
      <c r="Y897" s="175"/>
      <c r="Z897" s="175"/>
      <c r="AA897" s="175"/>
      <c r="AB897" s="175"/>
      <c r="AC897" s="175"/>
      <c r="AD897" s="179"/>
      <c r="AE897" s="179"/>
      <c r="AF897" s="179"/>
      <c r="AG897" s="179"/>
      <c r="AH897" s="179"/>
      <c r="AI897" s="173"/>
      <c r="AJ897" s="173"/>
      <c r="AK897" s="173"/>
      <c r="AL897" s="173"/>
      <c r="AM897" s="179"/>
      <c r="AN897" s="179"/>
      <c r="AO897" s="194">
        <f t="shared" si="107"/>
        <v>0</v>
      </c>
      <c r="AP897" s="179">
        <v>1E-3</v>
      </c>
      <c r="AQ897" s="179"/>
    </row>
    <row r="898" spans="2:43">
      <c r="B898" s="183"/>
      <c r="C898" s="183"/>
      <c r="D898" s="183"/>
      <c r="E898" s="183"/>
      <c r="F898" s="183"/>
      <c r="G898" s="183"/>
      <c r="H898" s="183"/>
      <c r="I898" s="183"/>
      <c r="J898" s="183"/>
      <c r="K898" s="196">
        <f t="shared" si="106"/>
        <v>0</v>
      </c>
      <c r="L898" s="1118"/>
      <c r="M898" s="1119"/>
      <c r="N898" s="1118"/>
      <c r="O898" s="1119"/>
      <c r="P898" s="184"/>
      <c r="Q898" s="184"/>
      <c r="R898" s="184"/>
      <c r="S898" s="175"/>
      <c r="T898" s="175"/>
      <c r="U898" s="175"/>
      <c r="V898" s="175"/>
      <c r="W898" s="175"/>
      <c r="X898" s="175"/>
      <c r="Y898" s="175"/>
      <c r="Z898" s="175"/>
      <c r="AA898" s="175"/>
      <c r="AB898" s="175"/>
      <c r="AC898" s="175"/>
      <c r="AD898" s="179"/>
      <c r="AE898" s="179"/>
      <c r="AF898" s="179"/>
      <c r="AG898" s="179"/>
      <c r="AH898" s="179"/>
      <c r="AI898" s="173"/>
      <c r="AJ898" s="173"/>
      <c r="AK898" s="173"/>
      <c r="AL898" s="173"/>
      <c r="AM898" s="179"/>
      <c r="AN898" s="179"/>
      <c r="AO898" s="194">
        <f t="shared" si="107"/>
        <v>0</v>
      </c>
      <c r="AP898" s="179">
        <v>1E-3</v>
      </c>
      <c r="AQ898" s="179"/>
    </row>
    <row r="899" spans="2:43">
      <c r="B899" s="183"/>
      <c r="C899" s="183"/>
      <c r="D899" s="183"/>
      <c r="E899" s="183"/>
      <c r="F899" s="183"/>
      <c r="G899" s="183"/>
      <c r="H899" s="183"/>
      <c r="I899" s="183"/>
      <c r="J899" s="183"/>
      <c r="K899" s="196">
        <f t="shared" si="106"/>
        <v>0</v>
      </c>
      <c r="L899" s="1118"/>
      <c r="M899" s="1119"/>
      <c r="N899" s="1118"/>
      <c r="O899" s="1119"/>
      <c r="P899" s="184"/>
      <c r="Q899" s="184"/>
      <c r="R899" s="184"/>
      <c r="S899" s="175"/>
      <c r="T899" s="175"/>
      <c r="U899" s="175"/>
      <c r="V899" s="175"/>
      <c r="W899" s="175"/>
      <c r="X899" s="175"/>
      <c r="Y899" s="175"/>
      <c r="Z899" s="175"/>
      <c r="AA899" s="175"/>
      <c r="AB899" s="175"/>
      <c r="AC899" s="175"/>
      <c r="AD899" s="179"/>
      <c r="AE899" s="179"/>
      <c r="AF899" s="179"/>
      <c r="AG899" s="179"/>
      <c r="AH899" s="179"/>
      <c r="AI899" s="173"/>
      <c r="AJ899" s="173"/>
      <c r="AK899" s="173"/>
      <c r="AL899" s="173"/>
      <c r="AM899" s="179"/>
      <c r="AN899" s="179"/>
      <c r="AO899" s="194">
        <f t="shared" si="107"/>
        <v>0</v>
      </c>
      <c r="AP899" s="179">
        <v>1E-3</v>
      </c>
      <c r="AQ899" s="179"/>
    </row>
    <row r="900" spans="2:43">
      <c r="B900" s="183"/>
      <c r="C900" s="183"/>
      <c r="D900" s="183"/>
      <c r="E900" s="183"/>
      <c r="F900" s="183"/>
      <c r="G900" s="183"/>
      <c r="H900" s="183"/>
      <c r="I900" s="183"/>
      <c r="J900" s="183"/>
      <c r="K900" s="196">
        <f t="shared" si="106"/>
        <v>0</v>
      </c>
      <c r="L900" s="1118"/>
      <c r="M900" s="1119"/>
      <c r="N900" s="1118"/>
      <c r="O900" s="1119"/>
      <c r="P900" s="184"/>
      <c r="Q900" s="184"/>
      <c r="R900" s="184"/>
      <c r="S900" s="175"/>
      <c r="T900" s="175"/>
      <c r="U900" s="175"/>
      <c r="V900" s="175"/>
      <c r="W900" s="175"/>
      <c r="X900" s="175"/>
      <c r="Y900" s="175"/>
      <c r="Z900" s="175"/>
      <c r="AA900" s="175"/>
      <c r="AB900" s="175"/>
      <c r="AC900" s="175"/>
      <c r="AD900" s="179"/>
      <c r="AE900" s="179"/>
      <c r="AF900" s="179"/>
      <c r="AG900" s="179"/>
      <c r="AH900" s="179"/>
      <c r="AI900" s="173"/>
      <c r="AJ900" s="173"/>
      <c r="AK900" s="173"/>
      <c r="AL900" s="173"/>
      <c r="AM900" s="179"/>
      <c r="AN900" s="179"/>
      <c r="AO900" s="194">
        <f t="shared" si="107"/>
        <v>0</v>
      </c>
      <c r="AP900" s="179">
        <v>1E-3</v>
      </c>
      <c r="AQ900" s="179"/>
    </row>
    <row r="901" spans="2:43">
      <c r="B901" s="183"/>
      <c r="C901" s="183"/>
      <c r="D901" s="183"/>
      <c r="E901" s="183"/>
      <c r="F901" s="183"/>
      <c r="G901" s="183"/>
      <c r="H901" s="183"/>
      <c r="I901" s="183"/>
      <c r="J901" s="183"/>
      <c r="K901" s="196">
        <f t="shared" ref="K901:K964" si="108">AO901+J901</f>
        <v>0</v>
      </c>
      <c r="L901" s="1118"/>
      <c r="M901" s="1119"/>
      <c r="N901" s="1118"/>
      <c r="O901" s="1119"/>
      <c r="P901" s="184"/>
      <c r="Q901" s="184"/>
      <c r="R901" s="184"/>
      <c r="S901" s="175"/>
      <c r="T901" s="175"/>
      <c r="U901" s="175"/>
      <c r="V901" s="175"/>
      <c r="W901" s="175"/>
      <c r="X901" s="175"/>
      <c r="Y901" s="175"/>
      <c r="Z901" s="175"/>
      <c r="AA901" s="175"/>
      <c r="AB901" s="175"/>
      <c r="AC901" s="175"/>
      <c r="AD901" s="179"/>
      <c r="AE901" s="179"/>
      <c r="AF901" s="179"/>
      <c r="AG901" s="179"/>
      <c r="AH901" s="179"/>
      <c r="AI901" s="173"/>
      <c r="AJ901" s="173"/>
      <c r="AK901" s="173"/>
      <c r="AL901" s="173"/>
      <c r="AM901" s="179"/>
      <c r="AN901" s="179"/>
      <c r="AO901" s="194">
        <f t="shared" ref="AO901:AO964" si="109">IF(J901&lt;0.005,4*J901,IF(J901&lt;0.01,3*J901,2*J901))</f>
        <v>0</v>
      </c>
      <c r="AP901" s="179">
        <v>1E-3</v>
      </c>
      <c r="AQ901" s="179"/>
    </row>
    <row r="902" spans="2:43">
      <c r="B902" s="183"/>
      <c r="C902" s="183"/>
      <c r="D902" s="183"/>
      <c r="E902" s="183"/>
      <c r="F902" s="183"/>
      <c r="G902" s="183"/>
      <c r="H902" s="183"/>
      <c r="I902" s="183"/>
      <c r="J902" s="183"/>
      <c r="K902" s="196">
        <f t="shared" si="108"/>
        <v>0</v>
      </c>
      <c r="L902" s="1118"/>
      <c r="M902" s="1119"/>
      <c r="N902" s="1118"/>
      <c r="O902" s="1119"/>
      <c r="P902" s="184"/>
      <c r="Q902" s="184"/>
      <c r="R902" s="184"/>
      <c r="S902" s="175"/>
      <c r="T902" s="175"/>
      <c r="U902" s="175"/>
      <c r="V902" s="175"/>
      <c r="W902" s="175"/>
      <c r="X902" s="175"/>
      <c r="Y902" s="175"/>
      <c r="Z902" s="175"/>
      <c r="AA902" s="175"/>
      <c r="AB902" s="175"/>
      <c r="AC902" s="175"/>
      <c r="AD902" s="179"/>
      <c r="AE902" s="179"/>
      <c r="AF902" s="179"/>
      <c r="AG902" s="179"/>
      <c r="AH902" s="179"/>
      <c r="AI902" s="173"/>
      <c r="AJ902" s="173"/>
      <c r="AK902" s="173"/>
      <c r="AL902" s="173"/>
      <c r="AM902" s="179"/>
      <c r="AN902" s="179"/>
      <c r="AO902" s="194">
        <f t="shared" si="109"/>
        <v>0</v>
      </c>
      <c r="AP902" s="179">
        <v>1E-3</v>
      </c>
      <c r="AQ902" s="179"/>
    </row>
    <row r="903" spans="2:43">
      <c r="B903" s="183"/>
      <c r="C903" s="183"/>
      <c r="D903" s="183"/>
      <c r="E903" s="183"/>
      <c r="F903" s="183"/>
      <c r="G903" s="183"/>
      <c r="H903" s="183"/>
      <c r="I903" s="183"/>
      <c r="J903" s="183"/>
      <c r="K903" s="196">
        <f t="shared" si="108"/>
        <v>0</v>
      </c>
      <c r="L903" s="1118"/>
      <c r="M903" s="1119"/>
      <c r="N903" s="1118"/>
      <c r="O903" s="1119"/>
      <c r="P903" s="184"/>
      <c r="Q903" s="184"/>
      <c r="R903" s="184"/>
      <c r="S903" s="175"/>
      <c r="T903" s="175"/>
      <c r="U903" s="175"/>
      <c r="V903" s="175"/>
      <c r="W903" s="175"/>
      <c r="X903" s="175"/>
      <c r="Y903" s="175"/>
      <c r="Z903" s="175"/>
      <c r="AA903" s="175"/>
      <c r="AB903" s="175"/>
      <c r="AC903" s="175"/>
      <c r="AD903" s="179"/>
      <c r="AE903" s="179"/>
      <c r="AF903" s="179"/>
      <c r="AG903" s="179"/>
      <c r="AH903" s="179"/>
      <c r="AI903" s="173"/>
      <c r="AJ903" s="173"/>
      <c r="AK903" s="173"/>
      <c r="AL903" s="173"/>
      <c r="AM903" s="179"/>
      <c r="AN903" s="179"/>
      <c r="AO903" s="194">
        <f t="shared" si="109"/>
        <v>0</v>
      </c>
      <c r="AP903" s="179">
        <v>1E-3</v>
      </c>
      <c r="AQ903" s="179"/>
    </row>
    <row r="904" spans="2:43">
      <c r="B904" s="183"/>
      <c r="C904" s="183"/>
      <c r="D904" s="183"/>
      <c r="E904" s="183"/>
      <c r="F904" s="183"/>
      <c r="G904" s="183"/>
      <c r="H904" s="183"/>
      <c r="I904" s="183"/>
      <c r="J904" s="183"/>
      <c r="K904" s="196">
        <f t="shared" si="108"/>
        <v>0</v>
      </c>
      <c r="L904" s="1118"/>
      <c r="M904" s="1119"/>
      <c r="N904" s="1118"/>
      <c r="O904" s="1119"/>
      <c r="P904" s="184"/>
      <c r="Q904" s="184"/>
      <c r="R904" s="184"/>
      <c r="S904" s="175"/>
      <c r="T904" s="175"/>
      <c r="U904" s="175"/>
      <c r="V904" s="175"/>
      <c r="W904" s="175"/>
      <c r="X904" s="175"/>
      <c r="Y904" s="175"/>
      <c r="Z904" s="175"/>
      <c r="AA904" s="175"/>
      <c r="AB904" s="175"/>
      <c r="AC904" s="175"/>
      <c r="AD904" s="179"/>
      <c r="AE904" s="179"/>
      <c r="AF904" s="179"/>
      <c r="AG904" s="179"/>
      <c r="AH904" s="179"/>
      <c r="AI904" s="173"/>
      <c r="AJ904" s="173"/>
      <c r="AK904" s="173"/>
      <c r="AL904" s="173"/>
      <c r="AM904" s="179"/>
      <c r="AN904" s="179"/>
      <c r="AO904" s="194">
        <f t="shared" si="109"/>
        <v>0</v>
      </c>
      <c r="AP904" s="179">
        <v>1E-3</v>
      </c>
      <c r="AQ904" s="179"/>
    </row>
    <row r="905" spans="2:43">
      <c r="B905" s="183"/>
      <c r="C905" s="183"/>
      <c r="D905" s="183"/>
      <c r="E905" s="183"/>
      <c r="F905" s="183"/>
      <c r="G905" s="183"/>
      <c r="H905" s="183"/>
      <c r="I905" s="183"/>
      <c r="J905" s="183"/>
      <c r="K905" s="196">
        <f t="shared" si="108"/>
        <v>0</v>
      </c>
      <c r="L905" s="1118"/>
      <c r="M905" s="1119"/>
      <c r="N905" s="1118"/>
      <c r="O905" s="1119"/>
      <c r="P905" s="184"/>
      <c r="Q905" s="184"/>
      <c r="R905" s="184"/>
      <c r="S905" s="175"/>
      <c r="T905" s="175"/>
      <c r="U905" s="175"/>
      <c r="V905" s="175"/>
      <c r="W905" s="175"/>
      <c r="X905" s="175"/>
      <c r="Y905" s="175"/>
      <c r="Z905" s="175"/>
      <c r="AA905" s="175"/>
      <c r="AB905" s="175"/>
      <c r="AC905" s="175"/>
      <c r="AD905" s="179"/>
      <c r="AE905" s="179"/>
      <c r="AF905" s="179"/>
      <c r="AG905" s="179"/>
      <c r="AH905" s="179"/>
      <c r="AI905" s="173"/>
      <c r="AJ905" s="173"/>
      <c r="AK905" s="173"/>
      <c r="AL905" s="173"/>
      <c r="AM905" s="179"/>
      <c r="AN905" s="179"/>
      <c r="AO905" s="194">
        <f t="shared" si="109"/>
        <v>0</v>
      </c>
      <c r="AP905" s="179">
        <v>1E-3</v>
      </c>
      <c r="AQ905" s="179"/>
    </row>
    <row r="906" spans="2:43">
      <c r="B906" s="183"/>
      <c r="C906" s="183"/>
      <c r="D906" s="183"/>
      <c r="E906" s="183"/>
      <c r="F906" s="183"/>
      <c r="G906" s="183"/>
      <c r="H906" s="183"/>
      <c r="I906" s="183"/>
      <c r="J906" s="183"/>
      <c r="K906" s="196">
        <f t="shared" si="108"/>
        <v>0</v>
      </c>
      <c r="L906" s="1118"/>
      <c r="M906" s="1119"/>
      <c r="N906" s="1118"/>
      <c r="O906" s="1119"/>
      <c r="P906" s="184"/>
      <c r="Q906" s="184"/>
      <c r="R906" s="184"/>
      <c r="S906" s="175"/>
      <c r="T906" s="175"/>
      <c r="U906" s="175"/>
      <c r="V906" s="175"/>
      <c r="W906" s="175"/>
      <c r="X906" s="175"/>
      <c r="Y906" s="175"/>
      <c r="Z906" s="175"/>
      <c r="AA906" s="175"/>
      <c r="AB906" s="175"/>
      <c r="AC906" s="175"/>
      <c r="AD906" s="179"/>
      <c r="AE906" s="179"/>
      <c r="AF906" s="179"/>
      <c r="AG906" s="179"/>
      <c r="AH906" s="179"/>
      <c r="AI906" s="173"/>
      <c r="AJ906" s="173"/>
      <c r="AK906" s="173"/>
      <c r="AL906" s="173"/>
      <c r="AM906" s="179"/>
      <c r="AN906" s="179"/>
      <c r="AO906" s="194">
        <f t="shared" si="109"/>
        <v>0</v>
      </c>
      <c r="AP906" s="179">
        <v>1E-3</v>
      </c>
      <c r="AQ906" s="179"/>
    </row>
    <row r="907" spans="2:43">
      <c r="B907" s="183"/>
      <c r="C907" s="183"/>
      <c r="D907" s="183"/>
      <c r="E907" s="183"/>
      <c r="F907" s="183"/>
      <c r="G907" s="183"/>
      <c r="H907" s="183"/>
      <c r="I907" s="183"/>
      <c r="J907" s="183"/>
      <c r="K907" s="196">
        <f t="shared" si="108"/>
        <v>0</v>
      </c>
      <c r="L907" s="1118"/>
      <c r="M907" s="1119"/>
      <c r="N907" s="1118"/>
      <c r="O907" s="1119"/>
      <c r="P907" s="184"/>
      <c r="Q907" s="184"/>
      <c r="R907" s="184"/>
      <c r="S907" s="175"/>
      <c r="T907" s="175"/>
      <c r="U907" s="175"/>
      <c r="V907" s="175"/>
      <c r="W907" s="175"/>
      <c r="X907" s="175"/>
      <c r="Y907" s="175"/>
      <c r="Z907" s="175"/>
      <c r="AA907" s="175"/>
      <c r="AB907" s="175"/>
      <c r="AC907" s="175"/>
      <c r="AD907" s="179"/>
      <c r="AE907" s="179"/>
      <c r="AF907" s="179"/>
      <c r="AG907" s="179"/>
      <c r="AH907" s="179"/>
      <c r="AI907" s="173"/>
      <c r="AJ907" s="173"/>
      <c r="AK907" s="173"/>
      <c r="AL907" s="173"/>
      <c r="AM907" s="179"/>
      <c r="AN907" s="179"/>
      <c r="AO907" s="194">
        <f t="shared" si="109"/>
        <v>0</v>
      </c>
      <c r="AP907" s="179">
        <v>1E-3</v>
      </c>
      <c r="AQ907" s="179"/>
    </row>
    <row r="908" spans="2:43">
      <c r="B908" s="183"/>
      <c r="C908" s="183"/>
      <c r="D908" s="183"/>
      <c r="E908" s="183"/>
      <c r="F908" s="183"/>
      <c r="G908" s="183"/>
      <c r="H908" s="183"/>
      <c r="I908" s="183"/>
      <c r="J908" s="183"/>
      <c r="K908" s="196">
        <f t="shared" si="108"/>
        <v>0</v>
      </c>
      <c r="L908" s="1118"/>
      <c r="M908" s="1119"/>
      <c r="N908" s="1118"/>
      <c r="O908" s="1119"/>
      <c r="P908" s="184"/>
      <c r="Q908" s="184"/>
      <c r="R908" s="184"/>
      <c r="S908" s="175"/>
      <c r="T908" s="175"/>
      <c r="U908" s="175"/>
      <c r="V908" s="175"/>
      <c r="W908" s="175"/>
      <c r="X908" s="175"/>
      <c r="Y908" s="175"/>
      <c r="Z908" s="175"/>
      <c r="AA908" s="175"/>
      <c r="AB908" s="175"/>
      <c r="AC908" s="175"/>
      <c r="AD908" s="179"/>
      <c r="AE908" s="179"/>
      <c r="AF908" s="179"/>
      <c r="AG908" s="179"/>
      <c r="AH908" s="179"/>
      <c r="AI908" s="173"/>
      <c r="AJ908" s="173"/>
      <c r="AK908" s="173"/>
      <c r="AL908" s="173"/>
      <c r="AM908" s="179"/>
      <c r="AN908" s="179"/>
      <c r="AO908" s="194">
        <f t="shared" si="109"/>
        <v>0</v>
      </c>
      <c r="AP908" s="179">
        <v>1E-3</v>
      </c>
      <c r="AQ908" s="179"/>
    </row>
    <row r="909" spans="2:43">
      <c r="B909" s="183"/>
      <c r="C909" s="183"/>
      <c r="D909" s="183"/>
      <c r="E909" s="183"/>
      <c r="F909" s="183"/>
      <c r="G909" s="183"/>
      <c r="H909" s="183"/>
      <c r="I909" s="183"/>
      <c r="J909" s="183"/>
      <c r="K909" s="196">
        <f t="shared" si="108"/>
        <v>0</v>
      </c>
      <c r="L909" s="1118"/>
      <c r="M909" s="1119"/>
      <c r="N909" s="1118"/>
      <c r="O909" s="1119"/>
      <c r="P909" s="184"/>
      <c r="Q909" s="184"/>
      <c r="R909" s="184"/>
      <c r="S909" s="175"/>
      <c r="T909" s="175"/>
      <c r="U909" s="175"/>
      <c r="V909" s="175"/>
      <c r="W909" s="175"/>
      <c r="X909" s="175"/>
      <c r="Y909" s="175"/>
      <c r="Z909" s="175"/>
      <c r="AA909" s="175"/>
      <c r="AB909" s="175"/>
      <c r="AC909" s="175"/>
      <c r="AD909" s="179"/>
      <c r="AE909" s="179"/>
      <c r="AF909" s="179"/>
      <c r="AG909" s="179"/>
      <c r="AH909" s="179"/>
      <c r="AI909" s="173"/>
      <c r="AJ909" s="173"/>
      <c r="AK909" s="173"/>
      <c r="AL909" s="173"/>
      <c r="AM909" s="179"/>
      <c r="AN909" s="179"/>
      <c r="AO909" s="194">
        <f t="shared" si="109"/>
        <v>0</v>
      </c>
      <c r="AP909" s="179">
        <v>1E-3</v>
      </c>
      <c r="AQ909" s="179"/>
    </row>
    <row r="910" spans="2:43">
      <c r="B910" s="183"/>
      <c r="C910" s="183"/>
      <c r="D910" s="183"/>
      <c r="E910" s="183"/>
      <c r="F910" s="183"/>
      <c r="G910" s="183"/>
      <c r="H910" s="183"/>
      <c r="I910" s="183"/>
      <c r="J910" s="183"/>
      <c r="K910" s="196">
        <f t="shared" si="108"/>
        <v>0</v>
      </c>
      <c r="L910" s="1118"/>
      <c r="M910" s="1119"/>
      <c r="N910" s="1118"/>
      <c r="O910" s="1119"/>
      <c r="P910" s="184"/>
      <c r="Q910" s="184"/>
      <c r="R910" s="184"/>
      <c r="S910" s="175"/>
      <c r="T910" s="175"/>
      <c r="U910" s="175"/>
      <c r="V910" s="175"/>
      <c r="W910" s="175"/>
      <c r="X910" s="175"/>
      <c r="Y910" s="175"/>
      <c r="Z910" s="175"/>
      <c r="AA910" s="175"/>
      <c r="AB910" s="175"/>
      <c r="AC910" s="175"/>
      <c r="AD910" s="179"/>
      <c r="AE910" s="179"/>
      <c r="AF910" s="179"/>
      <c r="AG910" s="179"/>
      <c r="AH910" s="179"/>
      <c r="AI910" s="173"/>
      <c r="AJ910" s="173"/>
      <c r="AK910" s="173"/>
      <c r="AL910" s="173"/>
      <c r="AM910" s="179"/>
      <c r="AN910" s="179"/>
      <c r="AO910" s="194">
        <f t="shared" si="109"/>
        <v>0</v>
      </c>
      <c r="AP910" s="179">
        <v>1E-3</v>
      </c>
      <c r="AQ910" s="179"/>
    </row>
    <row r="911" spans="2:43">
      <c r="B911" s="183"/>
      <c r="C911" s="183"/>
      <c r="D911" s="183"/>
      <c r="E911" s="183"/>
      <c r="F911" s="183"/>
      <c r="G911" s="183"/>
      <c r="H911" s="183"/>
      <c r="I911" s="183"/>
      <c r="J911" s="183"/>
      <c r="K911" s="196">
        <f t="shared" si="108"/>
        <v>0</v>
      </c>
      <c r="L911" s="1118"/>
      <c r="M911" s="1119"/>
      <c r="N911" s="1118"/>
      <c r="O911" s="1119"/>
      <c r="P911" s="184"/>
      <c r="Q911" s="184"/>
      <c r="R911" s="184"/>
      <c r="S911" s="175"/>
      <c r="T911" s="175"/>
      <c r="U911" s="175"/>
      <c r="V911" s="175"/>
      <c r="W911" s="175"/>
      <c r="X911" s="175"/>
      <c r="Y911" s="175"/>
      <c r="Z911" s="175"/>
      <c r="AA911" s="175"/>
      <c r="AB911" s="175"/>
      <c r="AC911" s="175"/>
      <c r="AD911" s="179"/>
      <c r="AE911" s="179"/>
      <c r="AF911" s="179"/>
      <c r="AG911" s="179"/>
      <c r="AH911" s="179"/>
      <c r="AI911" s="173"/>
      <c r="AJ911" s="173"/>
      <c r="AK911" s="173"/>
      <c r="AL911" s="173"/>
      <c r="AM911" s="179"/>
      <c r="AN911" s="179"/>
      <c r="AO911" s="194">
        <f t="shared" si="109"/>
        <v>0</v>
      </c>
      <c r="AP911" s="179">
        <v>1E-3</v>
      </c>
      <c r="AQ911" s="179"/>
    </row>
    <row r="912" spans="2:43">
      <c r="B912" s="183"/>
      <c r="C912" s="183"/>
      <c r="D912" s="183"/>
      <c r="E912" s="183"/>
      <c r="F912" s="183"/>
      <c r="G912" s="183"/>
      <c r="H912" s="183"/>
      <c r="I912" s="183"/>
      <c r="J912" s="183"/>
      <c r="K912" s="196">
        <f t="shared" si="108"/>
        <v>0</v>
      </c>
      <c r="L912" s="1118"/>
      <c r="M912" s="1119"/>
      <c r="N912" s="1118"/>
      <c r="O912" s="1119"/>
      <c r="P912" s="184"/>
      <c r="Q912" s="184"/>
      <c r="R912" s="184"/>
      <c r="S912" s="175"/>
      <c r="T912" s="175"/>
      <c r="U912" s="175"/>
      <c r="V912" s="175"/>
      <c r="W912" s="175"/>
      <c r="X912" s="175"/>
      <c r="Y912" s="175"/>
      <c r="Z912" s="175"/>
      <c r="AA912" s="175"/>
      <c r="AB912" s="175"/>
      <c r="AC912" s="175"/>
      <c r="AD912" s="179"/>
      <c r="AE912" s="179"/>
      <c r="AF912" s="179"/>
      <c r="AG912" s="179"/>
      <c r="AH912" s="179"/>
      <c r="AI912" s="173"/>
      <c r="AJ912" s="173"/>
      <c r="AK912" s="173"/>
      <c r="AL912" s="173"/>
      <c r="AM912" s="179"/>
      <c r="AN912" s="179"/>
      <c r="AO912" s="194">
        <f t="shared" si="109"/>
        <v>0</v>
      </c>
      <c r="AP912" s="179">
        <v>1E-3</v>
      </c>
      <c r="AQ912" s="179"/>
    </row>
    <row r="913" spans="2:43">
      <c r="B913" s="183"/>
      <c r="C913" s="183"/>
      <c r="D913" s="183"/>
      <c r="E913" s="183"/>
      <c r="F913" s="183"/>
      <c r="G913" s="183"/>
      <c r="H913" s="183"/>
      <c r="I913" s="183"/>
      <c r="J913" s="183"/>
      <c r="K913" s="196">
        <f t="shared" si="108"/>
        <v>0</v>
      </c>
      <c r="L913" s="1118"/>
      <c r="M913" s="1119"/>
      <c r="N913" s="1118"/>
      <c r="O913" s="1119"/>
      <c r="P913" s="184"/>
      <c r="Q913" s="184"/>
      <c r="R913" s="184"/>
      <c r="S913" s="175"/>
      <c r="T913" s="175"/>
      <c r="U913" s="175"/>
      <c r="V913" s="175"/>
      <c r="W913" s="175"/>
      <c r="X913" s="175"/>
      <c r="Y913" s="175"/>
      <c r="Z913" s="175"/>
      <c r="AA913" s="175"/>
      <c r="AB913" s="175"/>
      <c r="AC913" s="175"/>
      <c r="AD913" s="179"/>
      <c r="AE913" s="179"/>
      <c r="AF913" s="179"/>
      <c r="AG913" s="179"/>
      <c r="AH913" s="179"/>
      <c r="AI913" s="173"/>
      <c r="AJ913" s="173"/>
      <c r="AK913" s="173"/>
      <c r="AL913" s="173"/>
      <c r="AM913" s="179"/>
      <c r="AN913" s="179"/>
      <c r="AO913" s="194">
        <f t="shared" si="109"/>
        <v>0</v>
      </c>
      <c r="AP913" s="179">
        <v>1E-3</v>
      </c>
      <c r="AQ913" s="179"/>
    </row>
    <row r="914" spans="2:43">
      <c r="B914" s="183"/>
      <c r="C914" s="183"/>
      <c r="D914" s="183"/>
      <c r="E914" s="183"/>
      <c r="F914" s="183"/>
      <c r="G914" s="183"/>
      <c r="H914" s="183"/>
      <c r="I914" s="183"/>
      <c r="J914" s="183"/>
      <c r="K914" s="196">
        <f t="shared" si="108"/>
        <v>0</v>
      </c>
      <c r="L914" s="1118"/>
      <c r="M914" s="1119"/>
      <c r="N914" s="1118"/>
      <c r="O914" s="1119"/>
      <c r="P914" s="184"/>
      <c r="Q914" s="184"/>
      <c r="R914" s="184"/>
      <c r="S914" s="175"/>
      <c r="T914" s="175"/>
      <c r="U914" s="175"/>
      <c r="V914" s="175"/>
      <c r="W914" s="175"/>
      <c r="X914" s="175"/>
      <c r="Y914" s="175"/>
      <c r="Z914" s="175"/>
      <c r="AA914" s="175"/>
      <c r="AB914" s="175"/>
      <c r="AC914" s="175"/>
      <c r="AD914" s="179"/>
      <c r="AE914" s="179"/>
      <c r="AF914" s="179"/>
      <c r="AG914" s="179"/>
      <c r="AH914" s="179"/>
      <c r="AI914" s="173"/>
      <c r="AJ914" s="173"/>
      <c r="AK914" s="173"/>
      <c r="AL914" s="173"/>
      <c r="AM914" s="179"/>
      <c r="AN914" s="179"/>
      <c r="AO914" s="194">
        <f t="shared" si="109"/>
        <v>0</v>
      </c>
      <c r="AP914" s="179">
        <v>1E-3</v>
      </c>
      <c r="AQ914" s="179"/>
    </row>
    <row r="915" spans="2:43">
      <c r="B915" s="183"/>
      <c r="C915" s="183"/>
      <c r="D915" s="183"/>
      <c r="E915" s="183"/>
      <c r="F915" s="183"/>
      <c r="G915" s="183"/>
      <c r="H915" s="183"/>
      <c r="I915" s="183"/>
      <c r="J915" s="183"/>
      <c r="K915" s="196">
        <f t="shared" si="108"/>
        <v>0</v>
      </c>
      <c r="L915" s="1118"/>
      <c r="M915" s="1119"/>
      <c r="N915" s="1118"/>
      <c r="O915" s="1119"/>
      <c r="P915" s="184"/>
      <c r="Q915" s="184"/>
      <c r="R915" s="184"/>
      <c r="S915" s="175"/>
      <c r="T915" s="175"/>
      <c r="U915" s="175"/>
      <c r="V915" s="175"/>
      <c r="W915" s="175"/>
      <c r="X915" s="175"/>
      <c r="Y915" s="175"/>
      <c r="Z915" s="175"/>
      <c r="AA915" s="175"/>
      <c r="AB915" s="175"/>
      <c r="AC915" s="175"/>
      <c r="AD915" s="179"/>
      <c r="AE915" s="179"/>
      <c r="AF915" s="179"/>
      <c r="AG915" s="179"/>
      <c r="AH915" s="179"/>
      <c r="AI915" s="173"/>
      <c r="AJ915" s="173"/>
      <c r="AK915" s="173"/>
      <c r="AL915" s="173"/>
      <c r="AM915" s="179"/>
      <c r="AN915" s="179"/>
      <c r="AO915" s="194">
        <f t="shared" si="109"/>
        <v>0</v>
      </c>
      <c r="AP915" s="179">
        <v>1E-3</v>
      </c>
      <c r="AQ915" s="179"/>
    </row>
    <row r="916" spans="2:43">
      <c r="B916" s="183"/>
      <c r="C916" s="183"/>
      <c r="D916" s="183"/>
      <c r="E916" s="183"/>
      <c r="F916" s="183"/>
      <c r="G916" s="183"/>
      <c r="H916" s="183"/>
      <c r="I916" s="183"/>
      <c r="J916" s="183"/>
      <c r="K916" s="196">
        <f t="shared" si="108"/>
        <v>0</v>
      </c>
      <c r="L916" s="1118"/>
      <c r="M916" s="1119"/>
      <c r="N916" s="1118"/>
      <c r="O916" s="1119"/>
      <c r="P916" s="184"/>
      <c r="Q916" s="184"/>
      <c r="R916" s="184"/>
      <c r="S916" s="175"/>
      <c r="T916" s="175"/>
      <c r="U916" s="175"/>
      <c r="V916" s="175"/>
      <c r="W916" s="175"/>
      <c r="X916" s="175"/>
      <c r="Y916" s="175"/>
      <c r="Z916" s="175"/>
      <c r="AA916" s="175"/>
      <c r="AB916" s="175"/>
      <c r="AC916" s="175"/>
      <c r="AD916" s="179"/>
      <c r="AE916" s="179"/>
      <c r="AF916" s="179"/>
      <c r="AG916" s="179"/>
      <c r="AH916" s="179"/>
      <c r="AI916" s="173"/>
      <c r="AJ916" s="173"/>
      <c r="AK916" s="173"/>
      <c r="AL916" s="173"/>
      <c r="AM916" s="179"/>
      <c r="AN916" s="179"/>
      <c r="AO916" s="194">
        <f t="shared" si="109"/>
        <v>0</v>
      </c>
      <c r="AP916" s="179">
        <v>1E-3</v>
      </c>
      <c r="AQ916" s="179"/>
    </row>
    <row r="917" spans="2:43">
      <c r="B917" s="183"/>
      <c r="C917" s="183"/>
      <c r="D917" s="183"/>
      <c r="E917" s="183"/>
      <c r="F917" s="183"/>
      <c r="G917" s="183"/>
      <c r="H917" s="183"/>
      <c r="I917" s="183"/>
      <c r="J917" s="183"/>
      <c r="K917" s="196">
        <f t="shared" si="108"/>
        <v>0</v>
      </c>
      <c r="L917" s="1118"/>
      <c r="M917" s="1119"/>
      <c r="N917" s="1118"/>
      <c r="O917" s="1119"/>
      <c r="P917" s="184"/>
      <c r="Q917" s="184"/>
      <c r="R917" s="184"/>
      <c r="S917" s="175"/>
      <c r="T917" s="175"/>
      <c r="U917" s="175"/>
      <c r="V917" s="175"/>
      <c r="W917" s="175"/>
      <c r="X917" s="175"/>
      <c r="Y917" s="175"/>
      <c r="Z917" s="175"/>
      <c r="AA917" s="175"/>
      <c r="AB917" s="175"/>
      <c r="AC917" s="175"/>
      <c r="AD917" s="179"/>
      <c r="AE917" s="179"/>
      <c r="AF917" s="179"/>
      <c r="AG917" s="179"/>
      <c r="AH917" s="179"/>
      <c r="AI917" s="173"/>
      <c r="AJ917" s="173"/>
      <c r="AK917" s="173"/>
      <c r="AL917" s="173"/>
      <c r="AM917" s="179"/>
      <c r="AN917" s="179"/>
      <c r="AO917" s="194">
        <f t="shared" si="109"/>
        <v>0</v>
      </c>
      <c r="AP917" s="179">
        <v>1E-3</v>
      </c>
      <c r="AQ917" s="179"/>
    </row>
    <row r="918" spans="2:43">
      <c r="B918" s="183"/>
      <c r="C918" s="183"/>
      <c r="D918" s="183"/>
      <c r="E918" s="183"/>
      <c r="F918" s="183"/>
      <c r="G918" s="183"/>
      <c r="H918" s="183"/>
      <c r="I918" s="183"/>
      <c r="J918" s="183"/>
      <c r="K918" s="196">
        <f t="shared" si="108"/>
        <v>0</v>
      </c>
      <c r="L918" s="1118"/>
      <c r="M918" s="1119"/>
      <c r="N918" s="1118"/>
      <c r="O918" s="1119"/>
      <c r="P918" s="184"/>
      <c r="Q918" s="184"/>
      <c r="R918" s="184"/>
      <c r="S918" s="175"/>
      <c r="T918" s="175"/>
      <c r="U918" s="175"/>
      <c r="V918" s="175"/>
      <c r="W918" s="175"/>
      <c r="X918" s="175"/>
      <c r="Y918" s="175"/>
      <c r="Z918" s="175"/>
      <c r="AA918" s="175"/>
      <c r="AB918" s="175"/>
      <c r="AC918" s="175"/>
      <c r="AD918" s="179"/>
      <c r="AE918" s="179"/>
      <c r="AF918" s="179"/>
      <c r="AG918" s="179"/>
      <c r="AH918" s="179"/>
      <c r="AI918" s="173"/>
      <c r="AJ918" s="173"/>
      <c r="AK918" s="173"/>
      <c r="AL918" s="173"/>
      <c r="AM918" s="179"/>
      <c r="AN918" s="179"/>
      <c r="AO918" s="194">
        <f t="shared" si="109"/>
        <v>0</v>
      </c>
      <c r="AP918" s="179">
        <v>1E-3</v>
      </c>
      <c r="AQ918" s="179"/>
    </row>
    <row r="919" spans="2:43">
      <c r="B919" s="183"/>
      <c r="C919" s="183"/>
      <c r="D919" s="183"/>
      <c r="E919" s="183"/>
      <c r="F919" s="183"/>
      <c r="G919" s="183"/>
      <c r="H919" s="183"/>
      <c r="I919" s="183"/>
      <c r="J919" s="183"/>
      <c r="K919" s="196">
        <f t="shared" si="108"/>
        <v>0</v>
      </c>
      <c r="L919" s="1118"/>
      <c r="M919" s="1119"/>
      <c r="N919" s="1118"/>
      <c r="O919" s="1119"/>
      <c r="P919" s="184"/>
      <c r="Q919" s="184"/>
      <c r="R919" s="184"/>
      <c r="S919" s="175"/>
      <c r="T919" s="175"/>
      <c r="U919" s="175"/>
      <c r="V919" s="175"/>
      <c r="W919" s="175"/>
      <c r="X919" s="175"/>
      <c r="Y919" s="175"/>
      <c r="Z919" s="175"/>
      <c r="AA919" s="175"/>
      <c r="AB919" s="175"/>
      <c r="AC919" s="175"/>
      <c r="AD919" s="179"/>
      <c r="AE919" s="179"/>
      <c r="AF919" s="179"/>
      <c r="AG919" s="179"/>
      <c r="AH919" s="179"/>
      <c r="AI919" s="173"/>
      <c r="AJ919" s="173"/>
      <c r="AK919" s="173"/>
      <c r="AL919" s="173"/>
      <c r="AM919" s="179"/>
      <c r="AN919" s="179"/>
      <c r="AO919" s="194">
        <f t="shared" si="109"/>
        <v>0</v>
      </c>
      <c r="AP919" s="179">
        <v>1E-3</v>
      </c>
      <c r="AQ919" s="179"/>
    </row>
    <row r="920" spans="2:43">
      <c r="B920" s="183"/>
      <c r="C920" s="183"/>
      <c r="D920" s="183"/>
      <c r="E920" s="183"/>
      <c r="F920" s="183"/>
      <c r="G920" s="183"/>
      <c r="H920" s="183"/>
      <c r="I920" s="183"/>
      <c r="J920" s="183"/>
      <c r="K920" s="196">
        <f t="shared" si="108"/>
        <v>0</v>
      </c>
      <c r="L920" s="1118"/>
      <c r="M920" s="1119"/>
      <c r="N920" s="1118"/>
      <c r="O920" s="1119"/>
      <c r="P920" s="184"/>
      <c r="Q920" s="184"/>
      <c r="R920" s="184"/>
      <c r="S920" s="175"/>
      <c r="T920" s="175"/>
      <c r="U920" s="175"/>
      <c r="V920" s="175"/>
      <c r="W920" s="175"/>
      <c r="X920" s="175"/>
      <c r="Y920" s="175"/>
      <c r="Z920" s="175"/>
      <c r="AA920" s="175"/>
      <c r="AB920" s="175"/>
      <c r="AC920" s="175"/>
      <c r="AD920" s="179"/>
      <c r="AE920" s="179"/>
      <c r="AF920" s="179"/>
      <c r="AG920" s="179"/>
      <c r="AH920" s="179"/>
      <c r="AI920" s="173"/>
      <c r="AJ920" s="173"/>
      <c r="AK920" s="173"/>
      <c r="AL920" s="173"/>
      <c r="AM920" s="179"/>
      <c r="AN920" s="179"/>
      <c r="AO920" s="194">
        <f t="shared" si="109"/>
        <v>0</v>
      </c>
      <c r="AP920" s="179">
        <v>1E-3</v>
      </c>
      <c r="AQ920" s="179"/>
    </row>
    <row r="921" spans="2:43">
      <c r="B921" s="183"/>
      <c r="C921" s="183"/>
      <c r="D921" s="183"/>
      <c r="E921" s="183"/>
      <c r="F921" s="183"/>
      <c r="G921" s="183"/>
      <c r="H921" s="183"/>
      <c r="I921" s="183"/>
      <c r="J921" s="183"/>
      <c r="K921" s="196">
        <f t="shared" si="108"/>
        <v>0</v>
      </c>
      <c r="L921" s="1118"/>
      <c r="M921" s="1119"/>
      <c r="N921" s="1118"/>
      <c r="O921" s="1119"/>
      <c r="P921" s="184"/>
      <c r="Q921" s="184"/>
      <c r="R921" s="184"/>
      <c r="S921" s="175"/>
      <c r="T921" s="175"/>
      <c r="U921" s="175"/>
      <c r="V921" s="175"/>
      <c r="W921" s="175"/>
      <c r="X921" s="175"/>
      <c r="Y921" s="175"/>
      <c r="Z921" s="175"/>
      <c r="AA921" s="175"/>
      <c r="AB921" s="175"/>
      <c r="AC921" s="175"/>
      <c r="AD921" s="179"/>
      <c r="AE921" s="179"/>
      <c r="AF921" s="179"/>
      <c r="AG921" s="179"/>
      <c r="AH921" s="179"/>
      <c r="AI921" s="173"/>
      <c r="AJ921" s="173"/>
      <c r="AK921" s="173"/>
      <c r="AL921" s="173"/>
      <c r="AM921" s="179"/>
      <c r="AN921" s="179"/>
      <c r="AO921" s="194">
        <f t="shared" si="109"/>
        <v>0</v>
      </c>
      <c r="AP921" s="179">
        <v>1E-3</v>
      </c>
      <c r="AQ921" s="179"/>
    </row>
    <row r="922" spans="2:43">
      <c r="B922" s="183"/>
      <c r="C922" s="183"/>
      <c r="D922" s="183"/>
      <c r="E922" s="183"/>
      <c r="F922" s="183"/>
      <c r="G922" s="183"/>
      <c r="H922" s="183"/>
      <c r="I922" s="183"/>
      <c r="J922" s="183"/>
      <c r="K922" s="196">
        <f t="shared" si="108"/>
        <v>0</v>
      </c>
      <c r="L922" s="1118"/>
      <c r="M922" s="1119"/>
      <c r="N922" s="1118"/>
      <c r="O922" s="1119"/>
      <c r="P922" s="184"/>
      <c r="Q922" s="184"/>
      <c r="R922" s="184"/>
      <c r="S922" s="175"/>
      <c r="T922" s="175"/>
      <c r="U922" s="175"/>
      <c r="V922" s="175"/>
      <c r="W922" s="175"/>
      <c r="X922" s="175"/>
      <c r="Y922" s="175"/>
      <c r="Z922" s="175"/>
      <c r="AA922" s="175"/>
      <c r="AB922" s="175"/>
      <c r="AC922" s="175"/>
      <c r="AD922" s="179"/>
      <c r="AE922" s="179"/>
      <c r="AF922" s="179"/>
      <c r="AG922" s="179"/>
      <c r="AH922" s="179"/>
      <c r="AI922" s="173"/>
      <c r="AJ922" s="173"/>
      <c r="AK922" s="173"/>
      <c r="AL922" s="173"/>
      <c r="AM922" s="179"/>
      <c r="AN922" s="179"/>
      <c r="AO922" s="194">
        <f t="shared" si="109"/>
        <v>0</v>
      </c>
      <c r="AP922" s="179">
        <v>1E-3</v>
      </c>
      <c r="AQ922" s="179"/>
    </row>
    <row r="923" spans="2:43">
      <c r="B923" s="183"/>
      <c r="C923" s="183"/>
      <c r="D923" s="183"/>
      <c r="E923" s="183"/>
      <c r="F923" s="183"/>
      <c r="G923" s="183"/>
      <c r="H923" s="183"/>
      <c r="I923" s="183"/>
      <c r="J923" s="183"/>
      <c r="K923" s="196">
        <f t="shared" si="108"/>
        <v>0</v>
      </c>
      <c r="L923" s="1118"/>
      <c r="M923" s="1119"/>
      <c r="N923" s="1118"/>
      <c r="O923" s="1119"/>
      <c r="P923" s="184"/>
      <c r="Q923" s="184"/>
      <c r="R923" s="184"/>
      <c r="S923" s="175"/>
      <c r="T923" s="175"/>
      <c r="U923" s="175"/>
      <c r="V923" s="175"/>
      <c r="W923" s="175"/>
      <c r="X923" s="175"/>
      <c r="Y923" s="175"/>
      <c r="Z923" s="175"/>
      <c r="AA923" s="175"/>
      <c r="AB923" s="175"/>
      <c r="AC923" s="175"/>
      <c r="AD923" s="179"/>
      <c r="AE923" s="179"/>
      <c r="AF923" s="179"/>
      <c r="AG923" s="179"/>
      <c r="AH923" s="179"/>
      <c r="AI923" s="173"/>
      <c r="AJ923" s="173"/>
      <c r="AK923" s="173"/>
      <c r="AL923" s="173"/>
      <c r="AM923" s="179"/>
      <c r="AN923" s="179"/>
      <c r="AO923" s="194">
        <f t="shared" si="109"/>
        <v>0</v>
      </c>
      <c r="AP923" s="179">
        <v>1E-3</v>
      </c>
      <c r="AQ923" s="179"/>
    </row>
    <row r="924" spans="2:43">
      <c r="B924" s="183"/>
      <c r="C924" s="183"/>
      <c r="D924" s="183"/>
      <c r="E924" s="183"/>
      <c r="F924" s="183"/>
      <c r="G924" s="183"/>
      <c r="H924" s="183"/>
      <c r="I924" s="183"/>
      <c r="J924" s="183"/>
      <c r="K924" s="196">
        <f t="shared" si="108"/>
        <v>0</v>
      </c>
      <c r="L924" s="1118"/>
      <c r="M924" s="1119"/>
      <c r="N924" s="1118"/>
      <c r="O924" s="1119"/>
      <c r="P924" s="184"/>
      <c r="Q924" s="184"/>
      <c r="R924" s="184"/>
      <c r="S924" s="175"/>
      <c r="T924" s="175"/>
      <c r="U924" s="175"/>
      <c r="V924" s="175"/>
      <c r="W924" s="175"/>
      <c r="X924" s="175"/>
      <c r="Y924" s="175"/>
      <c r="Z924" s="175"/>
      <c r="AA924" s="175"/>
      <c r="AB924" s="175"/>
      <c r="AC924" s="175"/>
      <c r="AD924" s="179"/>
      <c r="AE924" s="179"/>
      <c r="AF924" s="179"/>
      <c r="AG924" s="179"/>
      <c r="AH924" s="179"/>
      <c r="AI924" s="173"/>
      <c r="AJ924" s="173"/>
      <c r="AK924" s="173"/>
      <c r="AL924" s="173"/>
      <c r="AM924" s="179"/>
      <c r="AN924" s="179"/>
      <c r="AO924" s="194">
        <f t="shared" si="109"/>
        <v>0</v>
      </c>
      <c r="AP924" s="179">
        <v>1E-3</v>
      </c>
      <c r="AQ924" s="179"/>
    </row>
    <row r="925" spans="2:43">
      <c r="B925" s="183"/>
      <c r="C925" s="183"/>
      <c r="D925" s="183"/>
      <c r="E925" s="183"/>
      <c r="F925" s="183"/>
      <c r="G925" s="183"/>
      <c r="H925" s="183"/>
      <c r="I925" s="183"/>
      <c r="J925" s="183"/>
      <c r="K925" s="196">
        <f t="shared" si="108"/>
        <v>0</v>
      </c>
      <c r="L925" s="1118"/>
      <c r="M925" s="1119"/>
      <c r="N925" s="1118"/>
      <c r="O925" s="1119"/>
      <c r="P925" s="184"/>
      <c r="Q925" s="184"/>
      <c r="R925" s="184"/>
      <c r="S925" s="175"/>
      <c r="T925" s="175"/>
      <c r="U925" s="175"/>
      <c r="V925" s="175"/>
      <c r="W925" s="175"/>
      <c r="X925" s="175"/>
      <c r="Y925" s="175"/>
      <c r="Z925" s="175"/>
      <c r="AA925" s="175"/>
      <c r="AB925" s="175"/>
      <c r="AC925" s="175"/>
      <c r="AD925" s="179"/>
      <c r="AE925" s="179"/>
      <c r="AF925" s="179"/>
      <c r="AG925" s="179"/>
      <c r="AH925" s="179"/>
      <c r="AI925" s="173"/>
      <c r="AJ925" s="173"/>
      <c r="AK925" s="173"/>
      <c r="AL925" s="173"/>
      <c r="AM925" s="179"/>
      <c r="AN925" s="179"/>
      <c r="AO925" s="194">
        <f t="shared" si="109"/>
        <v>0</v>
      </c>
      <c r="AP925" s="179">
        <v>1E-3</v>
      </c>
      <c r="AQ925" s="179"/>
    </row>
    <row r="926" spans="2:43">
      <c r="B926" s="183"/>
      <c r="C926" s="183"/>
      <c r="D926" s="183"/>
      <c r="E926" s="183"/>
      <c r="F926" s="183"/>
      <c r="G926" s="183"/>
      <c r="H926" s="183"/>
      <c r="I926" s="183"/>
      <c r="J926" s="183"/>
      <c r="K926" s="196">
        <f t="shared" si="108"/>
        <v>0</v>
      </c>
      <c r="L926" s="1118"/>
      <c r="M926" s="1119"/>
      <c r="N926" s="1118"/>
      <c r="O926" s="1119"/>
      <c r="P926" s="184"/>
      <c r="Q926" s="184"/>
      <c r="R926" s="184"/>
      <c r="S926" s="175"/>
      <c r="T926" s="175"/>
      <c r="U926" s="175"/>
      <c r="V926" s="175"/>
      <c r="W926" s="175"/>
      <c r="X926" s="175"/>
      <c r="Y926" s="175"/>
      <c r="Z926" s="175"/>
      <c r="AA926" s="175"/>
      <c r="AB926" s="175"/>
      <c r="AC926" s="175"/>
      <c r="AD926" s="179"/>
      <c r="AE926" s="179"/>
      <c r="AF926" s="179"/>
      <c r="AG926" s="179"/>
      <c r="AH926" s="179"/>
      <c r="AI926" s="173"/>
      <c r="AJ926" s="173"/>
      <c r="AK926" s="173"/>
      <c r="AL926" s="173"/>
      <c r="AM926" s="179"/>
      <c r="AN926" s="179"/>
      <c r="AO926" s="194">
        <f t="shared" si="109"/>
        <v>0</v>
      </c>
      <c r="AP926" s="179">
        <v>1E-3</v>
      </c>
      <c r="AQ926" s="179"/>
    </row>
    <row r="927" spans="2:43">
      <c r="B927" s="183"/>
      <c r="C927" s="183"/>
      <c r="D927" s="183"/>
      <c r="E927" s="183"/>
      <c r="F927" s="183"/>
      <c r="G927" s="183"/>
      <c r="H927" s="183"/>
      <c r="I927" s="183"/>
      <c r="J927" s="183"/>
      <c r="K927" s="196">
        <f t="shared" si="108"/>
        <v>0</v>
      </c>
      <c r="L927" s="1118"/>
      <c r="M927" s="1119"/>
      <c r="N927" s="1118"/>
      <c r="O927" s="1119"/>
      <c r="P927" s="184"/>
      <c r="Q927" s="184"/>
      <c r="R927" s="184"/>
      <c r="S927" s="175"/>
      <c r="T927" s="175"/>
      <c r="U927" s="175"/>
      <c r="V927" s="175"/>
      <c r="W927" s="175"/>
      <c r="X927" s="175"/>
      <c r="Y927" s="175"/>
      <c r="Z927" s="175"/>
      <c r="AA927" s="175"/>
      <c r="AB927" s="175"/>
      <c r="AC927" s="175"/>
      <c r="AD927" s="179"/>
      <c r="AE927" s="179"/>
      <c r="AF927" s="179"/>
      <c r="AG927" s="179"/>
      <c r="AH927" s="179"/>
      <c r="AI927" s="173"/>
      <c r="AJ927" s="173"/>
      <c r="AK927" s="173"/>
      <c r="AL927" s="173"/>
      <c r="AM927" s="179"/>
      <c r="AN927" s="179"/>
      <c r="AO927" s="194">
        <f t="shared" si="109"/>
        <v>0</v>
      </c>
      <c r="AP927" s="179">
        <v>1E-3</v>
      </c>
      <c r="AQ927" s="179"/>
    </row>
    <row r="928" spans="2:43">
      <c r="B928" s="183"/>
      <c r="C928" s="183"/>
      <c r="D928" s="183"/>
      <c r="E928" s="183"/>
      <c r="F928" s="183"/>
      <c r="G928" s="183"/>
      <c r="H928" s="183"/>
      <c r="I928" s="183"/>
      <c r="J928" s="183"/>
      <c r="K928" s="196">
        <f t="shared" si="108"/>
        <v>0</v>
      </c>
      <c r="L928" s="1118"/>
      <c r="M928" s="1119"/>
      <c r="N928" s="1118"/>
      <c r="O928" s="1119"/>
      <c r="P928" s="184"/>
      <c r="Q928" s="184"/>
      <c r="R928" s="184"/>
      <c r="S928" s="175"/>
      <c r="T928" s="175"/>
      <c r="U928" s="175"/>
      <c r="V928" s="175"/>
      <c r="W928" s="175"/>
      <c r="X928" s="175"/>
      <c r="Y928" s="175"/>
      <c r="Z928" s="175"/>
      <c r="AA928" s="175"/>
      <c r="AB928" s="175"/>
      <c r="AC928" s="175"/>
      <c r="AD928" s="179"/>
      <c r="AE928" s="179"/>
      <c r="AF928" s="179"/>
      <c r="AG928" s="179"/>
      <c r="AH928" s="179"/>
      <c r="AI928" s="173"/>
      <c r="AJ928" s="173"/>
      <c r="AK928" s="173"/>
      <c r="AL928" s="173"/>
      <c r="AM928" s="179"/>
      <c r="AN928" s="179"/>
      <c r="AO928" s="194">
        <f t="shared" si="109"/>
        <v>0</v>
      </c>
      <c r="AP928" s="179">
        <v>1E-3</v>
      </c>
      <c r="AQ928" s="179"/>
    </row>
    <row r="929" spans="2:43">
      <c r="B929" s="183"/>
      <c r="C929" s="183"/>
      <c r="D929" s="183"/>
      <c r="E929" s="183"/>
      <c r="F929" s="183"/>
      <c r="G929" s="183"/>
      <c r="H929" s="183"/>
      <c r="I929" s="183"/>
      <c r="J929" s="183"/>
      <c r="K929" s="196">
        <f t="shared" si="108"/>
        <v>0</v>
      </c>
      <c r="L929" s="1118"/>
      <c r="M929" s="1119"/>
      <c r="N929" s="1118"/>
      <c r="O929" s="1119"/>
      <c r="P929" s="184"/>
      <c r="Q929" s="184"/>
      <c r="R929" s="184"/>
      <c r="S929" s="175"/>
      <c r="T929" s="175"/>
      <c r="U929" s="175"/>
      <c r="V929" s="175"/>
      <c r="W929" s="175"/>
      <c r="X929" s="175"/>
      <c r="Y929" s="175"/>
      <c r="Z929" s="175"/>
      <c r="AA929" s="175"/>
      <c r="AB929" s="175"/>
      <c r="AC929" s="175"/>
      <c r="AD929" s="179"/>
      <c r="AE929" s="179"/>
      <c r="AF929" s="179"/>
      <c r="AG929" s="179"/>
      <c r="AH929" s="179"/>
      <c r="AI929" s="173"/>
      <c r="AJ929" s="173"/>
      <c r="AK929" s="173"/>
      <c r="AL929" s="173"/>
      <c r="AM929" s="179"/>
      <c r="AN929" s="179"/>
      <c r="AO929" s="194">
        <f t="shared" si="109"/>
        <v>0</v>
      </c>
      <c r="AP929" s="179">
        <v>1E-3</v>
      </c>
      <c r="AQ929" s="179"/>
    </row>
    <row r="930" spans="2:43">
      <c r="B930" s="183"/>
      <c r="C930" s="183"/>
      <c r="D930" s="183"/>
      <c r="E930" s="183"/>
      <c r="F930" s="183"/>
      <c r="G930" s="183"/>
      <c r="H930" s="183"/>
      <c r="I930" s="183"/>
      <c r="J930" s="183"/>
      <c r="K930" s="196">
        <f t="shared" si="108"/>
        <v>0</v>
      </c>
      <c r="L930" s="1118"/>
      <c r="M930" s="1119"/>
      <c r="N930" s="1118"/>
      <c r="O930" s="1119"/>
      <c r="P930" s="184"/>
      <c r="Q930" s="184"/>
      <c r="R930" s="184"/>
      <c r="S930" s="175"/>
      <c r="T930" s="175"/>
      <c r="U930" s="175"/>
      <c r="V930" s="175"/>
      <c r="W930" s="175"/>
      <c r="X930" s="175"/>
      <c r="Y930" s="175"/>
      <c r="Z930" s="175"/>
      <c r="AA930" s="175"/>
      <c r="AB930" s="175"/>
      <c r="AC930" s="175"/>
      <c r="AD930" s="179"/>
      <c r="AE930" s="179"/>
      <c r="AF930" s="179"/>
      <c r="AG930" s="179"/>
      <c r="AH930" s="179"/>
      <c r="AI930" s="173"/>
      <c r="AJ930" s="173"/>
      <c r="AK930" s="173"/>
      <c r="AL930" s="173"/>
      <c r="AM930" s="179"/>
      <c r="AN930" s="179"/>
      <c r="AO930" s="194">
        <f t="shared" si="109"/>
        <v>0</v>
      </c>
      <c r="AP930" s="179">
        <v>1E-3</v>
      </c>
      <c r="AQ930" s="179"/>
    </row>
    <row r="931" spans="2:43">
      <c r="B931" s="183"/>
      <c r="C931" s="183"/>
      <c r="D931" s="183"/>
      <c r="E931" s="183"/>
      <c r="F931" s="183"/>
      <c r="G931" s="183"/>
      <c r="H931" s="183"/>
      <c r="I931" s="183"/>
      <c r="J931" s="183"/>
      <c r="K931" s="196">
        <f t="shared" si="108"/>
        <v>0</v>
      </c>
      <c r="L931" s="1118"/>
      <c r="M931" s="1119"/>
      <c r="N931" s="1118"/>
      <c r="O931" s="1119"/>
      <c r="P931" s="184"/>
      <c r="Q931" s="184"/>
      <c r="R931" s="184"/>
      <c r="S931" s="175"/>
      <c r="T931" s="175"/>
      <c r="U931" s="175"/>
      <c r="V931" s="175"/>
      <c r="W931" s="175"/>
      <c r="X931" s="175"/>
      <c r="Y931" s="175"/>
      <c r="Z931" s="175"/>
      <c r="AA931" s="175"/>
      <c r="AB931" s="175"/>
      <c r="AC931" s="175"/>
      <c r="AD931" s="179"/>
      <c r="AE931" s="179"/>
      <c r="AF931" s="179"/>
      <c r="AG931" s="179"/>
      <c r="AH931" s="179"/>
      <c r="AI931" s="173"/>
      <c r="AJ931" s="173"/>
      <c r="AK931" s="173"/>
      <c r="AL931" s="173"/>
      <c r="AM931" s="179"/>
      <c r="AN931" s="179"/>
      <c r="AO931" s="194">
        <f t="shared" si="109"/>
        <v>0</v>
      </c>
      <c r="AP931" s="179">
        <v>1E-3</v>
      </c>
      <c r="AQ931" s="179"/>
    </row>
    <row r="932" spans="2:43">
      <c r="B932" s="183"/>
      <c r="C932" s="183"/>
      <c r="D932" s="183"/>
      <c r="E932" s="183"/>
      <c r="F932" s="183"/>
      <c r="G932" s="183"/>
      <c r="H932" s="183"/>
      <c r="I932" s="183"/>
      <c r="J932" s="183"/>
      <c r="K932" s="196">
        <f t="shared" si="108"/>
        <v>0</v>
      </c>
      <c r="L932" s="1118"/>
      <c r="M932" s="1119"/>
      <c r="N932" s="1118"/>
      <c r="O932" s="1119"/>
      <c r="P932" s="184"/>
      <c r="Q932" s="184"/>
      <c r="R932" s="184"/>
      <c r="S932" s="175"/>
      <c r="T932" s="175"/>
      <c r="U932" s="175"/>
      <c r="V932" s="175"/>
      <c r="W932" s="175"/>
      <c r="X932" s="175"/>
      <c r="Y932" s="175"/>
      <c r="Z932" s="175"/>
      <c r="AA932" s="175"/>
      <c r="AB932" s="175"/>
      <c r="AC932" s="175"/>
      <c r="AD932" s="179"/>
      <c r="AE932" s="179"/>
      <c r="AF932" s="179"/>
      <c r="AG932" s="179"/>
      <c r="AH932" s="179"/>
      <c r="AI932" s="173"/>
      <c r="AJ932" s="173"/>
      <c r="AK932" s="173"/>
      <c r="AL932" s="173"/>
      <c r="AM932" s="179"/>
      <c r="AN932" s="179"/>
      <c r="AO932" s="194">
        <f t="shared" si="109"/>
        <v>0</v>
      </c>
      <c r="AP932" s="179">
        <v>1E-3</v>
      </c>
      <c r="AQ932" s="179"/>
    </row>
    <row r="933" spans="2:43">
      <c r="B933" s="183"/>
      <c r="C933" s="183"/>
      <c r="D933" s="183"/>
      <c r="E933" s="183"/>
      <c r="F933" s="183"/>
      <c r="G933" s="183"/>
      <c r="H933" s="183"/>
      <c r="I933" s="183"/>
      <c r="J933" s="183"/>
      <c r="K933" s="196">
        <f t="shared" si="108"/>
        <v>0</v>
      </c>
      <c r="L933" s="1118"/>
      <c r="M933" s="1119"/>
      <c r="N933" s="1118"/>
      <c r="O933" s="1119"/>
      <c r="P933" s="184"/>
      <c r="Q933" s="184"/>
      <c r="R933" s="184"/>
      <c r="S933" s="175"/>
      <c r="T933" s="175"/>
      <c r="U933" s="175"/>
      <c r="V933" s="175"/>
      <c r="W933" s="175"/>
      <c r="X933" s="175"/>
      <c r="Y933" s="175"/>
      <c r="Z933" s="175"/>
      <c r="AA933" s="175"/>
      <c r="AB933" s="175"/>
      <c r="AC933" s="175"/>
      <c r="AD933" s="179"/>
      <c r="AE933" s="179"/>
      <c r="AF933" s="179"/>
      <c r="AG933" s="179"/>
      <c r="AH933" s="179"/>
      <c r="AI933" s="173"/>
      <c r="AJ933" s="173"/>
      <c r="AK933" s="173"/>
      <c r="AL933" s="173"/>
      <c r="AM933" s="179"/>
      <c r="AN933" s="179"/>
      <c r="AO933" s="194">
        <f t="shared" si="109"/>
        <v>0</v>
      </c>
      <c r="AP933" s="179">
        <v>1E-3</v>
      </c>
      <c r="AQ933" s="179"/>
    </row>
    <row r="934" spans="2:43">
      <c r="B934" s="183"/>
      <c r="C934" s="183"/>
      <c r="D934" s="183"/>
      <c r="E934" s="183"/>
      <c r="F934" s="183"/>
      <c r="G934" s="183"/>
      <c r="H934" s="183"/>
      <c r="I934" s="183"/>
      <c r="J934" s="183"/>
      <c r="K934" s="196">
        <f t="shared" si="108"/>
        <v>0</v>
      </c>
      <c r="L934" s="1118"/>
      <c r="M934" s="1119"/>
      <c r="N934" s="1118"/>
      <c r="O934" s="1119"/>
      <c r="P934" s="184"/>
      <c r="Q934" s="184"/>
      <c r="R934" s="184"/>
      <c r="S934" s="175"/>
      <c r="T934" s="175"/>
      <c r="U934" s="175"/>
      <c r="V934" s="175"/>
      <c r="W934" s="175"/>
      <c r="X934" s="175"/>
      <c r="Y934" s="175"/>
      <c r="Z934" s="175"/>
      <c r="AA934" s="175"/>
      <c r="AB934" s="175"/>
      <c r="AC934" s="175"/>
      <c r="AD934" s="179"/>
      <c r="AE934" s="179"/>
      <c r="AF934" s="179"/>
      <c r="AG934" s="179"/>
      <c r="AH934" s="179"/>
      <c r="AI934" s="173"/>
      <c r="AJ934" s="173"/>
      <c r="AK934" s="173"/>
      <c r="AL934" s="173"/>
      <c r="AM934" s="179"/>
      <c r="AN934" s="179"/>
      <c r="AO934" s="194">
        <f t="shared" si="109"/>
        <v>0</v>
      </c>
      <c r="AP934" s="179">
        <v>1E-3</v>
      </c>
      <c r="AQ934" s="179"/>
    </row>
    <row r="935" spans="2:43">
      <c r="B935" s="183"/>
      <c r="C935" s="183"/>
      <c r="D935" s="183"/>
      <c r="E935" s="183"/>
      <c r="F935" s="183"/>
      <c r="G935" s="183"/>
      <c r="H935" s="183"/>
      <c r="I935" s="183"/>
      <c r="J935" s="183"/>
      <c r="K935" s="196">
        <f t="shared" si="108"/>
        <v>0</v>
      </c>
      <c r="L935" s="1118"/>
      <c r="M935" s="1119"/>
      <c r="N935" s="1118"/>
      <c r="O935" s="1119"/>
      <c r="P935" s="184"/>
      <c r="Q935" s="184"/>
      <c r="R935" s="184"/>
      <c r="S935" s="175"/>
      <c r="T935" s="175"/>
      <c r="U935" s="175"/>
      <c r="V935" s="175"/>
      <c r="W935" s="175"/>
      <c r="X935" s="175"/>
      <c r="Y935" s="175"/>
      <c r="Z935" s="175"/>
      <c r="AA935" s="175"/>
      <c r="AB935" s="175"/>
      <c r="AC935" s="175"/>
      <c r="AD935" s="179"/>
      <c r="AE935" s="179"/>
      <c r="AF935" s="179"/>
      <c r="AG935" s="179"/>
      <c r="AH935" s="179"/>
      <c r="AI935" s="173"/>
      <c r="AJ935" s="173"/>
      <c r="AK935" s="173"/>
      <c r="AL935" s="173"/>
      <c r="AM935" s="179"/>
      <c r="AN935" s="179"/>
      <c r="AO935" s="194">
        <f t="shared" si="109"/>
        <v>0</v>
      </c>
      <c r="AP935" s="179">
        <v>1E-3</v>
      </c>
      <c r="AQ935" s="179"/>
    </row>
    <row r="936" spans="2:43">
      <c r="B936" s="183"/>
      <c r="C936" s="183"/>
      <c r="D936" s="183"/>
      <c r="E936" s="183"/>
      <c r="F936" s="183"/>
      <c r="G936" s="183"/>
      <c r="H936" s="183"/>
      <c r="I936" s="183"/>
      <c r="J936" s="183"/>
      <c r="K936" s="196">
        <f t="shared" si="108"/>
        <v>0</v>
      </c>
      <c r="L936" s="1118"/>
      <c r="M936" s="1119"/>
      <c r="N936" s="1118"/>
      <c r="O936" s="1119"/>
      <c r="P936" s="184"/>
      <c r="Q936" s="184"/>
      <c r="R936" s="184"/>
      <c r="S936" s="175"/>
      <c r="T936" s="175"/>
      <c r="U936" s="175"/>
      <c r="V936" s="175"/>
      <c r="W936" s="175"/>
      <c r="X936" s="175"/>
      <c r="Y936" s="175"/>
      <c r="Z936" s="175"/>
      <c r="AA936" s="175"/>
      <c r="AB936" s="175"/>
      <c r="AC936" s="175"/>
      <c r="AD936" s="179"/>
      <c r="AE936" s="179"/>
      <c r="AF936" s="179"/>
      <c r="AG936" s="179"/>
      <c r="AH936" s="179"/>
      <c r="AI936" s="173"/>
      <c r="AJ936" s="173"/>
      <c r="AK936" s="173"/>
      <c r="AL936" s="173"/>
      <c r="AM936" s="179"/>
      <c r="AN936" s="179"/>
      <c r="AO936" s="194">
        <f t="shared" si="109"/>
        <v>0</v>
      </c>
      <c r="AP936" s="179">
        <v>1E-3</v>
      </c>
      <c r="AQ936" s="179"/>
    </row>
    <row r="937" spans="2:43">
      <c r="B937" s="183"/>
      <c r="C937" s="183"/>
      <c r="D937" s="183"/>
      <c r="E937" s="183"/>
      <c r="F937" s="183"/>
      <c r="G937" s="183"/>
      <c r="H937" s="183"/>
      <c r="I937" s="183"/>
      <c r="J937" s="183"/>
      <c r="K937" s="196">
        <f t="shared" si="108"/>
        <v>0</v>
      </c>
      <c r="L937" s="1118"/>
      <c r="M937" s="1119"/>
      <c r="N937" s="1118"/>
      <c r="O937" s="1119"/>
      <c r="P937" s="184"/>
      <c r="Q937" s="184"/>
      <c r="R937" s="184"/>
      <c r="S937" s="175"/>
      <c r="T937" s="175"/>
      <c r="U937" s="175"/>
      <c r="V937" s="175"/>
      <c r="W937" s="175"/>
      <c r="X937" s="175"/>
      <c r="Y937" s="175"/>
      <c r="Z937" s="175"/>
      <c r="AA937" s="175"/>
      <c r="AB937" s="175"/>
      <c r="AC937" s="175"/>
      <c r="AD937" s="179"/>
      <c r="AE937" s="179"/>
      <c r="AF937" s="179"/>
      <c r="AG937" s="179"/>
      <c r="AH937" s="179"/>
      <c r="AI937" s="173"/>
      <c r="AJ937" s="173"/>
      <c r="AK937" s="173"/>
      <c r="AL937" s="173"/>
      <c r="AM937" s="179"/>
      <c r="AN937" s="179"/>
      <c r="AO937" s="194">
        <f t="shared" si="109"/>
        <v>0</v>
      </c>
      <c r="AP937" s="179">
        <v>1E-3</v>
      </c>
      <c r="AQ937" s="179"/>
    </row>
    <row r="938" spans="2:43">
      <c r="B938" s="183"/>
      <c r="C938" s="183"/>
      <c r="D938" s="183"/>
      <c r="E938" s="183"/>
      <c r="F938" s="183"/>
      <c r="G938" s="183"/>
      <c r="H938" s="183"/>
      <c r="I938" s="183"/>
      <c r="J938" s="183"/>
      <c r="K938" s="196">
        <f t="shared" si="108"/>
        <v>0</v>
      </c>
      <c r="L938" s="1118"/>
      <c r="M938" s="1119"/>
      <c r="N938" s="1118"/>
      <c r="O938" s="1119"/>
      <c r="P938" s="184"/>
      <c r="Q938" s="184"/>
      <c r="R938" s="184"/>
      <c r="S938" s="175"/>
      <c r="T938" s="175"/>
      <c r="U938" s="175"/>
      <c r="V938" s="175"/>
      <c r="W938" s="175"/>
      <c r="X938" s="175"/>
      <c r="Y938" s="175"/>
      <c r="Z938" s="175"/>
      <c r="AA938" s="175"/>
      <c r="AB938" s="175"/>
      <c r="AC938" s="175"/>
      <c r="AD938" s="179"/>
      <c r="AE938" s="179"/>
      <c r="AF938" s="179"/>
      <c r="AG938" s="179"/>
      <c r="AH938" s="179"/>
      <c r="AI938" s="173"/>
      <c r="AJ938" s="173"/>
      <c r="AK938" s="173"/>
      <c r="AL938" s="173"/>
      <c r="AM938" s="179"/>
      <c r="AN938" s="179"/>
      <c r="AO938" s="194">
        <f t="shared" si="109"/>
        <v>0</v>
      </c>
      <c r="AP938" s="179">
        <v>1E-3</v>
      </c>
      <c r="AQ938" s="179"/>
    </row>
    <row r="939" spans="2:43">
      <c r="B939" s="183"/>
      <c r="C939" s="183"/>
      <c r="D939" s="183"/>
      <c r="E939" s="183"/>
      <c r="F939" s="183"/>
      <c r="G939" s="183"/>
      <c r="H939" s="183"/>
      <c r="I939" s="183"/>
      <c r="J939" s="183"/>
      <c r="K939" s="196">
        <f t="shared" si="108"/>
        <v>0</v>
      </c>
      <c r="L939" s="1118"/>
      <c r="M939" s="1119"/>
      <c r="N939" s="1118"/>
      <c r="O939" s="1119"/>
      <c r="P939" s="184"/>
      <c r="Q939" s="184"/>
      <c r="R939" s="184"/>
      <c r="S939" s="175"/>
      <c r="T939" s="175"/>
      <c r="U939" s="175"/>
      <c r="V939" s="175"/>
      <c r="W939" s="175"/>
      <c r="X939" s="175"/>
      <c r="Y939" s="175"/>
      <c r="Z939" s="175"/>
      <c r="AA939" s="175"/>
      <c r="AB939" s="175"/>
      <c r="AC939" s="175"/>
      <c r="AD939" s="179"/>
      <c r="AE939" s="179"/>
      <c r="AF939" s="179"/>
      <c r="AG939" s="179"/>
      <c r="AH939" s="179"/>
      <c r="AI939" s="173"/>
      <c r="AJ939" s="173"/>
      <c r="AK939" s="173"/>
      <c r="AL939" s="173"/>
      <c r="AM939" s="179"/>
      <c r="AN939" s="179"/>
      <c r="AO939" s="194">
        <f t="shared" si="109"/>
        <v>0</v>
      </c>
      <c r="AP939" s="179">
        <v>1E-3</v>
      </c>
      <c r="AQ939" s="179"/>
    </row>
    <row r="940" spans="2:43">
      <c r="B940" s="183"/>
      <c r="C940" s="183"/>
      <c r="D940" s="183"/>
      <c r="E940" s="183"/>
      <c r="F940" s="183"/>
      <c r="G940" s="183"/>
      <c r="H940" s="183"/>
      <c r="I940" s="183"/>
      <c r="J940" s="183"/>
      <c r="K940" s="196">
        <f t="shared" si="108"/>
        <v>0</v>
      </c>
      <c r="L940" s="1118"/>
      <c r="M940" s="1119"/>
      <c r="N940" s="1118"/>
      <c r="O940" s="1119"/>
      <c r="P940" s="184"/>
      <c r="Q940" s="184"/>
      <c r="R940" s="184"/>
      <c r="S940" s="175"/>
      <c r="T940" s="175"/>
      <c r="U940" s="175"/>
      <c r="V940" s="175"/>
      <c r="W940" s="175"/>
      <c r="X940" s="175"/>
      <c r="Y940" s="175"/>
      <c r="Z940" s="175"/>
      <c r="AA940" s="175"/>
      <c r="AB940" s="175"/>
      <c r="AC940" s="175"/>
      <c r="AD940" s="179"/>
      <c r="AE940" s="179"/>
      <c r="AF940" s="179"/>
      <c r="AG940" s="179"/>
      <c r="AH940" s="179"/>
      <c r="AI940" s="173"/>
      <c r="AJ940" s="173"/>
      <c r="AK940" s="173"/>
      <c r="AL940" s="173"/>
      <c r="AM940" s="179"/>
      <c r="AN940" s="179"/>
      <c r="AO940" s="194">
        <f t="shared" si="109"/>
        <v>0</v>
      </c>
      <c r="AP940" s="179">
        <v>1E-3</v>
      </c>
      <c r="AQ940" s="179"/>
    </row>
    <row r="941" spans="2:43">
      <c r="B941" s="183"/>
      <c r="C941" s="183"/>
      <c r="D941" s="183"/>
      <c r="E941" s="183"/>
      <c r="F941" s="183"/>
      <c r="G941" s="183"/>
      <c r="H941" s="183"/>
      <c r="I941" s="183"/>
      <c r="J941" s="183"/>
      <c r="K941" s="196">
        <f t="shared" si="108"/>
        <v>0</v>
      </c>
      <c r="L941" s="1118"/>
      <c r="M941" s="1119"/>
      <c r="N941" s="1118"/>
      <c r="O941" s="1119"/>
      <c r="P941" s="184"/>
      <c r="Q941" s="184"/>
      <c r="R941" s="184"/>
      <c r="S941" s="175"/>
      <c r="T941" s="175"/>
      <c r="U941" s="175"/>
      <c r="V941" s="175"/>
      <c r="W941" s="175"/>
      <c r="X941" s="175"/>
      <c r="Y941" s="175"/>
      <c r="Z941" s="175"/>
      <c r="AA941" s="175"/>
      <c r="AB941" s="175"/>
      <c r="AC941" s="175"/>
      <c r="AD941" s="179"/>
      <c r="AE941" s="179"/>
      <c r="AF941" s="179"/>
      <c r="AG941" s="179"/>
      <c r="AH941" s="179"/>
      <c r="AI941" s="173"/>
      <c r="AJ941" s="173"/>
      <c r="AK941" s="173"/>
      <c r="AL941" s="173"/>
      <c r="AM941" s="179"/>
      <c r="AN941" s="179"/>
      <c r="AO941" s="194">
        <f t="shared" si="109"/>
        <v>0</v>
      </c>
      <c r="AP941" s="179">
        <v>1E-3</v>
      </c>
      <c r="AQ941" s="179"/>
    </row>
    <row r="942" spans="2:43">
      <c r="B942" s="183"/>
      <c r="C942" s="183"/>
      <c r="D942" s="183"/>
      <c r="E942" s="183"/>
      <c r="F942" s="183"/>
      <c r="G942" s="183"/>
      <c r="H942" s="183"/>
      <c r="I942" s="183"/>
      <c r="J942" s="183"/>
      <c r="K942" s="196">
        <f t="shared" si="108"/>
        <v>0</v>
      </c>
      <c r="L942" s="1118"/>
      <c r="M942" s="1119"/>
      <c r="N942" s="1118"/>
      <c r="O942" s="1119"/>
      <c r="P942" s="184"/>
      <c r="Q942" s="184"/>
      <c r="R942" s="184"/>
      <c r="S942" s="175"/>
      <c r="T942" s="175"/>
      <c r="U942" s="175"/>
      <c r="V942" s="175"/>
      <c r="W942" s="175"/>
      <c r="X942" s="175"/>
      <c r="Y942" s="175"/>
      <c r="Z942" s="175"/>
      <c r="AA942" s="175"/>
      <c r="AB942" s="175"/>
      <c r="AC942" s="175"/>
      <c r="AD942" s="179"/>
      <c r="AE942" s="179"/>
      <c r="AF942" s="179"/>
      <c r="AG942" s="179"/>
      <c r="AH942" s="179"/>
      <c r="AI942" s="173"/>
      <c r="AJ942" s="173"/>
      <c r="AK942" s="173"/>
      <c r="AL942" s="173"/>
      <c r="AM942" s="179"/>
      <c r="AN942" s="179"/>
      <c r="AO942" s="194">
        <f t="shared" si="109"/>
        <v>0</v>
      </c>
      <c r="AP942" s="179">
        <v>1E-3</v>
      </c>
      <c r="AQ942" s="179"/>
    </row>
    <row r="943" spans="2:43">
      <c r="B943" s="183"/>
      <c r="C943" s="183"/>
      <c r="D943" s="183"/>
      <c r="E943" s="183"/>
      <c r="F943" s="183"/>
      <c r="G943" s="183"/>
      <c r="H943" s="183"/>
      <c r="I943" s="183"/>
      <c r="J943" s="183"/>
      <c r="K943" s="196">
        <f t="shared" si="108"/>
        <v>0</v>
      </c>
      <c r="L943" s="1118"/>
      <c r="M943" s="1119"/>
      <c r="N943" s="1118"/>
      <c r="O943" s="1119"/>
      <c r="P943" s="184"/>
      <c r="Q943" s="184"/>
      <c r="R943" s="184"/>
      <c r="S943" s="175"/>
      <c r="T943" s="175"/>
      <c r="U943" s="175"/>
      <c r="V943" s="175"/>
      <c r="W943" s="175"/>
      <c r="X943" s="175"/>
      <c r="Y943" s="175"/>
      <c r="Z943" s="175"/>
      <c r="AA943" s="175"/>
      <c r="AB943" s="175"/>
      <c r="AC943" s="175"/>
      <c r="AD943" s="179"/>
      <c r="AE943" s="179"/>
      <c r="AF943" s="179"/>
      <c r="AG943" s="179"/>
      <c r="AH943" s="179"/>
      <c r="AI943" s="173"/>
      <c r="AJ943" s="173"/>
      <c r="AK943" s="173"/>
      <c r="AL943" s="173"/>
      <c r="AM943" s="179"/>
      <c r="AN943" s="179"/>
      <c r="AO943" s="194">
        <f t="shared" si="109"/>
        <v>0</v>
      </c>
      <c r="AP943" s="179">
        <v>1E-3</v>
      </c>
      <c r="AQ943" s="179"/>
    </row>
    <row r="944" spans="2:43">
      <c r="B944" s="183"/>
      <c r="C944" s="183"/>
      <c r="D944" s="183"/>
      <c r="E944" s="183"/>
      <c r="F944" s="183"/>
      <c r="G944" s="183"/>
      <c r="H944" s="183"/>
      <c r="I944" s="183"/>
      <c r="J944" s="183"/>
      <c r="K944" s="196">
        <f t="shared" si="108"/>
        <v>0</v>
      </c>
      <c r="L944" s="1118"/>
      <c r="M944" s="1119"/>
      <c r="N944" s="1118"/>
      <c r="O944" s="1119"/>
      <c r="P944" s="184"/>
      <c r="Q944" s="184"/>
      <c r="R944" s="184"/>
      <c r="S944" s="175"/>
      <c r="T944" s="175"/>
      <c r="U944" s="175"/>
      <c r="V944" s="175"/>
      <c r="W944" s="175"/>
      <c r="X944" s="175"/>
      <c r="Y944" s="175"/>
      <c r="Z944" s="175"/>
      <c r="AA944" s="175"/>
      <c r="AB944" s="175"/>
      <c r="AC944" s="175"/>
      <c r="AD944" s="179"/>
      <c r="AE944" s="179"/>
      <c r="AF944" s="179"/>
      <c r="AG944" s="179"/>
      <c r="AH944" s="179"/>
      <c r="AI944" s="173"/>
      <c r="AJ944" s="173"/>
      <c r="AK944" s="173"/>
      <c r="AL944" s="173"/>
      <c r="AM944" s="179"/>
      <c r="AN944" s="179"/>
      <c r="AO944" s="194">
        <f t="shared" si="109"/>
        <v>0</v>
      </c>
      <c r="AP944" s="179">
        <v>1E-3</v>
      </c>
      <c r="AQ944" s="179"/>
    </row>
    <row r="945" spans="2:43">
      <c r="B945" s="183"/>
      <c r="C945" s="183"/>
      <c r="D945" s="183"/>
      <c r="E945" s="183"/>
      <c r="F945" s="183"/>
      <c r="G945" s="183"/>
      <c r="H945" s="183"/>
      <c r="I945" s="183"/>
      <c r="J945" s="183"/>
      <c r="K945" s="196">
        <f t="shared" si="108"/>
        <v>0</v>
      </c>
      <c r="L945" s="1118"/>
      <c r="M945" s="1119"/>
      <c r="N945" s="1118"/>
      <c r="O945" s="1119"/>
      <c r="P945" s="184"/>
      <c r="Q945" s="184"/>
      <c r="R945" s="184"/>
      <c r="S945" s="175"/>
      <c r="T945" s="175"/>
      <c r="U945" s="175"/>
      <c r="V945" s="175"/>
      <c r="W945" s="175"/>
      <c r="X945" s="175"/>
      <c r="Y945" s="175"/>
      <c r="Z945" s="175"/>
      <c r="AA945" s="175"/>
      <c r="AB945" s="175"/>
      <c r="AC945" s="175"/>
      <c r="AD945" s="179"/>
      <c r="AE945" s="179"/>
      <c r="AF945" s="179"/>
      <c r="AG945" s="179"/>
      <c r="AH945" s="179"/>
      <c r="AI945" s="173"/>
      <c r="AJ945" s="173"/>
      <c r="AK945" s="173"/>
      <c r="AL945" s="173"/>
      <c r="AM945" s="179"/>
      <c r="AN945" s="179"/>
      <c r="AO945" s="194">
        <f t="shared" si="109"/>
        <v>0</v>
      </c>
      <c r="AP945" s="179">
        <v>1E-3</v>
      </c>
      <c r="AQ945" s="179"/>
    </row>
    <row r="946" spans="2:43">
      <c r="B946" s="183"/>
      <c r="C946" s="183"/>
      <c r="D946" s="183"/>
      <c r="E946" s="183"/>
      <c r="F946" s="183"/>
      <c r="G946" s="183"/>
      <c r="H946" s="183"/>
      <c r="I946" s="183"/>
      <c r="J946" s="183"/>
      <c r="K946" s="196">
        <f t="shared" si="108"/>
        <v>0</v>
      </c>
      <c r="L946" s="1118"/>
      <c r="M946" s="1119"/>
      <c r="N946" s="1118"/>
      <c r="O946" s="1119"/>
      <c r="P946" s="184"/>
      <c r="Q946" s="184"/>
      <c r="R946" s="184"/>
      <c r="S946" s="175"/>
      <c r="T946" s="175"/>
      <c r="U946" s="175"/>
      <c r="V946" s="175"/>
      <c r="W946" s="175"/>
      <c r="X946" s="175"/>
      <c r="Y946" s="175"/>
      <c r="Z946" s="175"/>
      <c r="AA946" s="175"/>
      <c r="AB946" s="175"/>
      <c r="AC946" s="175"/>
      <c r="AD946" s="179"/>
      <c r="AE946" s="179"/>
      <c r="AF946" s="179"/>
      <c r="AG946" s="179"/>
      <c r="AH946" s="179"/>
      <c r="AI946" s="173"/>
      <c r="AJ946" s="173"/>
      <c r="AK946" s="173"/>
      <c r="AL946" s="173"/>
      <c r="AM946" s="179"/>
      <c r="AN946" s="179"/>
      <c r="AO946" s="194">
        <f t="shared" si="109"/>
        <v>0</v>
      </c>
      <c r="AP946" s="179">
        <v>1E-3</v>
      </c>
      <c r="AQ946" s="179"/>
    </row>
    <row r="947" spans="2:43">
      <c r="B947" s="183"/>
      <c r="C947" s="183"/>
      <c r="D947" s="183"/>
      <c r="E947" s="183"/>
      <c r="F947" s="183"/>
      <c r="G947" s="183"/>
      <c r="H947" s="183"/>
      <c r="I947" s="183"/>
      <c r="J947" s="183"/>
      <c r="K947" s="196">
        <f t="shared" si="108"/>
        <v>0</v>
      </c>
      <c r="L947" s="1118"/>
      <c r="M947" s="1119"/>
      <c r="N947" s="1118"/>
      <c r="O947" s="1119"/>
      <c r="P947" s="184"/>
      <c r="Q947" s="184"/>
      <c r="R947" s="184"/>
      <c r="S947" s="175"/>
      <c r="T947" s="175"/>
      <c r="U947" s="175"/>
      <c r="V947" s="175"/>
      <c r="W947" s="175"/>
      <c r="X947" s="175"/>
      <c r="Y947" s="175"/>
      <c r="Z947" s="175"/>
      <c r="AA947" s="175"/>
      <c r="AB947" s="175"/>
      <c r="AC947" s="175"/>
      <c r="AD947" s="179"/>
      <c r="AE947" s="179"/>
      <c r="AF947" s="179"/>
      <c r="AG947" s="179"/>
      <c r="AH947" s="179"/>
      <c r="AI947" s="173"/>
      <c r="AJ947" s="173"/>
      <c r="AK947" s="173"/>
      <c r="AL947" s="173"/>
      <c r="AM947" s="179"/>
      <c r="AN947" s="179"/>
      <c r="AO947" s="194">
        <f t="shared" si="109"/>
        <v>0</v>
      </c>
      <c r="AP947" s="179">
        <v>1E-3</v>
      </c>
      <c r="AQ947" s="179"/>
    </row>
    <row r="948" spans="2:43">
      <c r="B948" s="183"/>
      <c r="C948" s="183"/>
      <c r="D948" s="183"/>
      <c r="E948" s="183"/>
      <c r="F948" s="183"/>
      <c r="G948" s="183"/>
      <c r="H948" s="183"/>
      <c r="I948" s="183"/>
      <c r="J948" s="183"/>
      <c r="K948" s="196">
        <f t="shared" si="108"/>
        <v>0</v>
      </c>
      <c r="L948" s="1118"/>
      <c r="M948" s="1119"/>
      <c r="N948" s="1118"/>
      <c r="O948" s="1119"/>
      <c r="P948" s="184"/>
      <c r="Q948" s="184"/>
      <c r="R948" s="184"/>
      <c r="S948" s="175"/>
      <c r="T948" s="175"/>
      <c r="U948" s="175"/>
      <c r="V948" s="175"/>
      <c r="W948" s="175"/>
      <c r="X948" s="175"/>
      <c r="Y948" s="175"/>
      <c r="Z948" s="175"/>
      <c r="AA948" s="175"/>
      <c r="AB948" s="175"/>
      <c r="AC948" s="175"/>
      <c r="AD948" s="179"/>
      <c r="AE948" s="179"/>
      <c r="AF948" s="179"/>
      <c r="AG948" s="179"/>
      <c r="AH948" s="179"/>
      <c r="AI948" s="173"/>
      <c r="AJ948" s="173"/>
      <c r="AK948" s="173"/>
      <c r="AL948" s="173"/>
      <c r="AM948" s="179"/>
      <c r="AN948" s="179"/>
      <c r="AO948" s="194">
        <f t="shared" si="109"/>
        <v>0</v>
      </c>
      <c r="AP948" s="179">
        <v>1E-3</v>
      </c>
      <c r="AQ948" s="179"/>
    </row>
    <row r="949" spans="2:43">
      <c r="B949" s="183"/>
      <c r="C949" s="183"/>
      <c r="D949" s="183"/>
      <c r="E949" s="183"/>
      <c r="F949" s="183"/>
      <c r="G949" s="183"/>
      <c r="H949" s="183"/>
      <c r="I949" s="183"/>
      <c r="J949" s="183"/>
      <c r="K949" s="196">
        <f t="shared" si="108"/>
        <v>0</v>
      </c>
      <c r="L949" s="1118"/>
      <c r="M949" s="1119"/>
      <c r="N949" s="1118"/>
      <c r="O949" s="1119"/>
      <c r="P949" s="184"/>
      <c r="Q949" s="184"/>
      <c r="R949" s="184"/>
      <c r="S949" s="175"/>
      <c r="T949" s="175"/>
      <c r="U949" s="175"/>
      <c r="V949" s="175"/>
      <c r="W949" s="175"/>
      <c r="X949" s="175"/>
      <c r="Y949" s="175"/>
      <c r="Z949" s="175"/>
      <c r="AA949" s="175"/>
      <c r="AB949" s="175"/>
      <c r="AC949" s="175"/>
      <c r="AD949" s="179"/>
      <c r="AE949" s="179"/>
      <c r="AF949" s="179"/>
      <c r="AG949" s="179"/>
      <c r="AH949" s="179"/>
      <c r="AI949" s="173"/>
      <c r="AJ949" s="173"/>
      <c r="AK949" s="173"/>
      <c r="AL949" s="173"/>
      <c r="AM949" s="179"/>
      <c r="AN949" s="179"/>
      <c r="AO949" s="194">
        <f t="shared" si="109"/>
        <v>0</v>
      </c>
      <c r="AP949" s="179">
        <v>1E-3</v>
      </c>
      <c r="AQ949" s="179"/>
    </row>
    <row r="950" spans="2:43">
      <c r="B950" s="183"/>
      <c r="C950" s="183"/>
      <c r="D950" s="183"/>
      <c r="E950" s="183"/>
      <c r="F950" s="183"/>
      <c r="G950" s="183"/>
      <c r="H950" s="183"/>
      <c r="I950" s="183"/>
      <c r="J950" s="183"/>
      <c r="K950" s="196">
        <f t="shared" si="108"/>
        <v>0</v>
      </c>
      <c r="L950" s="1118"/>
      <c r="M950" s="1119"/>
      <c r="N950" s="1118"/>
      <c r="O950" s="1119"/>
      <c r="P950" s="184"/>
      <c r="Q950" s="184"/>
      <c r="R950" s="184"/>
      <c r="S950" s="175"/>
      <c r="T950" s="175"/>
      <c r="U950" s="175"/>
      <c r="V950" s="175"/>
      <c r="W950" s="175"/>
      <c r="X950" s="175"/>
      <c r="Y950" s="175"/>
      <c r="Z950" s="175"/>
      <c r="AA950" s="175"/>
      <c r="AB950" s="175"/>
      <c r="AC950" s="175"/>
      <c r="AD950" s="179"/>
      <c r="AE950" s="179"/>
      <c r="AF950" s="179"/>
      <c r="AG950" s="179"/>
      <c r="AH950" s="179"/>
      <c r="AI950" s="173"/>
      <c r="AJ950" s="173"/>
      <c r="AK950" s="173"/>
      <c r="AL950" s="173"/>
      <c r="AM950" s="179"/>
      <c r="AN950" s="179"/>
      <c r="AO950" s="194">
        <f t="shared" si="109"/>
        <v>0</v>
      </c>
      <c r="AP950" s="179">
        <v>1E-3</v>
      </c>
      <c r="AQ950" s="179"/>
    </row>
    <row r="951" spans="2:43">
      <c r="B951" s="183"/>
      <c r="C951" s="183"/>
      <c r="D951" s="183"/>
      <c r="E951" s="183"/>
      <c r="F951" s="183"/>
      <c r="G951" s="183"/>
      <c r="H951" s="183"/>
      <c r="I951" s="183"/>
      <c r="J951" s="183"/>
      <c r="K951" s="196">
        <f t="shared" si="108"/>
        <v>0</v>
      </c>
      <c r="L951" s="1118"/>
      <c r="M951" s="1119"/>
      <c r="N951" s="1118"/>
      <c r="O951" s="1119"/>
      <c r="P951" s="184"/>
      <c r="Q951" s="184"/>
      <c r="R951" s="184"/>
      <c r="S951" s="175"/>
      <c r="T951" s="175"/>
      <c r="U951" s="175"/>
      <c r="V951" s="175"/>
      <c r="W951" s="175"/>
      <c r="X951" s="175"/>
      <c r="Y951" s="175"/>
      <c r="Z951" s="175"/>
      <c r="AA951" s="175"/>
      <c r="AB951" s="175"/>
      <c r="AC951" s="175"/>
      <c r="AD951" s="179"/>
      <c r="AE951" s="179"/>
      <c r="AF951" s="179"/>
      <c r="AG951" s="179"/>
      <c r="AH951" s="179"/>
      <c r="AI951" s="173"/>
      <c r="AJ951" s="173"/>
      <c r="AK951" s="173"/>
      <c r="AL951" s="173"/>
      <c r="AM951" s="179"/>
      <c r="AN951" s="179"/>
      <c r="AO951" s="194">
        <f t="shared" si="109"/>
        <v>0</v>
      </c>
      <c r="AP951" s="179">
        <v>1E-3</v>
      </c>
      <c r="AQ951" s="179"/>
    </row>
    <row r="952" spans="2:43">
      <c r="B952" s="183"/>
      <c r="C952" s="183"/>
      <c r="D952" s="183"/>
      <c r="E952" s="183"/>
      <c r="F952" s="183"/>
      <c r="G952" s="183"/>
      <c r="H952" s="183"/>
      <c r="I952" s="183"/>
      <c r="J952" s="183"/>
      <c r="K952" s="196">
        <f t="shared" si="108"/>
        <v>0</v>
      </c>
      <c r="L952" s="1118"/>
      <c r="M952" s="1119"/>
      <c r="N952" s="1118"/>
      <c r="O952" s="1119"/>
      <c r="P952" s="184"/>
      <c r="Q952" s="184"/>
      <c r="R952" s="184"/>
      <c r="S952" s="175"/>
      <c r="T952" s="175"/>
      <c r="U952" s="175"/>
      <c r="V952" s="175"/>
      <c r="W952" s="175"/>
      <c r="X952" s="175"/>
      <c r="Y952" s="175"/>
      <c r="Z952" s="175"/>
      <c r="AA952" s="175"/>
      <c r="AB952" s="175"/>
      <c r="AC952" s="175"/>
      <c r="AD952" s="179"/>
      <c r="AE952" s="179"/>
      <c r="AF952" s="179"/>
      <c r="AG952" s="179"/>
      <c r="AH952" s="179"/>
      <c r="AI952" s="173"/>
      <c r="AJ952" s="173"/>
      <c r="AK952" s="173"/>
      <c r="AL952" s="173"/>
      <c r="AM952" s="179"/>
      <c r="AN952" s="179"/>
      <c r="AO952" s="194">
        <f t="shared" si="109"/>
        <v>0</v>
      </c>
      <c r="AP952" s="179">
        <v>1E-3</v>
      </c>
      <c r="AQ952" s="179"/>
    </row>
    <row r="953" spans="2:43">
      <c r="B953" s="183"/>
      <c r="C953" s="183"/>
      <c r="D953" s="183"/>
      <c r="E953" s="183"/>
      <c r="F953" s="183"/>
      <c r="G953" s="183"/>
      <c r="H953" s="183"/>
      <c r="I953" s="183"/>
      <c r="J953" s="183"/>
      <c r="K953" s="196">
        <f t="shared" si="108"/>
        <v>0</v>
      </c>
      <c r="L953" s="1118"/>
      <c r="M953" s="1119"/>
      <c r="N953" s="1118"/>
      <c r="O953" s="1119"/>
      <c r="P953" s="184"/>
      <c r="Q953" s="184"/>
      <c r="R953" s="184"/>
      <c r="S953" s="175"/>
      <c r="T953" s="175"/>
      <c r="U953" s="175"/>
      <c r="V953" s="175"/>
      <c r="W953" s="175"/>
      <c r="X953" s="175"/>
      <c r="Y953" s="175"/>
      <c r="Z953" s="175"/>
      <c r="AA953" s="175"/>
      <c r="AB953" s="175"/>
      <c r="AC953" s="175"/>
      <c r="AD953" s="179"/>
      <c r="AE953" s="179"/>
      <c r="AF953" s="179"/>
      <c r="AG953" s="179"/>
      <c r="AH953" s="179"/>
      <c r="AI953" s="173"/>
      <c r="AJ953" s="173"/>
      <c r="AK953" s="173"/>
      <c r="AL953" s="173"/>
      <c r="AM953" s="179"/>
      <c r="AN953" s="179"/>
      <c r="AO953" s="194">
        <f t="shared" si="109"/>
        <v>0</v>
      </c>
      <c r="AP953" s="179">
        <v>1E-3</v>
      </c>
      <c r="AQ953" s="179"/>
    </row>
    <row r="954" spans="2:43">
      <c r="B954" s="183"/>
      <c r="C954" s="183"/>
      <c r="D954" s="183"/>
      <c r="E954" s="183"/>
      <c r="F954" s="183"/>
      <c r="G954" s="183"/>
      <c r="H954" s="183"/>
      <c r="I954" s="183"/>
      <c r="J954" s="183"/>
      <c r="K954" s="196">
        <f t="shared" si="108"/>
        <v>0</v>
      </c>
      <c r="L954" s="1118"/>
      <c r="M954" s="1119"/>
      <c r="N954" s="1118"/>
      <c r="O954" s="1119"/>
      <c r="P954" s="184"/>
      <c r="Q954" s="184"/>
      <c r="R954" s="184"/>
      <c r="S954" s="175"/>
      <c r="T954" s="175"/>
      <c r="U954" s="175"/>
      <c r="V954" s="175"/>
      <c r="W954" s="175"/>
      <c r="X954" s="175"/>
      <c r="Y954" s="175"/>
      <c r="Z954" s="175"/>
      <c r="AA954" s="175"/>
      <c r="AB954" s="175"/>
      <c r="AC954" s="175"/>
      <c r="AD954" s="179"/>
      <c r="AE954" s="179"/>
      <c r="AF954" s="179"/>
      <c r="AG954" s="179"/>
      <c r="AH954" s="179"/>
      <c r="AI954" s="173"/>
      <c r="AJ954" s="173"/>
      <c r="AK954" s="173"/>
      <c r="AL954" s="173"/>
      <c r="AM954" s="179"/>
      <c r="AN954" s="179"/>
      <c r="AO954" s="194">
        <f t="shared" si="109"/>
        <v>0</v>
      </c>
      <c r="AP954" s="179">
        <v>1E-3</v>
      </c>
      <c r="AQ954" s="179"/>
    </row>
    <row r="955" spans="2:43">
      <c r="B955" s="183"/>
      <c r="C955" s="183"/>
      <c r="D955" s="183"/>
      <c r="E955" s="183"/>
      <c r="F955" s="183"/>
      <c r="G955" s="183"/>
      <c r="H955" s="183"/>
      <c r="I955" s="183"/>
      <c r="J955" s="183"/>
      <c r="K955" s="196">
        <f t="shared" si="108"/>
        <v>0</v>
      </c>
      <c r="L955" s="1118"/>
      <c r="M955" s="1119"/>
      <c r="N955" s="1118"/>
      <c r="O955" s="1119"/>
      <c r="P955" s="184"/>
      <c r="Q955" s="184"/>
      <c r="R955" s="184"/>
      <c r="S955" s="175"/>
      <c r="T955" s="175"/>
      <c r="U955" s="175"/>
      <c r="V955" s="175"/>
      <c r="W955" s="175"/>
      <c r="X955" s="175"/>
      <c r="Y955" s="175"/>
      <c r="Z955" s="175"/>
      <c r="AA955" s="175"/>
      <c r="AB955" s="175"/>
      <c r="AC955" s="175"/>
      <c r="AD955" s="179"/>
      <c r="AE955" s="179"/>
      <c r="AF955" s="179"/>
      <c r="AG955" s="179"/>
      <c r="AH955" s="179"/>
      <c r="AI955" s="173"/>
      <c r="AJ955" s="173"/>
      <c r="AK955" s="173"/>
      <c r="AL955" s="173"/>
      <c r="AM955" s="179"/>
      <c r="AN955" s="179"/>
      <c r="AO955" s="194">
        <f t="shared" si="109"/>
        <v>0</v>
      </c>
      <c r="AP955" s="179">
        <v>1E-3</v>
      </c>
      <c r="AQ955" s="179"/>
    </row>
    <row r="956" spans="2:43">
      <c r="B956" s="183"/>
      <c r="C956" s="183"/>
      <c r="D956" s="183"/>
      <c r="E956" s="183"/>
      <c r="F956" s="183"/>
      <c r="G956" s="183"/>
      <c r="H956" s="183"/>
      <c r="I956" s="183"/>
      <c r="J956" s="183"/>
      <c r="K956" s="196">
        <f t="shared" si="108"/>
        <v>0</v>
      </c>
      <c r="L956" s="1118"/>
      <c r="M956" s="1119"/>
      <c r="N956" s="1118"/>
      <c r="O956" s="1119"/>
      <c r="P956" s="184"/>
      <c r="Q956" s="184"/>
      <c r="R956" s="184"/>
      <c r="S956" s="175"/>
      <c r="T956" s="175"/>
      <c r="U956" s="175"/>
      <c r="V956" s="175"/>
      <c r="W956" s="175"/>
      <c r="X956" s="175"/>
      <c r="Y956" s="175"/>
      <c r="Z956" s="175"/>
      <c r="AA956" s="175"/>
      <c r="AB956" s="175"/>
      <c r="AC956" s="175"/>
      <c r="AD956" s="179"/>
      <c r="AE956" s="179"/>
      <c r="AF956" s="179"/>
      <c r="AG956" s="179"/>
      <c r="AH956" s="179"/>
      <c r="AI956" s="173"/>
      <c r="AJ956" s="173"/>
      <c r="AK956" s="173"/>
      <c r="AL956" s="173"/>
      <c r="AM956" s="179"/>
      <c r="AN956" s="179"/>
      <c r="AO956" s="194">
        <f t="shared" si="109"/>
        <v>0</v>
      </c>
      <c r="AP956" s="179">
        <v>1E-3</v>
      </c>
      <c r="AQ956" s="179"/>
    </row>
    <row r="957" spans="2:43">
      <c r="B957" s="183"/>
      <c r="C957" s="183"/>
      <c r="D957" s="183"/>
      <c r="E957" s="183"/>
      <c r="F957" s="183"/>
      <c r="G957" s="183"/>
      <c r="H957" s="183"/>
      <c r="I957" s="183"/>
      <c r="J957" s="183"/>
      <c r="K957" s="196">
        <f t="shared" si="108"/>
        <v>0</v>
      </c>
      <c r="L957" s="1118"/>
      <c r="M957" s="1119"/>
      <c r="N957" s="1118"/>
      <c r="O957" s="1119"/>
      <c r="P957" s="184"/>
      <c r="Q957" s="184"/>
      <c r="R957" s="184"/>
      <c r="S957" s="175"/>
      <c r="T957" s="175"/>
      <c r="U957" s="175"/>
      <c r="V957" s="175"/>
      <c r="W957" s="175"/>
      <c r="X957" s="175"/>
      <c r="Y957" s="175"/>
      <c r="Z957" s="175"/>
      <c r="AA957" s="175"/>
      <c r="AB957" s="175"/>
      <c r="AC957" s="175"/>
      <c r="AD957" s="179"/>
      <c r="AE957" s="179"/>
      <c r="AF957" s="179"/>
      <c r="AG957" s="179"/>
      <c r="AH957" s="179"/>
      <c r="AI957" s="173"/>
      <c r="AJ957" s="173"/>
      <c r="AK957" s="173"/>
      <c r="AL957" s="173"/>
      <c r="AM957" s="179"/>
      <c r="AN957" s="179"/>
      <c r="AO957" s="194">
        <f t="shared" si="109"/>
        <v>0</v>
      </c>
      <c r="AP957" s="179">
        <v>1E-3</v>
      </c>
      <c r="AQ957" s="179"/>
    </row>
    <row r="958" spans="2:43">
      <c r="B958" s="183"/>
      <c r="C958" s="183"/>
      <c r="D958" s="183"/>
      <c r="E958" s="183"/>
      <c r="F958" s="183"/>
      <c r="G958" s="183"/>
      <c r="H958" s="183"/>
      <c r="I958" s="183"/>
      <c r="J958" s="183"/>
      <c r="K958" s="196">
        <f t="shared" si="108"/>
        <v>0</v>
      </c>
      <c r="L958" s="1118"/>
      <c r="M958" s="1119"/>
      <c r="N958" s="1118"/>
      <c r="O958" s="1119"/>
      <c r="P958" s="184"/>
      <c r="Q958" s="184"/>
      <c r="R958" s="184"/>
      <c r="S958" s="175"/>
      <c r="T958" s="175"/>
      <c r="U958" s="175"/>
      <c r="V958" s="175"/>
      <c r="W958" s="175"/>
      <c r="X958" s="175"/>
      <c r="Y958" s="175"/>
      <c r="Z958" s="175"/>
      <c r="AA958" s="175"/>
      <c r="AB958" s="175"/>
      <c r="AC958" s="175"/>
      <c r="AD958" s="179"/>
      <c r="AE958" s="179"/>
      <c r="AF958" s="179"/>
      <c r="AG958" s="179"/>
      <c r="AH958" s="179"/>
      <c r="AI958" s="173"/>
      <c r="AJ958" s="173"/>
      <c r="AK958" s="173"/>
      <c r="AL958" s="173"/>
      <c r="AM958" s="179"/>
      <c r="AN958" s="179"/>
      <c r="AO958" s="194">
        <f t="shared" si="109"/>
        <v>0</v>
      </c>
      <c r="AP958" s="179">
        <v>1E-3</v>
      </c>
      <c r="AQ958" s="179"/>
    </row>
    <row r="959" spans="2:43">
      <c r="B959" s="183"/>
      <c r="C959" s="183"/>
      <c r="D959" s="183"/>
      <c r="E959" s="183"/>
      <c r="F959" s="183"/>
      <c r="G959" s="183"/>
      <c r="H959" s="183"/>
      <c r="I959" s="183"/>
      <c r="J959" s="183"/>
      <c r="K959" s="196">
        <f t="shared" si="108"/>
        <v>0</v>
      </c>
      <c r="L959" s="1118"/>
      <c r="M959" s="1119"/>
      <c r="N959" s="1118"/>
      <c r="O959" s="1119"/>
      <c r="P959" s="184"/>
      <c r="Q959" s="184"/>
      <c r="R959" s="184"/>
      <c r="S959" s="175"/>
      <c r="T959" s="175"/>
      <c r="U959" s="175"/>
      <c r="V959" s="175"/>
      <c r="W959" s="175"/>
      <c r="X959" s="175"/>
      <c r="Y959" s="175"/>
      <c r="Z959" s="175"/>
      <c r="AA959" s="175"/>
      <c r="AB959" s="175"/>
      <c r="AC959" s="175"/>
      <c r="AD959" s="179"/>
      <c r="AE959" s="179"/>
      <c r="AF959" s="179"/>
      <c r="AG959" s="179"/>
      <c r="AH959" s="179"/>
      <c r="AI959" s="173"/>
      <c r="AJ959" s="173"/>
      <c r="AK959" s="173"/>
      <c r="AL959" s="173"/>
      <c r="AM959" s="179"/>
      <c r="AN959" s="179"/>
      <c r="AO959" s="194">
        <f t="shared" si="109"/>
        <v>0</v>
      </c>
      <c r="AP959" s="179">
        <v>1E-3</v>
      </c>
      <c r="AQ959" s="179"/>
    </row>
    <row r="960" spans="2:43">
      <c r="B960" s="183"/>
      <c r="C960" s="183"/>
      <c r="D960" s="183"/>
      <c r="E960" s="183"/>
      <c r="F960" s="183"/>
      <c r="G960" s="183"/>
      <c r="H960" s="183"/>
      <c r="I960" s="183"/>
      <c r="J960" s="183"/>
      <c r="K960" s="196">
        <f t="shared" si="108"/>
        <v>0</v>
      </c>
      <c r="L960" s="1118"/>
      <c r="M960" s="1119"/>
      <c r="N960" s="1118"/>
      <c r="O960" s="1119"/>
      <c r="P960" s="184"/>
      <c r="Q960" s="184"/>
      <c r="R960" s="184"/>
      <c r="S960" s="175"/>
      <c r="T960" s="175"/>
      <c r="U960" s="175"/>
      <c r="V960" s="175"/>
      <c r="W960" s="175"/>
      <c r="X960" s="175"/>
      <c r="Y960" s="175"/>
      <c r="Z960" s="175"/>
      <c r="AA960" s="175"/>
      <c r="AB960" s="175"/>
      <c r="AC960" s="175"/>
      <c r="AD960" s="179"/>
      <c r="AE960" s="179"/>
      <c r="AF960" s="179"/>
      <c r="AG960" s="179"/>
      <c r="AH960" s="179"/>
      <c r="AI960" s="173"/>
      <c r="AJ960" s="173"/>
      <c r="AK960" s="173"/>
      <c r="AL960" s="173"/>
      <c r="AM960" s="179"/>
      <c r="AN960" s="179"/>
      <c r="AO960" s="194">
        <f t="shared" si="109"/>
        <v>0</v>
      </c>
      <c r="AP960" s="179">
        <v>1E-3</v>
      </c>
      <c r="AQ960" s="179"/>
    </row>
    <row r="961" spans="2:43">
      <c r="B961" s="183"/>
      <c r="C961" s="183"/>
      <c r="D961" s="183"/>
      <c r="E961" s="183"/>
      <c r="F961" s="183"/>
      <c r="G961" s="183"/>
      <c r="H961" s="183"/>
      <c r="I961" s="183"/>
      <c r="J961" s="183"/>
      <c r="K961" s="196">
        <f t="shared" si="108"/>
        <v>0</v>
      </c>
      <c r="L961" s="1118"/>
      <c r="M961" s="1119"/>
      <c r="N961" s="1118"/>
      <c r="O961" s="1119"/>
      <c r="P961" s="184"/>
      <c r="Q961" s="184"/>
      <c r="R961" s="184"/>
      <c r="S961" s="175"/>
      <c r="T961" s="175"/>
      <c r="U961" s="175"/>
      <c r="V961" s="175"/>
      <c r="W961" s="175"/>
      <c r="X961" s="175"/>
      <c r="Y961" s="175"/>
      <c r="Z961" s="175"/>
      <c r="AA961" s="175"/>
      <c r="AB961" s="175"/>
      <c r="AC961" s="175"/>
      <c r="AD961" s="179"/>
      <c r="AE961" s="179"/>
      <c r="AF961" s="179"/>
      <c r="AG961" s="179"/>
      <c r="AH961" s="179"/>
      <c r="AI961" s="173"/>
      <c r="AJ961" s="173"/>
      <c r="AK961" s="173"/>
      <c r="AL961" s="173"/>
      <c r="AM961" s="179"/>
      <c r="AN961" s="179"/>
      <c r="AO961" s="194">
        <f t="shared" si="109"/>
        <v>0</v>
      </c>
      <c r="AP961" s="179">
        <v>1E-3</v>
      </c>
      <c r="AQ961" s="179"/>
    </row>
    <row r="962" spans="2:43">
      <c r="B962" s="183"/>
      <c r="C962" s="183"/>
      <c r="D962" s="183"/>
      <c r="E962" s="183"/>
      <c r="F962" s="183"/>
      <c r="G962" s="183"/>
      <c r="H962" s="183"/>
      <c r="I962" s="183"/>
      <c r="J962" s="183"/>
      <c r="K962" s="196">
        <f t="shared" si="108"/>
        <v>0</v>
      </c>
      <c r="L962" s="1118"/>
      <c r="M962" s="1119"/>
      <c r="N962" s="1118"/>
      <c r="O962" s="1119"/>
      <c r="P962" s="184"/>
      <c r="Q962" s="184"/>
      <c r="R962" s="184"/>
      <c r="S962" s="175"/>
      <c r="T962" s="175"/>
      <c r="U962" s="175"/>
      <c r="V962" s="175"/>
      <c r="W962" s="175"/>
      <c r="X962" s="175"/>
      <c r="Y962" s="175"/>
      <c r="Z962" s="175"/>
      <c r="AA962" s="175"/>
      <c r="AB962" s="175"/>
      <c r="AC962" s="175"/>
      <c r="AD962" s="179"/>
      <c r="AE962" s="179"/>
      <c r="AF962" s="179"/>
      <c r="AG962" s="179"/>
      <c r="AH962" s="179"/>
      <c r="AI962" s="173"/>
      <c r="AJ962" s="173"/>
      <c r="AK962" s="173"/>
      <c r="AL962" s="173"/>
      <c r="AM962" s="179"/>
      <c r="AN962" s="179"/>
      <c r="AO962" s="194">
        <f t="shared" si="109"/>
        <v>0</v>
      </c>
      <c r="AP962" s="179">
        <v>1E-3</v>
      </c>
      <c r="AQ962" s="179"/>
    </row>
    <row r="963" spans="2:43">
      <c r="B963" s="183"/>
      <c r="C963" s="183"/>
      <c r="D963" s="183"/>
      <c r="E963" s="183"/>
      <c r="F963" s="183"/>
      <c r="G963" s="183"/>
      <c r="H963" s="183"/>
      <c r="I963" s="183"/>
      <c r="J963" s="183"/>
      <c r="K963" s="196">
        <f t="shared" si="108"/>
        <v>0</v>
      </c>
      <c r="L963" s="1118"/>
      <c r="M963" s="1119"/>
      <c r="N963" s="1118"/>
      <c r="O963" s="1119"/>
      <c r="P963" s="184"/>
      <c r="Q963" s="184"/>
      <c r="R963" s="184"/>
      <c r="S963" s="175"/>
      <c r="T963" s="175"/>
      <c r="U963" s="175"/>
      <c r="V963" s="175"/>
      <c r="W963" s="175"/>
      <c r="X963" s="175"/>
      <c r="Y963" s="175"/>
      <c r="Z963" s="175"/>
      <c r="AA963" s="175"/>
      <c r="AB963" s="175"/>
      <c r="AC963" s="175"/>
      <c r="AD963" s="179"/>
      <c r="AE963" s="179"/>
      <c r="AF963" s="179"/>
      <c r="AG963" s="179"/>
      <c r="AH963" s="179"/>
      <c r="AI963" s="173"/>
      <c r="AJ963" s="173"/>
      <c r="AK963" s="173"/>
      <c r="AL963" s="173"/>
      <c r="AM963" s="179"/>
      <c r="AN963" s="179"/>
      <c r="AO963" s="194">
        <f t="shared" si="109"/>
        <v>0</v>
      </c>
      <c r="AP963" s="179">
        <v>1E-3</v>
      </c>
      <c r="AQ963" s="179"/>
    </row>
    <row r="964" spans="2:43">
      <c r="B964" s="183"/>
      <c r="C964" s="183"/>
      <c r="D964" s="183"/>
      <c r="E964" s="183"/>
      <c r="F964" s="183"/>
      <c r="G964" s="183"/>
      <c r="H964" s="183"/>
      <c r="I964" s="183"/>
      <c r="J964" s="183"/>
      <c r="K964" s="196">
        <f t="shared" si="108"/>
        <v>0</v>
      </c>
      <c r="L964" s="1118"/>
      <c r="M964" s="1119"/>
      <c r="N964" s="1118"/>
      <c r="O964" s="1119"/>
      <c r="P964" s="184"/>
      <c r="Q964" s="184"/>
      <c r="R964" s="184"/>
      <c r="S964" s="175"/>
      <c r="T964" s="175"/>
      <c r="U964" s="175"/>
      <c r="V964" s="175"/>
      <c r="W964" s="175"/>
      <c r="X964" s="175"/>
      <c r="Y964" s="175"/>
      <c r="Z964" s="175"/>
      <c r="AA964" s="175"/>
      <c r="AB964" s="175"/>
      <c r="AC964" s="175"/>
      <c r="AD964" s="179"/>
      <c r="AE964" s="179"/>
      <c r="AF964" s="179"/>
      <c r="AG964" s="179"/>
      <c r="AH964" s="179"/>
      <c r="AI964" s="173"/>
      <c r="AJ964" s="173"/>
      <c r="AK964" s="173"/>
      <c r="AL964" s="173"/>
      <c r="AM964" s="179"/>
      <c r="AN964" s="179"/>
      <c r="AO964" s="194">
        <f t="shared" si="109"/>
        <v>0</v>
      </c>
      <c r="AP964" s="179">
        <v>1E-3</v>
      </c>
      <c r="AQ964" s="179"/>
    </row>
    <row r="965" spans="2:43">
      <c r="B965" s="183"/>
      <c r="C965" s="183"/>
      <c r="D965" s="183"/>
      <c r="E965" s="183"/>
      <c r="F965" s="183"/>
      <c r="G965" s="183"/>
      <c r="H965" s="183"/>
      <c r="I965" s="183"/>
      <c r="J965" s="183"/>
      <c r="K965" s="196">
        <f t="shared" ref="K965:K1028" si="110">AO965+J965</f>
        <v>0</v>
      </c>
      <c r="L965" s="1118"/>
      <c r="M965" s="1119"/>
      <c r="N965" s="1118"/>
      <c r="O965" s="1119"/>
      <c r="P965" s="184"/>
      <c r="Q965" s="184"/>
      <c r="R965" s="184"/>
      <c r="S965" s="175"/>
      <c r="T965" s="175"/>
      <c r="U965" s="175"/>
      <c r="V965" s="175"/>
      <c r="W965" s="175"/>
      <c r="X965" s="175"/>
      <c r="Y965" s="175"/>
      <c r="Z965" s="175"/>
      <c r="AA965" s="175"/>
      <c r="AB965" s="175"/>
      <c r="AC965" s="175"/>
      <c r="AD965" s="179"/>
      <c r="AE965" s="179"/>
      <c r="AF965" s="179"/>
      <c r="AG965" s="179"/>
      <c r="AH965" s="179"/>
      <c r="AI965" s="173"/>
      <c r="AJ965" s="173"/>
      <c r="AK965" s="173"/>
      <c r="AL965" s="173"/>
      <c r="AM965" s="179"/>
      <c r="AN965" s="179"/>
      <c r="AO965" s="194">
        <f t="shared" ref="AO965:AO1028" si="111">IF(J965&lt;0.005,4*J965,IF(J965&lt;0.01,3*J965,2*J965))</f>
        <v>0</v>
      </c>
      <c r="AP965" s="179">
        <v>1E-3</v>
      </c>
      <c r="AQ965" s="179"/>
    </row>
    <row r="966" spans="2:43">
      <c r="B966" s="183"/>
      <c r="C966" s="183"/>
      <c r="D966" s="183"/>
      <c r="E966" s="183"/>
      <c r="F966" s="183"/>
      <c r="G966" s="183"/>
      <c r="H966" s="183"/>
      <c r="I966" s="183"/>
      <c r="J966" s="183"/>
      <c r="K966" s="196">
        <f t="shared" si="110"/>
        <v>0</v>
      </c>
      <c r="L966" s="1118"/>
      <c r="M966" s="1119"/>
      <c r="N966" s="1118"/>
      <c r="O966" s="1119"/>
      <c r="P966" s="184"/>
      <c r="Q966" s="184"/>
      <c r="R966" s="184"/>
      <c r="S966" s="175"/>
      <c r="T966" s="175"/>
      <c r="U966" s="175"/>
      <c r="V966" s="175"/>
      <c r="W966" s="175"/>
      <c r="X966" s="175"/>
      <c r="Y966" s="175"/>
      <c r="Z966" s="175"/>
      <c r="AA966" s="175"/>
      <c r="AB966" s="175"/>
      <c r="AC966" s="175"/>
      <c r="AD966" s="179"/>
      <c r="AE966" s="179"/>
      <c r="AF966" s="179"/>
      <c r="AG966" s="179"/>
      <c r="AH966" s="179"/>
      <c r="AI966" s="173"/>
      <c r="AJ966" s="173"/>
      <c r="AK966" s="173"/>
      <c r="AL966" s="173"/>
      <c r="AM966" s="179"/>
      <c r="AN966" s="179"/>
      <c r="AO966" s="194">
        <f t="shared" si="111"/>
        <v>0</v>
      </c>
      <c r="AP966" s="179">
        <v>1E-3</v>
      </c>
      <c r="AQ966" s="179"/>
    </row>
    <row r="967" spans="2:43">
      <c r="B967" s="183"/>
      <c r="C967" s="183"/>
      <c r="D967" s="183"/>
      <c r="E967" s="183"/>
      <c r="F967" s="183"/>
      <c r="G967" s="183"/>
      <c r="H967" s="183"/>
      <c r="I967" s="183"/>
      <c r="J967" s="183"/>
      <c r="K967" s="196">
        <f t="shared" si="110"/>
        <v>0</v>
      </c>
      <c r="L967" s="1118"/>
      <c r="M967" s="1119"/>
      <c r="N967" s="1118"/>
      <c r="O967" s="1119"/>
      <c r="P967" s="184"/>
      <c r="Q967" s="184"/>
      <c r="R967" s="184"/>
      <c r="S967" s="175"/>
      <c r="T967" s="175"/>
      <c r="U967" s="175"/>
      <c r="V967" s="175"/>
      <c r="W967" s="175"/>
      <c r="X967" s="175"/>
      <c r="Y967" s="175"/>
      <c r="Z967" s="175"/>
      <c r="AA967" s="175"/>
      <c r="AB967" s="175"/>
      <c r="AC967" s="175"/>
      <c r="AD967" s="179"/>
      <c r="AE967" s="179"/>
      <c r="AF967" s="179"/>
      <c r="AG967" s="179"/>
      <c r="AH967" s="179"/>
      <c r="AI967" s="173"/>
      <c r="AJ967" s="173"/>
      <c r="AK967" s="173"/>
      <c r="AL967" s="173"/>
      <c r="AM967" s="179"/>
      <c r="AN967" s="179"/>
      <c r="AO967" s="194">
        <f t="shared" si="111"/>
        <v>0</v>
      </c>
      <c r="AP967" s="179">
        <v>1E-3</v>
      </c>
      <c r="AQ967" s="179"/>
    </row>
    <row r="968" spans="2:43">
      <c r="B968" s="183"/>
      <c r="C968" s="183"/>
      <c r="D968" s="183"/>
      <c r="E968" s="183"/>
      <c r="F968" s="183"/>
      <c r="G968" s="183"/>
      <c r="H968" s="183"/>
      <c r="I968" s="183"/>
      <c r="J968" s="183"/>
      <c r="K968" s="196">
        <f t="shared" si="110"/>
        <v>0</v>
      </c>
      <c r="L968" s="1118"/>
      <c r="M968" s="1119"/>
      <c r="N968" s="1118"/>
      <c r="O968" s="1119"/>
      <c r="P968" s="184"/>
      <c r="Q968" s="184"/>
      <c r="R968" s="184"/>
      <c r="S968" s="175"/>
      <c r="T968" s="175"/>
      <c r="U968" s="175"/>
      <c r="V968" s="175"/>
      <c r="W968" s="175"/>
      <c r="X968" s="175"/>
      <c r="Y968" s="175"/>
      <c r="Z968" s="175"/>
      <c r="AA968" s="175"/>
      <c r="AB968" s="175"/>
      <c r="AC968" s="175"/>
      <c r="AD968" s="179"/>
      <c r="AE968" s="179"/>
      <c r="AF968" s="179"/>
      <c r="AG968" s="179"/>
      <c r="AH968" s="179"/>
      <c r="AI968" s="173"/>
      <c r="AJ968" s="173"/>
      <c r="AK968" s="173"/>
      <c r="AL968" s="173"/>
      <c r="AM968" s="179"/>
      <c r="AN968" s="179"/>
      <c r="AO968" s="194">
        <f t="shared" si="111"/>
        <v>0</v>
      </c>
      <c r="AP968" s="179">
        <v>1E-3</v>
      </c>
      <c r="AQ968" s="179"/>
    </row>
    <row r="969" spans="2:43">
      <c r="B969" s="183"/>
      <c r="C969" s="183"/>
      <c r="D969" s="183"/>
      <c r="E969" s="183"/>
      <c r="F969" s="183"/>
      <c r="G969" s="183"/>
      <c r="H969" s="183"/>
      <c r="I969" s="183"/>
      <c r="J969" s="183"/>
      <c r="K969" s="196">
        <f t="shared" si="110"/>
        <v>0</v>
      </c>
      <c r="L969" s="1118"/>
      <c r="M969" s="1119"/>
      <c r="N969" s="1118"/>
      <c r="O969" s="1119"/>
      <c r="P969" s="184"/>
      <c r="Q969" s="184"/>
      <c r="R969" s="184"/>
      <c r="S969" s="175"/>
      <c r="T969" s="175"/>
      <c r="U969" s="175"/>
      <c r="V969" s="175"/>
      <c r="W969" s="175"/>
      <c r="X969" s="175"/>
      <c r="Y969" s="175"/>
      <c r="Z969" s="175"/>
      <c r="AA969" s="175"/>
      <c r="AB969" s="175"/>
      <c r="AC969" s="175"/>
      <c r="AD969" s="179"/>
      <c r="AE969" s="179"/>
      <c r="AF969" s="179"/>
      <c r="AG969" s="179"/>
      <c r="AH969" s="179"/>
      <c r="AI969" s="173"/>
      <c r="AJ969" s="173"/>
      <c r="AK969" s="173"/>
      <c r="AL969" s="173"/>
      <c r="AM969" s="179"/>
      <c r="AN969" s="179"/>
      <c r="AO969" s="194">
        <f t="shared" si="111"/>
        <v>0</v>
      </c>
      <c r="AP969" s="179">
        <v>1E-3</v>
      </c>
      <c r="AQ969" s="179"/>
    </row>
    <row r="970" spans="2:43">
      <c r="B970" s="183"/>
      <c r="C970" s="183"/>
      <c r="D970" s="183"/>
      <c r="E970" s="183"/>
      <c r="F970" s="183"/>
      <c r="G970" s="183"/>
      <c r="H970" s="183"/>
      <c r="I970" s="183"/>
      <c r="J970" s="183"/>
      <c r="K970" s="196">
        <f t="shared" si="110"/>
        <v>0</v>
      </c>
      <c r="L970" s="1118"/>
      <c r="M970" s="1119"/>
      <c r="N970" s="1118"/>
      <c r="O970" s="1119"/>
      <c r="P970" s="184"/>
      <c r="Q970" s="184"/>
      <c r="R970" s="184"/>
      <c r="S970" s="175"/>
      <c r="T970" s="175"/>
      <c r="U970" s="175"/>
      <c r="V970" s="175"/>
      <c r="W970" s="175"/>
      <c r="X970" s="175"/>
      <c r="Y970" s="175"/>
      <c r="Z970" s="175"/>
      <c r="AA970" s="175"/>
      <c r="AB970" s="175"/>
      <c r="AC970" s="175"/>
      <c r="AD970" s="179"/>
      <c r="AE970" s="179"/>
      <c r="AF970" s="179"/>
      <c r="AG970" s="179"/>
      <c r="AH970" s="179"/>
      <c r="AI970" s="173"/>
      <c r="AJ970" s="173"/>
      <c r="AK970" s="173"/>
      <c r="AL970" s="173"/>
      <c r="AM970" s="179"/>
      <c r="AN970" s="179"/>
      <c r="AO970" s="194">
        <f t="shared" si="111"/>
        <v>0</v>
      </c>
      <c r="AP970" s="179">
        <v>1E-3</v>
      </c>
      <c r="AQ970" s="179"/>
    </row>
    <row r="971" spans="2:43">
      <c r="B971" s="183"/>
      <c r="C971" s="183"/>
      <c r="D971" s="183"/>
      <c r="E971" s="183"/>
      <c r="F971" s="183"/>
      <c r="G971" s="183"/>
      <c r="H971" s="183"/>
      <c r="I971" s="183"/>
      <c r="J971" s="183"/>
      <c r="K971" s="196">
        <f t="shared" si="110"/>
        <v>0</v>
      </c>
      <c r="L971" s="1118"/>
      <c r="M971" s="1119"/>
      <c r="N971" s="1118"/>
      <c r="O971" s="1119"/>
      <c r="P971" s="184"/>
      <c r="Q971" s="184"/>
      <c r="R971" s="184"/>
      <c r="S971" s="175"/>
      <c r="T971" s="175"/>
      <c r="U971" s="175"/>
      <c r="V971" s="175"/>
      <c r="W971" s="175"/>
      <c r="X971" s="175"/>
      <c r="Y971" s="175"/>
      <c r="Z971" s="175"/>
      <c r="AA971" s="175"/>
      <c r="AB971" s="175"/>
      <c r="AC971" s="175"/>
      <c r="AD971" s="179"/>
      <c r="AE971" s="179"/>
      <c r="AF971" s="179"/>
      <c r="AG971" s="179"/>
      <c r="AH971" s="179"/>
      <c r="AI971" s="173"/>
      <c r="AJ971" s="173"/>
      <c r="AK971" s="173"/>
      <c r="AL971" s="173"/>
      <c r="AM971" s="179"/>
      <c r="AN971" s="179"/>
      <c r="AO971" s="194">
        <f t="shared" si="111"/>
        <v>0</v>
      </c>
      <c r="AP971" s="179">
        <v>1E-3</v>
      </c>
      <c r="AQ971" s="179"/>
    </row>
    <row r="972" spans="2:43">
      <c r="B972" s="179"/>
      <c r="C972" s="179"/>
      <c r="D972" s="179"/>
      <c r="E972" s="179"/>
      <c r="F972" s="179"/>
      <c r="G972" s="179"/>
      <c r="H972" s="179"/>
      <c r="I972" s="179"/>
      <c r="J972" s="179"/>
      <c r="K972" s="196">
        <f t="shared" si="110"/>
        <v>0</v>
      </c>
      <c r="L972" s="1118"/>
      <c r="M972" s="1119"/>
      <c r="N972" s="1118"/>
      <c r="O972" s="1119"/>
      <c r="P972" s="184"/>
      <c r="Q972" s="184"/>
      <c r="R972" s="184"/>
      <c r="S972" s="175"/>
      <c r="T972" s="175"/>
      <c r="U972" s="175"/>
      <c r="V972" s="175"/>
      <c r="W972" s="175"/>
      <c r="X972" s="175"/>
      <c r="Y972" s="175"/>
      <c r="Z972" s="175"/>
      <c r="AA972" s="175"/>
      <c r="AB972" s="175"/>
      <c r="AC972" s="175"/>
      <c r="AD972" s="179"/>
      <c r="AE972" s="179"/>
      <c r="AF972" s="179"/>
      <c r="AG972" s="179"/>
      <c r="AH972" s="179"/>
      <c r="AI972" s="173"/>
      <c r="AJ972" s="173"/>
      <c r="AK972" s="173"/>
      <c r="AL972" s="173"/>
      <c r="AM972" s="179"/>
      <c r="AN972" s="179"/>
      <c r="AO972" s="194">
        <f t="shared" si="111"/>
        <v>0</v>
      </c>
      <c r="AP972" s="179">
        <v>1E-3</v>
      </c>
      <c r="AQ972" s="179"/>
    </row>
    <row r="973" spans="2:43">
      <c r="B973" s="179"/>
      <c r="C973" s="179"/>
      <c r="D973" s="179"/>
      <c r="E973" s="179"/>
      <c r="F973" s="179"/>
      <c r="G973" s="179"/>
      <c r="H973" s="179"/>
      <c r="I973" s="179"/>
      <c r="J973" s="179"/>
      <c r="K973" s="196">
        <f t="shared" si="110"/>
        <v>0</v>
      </c>
      <c r="L973" s="1118"/>
      <c r="M973" s="1119"/>
      <c r="N973" s="1118"/>
      <c r="O973" s="1119"/>
      <c r="P973" s="184"/>
      <c r="Q973" s="184"/>
      <c r="R973" s="184"/>
      <c r="S973" s="175"/>
      <c r="T973" s="175"/>
      <c r="U973" s="175"/>
      <c r="V973" s="175"/>
      <c r="W973" s="175"/>
      <c r="X973" s="175"/>
      <c r="Y973" s="175"/>
      <c r="Z973" s="175"/>
      <c r="AA973" s="175"/>
      <c r="AB973" s="175"/>
      <c r="AC973" s="175"/>
      <c r="AD973" s="179"/>
      <c r="AE973" s="179"/>
      <c r="AF973" s="179"/>
      <c r="AG973" s="179"/>
      <c r="AH973" s="179"/>
      <c r="AI973" s="173"/>
      <c r="AJ973" s="173"/>
      <c r="AK973" s="173"/>
      <c r="AL973" s="173"/>
      <c r="AM973" s="179"/>
      <c r="AN973" s="179"/>
      <c r="AO973" s="194">
        <f t="shared" si="111"/>
        <v>0</v>
      </c>
      <c r="AP973" s="179">
        <v>1E-3</v>
      </c>
      <c r="AQ973" s="179"/>
    </row>
    <row r="974" spans="2:43">
      <c r="B974" s="179"/>
      <c r="C974" s="179"/>
      <c r="D974" s="179"/>
      <c r="E974" s="179"/>
      <c r="F974" s="179"/>
      <c r="G974" s="179"/>
      <c r="H974" s="179"/>
      <c r="I974" s="179"/>
      <c r="J974" s="179"/>
      <c r="K974" s="196">
        <f t="shared" si="110"/>
        <v>0</v>
      </c>
      <c r="L974" s="1118"/>
      <c r="M974" s="1119"/>
      <c r="N974" s="1118"/>
      <c r="O974" s="1119"/>
      <c r="P974" s="184"/>
      <c r="Q974" s="184"/>
      <c r="R974" s="184"/>
      <c r="S974" s="175"/>
      <c r="T974" s="175"/>
      <c r="U974" s="175"/>
      <c r="V974" s="175"/>
      <c r="W974" s="175"/>
      <c r="X974" s="175"/>
      <c r="Y974" s="175"/>
      <c r="Z974" s="175"/>
      <c r="AA974" s="175"/>
      <c r="AB974" s="175"/>
      <c r="AC974" s="175"/>
      <c r="AD974" s="179"/>
      <c r="AE974" s="179"/>
      <c r="AF974" s="179"/>
      <c r="AG974" s="179"/>
      <c r="AH974" s="179"/>
      <c r="AI974" s="173"/>
      <c r="AJ974" s="173"/>
      <c r="AK974" s="173"/>
      <c r="AL974" s="173"/>
      <c r="AM974" s="179"/>
      <c r="AN974" s="179"/>
      <c r="AO974" s="194">
        <f t="shared" si="111"/>
        <v>0</v>
      </c>
      <c r="AP974" s="179">
        <v>1E-3</v>
      </c>
      <c r="AQ974" s="179"/>
    </row>
    <row r="975" spans="2:43">
      <c r="B975" s="179"/>
      <c r="C975" s="179"/>
      <c r="D975" s="179"/>
      <c r="E975" s="179"/>
      <c r="F975" s="179"/>
      <c r="G975" s="179"/>
      <c r="H975" s="179"/>
      <c r="I975" s="179"/>
      <c r="J975" s="179"/>
      <c r="K975" s="196">
        <f t="shared" si="110"/>
        <v>0</v>
      </c>
      <c r="L975" s="1118"/>
      <c r="M975" s="1119"/>
      <c r="N975" s="1118"/>
      <c r="O975" s="1119"/>
      <c r="P975" s="184"/>
      <c r="Q975" s="184"/>
      <c r="R975" s="184"/>
      <c r="S975" s="175"/>
      <c r="T975" s="175"/>
      <c r="U975" s="175"/>
      <c r="V975" s="175"/>
      <c r="W975" s="175"/>
      <c r="X975" s="175"/>
      <c r="Y975" s="175"/>
      <c r="Z975" s="175"/>
      <c r="AA975" s="175"/>
      <c r="AB975" s="175"/>
      <c r="AC975" s="175"/>
      <c r="AD975" s="179"/>
      <c r="AE975" s="179"/>
      <c r="AF975" s="179"/>
      <c r="AG975" s="179"/>
      <c r="AH975" s="179"/>
      <c r="AI975" s="173"/>
      <c r="AJ975" s="173"/>
      <c r="AK975" s="173"/>
      <c r="AL975" s="173"/>
      <c r="AM975" s="179"/>
      <c r="AN975" s="179"/>
      <c r="AO975" s="194">
        <f t="shared" si="111"/>
        <v>0</v>
      </c>
      <c r="AP975" s="179">
        <v>1E-3</v>
      </c>
      <c r="AQ975" s="179"/>
    </row>
    <row r="976" spans="2:43">
      <c r="B976" s="179"/>
      <c r="C976" s="179"/>
      <c r="D976" s="179"/>
      <c r="E976" s="179"/>
      <c r="F976" s="179"/>
      <c r="G976" s="179"/>
      <c r="H976" s="179"/>
      <c r="I976" s="179"/>
      <c r="J976" s="179"/>
      <c r="K976" s="196">
        <f t="shared" si="110"/>
        <v>0</v>
      </c>
      <c r="L976" s="1118"/>
      <c r="M976" s="1119"/>
      <c r="N976" s="1118"/>
      <c r="O976" s="1119"/>
      <c r="P976" s="184"/>
      <c r="Q976" s="184"/>
      <c r="R976" s="184"/>
      <c r="S976" s="175"/>
      <c r="T976" s="175"/>
      <c r="U976" s="175"/>
      <c r="V976" s="175"/>
      <c r="W976" s="175"/>
      <c r="X976" s="175"/>
      <c r="Y976" s="175"/>
      <c r="Z976" s="175"/>
      <c r="AA976" s="175"/>
      <c r="AB976" s="175"/>
      <c r="AC976" s="175"/>
      <c r="AD976" s="179"/>
      <c r="AE976" s="179"/>
      <c r="AF976" s="179"/>
      <c r="AG976" s="179"/>
      <c r="AH976" s="179"/>
      <c r="AI976" s="173"/>
      <c r="AJ976" s="173"/>
      <c r="AK976" s="173"/>
      <c r="AL976" s="173"/>
      <c r="AM976" s="179"/>
      <c r="AN976" s="179"/>
      <c r="AO976" s="194">
        <f t="shared" si="111"/>
        <v>0</v>
      </c>
      <c r="AP976" s="179">
        <v>1E-3</v>
      </c>
      <c r="AQ976" s="179"/>
    </row>
    <row r="977" spans="2:43">
      <c r="B977" s="179"/>
      <c r="C977" s="179"/>
      <c r="D977" s="179"/>
      <c r="E977" s="179"/>
      <c r="F977" s="179"/>
      <c r="G977" s="179"/>
      <c r="H977" s="179"/>
      <c r="I977" s="179"/>
      <c r="J977" s="179"/>
      <c r="K977" s="196">
        <f t="shared" si="110"/>
        <v>0</v>
      </c>
      <c r="L977" s="1118"/>
      <c r="M977" s="1119"/>
      <c r="N977" s="1118"/>
      <c r="O977" s="1119"/>
      <c r="P977" s="184"/>
      <c r="Q977" s="184"/>
      <c r="R977" s="184"/>
      <c r="S977" s="175"/>
      <c r="T977" s="175"/>
      <c r="U977" s="175"/>
      <c r="V977" s="175"/>
      <c r="W977" s="175"/>
      <c r="X977" s="175"/>
      <c r="Y977" s="175"/>
      <c r="Z977" s="175"/>
      <c r="AA977" s="175"/>
      <c r="AB977" s="175"/>
      <c r="AC977" s="175"/>
      <c r="AD977" s="179"/>
      <c r="AE977" s="179"/>
      <c r="AF977" s="179"/>
      <c r="AG977" s="179"/>
      <c r="AH977" s="179"/>
      <c r="AI977" s="173"/>
      <c r="AJ977" s="173"/>
      <c r="AK977" s="173"/>
      <c r="AL977" s="173"/>
      <c r="AM977" s="179"/>
      <c r="AN977" s="179"/>
      <c r="AO977" s="194">
        <f t="shared" si="111"/>
        <v>0</v>
      </c>
      <c r="AP977" s="179">
        <v>1E-3</v>
      </c>
      <c r="AQ977" s="179"/>
    </row>
    <row r="978" spans="2:43">
      <c r="B978" s="179"/>
      <c r="C978" s="179"/>
      <c r="D978" s="179"/>
      <c r="E978" s="179"/>
      <c r="F978" s="179"/>
      <c r="G978" s="179"/>
      <c r="H978" s="179"/>
      <c r="I978" s="179"/>
      <c r="J978" s="179"/>
      <c r="K978" s="196">
        <f t="shared" si="110"/>
        <v>0</v>
      </c>
      <c r="L978" s="1118"/>
      <c r="M978" s="1119"/>
      <c r="N978" s="1118"/>
      <c r="O978" s="1119"/>
      <c r="P978" s="184"/>
      <c r="Q978" s="184"/>
      <c r="R978" s="184"/>
      <c r="S978" s="175"/>
      <c r="T978" s="175"/>
      <c r="U978" s="175"/>
      <c r="V978" s="175"/>
      <c r="W978" s="175"/>
      <c r="X978" s="175"/>
      <c r="Y978" s="175"/>
      <c r="Z978" s="175"/>
      <c r="AA978" s="175"/>
      <c r="AB978" s="175"/>
      <c r="AC978" s="175"/>
      <c r="AD978" s="179"/>
      <c r="AE978" s="179"/>
      <c r="AF978" s="179"/>
      <c r="AG978" s="179"/>
      <c r="AH978" s="179"/>
      <c r="AI978" s="173"/>
      <c r="AJ978" s="173"/>
      <c r="AK978" s="173"/>
      <c r="AL978" s="173"/>
      <c r="AM978" s="179"/>
      <c r="AN978" s="179"/>
      <c r="AO978" s="194">
        <f t="shared" si="111"/>
        <v>0</v>
      </c>
      <c r="AP978" s="179">
        <v>1E-3</v>
      </c>
      <c r="AQ978" s="179"/>
    </row>
    <row r="979" spans="2:43">
      <c r="B979" s="179"/>
      <c r="C979" s="179"/>
      <c r="D979" s="179"/>
      <c r="E979" s="179"/>
      <c r="F979" s="179"/>
      <c r="G979" s="179"/>
      <c r="H979" s="179"/>
      <c r="I979" s="179"/>
      <c r="J979" s="179"/>
      <c r="K979" s="196">
        <f t="shared" si="110"/>
        <v>0</v>
      </c>
      <c r="L979" s="1118"/>
      <c r="M979" s="1119"/>
      <c r="N979" s="1118"/>
      <c r="O979" s="1119"/>
      <c r="P979" s="184"/>
      <c r="Q979" s="184"/>
      <c r="R979" s="184"/>
      <c r="S979" s="175"/>
      <c r="T979" s="175"/>
      <c r="U979" s="175"/>
      <c r="V979" s="175"/>
      <c r="W979" s="175"/>
      <c r="X979" s="175"/>
      <c r="Y979" s="175"/>
      <c r="Z979" s="175"/>
      <c r="AA979" s="175"/>
      <c r="AB979" s="175"/>
      <c r="AC979" s="175"/>
      <c r="AD979" s="179"/>
      <c r="AE979" s="179"/>
      <c r="AF979" s="179"/>
      <c r="AG979" s="179"/>
      <c r="AH979" s="179"/>
      <c r="AI979" s="173"/>
      <c r="AJ979" s="173"/>
      <c r="AK979" s="173"/>
      <c r="AL979" s="173"/>
      <c r="AM979" s="179"/>
      <c r="AN979" s="179"/>
      <c r="AO979" s="194">
        <f t="shared" si="111"/>
        <v>0</v>
      </c>
      <c r="AP979" s="179">
        <v>1E-3</v>
      </c>
      <c r="AQ979" s="179"/>
    </row>
    <row r="980" spans="2:43">
      <c r="B980" s="179"/>
      <c r="C980" s="179"/>
      <c r="D980" s="179"/>
      <c r="E980" s="179"/>
      <c r="F980" s="179"/>
      <c r="G980" s="179"/>
      <c r="H980" s="179"/>
      <c r="I980" s="179"/>
      <c r="J980" s="179"/>
      <c r="K980" s="196">
        <f t="shared" si="110"/>
        <v>0</v>
      </c>
      <c r="L980" s="1118"/>
      <c r="M980" s="1119"/>
      <c r="N980" s="1118"/>
      <c r="O980" s="1119"/>
      <c r="P980" s="184"/>
      <c r="Q980" s="184"/>
      <c r="R980" s="184"/>
      <c r="S980" s="175"/>
      <c r="T980" s="175"/>
      <c r="U980" s="175"/>
      <c r="V980" s="175"/>
      <c r="W980" s="175"/>
      <c r="X980" s="175"/>
      <c r="Y980" s="175"/>
      <c r="Z980" s="175"/>
      <c r="AA980" s="175"/>
      <c r="AB980" s="175"/>
      <c r="AC980" s="175"/>
      <c r="AD980" s="179"/>
      <c r="AE980" s="179"/>
      <c r="AF980" s="179"/>
      <c r="AG980" s="179"/>
      <c r="AH980" s="179"/>
      <c r="AI980" s="173"/>
      <c r="AJ980" s="173"/>
      <c r="AK980" s="173"/>
      <c r="AL980" s="173"/>
      <c r="AM980" s="179"/>
      <c r="AN980" s="179"/>
      <c r="AO980" s="194">
        <f t="shared" si="111"/>
        <v>0</v>
      </c>
      <c r="AP980" s="179">
        <v>1E-3</v>
      </c>
      <c r="AQ980" s="179"/>
    </row>
    <row r="981" spans="2:43">
      <c r="B981" s="179"/>
      <c r="C981" s="179"/>
      <c r="D981" s="179"/>
      <c r="E981" s="179"/>
      <c r="F981" s="179"/>
      <c r="G981" s="179"/>
      <c r="H981" s="179"/>
      <c r="I981" s="179"/>
      <c r="J981" s="179"/>
      <c r="K981" s="196">
        <f t="shared" si="110"/>
        <v>0</v>
      </c>
      <c r="L981" s="1118"/>
      <c r="M981" s="1119"/>
      <c r="N981" s="1118"/>
      <c r="O981" s="1119"/>
      <c r="P981" s="184"/>
      <c r="Q981" s="184"/>
      <c r="R981" s="184"/>
      <c r="S981" s="175"/>
      <c r="T981" s="175"/>
      <c r="U981" s="175"/>
      <c r="V981" s="175"/>
      <c r="W981" s="175"/>
      <c r="X981" s="175"/>
      <c r="Y981" s="175"/>
      <c r="Z981" s="175"/>
      <c r="AA981" s="175"/>
      <c r="AB981" s="175"/>
      <c r="AC981" s="175"/>
      <c r="AD981" s="179"/>
      <c r="AE981" s="179"/>
      <c r="AF981" s="179"/>
      <c r="AG981" s="179"/>
      <c r="AH981" s="179"/>
      <c r="AI981" s="173"/>
      <c r="AJ981" s="173"/>
      <c r="AK981" s="173"/>
      <c r="AL981" s="173"/>
      <c r="AM981" s="179"/>
      <c r="AN981" s="179"/>
      <c r="AO981" s="194">
        <f t="shared" si="111"/>
        <v>0</v>
      </c>
      <c r="AP981" s="179">
        <v>1E-3</v>
      </c>
      <c r="AQ981" s="179"/>
    </row>
    <row r="982" spans="2:43">
      <c r="B982" s="179"/>
      <c r="C982" s="179"/>
      <c r="D982" s="179"/>
      <c r="E982" s="179"/>
      <c r="F982" s="179"/>
      <c r="G982" s="179"/>
      <c r="H982" s="179"/>
      <c r="I982" s="179"/>
      <c r="J982" s="179"/>
      <c r="K982" s="196">
        <f t="shared" si="110"/>
        <v>0</v>
      </c>
      <c r="L982" s="1118"/>
      <c r="M982" s="1119"/>
      <c r="N982" s="1118"/>
      <c r="O982" s="1119"/>
      <c r="P982" s="184"/>
      <c r="Q982" s="184"/>
      <c r="R982" s="184"/>
      <c r="S982" s="175"/>
      <c r="T982" s="175"/>
      <c r="U982" s="175"/>
      <c r="V982" s="175"/>
      <c r="W982" s="175"/>
      <c r="X982" s="175"/>
      <c r="Y982" s="175"/>
      <c r="Z982" s="175"/>
      <c r="AA982" s="175"/>
      <c r="AB982" s="175"/>
      <c r="AC982" s="175"/>
      <c r="AD982" s="179"/>
      <c r="AE982" s="179"/>
      <c r="AF982" s="179"/>
      <c r="AG982" s="179"/>
      <c r="AH982" s="179"/>
      <c r="AI982" s="173"/>
      <c r="AJ982" s="173"/>
      <c r="AK982" s="173"/>
      <c r="AL982" s="173"/>
      <c r="AM982" s="179"/>
      <c r="AN982" s="179"/>
      <c r="AO982" s="194">
        <f t="shared" si="111"/>
        <v>0</v>
      </c>
      <c r="AP982" s="179">
        <v>1E-3</v>
      </c>
      <c r="AQ982" s="179"/>
    </row>
    <row r="983" spans="2:43">
      <c r="B983" s="179"/>
      <c r="C983" s="179"/>
      <c r="D983" s="179"/>
      <c r="E983" s="179"/>
      <c r="F983" s="179"/>
      <c r="G983" s="179"/>
      <c r="H983" s="179"/>
      <c r="I983" s="179"/>
      <c r="J983" s="179"/>
      <c r="K983" s="196">
        <f t="shared" si="110"/>
        <v>0</v>
      </c>
      <c r="L983" s="1118"/>
      <c r="M983" s="1119"/>
      <c r="N983" s="1118"/>
      <c r="O983" s="1119"/>
      <c r="P983" s="184"/>
      <c r="Q983" s="184"/>
      <c r="R983" s="184"/>
      <c r="S983" s="175"/>
      <c r="T983" s="175"/>
      <c r="U983" s="175"/>
      <c r="V983" s="175"/>
      <c r="W983" s="175"/>
      <c r="X983" s="175"/>
      <c r="Y983" s="175"/>
      <c r="Z983" s="175"/>
      <c r="AA983" s="175"/>
      <c r="AB983" s="175"/>
      <c r="AC983" s="175"/>
      <c r="AD983" s="179"/>
      <c r="AE983" s="179"/>
      <c r="AF983" s="179"/>
      <c r="AG983" s="179"/>
      <c r="AH983" s="179"/>
      <c r="AI983" s="173"/>
      <c r="AJ983" s="173"/>
      <c r="AK983" s="173"/>
      <c r="AL983" s="173"/>
      <c r="AM983" s="179"/>
      <c r="AN983" s="179"/>
      <c r="AO983" s="194">
        <f t="shared" si="111"/>
        <v>0</v>
      </c>
      <c r="AP983" s="179">
        <v>1E-3</v>
      </c>
      <c r="AQ983" s="179"/>
    </row>
    <row r="984" spans="2:43">
      <c r="B984" s="179"/>
      <c r="C984" s="179"/>
      <c r="D984" s="179"/>
      <c r="E984" s="179"/>
      <c r="F984" s="179"/>
      <c r="G984" s="179"/>
      <c r="H984" s="179"/>
      <c r="I984" s="179"/>
      <c r="J984" s="179"/>
      <c r="K984" s="196">
        <f t="shared" si="110"/>
        <v>0</v>
      </c>
      <c r="L984" s="1118"/>
      <c r="M984" s="1119"/>
      <c r="N984" s="1118"/>
      <c r="O984" s="1119"/>
      <c r="P984" s="184"/>
      <c r="Q984" s="184"/>
      <c r="R984" s="184"/>
      <c r="S984" s="175"/>
      <c r="T984" s="175"/>
      <c r="U984" s="175"/>
      <c r="V984" s="175"/>
      <c r="W984" s="175"/>
      <c r="X984" s="175"/>
      <c r="Y984" s="175"/>
      <c r="Z984" s="175"/>
      <c r="AA984" s="175"/>
      <c r="AB984" s="175"/>
      <c r="AC984" s="175"/>
      <c r="AD984" s="179"/>
      <c r="AE984" s="179"/>
      <c r="AF984" s="179"/>
      <c r="AG984" s="179"/>
      <c r="AH984" s="179"/>
      <c r="AI984" s="173"/>
      <c r="AJ984" s="173"/>
      <c r="AK984" s="173"/>
      <c r="AL984" s="173"/>
      <c r="AM984" s="179"/>
      <c r="AN984" s="179"/>
      <c r="AO984" s="194">
        <f t="shared" si="111"/>
        <v>0</v>
      </c>
      <c r="AP984" s="179">
        <v>1E-3</v>
      </c>
      <c r="AQ984" s="179"/>
    </row>
    <row r="985" spans="2:43">
      <c r="B985" s="179"/>
      <c r="C985" s="179"/>
      <c r="D985" s="179"/>
      <c r="E985" s="179"/>
      <c r="F985" s="179"/>
      <c r="G985" s="179"/>
      <c r="H985" s="179"/>
      <c r="I985" s="179"/>
      <c r="J985" s="179"/>
      <c r="K985" s="196">
        <f t="shared" si="110"/>
        <v>0</v>
      </c>
      <c r="L985" s="1118"/>
      <c r="M985" s="1119"/>
      <c r="N985" s="1118"/>
      <c r="O985" s="1119"/>
      <c r="P985" s="184"/>
      <c r="Q985" s="184"/>
      <c r="R985" s="184"/>
      <c r="S985" s="175"/>
      <c r="T985" s="175"/>
      <c r="U985" s="175"/>
      <c r="V985" s="175"/>
      <c r="W985" s="175"/>
      <c r="X985" s="175"/>
      <c r="Y985" s="175"/>
      <c r="Z985" s="175"/>
      <c r="AA985" s="175"/>
      <c r="AB985" s="175"/>
      <c r="AC985" s="175"/>
      <c r="AD985" s="179"/>
      <c r="AE985" s="179"/>
      <c r="AF985" s="179"/>
      <c r="AG985" s="179"/>
      <c r="AH985" s="179"/>
      <c r="AI985" s="173"/>
      <c r="AJ985" s="173"/>
      <c r="AK985" s="173"/>
      <c r="AL985" s="173"/>
      <c r="AM985" s="179"/>
      <c r="AN985" s="179"/>
      <c r="AO985" s="194">
        <f t="shared" si="111"/>
        <v>0</v>
      </c>
      <c r="AP985" s="179">
        <v>1E-3</v>
      </c>
      <c r="AQ985" s="179"/>
    </row>
    <row r="986" spans="2:43">
      <c r="B986" s="179"/>
      <c r="C986" s="179"/>
      <c r="D986" s="179"/>
      <c r="E986" s="179"/>
      <c r="F986" s="179"/>
      <c r="G986" s="179"/>
      <c r="H986" s="179"/>
      <c r="I986" s="179"/>
      <c r="J986" s="179"/>
      <c r="K986" s="196">
        <f t="shared" si="110"/>
        <v>0</v>
      </c>
      <c r="L986" s="1118"/>
      <c r="M986" s="1119"/>
      <c r="N986" s="1118"/>
      <c r="O986" s="1119"/>
      <c r="P986" s="184"/>
      <c r="Q986" s="184"/>
      <c r="R986" s="184"/>
      <c r="S986" s="175"/>
      <c r="T986" s="175"/>
      <c r="U986" s="175"/>
      <c r="V986" s="175"/>
      <c r="W986" s="175"/>
      <c r="X986" s="175"/>
      <c r="Y986" s="175"/>
      <c r="Z986" s="175"/>
      <c r="AA986" s="175"/>
      <c r="AB986" s="175"/>
      <c r="AC986" s="175"/>
      <c r="AD986" s="179"/>
      <c r="AE986" s="179"/>
      <c r="AF986" s="179"/>
      <c r="AG986" s="179"/>
      <c r="AH986" s="179"/>
      <c r="AI986" s="173"/>
      <c r="AJ986" s="173"/>
      <c r="AK986" s="173"/>
      <c r="AL986" s="173"/>
      <c r="AM986" s="179"/>
      <c r="AN986" s="179"/>
      <c r="AO986" s="194">
        <f t="shared" si="111"/>
        <v>0</v>
      </c>
      <c r="AP986" s="179">
        <v>1E-3</v>
      </c>
      <c r="AQ986" s="179"/>
    </row>
    <row r="987" spans="2:43">
      <c r="B987" s="179"/>
      <c r="C987" s="179"/>
      <c r="D987" s="179"/>
      <c r="E987" s="179"/>
      <c r="F987" s="179"/>
      <c r="G987" s="179"/>
      <c r="H987" s="179"/>
      <c r="I987" s="179"/>
      <c r="J987" s="179"/>
      <c r="K987" s="196">
        <f t="shared" si="110"/>
        <v>0</v>
      </c>
      <c r="L987" s="1118"/>
      <c r="M987" s="1119"/>
      <c r="N987" s="1118"/>
      <c r="O987" s="1119"/>
      <c r="P987" s="184"/>
      <c r="Q987" s="184"/>
      <c r="R987" s="184"/>
      <c r="S987" s="175"/>
      <c r="T987" s="175"/>
      <c r="U987" s="175"/>
      <c r="V987" s="175"/>
      <c r="W987" s="175"/>
      <c r="X987" s="175"/>
      <c r="Y987" s="175"/>
      <c r="Z987" s="175"/>
      <c r="AA987" s="175"/>
      <c r="AB987" s="175"/>
      <c r="AC987" s="175"/>
      <c r="AD987" s="179"/>
      <c r="AE987" s="179"/>
      <c r="AF987" s="179"/>
      <c r="AG987" s="179"/>
      <c r="AH987" s="179"/>
      <c r="AI987" s="173"/>
      <c r="AJ987" s="173"/>
      <c r="AK987" s="173"/>
      <c r="AL987" s="173"/>
      <c r="AM987" s="179"/>
      <c r="AN987" s="179"/>
      <c r="AO987" s="194">
        <f t="shared" si="111"/>
        <v>0</v>
      </c>
      <c r="AP987" s="179">
        <v>1E-3</v>
      </c>
      <c r="AQ987" s="179"/>
    </row>
    <row r="988" spans="2:43">
      <c r="B988" s="179"/>
      <c r="C988" s="179"/>
      <c r="D988" s="179"/>
      <c r="E988" s="179"/>
      <c r="F988" s="179"/>
      <c r="G988" s="179"/>
      <c r="H988" s="179"/>
      <c r="I988" s="179"/>
      <c r="J988" s="179"/>
      <c r="K988" s="196">
        <f t="shared" si="110"/>
        <v>0</v>
      </c>
      <c r="L988" s="1118"/>
      <c r="M988" s="1119"/>
      <c r="N988" s="1118"/>
      <c r="O988" s="1119"/>
      <c r="P988" s="184"/>
      <c r="Q988" s="184"/>
      <c r="R988" s="184"/>
      <c r="S988" s="175"/>
      <c r="T988" s="175"/>
      <c r="U988" s="175"/>
      <c r="V988" s="175"/>
      <c r="W988" s="175"/>
      <c r="X988" s="175"/>
      <c r="Y988" s="175"/>
      <c r="Z988" s="175"/>
      <c r="AA988" s="175"/>
      <c r="AB988" s="175"/>
      <c r="AC988" s="175"/>
      <c r="AD988" s="179"/>
      <c r="AE988" s="179"/>
      <c r="AF988" s="179"/>
      <c r="AG988" s="179"/>
      <c r="AH988" s="179"/>
      <c r="AI988" s="173"/>
      <c r="AJ988" s="173"/>
      <c r="AK988" s="173"/>
      <c r="AL988" s="173"/>
      <c r="AM988" s="179"/>
      <c r="AN988" s="179"/>
      <c r="AO988" s="194">
        <f t="shared" si="111"/>
        <v>0</v>
      </c>
      <c r="AP988" s="179">
        <v>1E-3</v>
      </c>
      <c r="AQ988" s="179"/>
    </row>
    <row r="989" spans="2:43">
      <c r="B989" s="179"/>
      <c r="C989" s="179"/>
      <c r="D989" s="179"/>
      <c r="E989" s="179"/>
      <c r="F989" s="179"/>
      <c r="G989" s="179"/>
      <c r="H989" s="179"/>
      <c r="I989" s="179"/>
      <c r="J989" s="179"/>
      <c r="K989" s="196">
        <f t="shared" si="110"/>
        <v>0</v>
      </c>
      <c r="L989" s="1118"/>
      <c r="M989" s="1119"/>
      <c r="N989" s="1118"/>
      <c r="O989" s="1119"/>
      <c r="P989" s="184"/>
      <c r="Q989" s="184"/>
      <c r="R989" s="184"/>
      <c r="S989" s="175"/>
      <c r="T989" s="175"/>
      <c r="U989" s="175"/>
      <c r="V989" s="175"/>
      <c r="W989" s="175"/>
      <c r="X989" s="175"/>
      <c r="Y989" s="175"/>
      <c r="Z989" s="175"/>
      <c r="AA989" s="175"/>
      <c r="AB989" s="175"/>
      <c r="AC989" s="175"/>
      <c r="AD989" s="179"/>
      <c r="AE989" s="179"/>
      <c r="AF989" s="179"/>
      <c r="AG989" s="179"/>
      <c r="AH989" s="179"/>
      <c r="AI989" s="173"/>
      <c r="AJ989" s="173"/>
      <c r="AK989" s="173"/>
      <c r="AL989" s="173"/>
      <c r="AM989" s="179"/>
      <c r="AN989" s="179"/>
      <c r="AO989" s="194">
        <f t="shared" si="111"/>
        <v>0</v>
      </c>
      <c r="AP989" s="179">
        <v>1E-3</v>
      </c>
      <c r="AQ989" s="179"/>
    </row>
    <row r="990" spans="2:43">
      <c r="B990" s="179"/>
      <c r="C990" s="179"/>
      <c r="D990" s="179"/>
      <c r="E990" s="179"/>
      <c r="F990" s="179"/>
      <c r="G990" s="179"/>
      <c r="H990" s="179"/>
      <c r="I990" s="179"/>
      <c r="J990" s="179"/>
      <c r="K990" s="196">
        <f t="shared" si="110"/>
        <v>0</v>
      </c>
      <c r="L990" s="1118"/>
      <c r="M990" s="1119"/>
      <c r="N990" s="1118"/>
      <c r="O990" s="1119"/>
      <c r="P990" s="184"/>
      <c r="Q990" s="184"/>
      <c r="R990" s="184"/>
      <c r="S990" s="175"/>
      <c r="T990" s="175"/>
      <c r="U990" s="175"/>
      <c r="V990" s="175"/>
      <c r="W990" s="175"/>
      <c r="X990" s="175"/>
      <c r="Y990" s="175"/>
      <c r="Z990" s="175"/>
      <c r="AA990" s="175"/>
      <c r="AB990" s="175"/>
      <c r="AC990" s="175"/>
      <c r="AD990" s="179"/>
      <c r="AE990" s="179"/>
      <c r="AF990" s="179"/>
      <c r="AG990" s="179"/>
      <c r="AH990" s="179"/>
      <c r="AI990" s="173"/>
      <c r="AJ990" s="173"/>
      <c r="AK990" s="173"/>
      <c r="AL990" s="173"/>
      <c r="AM990" s="179"/>
      <c r="AN990" s="179"/>
      <c r="AO990" s="194">
        <f t="shared" si="111"/>
        <v>0</v>
      </c>
      <c r="AP990" s="179">
        <v>1E-3</v>
      </c>
      <c r="AQ990" s="179"/>
    </row>
    <row r="991" spans="2:43">
      <c r="B991" s="179"/>
      <c r="C991" s="179"/>
      <c r="D991" s="179"/>
      <c r="E991" s="179"/>
      <c r="F991" s="179"/>
      <c r="G991" s="179"/>
      <c r="H991" s="179"/>
      <c r="I991" s="179"/>
      <c r="J991" s="179"/>
      <c r="K991" s="196">
        <f t="shared" si="110"/>
        <v>0</v>
      </c>
      <c r="L991" s="1118"/>
      <c r="M991" s="1119"/>
      <c r="N991" s="1118"/>
      <c r="O991" s="1119"/>
      <c r="P991" s="184"/>
      <c r="Q991" s="184"/>
      <c r="R991" s="184"/>
      <c r="S991" s="175"/>
      <c r="T991" s="175"/>
      <c r="U991" s="175"/>
      <c r="V991" s="175"/>
      <c r="W991" s="175"/>
      <c r="X991" s="175"/>
      <c r="Y991" s="175"/>
      <c r="Z991" s="175"/>
      <c r="AA991" s="175"/>
      <c r="AB991" s="175"/>
      <c r="AC991" s="175"/>
      <c r="AD991" s="179"/>
      <c r="AE991" s="179"/>
      <c r="AF991" s="179"/>
      <c r="AG991" s="179"/>
      <c r="AH991" s="179"/>
      <c r="AI991" s="173"/>
      <c r="AJ991" s="173"/>
      <c r="AK991" s="173"/>
      <c r="AL991" s="173"/>
      <c r="AM991" s="179"/>
      <c r="AN991" s="179"/>
      <c r="AO991" s="194">
        <f t="shared" si="111"/>
        <v>0</v>
      </c>
      <c r="AP991" s="179">
        <v>1E-3</v>
      </c>
      <c r="AQ991" s="179"/>
    </row>
    <row r="992" spans="2:43">
      <c r="B992" s="179"/>
      <c r="C992" s="179"/>
      <c r="D992" s="179"/>
      <c r="E992" s="179"/>
      <c r="F992" s="179"/>
      <c r="G992" s="179"/>
      <c r="H992" s="179"/>
      <c r="I992" s="179"/>
      <c r="J992" s="179"/>
      <c r="K992" s="196">
        <f t="shared" si="110"/>
        <v>0</v>
      </c>
      <c r="L992" s="1118"/>
      <c r="M992" s="1119"/>
      <c r="N992" s="1118"/>
      <c r="O992" s="1119"/>
      <c r="P992" s="184"/>
      <c r="Q992" s="184"/>
      <c r="R992" s="184"/>
      <c r="S992" s="175"/>
      <c r="T992" s="175"/>
      <c r="U992" s="175"/>
      <c r="V992" s="175"/>
      <c r="W992" s="175"/>
      <c r="X992" s="175"/>
      <c r="Y992" s="175"/>
      <c r="Z992" s="175"/>
      <c r="AA992" s="175"/>
      <c r="AB992" s="175"/>
      <c r="AC992" s="175"/>
      <c r="AD992" s="179"/>
      <c r="AE992" s="179"/>
      <c r="AF992" s="179"/>
      <c r="AG992" s="179"/>
      <c r="AH992" s="179"/>
      <c r="AI992" s="173"/>
      <c r="AJ992" s="173"/>
      <c r="AK992" s="173"/>
      <c r="AL992" s="173"/>
      <c r="AM992" s="179"/>
      <c r="AN992" s="179"/>
      <c r="AO992" s="194">
        <f t="shared" si="111"/>
        <v>0</v>
      </c>
      <c r="AP992" s="179">
        <v>1E-3</v>
      </c>
      <c r="AQ992" s="179"/>
    </row>
    <row r="993" spans="2:43">
      <c r="B993" s="179"/>
      <c r="C993" s="179"/>
      <c r="D993" s="179"/>
      <c r="E993" s="179"/>
      <c r="F993" s="179"/>
      <c r="G993" s="179"/>
      <c r="H993" s="179"/>
      <c r="I993" s="179"/>
      <c r="J993" s="179"/>
      <c r="K993" s="196">
        <f t="shared" si="110"/>
        <v>0</v>
      </c>
      <c r="L993" s="1118"/>
      <c r="M993" s="1119"/>
      <c r="N993" s="1118"/>
      <c r="O993" s="1119"/>
      <c r="P993" s="184"/>
      <c r="Q993" s="184"/>
      <c r="R993" s="184"/>
      <c r="S993" s="175"/>
      <c r="T993" s="175"/>
      <c r="U993" s="175"/>
      <c r="V993" s="175"/>
      <c r="W993" s="175"/>
      <c r="X993" s="175"/>
      <c r="Y993" s="175"/>
      <c r="Z993" s="175"/>
      <c r="AA993" s="175"/>
      <c r="AB993" s="175"/>
      <c r="AC993" s="175"/>
      <c r="AD993" s="179"/>
      <c r="AE993" s="179"/>
      <c r="AF993" s="179"/>
      <c r="AG993" s="179"/>
      <c r="AH993" s="179"/>
      <c r="AI993" s="173"/>
      <c r="AJ993" s="173"/>
      <c r="AK993" s="173"/>
      <c r="AL993" s="173"/>
      <c r="AM993" s="179"/>
      <c r="AN993" s="179"/>
      <c r="AO993" s="194">
        <f t="shared" si="111"/>
        <v>0</v>
      </c>
      <c r="AP993" s="179">
        <v>1E-3</v>
      </c>
      <c r="AQ993" s="179"/>
    </row>
    <row r="994" spans="2:43">
      <c r="B994" s="179"/>
      <c r="C994" s="179"/>
      <c r="D994" s="179"/>
      <c r="E994" s="179"/>
      <c r="F994" s="179"/>
      <c r="G994" s="179"/>
      <c r="H994" s="179"/>
      <c r="I994" s="179"/>
      <c r="J994" s="179"/>
      <c r="K994" s="196">
        <f t="shared" si="110"/>
        <v>0</v>
      </c>
      <c r="L994" s="1118"/>
      <c r="M994" s="1119"/>
      <c r="N994" s="1118"/>
      <c r="O994" s="1119"/>
      <c r="P994" s="184"/>
      <c r="Q994" s="184"/>
      <c r="R994" s="184"/>
      <c r="S994" s="175"/>
      <c r="T994" s="175"/>
      <c r="U994" s="175"/>
      <c r="V994" s="175"/>
      <c r="W994" s="175"/>
      <c r="X994" s="175"/>
      <c r="Y994" s="175"/>
      <c r="Z994" s="175"/>
      <c r="AA994" s="175"/>
      <c r="AB994" s="175"/>
      <c r="AC994" s="175"/>
      <c r="AD994" s="179"/>
      <c r="AE994" s="179"/>
      <c r="AF994" s="179"/>
      <c r="AG994" s="179"/>
      <c r="AH994" s="179"/>
      <c r="AI994" s="173"/>
      <c r="AJ994" s="173"/>
      <c r="AK994" s="173"/>
      <c r="AL994" s="173"/>
      <c r="AM994" s="179"/>
      <c r="AN994" s="179"/>
      <c r="AO994" s="194">
        <f t="shared" si="111"/>
        <v>0</v>
      </c>
      <c r="AP994" s="179">
        <v>1E-3</v>
      </c>
      <c r="AQ994" s="179"/>
    </row>
    <row r="995" spans="2:43">
      <c r="B995" s="179"/>
      <c r="C995" s="179"/>
      <c r="D995" s="179"/>
      <c r="E995" s="179"/>
      <c r="F995" s="179"/>
      <c r="G995" s="179"/>
      <c r="H995" s="179"/>
      <c r="I995" s="179"/>
      <c r="J995" s="179"/>
      <c r="K995" s="196">
        <f t="shared" si="110"/>
        <v>0</v>
      </c>
      <c r="L995" s="1118"/>
      <c r="M995" s="1119"/>
      <c r="N995" s="1118"/>
      <c r="O995" s="1119"/>
      <c r="P995" s="184"/>
      <c r="Q995" s="184"/>
      <c r="R995" s="184"/>
      <c r="S995" s="175"/>
      <c r="T995" s="175"/>
      <c r="U995" s="175"/>
      <c r="V995" s="175"/>
      <c r="W995" s="175"/>
      <c r="X995" s="175"/>
      <c r="Y995" s="175"/>
      <c r="Z995" s="175"/>
      <c r="AA995" s="175"/>
      <c r="AB995" s="175"/>
      <c r="AC995" s="175"/>
      <c r="AD995" s="179"/>
      <c r="AE995" s="179"/>
      <c r="AF995" s="179"/>
      <c r="AG995" s="179"/>
      <c r="AH995" s="179"/>
      <c r="AI995" s="173"/>
      <c r="AJ995" s="173"/>
      <c r="AK995" s="173"/>
      <c r="AL995" s="173"/>
      <c r="AM995" s="179"/>
      <c r="AN995" s="179"/>
      <c r="AO995" s="194">
        <f t="shared" si="111"/>
        <v>0</v>
      </c>
      <c r="AP995" s="179">
        <v>1E-3</v>
      </c>
      <c r="AQ995" s="179"/>
    </row>
    <row r="996" spans="2:43">
      <c r="B996" s="179"/>
      <c r="C996" s="179"/>
      <c r="D996" s="179"/>
      <c r="E996" s="179"/>
      <c r="F996" s="179"/>
      <c r="G996" s="179"/>
      <c r="H996" s="179"/>
      <c r="I996" s="179"/>
      <c r="J996" s="179"/>
      <c r="K996" s="196">
        <f t="shared" si="110"/>
        <v>0</v>
      </c>
      <c r="L996" s="1118"/>
      <c r="M996" s="1119"/>
      <c r="N996" s="1118"/>
      <c r="O996" s="1119"/>
      <c r="P996" s="184"/>
      <c r="Q996" s="184"/>
      <c r="R996" s="184"/>
      <c r="S996" s="175"/>
      <c r="T996" s="175"/>
      <c r="U996" s="175"/>
      <c r="V996" s="175"/>
      <c r="W996" s="175"/>
      <c r="X996" s="175"/>
      <c r="Y996" s="175"/>
      <c r="Z996" s="175"/>
      <c r="AA996" s="175"/>
      <c r="AB996" s="175"/>
      <c r="AC996" s="175"/>
      <c r="AD996" s="179"/>
      <c r="AE996" s="179"/>
      <c r="AF996" s="179"/>
      <c r="AG996" s="179"/>
      <c r="AH996" s="179"/>
      <c r="AI996" s="173"/>
      <c r="AJ996" s="173"/>
      <c r="AK996" s="173"/>
      <c r="AL996" s="173"/>
      <c r="AM996" s="179"/>
      <c r="AN996" s="179"/>
      <c r="AO996" s="194">
        <f t="shared" si="111"/>
        <v>0</v>
      </c>
      <c r="AP996" s="179">
        <v>1E-3</v>
      </c>
      <c r="AQ996" s="179"/>
    </row>
    <row r="997" spans="2:43">
      <c r="B997" s="179"/>
      <c r="C997" s="179"/>
      <c r="D997" s="179"/>
      <c r="E997" s="179"/>
      <c r="F997" s="179"/>
      <c r="G997" s="179"/>
      <c r="H997" s="179"/>
      <c r="I997" s="179"/>
      <c r="J997" s="179"/>
      <c r="K997" s="196">
        <f t="shared" si="110"/>
        <v>0</v>
      </c>
      <c r="L997" s="1118"/>
      <c r="M997" s="1119"/>
      <c r="N997" s="1118"/>
      <c r="O997" s="1119"/>
      <c r="P997" s="184"/>
      <c r="Q997" s="184"/>
      <c r="R997" s="184"/>
      <c r="S997" s="175"/>
      <c r="T997" s="175"/>
      <c r="U997" s="175"/>
      <c r="V997" s="175"/>
      <c r="W997" s="175"/>
      <c r="X997" s="175"/>
      <c r="Y997" s="175"/>
      <c r="Z997" s="175"/>
      <c r="AA997" s="175"/>
      <c r="AB997" s="175"/>
      <c r="AC997" s="175"/>
      <c r="AD997" s="179"/>
      <c r="AE997" s="179"/>
      <c r="AF997" s="179"/>
      <c r="AG997" s="179"/>
      <c r="AH997" s="179"/>
      <c r="AI997" s="173"/>
      <c r="AJ997" s="173"/>
      <c r="AK997" s="173"/>
      <c r="AL997" s="173"/>
      <c r="AM997" s="179"/>
      <c r="AN997" s="179"/>
      <c r="AO997" s="194">
        <f t="shared" si="111"/>
        <v>0</v>
      </c>
      <c r="AP997" s="179">
        <v>1E-3</v>
      </c>
      <c r="AQ997" s="179"/>
    </row>
    <row r="998" spans="2:43">
      <c r="B998" s="179"/>
      <c r="C998" s="179"/>
      <c r="D998" s="179"/>
      <c r="E998" s="179"/>
      <c r="F998" s="179"/>
      <c r="G998" s="179"/>
      <c r="H998" s="179"/>
      <c r="I998" s="179"/>
      <c r="J998" s="179"/>
      <c r="K998" s="196">
        <f t="shared" si="110"/>
        <v>0</v>
      </c>
      <c r="L998" s="1118"/>
      <c r="M998" s="1119"/>
      <c r="N998" s="1118"/>
      <c r="O998" s="1119"/>
      <c r="P998" s="184"/>
      <c r="Q998" s="184"/>
      <c r="R998" s="184"/>
      <c r="S998" s="175"/>
      <c r="T998" s="175"/>
      <c r="U998" s="175"/>
      <c r="V998" s="175"/>
      <c r="W998" s="175"/>
      <c r="X998" s="175"/>
      <c r="Y998" s="175"/>
      <c r="Z998" s="175"/>
      <c r="AA998" s="175"/>
      <c r="AB998" s="175"/>
      <c r="AC998" s="175"/>
      <c r="AD998" s="179"/>
      <c r="AE998" s="179"/>
      <c r="AF998" s="179"/>
      <c r="AG998" s="179"/>
      <c r="AH998" s="179"/>
      <c r="AI998" s="173"/>
      <c r="AJ998" s="173"/>
      <c r="AK998" s="173"/>
      <c r="AL998" s="173"/>
      <c r="AM998" s="179"/>
      <c r="AN998" s="179"/>
      <c r="AO998" s="194">
        <f t="shared" si="111"/>
        <v>0</v>
      </c>
      <c r="AP998" s="179">
        <v>1E-3</v>
      </c>
      <c r="AQ998" s="179"/>
    </row>
    <row r="999" spans="2:43">
      <c r="B999" s="179"/>
      <c r="C999" s="179"/>
      <c r="D999" s="179"/>
      <c r="E999" s="179"/>
      <c r="F999" s="179"/>
      <c r="G999" s="179"/>
      <c r="H999" s="179"/>
      <c r="I999" s="179"/>
      <c r="J999" s="179"/>
      <c r="K999" s="196">
        <f t="shared" si="110"/>
        <v>0</v>
      </c>
      <c r="L999" s="1118"/>
      <c r="M999" s="1119"/>
      <c r="N999" s="1118"/>
      <c r="O999" s="1119"/>
      <c r="P999" s="184"/>
      <c r="Q999" s="184"/>
      <c r="R999" s="184"/>
      <c r="S999" s="175"/>
      <c r="T999" s="175"/>
      <c r="U999" s="175"/>
      <c r="V999" s="175"/>
      <c r="W999" s="175"/>
      <c r="X999" s="175"/>
      <c r="Y999" s="175"/>
      <c r="Z999" s="175"/>
      <c r="AA999" s="175"/>
      <c r="AB999" s="175"/>
      <c r="AC999" s="175"/>
      <c r="AD999" s="179"/>
      <c r="AE999" s="179"/>
      <c r="AF999" s="179"/>
      <c r="AG999" s="179"/>
      <c r="AH999" s="179"/>
      <c r="AI999" s="173"/>
      <c r="AJ999" s="173"/>
      <c r="AK999" s="173"/>
      <c r="AL999" s="173"/>
      <c r="AM999" s="179"/>
      <c r="AN999" s="179"/>
      <c r="AO999" s="194">
        <f t="shared" si="111"/>
        <v>0</v>
      </c>
      <c r="AP999" s="179">
        <v>1E-3</v>
      </c>
      <c r="AQ999" s="179"/>
    </row>
    <row r="1000" spans="2:43">
      <c r="B1000" s="179"/>
      <c r="C1000" s="179"/>
      <c r="D1000" s="179"/>
      <c r="E1000" s="179"/>
      <c r="F1000" s="179"/>
      <c r="G1000" s="179"/>
      <c r="H1000" s="179"/>
      <c r="I1000" s="179"/>
      <c r="J1000" s="179"/>
      <c r="K1000" s="196">
        <f t="shared" si="110"/>
        <v>0</v>
      </c>
      <c r="L1000" s="1118"/>
      <c r="M1000" s="1119"/>
      <c r="N1000" s="1118"/>
      <c r="O1000" s="1119"/>
      <c r="P1000" s="184"/>
      <c r="Q1000" s="184"/>
      <c r="R1000" s="184"/>
      <c r="S1000" s="175"/>
      <c r="T1000" s="175"/>
      <c r="U1000" s="175"/>
      <c r="V1000" s="175"/>
      <c r="W1000" s="175"/>
      <c r="X1000" s="175"/>
      <c r="Y1000" s="175"/>
      <c r="Z1000" s="175"/>
      <c r="AA1000" s="175"/>
      <c r="AB1000" s="175"/>
      <c r="AC1000" s="175"/>
      <c r="AD1000" s="179"/>
      <c r="AE1000" s="179"/>
      <c r="AF1000" s="179"/>
      <c r="AG1000" s="179"/>
      <c r="AH1000" s="179"/>
      <c r="AI1000" s="173"/>
      <c r="AJ1000" s="173"/>
      <c r="AK1000" s="173"/>
      <c r="AL1000" s="173"/>
      <c r="AM1000" s="179"/>
      <c r="AN1000" s="179"/>
      <c r="AO1000" s="194">
        <f t="shared" si="111"/>
        <v>0</v>
      </c>
      <c r="AP1000" s="179">
        <v>1E-3</v>
      </c>
      <c r="AQ1000" s="179"/>
    </row>
    <row r="1001" spans="2:43">
      <c r="B1001" s="179"/>
      <c r="C1001" s="179"/>
      <c r="D1001" s="179"/>
      <c r="E1001" s="179"/>
      <c r="F1001" s="179"/>
      <c r="G1001" s="179"/>
      <c r="H1001" s="179"/>
      <c r="I1001" s="179"/>
      <c r="J1001" s="179"/>
      <c r="K1001" s="196">
        <f t="shared" si="110"/>
        <v>0</v>
      </c>
      <c r="L1001" s="1118"/>
      <c r="M1001" s="1119"/>
      <c r="N1001" s="1118"/>
      <c r="O1001" s="1119"/>
      <c r="P1001" s="184"/>
      <c r="Q1001" s="184"/>
      <c r="R1001" s="184"/>
      <c r="S1001" s="175"/>
      <c r="T1001" s="175"/>
      <c r="U1001" s="175"/>
      <c r="V1001" s="175"/>
      <c r="W1001" s="175"/>
      <c r="X1001" s="175"/>
      <c r="Y1001" s="175"/>
      <c r="Z1001" s="175"/>
      <c r="AA1001" s="175"/>
      <c r="AB1001" s="175"/>
      <c r="AC1001" s="175"/>
      <c r="AD1001" s="179"/>
      <c r="AE1001" s="179"/>
      <c r="AF1001" s="179"/>
      <c r="AG1001" s="179"/>
      <c r="AH1001" s="179"/>
      <c r="AI1001" s="173"/>
      <c r="AJ1001" s="173"/>
      <c r="AK1001" s="173"/>
      <c r="AL1001" s="173"/>
      <c r="AM1001" s="179"/>
      <c r="AN1001" s="179"/>
      <c r="AO1001" s="194">
        <f t="shared" si="111"/>
        <v>0</v>
      </c>
      <c r="AP1001" s="179">
        <v>1E-3</v>
      </c>
      <c r="AQ1001" s="179"/>
    </row>
    <row r="1002" spans="2:43">
      <c r="B1002" s="179"/>
      <c r="C1002" s="179"/>
      <c r="D1002" s="179"/>
      <c r="E1002" s="179"/>
      <c r="F1002" s="179"/>
      <c r="G1002" s="179"/>
      <c r="H1002" s="179"/>
      <c r="I1002" s="179"/>
      <c r="J1002" s="179"/>
      <c r="K1002" s="196">
        <f t="shared" si="110"/>
        <v>0</v>
      </c>
      <c r="L1002" s="1118"/>
      <c r="M1002" s="1119"/>
      <c r="N1002" s="1118"/>
      <c r="O1002" s="1119"/>
      <c r="P1002" s="184"/>
      <c r="Q1002" s="184"/>
      <c r="R1002" s="184"/>
      <c r="S1002" s="175"/>
      <c r="T1002" s="175"/>
      <c r="U1002" s="175"/>
      <c r="V1002" s="175"/>
      <c r="W1002" s="175"/>
      <c r="X1002" s="175"/>
      <c r="Y1002" s="175"/>
      <c r="Z1002" s="175"/>
      <c r="AA1002" s="175"/>
      <c r="AB1002" s="175"/>
      <c r="AC1002" s="175"/>
      <c r="AD1002" s="179"/>
      <c r="AE1002" s="179"/>
      <c r="AF1002" s="179"/>
      <c r="AG1002" s="179"/>
      <c r="AH1002" s="179"/>
      <c r="AI1002" s="173"/>
      <c r="AJ1002" s="173"/>
      <c r="AK1002" s="173"/>
      <c r="AL1002" s="173"/>
      <c r="AM1002" s="179"/>
      <c r="AN1002" s="179"/>
      <c r="AO1002" s="194">
        <f t="shared" si="111"/>
        <v>0</v>
      </c>
      <c r="AP1002" s="179">
        <v>1E-3</v>
      </c>
      <c r="AQ1002" s="179"/>
    </row>
    <row r="1003" spans="2:43">
      <c r="B1003" s="179"/>
      <c r="C1003" s="179"/>
      <c r="D1003" s="179"/>
      <c r="E1003" s="179"/>
      <c r="F1003" s="179"/>
      <c r="G1003" s="179"/>
      <c r="H1003" s="179"/>
      <c r="I1003" s="179"/>
      <c r="J1003" s="179"/>
      <c r="K1003" s="196">
        <f t="shared" si="110"/>
        <v>0</v>
      </c>
      <c r="L1003" s="1118"/>
      <c r="M1003" s="1119"/>
      <c r="N1003" s="1118"/>
      <c r="O1003" s="1119"/>
      <c r="P1003" s="184"/>
      <c r="Q1003" s="184"/>
      <c r="R1003" s="184"/>
      <c r="S1003" s="175"/>
      <c r="T1003" s="175"/>
      <c r="U1003" s="175"/>
      <c r="V1003" s="175"/>
      <c r="W1003" s="175"/>
      <c r="X1003" s="175"/>
      <c r="Y1003" s="175"/>
      <c r="Z1003" s="175"/>
      <c r="AA1003" s="175"/>
      <c r="AB1003" s="175"/>
      <c r="AC1003" s="175"/>
      <c r="AD1003" s="179"/>
      <c r="AE1003" s="179"/>
      <c r="AF1003" s="179"/>
      <c r="AG1003" s="179"/>
      <c r="AH1003" s="179"/>
      <c r="AI1003" s="173"/>
      <c r="AJ1003" s="173"/>
      <c r="AK1003" s="173"/>
      <c r="AL1003" s="173"/>
      <c r="AM1003" s="179"/>
      <c r="AN1003" s="179"/>
      <c r="AO1003" s="194">
        <f t="shared" si="111"/>
        <v>0</v>
      </c>
      <c r="AP1003" s="179">
        <v>1E-3</v>
      </c>
      <c r="AQ1003" s="179"/>
    </row>
    <row r="1004" spans="2:43">
      <c r="B1004" s="179"/>
      <c r="C1004" s="179"/>
      <c r="D1004" s="179"/>
      <c r="E1004" s="179"/>
      <c r="F1004" s="179"/>
      <c r="G1004" s="179"/>
      <c r="H1004" s="179"/>
      <c r="I1004" s="179"/>
      <c r="J1004" s="179"/>
      <c r="K1004" s="196">
        <f t="shared" si="110"/>
        <v>0</v>
      </c>
      <c r="L1004" s="1118"/>
      <c r="M1004" s="1119"/>
      <c r="N1004" s="1118"/>
      <c r="O1004" s="1119"/>
      <c r="P1004" s="184"/>
      <c r="Q1004" s="184"/>
      <c r="R1004" s="184"/>
      <c r="S1004" s="175"/>
      <c r="T1004" s="175"/>
      <c r="U1004" s="175"/>
      <c r="V1004" s="175"/>
      <c r="W1004" s="175"/>
      <c r="X1004" s="175"/>
      <c r="Y1004" s="175"/>
      <c r="Z1004" s="175"/>
      <c r="AA1004" s="175"/>
      <c r="AB1004" s="175"/>
      <c r="AC1004" s="175"/>
      <c r="AD1004" s="179"/>
      <c r="AE1004" s="179"/>
      <c r="AF1004" s="179"/>
      <c r="AG1004" s="179"/>
      <c r="AH1004" s="179"/>
      <c r="AI1004" s="173"/>
      <c r="AJ1004" s="173"/>
      <c r="AK1004" s="173"/>
      <c r="AL1004" s="173"/>
      <c r="AM1004" s="179"/>
      <c r="AN1004" s="179"/>
      <c r="AO1004" s="194">
        <f t="shared" si="111"/>
        <v>0</v>
      </c>
      <c r="AP1004" s="179">
        <v>1E-3</v>
      </c>
      <c r="AQ1004" s="179"/>
    </row>
    <row r="1005" spans="2:43">
      <c r="B1005" s="179"/>
      <c r="C1005" s="179"/>
      <c r="D1005" s="179"/>
      <c r="E1005" s="179"/>
      <c r="F1005" s="179"/>
      <c r="G1005" s="179"/>
      <c r="H1005" s="179"/>
      <c r="I1005" s="179"/>
      <c r="J1005" s="179"/>
      <c r="K1005" s="196">
        <f t="shared" si="110"/>
        <v>0</v>
      </c>
      <c r="L1005" s="1118"/>
      <c r="M1005" s="1119"/>
      <c r="N1005" s="1118"/>
      <c r="O1005" s="1119"/>
      <c r="P1005" s="184"/>
      <c r="Q1005" s="184"/>
      <c r="R1005" s="184"/>
      <c r="S1005" s="175"/>
      <c r="T1005" s="175"/>
      <c r="U1005" s="175"/>
      <c r="V1005" s="175"/>
      <c r="W1005" s="175"/>
      <c r="X1005" s="175"/>
      <c r="Y1005" s="175"/>
      <c r="Z1005" s="175"/>
      <c r="AA1005" s="175"/>
      <c r="AB1005" s="175"/>
      <c r="AC1005" s="175"/>
      <c r="AD1005" s="179"/>
      <c r="AE1005" s="179"/>
      <c r="AF1005" s="179"/>
      <c r="AG1005" s="179"/>
      <c r="AH1005" s="179"/>
      <c r="AI1005" s="173"/>
      <c r="AJ1005" s="173"/>
      <c r="AK1005" s="173"/>
      <c r="AL1005" s="173"/>
      <c r="AM1005" s="179"/>
      <c r="AN1005" s="179"/>
      <c r="AO1005" s="194">
        <f t="shared" si="111"/>
        <v>0</v>
      </c>
      <c r="AP1005" s="179">
        <v>1E-3</v>
      </c>
      <c r="AQ1005" s="179"/>
    </row>
    <row r="1006" spans="2:43">
      <c r="B1006" s="179"/>
      <c r="C1006" s="179"/>
      <c r="D1006" s="179"/>
      <c r="E1006" s="179"/>
      <c r="F1006" s="179"/>
      <c r="G1006" s="179"/>
      <c r="H1006" s="179"/>
      <c r="I1006" s="179"/>
      <c r="J1006" s="179"/>
      <c r="K1006" s="196">
        <f t="shared" si="110"/>
        <v>0</v>
      </c>
      <c r="L1006" s="1118"/>
      <c r="M1006" s="1119"/>
      <c r="N1006" s="1118"/>
      <c r="O1006" s="1119"/>
      <c r="P1006" s="184"/>
      <c r="Q1006" s="184"/>
      <c r="R1006" s="184"/>
      <c r="S1006" s="175"/>
      <c r="T1006" s="175"/>
      <c r="U1006" s="175"/>
      <c r="V1006" s="175"/>
      <c r="W1006" s="175"/>
      <c r="X1006" s="175"/>
      <c r="Y1006" s="175"/>
      <c r="Z1006" s="175"/>
      <c r="AA1006" s="175"/>
      <c r="AB1006" s="175"/>
      <c r="AC1006" s="175"/>
      <c r="AD1006" s="179"/>
      <c r="AE1006" s="179"/>
      <c r="AF1006" s="179"/>
      <c r="AG1006" s="179"/>
      <c r="AH1006" s="179"/>
      <c r="AI1006" s="173"/>
      <c r="AJ1006" s="173"/>
      <c r="AK1006" s="173"/>
      <c r="AL1006" s="173"/>
      <c r="AM1006" s="179"/>
      <c r="AN1006" s="179"/>
      <c r="AO1006" s="194">
        <f t="shared" si="111"/>
        <v>0</v>
      </c>
      <c r="AP1006" s="179">
        <v>1E-3</v>
      </c>
      <c r="AQ1006" s="179"/>
    </row>
    <row r="1007" spans="2:43">
      <c r="B1007" s="179"/>
      <c r="C1007" s="179"/>
      <c r="D1007" s="179"/>
      <c r="E1007" s="179"/>
      <c r="F1007" s="179"/>
      <c r="G1007" s="179"/>
      <c r="H1007" s="179"/>
      <c r="I1007" s="179"/>
      <c r="J1007" s="179"/>
      <c r="K1007" s="196">
        <f t="shared" si="110"/>
        <v>0</v>
      </c>
      <c r="L1007" s="1118"/>
      <c r="M1007" s="1119"/>
      <c r="N1007" s="1118"/>
      <c r="O1007" s="1119"/>
      <c r="P1007" s="184"/>
      <c r="Q1007" s="184"/>
      <c r="R1007" s="184"/>
      <c r="S1007" s="175"/>
      <c r="T1007" s="175"/>
      <c r="U1007" s="175"/>
      <c r="V1007" s="175"/>
      <c r="W1007" s="175"/>
      <c r="X1007" s="175"/>
      <c r="Y1007" s="175"/>
      <c r="Z1007" s="175"/>
      <c r="AA1007" s="175"/>
      <c r="AB1007" s="175"/>
      <c r="AC1007" s="175"/>
      <c r="AD1007" s="179"/>
      <c r="AE1007" s="179"/>
      <c r="AF1007" s="179"/>
      <c r="AG1007" s="179"/>
      <c r="AH1007" s="179"/>
      <c r="AI1007" s="173"/>
      <c r="AJ1007" s="173"/>
      <c r="AK1007" s="173"/>
      <c r="AL1007" s="173"/>
      <c r="AM1007" s="179"/>
      <c r="AN1007" s="179"/>
      <c r="AO1007" s="194">
        <f t="shared" si="111"/>
        <v>0</v>
      </c>
      <c r="AP1007" s="179">
        <v>1E-3</v>
      </c>
      <c r="AQ1007" s="179"/>
    </row>
    <row r="1008" spans="2:43">
      <c r="B1008" s="179"/>
      <c r="C1008" s="179"/>
      <c r="D1008" s="179"/>
      <c r="E1008" s="179"/>
      <c r="F1008" s="179"/>
      <c r="G1008" s="179"/>
      <c r="H1008" s="179"/>
      <c r="I1008" s="179"/>
      <c r="J1008" s="179"/>
      <c r="K1008" s="196">
        <f t="shared" si="110"/>
        <v>0</v>
      </c>
      <c r="L1008" s="1118"/>
      <c r="M1008" s="1119"/>
      <c r="N1008" s="1118"/>
      <c r="O1008" s="1119"/>
      <c r="P1008" s="184"/>
      <c r="Q1008" s="184"/>
      <c r="R1008" s="184"/>
      <c r="S1008" s="175"/>
      <c r="T1008" s="175"/>
      <c r="U1008" s="175"/>
      <c r="V1008" s="175"/>
      <c r="W1008" s="175"/>
      <c r="X1008" s="175"/>
      <c r="Y1008" s="175"/>
      <c r="Z1008" s="175"/>
      <c r="AA1008" s="175"/>
      <c r="AB1008" s="175"/>
      <c r="AC1008" s="175"/>
      <c r="AD1008" s="179"/>
      <c r="AE1008" s="179"/>
      <c r="AF1008" s="179"/>
      <c r="AG1008" s="179"/>
      <c r="AH1008" s="179"/>
      <c r="AI1008" s="173"/>
      <c r="AJ1008" s="173"/>
      <c r="AK1008" s="173"/>
      <c r="AL1008" s="173"/>
      <c r="AM1008" s="179"/>
      <c r="AN1008" s="179"/>
      <c r="AO1008" s="194">
        <f t="shared" si="111"/>
        <v>0</v>
      </c>
      <c r="AP1008" s="179">
        <v>1E-3</v>
      </c>
      <c r="AQ1008" s="179"/>
    </row>
    <row r="1009" spans="2:43">
      <c r="B1009" s="179"/>
      <c r="C1009" s="179"/>
      <c r="D1009" s="179"/>
      <c r="E1009" s="179"/>
      <c r="F1009" s="179"/>
      <c r="G1009" s="179"/>
      <c r="H1009" s="179"/>
      <c r="I1009" s="179"/>
      <c r="J1009" s="179"/>
      <c r="K1009" s="196">
        <f t="shared" si="110"/>
        <v>0</v>
      </c>
      <c r="L1009" s="1118"/>
      <c r="M1009" s="1119"/>
      <c r="N1009" s="1118"/>
      <c r="O1009" s="1119"/>
      <c r="P1009" s="184"/>
      <c r="Q1009" s="184"/>
      <c r="R1009" s="184"/>
      <c r="S1009" s="175"/>
      <c r="T1009" s="175"/>
      <c r="U1009" s="175"/>
      <c r="V1009" s="175"/>
      <c r="W1009" s="175"/>
      <c r="X1009" s="175"/>
      <c r="Y1009" s="175"/>
      <c r="Z1009" s="175"/>
      <c r="AA1009" s="175"/>
      <c r="AB1009" s="175"/>
      <c r="AC1009" s="175"/>
      <c r="AD1009" s="179"/>
      <c r="AE1009" s="179"/>
      <c r="AF1009" s="179"/>
      <c r="AG1009" s="179"/>
      <c r="AH1009" s="179"/>
      <c r="AI1009" s="173"/>
      <c r="AJ1009" s="173"/>
      <c r="AK1009" s="173"/>
      <c r="AL1009" s="173"/>
      <c r="AM1009" s="179"/>
      <c r="AN1009" s="179"/>
      <c r="AO1009" s="194">
        <f t="shared" si="111"/>
        <v>0</v>
      </c>
      <c r="AP1009" s="179">
        <v>1E-3</v>
      </c>
      <c r="AQ1009" s="179"/>
    </row>
    <row r="1010" spans="2:43">
      <c r="B1010" s="179"/>
      <c r="C1010" s="179"/>
      <c r="D1010" s="179"/>
      <c r="E1010" s="179"/>
      <c r="F1010" s="179"/>
      <c r="G1010" s="179"/>
      <c r="H1010" s="179"/>
      <c r="I1010" s="179"/>
      <c r="J1010" s="179"/>
      <c r="K1010" s="196">
        <f t="shared" si="110"/>
        <v>0</v>
      </c>
      <c r="L1010" s="1118"/>
      <c r="M1010" s="1119"/>
      <c r="N1010" s="1118"/>
      <c r="O1010" s="1119"/>
      <c r="P1010" s="184"/>
      <c r="Q1010" s="184"/>
      <c r="R1010" s="184"/>
      <c r="S1010" s="175"/>
      <c r="T1010" s="175"/>
      <c r="U1010" s="175"/>
      <c r="V1010" s="175"/>
      <c r="W1010" s="175"/>
      <c r="X1010" s="175"/>
      <c r="Y1010" s="175"/>
      <c r="Z1010" s="175"/>
      <c r="AA1010" s="175"/>
      <c r="AB1010" s="175"/>
      <c r="AC1010" s="175"/>
      <c r="AD1010" s="179"/>
      <c r="AE1010" s="179"/>
      <c r="AF1010" s="179"/>
      <c r="AG1010" s="179"/>
      <c r="AH1010" s="179"/>
      <c r="AI1010" s="173"/>
      <c r="AJ1010" s="173"/>
      <c r="AK1010" s="173"/>
      <c r="AL1010" s="173"/>
      <c r="AM1010" s="179"/>
      <c r="AN1010" s="179"/>
      <c r="AO1010" s="194">
        <f t="shared" si="111"/>
        <v>0</v>
      </c>
      <c r="AP1010" s="179">
        <v>1E-3</v>
      </c>
      <c r="AQ1010" s="179"/>
    </row>
    <row r="1011" spans="2:43">
      <c r="B1011" s="179"/>
      <c r="C1011" s="179"/>
      <c r="D1011" s="179"/>
      <c r="E1011" s="179"/>
      <c r="F1011" s="179"/>
      <c r="G1011" s="179"/>
      <c r="H1011" s="179"/>
      <c r="I1011" s="179"/>
      <c r="J1011" s="179"/>
      <c r="K1011" s="196">
        <f t="shared" si="110"/>
        <v>0</v>
      </c>
      <c r="L1011" s="1118"/>
      <c r="M1011" s="1119"/>
      <c r="N1011" s="1118"/>
      <c r="O1011" s="1119"/>
      <c r="P1011" s="184"/>
      <c r="Q1011" s="184"/>
      <c r="R1011" s="184"/>
      <c r="S1011" s="175"/>
      <c r="T1011" s="175"/>
      <c r="U1011" s="175"/>
      <c r="V1011" s="175"/>
      <c r="W1011" s="175"/>
      <c r="X1011" s="175"/>
      <c r="Y1011" s="175"/>
      <c r="Z1011" s="175"/>
      <c r="AA1011" s="175"/>
      <c r="AB1011" s="175"/>
      <c r="AC1011" s="175"/>
      <c r="AD1011" s="179"/>
      <c r="AE1011" s="179"/>
      <c r="AF1011" s="179"/>
      <c r="AG1011" s="179"/>
      <c r="AH1011" s="179"/>
      <c r="AI1011" s="173"/>
      <c r="AJ1011" s="173"/>
      <c r="AK1011" s="173"/>
      <c r="AL1011" s="173"/>
      <c r="AM1011" s="179"/>
      <c r="AN1011" s="179"/>
      <c r="AO1011" s="194">
        <f t="shared" si="111"/>
        <v>0</v>
      </c>
      <c r="AP1011" s="179">
        <v>1E-3</v>
      </c>
      <c r="AQ1011" s="179"/>
    </row>
    <row r="1012" spans="2:43">
      <c r="B1012" s="179"/>
      <c r="C1012" s="179"/>
      <c r="D1012" s="179"/>
      <c r="E1012" s="179"/>
      <c r="F1012" s="179"/>
      <c r="G1012" s="179"/>
      <c r="H1012" s="179"/>
      <c r="I1012" s="179"/>
      <c r="J1012" s="179"/>
      <c r="K1012" s="196">
        <f t="shared" si="110"/>
        <v>0</v>
      </c>
      <c r="L1012" s="1118"/>
      <c r="M1012" s="1119"/>
      <c r="N1012" s="1118"/>
      <c r="O1012" s="1119"/>
      <c r="P1012" s="184"/>
      <c r="Q1012" s="184"/>
      <c r="R1012" s="184"/>
      <c r="S1012" s="175"/>
      <c r="T1012" s="175"/>
      <c r="U1012" s="175"/>
      <c r="V1012" s="175"/>
      <c r="W1012" s="175"/>
      <c r="X1012" s="175"/>
      <c r="Y1012" s="175"/>
      <c r="Z1012" s="175"/>
      <c r="AA1012" s="175"/>
      <c r="AB1012" s="175"/>
      <c r="AC1012" s="175"/>
      <c r="AD1012" s="179"/>
      <c r="AE1012" s="179"/>
      <c r="AF1012" s="179"/>
      <c r="AG1012" s="179"/>
      <c r="AH1012" s="179"/>
      <c r="AI1012" s="173"/>
      <c r="AJ1012" s="173"/>
      <c r="AK1012" s="173"/>
      <c r="AL1012" s="173"/>
      <c r="AM1012" s="179"/>
      <c r="AN1012" s="179"/>
      <c r="AO1012" s="194">
        <f t="shared" si="111"/>
        <v>0</v>
      </c>
      <c r="AP1012" s="179">
        <v>1E-3</v>
      </c>
      <c r="AQ1012" s="179"/>
    </row>
    <row r="1013" spans="2:43">
      <c r="B1013" s="179"/>
      <c r="C1013" s="179"/>
      <c r="D1013" s="179"/>
      <c r="E1013" s="179"/>
      <c r="F1013" s="179"/>
      <c r="G1013" s="179"/>
      <c r="H1013" s="179"/>
      <c r="I1013" s="179"/>
      <c r="J1013" s="179"/>
      <c r="K1013" s="196">
        <f t="shared" si="110"/>
        <v>0</v>
      </c>
      <c r="L1013" s="1118"/>
      <c r="M1013" s="1119"/>
      <c r="N1013" s="1118"/>
      <c r="O1013" s="1119"/>
      <c r="P1013" s="184"/>
      <c r="Q1013" s="184"/>
      <c r="R1013" s="184"/>
      <c r="S1013" s="175"/>
      <c r="T1013" s="175"/>
      <c r="U1013" s="175"/>
      <c r="V1013" s="175"/>
      <c r="W1013" s="175"/>
      <c r="X1013" s="175"/>
      <c r="Y1013" s="175"/>
      <c r="Z1013" s="175"/>
      <c r="AA1013" s="175"/>
      <c r="AB1013" s="175"/>
      <c r="AC1013" s="175"/>
      <c r="AD1013" s="179"/>
      <c r="AE1013" s="179"/>
      <c r="AF1013" s="179"/>
      <c r="AG1013" s="179"/>
      <c r="AH1013" s="179"/>
      <c r="AI1013" s="173"/>
      <c r="AJ1013" s="173"/>
      <c r="AK1013" s="173"/>
      <c r="AL1013" s="173"/>
      <c r="AM1013" s="179"/>
      <c r="AN1013" s="179"/>
      <c r="AO1013" s="194">
        <f t="shared" si="111"/>
        <v>0</v>
      </c>
      <c r="AP1013" s="179">
        <v>1E-3</v>
      </c>
      <c r="AQ1013" s="179"/>
    </row>
    <row r="1014" spans="2:43">
      <c r="B1014" s="179"/>
      <c r="C1014" s="179"/>
      <c r="D1014" s="179"/>
      <c r="E1014" s="179"/>
      <c r="F1014" s="179"/>
      <c r="G1014" s="179"/>
      <c r="H1014" s="179"/>
      <c r="I1014" s="179"/>
      <c r="J1014" s="179"/>
      <c r="K1014" s="196">
        <f t="shared" si="110"/>
        <v>0</v>
      </c>
      <c r="L1014" s="1118"/>
      <c r="M1014" s="1119"/>
      <c r="N1014" s="1118"/>
      <c r="O1014" s="1119"/>
      <c r="P1014" s="184"/>
      <c r="Q1014" s="184"/>
      <c r="R1014" s="184"/>
      <c r="S1014" s="175"/>
      <c r="T1014" s="175"/>
      <c r="U1014" s="175"/>
      <c r="V1014" s="175"/>
      <c r="W1014" s="175"/>
      <c r="X1014" s="175"/>
      <c r="Y1014" s="175"/>
      <c r="Z1014" s="175"/>
      <c r="AA1014" s="175"/>
      <c r="AB1014" s="175"/>
      <c r="AC1014" s="175"/>
      <c r="AD1014" s="179"/>
      <c r="AE1014" s="179"/>
      <c r="AF1014" s="179"/>
      <c r="AG1014" s="179"/>
      <c r="AH1014" s="179"/>
      <c r="AI1014" s="173"/>
      <c r="AJ1014" s="173"/>
      <c r="AK1014" s="173"/>
      <c r="AL1014" s="173"/>
      <c r="AM1014" s="179"/>
      <c r="AN1014" s="179"/>
      <c r="AO1014" s="194">
        <f t="shared" si="111"/>
        <v>0</v>
      </c>
      <c r="AP1014" s="179">
        <v>1E-3</v>
      </c>
      <c r="AQ1014" s="179"/>
    </row>
    <row r="1015" spans="2:43">
      <c r="B1015" s="179"/>
      <c r="C1015" s="179"/>
      <c r="D1015" s="179"/>
      <c r="E1015" s="179"/>
      <c r="F1015" s="179"/>
      <c r="G1015" s="179"/>
      <c r="H1015" s="179"/>
      <c r="I1015" s="179"/>
      <c r="J1015" s="179"/>
      <c r="K1015" s="196">
        <f t="shared" si="110"/>
        <v>0</v>
      </c>
      <c r="L1015" s="1118"/>
      <c r="M1015" s="1119"/>
      <c r="N1015" s="1118"/>
      <c r="O1015" s="1119"/>
      <c r="P1015" s="184"/>
      <c r="Q1015" s="184"/>
      <c r="R1015" s="184"/>
      <c r="S1015" s="175"/>
      <c r="T1015" s="175"/>
      <c r="U1015" s="175"/>
      <c r="V1015" s="175"/>
      <c r="W1015" s="175"/>
      <c r="X1015" s="175"/>
      <c r="Y1015" s="175"/>
      <c r="Z1015" s="175"/>
      <c r="AA1015" s="175"/>
      <c r="AB1015" s="175"/>
      <c r="AC1015" s="175"/>
      <c r="AD1015" s="179"/>
      <c r="AE1015" s="179"/>
      <c r="AF1015" s="179"/>
      <c r="AG1015" s="179"/>
      <c r="AH1015" s="179"/>
      <c r="AI1015" s="173"/>
      <c r="AJ1015" s="173"/>
      <c r="AK1015" s="173"/>
      <c r="AL1015" s="173"/>
      <c r="AM1015" s="179"/>
      <c r="AN1015" s="179"/>
      <c r="AO1015" s="194">
        <f t="shared" si="111"/>
        <v>0</v>
      </c>
      <c r="AP1015" s="179">
        <v>1E-3</v>
      </c>
      <c r="AQ1015" s="179"/>
    </row>
    <row r="1016" spans="2:43">
      <c r="B1016" s="179"/>
      <c r="C1016" s="179"/>
      <c r="D1016" s="179"/>
      <c r="E1016" s="179"/>
      <c r="F1016" s="179"/>
      <c r="G1016" s="179"/>
      <c r="H1016" s="179"/>
      <c r="I1016" s="179"/>
      <c r="J1016" s="179"/>
      <c r="K1016" s="196">
        <f t="shared" si="110"/>
        <v>0</v>
      </c>
      <c r="L1016" s="1118"/>
      <c r="M1016" s="1119"/>
      <c r="N1016" s="1118"/>
      <c r="O1016" s="1119"/>
      <c r="P1016" s="184"/>
      <c r="Q1016" s="184"/>
      <c r="R1016" s="184"/>
      <c r="S1016" s="175"/>
      <c r="T1016" s="175"/>
      <c r="U1016" s="175"/>
      <c r="V1016" s="175"/>
      <c r="W1016" s="175"/>
      <c r="X1016" s="175"/>
      <c r="Y1016" s="175"/>
      <c r="Z1016" s="175"/>
      <c r="AA1016" s="175"/>
      <c r="AB1016" s="175"/>
      <c r="AC1016" s="175"/>
      <c r="AD1016" s="179"/>
      <c r="AE1016" s="179"/>
      <c r="AF1016" s="179"/>
      <c r="AG1016" s="179"/>
      <c r="AH1016" s="179"/>
      <c r="AI1016" s="173"/>
      <c r="AJ1016" s="173"/>
      <c r="AK1016" s="173"/>
      <c r="AL1016" s="173"/>
      <c r="AM1016" s="179"/>
      <c r="AN1016" s="179"/>
      <c r="AO1016" s="194">
        <f t="shared" si="111"/>
        <v>0</v>
      </c>
      <c r="AP1016" s="179">
        <v>1E-3</v>
      </c>
      <c r="AQ1016" s="179"/>
    </row>
    <row r="1017" spans="2:43">
      <c r="B1017" s="179"/>
      <c r="C1017" s="179"/>
      <c r="D1017" s="179"/>
      <c r="E1017" s="179"/>
      <c r="F1017" s="179"/>
      <c r="G1017" s="179"/>
      <c r="H1017" s="179"/>
      <c r="I1017" s="179"/>
      <c r="J1017" s="179"/>
      <c r="K1017" s="196">
        <f t="shared" si="110"/>
        <v>0</v>
      </c>
      <c r="L1017" s="1118"/>
      <c r="M1017" s="1119"/>
      <c r="N1017" s="1118"/>
      <c r="O1017" s="1119"/>
      <c r="P1017" s="184"/>
      <c r="Q1017" s="184"/>
      <c r="R1017" s="184"/>
      <c r="S1017" s="175"/>
      <c r="T1017" s="175"/>
      <c r="U1017" s="175"/>
      <c r="V1017" s="175"/>
      <c r="W1017" s="175"/>
      <c r="X1017" s="175"/>
      <c r="Y1017" s="175"/>
      <c r="Z1017" s="175"/>
      <c r="AA1017" s="175"/>
      <c r="AB1017" s="175"/>
      <c r="AC1017" s="175"/>
      <c r="AD1017" s="179"/>
      <c r="AE1017" s="179"/>
      <c r="AF1017" s="179"/>
      <c r="AG1017" s="179"/>
      <c r="AH1017" s="179"/>
      <c r="AI1017" s="173"/>
      <c r="AJ1017" s="173"/>
      <c r="AK1017" s="173"/>
      <c r="AL1017" s="173"/>
      <c r="AM1017" s="179"/>
      <c r="AN1017" s="179"/>
      <c r="AO1017" s="194">
        <f t="shared" si="111"/>
        <v>0</v>
      </c>
      <c r="AP1017" s="179">
        <v>1E-3</v>
      </c>
      <c r="AQ1017" s="179"/>
    </row>
    <row r="1018" spans="2:43">
      <c r="B1018" s="179"/>
      <c r="C1018" s="179"/>
      <c r="D1018" s="179"/>
      <c r="E1018" s="179"/>
      <c r="F1018" s="179"/>
      <c r="G1018" s="179"/>
      <c r="H1018" s="179"/>
      <c r="I1018" s="179"/>
      <c r="J1018" s="179"/>
      <c r="K1018" s="196">
        <f t="shared" si="110"/>
        <v>0</v>
      </c>
      <c r="L1018" s="1118"/>
      <c r="M1018" s="1119"/>
      <c r="N1018" s="1118"/>
      <c r="O1018" s="1119"/>
      <c r="P1018" s="184"/>
      <c r="Q1018" s="184"/>
      <c r="R1018" s="184"/>
      <c r="S1018" s="175"/>
      <c r="T1018" s="175"/>
      <c r="U1018" s="175"/>
      <c r="V1018" s="175"/>
      <c r="W1018" s="175"/>
      <c r="X1018" s="175"/>
      <c r="Y1018" s="175"/>
      <c r="Z1018" s="175"/>
      <c r="AA1018" s="175"/>
      <c r="AB1018" s="175"/>
      <c r="AC1018" s="175"/>
      <c r="AD1018" s="179"/>
      <c r="AE1018" s="179"/>
      <c r="AF1018" s="179"/>
      <c r="AG1018" s="179"/>
      <c r="AH1018" s="179"/>
      <c r="AI1018" s="173"/>
      <c r="AJ1018" s="173"/>
      <c r="AK1018" s="173"/>
      <c r="AL1018" s="173"/>
      <c r="AM1018" s="179"/>
      <c r="AN1018" s="179"/>
      <c r="AO1018" s="194">
        <f t="shared" si="111"/>
        <v>0</v>
      </c>
      <c r="AP1018" s="179">
        <v>1E-3</v>
      </c>
      <c r="AQ1018" s="179"/>
    </row>
    <row r="1019" spans="2:43">
      <c r="B1019" s="179"/>
      <c r="C1019" s="179"/>
      <c r="D1019" s="179"/>
      <c r="E1019" s="179"/>
      <c r="F1019" s="179"/>
      <c r="G1019" s="179"/>
      <c r="H1019" s="179"/>
      <c r="I1019" s="179"/>
      <c r="J1019" s="179"/>
      <c r="K1019" s="196">
        <f t="shared" si="110"/>
        <v>0</v>
      </c>
      <c r="L1019" s="1118"/>
      <c r="M1019" s="1119"/>
      <c r="N1019" s="1118"/>
      <c r="O1019" s="1119"/>
      <c r="P1019" s="184"/>
      <c r="Q1019" s="184"/>
      <c r="R1019" s="184"/>
      <c r="S1019" s="175"/>
      <c r="T1019" s="175"/>
      <c r="U1019" s="175"/>
      <c r="V1019" s="175"/>
      <c r="W1019" s="175"/>
      <c r="X1019" s="175"/>
      <c r="Y1019" s="175"/>
      <c r="Z1019" s="175"/>
      <c r="AA1019" s="175"/>
      <c r="AB1019" s="175"/>
      <c r="AC1019" s="175"/>
      <c r="AD1019" s="179"/>
      <c r="AE1019" s="179"/>
      <c r="AF1019" s="179"/>
      <c r="AG1019" s="179"/>
      <c r="AH1019" s="179"/>
      <c r="AI1019" s="173"/>
      <c r="AJ1019" s="173"/>
      <c r="AK1019" s="173"/>
      <c r="AL1019" s="173"/>
      <c r="AM1019" s="179"/>
      <c r="AN1019" s="179"/>
      <c r="AO1019" s="194">
        <f t="shared" si="111"/>
        <v>0</v>
      </c>
      <c r="AP1019" s="179">
        <v>1E-3</v>
      </c>
      <c r="AQ1019" s="179"/>
    </row>
    <row r="1020" spans="2:43">
      <c r="B1020" s="179"/>
      <c r="C1020" s="179"/>
      <c r="D1020" s="179"/>
      <c r="E1020" s="179"/>
      <c r="F1020" s="179"/>
      <c r="G1020" s="179"/>
      <c r="H1020" s="179"/>
      <c r="I1020" s="179"/>
      <c r="J1020" s="179"/>
      <c r="K1020" s="196">
        <f t="shared" si="110"/>
        <v>0</v>
      </c>
      <c r="L1020" s="1118"/>
      <c r="M1020" s="1119"/>
      <c r="N1020" s="1118"/>
      <c r="O1020" s="1119"/>
      <c r="P1020" s="184"/>
      <c r="Q1020" s="184"/>
      <c r="R1020" s="184"/>
      <c r="S1020" s="175"/>
      <c r="T1020" s="175"/>
      <c r="U1020" s="175"/>
      <c r="V1020" s="175"/>
      <c r="W1020" s="175"/>
      <c r="X1020" s="175"/>
      <c r="Y1020" s="175"/>
      <c r="Z1020" s="175"/>
      <c r="AA1020" s="175"/>
      <c r="AB1020" s="175"/>
      <c r="AC1020" s="175"/>
      <c r="AD1020" s="179"/>
      <c r="AE1020" s="179"/>
      <c r="AF1020" s="179"/>
      <c r="AG1020" s="179"/>
      <c r="AH1020" s="179"/>
      <c r="AI1020" s="173"/>
      <c r="AJ1020" s="173"/>
      <c r="AK1020" s="173"/>
      <c r="AL1020" s="173"/>
      <c r="AM1020" s="179"/>
      <c r="AN1020" s="179"/>
      <c r="AO1020" s="194">
        <f t="shared" si="111"/>
        <v>0</v>
      </c>
      <c r="AP1020" s="179">
        <v>1E-3</v>
      </c>
      <c r="AQ1020" s="179"/>
    </row>
    <row r="1021" spans="2:43">
      <c r="B1021" s="179"/>
      <c r="C1021" s="179"/>
      <c r="D1021" s="179"/>
      <c r="E1021" s="179"/>
      <c r="F1021" s="179"/>
      <c r="G1021" s="179"/>
      <c r="H1021" s="179"/>
      <c r="I1021" s="179"/>
      <c r="J1021" s="179"/>
      <c r="K1021" s="196">
        <f t="shared" si="110"/>
        <v>0</v>
      </c>
      <c r="L1021" s="1118"/>
      <c r="M1021" s="1119"/>
      <c r="N1021" s="1118"/>
      <c r="O1021" s="1119"/>
      <c r="P1021" s="184"/>
      <c r="Q1021" s="184"/>
      <c r="R1021" s="184"/>
      <c r="S1021" s="175"/>
      <c r="T1021" s="175"/>
      <c r="U1021" s="175"/>
      <c r="V1021" s="175"/>
      <c r="W1021" s="175"/>
      <c r="X1021" s="175"/>
      <c r="Y1021" s="175"/>
      <c r="Z1021" s="175"/>
      <c r="AA1021" s="175"/>
      <c r="AB1021" s="175"/>
      <c r="AC1021" s="175"/>
      <c r="AD1021" s="179"/>
      <c r="AE1021" s="179"/>
      <c r="AF1021" s="179"/>
      <c r="AG1021" s="179"/>
      <c r="AH1021" s="179"/>
      <c r="AI1021" s="173"/>
      <c r="AJ1021" s="173"/>
      <c r="AK1021" s="173"/>
      <c r="AL1021" s="173"/>
      <c r="AM1021" s="179"/>
      <c r="AN1021" s="179"/>
      <c r="AO1021" s="194">
        <f t="shared" si="111"/>
        <v>0</v>
      </c>
      <c r="AP1021" s="179">
        <v>1E-3</v>
      </c>
      <c r="AQ1021" s="179"/>
    </row>
    <row r="1022" spans="2:43">
      <c r="B1022" s="179"/>
      <c r="C1022" s="179"/>
      <c r="D1022" s="179"/>
      <c r="E1022" s="179"/>
      <c r="F1022" s="179"/>
      <c r="G1022" s="179"/>
      <c r="H1022" s="179"/>
      <c r="I1022" s="179"/>
      <c r="J1022" s="179"/>
      <c r="K1022" s="196">
        <f t="shared" si="110"/>
        <v>0</v>
      </c>
      <c r="L1022" s="1118"/>
      <c r="M1022" s="1119"/>
      <c r="N1022" s="1118"/>
      <c r="O1022" s="1119"/>
      <c r="P1022" s="184"/>
      <c r="Q1022" s="184"/>
      <c r="R1022" s="184"/>
      <c r="S1022" s="175"/>
      <c r="T1022" s="175"/>
      <c r="U1022" s="175"/>
      <c r="V1022" s="175"/>
      <c r="W1022" s="175"/>
      <c r="X1022" s="175"/>
      <c r="Y1022" s="175"/>
      <c r="Z1022" s="175"/>
      <c r="AA1022" s="175"/>
      <c r="AB1022" s="175"/>
      <c r="AC1022" s="175"/>
      <c r="AD1022" s="179"/>
      <c r="AE1022" s="179"/>
      <c r="AF1022" s="179"/>
      <c r="AG1022" s="179"/>
      <c r="AH1022" s="179"/>
      <c r="AI1022" s="173"/>
      <c r="AJ1022" s="173"/>
      <c r="AK1022" s="173"/>
      <c r="AL1022" s="173"/>
      <c r="AM1022" s="179"/>
      <c r="AN1022" s="179"/>
      <c r="AO1022" s="194">
        <f t="shared" si="111"/>
        <v>0</v>
      </c>
      <c r="AP1022" s="179">
        <v>1E-3</v>
      </c>
      <c r="AQ1022" s="179"/>
    </row>
    <row r="1023" spans="2:43">
      <c r="B1023" s="179"/>
      <c r="C1023" s="179"/>
      <c r="D1023" s="179"/>
      <c r="E1023" s="179"/>
      <c r="F1023" s="179"/>
      <c r="G1023" s="179"/>
      <c r="H1023" s="179"/>
      <c r="I1023" s="179"/>
      <c r="J1023" s="179"/>
      <c r="K1023" s="196">
        <f t="shared" si="110"/>
        <v>0</v>
      </c>
      <c r="L1023" s="1118"/>
      <c r="M1023" s="1119"/>
      <c r="N1023" s="1118"/>
      <c r="O1023" s="1119"/>
      <c r="P1023" s="184"/>
      <c r="Q1023" s="184"/>
      <c r="R1023" s="184"/>
      <c r="S1023" s="175"/>
      <c r="T1023" s="175"/>
      <c r="U1023" s="175"/>
      <c r="V1023" s="175"/>
      <c r="W1023" s="175"/>
      <c r="X1023" s="175"/>
      <c r="Y1023" s="175"/>
      <c r="Z1023" s="175"/>
      <c r="AA1023" s="175"/>
      <c r="AB1023" s="175"/>
      <c r="AC1023" s="175"/>
      <c r="AD1023" s="179"/>
      <c r="AE1023" s="179"/>
      <c r="AF1023" s="179"/>
      <c r="AG1023" s="179"/>
      <c r="AH1023" s="179"/>
      <c r="AI1023" s="173"/>
      <c r="AJ1023" s="173"/>
      <c r="AK1023" s="173"/>
      <c r="AL1023" s="173"/>
      <c r="AM1023" s="179"/>
      <c r="AN1023" s="179"/>
      <c r="AO1023" s="194">
        <f t="shared" si="111"/>
        <v>0</v>
      </c>
      <c r="AP1023" s="179">
        <v>1E-3</v>
      </c>
      <c r="AQ1023" s="179"/>
    </row>
    <row r="1024" spans="2:43">
      <c r="B1024" s="179"/>
      <c r="C1024" s="179"/>
      <c r="D1024" s="179"/>
      <c r="E1024" s="179"/>
      <c r="F1024" s="179"/>
      <c r="G1024" s="179"/>
      <c r="H1024" s="179"/>
      <c r="I1024" s="179"/>
      <c r="J1024" s="179"/>
      <c r="K1024" s="196">
        <f t="shared" si="110"/>
        <v>0</v>
      </c>
      <c r="L1024" s="1118"/>
      <c r="M1024" s="1119"/>
      <c r="N1024" s="1118"/>
      <c r="O1024" s="1119"/>
      <c r="P1024" s="184"/>
      <c r="Q1024" s="184"/>
      <c r="R1024" s="184"/>
      <c r="S1024" s="175"/>
      <c r="T1024" s="175"/>
      <c r="U1024" s="175"/>
      <c r="V1024" s="175"/>
      <c r="W1024" s="175"/>
      <c r="X1024" s="175"/>
      <c r="Y1024" s="175"/>
      <c r="Z1024" s="175"/>
      <c r="AA1024" s="175"/>
      <c r="AB1024" s="175"/>
      <c r="AC1024" s="175"/>
      <c r="AD1024" s="179"/>
      <c r="AE1024" s="179"/>
      <c r="AF1024" s="179"/>
      <c r="AG1024" s="179"/>
      <c r="AH1024" s="179"/>
      <c r="AI1024" s="173"/>
      <c r="AJ1024" s="173"/>
      <c r="AK1024" s="173"/>
      <c r="AL1024" s="173"/>
      <c r="AM1024" s="179"/>
      <c r="AN1024" s="179"/>
      <c r="AO1024" s="194">
        <f t="shared" si="111"/>
        <v>0</v>
      </c>
      <c r="AP1024" s="179">
        <v>1E-3</v>
      </c>
      <c r="AQ1024" s="179"/>
    </row>
    <row r="1025" spans="2:43">
      <c r="B1025" s="179"/>
      <c r="C1025" s="179"/>
      <c r="D1025" s="179"/>
      <c r="E1025" s="179"/>
      <c r="F1025" s="179"/>
      <c r="G1025" s="179"/>
      <c r="H1025" s="179"/>
      <c r="I1025" s="179"/>
      <c r="J1025" s="179"/>
      <c r="K1025" s="196">
        <f t="shared" si="110"/>
        <v>0</v>
      </c>
      <c r="L1025" s="1118"/>
      <c r="M1025" s="1119"/>
      <c r="N1025" s="1118"/>
      <c r="O1025" s="1119"/>
      <c r="P1025" s="184"/>
      <c r="Q1025" s="184"/>
      <c r="R1025" s="184"/>
      <c r="S1025" s="175"/>
      <c r="T1025" s="175"/>
      <c r="U1025" s="175"/>
      <c r="V1025" s="175"/>
      <c r="W1025" s="175"/>
      <c r="X1025" s="175"/>
      <c r="Y1025" s="175"/>
      <c r="Z1025" s="175"/>
      <c r="AA1025" s="175"/>
      <c r="AB1025" s="175"/>
      <c r="AC1025" s="175"/>
      <c r="AD1025" s="179"/>
      <c r="AE1025" s="179"/>
      <c r="AF1025" s="179"/>
      <c r="AG1025" s="179"/>
      <c r="AH1025" s="179"/>
      <c r="AI1025" s="173"/>
      <c r="AJ1025" s="173"/>
      <c r="AK1025" s="173"/>
      <c r="AL1025" s="173"/>
      <c r="AM1025" s="179"/>
      <c r="AN1025" s="179"/>
      <c r="AO1025" s="194">
        <f t="shared" si="111"/>
        <v>0</v>
      </c>
      <c r="AP1025" s="179">
        <v>1E-3</v>
      </c>
      <c r="AQ1025" s="179"/>
    </row>
    <row r="1026" spans="2:43">
      <c r="B1026" s="179"/>
      <c r="C1026" s="179"/>
      <c r="D1026" s="179"/>
      <c r="E1026" s="179"/>
      <c r="F1026" s="179"/>
      <c r="G1026" s="179"/>
      <c r="H1026" s="179"/>
      <c r="I1026" s="179"/>
      <c r="J1026" s="179"/>
      <c r="K1026" s="196">
        <f t="shared" si="110"/>
        <v>0</v>
      </c>
      <c r="L1026" s="1118"/>
      <c r="M1026" s="1119"/>
      <c r="N1026" s="1118"/>
      <c r="O1026" s="1119"/>
      <c r="P1026" s="184"/>
      <c r="Q1026" s="184"/>
      <c r="R1026" s="184"/>
      <c r="S1026" s="175"/>
      <c r="T1026" s="175"/>
      <c r="U1026" s="175"/>
      <c r="V1026" s="175"/>
      <c r="W1026" s="175"/>
      <c r="X1026" s="175"/>
      <c r="Y1026" s="175"/>
      <c r="Z1026" s="175"/>
      <c r="AA1026" s="175"/>
      <c r="AB1026" s="175"/>
      <c r="AC1026" s="175"/>
      <c r="AD1026" s="179"/>
      <c r="AE1026" s="179"/>
      <c r="AF1026" s="179"/>
      <c r="AG1026" s="179"/>
      <c r="AH1026" s="179"/>
      <c r="AI1026" s="173"/>
      <c r="AJ1026" s="173"/>
      <c r="AK1026" s="173"/>
      <c r="AL1026" s="173"/>
      <c r="AM1026" s="179"/>
      <c r="AN1026" s="179"/>
      <c r="AO1026" s="194">
        <f t="shared" si="111"/>
        <v>0</v>
      </c>
      <c r="AP1026" s="179">
        <v>1E-3</v>
      </c>
      <c r="AQ1026" s="179"/>
    </row>
    <row r="1027" spans="2:43">
      <c r="B1027" s="179"/>
      <c r="C1027" s="179"/>
      <c r="D1027" s="179"/>
      <c r="E1027" s="179"/>
      <c r="F1027" s="179"/>
      <c r="G1027" s="179"/>
      <c r="H1027" s="179"/>
      <c r="I1027" s="179"/>
      <c r="J1027" s="179"/>
      <c r="K1027" s="196">
        <f t="shared" si="110"/>
        <v>0</v>
      </c>
      <c r="L1027" s="1118"/>
      <c r="M1027" s="1119"/>
      <c r="N1027" s="1118"/>
      <c r="O1027" s="1119"/>
      <c r="P1027" s="184"/>
      <c r="Q1027" s="184"/>
      <c r="R1027" s="184"/>
      <c r="S1027" s="175"/>
      <c r="T1027" s="175"/>
      <c r="U1027" s="175"/>
      <c r="V1027" s="175"/>
      <c r="W1027" s="175"/>
      <c r="X1027" s="175"/>
      <c r="Y1027" s="175"/>
      <c r="Z1027" s="175"/>
      <c r="AA1027" s="175"/>
      <c r="AB1027" s="175"/>
      <c r="AC1027" s="175"/>
      <c r="AD1027" s="179"/>
      <c r="AE1027" s="179"/>
      <c r="AF1027" s="179"/>
      <c r="AG1027" s="179"/>
      <c r="AH1027" s="179"/>
      <c r="AI1027" s="173"/>
      <c r="AJ1027" s="173"/>
      <c r="AK1027" s="173"/>
      <c r="AL1027" s="173"/>
      <c r="AM1027" s="179"/>
      <c r="AN1027" s="179"/>
      <c r="AO1027" s="194">
        <f t="shared" si="111"/>
        <v>0</v>
      </c>
      <c r="AP1027" s="179">
        <v>1E-3</v>
      </c>
      <c r="AQ1027" s="179"/>
    </row>
    <row r="1028" spans="2:43">
      <c r="B1028" s="179"/>
      <c r="C1028" s="179"/>
      <c r="D1028" s="179"/>
      <c r="E1028" s="179"/>
      <c r="F1028" s="179"/>
      <c r="G1028" s="179"/>
      <c r="H1028" s="179"/>
      <c r="I1028" s="179"/>
      <c r="J1028" s="179"/>
      <c r="K1028" s="196">
        <f t="shared" si="110"/>
        <v>0</v>
      </c>
      <c r="L1028" s="1118"/>
      <c r="M1028" s="1119"/>
      <c r="N1028" s="1118"/>
      <c r="O1028" s="1119"/>
      <c r="P1028" s="184"/>
      <c r="Q1028" s="184"/>
      <c r="R1028" s="184"/>
      <c r="S1028" s="175"/>
      <c r="T1028" s="175"/>
      <c r="U1028" s="175"/>
      <c r="V1028" s="175"/>
      <c r="W1028" s="175"/>
      <c r="X1028" s="175"/>
      <c r="Y1028" s="175"/>
      <c r="Z1028" s="175"/>
      <c r="AA1028" s="175"/>
      <c r="AB1028" s="175"/>
      <c r="AC1028" s="175"/>
      <c r="AD1028" s="179"/>
      <c r="AE1028" s="179"/>
      <c r="AF1028" s="179"/>
      <c r="AG1028" s="179"/>
      <c r="AH1028" s="179"/>
      <c r="AI1028" s="173"/>
      <c r="AJ1028" s="173"/>
      <c r="AK1028" s="173"/>
      <c r="AL1028" s="173"/>
      <c r="AM1028" s="179"/>
      <c r="AN1028" s="179"/>
      <c r="AO1028" s="194">
        <f t="shared" si="111"/>
        <v>0</v>
      </c>
      <c r="AP1028" s="179">
        <v>1E-3</v>
      </c>
      <c r="AQ1028" s="179"/>
    </row>
    <row r="1029" spans="2:43">
      <c r="B1029" s="179"/>
      <c r="C1029" s="179"/>
      <c r="D1029" s="179"/>
      <c r="E1029" s="179"/>
      <c r="F1029" s="179"/>
      <c r="G1029" s="179"/>
      <c r="H1029" s="179"/>
      <c r="I1029" s="179"/>
      <c r="J1029" s="179"/>
      <c r="K1029" s="196">
        <f t="shared" ref="K1029:K1092" si="112">AO1029+J1029</f>
        <v>0</v>
      </c>
      <c r="L1029" s="1118"/>
      <c r="M1029" s="1119"/>
      <c r="N1029" s="1118"/>
      <c r="O1029" s="1119"/>
      <c r="P1029" s="184"/>
      <c r="Q1029" s="184"/>
      <c r="R1029" s="184"/>
      <c r="S1029" s="175"/>
      <c r="T1029" s="175"/>
      <c r="U1029" s="175"/>
      <c r="V1029" s="175"/>
      <c r="W1029" s="175"/>
      <c r="X1029" s="175"/>
      <c r="Y1029" s="175"/>
      <c r="Z1029" s="175"/>
      <c r="AA1029" s="175"/>
      <c r="AB1029" s="175"/>
      <c r="AC1029" s="175"/>
      <c r="AD1029" s="179"/>
      <c r="AE1029" s="179"/>
      <c r="AF1029" s="179"/>
      <c r="AG1029" s="179"/>
      <c r="AH1029" s="179"/>
      <c r="AI1029" s="173"/>
      <c r="AJ1029" s="173"/>
      <c r="AK1029" s="173"/>
      <c r="AL1029" s="173"/>
      <c r="AM1029" s="179"/>
      <c r="AN1029" s="179"/>
      <c r="AO1029" s="194">
        <f t="shared" ref="AO1029:AO1092" si="113">IF(J1029&lt;0.005,4*J1029,IF(J1029&lt;0.01,3*J1029,2*J1029))</f>
        <v>0</v>
      </c>
      <c r="AP1029" s="179">
        <v>1E-3</v>
      </c>
      <c r="AQ1029" s="179"/>
    </row>
    <row r="1030" spans="2:43">
      <c r="B1030" s="179"/>
      <c r="C1030" s="179"/>
      <c r="D1030" s="179"/>
      <c r="E1030" s="179"/>
      <c r="F1030" s="179"/>
      <c r="G1030" s="179"/>
      <c r="H1030" s="179"/>
      <c r="I1030" s="179"/>
      <c r="J1030" s="179"/>
      <c r="K1030" s="196">
        <f t="shared" si="112"/>
        <v>0</v>
      </c>
      <c r="L1030" s="1118"/>
      <c r="M1030" s="1119"/>
      <c r="N1030" s="1118"/>
      <c r="O1030" s="1119"/>
      <c r="P1030" s="184"/>
      <c r="Q1030" s="184"/>
      <c r="R1030" s="184"/>
      <c r="S1030" s="175"/>
      <c r="T1030" s="175"/>
      <c r="U1030" s="175"/>
      <c r="V1030" s="175"/>
      <c r="W1030" s="175"/>
      <c r="X1030" s="175"/>
      <c r="Y1030" s="175"/>
      <c r="Z1030" s="175"/>
      <c r="AA1030" s="175"/>
      <c r="AB1030" s="175"/>
      <c r="AC1030" s="175"/>
      <c r="AD1030" s="179"/>
      <c r="AE1030" s="179"/>
      <c r="AF1030" s="179"/>
      <c r="AG1030" s="179"/>
      <c r="AH1030" s="179"/>
      <c r="AI1030" s="173"/>
      <c r="AJ1030" s="173"/>
      <c r="AK1030" s="173"/>
      <c r="AL1030" s="173"/>
      <c r="AM1030" s="179"/>
      <c r="AN1030" s="179"/>
      <c r="AO1030" s="194">
        <f t="shared" si="113"/>
        <v>0</v>
      </c>
      <c r="AP1030" s="179">
        <v>1E-3</v>
      </c>
      <c r="AQ1030" s="179"/>
    </row>
    <row r="1031" spans="2:43">
      <c r="B1031" s="179"/>
      <c r="C1031" s="179"/>
      <c r="D1031" s="179"/>
      <c r="E1031" s="179"/>
      <c r="F1031" s="179"/>
      <c r="G1031" s="179"/>
      <c r="H1031" s="179"/>
      <c r="I1031" s="179"/>
      <c r="J1031" s="179"/>
      <c r="K1031" s="196">
        <f t="shared" si="112"/>
        <v>0</v>
      </c>
      <c r="L1031" s="1118"/>
      <c r="M1031" s="1119"/>
      <c r="N1031" s="1118"/>
      <c r="O1031" s="1119"/>
      <c r="P1031" s="184"/>
      <c r="Q1031" s="184"/>
      <c r="R1031" s="184"/>
      <c r="S1031" s="175"/>
      <c r="T1031" s="175"/>
      <c r="U1031" s="175"/>
      <c r="V1031" s="175"/>
      <c r="W1031" s="175"/>
      <c r="X1031" s="175"/>
      <c r="Y1031" s="175"/>
      <c r="Z1031" s="175"/>
      <c r="AA1031" s="175"/>
      <c r="AB1031" s="175"/>
      <c r="AC1031" s="175"/>
      <c r="AD1031" s="179"/>
      <c r="AE1031" s="179"/>
      <c r="AF1031" s="179"/>
      <c r="AG1031" s="179"/>
      <c r="AH1031" s="179"/>
      <c r="AI1031" s="173"/>
      <c r="AJ1031" s="173"/>
      <c r="AK1031" s="173"/>
      <c r="AL1031" s="173"/>
      <c r="AM1031" s="179"/>
      <c r="AN1031" s="179"/>
      <c r="AO1031" s="194">
        <f t="shared" si="113"/>
        <v>0</v>
      </c>
      <c r="AP1031" s="179">
        <v>1E-3</v>
      </c>
      <c r="AQ1031" s="179"/>
    </row>
    <row r="1032" spans="2:43">
      <c r="B1032" s="179"/>
      <c r="C1032" s="179"/>
      <c r="D1032" s="179"/>
      <c r="E1032" s="179"/>
      <c r="F1032" s="179"/>
      <c r="G1032" s="179"/>
      <c r="H1032" s="179"/>
      <c r="I1032" s="179"/>
      <c r="J1032" s="179"/>
      <c r="K1032" s="196">
        <f t="shared" si="112"/>
        <v>0</v>
      </c>
      <c r="L1032" s="1118"/>
      <c r="M1032" s="1119"/>
      <c r="N1032" s="1118"/>
      <c r="O1032" s="1119"/>
      <c r="P1032" s="184"/>
      <c r="Q1032" s="184"/>
      <c r="R1032" s="184"/>
      <c r="S1032" s="175"/>
      <c r="T1032" s="175"/>
      <c r="U1032" s="175"/>
      <c r="V1032" s="175"/>
      <c r="W1032" s="175"/>
      <c r="X1032" s="175"/>
      <c r="Y1032" s="175"/>
      <c r="Z1032" s="175"/>
      <c r="AA1032" s="175"/>
      <c r="AB1032" s="175"/>
      <c r="AC1032" s="175"/>
      <c r="AD1032" s="179"/>
      <c r="AE1032" s="179"/>
      <c r="AF1032" s="179"/>
      <c r="AG1032" s="179"/>
      <c r="AH1032" s="179"/>
      <c r="AI1032" s="173"/>
      <c r="AJ1032" s="173"/>
      <c r="AK1032" s="173"/>
      <c r="AL1032" s="173"/>
      <c r="AM1032" s="179"/>
      <c r="AN1032" s="179"/>
      <c r="AO1032" s="194">
        <f t="shared" si="113"/>
        <v>0</v>
      </c>
      <c r="AP1032" s="179">
        <v>1E-3</v>
      </c>
      <c r="AQ1032" s="179"/>
    </row>
    <row r="1033" spans="2:43">
      <c r="B1033" s="179"/>
      <c r="C1033" s="179"/>
      <c r="D1033" s="179"/>
      <c r="E1033" s="179"/>
      <c r="F1033" s="179"/>
      <c r="G1033" s="179"/>
      <c r="H1033" s="179"/>
      <c r="I1033" s="179"/>
      <c r="J1033" s="179"/>
      <c r="K1033" s="196">
        <f t="shared" si="112"/>
        <v>0</v>
      </c>
      <c r="L1033" s="1118"/>
      <c r="M1033" s="1119"/>
      <c r="N1033" s="1118"/>
      <c r="O1033" s="1119"/>
      <c r="P1033" s="184"/>
      <c r="Q1033" s="184"/>
      <c r="R1033" s="184"/>
      <c r="S1033" s="175"/>
      <c r="T1033" s="175"/>
      <c r="U1033" s="175"/>
      <c r="V1033" s="175"/>
      <c r="W1033" s="175"/>
      <c r="X1033" s="175"/>
      <c r="Y1033" s="175"/>
      <c r="Z1033" s="175"/>
      <c r="AA1033" s="175"/>
      <c r="AB1033" s="175"/>
      <c r="AC1033" s="175"/>
      <c r="AD1033" s="179"/>
      <c r="AE1033" s="179"/>
      <c r="AF1033" s="179"/>
      <c r="AG1033" s="179"/>
      <c r="AH1033" s="179"/>
      <c r="AI1033" s="173"/>
      <c r="AJ1033" s="173"/>
      <c r="AK1033" s="173"/>
      <c r="AL1033" s="173"/>
      <c r="AM1033" s="179"/>
      <c r="AN1033" s="179"/>
      <c r="AO1033" s="194">
        <f t="shared" si="113"/>
        <v>0</v>
      </c>
      <c r="AP1033" s="179">
        <v>1E-3</v>
      </c>
      <c r="AQ1033" s="179"/>
    </row>
    <row r="1034" spans="2:43">
      <c r="B1034" s="179"/>
      <c r="C1034" s="179"/>
      <c r="D1034" s="179"/>
      <c r="E1034" s="179"/>
      <c r="F1034" s="179"/>
      <c r="G1034" s="179"/>
      <c r="H1034" s="179"/>
      <c r="I1034" s="179"/>
      <c r="J1034" s="179"/>
      <c r="K1034" s="196">
        <f t="shared" si="112"/>
        <v>0</v>
      </c>
      <c r="L1034" s="1118"/>
      <c r="M1034" s="1119"/>
      <c r="N1034" s="1118"/>
      <c r="O1034" s="1119"/>
      <c r="P1034" s="184"/>
      <c r="Q1034" s="184"/>
      <c r="R1034" s="184"/>
      <c r="S1034" s="175"/>
      <c r="T1034" s="175"/>
      <c r="U1034" s="175"/>
      <c r="V1034" s="175"/>
      <c r="W1034" s="175"/>
      <c r="X1034" s="175"/>
      <c r="Y1034" s="175"/>
      <c r="Z1034" s="175"/>
      <c r="AA1034" s="175"/>
      <c r="AB1034" s="175"/>
      <c r="AC1034" s="175"/>
      <c r="AD1034" s="179"/>
      <c r="AE1034" s="179"/>
      <c r="AF1034" s="179"/>
      <c r="AG1034" s="179"/>
      <c r="AH1034" s="179"/>
      <c r="AI1034" s="173"/>
      <c r="AJ1034" s="173"/>
      <c r="AK1034" s="173"/>
      <c r="AL1034" s="173"/>
      <c r="AM1034" s="179"/>
      <c r="AN1034" s="179"/>
      <c r="AO1034" s="194">
        <f t="shared" si="113"/>
        <v>0</v>
      </c>
      <c r="AP1034" s="179">
        <v>1E-3</v>
      </c>
      <c r="AQ1034" s="179"/>
    </row>
    <row r="1035" spans="2:43">
      <c r="B1035" s="179"/>
      <c r="C1035" s="179"/>
      <c r="D1035" s="179"/>
      <c r="E1035" s="179"/>
      <c r="F1035" s="179"/>
      <c r="G1035" s="179"/>
      <c r="H1035" s="179"/>
      <c r="I1035" s="179"/>
      <c r="J1035" s="179"/>
      <c r="K1035" s="196">
        <f t="shared" si="112"/>
        <v>0</v>
      </c>
      <c r="L1035" s="1118"/>
      <c r="M1035" s="1119"/>
      <c r="N1035" s="1118"/>
      <c r="O1035" s="1119"/>
      <c r="P1035" s="184"/>
      <c r="Q1035" s="184"/>
      <c r="R1035" s="184"/>
      <c r="S1035" s="175"/>
      <c r="T1035" s="175"/>
      <c r="U1035" s="175"/>
      <c r="V1035" s="175"/>
      <c r="W1035" s="175"/>
      <c r="X1035" s="175"/>
      <c r="Y1035" s="175"/>
      <c r="Z1035" s="175"/>
      <c r="AA1035" s="175"/>
      <c r="AB1035" s="175"/>
      <c r="AC1035" s="175"/>
      <c r="AD1035" s="179"/>
      <c r="AE1035" s="179"/>
      <c r="AF1035" s="179"/>
      <c r="AG1035" s="179"/>
      <c r="AH1035" s="179"/>
      <c r="AI1035" s="173"/>
      <c r="AJ1035" s="173"/>
      <c r="AK1035" s="173"/>
      <c r="AL1035" s="173"/>
      <c r="AM1035" s="179"/>
      <c r="AN1035" s="179"/>
      <c r="AO1035" s="194">
        <f t="shared" si="113"/>
        <v>0</v>
      </c>
      <c r="AP1035" s="179">
        <v>1E-3</v>
      </c>
      <c r="AQ1035" s="179"/>
    </row>
    <row r="1036" spans="2:43">
      <c r="B1036" s="179"/>
      <c r="C1036" s="179"/>
      <c r="D1036" s="179"/>
      <c r="E1036" s="179"/>
      <c r="F1036" s="179"/>
      <c r="G1036" s="179"/>
      <c r="H1036" s="179"/>
      <c r="I1036" s="179"/>
      <c r="J1036" s="179"/>
      <c r="K1036" s="196">
        <f t="shared" si="112"/>
        <v>0</v>
      </c>
      <c r="L1036" s="1118"/>
      <c r="M1036" s="1119"/>
      <c r="N1036" s="1118"/>
      <c r="O1036" s="1119"/>
      <c r="P1036" s="184"/>
      <c r="Q1036" s="184"/>
      <c r="R1036" s="184"/>
      <c r="S1036" s="175"/>
      <c r="T1036" s="175"/>
      <c r="U1036" s="175"/>
      <c r="V1036" s="175"/>
      <c r="W1036" s="175"/>
      <c r="X1036" s="175"/>
      <c r="Y1036" s="175"/>
      <c r="Z1036" s="175"/>
      <c r="AA1036" s="175"/>
      <c r="AB1036" s="175"/>
      <c r="AC1036" s="175"/>
      <c r="AD1036" s="179"/>
      <c r="AE1036" s="179"/>
      <c r="AF1036" s="179"/>
      <c r="AG1036" s="179"/>
      <c r="AH1036" s="179"/>
      <c r="AI1036" s="173"/>
      <c r="AJ1036" s="173"/>
      <c r="AK1036" s="173"/>
      <c r="AL1036" s="173"/>
      <c r="AM1036" s="179"/>
      <c r="AN1036" s="179"/>
      <c r="AO1036" s="194">
        <f t="shared" si="113"/>
        <v>0</v>
      </c>
      <c r="AP1036" s="179">
        <v>1E-3</v>
      </c>
      <c r="AQ1036" s="179"/>
    </row>
    <row r="1037" spans="2:43">
      <c r="B1037" s="179"/>
      <c r="C1037" s="179"/>
      <c r="D1037" s="179"/>
      <c r="E1037" s="179"/>
      <c r="F1037" s="179"/>
      <c r="G1037" s="179"/>
      <c r="H1037" s="179"/>
      <c r="I1037" s="179"/>
      <c r="J1037" s="179"/>
      <c r="K1037" s="196">
        <f t="shared" si="112"/>
        <v>0</v>
      </c>
      <c r="L1037" s="1118"/>
      <c r="M1037" s="1119"/>
      <c r="N1037" s="1118"/>
      <c r="O1037" s="1119"/>
      <c r="P1037" s="184"/>
      <c r="Q1037" s="184"/>
      <c r="R1037" s="184"/>
      <c r="S1037" s="175"/>
      <c r="T1037" s="175"/>
      <c r="U1037" s="175"/>
      <c r="V1037" s="175"/>
      <c r="W1037" s="175"/>
      <c r="X1037" s="175"/>
      <c r="Y1037" s="175"/>
      <c r="Z1037" s="175"/>
      <c r="AA1037" s="175"/>
      <c r="AB1037" s="175"/>
      <c r="AC1037" s="175"/>
      <c r="AD1037" s="179"/>
      <c r="AE1037" s="179"/>
      <c r="AF1037" s="179"/>
      <c r="AG1037" s="179"/>
      <c r="AH1037" s="179"/>
      <c r="AI1037" s="173"/>
      <c r="AJ1037" s="173"/>
      <c r="AK1037" s="173"/>
      <c r="AL1037" s="173"/>
      <c r="AM1037" s="179"/>
      <c r="AN1037" s="179"/>
      <c r="AO1037" s="194">
        <f t="shared" si="113"/>
        <v>0</v>
      </c>
      <c r="AP1037" s="179">
        <v>1E-3</v>
      </c>
      <c r="AQ1037" s="179"/>
    </row>
    <row r="1038" spans="2:43">
      <c r="B1038" s="179"/>
      <c r="C1038" s="179"/>
      <c r="D1038" s="179"/>
      <c r="E1038" s="179"/>
      <c r="F1038" s="179"/>
      <c r="G1038" s="179"/>
      <c r="H1038" s="179"/>
      <c r="I1038" s="179"/>
      <c r="J1038" s="179"/>
      <c r="K1038" s="196">
        <f t="shared" si="112"/>
        <v>0</v>
      </c>
      <c r="L1038" s="1118"/>
      <c r="M1038" s="1119"/>
      <c r="N1038" s="1118"/>
      <c r="O1038" s="1119"/>
      <c r="P1038" s="184"/>
      <c r="Q1038" s="184"/>
      <c r="R1038" s="184"/>
      <c r="S1038" s="175"/>
      <c r="T1038" s="175"/>
      <c r="U1038" s="175"/>
      <c r="V1038" s="175"/>
      <c r="W1038" s="175"/>
      <c r="X1038" s="175"/>
      <c r="Y1038" s="175"/>
      <c r="Z1038" s="175"/>
      <c r="AA1038" s="175"/>
      <c r="AB1038" s="175"/>
      <c r="AC1038" s="175"/>
      <c r="AD1038" s="179"/>
      <c r="AE1038" s="179"/>
      <c r="AF1038" s="179"/>
      <c r="AG1038" s="179"/>
      <c r="AH1038" s="179"/>
      <c r="AI1038" s="173"/>
      <c r="AJ1038" s="173"/>
      <c r="AK1038" s="173"/>
      <c r="AL1038" s="173"/>
      <c r="AM1038" s="179"/>
      <c r="AN1038" s="179"/>
      <c r="AO1038" s="194">
        <f t="shared" si="113"/>
        <v>0</v>
      </c>
      <c r="AP1038" s="179">
        <v>1E-3</v>
      </c>
      <c r="AQ1038" s="179"/>
    </row>
    <row r="1039" spans="2:43">
      <c r="B1039" s="179"/>
      <c r="C1039" s="179"/>
      <c r="D1039" s="179"/>
      <c r="E1039" s="179"/>
      <c r="F1039" s="179"/>
      <c r="G1039" s="179"/>
      <c r="H1039" s="179"/>
      <c r="I1039" s="179"/>
      <c r="J1039" s="179"/>
      <c r="K1039" s="196">
        <f t="shared" si="112"/>
        <v>0</v>
      </c>
      <c r="L1039" s="1118"/>
      <c r="M1039" s="1119"/>
      <c r="N1039" s="1118"/>
      <c r="O1039" s="1119"/>
      <c r="P1039" s="184"/>
      <c r="Q1039" s="184"/>
      <c r="R1039" s="184"/>
      <c r="S1039" s="175"/>
      <c r="T1039" s="175"/>
      <c r="U1039" s="175"/>
      <c r="V1039" s="175"/>
      <c r="W1039" s="175"/>
      <c r="X1039" s="175"/>
      <c r="Y1039" s="175"/>
      <c r="Z1039" s="175"/>
      <c r="AA1039" s="175"/>
      <c r="AB1039" s="175"/>
      <c r="AC1039" s="175"/>
      <c r="AD1039" s="179"/>
      <c r="AE1039" s="179"/>
      <c r="AF1039" s="179"/>
      <c r="AG1039" s="179"/>
      <c r="AH1039" s="179"/>
      <c r="AI1039" s="173"/>
      <c r="AJ1039" s="173"/>
      <c r="AK1039" s="173"/>
      <c r="AL1039" s="173"/>
      <c r="AM1039" s="179"/>
      <c r="AN1039" s="179"/>
      <c r="AO1039" s="194">
        <f t="shared" si="113"/>
        <v>0</v>
      </c>
      <c r="AP1039" s="179">
        <v>1E-3</v>
      </c>
      <c r="AQ1039" s="179"/>
    </row>
    <row r="1040" spans="2:43">
      <c r="B1040" s="179"/>
      <c r="C1040" s="179"/>
      <c r="D1040" s="179"/>
      <c r="E1040" s="179"/>
      <c r="F1040" s="179"/>
      <c r="G1040" s="179"/>
      <c r="H1040" s="179"/>
      <c r="I1040" s="179"/>
      <c r="J1040" s="179"/>
      <c r="K1040" s="196">
        <f t="shared" si="112"/>
        <v>0</v>
      </c>
      <c r="L1040" s="1118"/>
      <c r="M1040" s="1119"/>
      <c r="N1040" s="1118"/>
      <c r="O1040" s="1119"/>
      <c r="P1040" s="184"/>
      <c r="Q1040" s="184"/>
      <c r="R1040" s="184"/>
      <c r="S1040" s="175"/>
      <c r="T1040" s="175"/>
      <c r="U1040" s="175"/>
      <c r="V1040" s="175"/>
      <c r="W1040" s="175"/>
      <c r="X1040" s="175"/>
      <c r="Y1040" s="175"/>
      <c r="Z1040" s="175"/>
      <c r="AA1040" s="175"/>
      <c r="AB1040" s="175"/>
      <c r="AC1040" s="175"/>
      <c r="AD1040" s="179"/>
      <c r="AE1040" s="179"/>
      <c r="AF1040" s="179"/>
      <c r="AG1040" s="179"/>
      <c r="AH1040" s="179"/>
      <c r="AI1040" s="173"/>
      <c r="AJ1040" s="173"/>
      <c r="AK1040" s="173"/>
      <c r="AL1040" s="173"/>
      <c r="AM1040" s="179"/>
      <c r="AN1040" s="179"/>
      <c r="AO1040" s="194">
        <f t="shared" si="113"/>
        <v>0</v>
      </c>
      <c r="AP1040" s="179">
        <v>1E-3</v>
      </c>
      <c r="AQ1040" s="179"/>
    </row>
    <row r="1041" spans="2:43">
      <c r="B1041" s="179"/>
      <c r="C1041" s="179"/>
      <c r="D1041" s="179"/>
      <c r="E1041" s="179"/>
      <c r="F1041" s="179"/>
      <c r="G1041" s="179"/>
      <c r="H1041" s="179"/>
      <c r="I1041" s="179"/>
      <c r="J1041" s="179"/>
      <c r="K1041" s="196">
        <f t="shared" si="112"/>
        <v>0</v>
      </c>
      <c r="L1041" s="1118"/>
      <c r="M1041" s="1119"/>
      <c r="N1041" s="1118"/>
      <c r="O1041" s="1119"/>
      <c r="P1041" s="184"/>
      <c r="Q1041" s="184"/>
      <c r="R1041" s="184"/>
      <c r="S1041" s="175"/>
      <c r="T1041" s="175"/>
      <c r="U1041" s="175"/>
      <c r="V1041" s="175"/>
      <c r="W1041" s="175"/>
      <c r="X1041" s="175"/>
      <c r="Y1041" s="175"/>
      <c r="Z1041" s="175"/>
      <c r="AA1041" s="175"/>
      <c r="AB1041" s="175"/>
      <c r="AC1041" s="175"/>
      <c r="AD1041" s="179"/>
      <c r="AE1041" s="179"/>
      <c r="AF1041" s="179"/>
      <c r="AG1041" s="179"/>
      <c r="AH1041" s="179"/>
      <c r="AI1041" s="173"/>
      <c r="AJ1041" s="173"/>
      <c r="AK1041" s="173"/>
      <c r="AL1041" s="173"/>
      <c r="AM1041" s="179"/>
      <c r="AN1041" s="179"/>
      <c r="AO1041" s="194">
        <f t="shared" si="113"/>
        <v>0</v>
      </c>
      <c r="AP1041" s="179">
        <v>1E-3</v>
      </c>
      <c r="AQ1041" s="179"/>
    </row>
    <row r="1042" spans="2:43">
      <c r="B1042" s="179"/>
      <c r="C1042" s="179"/>
      <c r="D1042" s="179"/>
      <c r="E1042" s="179"/>
      <c r="F1042" s="179"/>
      <c r="G1042" s="179"/>
      <c r="H1042" s="179"/>
      <c r="I1042" s="179"/>
      <c r="J1042" s="179"/>
      <c r="K1042" s="196">
        <f t="shared" si="112"/>
        <v>0</v>
      </c>
      <c r="L1042" s="1118"/>
      <c r="M1042" s="1119"/>
      <c r="N1042" s="1118"/>
      <c r="O1042" s="1119"/>
      <c r="P1042" s="184"/>
      <c r="Q1042" s="184"/>
      <c r="R1042" s="184"/>
      <c r="S1042" s="175"/>
      <c r="T1042" s="175"/>
      <c r="U1042" s="175"/>
      <c r="V1042" s="175"/>
      <c r="W1042" s="175"/>
      <c r="X1042" s="175"/>
      <c r="Y1042" s="175"/>
      <c r="Z1042" s="175"/>
      <c r="AA1042" s="175"/>
      <c r="AB1042" s="175"/>
      <c r="AC1042" s="175"/>
      <c r="AD1042" s="179"/>
      <c r="AE1042" s="179"/>
      <c r="AF1042" s="179"/>
      <c r="AG1042" s="179"/>
      <c r="AH1042" s="179"/>
      <c r="AI1042" s="173"/>
      <c r="AJ1042" s="173"/>
      <c r="AK1042" s="173"/>
      <c r="AL1042" s="173"/>
      <c r="AM1042" s="179"/>
      <c r="AN1042" s="179"/>
      <c r="AO1042" s="194">
        <f t="shared" si="113"/>
        <v>0</v>
      </c>
      <c r="AP1042" s="179">
        <v>1E-3</v>
      </c>
      <c r="AQ1042" s="179"/>
    </row>
    <row r="1043" spans="2:43">
      <c r="B1043" s="179"/>
      <c r="C1043" s="179"/>
      <c r="D1043" s="179"/>
      <c r="E1043" s="179"/>
      <c r="F1043" s="179"/>
      <c r="G1043" s="179"/>
      <c r="H1043" s="179"/>
      <c r="I1043" s="179"/>
      <c r="J1043" s="179"/>
      <c r="K1043" s="196">
        <f t="shared" si="112"/>
        <v>0</v>
      </c>
      <c r="L1043" s="1118"/>
      <c r="M1043" s="1119"/>
      <c r="N1043" s="1118"/>
      <c r="O1043" s="1119"/>
      <c r="P1043" s="184"/>
      <c r="Q1043" s="184"/>
      <c r="R1043" s="184"/>
      <c r="S1043" s="175"/>
      <c r="T1043" s="175"/>
      <c r="U1043" s="175"/>
      <c r="V1043" s="175"/>
      <c r="W1043" s="175"/>
      <c r="X1043" s="175"/>
      <c r="Y1043" s="175"/>
      <c r="Z1043" s="175"/>
      <c r="AA1043" s="175"/>
      <c r="AB1043" s="175"/>
      <c r="AC1043" s="175"/>
      <c r="AD1043" s="179"/>
      <c r="AE1043" s="179"/>
      <c r="AF1043" s="179"/>
      <c r="AG1043" s="179"/>
      <c r="AH1043" s="179"/>
      <c r="AI1043" s="173"/>
      <c r="AJ1043" s="173"/>
      <c r="AK1043" s="173"/>
      <c r="AL1043" s="173"/>
      <c r="AM1043" s="179"/>
      <c r="AN1043" s="179"/>
      <c r="AO1043" s="194">
        <f t="shared" si="113"/>
        <v>0</v>
      </c>
      <c r="AP1043" s="179">
        <v>1E-3</v>
      </c>
      <c r="AQ1043" s="179"/>
    </row>
    <row r="1044" spans="2:43">
      <c r="B1044" s="179"/>
      <c r="C1044" s="179"/>
      <c r="D1044" s="179"/>
      <c r="E1044" s="179"/>
      <c r="F1044" s="179"/>
      <c r="G1044" s="179"/>
      <c r="H1044" s="179"/>
      <c r="I1044" s="179"/>
      <c r="J1044" s="179"/>
      <c r="K1044" s="196">
        <f t="shared" si="112"/>
        <v>0</v>
      </c>
      <c r="L1044" s="1118"/>
      <c r="M1044" s="1119"/>
      <c r="N1044" s="1118"/>
      <c r="O1044" s="1119"/>
      <c r="P1044" s="184"/>
      <c r="Q1044" s="184"/>
      <c r="R1044" s="184"/>
      <c r="S1044" s="175"/>
      <c r="T1044" s="175"/>
      <c r="U1044" s="175"/>
      <c r="V1044" s="175"/>
      <c r="W1044" s="175"/>
      <c r="X1044" s="175"/>
      <c r="Y1044" s="175"/>
      <c r="Z1044" s="175"/>
      <c r="AA1044" s="175"/>
      <c r="AB1044" s="175"/>
      <c r="AC1044" s="175"/>
      <c r="AD1044" s="179"/>
      <c r="AE1044" s="179"/>
      <c r="AF1044" s="179"/>
      <c r="AG1044" s="179"/>
      <c r="AH1044" s="179"/>
      <c r="AI1044" s="173"/>
      <c r="AJ1044" s="173"/>
      <c r="AK1044" s="173"/>
      <c r="AL1044" s="173"/>
      <c r="AM1044" s="179"/>
      <c r="AN1044" s="179"/>
      <c r="AO1044" s="194">
        <f t="shared" si="113"/>
        <v>0</v>
      </c>
      <c r="AP1044" s="179">
        <v>1E-3</v>
      </c>
      <c r="AQ1044" s="179"/>
    </row>
    <row r="1045" spans="2:43">
      <c r="B1045" s="179"/>
      <c r="C1045" s="179"/>
      <c r="D1045" s="179"/>
      <c r="E1045" s="179"/>
      <c r="F1045" s="179"/>
      <c r="G1045" s="179"/>
      <c r="H1045" s="179"/>
      <c r="I1045" s="179"/>
      <c r="J1045" s="179"/>
      <c r="K1045" s="196">
        <f t="shared" si="112"/>
        <v>0</v>
      </c>
      <c r="L1045" s="1118"/>
      <c r="M1045" s="1119"/>
      <c r="N1045" s="1118"/>
      <c r="O1045" s="1119"/>
      <c r="P1045" s="184"/>
      <c r="Q1045" s="184"/>
      <c r="R1045" s="184"/>
      <c r="S1045" s="175"/>
      <c r="T1045" s="175"/>
      <c r="U1045" s="175"/>
      <c r="V1045" s="175"/>
      <c r="W1045" s="175"/>
      <c r="X1045" s="175"/>
      <c r="Y1045" s="175"/>
      <c r="Z1045" s="175"/>
      <c r="AA1045" s="175"/>
      <c r="AB1045" s="175"/>
      <c r="AC1045" s="175"/>
      <c r="AD1045" s="179"/>
      <c r="AE1045" s="179"/>
      <c r="AF1045" s="179"/>
      <c r="AG1045" s="179"/>
      <c r="AH1045" s="179"/>
      <c r="AI1045" s="173"/>
      <c r="AJ1045" s="173"/>
      <c r="AK1045" s="173"/>
      <c r="AL1045" s="173"/>
      <c r="AM1045" s="179"/>
      <c r="AN1045" s="179"/>
      <c r="AO1045" s="194">
        <f t="shared" si="113"/>
        <v>0</v>
      </c>
      <c r="AP1045" s="179">
        <v>1E-3</v>
      </c>
      <c r="AQ1045" s="179"/>
    </row>
    <row r="1046" spans="2:43">
      <c r="B1046" s="179"/>
      <c r="C1046" s="179"/>
      <c r="D1046" s="179"/>
      <c r="E1046" s="179"/>
      <c r="F1046" s="179"/>
      <c r="G1046" s="179"/>
      <c r="H1046" s="179"/>
      <c r="I1046" s="179"/>
      <c r="J1046" s="179"/>
      <c r="K1046" s="196">
        <f t="shared" si="112"/>
        <v>0</v>
      </c>
      <c r="L1046" s="1118"/>
      <c r="M1046" s="1119"/>
      <c r="N1046" s="1118"/>
      <c r="O1046" s="1119"/>
      <c r="P1046" s="184"/>
      <c r="Q1046" s="184"/>
      <c r="R1046" s="184"/>
      <c r="S1046" s="175"/>
      <c r="T1046" s="175"/>
      <c r="U1046" s="175"/>
      <c r="V1046" s="175"/>
      <c r="W1046" s="175"/>
      <c r="X1046" s="175"/>
      <c r="Y1046" s="175"/>
      <c r="Z1046" s="175"/>
      <c r="AA1046" s="175"/>
      <c r="AB1046" s="175"/>
      <c r="AC1046" s="175"/>
      <c r="AD1046" s="179"/>
      <c r="AE1046" s="179"/>
      <c r="AF1046" s="179"/>
      <c r="AG1046" s="179"/>
      <c r="AH1046" s="179"/>
      <c r="AI1046" s="173"/>
      <c r="AJ1046" s="173"/>
      <c r="AK1046" s="173"/>
      <c r="AL1046" s="173"/>
      <c r="AM1046" s="179"/>
      <c r="AN1046" s="179"/>
      <c r="AO1046" s="194">
        <f t="shared" si="113"/>
        <v>0</v>
      </c>
      <c r="AP1046" s="179">
        <v>1E-3</v>
      </c>
      <c r="AQ1046" s="179"/>
    </row>
    <row r="1047" spans="2:43">
      <c r="B1047" s="179"/>
      <c r="C1047" s="179"/>
      <c r="D1047" s="179"/>
      <c r="E1047" s="179"/>
      <c r="F1047" s="179"/>
      <c r="G1047" s="179"/>
      <c r="H1047" s="179"/>
      <c r="I1047" s="179"/>
      <c r="J1047" s="179"/>
      <c r="K1047" s="196">
        <f t="shared" si="112"/>
        <v>0</v>
      </c>
      <c r="L1047" s="1118"/>
      <c r="M1047" s="1119"/>
      <c r="N1047" s="1118"/>
      <c r="O1047" s="1119"/>
      <c r="P1047" s="184"/>
      <c r="Q1047" s="184"/>
      <c r="R1047" s="184"/>
      <c r="S1047" s="175"/>
      <c r="T1047" s="175"/>
      <c r="U1047" s="175"/>
      <c r="V1047" s="175"/>
      <c r="W1047" s="175"/>
      <c r="X1047" s="175"/>
      <c r="Y1047" s="175"/>
      <c r="Z1047" s="175"/>
      <c r="AA1047" s="175"/>
      <c r="AB1047" s="175"/>
      <c r="AC1047" s="175"/>
      <c r="AD1047" s="179"/>
      <c r="AE1047" s="179"/>
      <c r="AF1047" s="179"/>
      <c r="AG1047" s="179"/>
      <c r="AH1047" s="179"/>
      <c r="AI1047" s="173"/>
      <c r="AJ1047" s="173"/>
      <c r="AK1047" s="173"/>
      <c r="AL1047" s="173"/>
      <c r="AM1047" s="179"/>
      <c r="AN1047" s="179"/>
      <c r="AO1047" s="194">
        <f t="shared" si="113"/>
        <v>0</v>
      </c>
      <c r="AP1047" s="179">
        <v>1E-3</v>
      </c>
      <c r="AQ1047" s="179"/>
    </row>
    <row r="1048" spans="2:43">
      <c r="B1048" s="179"/>
      <c r="C1048" s="179"/>
      <c r="D1048" s="179"/>
      <c r="E1048" s="179"/>
      <c r="F1048" s="179"/>
      <c r="G1048" s="179"/>
      <c r="H1048" s="179"/>
      <c r="I1048" s="179"/>
      <c r="J1048" s="179"/>
      <c r="K1048" s="196">
        <f t="shared" si="112"/>
        <v>0</v>
      </c>
      <c r="L1048" s="1118"/>
      <c r="M1048" s="1119"/>
      <c r="N1048" s="1118"/>
      <c r="O1048" s="1119"/>
      <c r="P1048" s="184"/>
      <c r="Q1048" s="184"/>
      <c r="R1048" s="184"/>
      <c r="S1048" s="175"/>
      <c r="T1048" s="175"/>
      <c r="U1048" s="175"/>
      <c r="V1048" s="175"/>
      <c r="W1048" s="175"/>
      <c r="X1048" s="175"/>
      <c r="Y1048" s="175"/>
      <c r="Z1048" s="175"/>
      <c r="AA1048" s="175"/>
      <c r="AB1048" s="175"/>
      <c r="AC1048" s="175"/>
      <c r="AD1048" s="179"/>
      <c r="AE1048" s="179"/>
      <c r="AF1048" s="179"/>
      <c r="AG1048" s="179"/>
      <c r="AH1048" s="179"/>
      <c r="AI1048" s="173"/>
      <c r="AJ1048" s="173"/>
      <c r="AK1048" s="173"/>
      <c r="AL1048" s="173"/>
      <c r="AM1048" s="179"/>
      <c r="AN1048" s="179"/>
      <c r="AO1048" s="194">
        <f t="shared" si="113"/>
        <v>0</v>
      </c>
      <c r="AP1048" s="179">
        <v>1E-3</v>
      </c>
      <c r="AQ1048" s="179"/>
    </row>
    <row r="1049" spans="2:43">
      <c r="B1049" s="179"/>
      <c r="C1049" s="179"/>
      <c r="D1049" s="179"/>
      <c r="E1049" s="179"/>
      <c r="F1049" s="179"/>
      <c r="G1049" s="179"/>
      <c r="H1049" s="179"/>
      <c r="I1049" s="179"/>
      <c r="J1049" s="179"/>
      <c r="K1049" s="196">
        <f t="shared" si="112"/>
        <v>0</v>
      </c>
      <c r="L1049" s="1118"/>
      <c r="M1049" s="1119"/>
      <c r="N1049" s="1118"/>
      <c r="O1049" s="1119"/>
      <c r="P1049" s="184"/>
      <c r="Q1049" s="184"/>
      <c r="R1049" s="184"/>
      <c r="S1049" s="175"/>
      <c r="T1049" s="175"/>
      <c r="U1049" s="175"/>
      <c r="V1049" s="175"/>
      <c r="W1049" s="175"/>
      <c r="X1049" s="175"/>
      <c r="Y1049" s="175"/>
      <c r="Z1049" s="175"/>
      <c r="AA1049" s="175"/>
      <c r="AB1049" s="175"/>
      <c r="AC1049" s="175"/>
      <c r="AD1049" s="179"/>
      <c r="AE1049" s="179"/>
      <c r="AF1049" s="179"/>
      <c r="AG1049" s="179"/>
      <c r="AH1049" s="179"/>
      <c r="AI1049" s="173"/>
      <c r="AJ1049" s="173"/>
      <c r="AK1049" s="173"/>
      <c r="AL1049" s="173"/>
      <c r="AM1049" s="179"/>
      <c r="AN1049" s="179"/>
      <c r="AO1049" s="194">
        <f t="shared" si="113"/>
        <v>0</v>
      </c>
      <c r="AP1049" s="179">
        <v>1E-3</v>
      </c>
      <c r="AQ1049" s="179"/>
    </row>
    <row r="1050" spans="2:43">
      <c r="B1050" s="179"/>
      <c r="C1050" s="179"/>
      <c r="D1050" s="179"/>
      <c r="E1050" s="179"/>
      <c r="F1050" s="179"/>
      <c r="G1050" s="179"/>
      <c r="H1050" s="179"/>
      <c r="I1050" s="179"/>
      <c r="J1050" s="179"/>
      <c r="K1050" s="196">
        <f t="shared" si="112"/>
        <v>0</v>
      </c>
      <c r="L1050" s="1118"/>
      <c r="M1050" s="1119"/>
      <c r="N1050" s="1118"/>
      <c r="O1050" s="1119"/>
      <c r="P1050" s="184"/>
      <c r="Q1050" s="184"/>
      <c r="R1050" s="184"/>
      <c r="S1050" s="175"/>
      <c r="T1050" s="175"/>
      <c r="U1050" s="175"/>
      <c r="V1050" s="175"/>
      <c r="W1050" s="175"/>
      <c r="X1050" s="175"/>
      <c r="Y1050" s="175"/>
      <c r="Z1050" s="175"/>
      <c r="AA1050" s="175"/>
      <c r="AB1050" s="175"/>
      <c r="AC1050" s="175"/>
      <c r="AD1050" s="179"/>
      <c r="AE1050" s="179"/>
      <c r="AF1050" s="179"/>
      <c r="AG1050" s="179"/>
      <c r="AH1050" s="179"/>
      <c r="AI1050" s="173"/>
      <c r="AJ1050" s="173"/>
      <c r="AK1050" s="173"/>
      <c r="AL1050" s="173"/>
      <c r="AM1050" s="179"/>
      <c r="AN1050" s="179"/>
      <c r="AO1050" s="194">
        <f t="shared" si="113"/>
        <v>0</v>
      </c>
      <c r="AP1050" s="179">
        <v>1E-3</v>
      </c>
      <c r="AQ1050" s="179"/>
    </row>
    <row r="1051" spans="2:43">
      <c r="B1051" s="179"/>
      <c r="C1051" s="179"/>
      <c r="D1051" s="179"/>
      <c r="E1051" s="179"/>
      <c r="F1051" s="179"/>
      <c r="G1051" s="179"/>
      <c r="H1051" s="179"/>
      <c r="I1051" s="179"/>
      <c r="J1051" s="179"/>
      <c r="K1051" s="196">
        <f t="shared" si="112"/>
        <v>0</v>
      </c>
      <c r="L1051" s="1118"/>
      <c r="M1051" s="1119"/>
      <c r="N1051" s="1118"/>
      <c r="O1051" s="1119"/>
      <c r="P1051" s="184"/>
      <c r="Q1051" s="184"/>
      <c r="R1051" s="184"/>
      <c r="S1051" s="175"/>
      <c r="T1051" s="175"/>
      <c r="U1051" s="175"/>
      <c r="V1051" s="175"/>
      <c r="W1051" s="175"/>
      <c r="X1051" s="175"/>
      <c r="Y1051" s="175"/>
      <c r="Z1051" s="175"/>
      <c r="AA1051" s="175"/>
      <c r="AB1051" s="175"/>
      <c r="AC1051" s="175"/>
      <c r="AD1051" s="179"/>
      <c r="AE1051" s="179"/>
      <c r="AF1051" s="179"/>
      <c r="AG1051" s="179"/>
      <c r="AH1051" s="179"/>
      <c r="AI1051" s="173"/>
      <c r="AJ1051" s="173"/>
      <c r="AK1051" s="173"/>
      <c r="AL1051" s="173"/>
      <c r="AM1051" s="179"/>
      <c r="AN1051" s="179"/>
      <c r="AO1051" s="194">
        <f t="shared" si="113"/>
        <v>0</v>
      </c>
      <c r="AP1051" s="179">
        <v>1E-3</v>
      </c>
      <c r="AQ1051" s="179"/>
    </row>
    <row r="1052" spans="2:43">
      <c r="B1052" s="179"/>
      <c r="C1052" s="179"/>
      <c r="D1052" s="179"/>
      <c r="E1052" s="179"/>
      <c r="F1052" s="179"/>
      <c r="G1052" s="179"/>
      <c r="H1052" s="179"/>
      <c r="I1052" s="179"/>
      <c r="J1052" s="179"/>
      <c r="K1052" s="196">
        <f t="shared" si="112"/>
        <v>0</v>
      </c>
      <c r="L1052" s="1118"/>
      <c r="M1052" s="1119"/>
      <c r="N1052" s="1118"/>
      <c r="O1052" s="1119"/>
      <c r="P1052" s="184"/>
      <c r="Q1052" s="184"/>
      <c r="R1052" s="184"/>
      <c r="S1052" s="175"/>
      <c r="T1052" s="175"/>
      <c r="U1052" s="175"/>
      <c r="V1052" s="175"/>
      <c r="W1052" s="175"/>
      <c r="X1052" s="175"/>
      <c r="Y1052" s="175"/>
      <c r="Z1052" s="175"/>
      <c r="AA1052" s="175"/>
      <c r="AB1052" s="175"/>
      <c r="AC1052" s="175"/>
      <c r="AD1052" s="179"/>
      <c r="AE1052" s="179"/>
      <c r="AF1052" s="179"/>
      <c r="AG1052" s="179"/>
      <c r="AH1052" s="179"/>
      <c r="AI1052" s="173"/>
      <c r="AJ1052" s="173"/>
      <c r="AK1052" s="173"/>
      <c r="AL1052" s="173"/>
      <c r="AM1052" s="179"/>
      <c r="AN1052" s="179"/>
      <c r="AO1052" s="194">
        <f t="shared" si="113"/>
        <v>0</v>
      </c>
      <c r="AP1052" s="179">
        <v>1E-3</v>
      </c>
      <c r="AQ1052" s="179"/>
    </row>
    <row r="1053" spans="2:43">
      <c r="B1053" s="179"/>
      <c r="C1053" s="179"/>
      <c r="D1053" s="179"/>
      <c r="E1053" s="179"/>
      <c r="F1053" s="179"/>
      <c r="G1053" s="179"/>
      <c r="H1053" s="179"/>
      <c r="I1053" s="179"/>
      <c r="J1053" s="179"/>
      <c r="K1053" s="196">
        <f t="shared" si="112"/>
        <v>0</v>
      </c>
      <c r="L1053" s="1118"/>
      <c r="M1053" s="1119"/>
      <c r="N1053" s="1118"/>
      <c r="O1053" s="1119"/>
      <c r="P1053" s="184"/>
      <c r="Q1053" s="184"/>
      <c r="R1053" s="184"/>
      <c r="S1053" s="175"/>
      <c r="T1053" s="175"/>
      <c r="U1053" s="175"/>
      <c r="V1053" s="175"/>
      <c r="W1053" s="175"/>
      <c r="X1053" s="175"/>
      <c r="Y1053" s="175"/>
      <c r="Z1053" s="175"/>
      <c r="AA1053" s="175"/>
      <c r="AB1053" s="175"/>
      <c r="AC1053" s="175"/>
      <c r="AD1053" s="179"/>
      <c r="AE1053" s="179"/>
      <c r="AF1053" s="179"/>
      <c r="AG1053" s="179"/>
      <c r="AH1053" s="179"/>
      <c r="AI1053" s="173"/>
      <c r="AJ1053" s="173"/>
      <c r="AK1053" s="173"/>
      <c r="AL1053" s="173"/>
      <c r="AM1053" s="179"/>
      <c r="AN1053" s="179"/>
      <c r="AO1053" s="194">
        <f t="shared" si="113"/>
        <v>0</v>
      </c>
      <c r="AP1053" s="179">
        <v>1E-3</v>
      </c>
      <c r="AQ1053" s="179"/>
    </row>
    <row r="1054" spans="2:43">
      <c r="B1054" s="179"/>
      <c r="C1054" s="179"/>
      <c r="D1054" s="179"/>
      <c r="E1054" s="179"/>
      <c r="F1054" s="179"/>
      <c r="G1054" s="179"/>
      <c r="H1054" s="179"/>
      <c r="I1054" s="179"/>
      <c r="J1054" s="179"/>
      <c r="K1054" s="196">
        <f t="shared" si="112"/>
        <v>0</v>
      </c>
      <c r="L1054" s="1118"/>
      <c r="M1054" s="1119"/>
      <c r="N1054" s="1118"/>
      <c r="O1054" s="1119"/>
      <c r="P1054" s="184"/>
      <c r="Q1054" s="184"/>
      <c r="R1054" s="184"/>
      <c r="S1054" s="175"/>
      <c r="T1054" s="175"/>
      <c r="U1054" s="175"/>
      <c r="V1054" s="175"/>
      <c r="W1054" s="175"/>
      <c r="X1054" s="175"/>
      <c r="Y1054" s="175"/>
      <c r="Z1054" s="175"/>
      <c r="AA1054" s="175"/>
      <c r="AB1054" s="175"/>
      <c r="AC1054" s="175"/>
      <c r="AD1054" s="179"/>
      <c r="AE1054" s="179"/>
      <c r="AF1054" s="179"/>
      <c r="AG1054" s="179"/>
      <c r="AH1054" s="179"/>
      <c r="AI1054" s="173"/>
      <c r="AJ1054" s="173"/>
      <c r="AK1054" s="173"/>
      <c r="AL1054" s="173"/>
      <c r="AM1054" s="179"/>
      <c r="AN1054" s="179"/>
      <c r="AO1054" s="194">
        <f t="shared" si="113"/>
        <v>0</v>
      </c>
      <c r="AP1054" s="179">
        <v>1E-3</v>
      </c>
      <c r="AQ1054" s="179"/>
    </row>
    <row r="1055" spans="2:43">
      <c r="B1055" s="179"/>
      <c r="C1055" s="179"/>
      <c r="D1055" s="179"/>
      <c r="E1055" s="179"/>
      <c r="F1055" s="179"/>
      <c r="G1055" s="179"/>
      <c r="H1055" s="179"/>
      <c r="I1055" s="179"/>
      <c r="J1055" s="179"/>
      <c r="K1055" s="196">
        <f t="shared" si="112"/>
        <v>0</v>
      </c>
      <c r="L1055" s="1118"/>
      <c r="M1055" s="1119"/>
      <c r="N1055" s="1118"/>
      <c r="O1055" s="1119"/>
      <c r="P1055" s="184"/>
      <c r="Q1055" s="184"/>
      <c r="R1055" s="184"/>
      <c r="S1055" s="175"/>
      <c r="T1055" s="175"/>
      <c r="U1055" s="175"/>
      <c r="V1055" s="175"/>
      <c r="W1055" s="175"/>
      <c r="X1055" s="175"/>
      <c r="Y1055" s="175"/>
      <c r="Z1055" s="175"/>
      <c r="AA1055" s="175"/>
      <c r="AB1055" s="175"/>
      <c r="AC1055" s="175"/>
      <c r="AD1055" s="179"/>
      <c r="AE1055" s="179"/>
      <c r="AF1055" s="179"/>
      <c r="AG1055" s="179"/>
      <c r="AH1055" s="179"/>
      <c r="AI1055" s="173"/>
      <c r="AJ1055" s="173"/>
      <c r="AK1055" s="173"/>
      <c r="AL1055" s="173"/>
      <c r="AM1055" s="179"/>
      <c r="AN1055" s="179"/>
      <c r="AO1055" s="194">
        <f t="shared" si="113"/>
        <v>0</v>
      </c>
      <c r="AP1055" s="179">
        <v>1E-3</v>
      </c>
      <c r="AQ1055" s="179"/>
    </row>
    <row r="1056" spans="2:43">
      <c r="B1056" s="179"/>
      <c r="C1056" s="179"/>
      <c r="D1056" s="179"/>
      <c r="E1056" s="179"/>
      <c r="F1056" s="179"/>
      <c r="G1056" s="179"/>
      <c r="H1056" s="179"/>
      <c r="I1056" s="179"/>
      <c r="J1056" s="179"/>
      <c r="K1056" s="196">
        <f t="shared" si="112"/>
        <v>0</v>
      </c>
      <c r="L1056" s="1118"/>
      <c r="M1056" s="1119"/>
      <c r="N1056" s="1118"/>
      <c r="O1056" s="1119"/>
      <c r="P1056" s="184"/>
      <c r="Q1056" s="184"/>
      <c r="R1056" s="184"/>
      <c r="S1056" s="175"/>
      <c r="T1056" s="175"/>
      <c r="U1056" s="175"/>
      <c r="V1056" s="175"/>
      <c r="W1056" s="175"/>
      <c r="X1056" s="175"/>
      <c r="Y1056" s="175"/>
      <c r="Z1056" s="175"/>
      <c r="AA1056" s="175"/>
      <c r="AB1056" s="175"/>
      <c r="AC1056" s="175"/>
      <c r="AD1056" s="179"/>
      <c r="AE1056" s="179"/>
      <c r="AF1056" s="179"/>
      <c r="AG1056" s="179"/>
      <c r="AH1056" s="179"/>
      <c r="AI1056" s="173"/>
      <c r="AJ1056" s="173"/>
      <c r="AK1056" s="173"/>
      <c r="AL1056" s="173"/>
      <c r="AM1056" s="179"/>
      <c r="AN1056" s="179"/>
      <c r="AO1056" s="194">
        <f t="shared" si="113"/>
        <v>0</v>
      </c>
      <c r="AP1056" s="179">
        <v>1E-3</v>
      </c>
      <c r="AQ1056" s="179"/>
    </row>
    <row r="1057" spans="2:43">
      <c r="B1057" s="179"/>
      <c r="C1057" s="179"/>
      <c r="D1057" s="179"/>
      <c r="E1057" s="179"/>
      <c r="F1057" s="179"/>
      <c r="G1057" s="179"/>
      <c r="H1057" s="179"/>
      <c r="I1057" s="179"/>
      <c r="J1057" s="179"/>
      <c r="K1057" s="196">
        <f t="shared" si="112"/>
        <v>0</v>
      </c>
      <c r="L1057" s="1118"/>
      <c r="M1057" s="1119"/>
      <c r="N1057" s="1118"/>
      <c r="O1057" s="1119"/>
      <c r="P1057" s="184"/>
      <c r="Q1057" s="184"/>
      <c r="R1057" s="184"/>
      <c r="S1057" s="175"/>
      <c r="T1057" s="175"/>
      <c r="U1057" s="175"/>
      <c r="V1057" s="175"/>
      <c r="W1057" s="175"/>
      <c r="X1057" s="175"/>
      <c r="Y1057" s="175"/>
      <c r="Z1057" s="175"/>
      <c r="AA1057" s="175"/>
      <c r="AB1057" s="175"/>
      <c r="AC1057" s="175"/>
      <c r="AD1057" s="179"/>
      <c r="AE1057" s="179"/>
      <c r="AF1057" s="179"/>
      <c r="AG1057" s="179"/>
      <c r="AH1057" s="179"/>
      <c r="AI1057" s="173"/>
      <c r="AJ1057" s="173"/>
      <c r="AK1057" s="173"/>
      <c r="AL1057" s="173"/>
      <c r="AM1057" s="179"/>
      <c r="AN1057" s="179"/>
      <c r="AO1057" s="194">
        <f t="shared" si="113"/>
        <v>0</v>
      </c>
      <c r="AP1057" s="179">
        <v>1E-3</v>
      </c>
      <c r="AQ1057" s="179"/>
    </row>
    <row r="1058" spans="2:43">
      <c r="B1058" s="179"/>
      <c r="C1058" s="179"/>
      <c r="D1058" s="179"/>
      <c r="E1058" s="179"/>
      <c r="F1058" s="179"/>
      <c r="G1058" s="179"/>
      <c r="H1058" s="179"/>
      <c r="I1058" s="179"/>
      <c r="J1058" s="179"/>
      <c r="K1058" s="196">
        <f t="shared" si="112"/>
        <v>0</v>
      </c>
      <c r="L1058" s="1118"/>
      <c r="M1058" s="1119"/>
      <c r="N1058" s="1118"/>
      <c r="O1058" s="1119"/>
      <c r="P1058" s="184"/>
      <c r="Q1058" s="184"/>
      <c r="R1058" s="184"/>
      <c r="S1058" s="175"/>
      <c r="T1058" s="175"/>
      <c r="U1058" s="175"/>
      <c r="V1058" s="175"/>
      <c r="W1058" s="175"/>
      <c r="X1058" s="175"/>
      <c r="Y1058" s="175"/>
      <c r="Z1058" s="175"/>
      <c r="AA1058" s="175"/>
      <c r="AB1058" s="175"/>
      <c r="AC1058" s="175"/>
      <c r="AD1058" s="179"/>
      <c r="AE1058" s="179"/>
      <c r="AF1058" s="179"/>
      <c r="AG1058" s="179"/>
      <c r="AH1058" s="179"/>
      <c r="AI1058" s="173"/>
      <c r="AJ1058" s="173"/>
      <c r="AK1058" s="173"/>
      <c r="AL1058" s="173"/>
      <c r="AM1058" s="179"/>
      <c r="AN1058" s="179"/>
      <c r="AO1058" s="194">
        <f t="shared" si="113"/>
        <v>0</v>
      </c>
      <c r="AP1058" s="179">
        <v>1E-3</v>
      </c>
      <c r="AQ1058" s="179"/>
    </row>
    <row r="1059" spans="2:43">
      <c r="B1059" s="179"/>
      <c r="C1059" s="179"/>
      <c r="D1059" s="179"/>
      <c r="E1059" s="179"/>
      <c r="F1059" s="179"/>
      <c r="G1059" s="179"/>
      <c r="H1059" s="179"/>
      <c r="I1059" s="179"/>
      <c r="J1059" s="179"/>
      <c r="K1059" s="196">
        <f t="shared" si="112"/>
        <v>0</v>
      </c>
      <c r="L1059" s="1118"/>
      <c r="M1059" s="1119"/>
      <c r="N1059" s="1118"/>
      <c r="O1059" s="1119"/>
      <c r="P1059" s="184"/>
      <c r="Q1059" s="184"/>
      <c r="R1059" s="184"/>
      <c r="S1059" s="175"/>
      <c r="T1059" s="175"/>
      <c r="U1059" s="175"/>
      <c r="V1059" s="175"/>
      <c r="W1059" s="175"/>
      <c r="X1059" s="175"/>
      <c r="Y1059" s="175"/>
      <c r="Z1059" s="175"/>
      <c r="AA1059" s="175"/>
      <c r="AB1059" s="175"/>
      <c r="AC1059" s="175"/>
      <c r="AD1059" s="179"/>
      <c r="AE1059" s="179"/>
      <c r="AF1059" s="179"/>
      <c r="AG1059" s="179"/>
      <c r="AH1059" s="179"/>
      <c r="AI1059" s="173"/>
      <c r="AJ1059" s="173"/>
      <c r="AK1059" s="173"/>
      <c r="AL1059" s="173"/>
      <c r="AM1059" s="179"/>
      <c r="AN1059" s="179"/>
      <c r="AO1059" s="194">
        <f t="shared" si="113"/>
        <v>0</v>
      </c>
      <c r="AP1059" s="179">
        <v>1E-3</v>
      </c>
      <c r="AQ1059" s="179"/>
    </row>
    <row r="1060" spans="2:43">
      <c r="B1060" s="179"/>
      <c r="C1060" s="179"/>
      <c r="D1060" s="179"/>
      <c r="E1060" s="179"/>
      <c r="F1060" s="179"/>
      <c r="G1060" s="179"/>
      <c r="H1060" s="179"/>
      <c r="I1060" s="179"/>
      <c r="J1060" s="179"/>
      <c r="K1060" s="196">
        <f t="shared" si="112"/>
        <v>0</v>
      </c>
      <c r="L1060" s="1118"/>
      <c r="M1060" s="1119"/>
      <c r="N1060" s="1118"/>
      <c r="O1060" s="1119"/>
      <c r="P1060" s="184"/>
      <c r="Q1060" s="184"/>
      <c r="R1060" s="184"/>
      <c r="S1060" s="175"/>
      <c r="T1060" s="175"/>
      <c r="U1060" s="175"/>
      <c r="V1060" s="175"/>
      <c r="W1060" s="175"/>
      <c r="X1060" s="175"/>
      <c r="Y1060" s="175"/>
      <c r="Z1060" s="175"/>
      <c r="AA1060" s="175"/>
      <c r="AB1060" s="175"/>
      <c r="AC1060" s="175"/>
      <c r="AD1060" s="179"/>
      <c r="AE1060" s="179"/>
      <c r="AF1060" s="179"/>
      <c r="AG1060" s="179"/>
      <c r="AH1060" s="179"/>
      <c r="AI1060" s="173"/>
      <c r="AJ1060" s="173"/>
      <c r="AK1060" s="173"/>
      <c r="AL1060" s="173"/>
      <c r="AM1060" s="179"/>
      <c r="AN1060" s="179"/>
      <c r="AO1060" s="194">
        <f t="shared" si="113"/>
        <v>0</v>
      </c>
      <c r="AP1060" s="179">
        <v>1E-3</v>
      </c>
      <c r="AQ1060" s="179"/>
    </row>
    <row r="1061" spans="2:43">
      <c r="B1061" s="179"/>
      <c r="C1061" s="179"/>
      <c r="D1061" s="179"/>
      <c r="E1061" s="179"/>
      <c r="F1061" s="179"/>
      <c r="G1061" s="179"/>
      <c r="H1061" s="179"/>
      <c r="I1061" s="179"/>
      <c r="J1061" s="179"/>
      <c r="K1061" s="196">
        <f t="shared" si="112"/>
        <v>0</v>
      </c>
      <c r="L1061" s="1118"/>
      <c r="M1061" s="1119"/>
      <c r="N1061" s="1118"/>
      <c r="O1061" s="1119"/>
      <c r="P1061" s="184"/>
      <c r="Q1061" s="184"/>
      <c r="R1061" s="184"/>
      <c r="S1061" s="175"/>
      <c r="T1061" s="175"/>
      <c r="U1061" s="175"/>
      <c r="V1061" s="175"/>
      <c r="W1061" s="175"/>
      <c r="X1061" s="175"/>
      <c r="Y1061" s="175"/>
      <c r="Z1061" s="175"/>
      <c r="AA1061" s="175"/>
      <c r="AB1061" s="175"/>
      <c r="AC1061" s="175"/>
      <c r="AD1061" s="179"/>
      <c r="AE1061" s="179"/>
      <c r="AF1061" s="179"/>
      <c r="AG1061" s="179"/>
      <c r="AH1061" s="179"/>
      <c r="AI1061" s="173"/>
      <c r="AJ1061" s="173"/>
      <c r="AK1061" s="173"/>
      <c r="AL1061" s="173"/>
      <c r="AM1061" s="179"/>
      <c r="AN1061" s="179"/>
      <c r="AO1061" s="194">
        <f t="shared" si="113"/>
        <v>0</v>
      </c>
      <c r="AP1061" s="179">
        <v>1E-3</v>
      </c>
      <c r="AQ1061" s="179"/>
    </row>
    <row r="1062" spans="2:43">
      <c r="B1062" s="179"/>
      <c r="C1062" s="179"/>
      <c r="D1062" s="179"/>
      <c r="E1062" s="179"/>
      <c r="F1062" s="179"/>
      <c r="G1062" s="179"/>
      <c r="H1062" s="179"/>
      <c r="I1062" s="179"/>
      <c r="J1062" s="179"/>
      <c r="K1062" s="196">
        <f t="shared" si="112"/>
        <v>0</v>
      </c>
      <c r="L1062" s="1118"/>
      <c r="M1062" s="1119"/>
      <c r="N1062" s="1118"/>
      <c r="O1062" s="1119"/>
      <c r="P1062" s="184"/>
      <c r="Q1062" s="184"/>
      <c r="R1062" s="184"/>
      <c r="S1062" s="175"/>
      <c r="T1062" s="175"/>
      <c r="U1062" s="175"/>
      <c r="V1062" s="175"/>
      <c r="W1062" s="175"/>
      <c r="X1062" s="175"/>
      <c r="Y1062" s="175"/>
      <c r="Z1062" s="175"/>
      <c r="AA1062" s="175"/>
      <c r="AB1062" s="175"/>
      <c r="AC1062" s="175"/>
      <c r="AD1062" s="179"/>
      <c r="AE1062" s="179"/>
      <c r="AF1062" s="179"/>
      <c r="AG1062" s="179"/>
      <c r="AH1062" s="179"/>
      <c r="AI1062" s="173"/>
      <c r="AJ1062" s="173"/>
      <c r="AK1062" s="173"/>
      <c r="AL1062" s="173"/>
      <c r="AM1062" s="179"/>
      <c r="AN1062" s="179"/>
      <c r="AO1062" s="194">
        <f t="shared" si="113"/>
        <v>0</v>
      </c>
      <c r="AP1062" s="179">
        <v>1E-3</v>
      </c>
      <c r="AQ1062" s="179"/>
    </row>
    <row r="1063" spans="2:43">
      <c r="B1063" s="179"/>
      <c r="C1063" s="179"/>
      <c r="D1063" s="179"/>
      <c r="E1063" s="179"/>
      <c r="F1063" s="179"/>
      <c r="G1063" s="179"/>
      <c r="H1063" s="179"/>
      <c r="I1063" s="179"/>
      <c r="J1063" s="179"/>
      <c r="K1063" s="196">
        <f t="shared" si="112"/>
        <v>0</v>
      </c>
      <c r="L1063" s="1118"/>
      <c r="M1063" s="1119"/>
      <c r="N1063" s="1118"/>
      <c r="O1063" s="1119"/>
      <c r="P1063" s="184"/>
      <c r="Q1063" s="184"/>
      <c r="R1063" s="184"/>
      <c r="S1063" s="175"/>
      <c r="T1063" s="175"/>
      <c r="U1063" s="175"/>
      <c r="V1063" s="175"/>
      <c r="W1063" s="175"/>
      <c r="X1063" s="175"/>
      <c r="Y1063" s="175"/>
      <c r="Z1063" s="175"/>
      <c r="AA1063" s="175"/>
      <c r="AB1063" s="175"/>
      <c r="AC1063" s="175"/>
      <c r="AD1063" s="179"/>
      <c r="AE1063" s="179"/>
      <c r="AF1063" s="179"/>
      <c r="AG1063" s="179"/>
      <c r="AH1063" s="179"/>
      <c r="AI1063" s="173"/>
      <c r="AJ1063" s="173"/>
      <c r="AK1063" s="173"/>
      <c r="AL1063" s="173"/>
      <c r="AM1063" s="179"/>
      <c r="AN1063" s="179"/>
      <c r="AO1063" s="194">
        <f t="shared" si="113"/>
        <v>0</v>
      </c>
      <c r="AP1063" s="179">
        <v>1E-3</v>
      </c>
      <c r="AQ1063" s="179"/>
    </row>
    <row r="1064" spans="2:43">
      <c r="B1064" s="179"/>
      <c r="C1064" s="179"/>
      <c r="D1064" s="179"/>
      <c r="E1064" s="179"/>
      <c r="F1064" s="179"/>
      <c r="G1064" s="179"/>
      <c r="H1064" s="179"/>
      <c r="I1064" s="179"/>
      <c r="J1064" s="179"/>
      <c r="K1064" s="196">
        <f t="shared" si="112"/>
        <v>0</v>
      </c>
      <c r="L1064" s="1118"/>
      <c r="M1064" s="1119"/>
      <c r="N1064" s="1118"/>
      <c r="O1064" s="1119"/>
      <c r="P1064" s="184"/>
      <c r="Q1064" s="184"/>
      <c r="R1064" s="184"/>
      <c r="S1064" s="175"/>
      <c r="T1064" s="175"/>
      <c r="U1064" s="175"/>
      <c r="V1064" s="175"/>
      <c r="W1064" s="175"/>
      <c r="X1064" s="175"/>
      <c r="Y1064" s="175"/>
      <c r="Z1064" s="175"/>
      <c r="AA1064" s="175"/>
      <c r="AB1064" s="175"/>
      <c r="AC1064" s="175"/>
      <c r="AD1064" s="179"/>
      <c r="AE1064" s="179"/>
      <c r="AF1064" s="179"/>
      <c r="AG1064" s="179"/>
      <c r="AH1064" s="179"/>
      <c r="AI1064" s="173"/>
      <c r="AJ1064" s="173"/>
      <c r="AK1064" s="173"/>
      <c r="AL1064" s="173"/>
      <c r="AM1064" s="179"/>
      <c r="AN1064" s="179"/>
      <c r="AO1064" s="194">
        <f t="shared" si="113"/>
        <v>0</v>
      </c>
      <c r="AP1064" s="179">
        <v>1E-3</v>
      </c>
      <c r="AQ1064" s="179"/>
    </row>
    <row r="1065" spans="2:43">
      <c r="B1065" s="179"/>
      <c r="C1065" s="179"/>
      <c r="D1065" s="179"/>
      <c r="E1065" s="179"/>
      <c r="F1065" s="179"/>
      <c r="G1065" s="179"/>
      <c r="H1065" s="179"/>
      <c r="I1065" s="179"/>
      <c r="J1065" s="179"/>
      <c r="K1065" s="196">
        <f t="shared" si="112"/>
        <v>0</v>
      </c>
      <c r="L1065" s="1118"/>
      <c r="M1065" s="1119"/>
      <c r="N1065" s="1118"/>
      <c r="O1065" s="1119"/>
      <c r="P1065" s="184"/>
      <c r="Q1065" s="184"/>
      <c r="R1065" s="184"/>
      <c r="S1065" s="175"/>
      <c r="T1065" s="175"/>
      <c r="U1065" s="175"/>
      <c r="V1065" s="175"/>
      <c r="W1065" s="175"/>
      <c r="X1065" s="175"/>
      <c r="Y1065" s="175"/>
      <c r="Z1065" s="175"/>
      <c r="AA1065" s="175"/>
      <c r="AB1065" s="175"/>
      <c r="AC1065" s="175"/>
      <c r="AD1065" s="179"/>
      <c r="AE1065" s="179"/>
      <c r="AF1065" s="179"/>
      <c r="AG1065" s="179"/>
      <c r="AH1065" s="179"/>
      <c r="AI1065" s="173"/>
      <c r="AJ1065" s="173"/>
      <c r="AK1065" s="173"/>
      <c r="AL1065" s="173"/>
      <c r="AM1065" s="179"/>
      <c r="AN1065" s="179"/>
      <c r="AO1065" s="194">
        <f t="shared" si="113"/>
        <v>0</v>
      </c>
      <c r="AP1065" s="179">
        <v>1E-3</v>
      </c>
      <c r="AQ1065" s="179"/>
    </row>
    <row r="1066" spans="2:43">
      <c r="B1066" s="179"/>
      <c r="C1066" s="179"/>
      <c r="D1066" s="179"/>
      <c r="E1066" s="179"/>
      <c r="F1066" s="179"/>
      <c r="G1066" s="179"/>
      <c r="H1066" s="179"/>
      <c r="I1066" s="179"/>
      <c r="J1066" s="179"/>
      <c r="K1066" s="196">
        <f t="shared" si="112"/>
        <v>0</v>
      </c>
      <c r="L1066" s="1118"/>
      <c r="M1066" s="1119"/>
      <c r="N1066" s="1118"/>
      <c r="O1066" s="1119"/>
      <c r="P1066" s="184"/>
      <c r="Q1066" s="184"/>
      <c r="R1066" s="184"/>
      <c r="S1066" s="175"/>
      <c r="T1066" s="175"/>
      <c r="U1066" s="175"/>
      <c r="V1066" s="175"/>
      <c r="W1066" s="175"/>
      <c r="X1066" s="175"/>
      <c r="Y1066" s="175"/>
      <c r="Z1066" s="175"/>
      <c r="AA1066" s="175"/>
      <c r="AB1066" s="175"/>
      <c r="AC1066" s="175"/>
      <c r="AD1066" s="179"/>
      <c r="AE1066" s="179"/>
      <c r="AF1066" s="179"/>
      <c r="AG1066" s="179"/>
      <c r="AH1066" s="179"/>
      <c r="AI1066" s="173"/>
      <c r="AJ1066" s="173"/>
      <c r="AK1066" s="173"/>
      <c r="AL1066" s="173"/>
      <c r="AM1066" s="179"/>
      <c r="AN1066" s="179"/>
      <c r="AO1066" s="194">
        <f t="shared" si="113"/>
        <v>0</v>
      </c>
      <c r="AP1066" s="179">
        <v>1E-3</v>
      </c>
      <c r="AQ1066" s="179"/>
    </row>
    <row r="1067" spans="2:43">
      <c r="B1067" s="179"/>
      <c r="C1067" s="179"/>
      <c r="D1067" s="179"/>
      <c r="E1067" s="179"/>
      <c r="F1067" s="179"/>
      <c r="G1067" s="179"/>
      <c r="H1067" s="179"/>
      <c r="I1067" s="179"/>
      <c r="J1067" s="179"/>
      <c r="K1067" s="196">
        <f t="shared" si="112"/>
        <v>0</v>
      </c>
      <c r="L1067" s="1118"/>
      <c r="M1067" s="1119"/>
      <c r="N1067" s="1118"/>
      <c r="O1067" s="1119"/>
      <c r="P1067" s="184"/>
      <c r="Q1067" s="184"/>
      <c r="R1067" s="184"/>
      <c r="S1067" s="175"/>
      <c r="T1067" s="175"/>
      <c r="U1067" s="175"/>
      <c r="V1067" s="175"/>
      <c r="W1067" s="175"/>
      <c r="X1067" s="175"/>
      <c r="Y1067" s="175"/>
      <c r="Z1067" s="175"/>
      <c r="AA1067" s="175"/>
      <c r="AB1067" s="175"/>
      <c r="AC1067" s="175"/>
      <c r="AD1067" s="179"/>
      <c r="AE1067" s="179"/>
      <c r="AF1067" s="179"/>
      <c r="AG1067" s="179"/>
      <c r="AH1067" s="179"/>
      <c r="AI1067" s="173"/>
      <c r="AJ1067" s="173"/>
      <c r="AK1067" s="173"/>
      <c r="AL1067" s="173"/>
      <c r="AM1067" s="179"/>
      <c r="AN1067" s="179"/>
      <c r="AO1067" s="194">
        <f t="shared" si="113"/>
        <v>0</v>
      </c>
      <c r="AP1067" s="179">
        <v>1E-3</v>
      </c>
      <c r="AQ1067" s="179"/>
    </row>
    <row r="1068" spans="2:43">
      <c r="B1068" s="179"/>
      <c r="C1068" s="179"/>
      <c r="D1068" s="179"/>
      <c r="E1068" s="179"/>
      <c r="F1068" s="179"/>
      <c r="G1068" s="179"/>
      <c r="H1068" s="179"/>
      <c r="I1068" s="179"/>
      <c r="J1068" s="179"/>
      <c r="K1068" s="196">
        <f t="shared" si="112"/>
        <v>0</v>
      </c>
      <c r="L1068" s="1118"/>
      <c r="M1068" s="1119"/>
      <c r="N1068" s="1118"/>
      <c r="O1068" s="1119"/>
      <c r="P1068" s="184"/>
      <c r="Q1068" s="184"/>
      <c r="R1068" s="184"/>
      <c r="S1068" s="175"/>
      <c r="T1068" s="175"/>
      <c r="U1068" s="175"/>
      <c r="V1068" s="175"/>
      <c r="W1068" s="175"/>
      <c r="X1068" s="175"/>
      <c r="Y1068" s="175"/>
      <c r="Z1068" s="175"/>
      <c r="AA1068" s="175"/>
      <c r="AB1068" s="175"/>
      <c r="AC1068" s="175"/>
      <c r="AD1068" s="179"/>
      <c r="AE1068" s="179"/>
      <c r="AF1068" s="179"/>
      <c r="AG1068" s="179"/>
      <c r="AH1068" s="179"/>
      <c r="AI1068" s="173"/>
      <c r="AJ1068" s="173"/>
      <c r="AK1068" s="173"/>
      <c r="AL1068" s="173"/>
      <c r="AM1068" s="179"/>
      <c r="AN1068" s="179"/>
      <c r="AO1068" s="194">
        <f t="shared" si="113"/>
        <v>0</v>
      </c>
      <c r="AP1068" s="179">
        <v>1E-3</v>
      </c>
      <c r="AQ1068" s="179"/>
    </row>
    <row r="1069" spans="2:43">
      <c r="B1069" s="179"/>
      <c r="C1069" s="179"/>
      <c r="D1069" s="179"/>
      <c r="E1069" s="179"/>
      <c r="F1069" s="179"/>
      <c r="G1069" s="179"/>
      <c r="H1069" s="179"/>
      <c r="I1069" s="179"/>
      <c r="J1069" s="179"/>
      <c r="K1069" s="196">
        <f t="shared" si="112"/>
        <v>0</v>
      </c>
      <c r="L1069" s="1118"/>
      <c r="M1069" s="1119"/>
      <c r="N1069" s="1118"/>
      <c r="O1069" s="1119"/>
      <c r="P1069" s="184"/>
      <c r="Q1069" s="184"/>
      <c r="R1069" s="184"/>
      <c r="S1069" s="175"/>
      <c r="T1069" s="175"/>
      <c r="U1069" s="175"/>
      <c r="V1069" s="175"/>
      <c r="W1069" s="175"/>
      <c r="X1069" s="175"/>
      <c r="Y1069" s="175"/>
      <c r="Z1069" s="175"/>
      <c r="AA1069" s="175"/>
      <c r="AB1069" s="175"/>
      <c r="AC1069" s="175"/>
      <c r="AD1069" s="179"/>
      <c r="AE1069" s="179"/>
      <c r="AF1069" s="179"/>
      <c r="AG1069" s="179"/>
      <c r="AH1069" s="179"/>
      <c r="AI1069" s="173"/>
      <c r="AJ1069" s="173"/>
      <c r="AK1069" s="173"/>
      <c r="AL1069" s="173"/>
      <c r="AM1069" s="179"/>
      <c r="AN1069" s="179"/>
      <c r="AO1069" s="194">
        <f t="shared" si="113"/>
        <v>0</v>
      </c>
      <c r="AP1069" s="179">
        <v>1E-3</v>
      </c>
      <c r="AQ1069" s="179"/>
    </row>
    <row r="1070" spans="2:43">
      <c r="B1070" s="179"/>
      <c r="C1070" s="179"/>
      <c r="D1070" s="179"/>
      <c r="E1070" s="179"/>
      <c r="F1070" s="179"/>
      <c r="G1070" s="179"/>
      <c r="H1070" s="179"/>
      <c r="I1070" s="179"/>
      <c r="J1070" s="179"/>
      <c r="K1070" s="196">
        <f t="shared" si="112"/>
        <v>0</v>
      </c>
      <c r="L1070" s="1118"/>
      <c r="M1070" s="1119"/>
      <c r="N1070" s="1118"/>
      <c r="O1070" s="1119"/>
      <c r="P1070" s="184"/>
      <c r="Q1070" s="184"/>
      <c r="R1070" s="184"/>
      <c r="S1070" s="175"/>
      <c r="T1070" s="175"/>
      <c r="U1070" s="175"/>
      <c r="V1070" s="175"/>
      <c r="W1070" s="175"/>
      <c r="X1070" s="175"/>
      <c r="Y1070" s="175"/>
      <c r="Z1070" s="175"/>
      <c r="AA1070" s="175"/>
      <c r="AB1070" s="175"/>
      <c r="AC1070" s="175"/>
      <c r="AD1070" s="179"/>
      <c r="AE1070" s="179"/>
      <c r="AF1070" s="179"/>
      <c r="AG1070" s="179"/>
      <c r="AH1070" s="179"/>
      <c r="AI1070" s="173"/>
      <c r="AJ1070" s="173"/>
      <c r="AK1070" s="173"/>
      <c r="AL1070" s="173"/>
      <c r="AM1070" s="179"/>
      <c r="AN1070" s="179"/>
      <c r="AO1070" s="194">
        <f t="shared" si="113"/>
        <v>0</v>
      </c>
      <c r="AP1070" s="179">
        <v>1E-3</v>
      </c>
      <c r="AQ1070" s="179"/>
    </row>
    <row r="1071" spans="2:43">
      <c r="B1071" s="179"/>
      <c r="C1071" s="179"/>
      <c r="D1071" s="179"/>
      <c r="E1071" s="179"/>
      <c r="F1071" s="179"/>
      <c r="G1071" s="179"/>
      <c r="H1071" s="179"/>
      <c r="I1071" s="179"/>
      <c r="J1071" s="179"/>
      <c r="K1071" s="196">
        <f t="shared" si="112"/>
        <v>0</v>
      </c>
      <c r="L1071" s="1118"/>
      <c r="M1071" s="1119"/>
      <c r="N1071" s="1118"/>
      <c r="O1071" s="1119"/>
      <c r="P1071" s="184"/>
      <c r="Q1071" s="184"/>
      <c r="R1071" s="184"/>
      <c r="S1071" s="175"/>
      <c r="T1071" s="175"/>
      <c r="U1071" s="175"/>
      <c r="V1071" s="175"/>
      <c r="W1071" s="175"/>
      <c r="X1071" s="175"/>
      <c r="Y1071" s="175"/>
      <c r="Z1071" s="175"/>
      <c r="AA1071" s="175"/>
      <c r="AB1071" s="175"/>
      <c r="AC1071" s="175"/>
      <c r="AD1071" s="179"/>
      <c r="AE1071" s="179"/>
      <c r="AF1071" s="179"/>
      <c r="AG1071" s="179"/>
      <c r="AH1071" s="179"/>
      <c r="AI1071" s="173"/>
      <c r="AJ1071" s="173"/>
      <c r="AK1071" s="173"/>
      <c r="AL1071" s="173"/>
      <c r="AM1071" s="179"/>
      <c r="AN1071" s="179"/>
      <c r="AO1071" s="194">
        <f t="shared" si="113"/>
        <v>0</v>
      </c>
      <c r="AP1071" s="179">
        <v>1E-3</v>
      </c>
      <c r="AQ1071" s="179"/>
    </row>
    <row r="1072" spans="2:43">
      <c r="B1072" s="179"/>
      <c r="C1072" s="179"/>
      <c r="D1072" s="179"/>
      <c r="E1072" s="179"/>
      <c r="F1072" s="179"/>
      <c r="G1072" s="179"/>
      <c r="H1072" s="179"/>
      <c r="I1072" s="179"/>
      <c r="J1072" s="179"/>
      <c r="K1072" s="196">
        <f t="shared" si="112"/>
        <v>0</v>
      </c>
      <c r="L1072" s="1118"/>
      <c r="M1072" s="1119"/>
      <c r="N1072" s="1118"/>
      <c r="O1072" s="1119"/>
      <c r="P1072" s="184"/>
      <c r="Q1072" s="184"/>
      <c r="R1072" s="184"/>
      <c r="S1072" s="175"/>
      <c r="T1072" s="175"/>
      <c r="U1072" s="175"/>
      <c r="V1072" s="175"/>
      <c r="W1072" s="175"/>
      <c r="X1072" s="175"/>
      <c r="Y1072" s="175"/>
      <c r="Z1072" s="175"/>
      <c r="AA1072" s="175"/>
      <c r="AB1072" s="175"/>
      <c r="AC1072" s="175"/>
      <c r="AD1072" s="179"/>
      <c r="AE1072" s="179"/>
      <c r="AF1072" s="179"/>
      <c r="AG1072" s="179"/>
      <c r="AH1072" s="179"/>
      <c r="AI1072" s="173"/>
      <c r="AJ1072" s="173"/>
      <c r="AK1072" s="173"/>
      <c r="AL1072" s="173"/>
      <c r="AM1072" s="179"/>
      <c r="AN1072" s="179"/>
      <c r="AO1072" s="194">
        <f t="shared" si="113"/>
        <v>0</v>
      </c>
      <c r="AP1072" s="179">
        <v>1E-3</v>
      </c>
      <c r="AQ1072" s="179"/>
    </row>
    <row r="1073" spans="2:43">
      <c r="B1073" s="179"/>
      <c r="C1073" s="179"/>
      <c r="D1073" s="179"/>
      <c r="E1073" s="179"/>
      <c r="F1073" s="179"/>
      <c r="G1073" s="179"/>
      <c r="H1073" s="179"/>
      <c r="I1073" s="179"/>
      <c r="J1073" s="179"/>
      <c r="K1073" s="196">
        <f t="shared" si="112"/>
        <v>0</v>
      </c>
      <c r="L1073" s="1118"/>
      <c r="M1073" s="1119"/>
      <c r="N1073" s="1118"/>
      <c r="O1073" s="1119"/>
      <c r="P1073" s="184"/>
      <c r="Q1073" s="184"/>
      <c r="R1073" s="184"/>
      <c r="S1073" s="175"/>
      <c r="T1073" s="175"/>
      <c r="U1073" s="175"/>
      <c r="V1073" s="175"/>
      <c r="W1073" s="175"/>
      <c r="X1073" s="175"/>
      <c r="Y1073" s="175"/>
      <c r="Z1073" s="175"/>
      <c r="AA1073" s="175"/>
      <c r="AB1073" s="175"/>
      <c r="AC1073" s="175"/>
      <c r="AD1073" s="179"/>
      <c r="AE1073" s="179"/>
      <c r="AF1073" s="179"/>
      <c r="AG1073" s="179"/>
      <c r="AH1073" s="179"/>
      <c r="AI1073" s="173"/>
      <c r="AJ1073" s="173"/>
      <c r="AK1073" s="173"/>
      <c r="AL1073" s="173"/>
      <c r="AM1073" s="179"/>
      <c r="AN1073" s="179"/>
      <c r="AO1073" s="194">
        <f t="shared" si="113"/>
        <v>0</v>
      </c>
      <c r="AP1073" s="179">
        <v>1E-3</v>
      </c>
      <c r="AQ1073" s="179"/>
    </row>
    <row r="1074" spans="2:43">
      <c r="B1074" s="179"/>
      <c r="C1074" s="179"/>
      <c r="D1074" s="179"/>
      <c r="E1074" s="179"/>
      <c r="F1074" s="179"/>
      <c r="G1074" s="179"/>
      <c r="H1074" s="179"/>
      <c r="I1074" s="179"/>
      <c r="J1074" s="179"/>
      <c r="K1074" s="196">
        <f t="shared" si="112"/>
        <v>0</v>
      </c>
      <c r="L1074" s="1118"/>
      <c r="M1074" s="1119"/>
      <c r="N1074" s="1118"/>
      <c r="O1074" s="1119"/>
      <c r="P1074" s="184"/>
      <c r="Q1074" s="184"/>
      <c r="R1074" s="184"/>
      <c r="S1074" s="175"/>
      <c r="T1074" s="175"/>
      <c r="U1074" s="175"/>
      <c r="V1074" s="175"/>
      <c r="W1074" s="175"/>
      <c r="X1074" s="175"/>
      <c r="Y1074" s="175"/>
      <c r="Z1074" s="175"/>
      <c r="AA1074" s="175"/>
      <c r="AB1074" s="175"/>
      <c r="AC1074" s="175"/>
      <c r="AD1074" s="179"/>
      <c r="AE1074" s="179"/>
      <c r="AF1074" s="179"/>
      <c r="AG1074" s="179"/>
      <c r="AH1074" s="179"/>
      <c r="AI1074" s="173"/>
      <c r="AJ1074" s="173"/>
      <c r="AK1074" s="173"/>
      <c r="AL1074" s="173"/>
      <c r="AM1074" s="179"/>
      <c r="AN1074" s="179"/>
      <c r="AO1074" s="194">
        <f t="shared" si="113"/>
        <v>0</v>
      </c>
      <c r="AP1074" s="179">
        <v>1E-3</v>
      </c>
      <c r="AQ1074" s="179"/>
    </row>
    <row r="1075" spans="2:43">
      <c r="B1075" s="179"/>
      <c r="C1075" s="179"/>
      <c r="D1075" s="179"/>
      <c r="E1075" s="179"/>
      <c r="F1075" s="179"/>
      <c r="G1075" s="179"/>
      <c r="H1075" s="179"/>
      <c r="I1075" s="179"/>
      <c r="J1075" s="179"/>
      <c r="K1075" s="196">
        <f t="shared" si="112"/>
        <v>0</v>
      </c>
      <c r="L1075" s="1118"/>
      <c r="M1075" s="1119"/>
      <c r="N1075" s="1118"/>
      <c r="O1075" s="1119"/>
      <c r="P1075" s="184"/>
      <c r="Q1075" s="184"/>
      <c r="R1075" s="184"/>
      <c r="S1075" s="175"/>
      <c r="T1075" s="175"/>
      <c r="U1075" s="175"/>
      <c r="V1075" s="175"/>
      <c r="W1075" s="175"/>
      <c r="X1075" s="175"/>
      <c r="Y1075" s="175"/>
      <c r="Z1075" s="175"/>
      <c r="AA1075" s="175"/>
      <c r="AB1075" s="175"/>
      <c r="AC1075" s="175"/>
      <c r="AD1075" s="179"/>
      <c r="AE1075" s="179"/>
      <c r="AF1075" s="179"/>
      <c r="AG1075" s="179"/>
      <c r="AH1075" s="179"/>
      <c r="AI1075" s="173"/>
      <c r="AJ1075" s="173"/>
      <c r="AK1075" s="173"/>
      <c r="AL1075" s="173"/>
      <c r="AM1075" s="179"/>
      <c r="AN1075" s="179"/>
      <c r="AO1075" s="194">
        <f t="shared" si="113"/>
        <v>0</v>
      </c>
      <c r="AP1075" s="179">
        <v>1E-3</v>
      </c>
      <c r="AQ1075" s="179"/>
    </row>
    <row r="1076" spans="2:43">
      <c r="B1076" s="179"/>
      <c r="C1076" s="179"/>
      <c r="D1076" s="179"/>
      <c r="E1076" s="179"/>
      <c r="F1076" s="179"/>
      <c r="G1076" s="179"/>
      <c r="H1076" s="179"/>
      <c r="I1076" s="179"/>
      <c r="J1076" s="179"/>
      <c r="K1076" s="196">
        <f t="shared" si="112"/>
        <v>0</v>
      </c>
      <c r="L1076" s="1118"/>
      <c r="M1076" s="1119"/>
      <c r="N1076" s="1118"/>
      <c r="O1076" s="1119"/>
      <c r="P1076" s="184"/>
      <c r="Q1076" s="184"/>
      <c r="R1076" s="184"/>
      <c r="S1076" s="175"/>
      <c r="T1076" s="175"/>
      <c r="U1076" s="175"/>
      <c r="V1076" s="175"/>
      <c r="W1076" s="175"/>
      <c r="X1076" s="175"/>
      <c r="Y1076" s="175"/>
      <c r="Z1076" s="175"/>
      <c r="AA1076" s="175"/>
      <c r="AB1076" s="175"/>
      <c r="AC1076" s="175"/>
      <c r="AD1076" s="179"/>
      <c r="AE1076" s="179"/>
      <c r="AF1076" s="179"/>
      <c r="AG1076" s="179"/>
      <c r="AH1076" s="179"/>
      <c r="AI1076" s="173"/>
      <c r="AJ1076" s="173"/>
      <c r="AK1076" s="173"/>
      <c r="AL1076" s="173"/>
      <c r="AM1076" s="179"/>
      <c r="AN1076" s="179"/>
      <c r="AO1076" s="194">
        <f t="shared" si="113"/>
        <v>0</v>
      </c>
      <c r="AP1076" s="179">
        <v>1E-3</v>
      </c>
      <c r="AQ1076" s="179"/>
    </row>
    <row r="1077" spans="2:43">
      <c r="B1077" s="179"/>
      <c r="C1077" s="179"/>
      <c r="D1077" s="179"/>
      <c r="E1077" s="179"/>
      <c r="F1077" s="179"/>
      <c r="G1077" s="179"/>
      <c r="H1077" s="179"/>
      <c r="I1077" s="179"/>
      <c r="J1077" s="179"/>
      <c r="K1077" s="196">
        <f t="shared" si="112"/>
        <v>0</v>
      </c>
      <c r="L1077" s="1118"/>
      <c r="M1077" s="1119"/>
      <c r="N1077" s="1118"/>
      <c r="O1077" s="1119"/>
      <c r="P1077" s="184"/>
      <c r="Q1077" s="184"/>
      <c r="R1077" s="184"/>
      <c r="S1077" s="175"/>
      <c r="T1077" s="175"/>
      <c r="U1077" s="175"/>
      <c r="V1077" s="175"/>
      <c r="W1077" s="175"/>
      <c r="X1077" s="175"/>
      <c r="Y1077" s="175"/>
      <c r="Z1077" s="175"/>
      <c r="AA1077" s="175"/>
      <c r="AB1077" s="175"/>
      <c r="AC1077" s="175"/>
      <c r="AD1077" s="179"/>
      <c r="AE1077" s="179"/>
      <c r="AF1077" s="179"/>
      <c r="AG1077" s="179"/>
      <c r="AH1077" s="179"/>
      <c r="AI1077" s="173"/>
      <c r="AJ1077" s="173"/>
      <c r="AK1077" s="173"/>
      <c r="AL1077" s="173"/>
      <c r="AM1077" s="179"/>
      <c r="AN1077" s="179"/>
      <c r="AO1077" s="194">
        <f t="shared" si="113"/>
        <v>0</v>
      </c>
      <c r="AP1077" s="179">
        <v>1E-3</v>
      </c>
      <c r="AQ1077" s="179"/>
    </row>
    <row r="1078" spans="2:43">
      <c r="B1078" s="179"/>
      <c r="C1078" s="179"/>
      <c r="D1078" s="179"/>
      <c r="E1078" s="179"/>
      <c r="F1078" s="179"/>
      <c r="G1078" s="179"/>
      <c r="H1078" s="179"/>
      <c r="I1078" s="179"/>
      <c r="J1078" s="179"/>
      <c r="K1078" s="196">
        <f t="shared" si="112"/>
        <v>0</v>
      </c>
      <c r="L1078" s="1118"/>
      <c r="M1078" s="1119"/>
      <c r="N1078" s="1118"/>
      <c r="O1078" s="1119"/>
      <c r="P1078" s="184"/>
      <c r="Q1078" s="184"/>
      <c r="R1078" s="184"/>
      <c r="S1078" s="175"/>
      <c r="T1078" s="175"/>
      <c r="U1078" s="175"/>
      <c r="V1078" s="175"/>
      <c r="W1078" s="175"/>
      <c r="X1078" s="175"/>
      <c r="Y1078" s="175"/>
      <c r="Z1078" s="175"/>
      <c r="AA1078" s="175"/>
      <c r="AB1078" s="175"/>
      <c r="AC1078" s="175"/>
      <c r="AD1078" s="179"/>
      <c r="AE1078" s="179"/>
      <c r="AF1078" s="179"/>
      <c r="AG1078" s="179"/>
      <c r="AH1078" s="179"/>
      <c r="AI1078" s="173"/>
      <c r="AJ1078" s="173"/>
      <c r="AK1078" s="173"/>
      <c r="AL1078" s="173"/>
      <c r="AM1078" s="179"/>
      <c r="AN1078" s="179"/>
      <c r="AO1078" s="194">
        <f t="shared" si="113"/>
        <v>0</v>
      </c>
      <c r="AP1078" s="179">
        <v>1E-3</v>
      </c>
      <c r="AQ1078" s="179"/>
    </row>
    <row r="1079" spans="2:43">
      <c r="B1079" s="179"/>
      <c r="C1079" s="179"/>
      <c r="D1079" s="179"/>
      <c r="E1079" s="179"/>
      <c r="F1079" s="179"/>
      <c r="G1079" s="179"/>
      <c r="H1079" s="179"/>
      <c r="I1079" s="179"/>
      <c r="J1079" s="179"/>
      <c r="K1079" s="196">
        <f t="shared" si="112"/>
        <v>0</v>
      </c>
      <c r="L1079" s="1118"/>
      <c r="M1079" s="1119"/>
      <c r="N1079" s="1118"/>
      <c r="O1079" s="1119"/>
      <c r="P1079" s="184"/>
      <c r="Q1079" s="184"/>
      <c r="R1079" s="184"/>
      <c r="S1079" s="175"/>
      <c r="T1079" s="175"/>
      <c r="U1079" s="175"/>
      <c r="V1079" s="175"/>
      <c r="W1079" s="175"/>
      <c r="X1079" s="175"/>
      <c r="Y1079" s="175"/>
      <c r="Z1079" s="175"/>
      <c r="AA1079" s="175"/>
      <c r="AB1079" s="175"/>
      <c r="AC1079" s="175"/>
      <c r="AD1079" s="179"/>
      <c r="AE1079" s="179"/>
      <c r="AF1079" s="179"/>
      <c r="AG1079" s="179"/>
      <c r="AH1079" s="179"/>
      <c r="AI1079" s="173"/>
      <c r="AJ1079" s="173"/>
      <c r="AK1079" s="173"/>
      <c r="AL1079" s="173"/>
      <c r="AM1079" s="179"/>
      <c r="AN1079" s="179"/>
      <c r="AO1079" s="194">
        <f t="shared" si="113"/>
        <v>0</v>
      </c>
      <c r="AP1079" s="179">
        <v>1E-3</v>
      </c>
      <c r="AQ1079" s="179"/>
    </row>
    <row r="1080" spans="2:43">
      <c r="B1080" s="179"/>
      <c r="C1080" s="179"/>
      <c r="D1080" s="179"/>
      <c r="E1080" s="179"/>
      <c r="F1080" s="179"/>
      <c r="G1080" s="179"/>
      <c r="H1080" s="179"/>
      <c r="I1080" s="179"/>
      <c r="J1080" s="179"/>
      <c r="K1080" s="196">
        <f t="shared" si="112"/>
        <v>0</v>
      </c>
      <c r="L1080" s="1118"/>
      <c r="M1080" s="1119"/>
      <c r="N1080" s="1118"/>
      <c r="O1080" s="1119"/>
      <c r="P1080" s="184"/>
      <c r="Q1080" s="184"/>
      <c r="R1080" s="184"/>
      <c r="S1080" s="175"/>
      <c r="T1080" s="175"/>
      <c r="U1080" s="175"/>
      <c r="V1080" s="175"/>
      <c r="W1080" s="175"/>
      <c r="X1080" s="175"/>
      <c r="Y1080" s="175"/>
      <c r="Z1080" s="175"/>
      <c r="AA1080" s="175"/>
      <c r="AB1080" s="175"/>
      <c r="AC1080" s="175"/>
      <c r="AD1080" s="179"/>
      <c r="AE1080" s="179"/>
      <c r="AF1080" s="179"/>
      <c r="AG1080" s="179"/>
      <c r="AH1080" s="179"/>
      <c r="AI1080" s="173"/>
      <c r="AJ1080" s="173"/>
      <c r="AK1080" s="173"/>
      <c r="AL1080" s="173"/>
      <c r="AM1080" s="179"/>
      <c r="AN1080" s="179"/>
      <c r="AO1080" s="194">
        <f t="shared" si="113"/>
        <v>0</v>
      </c>
      <c r="AP1080" s="179">
        <v>1E-3</v>
      </c>
      <c r="AQ1080" s="179"/>
    </row>
    <row r="1081" spans="2:43">
      <c r="B1081" s="179"/>
      <c r="C1081" s="179"/>
      <c r="D1081" s="179"/>
      <c r="E1081" s="179"/>
      <c r="F1081" s="179"/>
      <c r="G1081" s="179"/>
      <c r="H1081" s="179"/>
      <c r="I1081" s="179"/>
      <c r="J1081" s="179"/>
      <c r="K1081" s="196">
        <f t="shared" si="112"/>
        <v>0</v>
      </c>
      <c r="L1081" s="1118"/>
      <c r="M1081" s="1119"/>
      <c r="N1081" s="1118"/>
      <c r="O1081" s="1119"/>
      <c r="P1081" s="184"/>
      <c r="Q1081" s="184"/>
      <c r="R1081" s="184"/>
      <c r="S1081" s="175"/>
      <c r="T1081" s="175"/>
      <c r="U1081" s="175"/>
      <c r="V1081" s="175"/>
      <c r="W1081" s="175"/>
      <c r="X1081" s="175"/>
      <c r="Y1081" s="175"/>
      <c r="Z1081" s="175"/>
      <c r="AA1081" s="175"/>
      <c r="AB1081" s="175"/>
      <c r="AC1081" s="175"/>
      <c r="AD1081" s="179"/>
      <c r="AE1081" s="179"/>
      <c r="AF1081" s="179"/>
      <c r="AG1081" s="179"/>
      <c r="AH1081" s="179"/>
      <c r="AI1081" s="173"/>
      <c r="AJ1081" s="173"/>
      <c r="AK1081" s="173"/>
      <c r="AL1081" s="173"/>
      <c r="AM1081" s="179"/>
      <c r="AN1081" s="179"/>
      <c r="AO1081" s="194">
        <f t="shared" si="113"/>
        <v>0</v>
      </c>
      <c r="AP1081" s="179">
        <v>1E-3</v>
      </c>
      <c r="AQ1081" s="179"/>
    </row>
    <row r="1082" spans="2:43">
      <c r="B1082" s="179"/>
      <c r="C1082" s="179"/>
      <c r="D1082" s="179"/>
      <c r="E1082" s="179"/>
      <c r="F1082" s="179"/>
      <c r="G1082" s="179"/>
      <c r="H1082" s="179"/>
      <c r="I1082" s="179"/>
      <c r="J1082" s="179"/>
      <c r="K1082" s="196">
        <f t="shared" si="112"/>
        <v>0</v>
      </c>
      <c r="L1082" s="1118"/>
      <c r="M1082" s="1119"/>
      <c r="N1082" s="1118"/>
      <c r="O1082" s="1119"/>
      <c r="P1082" s="184"/>
      <c r="Q1082" s="184"/>
      <c r="R1082" s="184"/>
      <c r="S1082" s="175"/>
      <c r="T1082" s="175"/>
      <c r="U1082" s="175"/>
      <c r="V1082" s="175"/>
      <c r="W1082" s="175"/>
      <c r="X1082" s="175"/>
      <c r="Y1082" s="175"/>
      <c r="Z1082" s="175"/>
      <c r="AA1082" s="175"/>
      <c r="AB1082" s="175"/>
      <c r="AC1082" s="175"/>
      <c r="AD1082" s="179"/>
      <c r="AE1082" s="179"/>
      <c r="AF1082" s="179"/>
      <c r="AG1082" s="179"/>
      <c r="AH1082" s="179"/>
      <c r="AI1082" s="173"/>
      <c r="AJ1082" s="173"/>
      <c r="AK1082" s="173"/>
      <c r="AL1082" s="173"/>
      <c r="AM1082" s="179"/>
      <c r="AN1082" s="179"/>
      <c r="AO1082" s="194">
        <f t="shared" si="113"/>
        <v>0</v>
      </c>
      <c r="AP1082" s="179">
        <v>1E-3</v>
      </c>
      <c r="AQ1082" s="179"/>
    </row>
    <row r="1083" spans="2:43">
      <c r="B1083" s="179"/>
      <c r="C1083" s="179"/>
      <c r="D1083" s="179"/>
      <c r="E1083" s="179"/>
      <c r="F1083" s="179"/>
      <c r="G1083" s="179"/>
      <c r="H1083" s="179"/>
      <c r="I1083" s="179"/>
      <c r="J1083" s="179"/>
      <c r="K1083" s="196">
        <f t="shared" si="112"/>
        <v>0</v>
      </c>
      <c r="L1083" s="1118"/>
      <c r="M1083" s="1119"/>
      <c r="N1083" s="1118"/>
      <c r="O1083" s="1119"/>
      <c r="P1083" s="184"/>
      <c r="Q1083" s="184"/>
      <c r="R1083" s="184"/>
      <c r="S1083" s="175"/>
      <c r="T1083" s="175"/>
      <c r="U1083" s="175"/>
      <c r="V1083" s="175"/>
      <c r="W1083" s="175"/>
      <c r="X1083" s="175"/>
      <c r="Y1083" s="175"/>
      <c r="Z1083" s="175"/>
      <c r="AA1083" s="175"/>
      <c r="AB1083" s="175"/>
      <c r="AC1083" s="175"/>
      <c r="AD1083" s="179"/>
      <c r="AE1083" s="179"/>
      <c r="AF1083" s="179"/>
      <c r="AG1083" s="179"/>
      <c r="AH1083" s="179"/>
      <c r="AI1083" s="173"/>
      <c r="AJ1083" s="173"/>
      <c r="AK1083" s="173"/>
      <c r="AL1083" s="173"/>
      <c r="AM1083" s="179"/>
      <c r="AN1083" s="179"/>
      <c r="AO1083" s="194">
        <f t="shared" si="113"/>
        <v>0</v>
      </c>
      <c r="AP1083" s="179">
        <v>1E-3</v>
      </c>
      <c r="AQ1083" s="179"/>
    </row>
    <row r="1084" spans="2:43">
      <c r="B1084" s="179"/>
      <c r="C1084" s="179"/>
      <c r="D1084" s="179"/>
      <c r="E1084" s="179"/>
      <c r="F1084" s="179"/>
      <c r="G1084" s="179"/>
      <c r="H1084" s="179"/>
      <c r="I1084" s="179"/>
      <c r="J1084" s="179"/>
      <c r="K1084" s="196">
        <f t="shared" si="112"/>
        <v>0</v>
      </c>
      <c r="L1084" s="1118"/>
      <c r="M1084" s="1119"/>
      <c r="N1084" s="1118"/>
      <c r="O1084" s="1119"/>
      <c r="P1084" s="184"/>
      <c r="Q1084" s="184"/>
      <c r="R1084" s="184"/>
      <c r="S1084" s="175"/>
      <c r="T1084" s="175"/>
      <c r="U1084" s="175"/>
      <c r="V1084" s="175"/>
      <c r="W1084" s="175"/>
      <c r="X1084" s="175"/>
      <c r="Y1084" s="175"/>
      <c r="Z1084" s="175"/>
      <c r="AA1084" s="175"/>
      <c r="AB1084" s="175"/>
      <c r="AC1084" s="175"/>
      <c r="AD1084" s="179"/>
      <c r="AE1084" s="179"/>
      <c r="AF1084" s="179"/>
      <c r="AG1084" s="179"/>
      <c r="AH1084" s="179"/>
      <c r="AI1084" s="173"/>
      <c r="AJ1084" s="173"/>
      <c r="AK1084" s="173"/>
      <c r="AL1084" s="173"/>
      <c r="AM1084" s="179"/>
      <c r="AN1084" s="179"/>
      <c r="AO1084" s="194">
        <f t="shared" si="113"/>
        <v>0</v>
      </c>
      <c r="AP1084" s="179">
        <v>1E-3</v>
      </c>
      <c r="AQ1084" s="179"/>
    </row>
    <row r="1085" spans="2:43">
      <c r="B1085" s="179"/>
      <c r="C1085" s="179"/>
      <c r="D1085" s="179"/>
      <c r="E1085" s="179"/>
      <c r="F1085" s="179"/>
      <c r="G1085" s="179"/>
      <c r="H1085" s="179"/>
      <c r="I1085" s="179"/>
      <c r="J1085" s="179"/>
      <c r="K1085" s="196">
        <f t="shared" si="112"/>
        <v>0</v>
      </c>
      <c r="L1085" s="1118"/>
      <c r="M1085" s="1119"/>
      <c r="N1085" s="1118"/>
      <c r="O1085" s="1119"/>
      <c r="P1085" s="184"/>
      <c r="Q1085" s="184"/>
      <c r="R1085" s="184"/>
      <c r="S1085" s="175"/>
      <c r="T1085" s="175"/>
      <c r="U1085" s="175"/>
      <c r="V1085" s="175"/>
      <c r="W1085" s="175"/>
      <c r="X1085" s="175"/>
      <c r="Y1085" s="175"/>
      <c r="Z1085" s="175"/>
      <c r="AA1085" s="175"/>
      <c r="AB1085" s="175"/>
      <c r="AC1085" s="175"/>
      <c r="AD1085" s="179"/>
      <c r="AE1085" s="179"/>
      <c r="AF1085" s="179"/>
      <c r="AG1085" s="179"/>
      <c r="AH1085" s="179"/>
      <c r="AI1085" s="173"/>
      <c r="AJ1085" s="173"/>
      <c r="AK1085" s="173"/>
      <c r="AL1085" s="173"/>
      <c r="AM1085" s="179"/>
      <c r="AN1085" s="179"/>
      <c r="AO1085" s="194">
        <f t="shared" si="113"/>
        <v>0</v>
      </c>
      <c r="AP1085" s="179">
        <v>1E-3</v>
      </c>
      <c r="AQ1085" s="179"/>
    </row>
    <row r="1086" spans="2:43">
      <c r="B1086" s="179"/>
      <c r="C1086" s="179"/>
      <c r="D1086" s="179"/>
      <c r="E1086" s="179"/>
      <c r="F1086" s="179"/>
      <c r="G1086" s="179"/>
      <c r="H1086" s="179"/>
      <c r="I1086" s="179"/>
      <c r="J1086" s="179"/>
      <c r="K1086" s="196">
        <f t="shared" si="112"/>
        <v>0</v>
      </c>
      <c r="L1086" s="1118"/>
      <c r="M1086" s="1119"/>
      <c r="N1086" s="1118"/>
      <c r="O1086" s="1119"/>
      <c r="P1086" s="184"/>
      <c r="Q1086" s="184"/>
      <c r="R1086" s="184"/>
      <c r="S1086" s="175"/>
      <c r="T1086" s="175"/>
      <c r="U1086" s="175"/>
      <c r="V1086" s="175"/>
      <c r="W1086" s="175"/>
      <c r="X1086" s="175"/>
      <c r="Y1086" s="175"/>
      <c r="Z1086" s="175"/>
      <c r="AA1086" s="175"/>
      <c r="AB1086" s="175"/>
      <c r="AC1086" s="175"/>
      <c r="AD1086" s="179"/>
      <c r="AE1086" s="179"/>
      <c r="AF1086" s="179"/>
      <c r="AG1086" s="179"/>
      <c r="AH1086" s="179"/>
      <c r="AI1086" s="173"/>
      <c r="AJ1086" s="173"/>
      <c r="AK1086" s="173"/>
      <c r="AL1086" s="173"/>
      <c r="AM1086" s="179"/>
      <c r="AN1086" s="179"/>
      <c r="AO1086" s="194">
        <f t="shared" si="113"/>
        <v>0</v>
      </c>
      <c r="AP1086" s="179">
        <v>1E-3</v>
      </c>
      <c r="AQ1086" s="179"/>
    </row>
    <row r="1087" spans="2:43">
      <c r="B1087" s="179"/>
      <c r="C1087" s="179"/>
      <c r="D1087" s="179"/>
      <c r="E1087" s="179"/>
      <c r="F1087" s="179"/>
      <c r="G1087" s="179"/>
      <c r="H1087" s="179"/>
      <c r="I1087" s="179"/>
      <c r="J1087" s="179"/>
      <c r="K1087" s="196">
        <f t="shared" si="112"/>
        <v>0</v>
      </c>
      <c r="L1087" s="1118"/>
      <c r="M1087" s="1119"/>
      <c r="N1087" s="1118"/>
      <c r="O1087" s="1119"/>
      <c r="P1087" s="184"/>
      <c r="Q1087" s="184"/>
      <c r="R1087" s="184"/>
      <c r="S1087" s="175"/>
      <c r="T1087" s="175"/>
      <c r="U1087" s="175"/>
      <c r="V1087" s="175"/>
      <c r="W1087" s="175"/>
      <c r="X1087" s="175"/>
      <c r="Y1087" s="175"/>
      <c r="Z1087" s="175"/>
      <c r="AA1087" s="175"/>
      <c r="AB1087" s="175"/>
      <c r="AC1087" s="175"/>
      <c r="AD1087" s="179"/>
      <c r="AE1087" s="179"/>
      <c r="AF1087" s="179"/>
      <c r="AG1087" s="179"/>
      <c r="AH1087" s="179"/>
      <c r="AI1087" s="173"/>
      <c r="AJ1087" s="173"/>
      <c r="AK1087" s="173"/>
      <c r="AL1087" s="173"/>
      <c r="AM1087" s="179"/>
      <c r="AN1087" s="179"/>
      <c r="AO1087" s="194">
        <f t="shared" si="113"/>
        <v>0</v>
      </c>
      <c r="AP1087" s="179">
        <v>1E-3</v>
      </c>
      <c r="AQ1087" s="179"/>
    </row>
    <row r="1088" spans="2:43">
      <c r="B1088" s="179"/>
      <c r="C1088" s="179"/>
      <c r="D1088" s="179"/>
      <c r="E1088" s="179"/>
      <c r="F1088" s="179"/>
      <c r="G1088" s="179"/>
      <c r="H1088" s="179"/>
      <c r="I1088" s="179"/>
      <c r="J1088" s="179"/>
      <c r="K1088" s="196">
        <f t="shared" si="112"/>
        <v>0</v>
      </c>
      <c r="L1088" s="1118"/>
      <c r="M1088" s="1119"/>
      <c r="N1088" s="1118"/>
      <c r="O1088" s="1119"/>
      <c r="P1088" s="184"/>
      <c r="Q1088" s="184"/>
      <c r="R1088" s="184"/>
      <c r="S1088" s="175"/>
      <c r="T1088" s="175"/>
      <c r="U1088" s="175"/>
      <c r="V1088" s="175"/>
      <c r="W1088" s="175"/>
      <c r="X1088" s="175"/>
      <c r="Y1088" s="175"/>
      <c r="Z1088" s="175"/>
      <c r="AA1088" s="175"/>
      <c r="AB1088" s="175"/>
      <c r="AC1088" s="175"/>
      <c r="AD1088" s="179"/>
      <c r="AE1088" s="179"/>
      <c r="AF1088" s="179"/>
      <c r="AG1088" s="179"/>
      <c r="AH1088" s="179"/>
      <c r="AI1088" s="173"/>
      <c r="AJ1088" s="173"/>
      <c r="AK1088" s="173"/>
      <c r="AL1088" s="173"/>
      <c r="AM1088" s="179"/>
      <c r="AN1088" s="179"/>
      <c r="AO1088" s="194">
        <f t="shared" si="113"/>
        <v>0</v>
      </c>
      <c r="AP1088" s="179">
        <v>1E-3</v>
      </c>
      <c r="AQ1088" s="179"/>
    </row>
    <row r="1089" spans="2:43">
      <c r="B1089" s="179"/>
      <c r="C1089" s="179"/>
      <c r="D1089" s="179"/>
      <c r="E1089" s="179"/>
      <c r="F1089" s="179"/>
      <c r="G1089" s="179"/>
      <c r="H1089" s="179"/>
      <c r="I1089" s="179"/>
      <c r="J1089" s="179"/>
      <c r="K1089" s="196">
        <f t="shared" si="112"/>
        <v>0</v>
      </c>
      <c r="L1089" s="1118"/>
      <c r="M1089" s="1119"/>
      <c r="N1089" s="1118"/>
      <c r="O1089" s="1119"/>
      <c r="P1089" s="184"/>
      <c r="Q1089" s="184"/>
      <c r="R1089" s="184"/>
      <c r="S1089" s="175"/>
      <c r="T1089" s="175"/>
      <c r="U1089" s="175"/>
      <c r="V1089" s="175"/>
      <c r="W1089" s="175"/>
      <c r="X1089" s="175"/>
      <c r="Y1089" s="175"/>
      <c r="Z1089" s="175"/>
      <c r="AA1089" s="175"/>
      <c r="AB1089" s="175"/>
      <c r="AC1089" s="175"/>
      <c r="AD1089" s="179"/>
      <c r="AE1089" s="179"/>
      <c r="AF1089" s="179"/>
      <c r="AG1089" s="179"/>
      <c r="AH1089" s="179"/>
      <c r="AI1089" s="173"/>
      <c r="AJ1089" s="173"/>
      <c r="AK1089" s="173"/>
      <c r="AL1089" s="173"/>
      <c r="AM1089" s="179"/>
      <c r="AN1089" s="179"/>
      <c r="AO1089" s="194">
        <f t="shared" si="113"/>
        <v>0</v>
      </c>
      <c r="AP1089" s="179">
        <v>1E-3</v>
      </c>
      <c r="AQ1089" s="179"/>
    </row>
    <row r="1090" spans="2:43">
      <c r="B1090" s="179"/>
      <c r="C1090" s="179"/>
      <c r="D1090" s="179"/>
      <c r="E1090" s="179"/>
      <c r="F1090" s="179"/>
      <c r="G1090" s="179"/>
      <c r="H1090" s="179"/>
      <c r="I1090" s="179"/>
      <c r="J1090" s="179"/>
      <c r="K1090" s="196">
        <f t="shared" si="112"/>
        <v>0</v>
      </c>
      <c r="L1090" s="1118"/>
      <c r="M1090" s="1119"/>
      <c r="N1090" s="1118"/>
      <c r="O1090" s="1119"/>
      <c r="P1090" s="184"/>
      <c r="Q1090" s="184"/>
      <c r="R1090" s="184"/>
      <c r="S1090" s="175"/>
      <c r="T1090" s="175"/>
      <c r="U1090" s="175"/>
      <c r="V1090" s="175"/>
      <c r="W1090" s="175"/>
      <c r="X1090" s="175"/>
      <c r="Y1090" s="175"/>
      <c r="Z1090" s="175"/>
      <c r="AA1090" s="175"/>
      <c r="AB1090" s="175"/>
      <c r="AC1090" s="175"/>
      <c r="AD1090" s="179"/>
      <c r="AE1090" s="179"/>
      <c r="AF1090" s="179"/>
      <c r="AG1090" s="179"/>
      <c r="AH1090" s="179"/>
      <c r="AI1090" s="173"/>
      <c r="AJ1090" s="173"/>
      <c r="AK1090" s="173"/>
      <c r="AL1090" s="173"/>
      <c r="AM1090" s="179"/>
      <c r="AN1090" s="179"/>
      <c r="AO1090" s="194">
        <f t="shared" si="113"/>
        <v>0</v>
      </c>
      <c r="AP1090" s="179">
        <v>1E-3</v>
      </c>
      <c r="AQ1090" s="179"/>
    </row>
    <row r="1091" spans="2:43">
      <c r="B1091" s="179"/>
      <c r="C1091" s="179"/>
      <c r="D1091" s="179"/>
      <c r="E1091" s="179"/>
      <c r="F1091" s="179"/>
      <c r="G1091" s="179"/>
      <c r="H1091" s="179"/>
      <c r="I1091" s="179"/>
      <c r="J1091" s="179"/>
      <c r="K1091" s="196">
        <f t="shared" si="112"/>
        <v>0</v>
      </c>
      <c r="L1091" s="1118"/>
      <c r="M1091" s="1119"/>
      <c r="N1091" s="1118"/>
      <c r="O1091" s="1119"/>
      <c r="P1091" s="184"/>
      <c r="Q1091" s="184"/>
      <c r="R1091" s="184"/>
      <c r="S1091" s="175"/>
      <c r="T1091" s="175"/>
      <c r="U1091" s="175"/>
      <c r="V1091" s="175"/>
      <c r="W1091" s="175"/>
      <c r="X1091" s="175"/>
      <c r="Y1091" s="175"/>
      <c r="Z1091" s="175"/>
      <c r="AA1091" s="175"/>
      <c r="AB1091" s="175"/>
      <c r="AC1091" s="175"/>
      <c r="AD1091" s="179"/>
      <c r="AE1091" s="179"/>
      <c r="AF1091" s="179"/>
      <c r="AG1091" s="179"/>
      <c r="AH1091" s="179"/>
      <c r="AI1091" s="173"/>
      <c r="AJ1091" s="173"/>
      <c r="AK1091" s="173"/>
      <c r="AL1091" s="173"/>
      <c r="AM1091" s="179"/>
      <c r="AN1091" s="179"/>
      <c r="AO1091" s="194">
        <f t="shared" si="113"/>
        <v>0</v>
      </c>
      <c r="AP1091" s="179">
        <v>1E-3</v>
      </c>
      <c r="AQ1091" s="179"/>
    </row>
    <row r="1092" spans="2:43">
      <c r="B1092" s="179"/>
      <c r="C1092" s="179"/>
      <c r="D1092" s="179"/>
      <c r="E1092" s="179"/>
      <c r="F1092" s="179"/>
      <c r="G1092" s="179"/>
      <c r="H1092" s="179"/>
      <c r="I1092" s="179"/>
      <c r="J1092" s="179"/>
      <c r="K1092" s="196">
        <f t="shared" si="112"/>
        <v>0</v>
      </c>
      <c r="L1092" s="1118"/>
      <c r="M1092" s="1119"/>
      <c r="N1092" s="1118"/>
      <c r="O1092" s="1119"/>
      <c r="P1092" s="184"/>
      <c r="Q1092" s="184"/>
      <c r="R1092" s="184"/>
      <c r="S1092" s="175"/>
      <c r="T1092" s="175"/>
      <c r="U1092" s="175"/>
      <c r="V1092" s="175"/>
      <c r="W1092" s="175"/>
      <c r="X1092" s="175"/>
      <c r="Y1092" s="175"/>
      <c r="Z1092" s="175"/>
      <c r="AA1092" s="175"/>
      <c r="AB1092" s="175"/>
      <c r="AC1092" s="175"/>
      <c r="AD1092" s="179"/>
      <c r="AE1092" s="179"/>
      <c r="AF1092" s="179"/>
      <c r="AG1092" s="179"/>
      <c r="AH1092" s="179"/>
      <c r="AI1092" s="173"/>
      <c r="AJ1092" s="173"/>
      <c r="AK1092" s="173"/>
      <c r="AL1092" s="173"/>
      <c r="AM1092" s="179"/>
      <c r="AN1092" s="179"/>
      <c r="AO1092" s="194">
        <f t="shared" si="113"/>
        <v>0</v>
      </c>
      <c r="AP1092" s="179">
        <v>1E-3</v>
      </c>
      <c r="AQ1092" s="179"/>
    </row>
    <row r="1093" spans="2:43">
      <c r="B1093" s="179"/>
      <c r="C1093" s="179"/>
      <c r="D1093" s="179"/>
      <c r="E1093" s="179"/>
      <c r="F1093" s="179"/>
      <c r="G1093" s="179"/>
      <c r="H1093" s="179"/>
      <c r="I1093" s="179"/>
      <c r="J1093" s="179"/>
      <c r="K1093" s="196">
        <f t="shared" ref="K1093:K1156" si="114">AO1093+J1093</f>
        <v>0</v>
      </c>
      <c r="L1093" s="1118"/>
      <c r="M1093" s="1119"/>
      <c r="N1093" s="1118"/>
      <c r="O1093" s="1119"/>
      <c r="P1093" s="184"/>
      <c r="Q1093" s="184"/>
      <c r="R1093" s="184"/>
      <c r="S1093" s="175"/>
      <c r="T1093" s="175"/>
      <c r="U1093" s="175"/>
      <c r="V1093" s="175"/>
      <c r="W1093" s="175"/>
      <c r="X1093" s="175"/>
      <c r="Y1093" s="175"/>
      <c r="Z1093" s="175"/>
      <c r="AA1093" s="175"/>
      <c r="AB1093" s="175"/>
      <c r="AC1093" s="175"/>
      <c r="AD1093" s="179"/>
      <c r="AE1093" s="179"/>
      <c r="AF1093" s="179"/>
      <c r="AG1093" s="179"/>
      <c r="AH1093" s="179"/>
      <c r="AI1093" s="173"/>
      <c r="AJ1093" s="173"/>
      <c r="AK1093" s="173"/>
      <c r="AL1093" s="173"/>
      <c r="AM1093" s="179"/>
      <c r="AN1093" s="179"/>
      <c r="AO1093" s="194">
        <f t="shared" ref="AO1093:AO1156" si="115">IF(J1093&lt;0.005,4*J1093,IF(J1093&lt;0.01,3*J1093,2*J1093))</f>
        <v>0</v>
      </c>
      <c r="AP1093" s="179">
        <v>1E-3</v>
      </c>
      <c r="AQ1093" s="179"/>
    </row>
    <row r="1094" spans="2:43">
      <c r="B1094" s="179"/>
      <c r="C1094" s="179"/>
      <c r="D1094" s="179"/>
      <c r="E1094" s="179"/>
      <c r="F1094" s="179"/>
      <c r="G1094" s="179"/>
      <c r="H1094" s="179"/>
      <c r="I1094" s="179"/>
      <c r="J1094" s="179"/>
      <c r="K1094" s="196">
        <f t="shared" si="114"/>
        <v>0</v>
      </c>
      <c r="L1094" s="1118"/>
      <c r="M1094" s="1119"/>
      <c r="N1094" s="1118"/>
      <c r="O1094" s="1119"/>
      <c r="P1094" s="184"/>
      <c r="Q1094" s="184"/>
      <c r="R1094" s="184"/>
      <c r="S1094" s="175"/>
      <c r="T1094" s="175"/>
      <c r="U1094" s="175"/>
      <c r="V1094" s="175"/>
      <c r="W1094" s="175"/>
      <c r="X1094" s="175"/>
      <c r="Y1094" s="175"/>
      <c r="Z1094" s="175"/>
      <c r="AA1094" s="175"/>
      <c r="AB1094" s="175"/>
      <c r="AC1094" s="175"/>
      <c r="AD1094" s="179"/>
      <c r="AE1094" s="179"/>
      <c r="AF1094" s="179"/>
      <c r="AG1094" s="179"/>
      <c r="AH1094" s="179"/>
      <c r="AI1094" s="173"/>
      <c r="AJ1094" s="173"/>
      <c r="AK1094" s="173"/>
      <c r="AL1094" s="173"/>
      <c r="AM1094" s="179"/>
      <c r="AN1094" s="179"/>
      <c r="AO1094" s="194">
        <f t="shared" si="115"/>
        <v>0</v>
      </c>
      <c r="AP1094" s="179">
        <v>1E-3</v>
      </c>
      <c r="AQ1094" s="179"/>
    </row>
    <row r="1095" spans="2:43">
      <c r="B1095" s="179"/>
      <c r="C1095" s="179"/>
      <c r="D1095" s="179"/>
      <c r="E1095" s="179"/>
      <c r="F1095" s="179"/>
      <c r="G1095" s="179"/>
      <c r="H1095" s="179"/>
      <c r="I1095" s="179"/>
      <c r="J1095" s="179"/>
      <c r="K1095" s="196">
        <f t="shared" si="114"/>
        <v>0</v>
      </c>
      <c r="L1095" s="1118"/>
      <c r="M1095" s="1119"/>
      <c r="N1095" s="1118"/>
      <c r="O1095" s="1119"/>
      <c r="P1095" s="184"/>
      <c r="Q1095" s="184"/>
      <c r="R1095" s="184"/>
      <c r="S1095" s="175"/>
      <c r="T1095" s="175"/>
      <c r="U1095" s="175"/>
      <c r="V1095" s="175"/>
      <c r="W1095" s="175"/>
      <c r="X1095" s="175"/>
      <c r="Y1095" s="175"/>
      <c r="Z1095" s="175"/>
      <c r="AA1095" s="175"/>
      <c r="AB1095" s="175"/>
      <c r="AC1095" s="175"/>
      <c r="AD1095" s="179"/>
      <c r="AE1095" s="179"/>
      <c r="AF1095" s="179"/>
      <c r="AG1095" s="179"/>
      <c r="AH1095" s="179"/>
      <c r="AI1095" s="173"/>
      <c r="AJ1095" s="173"/>
      <c r="AK1095" s="173"/>
      <c r="AL1095" s="173"/>
      <c r="AM1095" s="179"/>
      <c r="AN1095" s="179"/>
      <c r="AO1095" s="194">
        <f t="shared" si="115"/>
        <v>0</v>
      </c>
      <c r="AP1095" s="179">
        <v>1E-3</v>
      </c>
      <c r="AQ1095" s="179"/>
    </row>
    <row r="1096" spans="2:43">
      <c r="B1096" s="179"/>
      <c r="C1096" s="179"/>
      <c r="D1096" s="179"/>
      <c r="E1096" s="179"/>
      <c r="F1096" s="179"/>
      <c r="G1096" s="179"/>
      <c r="H1096" s="179"/>
      <c r="I1096" s="179"/>
      <c r="J1096" s="179"/>
      <c r="K1096" s="196">
        <f t="shared" si="114"/>
        <v>0</v>
      </c>
      <c r="L1096" s="1118"/>
      <c r="M1096" s="1119"/>
      <c r="N1096" s="1118"/>
      <c r="O1096" s="1119"/>
      <c r="P1096" s="184"/>
      <c r="Q1096" s="184"/>
      <c r="R1096" s="184"/>
      <c r="S1096" s="175"/>
      <c r="T1096" s="175"/>
      <c r="U1096" s="175"/>
      <c r="V1096" s="175"/>
      <c r="W1096" s="175"/>
      <c r="X1096" s="175"/>
      <c r="Y1096" s="175"/>
      <c r="Z1096" s="175"/>
      <c r="AA1096" s="175"/>
      <c r="AB1096" s="175"/>
      <c r="AC1096" s="175"/>
      <c r="AD1096" s="179"/>
      <c r="AE1096" s="179"/>
      <c r="AF1096" s="179"/>
      <c r="AG1096" s="179"/>
      <c r="AH1096" s="179"/>
      <c r="AI1096" s="173"/>
      <c r="AJ1096" s="173"/>
      <c r="AK1096" s="173"/>
      <c r="AL1096" s="173"/>
      <c r="AM1096" s="179"/>
      <c r="AN1096" s="179"/>
      <c r="AO1096" s="194">
        <f t="shared" si="115"/>
        <v>0</v>
      </c>
      <c r="AP1096" s="179">
        <v>1E-3</v>
      </c>
      <c r="AQ1096" s="179"/>
    </row>
    <row r="1097" spans="2:43">
      <c r="B1097" s="179"/>
      <c r="C1097" s="179"/>
      <c r="D1097" s="179"/>
      <c r="E1097" s="179"/>
      <c r="F1097" s="179"/>
      <c r="G1097" s="179"/>
      <c r="H1097" s="179"/>
      <c r="I1097" s="179"/>
      <c r="J1097" s="179"/>
      <c r="K1097" s="196">
        <f t="shared" si="114"/>
        <v>0</v>
      </c>
      <c r="L1097" s="1118"/>
      <c r="M1097" s="1119"/>
      <c r="N1097" s="1118"/>
      <c r="O1097" s="1119"/>
      <c r="P1097" s="184"/>
      <c r="Q1097" s="184"/>
      <c r="R1097" s="184"/>
      <c r="S1097" s="175"/>
      <c r="T1097" s="175"/>
      <c r="U1097" s="175"/>
      <c r="V1097" s="175"/>
      <c r="W1097" s="175"/>
      <c r="X1097" s="175"/>
      <c r="Y1097" s="175"/>
      <c r="Z1097" s="175"/>
      <c r="AA1097" s="175"/>
      <c r="AB1097" s="175"/>
      <c r="AC1097" s="175"/>
      <c r="AD1097" s="179"/>
      <c r="AE1097" s="179"/>
      <c r="AF1097" s="179"/>
      <c r="AG1097" s="179"/>
      <c r="AH1097" s="179"/>
      <c r="AI1097" s="173"/>
      <c r="AJ1097" s="173"/>
      <c r="AK1097" s="173"/>
      <c r="AL1097" s="173"/>
      <c r="AM1097" s="179"/>
      <c r="AN1097" s="179"/>
      <c r="AO1097" s="194">
        <f t="shared" si="115"/>
        <v>0</v>
      </c>
      <c r="AP1097" s="179">
        <v>1E-3</v>
      </c>
      <c r="AQ1097" s="179"/>
    </row>
    <row r="1098" spans="2:43">
      <c r="B1098" s="179"/>
      <c r="C1098" s="179"/>
      <c r="D1098" s="179"/>
      <c r="E1098" s="179"/>
      <c r="F1098" s="179"/>
      <c r="G1098" s="179"/>
      <c r="H1098" s="179"/>
      <c r="I1098" s="179"/>
      <c r="J1098" s="179"/>
      <c r="K1098" s="196">
        <f t="shared" si="114"/>
        <v>0</v>
      </c>
      <c r="L1098" s="1118"/>
      <c r="M1098" s="1119"/>
      <c r="N1098" s="1118"/>
      <c r="O1098" s="1119"/>
      <c r="P1098" s="184"/>
      <c r="Q1098" s="184"/>
      <c r="R1098" s="184"/>
      <c r="S1098" s="175"/>
      <c r="T1098" s="175"/>
      <c r="U1098" s="175"/>
      <c r="V1098" s="175"/>
      <c r="W1098" s="175"/>
      <c r="X1098" s="175"/>
      <c r="Y1098" s="175"/>
      <c r="Z1098" s="175"/>
      <c r="AA1098" s="175"/>
      <c r="AB1098" s="175"/>
      <c r="AC1098" s="175"/>
      <c r="AD1098" s="179"/>
      <c r="AE1098" s="179"/>
      <c r="AF1098" s="179"/>
      <c r="AG1098" s="179"/>
      <c r="AH1098" s="179"/>
      <c r="AI1098" s="173"/>
      <c r="AJ1098" s="173"/>
      <c r="AK1098" s="173"/>
      <c r="AL1098" s="173"/>
      <c r="AM1098" s="179"/>
      <c r="AN1098" s="179"/>
      <c r="AO1098" s="194">
        <f t="shared" si="115"/>
        <v>0</v>
      </c>
      <c r="AP1098" s="179">
        <v>1E-3</v>
      </c>
      <c r="AQ1098" s="179"/>
    </row>
    <row r="1099" spans="2:43">
      <c r="B1099" s="179"/>
      <c r="C1099" s="179"/>
      <c r="D1099" s="179"/>
      <c r="E1099" s="179"/>
      <c r="F1099" s="179"/>
      <c r="G1099" s="179"/>
      <c r="H1099" s="179"/>
      <c r="I1099" s="179"/>
      <c r="J1099" s="179"/>
      <c r="K1099" s="196">
        <f t="shared" si="114"/>
        <v>0</v>
      </c>
      <c r="L1099" s="1118"/>
      <c r="M1099" s="1119"/>
      <c r="N1099" s="1118"/>
      <c r="O1099" s="1119"/>
      <c r="P1099" s="184"/>
      <c r="Q1099" s="184"/>
      <c r="R1099" s="184"/>
      <c r="S1099" s="175"/>
      <c r="T1099" s="175"/>
      <c r="U1099" s="175"/>
      <c r="V1099" s="175"/>
      <c r="W1099" s="175"/>
      <c r="X1099" s="175"/>
      <c r="Y1099" s="175"/>
      <c r="Z1099" s="175"/>
      <c r="AA1099" s="175"/>
      <c r="AB1099" s="175"/>
      <c r="AC1099" s="175"/>
      <c r="AD1099" s="179"/>
      <c r="AE1099" s="179"/>
      <c r="AF1099" s="179"/>
      <c r="AG1099" s="179"/>
      <c r="AH1099" s="179"/>
      <c r="AI1099" s="173"/>
      <c r="AJ1099" s="173"/>
      <c r="AK1099" s="173"/>
      <c r="AL1099" s="173"/>
      <c r="AM1099" s="179"/>
      <c r="AN1099" s="179"/>
      <c r="AO1099" s="194">
        <f t="shared" si="115"/>
        <v>0</v>
      </c>
      <c r="AP1099" s="179">
        <v>1E-3</v>
      </c>
      <c r="AQ1099" s="179"/>
    </row>
    <row r="1100" spans="2:43">
      <c r="B1100" s="179"/>
      <c r="C1100" s="179"/>
      <c r="D1100" s="179"/>
      <c r="E1100" s="179"/>
      <c r="F1100" s="179"/>
      <c r="G1100" s="179"/>
      <c r="H1100" s="179"/>
      <c r="I1100" s="179"/>
      <c r="J1100" s="179"/>
      <c r="K1100" s="196">
        <f t="shared" si="114"/>
        <v>0</v>
      </c>
      <c r="L1100" s="1118"/>
      <c r="M1100" s="1119"/>
      <c r="N1100" s="1118"/>
      <c r="O1100" s="1119"/>
      <c r="P1100" s="184"/>
      <c r="Q1100" s="184"/>
      <c r="R1100" s="184"/>
      <c r="S1100" s="175"/>
      <c r="T1100" s="175"/>
      <c r="U1100" s="175"/>
      <c r="V1100" s="175"/>
      <c r="W1100" s="175"/>
      <c r="X1100" s="175"/>
      <c r="Y1100" s="175"/>
      <c r="Z1100" s="175"/>
      <c r="AA1100" s="175"/>
      <c r="AB1100" s="175"/>
      <c r="AC1100" s="175"/>
      <c r="AD1100" s="179"/>
      <c r="AE1100" s="179"/>
      <c r="AF1100" s="179"/>
      <c r="AG1100" s="179"/>
      <c r="AH1100" s="179"/>
      <c r="AI1100" s="173"/>
      <c r="AJ1100" s="173"/>
      <c r="AK1100" s="173"/>
      <c r="AL1100" s="173"/>
      <c r="AM1100" s="179"/>
      <c r="AN1100" s="179"/>
      <c r="AO1100" s="194">
        <f t="shared" si="115"/>
        <v>0</v>
      </c>
      <c r="AP1100" s="179">
        <v>1E-3</v>
      </c>
      <c r="AQ1100" s="179"/>
    </row>
    <row r="1101" spans="2:43">
      <c r="B1101" s="179"/>
      <c r="C1101" s="179"/>
      <c r="D1101" s="179"/>
      <c r="E1101" s="179"/>
      <c r="F1101" s="179"/>
      <c r="G1101" s="179"/>
      <c r="H1101" s="179"/>
      <c r="I1101" s="179"/>
      <c r="J1101" s="179"/>
      <c r="K1101" s="196">
        <f t="shared" si="114"/>
        <v>0</v>
      </c>
      <c r="L1101" s="1118"/>
      <c r="M1101" s="1119"/>
      <c r="N1101" s="1118"/>
      <c r="O1101" s="1119"/>
      <c r="P1101" s="184"/>
      <c r="Q1101" s="184"/>
      <c r="R1101" s="184"/>
      <c r="S1101" s="175"/>
      <c r="T1101" s="175"/>
      <c r="U1101" s="175"/>
      <c r="V1101" s="175"/>
      <c r="W1101" s="175"/>
      <c r="X1101" s="175"/>
      <c r="Y1101" s="175"/>
      <c r="Z1101" s="175"/>
      <c r="AA1101" s="175"/>
      <c r="AB1101" s="175"/>
      <c r="AC1101" s="175"/>
      <c r="AD1101" s="179"/>
      <c r="AE1101" s="179"/>
      <c r="AF1101" s="179"/>
      <c r="AG1101" s="179"/>
      <c r="AH1101" s="179"/>
      <c r="AI1101" s="173"/>
      <c r="AJ1101" s="173"/>
      <c r="AK1101" s="173"/>
      <c r="AL1101" s="173"/>
      <c r="AM1101" s="179"/>
      <c r="AN1101" s="179"/>
      <c r="AO1101" s="194">
        <f t="shared" si="115"/>
        <v>0</v>
      </c>
      <c r="AP1101" s="179">
        <v>1E-3</v>
      </c>
      <c r="AQ1101" s="179"/>
    </row>
    <row r="1102" spans="2:43">
      <c r="B1102" s="179"/>
      <c r="C1102" s="179"/>
      <c r="D1102" s="179"/>
      <c r="E1102" s="179"/>
      <c r="F1102" s="179"/>
      <c r="G1102" s="179"/>
      <c r="H1102" s="179"/>
      <c r="I1102" s="179"/>
      <c r="J1102" s="179"/>
      <c r="K1102" s="196">
        <f t="shared" si="114"/>
        <v>0</v>
      </c>
      <c r="L1102" s="1118"/>
      <c r="M1102" s="1119"/>
      <c r="N1102" s="1118"/>
      <c r="O1102" s="1119"/>
      <c r="P1102" s="184"/>
      <c r="Q1102" s="184"/>
      <c r="R1102" s="184"/>
      <c r="S1102" s="175"/>
      <c r="T1102" s="175"/>
      <c r="U1102" s="175"/>
      <c r="V1102" s="175"/>
      <c r="W1102" s="175"/>
      <c r="X1102" s="175"/>
      <c r="Y1102" s="175"/>
      <c r="Z1102" s="175"/>
      <c r="AA1102" s="175"/>
      <c r="AB1102" s="175"/>
      <c r="AC1102" s="175"/>
      <c r="AD1102" s="179"/>
      <c r="AE1102" s="179"/>
      <c r="AF1102" s="179"/>
      <c r="AG1102" s="179"/>
      <c r="AH1102" s="179"/>
      <c r="AI1102" s="173"/>
      <c r="AJ1102" s="173"/>
      <c r="AK1102" s="173"/>
      <c r="AL1102" s="173"/>
      <c r="AM1102" s="179"/>
      <c r="AN1102" s="179"/>
      <c r="AO1102" s="194">
        <f t="shared" si="115"/>
        <v>0</v>
      </c>
      <c r="AP1102" s="179">
        <v>1E-3</v>
      </c>
      <c r="AQ1102" s="179"/>
    </row>
    <row r="1103" spans="2:43">
      <c r="B1103" s="179"/>
      <c r="C1103" s="179"/>
      <c r="D1103" s="179"/>
      <c r="E1103" s="179"/>
      <c r="F1103" s="179"/>
      <c r="G1103" s="179"/>
      <c r="H1103" s="179"/>
      <c r="I1103" s="179"/>
      <c r="J1103" s="179"/>
      <c r="K1103" s="196">
        <f t="shared" si="114"/>
        <v>0</v>
      </c>
      <c r="L1103" s="1118"/>
      <c r="M1103" s="1119"/>
      <c r="N1103" s="1118"/>
      <c r="O1103" s="1119"/>
      <c r="P1103" s="184"/>
      <c r="Q1103" s="184"/>
      <c r="R1103" s="184"/>
      <c r="S1103" s="175"/>
      <c r="T1103" s="175"/>
      <c r="U1103" s="175"/>
      <c r="V1103" s="175"/>
      <c r="W1103" s="175"/>
      <c r="X1103" s="175"/>
      <c r="Y1103" s="175"/>
      <c r="Z1103" s="175"/>
      <c r="AA1103" s="175"/>
      <c r="AB1103" s="175"/>
      <c r="AC1103" s="175"/>
      <c r="AD1103" s="179"/>
      <c r="AE1103" s="179"/>
      <c r="AF1103" s="179"/>
      <c r="AG1103" s="179"/>
      <c r="AH1103" s="179"/>
      <c r="AI1103" s="173"/>
      <c r="AJ1103" s="173"/>
      <c r="AK1103" s="173"/>
      <c r="AL1103" s="173"/>
      <c r="AM1103" s="179"/>
      <c r="AN1103" s="179"/>
      <c r="AO1103" s="194">
        <f t="shared" si="115"/>
        <v>0</v>
      </c>
      <c r="AP1103" s="179">
        <v>1E-3</v>
      </c>
      <c r="AQ1103" s="179"/>
    </row>
    <row r="1104" spans="2:43">
      <c r="B1104" s="179"/>
      <c r="C1104" s="179"/>
      <c r="D1104" s="179"/>
      <c r="E1104" s="179"/>
      <c r="F1104" s="179"/>
      <c r="G1104" s="179"/>
      <c r="H1104" s="179"/>
      <c r="I1104" s="179"/>
      <c r="J1104" s="179"/>
      <c r="K1104" s="196">
        <f t="shared" si="114"/>
        <v>0</v>
      </c>
      <c r="L1104" s="1118"/>
      <c r="M1104" s="1119"/>
      <c r="N1104" s="1118"/>
      <c r="O1104" s="1119"/>
      <c r="P1104" s="184"/>
      <c r="Q1104" s="184"/>
      <c r="R1104" s="184"/>
      <c r="S1104" s="175"/>
      <c r="T1104" s="175"/>
      <c r="U1104" s="175"/>
      <c r="V1104" s="175"/>
      <c r="W1104" s="175"/>
      <c r="X1104" s="175"/>
      <c r="Y1104" s="175"/>
      <c r="Z1104" s="175"/>
      <c r="AA1104" s="175"/>
      <c r="AB1104" s="175"/>
      <c r="AC1104" s="175"/>
      <c r="AD1104" s="179"/>
      <c r="AE1104" s="179"/>
      <c r="AF1104" s="179"/>
      <c r="AG1104" s="179"/>
      <c r="AH1104" s="179"/>
      <c r="AI1104" s="173"/>
      <c r="AJ1104" s="173"/>
      <c r="AK1104" s="173"/>
      <c r="AL1104" s="173"/>
      <c r="AM1104" s="179"/>
      <c r="AN1104" s="179"/>
      <c r="AO1104" s="194">
        <f t="shared" si="115"/>
        <v>0</v>
      </c>
      <c r="AP1104" s="179">
        <v>1E-3</v>
      </c>
      <c r="AQ1104" s="179"/>
    </row>
    <row r="1105" spans="2:43">
      <c r="B1105" s="179"/>
      <c r="C1105" s="179"/>
      <c r="D1105" s="179"/>
      <c r="E1105" s="179"/>
      <c r="F1105" s="179"/>
      <c r="G1105" s="179"/>
      <c r="H1105" s="179"/>
      <c r="I1105" s="179"/>
      <c r="J1105" s="179"/>
      <c r="K1105" s="196">
        <f t="shared" si="114"/>
        <v>0</v>
      </c>
      <c r="L1105" s="1118"/>
      <c r="M1105" s="1119"/>
      <c r="N1105" s="1118"/>
      <c r="O1105" s="1119"/>
      <c r="P1105" s="184"/>
      <c r="Q1105" s="184"/>
      <c r="R1105" s="184"/>
      <c r="S1105" s="175"/>
      <c r="T1105" s="175"/>
      <c r="U1105" s="175"/>
      <c r="V1105" s="175"/>
      <c r="W1105" s="175"/>
      <c r="X1105" s="175"/>
      <c r="Y1105" s="175"/>
      <c r="Z1105" s="175"/>
      <c r="AA1105" s="175"/>
      <c r="AB1105" s="175"/>
      <c r="AC1105" s="175"/>
      <c r="AD1105" s="179"/>
      <c r="AE1105" s="179"/>
      <c r="AF1105" s="179"/>
      <c r="AG1105" s="179"/>
      <c r="AH1105" s="179"/>
      <c r="AI1105" s="173"/>
      <c r="AJ1105" s="173"/>
      <c r="AK1105" s="173"/>
      <c r="AL1105" s="173"/>
      <c r="AM1105" s="179"/>
      <c r="AN1105" s="179"/>
      <c r="AO1105" s="194">
        <f t="shared" si="115"/>
        <v>0</v>
      </c>
      <c r="AP1105" s="179">
        <v>1E-3</v>
      </c>
      <c r="AQ1105" s="179"/>
    </row>
    <row r="1106" spans="2:43">
      <c r="B1106" s="179"/>
      <c r="C1106" s="179"/>
      <c r="D1106" s="179"/>
      <c r="E1106" s="179"/>
      <c r="F1106" s="179"/>
      <c r="G1106" s="179"/>
      <c r="H1106" s="179"/>
      <c r="I1106" s="179"/>
      <c r="J1106" s="179"/>
      <c r="K1106" s="196">
        <f t="shared" si="114"/>
        <v>0</v>
      </c>
      <c r="L1106" s="1118"/>
      <c r="M1106" s="1119"/>
      <c r="N1106" s="1118"/>
      <c r="O1106" s="1119"/>
      <c r="P1106" s="184"/>
      <c r="Q1106" s="184"/>
      <c r="R1106" s="184"/>
      <c r="S1106" s="175"/>
      <c r="T1106" s="175"/>
      <c r="U1106" s="175"/>
      <c r="V1106" s="175"/>
      <c r="W1106" s="175"/>
      <c r="X1106" s="175"/>
      <c r="Y1106" s="175"/>
      <c r="Z1106" s="175"/>
      <c r="AA1106" s="175"/>
      <c r="AB1106" s="175"/>
      <c r="AC1106" s="175"/>
      <c r="AD1106" s="179"/>
      <c r="AE1106" s="179"/>
      <c r="AF1106" s="179"/>
      <c r="AG1106" s="179"/>
      <c r="AH1106" s="179"/>
      <c r="AI1106" s="173"/>
      <c r="AJ1106" s="173"/>
      <c r="AK1106" s="173"/>
      <c r="AL1106" s="173"/>
      <c r="AM1106" s="179"/>
      <c r="AN1106" s="179"/>
      <c r="AO1106" s="194">
        <f t="shared" si="115"/>
        <v>0</v>
      </c>
      <c r="AP1106" s="179">
        <v>1E-3</v>
      </c>
      <c r="AQ1106" s="179"/>
    </row>
    <row r="1107" spans="2:43">
      <c r="B1107" s="179"/>
      <c r="C1107" s="179"/>
      <c r="D1107" s="179"/>
      <c r="E1107" s="179"/>
      <c r="F1107" s="179"/>
      <c r="G1107" s="179"/>
      <c r="H1107" s="179"/>
      <c r="I1107" s="179"/>
      <c r="J1107" s="179"/>
      <c r="K1107" s="196">
        <f t="shared" si="114"/>
        <v>0</v>
      </c>
      <c r="L1107" s="1118"/>
      <c r="M1107" s="1119"/>
      <c r="N1107" s="1118"/>
      <c r="O1107" s="1119"/>
      <c r="P1107" s="184"/>
      <c r="Q1107" s="184"/>
      <c r="R1107" s="184"/>
      <c r="S1107" s="175"/>
      <c r="T1107" s="175"/>
      <c r="U1107" s="175"/>
      <c r="V1107" s="175"/>
      <c r="W1107" s="175"/>
      <c r="X1107" s="175"/>
      <c r="Y1107" s="175"/>
      <c r="Z1107" s="175"/>
      <c r="AA1107" s="175"/>
      <c r="AB1107" s="175"/>
      <c r="AC1107" s="175"/>
      <c r="AD1107" s="179"/>
      <c r="AE1107" s="179"/>
      <c r="AF1107" s="179"/>
      <c r="AG1107" s="179"/>
      <c r="AH1107" s="179"/>
      <c r="AI1107" s="173"/>
      <c r="AJ1107" s="173"/>
      <c r="AK1107" s="173"/>
      <c r="AL1107" s="173"/>
      <c r="AM1107" s="179"/>
      <c r="AN1107" s="179"/>
      <c r="AO1107" s="194">
        <f t="shared" si="115"/>
        <v>0</v>
      </c>
      <c r="AP1107" s="179">
        <v>1E-3</v>
      </c>
      <c r="AQ1107" s="179"/>
    </row>
    <row r="1108" spans="2:43">
      <c r="B1108" s="179"/>
      <c r="C1108" s="179"/>
      <c r="D1108" s="179"/>
      <c r="E1108" s="179"/>
      <c r="F1108" s="179"/>
      <c r="G1108" s="179"/>
      <c r="H1108" s="179"/>
      <c r="I1108" s="179"/>
      <c r="J1108" s="179"/>
      <c r="K1108" s="196">
        <f t="shared" si="114"/>
        <v>0</v>
      </c>
      <c r="L1108" s="1118"/>
      <c r="M1108" s="1119"/>
      <c r="N1108" s="1118"/>
      <c r="O1108" s="1119"/>
      <c r="P1108" s="184"/>
      <c r="Q1108" s="184"/>
      <c r="R1108" s="184"/>
      <c r="S1108" s="175"/>
      <c r="T1108" s="175"/>
      <c r="U1108" s="175"/>
      <c r="V1108" s="175"/>
      <c r="W1108" s="175"/>
      <c r="X1108" s="175"/>
      <c r="Y1108" s="175"/>
      <c r="Z1108" s="175"/>
      <c r="AA1108" s="175"/>
      <c r="AB1108" s="175"/>
      <c r="AC1108" s="175"/>
      <c r="AD1108" s="179"/>
      <c r="AE1108" s="179"/>
      <c r="AF1108" s="179"/>
      <c r="AG1108" s="179"/>
      <c r="AH1108" s="179"/>
      <c r="AI1108" s="173"/>
      <c r="AJ1108" s="173"/>
      <c r="AK1108" s="173"/>
      <c r="AL1108" s="173"/>
      <c r="AM1108" s="179"/>
      <c r="AN1108" s="179"/>
      <c r="AO1108" s="194">
        <f t="shared" si="115"/>
        <v>0</v>
      </c>
      <c r="AP1108" s="179">
        <v>1E-3</v>
      </c>
      <c r="AQ1108" s="179"/>
    </row>
    <row r="1109" spans="2:43">
      <c r="B1109" s="179"/>
      <c r="C1109" s="179"/>
      <c r="D1109" s="179"/>
      <c r="E1109" s="179"/>
      <c r="F1109" s="179"/>
      <c r="G1109" s="179"/>
      <c r="H1109" s="179"/>
      <c r="I1109" s="179"/>
      <c r="J1109" s="179"/>
      <c r="K1109" s="196">
        <f t="shared" si="114"/>
        <v>0</v>
      </c>
      <c r="L1109" s="1118"/>
      <c r="M1109" s="1119"/>
      <c r="N1109" s="1118"/>
      <c r="O1109" s="1119"/>
      <c r="P1109" s="184"/>
      <c r="Q1109" s="184"/>
      <c r="R1109" s="184"/>
      <c r="S1109" s="175"/>
      <c r="T1109" s="175"/>
      <c r="U1109" s="175"/>
      <c r="V1109" s="175"/>
      <c r="W1109" s="175"/>
      <c r="X1109" s="175"/>
      <c r="Y1109" s="175"/>
      <c r="Z1109" s="175"/>
      <c r="AA1109" s="175"/>
      <c r="AB1109" s="175"/>
      <c r="AC1109" s="175"/>
      <c r="AD1109" s="179"/>
      <c r="AE1109" s="179"/>
      <c r="AF1109" s="179"/>
      <c r="AG1109" s="179"/>
      <c r="AH1109" s="179"/>
      <c r="AI1109" s="173"/>
      <c r="AJ1109" s="173"/>
      <c r="AK1109" s="173"/>
      <c r="AL1109" s="173"/>
      <c r="AM1109" s="179"/>
      <c r="AN1109" s="179"/>
      <c r="AO1109" s="194">
        <f t="shared" si="115"/>
        <v>0</v>
      </c>
      <c r="AP1109" s="179">
        <v>1E-3</v>
      </c>
      <c r="AQ1109" s="179"/>
    </row>
    <row r="1110" spans="2:43">
      <c r="B1110" s="179"/>
      <c r="C1110" s="179"/>
      <c r="D1110" s="179"/>
      <c r="E1110" s="179"/>
      <c r="F1110" s="179"/>
      <c r="G1110" s="179"/>
      <c r="H1110" s="179"/>
      <c r="I1110" s="179"/>
      <c r="J1110" s="179"/>
      <c r="K1110" s="196">
        <f t="shared" si="114"/>
        <v>0</v>
      </c>
      <c r="L1110" s="1118"/>
      <c r="M1110" s="1119"/>
      <c r="N1110" s="1118"/>
      <c r="O1110" s="1119"/>
      <c r="P1110" s="184"/>
      <c r="Q1110" s="184"/>
      <c r="R1110" s="184"/>
      <c r="S1110" s="175"/>
      <c r="T1110" s="175"/>
      <c r="U1110" s="175"/>
      <c r="V1110" s="175"/>
      <c r="W1110" s="175"/>
      <c r="X1110" s="175"/>
      <c r="Y1110" s="175"/>
      <c r="Z1110" s="175"/>
      <c r="AA1110" s="175"/>
      <c r="AB1110" s="175"/>
      <c r="AC1110" s="175"/>
      <c r="AD1110" s="179"/>
      <c r="AE1110" s="179"/>
      <c r="AF1110" s="179"/>
      <c r="AG1110" s="179"/>
      <c r="AH1110" s="179"/>
      <c r="AI1110" s="173"/>
      <c r="AJ1110" s="173"/>
      <c r="AK1110" s="173"/>
      <c r="AL1110" s="173"/>
      <c r="AM1110" s="179"/>
      <c r="AN1110" s="179"/>
      <c r="AO1110" s="194">
        <f t="shared" si="115"/>
        <v>0</v>
      </c>
      <c r="AP1110" s="179">
        <v>1E-3</v>
      </c>
      <c r="AQ1110" s="179"/>
    </row>
    <row r="1111" spans="2:43">
      <c r="B1111" s="179"/>
      <c r="C1111" s="179"/>
      <c r="D1111" s="179"/>
      <c r="E1111" s="179"/>
      <c r="F1111" s="179"/>
      <c r="G1111" s="179"/>
      <c r="H1111" s="179"/>
      <c r="I1111" s="179"/>
      <c r="J1111" s="179"/>
      <c r="K1111" s="196">
        <f t="shared" si="114"/>
        <v>0</v>
      </c>
      <c r="L1111" s="1118"/>
      <c r="M1111" s="1119"/>
      <c r="N1111" s="1118"/>
      <c r="O1111" s="1119"/>
      <c r="P1111" s="184"/>
      <c r="Q1111" s="184"/>
      <c r="R1111" s="184"/>
      <c r="S1111" s="175"/>
      <c r="T1111" s="175"/>
      <c r="U1111" s="175"/>
      <c r="V1111" s="175"/>
      <c r="W1111" s="175"/>
      <c r="X1111" s="175"/>
      <c r="Y1111" s="175"/>
      <c r="Z1111" s="175"/>
      <c r="AA1111" s="175"/>
      <c r="AB1111" s="175"/>
      <c r="AC1111" s="175"/>
      <c r="AD1111" s="179"/>
      <c r="AE1111" s="179"/>
      <c r="AF1111" s="179"/>
      <c r="AG1111" s="179"/>
      <c r="AH1111" s="179"/>
      <c r="AI1111" s="173"/>
      <c r="AJ1111" s="173"/>
      <c r="AK1111" s="173"/>
      <c r="AL1111" s="173"/>
      <c r="AM1111" s="179"/>
      <c r="AN1111" s="179"/>
      <c r="AO1111" s="194">
        <f t="shared" si="115"/>
        <v>0</v>
      </c>
      <c r="AP1111" s="179">
        <v>1E-3</v>
      </c>
      <c r="AQ1111" s="179"/>
    </row>
    <row r="1112" spans="2:43">
      <c r="B1112" s="179"/>
      <c r="C1112" s="179"/>
      <c r="D1112" s="179"/>
      <c r="E1112" s="179"/>
      <c r="F1112" s="179"/>
      <c r="G1112" s="179"/>
      <c r="H1112" s="179"/>
      <c r="I1112" s="179"/>
      <c r="J1112" s="179"/>
      <c r="K1112" s="196">
        <f t="shared" si="114"/>
        <v>0</v>
      </c>
      <c r="L1112" s="1118"/>
      <c r="M1112" s="1119"/>
      <c r="N1112" s="1118"/>
      <c r="O1112" s="1119"/>
      <c r="P1112" s="184"/>
      <c r="Q1112" s="184"/>
      <c r="R1112" s="184"/>
      <c r="S1112" s="175"/>
      <c r="T1112" s="175"/>
      <c r="U1112" s="175"/>
      <c r="V1112" s="175"/>
      <c r="W1112" s="175"/>
      <c r="X1112" s="175"/>
      <c r="Y1112" s="175"/>
      <c r="Z1112" s="175"/>
      <c r="AA1112" s="175"/>
      <c r="AB1112" s="175"/>
      <c r="AC1112" s="175"/>
      <c r="AD1112" s="179"/>
      <c r="AE1112" s="179"/>
      <c r="AF1112" s="179"/>
      <c r="AG1112" s="179"/>
      <c r="AH1112" s="179"/>
      <c r="AI1112" s="173"/>
      <c r="AJ1112" s="173"/>
      <c r="AK1112" s="173"/>
      <c r="AL1112" s="173"/>
      <c r="AM1112" s="179"/>
      <c r="AN1112" s="179"/>
      <c r="AO1112" s="194">
        <f t="shared" si="115"/>
        <v>0</v>
      </c>
      <c r="AP1112" s="179">
        <v>1E-3</v>
      </c>
      <c r="AQ1112" s="179"/>
    </row>
    <row r="1113" spans="2:43">
      <c r="B1113" s="179"/>
      <c r="C1113" s="179"/>
      <c r="D1113" s="179"/>
      <c r="E1113" s="179"/>
      <c r="F1113" s="179"/>
      <c r="G1113" s="179"/>
      <c r="H1113" s="179"/>
      <c r="I1113" s="179"/>
      <c r="J1113" s="179"/>
      <c r="K1113" s="196">
        <f t="shared" si="114"/>
        <v>0</v>
      </c>
      <c r="L1113" s="1118"/>
      <c r="M1113" s="1119"/>
      <c r="N1113" s="1118"/>
      <c r="O1113" s="1119"/>
      <c r="P1113" s="184"/>
      <c r="Q1113" s="184"/>
      <c r="R1113" s="184"/>
      <c r="S1113" s="175"/>
      <c r="T1113" s="175"/>
      <c r="U1113" s="175"/>
      <c r="V1113" s="175"/>
      <c r="W1113" s="175"/>
      <c r="X1113" s="175"/>
      <c r="Y1113" s="175"/>
      <c r="Z1113" s="175"/>
      <c r="AA1113" s="175"/>
      <c r="AB1113" s="175"/>
      <c r="AC1113" s="175"/>
      <c r="AD1113" s="179"/>
      <c r="AE1113" s="179"/>
      <c r="AF1113" s="179"/>
      <c r="AG1113" s="179"/>
      <c r="AH1113" s="179"/>
      <c r="AI1113" s="173"/>
      <c r="AJ1113" s="173"/>
      <c r="AK1113" s="173"/>
      <c r="AL1113" s="173"/>
      <c r="AM1113" s="179"/>
      <c r="AN1113" s="179"/>
      <c r="AO1113" s="194">
        <f t="shared" si="115"/>
        <v>0</v>
      </c>
      <c r="AP1113" s="179">
        <v>1E-3</v>
      </c>
      <c r="AQ1113" s="179"/>
    </row>
    <row r="1114" spans="2:43">
      <c r="B1114" s="179"/>
      <c r="C1114" s="179"/>
      <c r="D1114" s="179"/>
      <c r="E1114" s="179"/>
      <c r="F1114" s="179"/>
      <c r="G1114" s="179"/>
      <c r="H1114" s="179"/>
      <c r="I1114" s="179"/>
      <c r="J1114" s="179"/>
      <c r="K1114" s="196">
        <f t="shared" si="114"/>
        <v>0</v>
      </c>
      <c r="L1114" s="1118"/>
      <c r="M1114" s="1119"/>
      <c r="N1114" s="1118"/>
      <c r="O1114" s="1119"/>
      <c r="P1114" s="184"/>
      <c r="Q1114" s="184"/>
      <c r="R1114" s="184"/>
      <c r="S1114" s="175"/>
      <c r="T1114" s="175"/>
      <c r="U1114" s="175"/>
      <c r="V1114" s="175"/>
      <c r="W1114" s="175"/>
      <c r="X1114" s="175"/>
      <c r="Y1114" s="175"/>
      <c r="Z1114" s="175"/>
      <c r="AA1114" s="175"/>
      <c r="AB1114" s="175"/>
      <c r="AC1114" s="175"/>
      <c r="AD1114" s="179"/>
      <c r="AE1114" s="179"/>
      <c r="AF1114" s="179"/>
      <c r="AG1114" s="179"/>
      <c r="AH1114" s="179"/>
      <c r="AI1114" s="173"/>
      <c r="AJ1114" s="173"/>
      <c r="AK1114" s="173"/>
      <c r="AL1114" s="173"/>
      <c r="AM1114" s="179"/>
      <c r="AN1114" s="179"/>
      <c r="AO1114" s="194">
        <f t="shared" si="115"/>
        <v>0</v>
      </c>
      <c r="AP1114" s="179">
        <v>1E-3</v>
      </c>
      <c r="AQ1114" s="179"/>
    </row>
    <row r="1115" spans="2:43">
      <c r="B1115" s="179"/>
      <c r="C1115" s="179"/>
      <c r="D1115" s="179"/>
      <c r="E1115" s="179"/>
      <c r="F1115" s="179"/>
      <c r="G1115" s="179"/>
      <c r="H1115" s="179"/>
      <c r="I1115" s="179"/>
      <c r="J1115" s="179"/>
      <c r="K1115" s="196">
        <f t="shared" si="114"/>
        <v>0</v>
      </c>
      <c r="L1115" s="1118"/>
      <c r="M1115" s="1119"/>
      <c r="N1115" s="1118"/>
      <c r="O1115" s="1119"/>
      <c r="P1115" s="184"/>
      <c r="Q1115" s="184"/>
      <c r="R1115" s="184"/>
      <c r="S1115" s="175"/>
      <c r="T1115" s="175"/>
      <c r="U1115" s="175"/>
      <c r="V1115" s="175"/>
      <c r="W1115" s="175"/>
      <c r="X1115" s="175"/>
      <c r="Y1115" s="175"/>
      <c r="Z1115" s="175"/>
      <c r="AA1115" s="175"/>
      <c r="AB1115" s="175"/>
      <c r="AC1115" s="175"/>
      <c r="AD1115" s="179"/>
      <c r="AE1115" s="179"/>
      <c r="AF1115" s="179"/>
      <c r="AG1115" s="179"/>
      <c r="AH1115" s="179"/>
      <c r="AI1115" s="173"/>
      <c r="AJ1115" s="173"/>
      <c r="AK1115" s="173"/>
      <c r="AL1115" s="173"/>
      <c r="AM1115" s="179"/>
      <c r="AN1115" s="179"/>
      <c r="AO1115" s="194">
        <f t="shared" si="115"/>
        <v>0</v>
      </c>
      <c r="AP1115" s="179">
        <v>1E-3</v>
      </c>
      <c r="AQ1115" s="179"/>
    </row>
    <row r="1116" spans="2:43">
      <c r="B1116" s="179"/>
      <c r="C1116" s="179"/>
      <c r="D1116" s="179"/>
      <c r="E1116" s="179"/>
      <c r="F1116" s="179"/>
      <c r="G1116" s="179"/>
      <c r="H1116" s="179"/>
      <c r="I1116" s="179"/>
      <c r="J1116" s="179"/>
      <c r="K1116" s="196">
        <f t="shared" si="114"/>
        <v>0</v>
      </c>
      <c r="L1116" s="1118"/>
      <c r="M1116" s="1119"/>
      <c r="N1116" s="1118"/>
      <c r="O1116" s="1119"/>
      <c r="P1116" s="184"/>
      <c r="Q1116" s="184"/>
      <c r="R1116" s="184"/>
      <c r="S1116" s="175"/>
      <c r="T1116" s="175"/>
      <c r="U1116" s="175"/>
      <c r="V1116" s="175"/>
      <c r="W1116" s="175"/>
      <c r="X1116" s="175"/>
      <c r="Y1116" s="175"/>
      <c r="Z1116" s="175"/>
      <c r="AA1116" s="175"/>
      <c r="AB1116" s="175"/>
      <c r="AC1116" s="175"/>
      <c r="AD1116" s="179"/>
      <c r="AE1116" s="179"/>
      <c r="AF1116" s="179"/>
      <c r="AG1116" s="179"/>
      <c r="AH1116" s="179"/>
      <c r="AI1116" s="173"/>
      <c r="AJ1116" s="173"/>
      <c r="AK1116" s="173"/>
      <c r="AL1116" s="173"/>
      <c r="AM1116" s="179"/>
      <c r="AN1116" s="179"/>
      <c r="AO1116" s="194">
        <f t="shared" si="115"/>
        <v>0</v>
      </c>
      <c r="AP1116" s="179">
        <v>1E-3</v>
      </c>
      <c r="AQ1116" s="179"/>
    </row>
    <row r="1117" spans="2:43">
      <c r="B1117" s="179"/>
      <c r="C1117" s="179"/>
      <c r="D1117" s="179"/>
      <c r="E1117" s="179"/>
      <c r="F1117" s="179"/>
      <c r="G1117" s="179"/>
      <c r="H1117" s="179"/>
      <c r="I1117" s="179"/>
      <c r="J1117" s="179"/>
      <c r="K1117" s="196">
        <f t="shared" si="114"/>
        <v>0</v>
      </c>
      <c r="L1117" s="1118"/>
      <c r="M1117" s="1119"/>
      <c r="N1117" s="1118"/>
      <c r="O1117" s="1119"/>
      <c r="P1117" s="184"/>
      <c r="Q1117" s="184"/>
      <c r="R1117" s="184"/>
      <c r="S1117" s="175"/>
      <c r="T1117" s="175"/>
      <c r="U1117" s="175"/>
      <c r="V1117" s="175"/>
      <c r="W1117" s="175"/>
      <c r="X1117" s="175"/>
      <c r="Y1117" s="175"/>
      <c r="Z1117" s="175"/>
      <c r="AA1117" s="175"/>
      <c r="AB1117" s="175"/>
      <c r="AC1117" s="175"/>
      <c r="AD1117" s="179"/>
      <c r="AE1117" s="179"/>
      <c r="AF1117" s="179"/>
      <c r="AG1117" s="179"/>
      <c r="AH1117" s="179"/>
      <c r="AI1117" s="173"/>
      <c r="AJ1117" s="173"/>
      <c r="AK1117" s="173"/>
      <c r="AL1117" s="173"/>
      <c r="AM1117" s="179"/>
      <c r="AN1117" s="179"/>
      <c r="AO1117" s="194">
        <f t="shared" si="115"/>
        <v>0</v>
      </c>
      <c r="AP1117" s="179">
        <v>1E-3</v>
      </c>
      <c r="AQ1117" s="179"/>
    </row>
    <row r="1118" spans="2:43">
      <c r="B1118" s="179"/>
      <c r="C1118" s="179"/>
      <c r="D1118" s="179"/>
      <c r="E1118" s="179"/>
      <c r="F1118" s="179"/>
      <c r="G1118" s="179"/>
      <c r="H1118" s="179"/>
      <c r="I1118" s="179"/>
      <c r="J1118" s="179"/>
      <c r="K1118" s="196">
        <f t="shared" si="114"/>
        <v>0</v>
      </c>
      <c r="L1118" s="1118"/>
      <c r="M1118" s="1119"/>
      <c r="N1118" s="1118"/>
      <c r="O1118" s="1119"/>
      <c r="P1118" s="184"/>
      <c r="Q1118" s="184"/>
      <c r="R1118" s="184"/>
      <c r="S1118" s="175"/>
      <c r="T1118" s="175"/>
      <c r="U1118" s="175"/>
      <c r="V1118" s="175"/>
      <c r="W1118" s="175"/>
      <c r="X1118" s="175"/>
      <c r="Y1118" s="175"/>
      <c r="Z1118" s="175"/>
      <c r="AA1118" s="175"/>
      <c r="AB1118" s="175"/>
      <c r="AC1118" s="175"/>
      <c r="AD1118" s="179"/>
      <c r="AE1118" s="179"/>
      <c r="AF1118" s="179"/>
      <c r="AG1118" s="179"/>
      <c r="AH1118" s="179"/>
      <c r="AI1118" s="173"/>
      <c r="AJ1118" s="173"/>
      <c r="AK1118" s="173"/>
      <c r="AL1118" s="173"/>
      <c r="AM1118" s="179"/>
      <c r="AN1118" s="179"/>
      <c r="AO1118" s="194">
        <f t="shared" si="115"/>
        <v>0</v>
      </c>
      <c r="AP1118" s="179">
        <v>1E-3</v>
      </c>
      <c r="AQ1118" s="179"/>
    </row>
    <row r="1119" spans="2:43">
      <c r="B1119" s="179"/>
      <c r="C1119" s="179"/>
      <c r="D1119" s="179"/>
      <c r="E1119" s="179"/>
      <c r="F1119" s="179"/>
      <c r="G1119" s="179"/>
      <c r="H1119" s="179"/>
      <c r="I1119" s="179"/>
      <c r="J1119" s="179"/>
      <c r="K1119" s="196">
        <f t="shared" si="114"/>
        <v>0</v>
      </c>
      <c r="L1119" s="1118"/>
      <c r="M1119" s="1119"/>
      <c r="N1119" s="1118"/>
      <c r="O1119" s="1119"/>
      <c r="P1119" s="184"/>
      <c r="Q1119" s="184"/>
      <c r="R1119" s="184"/>
      <c r="S1119" s="175"/>
      <c r="T1119" s="175"/>
      <c r="U1119" s="175"/>
      <c r="V1119" s="175"/>
      <c r="W1119" s="175"/>
      <c r="X1119" s="175"/>
      <c r="Y1119" s="175"/>
      <c r="Z1119" s="175"/>
      <c r="AA1119" s="175"/>
      <c r="AB1119" s="175"/>
      <c r="AC1119" s="175"/>
      <c r="AD1119" s="179"/>
      <c r="AE1119" s="179"/>
      <c r="AF1119" s="179"/>
      <c r="AG1119" s="179"/>
      <c r="AH1119" s="179"/>
      <c r="AI1119" s="173"/>
      <c r="AJ1119" s="173"/>
      <c r="AK1119" s="173"/>
      <c r="AL1119" s="173"/>
      <c r="AM1119" s="179"/>
      <c r="AN1119" s="179"/>
      <c r="AO1119" s="194">
        <f t="shared" si="115"/>
        <v>0</v>
      </c>
      <c r="AP1119" s="179">
        <v>1E-3</v>
      </c>
      <c r="AQ1119" s="179"/>
    </row>
    <row r="1120" spans="2:43">
      <c r="B1120" s="179"/>
      <c r="C1120" s="179"/>
      <c r="D1120" s="179"/>
      <c r="E1120" s="179"/>
      <c r="F1120" s="179"/>
      <c r="G1120" s="179"/>
      <c r="H1120" s="179"/>
      <c r="I1120" s="179"/>
      <c r="J1120" s="179"/>
      <c r="K1120" s="196">
        <f t="shared" si="114"/>
        <v>0</v>
      </c>
      <c r="L1120" s="1118"/>
      <c r="M1120" s="1119"/>
      <c r="N1120" s="1118"/>
      <c r="O1120" s="1119"/>
      <c r="P1120" s="184"/>
      <c r="Q1120" s="184"/>
      <c r="R1120" s="184"/>
      <c r="S1120" s="175"/>
      <c r="T1120" s="175"/>
      <c r="U1120" s="175"/>
      <c r="V1120" s="175"/>
      <c r="W1120" s="175"/>
      <c r="X1120" s="175"/>
      <c r="Y1120" s="175"/>
      <c r="Z1120" s="175"/>
      <c r="AA1120" s="175"/>
      <c r="AB1120" s="175"/>
      <c r="AC1120" s="175"/>
      <c r="AD1120" s="179"/>
      <c r="AE1120" s="179"/>
      <c r="AF1120" s="179"/>
      <c r="AG1120" s="179"/>
      <c r="AH1120" s="179"/>
      <c r="AI1120" s="173"/>
      <c r="AJ1120" s="173"/>
      <c r="AK1120" s="173"/>
      <c r="AL1120" s="173"/>
      <c r="AM1120" s="179"/>
      <c r="AN1120" s="179"/>
      <c r="AO1120" s="194">
        <f t="shared" si="115"/>
        <v>0</v>
      </c>
      <c r="AP1120" s="179">
        <v>1E-3</v>
      </c>
      <c r="AQ1120" s="179"/>
    </row>
    <row r="1121" spans="2:43">
      <c r="B1121" s="179"/>
      <c r="C1121" s="179"/>
      <c r="D1121" s="179"/>
      <c r="E1121" s="179"/>
      <c r="F1121" s="179"/>
      <c r="G1121" s="179"/>
      <c r="H1121" s="179"/>
      <c r="I1121" s="179"/>
      <c r="J1121" s="179"/>
      <c r="K1121" s="196">
        <f t="shared" si="114"/>
        <v>0</v>
      </c>
      <c r="L1121" s="1118"/>
      <c r="M1121" s="1119"/>
      <c r="N1121" s="1118"/>
      <c r="O1121" s="1119"/>
      <c r="P1121" s="184"/>
      <c r="Q1121" s="184"/>
      <c r="R1121" s="184"/>
      <c r="S1121" s="175"/>
      <c r="T1121" s="175"/>
      <c r="U1121" s="175"/>
      <c r="V1121" s="175"/>
      <c r="W1121" s="175"/>
      <c r="X1121" s="175"/>
      <c r="Y1121" s="175"/>
      <c r="Z1121" s="175"/>
      <c r="AA1121" s="175"/>
      <c r="AB1121" s="175"/>
      <c r="AC1121" s="175"/>
      <c r="AD1121" s="179"/>
      <c r="AE1121" s="179"/>
      <c r="AF1121" s="179"/>
      <c r="AG1121" s="179"/>
      <c r="AH1121" s="179"/>
      <c r="AI1121" s="173"/>
      <c r="AJ1121" s="173"/>
      <c r="AK1121" s="173"/>
      <c r="AL1121" s="173"/>
      <c r="AM1121" s="179"/>
      <c r="AN1121" s="179"/>
      <c r="AO1121" s="194">
        <f t="shared" si="115"/>
        <v>0</v>
      </c>
      <c r="AP1121" s="179">
        <v>1E-3</v>
      </c>
      <c r="AQ1121" s="179"/>
    </row>
    <row r="1122" spans="2:43">
      <c r="B1122" s="179"/>
      <c r="C1122" s="179"/>
      <c r="D1122" s="179"/>
      <c r="E1122" s="179"/>
      <c r="F1122" s="179"/>
      <c r="G1122" s="179"/>
      <c r="H1122" s="179"/>
      <c r="I1122" s="179"/>
      <c r="J1122" s="179"/>
      <c r="K1122" s="196">
        <f t="shared" si="114"/>
        <v>0</v>
      </c>
      <c r="L1122" s="1118"/>
      <c r="M1122" s="1119"/>
      <c r="N1122" s="1118"/>
      <c r="O1122" s="1119"/>
      <c r="P1122" s="184"/>
      <c r="Q1122" s="184"/>
      <c r="R1122" s="184"/>
      <c r="S1122" s="175"/>
      <c r="T1122" s="175"/>
      <c r="U1122" s="175"/>
      <c r="V1122" s="175"/>
      <c r="W1122" s="175"/>
      <c r="X1122" s="175"/>
      <c r="Y1122" s="175"/>
      <c r="Z1122" s="175"/>
      <c r="AA1122" s="175"/>
      <c r="AB1122" s="175"/>
      <c r="AC1122" s="175"/>
      <c r="AD1122" s="179"/>
      <c r="AE1122" s="179"/>
      <c r="AF1122" s="179"/>
      <c r="AG1122" s="179"/>
      <c r="AH1122" s="179"/>
      <c r="AI1122" s="173"/>
      <c r="AJ1122" s="173"/>
      <c r="AK1122" s="173"/>
      <c r="AL1122" s="173"/>
      <c r="AM1122" s="179"/>
      <c r="AN1122" s="179"/>
      <c r="AO1122" s="194">
        <f t="shared" si="115"/>
        <v>0</v>
      </c>
      <c r="AP1122" s="179">
        <v>1E-3</v>
      </c>
      <c r="AQ1122" s="179"/>
    </row>
    <row r="1123" spans="2:43">
      <c r="B1123" s="179"/>
      <c r="C1123" s="179"/>
      <c r="D1123" s="179"/>
      <c r="E1123" s="179"/>
      <c r="F1123" s="179"/>
      <c r="G1123" s="179"/>
      <c r="H1123" s="179"/>
      <c r="I1123" s="179"/>
      <c r="J1123" s="179"/>
      <c r="K1123" s="196">
        <f t="shared" si="114"/>
        <v>0</v>
      </c>
      <c r="L1123" s="1118"/>
      <c r="M1123" s="1119"/>
      <c r="N1123" s="1118"/>
      <c r="O1123" s="1119"/>
      <c r="P1123" s="184"/>
      <c r="Q1123" s="184"/>
      <c r="R1123" s="184"/>
      <c r="S1123" s="175"/>
      <c r="T1123" s="175"/>
      <c r="U1123" s="175"/>
      <c r="V1123" s="175"/>
      <c r="W1123" s="175"/>
      <c r="X1123" s="175"/>
      <c r="Y1123" s="175"/>
      <c r="Z1123" s="175"/>
      <c r="AA1123" s="175"/>
      <c r="AB1123" s="175"/>
      <c r="AC1123" s="175"/>
      <c r="AD1123" s="179"/>
      <c r="AE1123" s="179"/>
      <c r="AF1123" s="179"/>
      <c r="AG1123" s="179"/>
      <c r="AH1123" s="179"/>
      <c r="AI1123" s="173"/>
      <c r="AJ1123" s="173"/>
      <c r="AK1123" s="173"/>
      <c r="AL1123" s="173"/>
      <c r="AM1123" s="179"/>
      <c r="AN1123" s="179"/>
      <c r="AO1123" s="194">
        <f t="shared" si="115"/>
        <v>0</v>
      </c>
      <c r="AP1123" s="179">
        <v>1E-3</v>
      </c>
      <c r="AQ1123" s="179"/>
    </row>
    <row r="1124" spans="2:43">
      <c r="B1124" s="179"/>
      <c r="C1124" s="179"/>
      <c r="D1124" s="179"/>
      <c r="E1124" s="179"/>
      <c r="F1124" s="179"/>
      <c r="G1124" s="179"/>
      <c r="H1124" s="179"/>
      <c r="I1124" s="179"/>
      <c r="J1124" s="179"/>
      <c r="K1124" s="196">
        <f t="shared" si="114"/>
        <v>0</v>
      </c>
      <c r="L1124" s="1118"/>
      <c r="M1124" s="1119"/>
      <c r="N1124" s="1118"/>
      <c r="O1124" s="1119"/>
      <c r="P1124" s="184"/>
      <c r="Q1124" s="184"/>
      <c r="R1124" s="184"/>
      <c r="S1124" s="175"/>
      <c r="T1124" s="175"/>
      <c r="U1124" s="175"/>
      <c r="V1124" s="175"/>
      <c r="W1124" s="175"/>
      <c r="X1124" s="175"/>
      <c r="Y1124" s="175"/>
      <c r="Z1124" s="175"/>
      <c r="AA1124" s="175"/>
      <c r="AB1124" s="175"/>
      <c r="AC1124" s="175"/>
      <c r="AD1124" s="179"/>
      <c r="AE1124" s="179"/>
      <c r="AF1124" s="179"/>
      <c r="AG1124" s="179"/>
      <c r="AH1124" s="179"/>
      <c r="AI1124" s="173"/>
      <c r="AJ1124" s="173"/>
      <c r="AK1124" s="173"/>
      <c r="AL1124" s="173"/>
      <c r="AM1124" s="179"/>
      <c r="AN1124" s="179"/>
      <c r="AO1124" s="194">
        <f t="shared" si="115"/>
        <v>0</v>
      </c>
      <c r="AP1124" s="179">
        <v>1E-3</v>
      </c>
      <c r="AQ1124" s="179"/>
    </row>
    <row r="1125" spans="2:43">
      <c r="B1125" s="179"/>
      <c r="C1125" s="179"/>
      <c r="D1125" s="179"/>
      <c r="E1125" s="179"/>
      <c r="F1125" s="179"/>
      <c r="G1125" s="179"/>
      <c r="H1125" s="179"/>
      <c r="I1125" s="179"/>
      <c r="J1125" s="179"/>
      <c r="K1125" s="196">
        <f t="shared" si="114"/>
        <v>0</v>
      </c>
      <c r="L1125" s="1118"/>
      <c r="M1125" s="1119"/>
      <c r="N1125" s="1118"/>
      <c r="O1125" s="1119"/>
      <c r="P1125" s="184"/>
      <c r="Q1125" s="184"/>
      <c r="R1125" s="184"/>
      <c r="S1125" s="175"/>
      <c r="T1125" s="175"/>
      <c r="U1125" s="175"/>
      <c r="V1125" s="175"/>
      <c r="W1125" s="175"/>
      <c r="X1125" s="175"/>
      <c r="Y1125" s="175"/>
      <c r="Z1125" s="175"/>
      <c r="AA1125" s="175"/>
      <c r="AB1125" s="175"/>
      <c r="AC1125" s="175"/>
      <c r="AD1125" s="179"/>
      <c r="AE1125" s="179"/>
      <c r="AF1125" s="179"/>
      <c r="AG1125" s="179"/>
      <c r="AH1125" s="179"/>
      <c r="AI1125" s="173"/>
      <c r="AJ1125" s="173"/>
      <c r="AK1125" s="173"/>
      <c r="AL1125" s="173"/>
      <c r="AM1125" s="179"/>
      <c r="AN1125" s="179"/>
      <c r="AO1125" s="194">
        <f t="shared" si="115"/>
        <v>0</v>
      </c>
      <c r="AP1125" s="179">
        <v>1E-3</v>
      </c>
      <c r="AQ1125" s="179"/>
    </row>
    <row r="1126" spans="2:43">
      <c r="B1126" s="179"/>
      <c r="C1126" s="179"/>
      <c r="D1126" s="179"/>
      <c r="E1126" s="179"/>
      <c r="F1126" s="179"/>
      <c r="G1126" s="179"/>
      <c r="H1126" s="179"/>
      <c r="I1126" s="179"/>
      <c r="J1126" s="179"/>
      <c r="K1126" s="196">
        <f t="shared" si="114"/>
        <v>0</v>
      </c>
      <c r="L1126" s="1118"/>
      <c r="M1126" s="1119"/>
      <c r="N1126" s="1118"/>
      <c r="O1126" s="1119"/>
      <c r="P1126" s="184"/>
      <c r="Q1126" s="184"/>
      <c r="R1126" s="184"/>
      <c r="S1126" s="175"/>
      <c r="T1126" s="175"/>
      <c r="U1126" s="175"/>
      <c r="V1126" s="175"/>
      <c r="W1126" s="175"/>
      <c r="X1126" s="175"/>
      <c r="Y1126" s="175"/>
      <c r="Z1126" s="175"/>
      <c r="AA1126" s="175"/>
      <c r="AB1126" s="175"/>
      <c r="AC1126" s="175"/>
      <c r="AD1126" s="179"/>
      <c r="AE1126" s="179"/>
      <c r="AF1126" s="179"/>
      <c r="AG1126" s="179"/>
      <c r="AH1126" s="179"/>
      <c r="AI1126" s="173"/>
      <c r="AJ1126" s="173"/>
      <c r="AK1126" s="173"/>
      <c r="AL1126" s="173"/>
      <c r="AM1126" s="179"/>
      <c r="AN1126" s="179"/>
      <c r="AO1126" s="194">
        <f t="shared" si="115"/>
        <v>0</v>
      </c>
      <c r="AP1126" s="179">
        <v>1E-3</v>
      </c>
      <c r="AQ1126" s="179"/>
    </row>
    <row r="1127" spans="2:43">
      <c r="B1127" s="179"/>
      <c r="C1127" s="179"/>
      <c r="D1127" s="179"/>
      <c r="E1127" s="179"/>
      <c r="F1127" s="179"/>
      <c r="G1127" s="179"/>
      <c r="H1127" s="179"/>
      <c r="I1127" s="179"/>
      <c r="J1127" s="179"/>
      <c r="K1127" s="196">
        <f t="shared" si="114"/>
        <v>0</v>
      </c>
      <c r="L1127" s="1118"/>
      <c r="M1127" s="1119"/>
      <c r="N1127" s="1118"/>
      <c r="O1127" s="1119"/>
      <c r="P1127" s="184"/>
      <c r="Q1127" s="184"/>
      <c r="R1127" s="184"/>
      <c r="S1127" s="175"/>
      <c r="T1127" s="175"/>
      <c r="U1127" s="175"/>
      <c r="V1127" s="175"/>
      <c r="W1127" s="175"/>
      <c r="X1127" s="175"/>
      <c r="Y1127" s="175"/>
      <c r="Z1127" s="175"/>
      <c r="AA1127" s="175"/>
      <c r="AB1127" s="175"/>
      <c r="AC1127" s="175"/>
      <c r="AD1127" s="179"/>
      <c r="AE1127" s="179"/>
      <c r="AF1127" s="179"/>
      <c r="AG1127" s="179"/>
      <c r="AH1127" s="179"/>
      <c r="AI1127" s="173"/>
      <c r="AJ1127" s="173"/>
      <c r="AK1127" s="173"/>
      <c r="AL1127" s="173"/>
      <c r="AM1127" s="179"/>
      <c r="AN1127" s="179"/>
      <c r="AO1127" s="194">
        <f t="shared" si="115"/>
        <v>0</v>
      </c>
      <c r="AP1127" s="179">
        <v>1E-3</v>
      </c>
      <c r="AQ1127" s="179"/>
    </row>
    <row r="1128" spans="2:43">
      <c r="B1128" s="179"/>
      <c r="C1128" s="179"/>
      <c r="D1128" s="179"/>
      <c r="E1128" s="179"/>
      <c r="F1128" s="179"/>
      <c r="G1128" s="179"/>
      <c r="H1128" s="179"/>
      <c r="I1128" s="179"/>
      <c r="J1128" s="179"/>
      <c r="K1128" s="196">
        <f t="shared" si="114"/>
        <v>0</v>
      </c>
      <c r="L1128" s="1118"/>
      <c r="M1128" s="1119"/>
      <c r="N1128" s="1118"/>
      <c r="O1128" s="1119"/>
      <c r="P1128" s="184"/>
      <c r="Q1128" s="184"/>
      <c r="R1128" s="184"/>
      <c r="S1128" s="175"/>
      <c r="T1128" s="175"/>
      <c r="U1128" s="175"/>
      <c r="V1128" s="175"/>
      <c r="W1128" s="175"/>
      <c r="X1128" s="175"/>
      <c r="Y1128" s="175"/>
      <c r="Z1128" s="175"/>
      <c r="AA1128" s="175"/>
      <c r="AB1128" s="175"/>
      <c r="AC1128" s="175"/>
      <c r="AD1128" s="179"/>
      <c r="AE1128" s="179"/>
      <c r="AF1128" s="179"/>
      <c r="AG1128" s="179"/>
      <c r="AH1128" s="179"/>
      <c r="AI1128" s="173"/>
      <c r="AJ1128" s="173"/>
      <c r="AK1128" s="173"/>
      <c r="AL1128" s="173"/>
      <c r="AM1128" s="179"/>
      <c r="AN1128" s="179"/>
      <c r="AO1128" s="194">
        <f t="shared" si="115"/>
        <v>0</v>
      </c>
      <c r="AP1128" s="179">
        <v>1E-3</v>
      </c>
      <c r="AQ1128" s="179"/>
    </row>
    <row r="1129" spans="2:43">
      <c r="B1129" s="179"/>
      <c r="C1129" s="179"/>
      <c r="D1129" s="179"/>
      <c r="E1129" s="179"/>
      <c r="F1129" s="179"/>
      <c r="G1129" s="179"/>
      <c r="H1129" s="179"/>
      <c r="I1129" s="179"/>
      <c r="J1129" s="179"/>
      <c r="K1129" s="196">
        <f t="shared" si="114"/>
        <v>0</v>
      </c>
      <c r="L1129" s="1118"/>
      <c r="M1129" s="1119"/>
      <c r="N1129" s="1118"/>
      <c r="O1129" s="1119"/>
      <c r="P1129" s="184"/>
      <c r="Q1129" s="184"/>
      <c r="R1129" s="184"/>
      <c r="S1129" s="175"/>
      <c r="T1129" s="175"/>
      <c r="U1129" s="175"/>
      <c r="V1129" s="175"/>
      <c r="W1129" s="175"/>
      <c r="X1129" s="175"/>
      <c r="Y1129" s="175"/>
      <c r="Z1129" s="175"/>
      <c r="AA1129" s="175"/>
      <c r="AB1129" s="175"/>
      <c r="AC1129" s="175"/>
      <c r="AD1129" s="179"/>
      <c r="AE1129" s="179"/>
      <c r="AF1129" s="179"/>
      <c r="AG1129" s="179"/>
      <c r="AH1129" s="179"/>
      <c r="AI1129" s="173"/>
      <c r="AJ1129" s="173"/>
      <c r="AK1129" s="173"/>
      <c r="AL1129" s="173"/>
      <c r="AM1129" s="179"/>
      <c r="AN1129" s="179"/>
      <c r="AO1129" s="194">
        <f t="shared" si="115"/>
        <v>0</v>
      </c>
      <c r="AP1129" s="179">
        <v>1E-3</v>
      </c>
      <c r="AQ1129" s="179"/>
    </row>
    <row r="1130" spans="2:43">
      <c r="B1130" s="179"/>
      <c r="C1130" s="179"/>
      <c r="D1130" s="179"/>
      <c r="E1130" s="179"/>
      <c r="F1130" s="179"/>
      <c r="G1130" s="179"/>
      <c r="H1130" s="179"/>
      <c r="I1130" s="179"/>
      <c r="J1130" s="179"/>
      <c r="K1130" s="196">
        <f t="shared" si="114"/>
        <v>0</v>
      </c>
      <c r="L1130" s="1118"/>
      <c r="M1130" s="1119"/>
      <c r="N1130" s="1118"/>
      <c r="O1130" s="1119"/>
      <c r="P1130" s="184"/>
      <c r="Q1130" s="184"/>
      <c r="R1130" s="184"/>
      <c r="S1130" s="175"/>
      <c r="T1130" s="175"/>
      <c r="U1130" s="175"/>
      <c r="V1130" s="175"/>
      <c r="W1130" s="175"/>
      <c r="X1130" s="175"/>
      <c r="Y1130" s="175"/>
      <c r="Z1130" s="175"/>
      <c r="AA1130" s="175"/>
      <c r="AB1130" s="175"/>
      <c r="AC1130" s="175"/>
      <c r="AD1130" s="179"/>
      <c r="AE1130" s="179"/>
      <c r="AF1130" s="179"/>
      <c r="AG1130" s="179"/>
      <c r="AH1130" s="179"/>
      <c r="AI1130" s="173"/>
      <c r="AJ1130" s="173"/>
      <c r="AK1130" s="173"/>
      <c r="AL1130" s="173"/>
      <c r="AM1130" s="179"/>
      <c r="AN1130" s="179"/>
      <c r="AO1130" s="194">
        <f t="shared" si="115"/>
        <v>0</v>
      </c>
      <c r="AP1130" s="179">
        <v>1E-3</v>
      </c>
      <c r="AQ1130" s="179"/>
    </row>
    <row r="1131" spans="2:43">
      <c r="B1131" s="179"/>
      <c r="C1131" s="179"/>
      <c r="D1131" s="179"/>
      <c r="E1131" s="179"/>
      <c r="F1131" s="179"/>
      <c r="G1131" s="179"/>
      <c r="H1131" s="179"/>
      <c r="I1131" s="179"/>
      <c r="J1131" s="179"/>
      <c r="K1131" s="196">
        <f t="shared" si="114"/>
        <v>0</v>
      </c>
      <c r="L1131" s="1118"/>
      <c r="M1131" s="1119"/>
      <c r="N1131" s="1118"/>
      <c r="O1131" s="1119"/>
      <c r="P1131" s="184"/>
      <c r="Q1131" s="184"/>
      <c r="R1131" s="184"/>
      <c r="S1131" s="175"/>
      <c r="T1131" s="175"/>
      <c r="U1131" s="175"/>
      <c r="V1131" s="175"/>
      <c r="W1131" s="175"/>
      <c r="X1131" s="175"/>
      <c r="Y1131" s="175"/>
      <c r="Z1131" s="175"/>
      <c r="AA1131" s="175"/>
      <c r="AB1131" s="175"/>
      <c r="AC1131" s="175"/>
      <c r="AD1131" s="179"/>
      <c r="AE1131" s="179"/>
      <c r="AF1131" s="179"/>
      <c r="AG1131" s="179"/>
      <c r="AH1131" s="179"/>
      <c r="AI1131" s="173"/>
      <c r="AJ1131" s="173"/>
      <c r="AK1131" s="173"/>
      <c r="AL1131" s="173"/>
      <c r="AM1131" s="179"/>
      <c r="AN1131" s="179"/>
      <c r="AO1131" s="194">
        <f t="shared" si="115"/>
        <v>0</v>
      </c>
      <c r="AP1131" s="179">
        <v>1E-3</v>
      </c>
      <c r="AQ1131" s="179"/>
    </row>
    <row r="1132" spans="2:43">
      <c r="B1132" s="179"/>
      <c r="C1132" s="179"/>
      <c r="D1132" s="179"/>
      <c r="E1132" s="179"/>
      <c r="F1132" s="179"/>
      <c r="G1132" s="179"/>
      <c r="H1132" s="179"/>
      <c r="I1132" s="179"/>
      <c r="J1132" s="179"/>
      <c r="K1132" s="196">
        <f t="shared" si="114"/>
        <v>0</v>
      </c>
      <c r="L1132" s="1118"/>
      <c r="M1132" s="1119"/>
      <c r="N1132" s="1118"/>
      <c r="O1132" s="1119"/>
      <c r="P1132" s="184"/>
      <c r="Q1132" s="184"/>
      <c r="R1132" s="184"/>
      <c r="S1132" s="175"/>
      <c r="T1132" s="175"/>
      <c r="U1132" s="175"/>
      <c r="V1132" s="175"/>
      <c r="W1132" s="175"/>
      <c r="X1132" s="175"/>
      <c r="Y1132" s="175"/>
      <c r="Z1132" s="175"/>
      <c r="AA1132" s="175"/>
      <c r="AB1132" s="175"/>
      <c r="AC1132" s="175"/>
      <c r="AD1132" s="179"/>
      <c r="AE1132" s="179"/>
      <c r="AF1132" s="179"/>
      <c r="AG1132" s="179"/>
      <c r="AH1132" s="179"/>
      <c r="AI1132" s="173"/>
      <c r="AJ1132" s="173"/>
      <c r="AK1132" s="173"/>
      <c r="AL1132" s="173"/>
      <c r="AM1132" s="179"/>
      <c r="AN1132" s="179"/>
      <c r="AO1132" s="194">
        <f t="shared" si="115"/>
        <v>0</v>
      </c>
      <c r="AP1132" s="179">
        <v>1E-3</v>
      </c>
      <c r="AQ1132" s="179"/>
    </row>
    <row r="1133" spans="2:43">
      <c r="B1133" s="179"/>
      <c r="C1133" s="179"/>
      <c r="D1133" s="179"/>
      <c r="E1133" s="179"/>
      <c r="F1133" s="179"/>
      <c r="G1133" s="179"/>
      <c r="H1133" s="179"/>
      <c r="I1133" s="179"/>
      <c r="J1133" s="179"/>
      <c r="K1133" s="196">
        <f t="shared" si="114"/>
        <v>0</v>
      </c>
      <c r="L1133" s="1118"/>
      <c r="M1133" s="1119"/>
      <c r="N1133" s="1118"/>
      <c r="O1133" s="1119"/>
      <c r="P1133" s="184"/>
      <c r="Q1133" s="184"/>
      <c r="R1133" s="184"/>
      <c r="S1133" s="175"/>
      <c r="T1133" s="175"/>
      <c r="U1133" s="175"/>
      <c r="V1133" s="175"/>
      <c r="W1133" s="175"/>
      <c r="X1133" s="175"/>
      <c r="Y1133" s="175"/>
      <c r="Z1133" s="175"/>
      <c r="AA1133" s="175"/>
      <c r="AB1133" s="175"/>
      <c r="AC1133" s="175"/>
      <c r="AD1133" s="179"/>
      <c r="AE1133" s="179"/>
      <c r="AF1133" s="179"/>
      <c r="AG1133" s="179"/>
      <c r="AH1133" s="179"/>
      <c r="AI1133" s="173"/>
      <c r="AJ1133" s="173"/>
      <c r="AK1133" s="173"/>
      <c r="AL1133" s="173"/>
      <c r="AM1133" s="179"/>
      <c r="AN1133" s="179"/>
      <c r="AO1133" s="194">
        <f t="shared" si="115"/>
        <v>0</v>
      </c>
      <c r="AP1133" s="179">
        <v>1E-3</v>
      </c>
      <c r="AQ1133" s="179"/>
    </row>
    <row r="1134" spans="2:43">
      <c r="B1134" s="179"/>
      <c r="C1134" s="179"/>
      <c r="D1134" s="179"/>
      <c r="E1134" s="179"/>
      <c r="F1134" s="179"/>
      <c r="G1134" s="179"/>
      <c r="H1134" s="179"/>
      <c r="I1134" s="179"/>
      <c r="J1134" s="179"/>
      <c r="K1134" s="196">
        <f t="shared" si="114"/>
        <v>0</v>
      </c>
      <c r="L1134" s="1118"/>
      <c r="M1134" s="1119"/>
      <c r="N1134" s="1118"/>
      <c r="O1134" s="1119"/>
      <c r="P1134" s="184"/>
      <c r="Q1134" s="184"/>
      <c r="R1134" s="184"/>
      <c r="S1134" s="175"/>
      <c r="T1134" s="175"/>
      <c r="U1134" s="175"/>
      <c r="V1134" s="175"/>
      <c r="W1134" s="175"/>
      <c r="X1134" s="175"/>
      <c r="Y1134" s="175"/>
      <c r="Z1134" s="175"/>
      <c r="AA1134" s="175"/>
      <c r="AB1134" s="175"/>
      <c r="AC1134" s="175"/>
      <c r="AD1134" s="179"/>
      <c r="AE1134" s="179"/>
      <c r="AF1134" s="179"/>
      <c r="AG1134" s="179"/>
      <c r="AH1134" s="179"/>
      <c r="AI1134" s="173"/>
      <c r="AJ1134" s="173"/>
      <c r="AK1134" s="173"/>
      <c r="AL1134" s="173"/>
      <c r="AM1134" s="179"/>
      <c r="AN1134" s="179"/>
      <c r="AO1134" s="194">
        <f t="shared" si="115"/>
        <v>0</v>
      </c>
      <c r="AP1134" s="179">
        <v>1E-3</v>
      </c>
      <c r="AQ1134" s="179"/>
    </row>
    <row r="1135" spans="2:43">
      <c r="B1135" s="179"/>
      <c r="C1135" s="179"/>
      <c r="D1135" s="179"/>
      <c r="E1135" s="179"/>
      <c r="F1135" s="179"/>
      <c r="G1135" s="179"/>
      <c r="H1135" s="179"/>
      <c r="I1135" s="179"/>
      <c r="J1135" s="179"/>
      <c r="K1135" s="196">
        <f t="shared" si="114"/>
        <v>0</v>
      </c>
      <c r="L1135" s="1118"/>
      <c r="M1135" s="1119"/>
      <c r="N1135" s="1118"/>
      <c r="O1135" s="1119"/>
      <c r="P1135" s="184"/>
      <c r="Q1135" s="184"/>
      <c r="R1135" s="184"/>
      <c r="S1135" s="175"/>
      <c r="T1135" s="175"/>
      <c r="U1135" s="175"/>
      <c r="V1135" s="175"/>
      <c r="W1135" s="175"/>
      <c r="X1135" s="175"/>
      <c r="Y1135" s="175"/>
      <c r="Z1135" s="175"/>
      <c r="AA1135" s="175"/>
      <c r="AB1135" s="175"/>
      <c r="AC1135" s="175"/>
      <c r="AD1135" s="179"/>
      <c r="AE1135" s="179"/>
      <c r="AF1135" s="179"/>
      <c r="AG1135" s="179"/>
      <c r="AH1135" s="179"/>
      <c r="AI1135" s="173"/>
      <c r="AJ1135" s="173"/>
      <c r="AK1135" s="173"/>
      <c r="AL1135" s="173"/>
      <c r="AM1135" s="179"/>
      <c r="AN1135" s="179"/>
      <c r="AO1135" s="194">
        <f t="shared" si="115"/>
        <v>0</v>
      </c>
      <c r="AP1135" s="179">
        <v>1E-3</v>
      </c>
      <c r="AQ1135" s="179"/>
    </row>
    <row r="1136" spans="2:43">
      <c r="B1136" s="179"/>
      <c r="C1136" s="179"/>
      <c r="D1136" s="179"/>
      <c r="E1136" s="179"/>
      <c r="F1136" s="179"/>
      <c r="G1136" s="179"/>
      <c r="H1136" s="179"/>
      <c r="I1136" s="179"/>
      <c r="J1136" s="179"/>
      <c r="K1136" s="196">
        <f t="shared" si="114"/>
        <v>0</v>
      </c>
      <c r="L1136" s="1118"/>
      <c r="M1136" s="1119"/>
      <c r="N1136" s="1118"/>
      <c r="O1136" s="1119"/>
      <c r="P1136" s="184"/>
      <c r="Q1136" s="184"/>
      <c r="R1136" s="184"/>
      <c r="S1136" s="175"/>
      <c r="T1136" s="175"/>
      <c r="U1136" s="175"/>
      <c r="V1136" s="175"/>
      <c r="W1136" s="175"/>
      <c r="X1136" s="175"/>
      <c r="Y1136" s="175"/>
      <c r="Z1136" s="175"/>
      <c r="AA1136" s="175"/>
      <c r="AB1136" s="175"/>
      <c r="AC1136" s="175"/>
      <c r="AD1136" s="179"/>
      <c r="AE1136" s="179"/>
      <c r="AF1136" s="179"/>
      <c r="AG1136" s="179"/>
      <c r="AH1136" s="179"/>
      <c r="AI1136" s="173"/>
      <c r="AJ1136" s="173"/>
      <c r="AK1136" s="173"/>
      <c r="AL1136" s="173"/>
      <c r="AM1136" s="179"/>
      <c r="AN1136" s="179"/>
      <c r="AO1136" s="194">
        <f t="shared" si="115"/>
        <v>0</v>
      </c>
      <c r="AP1136" s="179">
        <v>1E-3</v>
      </c>
      <c r="AQ1136" s="179"/>
    </row>
    <row r="1137" spans="2:43">
      <c r="B1137" s="179"/>
      <c r="C1137" s="179"/>
      <c r="D1137" s="179"/>
      <c r="E1137" s="179"/>
      <c r="F1137" s="179"/>
      <c r="G1137" s="179"/>
      <c r="H1137" s="179"/>
      <c r="I1137" s="179"/>
      <c r="J1137" s="179"/>
      <c r="K1137" s="196">
        <f t="shared" si="114"/>
        <v>0</v>
      </c>
      <c r="L1137" s="1118"/>
      <c r="M1137" s="1119"/>
      <c r="N1137" s="1118"/>
      <c r="O1137" s="1119"/>
      <c r="P1137" s="184"/>
      <c r="Q1137" s="184"/>
      <c r="R1137" s="184"/>
      <c r="S1137" s="175"/>
      <c r="T1137" s="175"/>
      <c r="U1137" s="175"/>
      <c r="V1137" s="175"/>
      <c r="W1137" s="175"/>
      <c r="X1137" s="175"/>
      <c r="Y1137" s="175"/>
      <c r="Z1137" s="175"/>
      <c r="AA1137" s="175"/>
      <c r="AB1137" s="175"/>
      <c r="AC1137" s="175"/>
      <c r="AD1137" s="179"/>
      <c r="AE1137" s="179"/>
      <c r="AF1137" s="179"/>
      <c r="AG1137" s="179"/>
      <c r="AH1137" s="179"/>
      <c r="AI1137" s="173"/>
      <c r="AJ1137" s="173"/>
      <c r="AK1137" s="173"/>
      <c r="AL1137" s="173"/>
      <c r="AM1137" s="179"/>
      <c r="AN1137" s="179"/>
      <c r="AO1137" s="194">
        <f t="shared" si="115"/>
        <v>0</v>
      </c>
      <c r="AP1137" s="179">
        <v>1E-3</v>
      </c>
      <c r="AQ1137" s="179"/>
    </row>
    <row r="1138" spans="2:43">
      <c r="B1138" s="179"/>
      <c r="C1138" s="179"/>
      <c r="D1138" s="179"/>
      <c r="E1138" s="179"/>
      <c r="F1138" s="179"/>
      <c r="G1138" s="179"/>
      <c r="H1138" s="179"/>
      <c r="I1138" s="179"/>
      <c r="J1138" s="179"/>
      <c r="K1138" s="196">
        <f t="shared" si="114"/>
        <v>0</v>
      </c>
      <c r="L1138" s="1118"/>
      <c r="M1138" s="1119"/>
      <c r="N1138" s="1118"/>
      <c r="O1138" s="1119"/>
      <c r="P1138" s="184"/>
      <c r="Q1138" s="184"/>
      <c r="R1138" s="184"/>
      <c r="S1138" s="175"/>
      <c r="T1138" s="175"/>
      <c r="U1138" s="175"/>
      <c r="V1138" s="175"/>
      <c r="W1138" s="175"/>
      <c r="X1138" s="175"/>
      <c r="Y1138" s="175"/>
      <c r="Z1138" s="175"/>
      <c r="AA1138" s="175"/>
      <c r="AB1138" s="175"/>
      <c r="AC1138" s="175"/>
      <c r="AD1138" s="179"/>
      <c r="AE1138" s="179"/>
      <c r="AF1138" s="179"/>
      <c r="AG1138" s="179"/>
      <c r="AH1138" s="179"/>
      <c r="AI1138" s="173"/>
      <c r="AJ1138" s="173"/>
      <c r="AK1138" s="173"/>
      <c r="AL1138" s="173"/>
      <c r="AM1138" s="179"/>
      <c r="AN1138" s="179"/>
      <c r="AO1138" s="194">
        <f t="shared" si="115"/>
        <v>0</v>
      </c>
      <c r="AP1138" s="179">
        <v>1E-3</v>
      </c>
      <c r="AQ1138" s="179"/>
    </row>
    <row r="1139" spans="2:43">
      <c r="B1139" s="179"/>
      <c r="C1139" s="179"/>
      <c r="D1139" s="179"/>
      <c r="E1139" s="179"/>
      <c r="F1139" s="179"/>
      <c r="G1139" s="179"/>
      <c r="H1139" s="179"/>
      <c r="I1139" s="179"/>
      <c r="J1139" s="179"/>
      <c r="K1139" s="196">
        <f t="shared" si="114"/>
        <v>0</v>
      </c>
      <c r="L1139" s="1118"/>
      <c r="M1139" s="1119"/>
      <c r="N1139" s="1118"/>
      <c r="O1139" s="1119"/>
      <c r="P1139" s="184"/>
      <c r="Q1139" s="184"/>
      <c r="R1139" s="184"/>
      <c r="S1139" s="175"/>
      <c r="T1139" s="175"/>
      <c r="U1139" s="175"/>
      <c r="V1139" s="175"/>
      <c r="W1139" s="175"/>
      <c r="X1139" s="175"/>
      <c r="Y1139" s="175"/>
      <c r="Z1139" s="175"/>
      <c r="AA1139" s="175"/>
      <c r="AB1139" s="175"/>
      <c r="AC1139" s="175"/>
      <c r="AD1139" s="179"/>
      <c r="AE1139" s="179"/>
      <c r="AF1139" s="179"/>
      <c r="AG1139" s="179"/>
      <c r="AH1139" s="179"/>
      <c r="AI1139" s="173"/>
      <c r="AJ1139" s="173"/>
      <c r="AK1139" s="173"/>
      <c r="AL1139" s="173"/>
      <c r="AM1139" s="179"/>
      <c r="AN1139" s="179"/>
      <c r="AO1139" s="194">
        <f t="shared" si="115"/>
        <v>0</v>
      </c>
      <c r="AP1139" s="179">
        <v>1E-3</v>
      </c>
      <c r="AQ1139" s="179"/>
    </row>
    <row r="1140" spans="2:43">
      <c r="B1140" s="179"/>
      <c r="C1140" s="179"/>
      <c r="D1140" s="179"/>
      <c r="E1140" s="179"/>
      <c r="F1140" s="179"/>
      <c r="G1140" s="179"/>
      <c r="H1140" s="179"/>
      <c r="I1140" s="179"/>
      <c r="J1140" s="179"/>
      <c r="K1140" s="196">
        <f t="shared" si="114"/>
        <v>0</v>
      </c>
      <c r="L1140" s="1118"/>
      <c r="M1140" s="1119"/>
      <c r="N1140" s="1118"/>
      <c r="O1140" s="1119"/>
      <c r="P1140" s="184"/>
      <c r="Q1140" s="184"/>
      <c r="R1140" s="184"/>
      <c r="S1140" s="175"/>
      <c r="T1140" s="175"/>
      <c r="U1140" s="175"/>
      <c r="V1140" s="175"/>
      <c r="W1140" s="175"/>
      <c r="X1140" s="175"/>
      <c r="Y1140" s="175"/>
      <c r="Z1140" s="175"/>
      <c r="AA1140" s="175"/>
      <c r="AB1140" s="175"/>
      <c r="AC1140" s="175"/>
      <c r="AD1140" s="179"/>
      <c r="AE1140" s="179"/>
      <c r="AF1140" s="179"/>
      <c r="AG1140" s="179"/>
      <c r="AH1140" s="179"/>
      <c r="AI1140" s="173"/>
      <c r="AJ1140" s="173"/>
      <c r="AK1140" s="173"/>
      <c r="AL1140" s="173"/>
      <c r="AM1140" s="179"/>
      <c r="AN1140" s="179"/>
      <c r="AO1140" s="194">
        <f t="shared" si="115"/>
        <v>0</v>
      </c>
      <c r="AP1140" s="179">
        <v>1E-3</v>
      </c>
      <c r="AQ1140" s="179"/>
    </row>
    <row r="1141" spans="2:43">
      <c r="B1141" s="179"/>
      <c r="C1141" s="179"/>
      <c r="D1141" s="179"/>
      <c r="E1141" s="179"/>
      <c r="F1141" s="179"/>
      <c r="G1141" s="179"/>
      <c r="H1141" s="179"/>
      <c r="I1141" s="179"/>
      <c r="J1141" s="179"/>
      <c r="K1141" s="196">
        <f t="shared" si="114"/>
        <v>0</v>
      </c>
      <c r="L1141" s="1118"/>
      <c r="M1141" s="1119"/>
      <c r="N1141" s="1118"/>
      <c r="O1141" s="1119"/>
      <c r="P1141" s="184"/>
      <c r="Q1141" s="184"/>
      <c r="R1141" s="184"/>
      <c r="S1141" s="175"/>
      <c r="T1141" s="175"/>
      <c r="U1141" s="175"/>
      <c r="V1141" s="175"/>
      <c r="W1141" s="175"/>
      <c r="X1141" s="175"/>
      <c r="Y1141" s="175"/>
      <c r="Z1141" s="175"/>
      <c r="AA1141" s="175"/>
      <c r="AB1141" s="175"/>
      <c r="AC1141" s="175"/>
      <c r="AD1141" s="179"/>
      <c r="AE1141" s="179"/>
      <c r="AF1141" s="179"/>
      <c r="AG1141" s="179"/>
      <c r="AH1141" s="179"/>
      <c r="AI1141" s="173"/>
      <c r="AJ1141" s="173"/>
      <c r="AK1141" s="173"/>
      <c r="AL1141" s="173"/>
      <c r="AM1141" s="179"/>
      <c r="AN1141" s="179"/>
      <c r="AO1141" s="194">
        <f t="shared" si="115"/>
        <v>0</v>
      </c>
      <c r="AP1141" s="179">
        <v>1E-3</v>
      </c>
      <c r="AQ1141" s="179"/>
    </row>
    <row r="1142" spans="2:43">
      <c r="B1142" s="179"/>
      <c r="C1142" s="179"/>
      <c r="D1142" s="179"/>
      <c r="E1142" s="179"/>
      <c r="F1142" s="179"/>
      <c r="G1142" s="179"/>
      <c r="H1142" s="179"/>
      <c r="I1142" s="179"/>
      <c r="J1142" s="179"/>
      <c r="K1142" s="196">
        <f t="shared" si="114"/>
        <v>0</v>
      </c>
      <c r="L1142" s="1118"/>
      <c r="M1142" s="1119"/>
      <c r="N1142" s="1118"/>
      <c r="O1142" s="1119"/>
      <c r="P1142" s="184"/>
      <c r="Q1142" s="184"/>
      <c r="R1142" s="184"/>
      <c r="S1142" s="175"/>
      <c r="T1142" s="175"/>
      <c r="U1142" s="175"/>
      <c r="V1142" s="175"/>
      <c r="W1142" s="175"/>
      <c r="X1142" s="175"/>
      <c r="Y1142" s="175"/>
      <c r="Z1142" s="175"/>
      <c r="AA1142" s="175"/>
      <c r="AB1142" s="175"/>
      <c r="AC1142" s="175"/>
      <c r="AD1142" s="179"/>
      <c r="AE1142" s="179"/>
      <c r="AF1142" s="179"/>
      <c r="AG1142" s="179"/>
      <c r="AH1142" s="179"/>
      <c r="AI1142" s="173"/>
      <c r="AJ1142" s="173"/>
      <c r="AK1142" s="173"/>
      <c r="AL1142" s="173"/>
      <c r="AM1142" s="179"/>
      <c r="AN1142" s="179"/>
      <c r="AO1142" s="194">
        <f t="shared" si="115"/>
        <v>0</v>
      </c>
      <c r="AP1142" s="179">
        <v>1E-3</v>
      </c>
      <c r="AQ1142" s="179"/>
    </row>
    <row r="1143" spans="2:43">
      <c r="B1143" s="179"/>
      <c r="C1143" s="179"/>
      <c r="D1143" s="179"/>
      <c r="E1143" s="179"/>
      <c r="F1143" s="179"/>
      <c r="G1143" s="179"/>
      <c r="H1143" s="179"/>
      <c r="I1143" s="179"/>
      <c r="J1143" s="179"/>
      <c r="K1143" s="196">
        <f t="shared" si="114"/>
        <v>0</v>
      </c>
      <c r="L1143" s="1118"/>
      <c r="M1143" s="1119"/>
      <c r="N1143" s="1118"/>
      <c r="O1143" s="1119"/>
      <c r="P1143" s="184"/>
      <c r="Q1143" s="184"/>
      <c r="R1143" s="184"/>
      <c r="S1143" s="175"/>
      <c r="T1143" s="175"/>
      <c r="U1143" s="175"/>
      <c r="V1143" s="175"/>
      <c r="W1143" s="175"/>
      <c r="X1143" s="175"/>
      <c r="Y1143" s="175"/>
      <c r="Z1143" s="175"/>
      <c r="AA1143" s="175"/>
      <c r="AB1143" s="175"/>
      <c r="AC1143" s="175"/>
      <c r="AD1143" s="179"/>
      <c r="AE1143" s="179"/>
      <c r="AF1143" s="179"/>
      <c r="AG1143" s="179"/>
      <c r="AH1143" s="179"/>
      <c r="AI1143" s="173"/>
      <c r="AJ1143" s="173"/>
      <c r="AK1143" s="173"/>
      <c r="AL1143" s="173"/>
      <c r="AM1143" s="179"/>
      <c r="AN1143" s="179"/>
      <c r="AO1143" s="194">
        <f t="shared" si="115"/>
        <v>0</v>
      </c>
      <c r="AP1143" s="179">
        <v>1E-3</v>
      </c>
      <c r="AQ1143" s="179"/>
    </row>
    <row r="1144" spans="2:43">
      <c r="B1144" s="179"/>
      <c r="C1144" s="179"/>
      <c r="D1144" s="179"/>
      <c r="E1144" s="179"/>
      <c r="F1144" s="179"/>
      <c r="G1144" s="179"/>
      <c r="H1144" s="179"/>
      <c r="I1144" s="179"/>
      <c r="J1144" s="179"/>
      <c r="K1144" s="196">
        <f t="shared" si="114"/>
        <v>0</v>
      </c>
      <c r="L1144" s="1118"/>
      <c r="M1144" s="1119"/>
      <c r="N1144" s="1118"/>
      <c r="O1144" s="1119"/>
      <c r="P1144" s="184"/>
      <c r="Q1144" s="184"/>
      <c r="R1144" s="184"/>
      <c r="S1144" s="175"/>
      <c r="T1144" s="175"/>
      <c r="U1144" s="175"/>
      <c r="V1144" s="175"/>
      <c r="W1144" s="175"/>
      <c r="X1144" s="175"/>
      <c r="Y1144" s="175"/>
      <c r="Z1144" s="175"/>
      <c r="AA1144" s="175"/>
      <c r="AB1144" s="175"/>
      <c r="AC1144" s="175"/>
      <c r="AD1144" s="179"/>
      <c r="AE1144" s="179"/>
      <c r="AF1144" s="179"/>
      <c r="AG1144" s="179"/>
      <c r="AH1144" s="179"/>
      <c r="AI1144" s="173"/>
      <c r="AJ1144" s="173"/>
      <c r="AK1144" s="173"/>
      <c r="AL1144" s="173"/>
      <c r="AM1144" s="179"/>
      <c r="AN1144" s="179"/>
      <c r="AO1144" s="194">
        <f t="shared" si="115"/>
        <v>0</v>
      </c>
      <c r="AP1144" s="179">
        <v>1E-3</v>
      </c>
      <c r="AQ1144" s="179"/>
    </row>
    <row r="1145" spans="2:43">
      <c r="B1145" s="179"/>
      <c r="C1145" s="179"/>
      <c r="D1145" s="179"/>
      <c r="E1145" s="179"/>
      <c r="F1145" s="179"/>
      <c r="G1145" s="179"/>
      <c r="H1145" s="179"/>
      <c r="I1145" s="179"/>
      <c r="J1145" s="179"/>
      <c r="K1145" s="196">
        <f t="shared" si="114"/>
        <v>0</v>
      </c>
      <c r="L1145" s="1118"/>
      <c r="M1145" s="1119"/>
      <c r="N1145" s="1118"/>
      <c r="O1145" s="1119"/>
      <c r="P1145" s="184"/>
      <c r="Q1145" s="184"/>
      <c r="R1145" s="184"/>
      <c r="S1145" s="175"/>
      <c r="T1145" s="175"/>
      <c r="U1145" s="175"/>
      <c r="V1145" s="175"/>
      <c r="W1145" s="175"/>
      <c r="X1145" s="175"/>
      <c r="Y1145" s="175"/>
      <c r="Z1145" s="175"/>
      <c r="AA1145" s="175"/>
      <c r="AB1145" s="175"/>
      <c r="AC1145" s="175"/>
      <c r="AD1145" s="179"/>
      <c r="AE1145" s="179"/>
      <c r="AF1145" s="179"/>
      <c r="AG1145" s="179"/>
      <c r="AH1145" s="179"/>
      <c r="AI1145" s="173"/>
      <c r="AJ1145" s="173"/>
      <c r="AK1145" s="173"/>
      <c r="AL1145" s="173"/>
      <c r="AM1145" s="179"/>
      <c r="AN1145" s="179"/>
      <c r="AO1145" s="194">
        <f t="shared" si="115"/>
        <v>0</v>
      </c>
      <c r="AP1145" s="179">
        <v>1E-3</v>
      </c>
      <c r="AQ1145" s="179"/>
    </row>
    <row r="1146" spans="2:43">
      <c r="B1146" s="179"/>
      <c r="C1146" s="179"/>
      <c r="D1146" s="179"/>
      <c r="E1146" s="179"/>
      <c r="F1146" s="179"/>
      <c r="G1146" s="179"/>
      <c r="H1146" s="179"/>
      <c r="I1146" s="179"/>
      <c r="J1146" s="179"/>
      <c r="K1146" s="196">
        <f t="shared" si="114"/>
        <v>0</v>
      </c>
      <c r="L1146" s="1118"/>
      <c r="M1146" s="1119"/>
      <c r="N1146" s="1118"/>
      <c r="O1146" s="1119"/>
      <c r="P1146" s="184"/>
      <c r="Q1146" s="184"/>
      <c r="R1146" s="184"/>
      <c r="S1146" s="175"/>
      <c r="T1146" s="175"/>
      <c r="U1146" s="175"/>
      <c r="V1146" s="175"/>
      <c r="W1146" s="175"/>
      <c r="X1146" s="175"/>
      <c r="Y1146" s="175"/>
      <c r="Z1146" s="175"/>
      <c r="AA1146" s="175"/>
      <c r="AB1146" s="175"/>
      <c r="AC1146" s="175"/>
      <c r="AD1146" s="179"/>
      <c r="AE1146" s="179"/>
      <c r="AF1146" s="179"/>
      <c r="AG1146" s="179"/>
      <c r="AH1146" s="179"/>
      <c r="AI1146" s="173"/>
      <c r="AJ1146" s="173"/>
      <c r="AK1146" s="173"/>
      <c r="AL1146" s="173"/>
      <c r="AM1146" s="179"/>
      <c r="AN1146" s="179"/>
      <c r="AO1146" s="194">
        <f t="shared" si="115"/>
        <v>0</v>
      </c>
      <c r="AP1146" s="179">
        <v>1E-3</v>
      </c>
      <c r="AQ1146" s="179"/>
    </row>
    <row r="1147" spans="2:43">
      <c r="B1147" s="179"/>
      <c r="C1147" s="179"/>
      <c r="D1147" s="179"/>
      <c r="E1147" s="179"/>
      <c r="F1147" s="179"/>
      <c r="G1147" s="179"/>
      <c r="H1147" s="179"/>
      <c r="I1147" s="179"/>
      <c r="J1147" s="179"/>
      <c r="K1147" s="196">
        <f t="shared" si="114"/>
        <v>0</v>
      </c>
      <c r="L1147" s="1118"/>
      <c r="M1147" s="1119"/>
      <c r="N1147" s="1118"/>
      <c r="O1147" s="1119"/>
      <c r="P1147" s="184"/>
      <c r="Q1147" s="184"/>
      <c r="R1147" s="184"/>
      <c r="S1147" s="175"/>
      <c r="T1147" s="175"/>
      <c r="U1147" s="175"/>
      <c r="V1147" s="175"/>
      <c r="W1147" s="175"/>
      <c r="X1147" s="175"/>
      <c r="Y1147" s="175"/>
      <c r="Z1147" s="175"/>
      <c r="AA1147" s="175"/>
      <c r="AB1147" s="175"/>
      <c r="AC1147" s="175"/>
      <c r="AD1147" s="179"/>
      <c r="AE1147" s="179"/>
      <c r="AF1147" s="179"/>
      <c r="AG1147" s="179"/>
      <c r="AH1147" s="179"/>
      <c r="AI1147" s="173"/>
      <c r="AJ1147" s="173"/>
      <c r="AK1147" s="173"/>
      <c r="AL1147" s="173"/>
      <c r="AM1147" s="179"/>
      <c r="AN1147" s="179"/>
      <c r="AO1147" s="194">
        <f t="shared" si="115"/>
        <v>0</v>
      </c>
      <c r="AP1147" s="179">
        <v>1E-3</v>
      </c>
      <c r="AQ1147" s="179"/>
    </row>
    <row r="1148" spans="2:43">
      <c r="B1148" s="179"/>
      <c r="C1148" s="179"/>
      <c r="D1148" s="179"/>
      <c r="E1148" s="179"/>
      <c r="F1148" s="179"/>
      <c r="G1148" s="179"/>
      <c r="H1148" s="179"/>
      <c r="I1148" s="179"/>
      <c r="J1148" s="179"/>
      <c r="K1148" s="196">
        <f t="shared" si="114"/>
        <v>0</v>
      </c>
      <c r="L1148" s="1118"/>
      <c r="M1148" s="1119"/>
      <c r="N1148" s="1118"/>
      <c r="O1148" s="1119"/>
      <c r="P1148" s="184"/>
      <c r="Q1148" s="184"/>
      <c r="R1148" s="184"/>
      <c r="S1148" s="175"/>
      <c r="T1148" s="175"/>
      <c r="U1148" s="175"/>
      <c r="V1148" s="175"/>
      <c r="W1148" s="175"/>
      <c r="X1148" s="175"/>
      <c r="Y1148" s="175"/>
      <c r="Z1148" s="175"/>
      <c r="AA1148" s="175"/>
      <c r="AB1148" s="175"/>
      <c r="AC1148" s="175"/>
      <c r="AD1148" s="179"/>
      <c r="AE1148" s="179"/>
      <c r="AF1148" s="179"/>
      <c r="AG1148" s="179"/>
      <c r="AH1148" s="179"/>
      <c r="AI1148" s="173"/>
      <c r="AJ1148" s="173"/>
      <c r="AK1148" s="173"/>
      <c r="AL1148" s="173"/>
      <c r="AM1148" s="179"/>
      <c r="AN1148" s="179"/>
      <c r="AO1148" s="194">
        <f t="shared" si="115"/>
        <v>0</v>
      </c>
      <c r="AP1148" s="179">
        <v>1E-3</v>
      </c>
      <c r="AQ1148" s="179"/>
    </row>
    <row r="1149" spans="2:43">
      <c r="B1149" s="179"/>
      <c r="C1149" s="179"/>
      <c r="D1149" s="179"/>
      <c r="E1149" s="179"/>
      <c r="F1149" s="179"/>
      <c r="G1149" s="179"/>
      <c r="H1149" s="179"/>
      <c r="I1149" s="179"/>
      <c r="J1149" s="179"/>
      <c r="K1149" s="196">
        <f t="shared" si="114"/>
        <v>0</v>
      </c>
      <c r="L1149" s="1118"/>
      <c r="M1149" s="1119"/>
      <c r="N1149" s="1118"/>
      <c r="O1149" s="1119"/>
      <c r="P1149" s="184"/>
      <c r="Q1149" s="184"/>
      <c r="R1149" s="184"/>
      <c r="S1149" s="175"/>
      <c r="T1149" s="175"/>
      <c r="U1149" s="175"/>
      <c r="V1149" s="175"/>
      <c r="W1149" s="175"/>
      <c r="X1149" s="175"/>
      <c r="Y1149" s="175"/>
      <c r="Z1149" s="175"/>
      <c r="AA1149" s="175"/>
      <c r="AB1149" s="175"/>
      <c r="AC1149" s="175"/>
      <c r="AD1149" s="179"/>
      <c r="AE1149" s="179"/>
      <c r="AF1149" s="179"/>
      <c r="AG1149" s="179"/>
      <c r="AH1149" s="179"/>
      <c r="AI1149" s="173"/>
      <c r="AJ1149" s="173"/>
      <c r="AK1149" s="173"/>
      <c r="AL1149" s="173"/>
      <c r="AM1149" s="179"/>
      <c r="AN1149" s="179"/>
      <c r="AO1149" s="194">
        <f t="shared" si="115"/>
        <v>0</v>
      </c>
      <c r="AP1149" s="179">
        <v>1E-3</v>
      </c>
      <c r="AQ1149" s="179"/>
    </row>
    <row r="1150" spans="2:43">
      <c r="B1150" s="179"/>
      <c r="C1150" s="179"/>
      <c r="D1150" s="179"/>
      <c r="E1150" s="179"/>
      <c r="F1150" s="179"/>
      <c r="G1150" s="179"/>
      <c r="H1150" s="179"/>
      <c r="I1150" s="179"/>
      <c r="J1150" s="179"/>
      <c r="K1150" s="196">
        <f t="shared" si="114"/>
        <v>0</v>
      </c>
      <c r="L1150" s="1118"/>
      <c r="M1150" s="1119"/>
      <c r="N1150" s="1118"/>
      <c r="O1150" s="1119"/>
      <c r="P1150" s="184"/>
      <c r="Q1150" s="184"/>
      <c r="R1150" s="184"/>
      <c r="S1150" s="175"/>
      <c r="T1150" s="175"/>
      <c r="U1150" s="175"/>
      <c r="V1150" s="175"/>
      <c r="W1150" s="175"/>
      <c r="X1150" s="175"/>
      <c r="Y1150" s="175"/>
      <c r="Z1150" s="175"/>
      <c r="AA1150" s="175"/>
      <c r="AB1150" s="175"/>
      <c r="AC1150" s="175"/>
      <c r="AD1150" s="179"/>
      <c r="AE1150" s="179"/>
      <c r="AF1150" s="179"/>
      <c r="AG1150" s="179"/>
      <c r="AH1150" s="179"/>
      <c r="AI1150" s="173"/>
      <c r="AJ1150" s="173"/>
      <c r="AK1150" s="173"/>
      <c r="AL1150" s="173"/>
      <c r="AM1150" s="179"/>
      <c r="AN1150" s="179"/>
      <c r="AO1150" s="194">
        <f t="shared" si="115"/>
        <v>0</v>
      </c>
      <c r="AP1150" s="179">
        <v>1E-3</v>
      </c>
      <c r="AQ1150" s="179"/>
    </row>
    <row r="1151" spans="2:43">
      <c r="B1151" s="179"/>
      <c r="C1151" s="179"/>
      <c r="D1151" s="179"/>
      <c r="E1151" s="179"/>
      <c r="F1151" s="179"/>
      <c r="G1151" s="179"/>
      <c r="H1151" s="179"/>
      <c r="I1151" s="179"/>
      <c r="J1151" s="179"/>
      <c r="K1151" s="196">
        <f t="shared" si="114"/>
        <v>0</v>
      </c>
      <c r="L1151" s="1118"/>
      <c r="M1151" s="1119"/>
      <c r="N1151" s="1118"/>
      <c r="O1151" s="1119"/>
      <c r="P1151" s="184"/>
      <c r="Q1151" s="184"/>
      <c r="R1151" s="184"/>
      <c r="S1151" s="175"/>
      <c r="T1151" s="175"/>
      <c r="U1151" s="175"/>
      <c r="V1151" s="175"/>
      <c r="W1151" s="175"/>
      <c r="X1151" s="175"/>
      <c r="Y1151" s="175"/>
      <c r="Z1151" s="175"/>
      <c r="AA1151" s="175"/>
      <c r="AB1151" s="175"/>
      <c r="AC1151" s="175"/>
      <c r="AD1151" s="179"/>
      <c r="AE1151" s="179"/>
      <c r="AF1151" s="179"/>
      <c r="AG1151" s="179"/>
      <c r="AH1151" s="179"/>
      <c r="AI1151" s="173"/>
      <c r="AJ1151" s="173"/>
      <c r="AK1151" s="173"/>
      <c r="AL1151" s="173"/>
      <c r="AM1151" s="179"/>
      <c r="AN1151" s="179"/>
      <c r="AO1151" s="194">
        <f t="shared" si="115"/>
        <v>0</v>
      </c>
      <c r="AP1151" s="179">
        <v>1E-3</v>
      </c>
      <c r="AQ1151" s="179"/>
    </row>
    <row r="1152" spans="2:43">
      <c r="B1152" s="179"/>
      <c r="C1152" s="179"/>
      <c r="D1152" s="179"/>
      <c r="E1152" s="179"/>
      <c r="F1152" s="179"/>
      <c r="G1152" s="179"/>
      <c r="H1152" s="179"/>
      <c r="I1152" s="179"/>
      <c r="J1152" s="179"/>
      <c r="K1152" s="196">
        <f t="shared" si="114"/>
        <v>0</v>
      </c>
      <c r="L1152" s="1118"/>
      <c r="M1152" s="1119"/>
      <c r="N1152" s="1118"/>
      <c r="O1152" s="1119"/>
      <c r="P1152" s="184"/>
      <c r="Q1152" s="184"/>
      <c r="R1152" s="184"/>
      <c r="S1152" s="175"/>
      <c r="T1152" s="175"/>
      <c r="U1152" s="175"/>
      <c r="V1152" s="175"/>
      <c r="W1152" s="175"/>
      <c r="X1152" s="175"/>
      <c r="Y1152" s="175"/>
      <c r="Z1152" s="175"/>
      <c r="AA1152" s="175"/>
      <c r="AB1152" s="175"/>
      <c r="AC1152" s="175"/>
      <c r="AD1152" s="179"/>
      <c r="AE1152" s="179"/>
      <c r="AF1152" s="179"/>
      <c r="AG1152" s="179"/>
      <c r="AH1152" s="179"/>
      <c r="AI1152" s="173"/>
      <c r="AJ1152" s="173"/>
      <c r="AK1152" s="173"/>
      <c r="AL1152" s="173"/>
      <c r="AM1152" s="179"/>
      <c r="AN1152" s="179"/>
      <c r="AO1152" s="194">
        <f t="shared" si="115"/>
        <v>0</v>
      </c>
      <c r="AP1152" s="179">
        <v>1E-3</v>
      </c>
      <c r="AQ1152" s="179"/>
    </row>
    <row r="1153" spans="2:43">
      <c r="B1153" s="179"/>
      <c r="C1153" s="179"/>
      <c r="D1153" s="179"/>
      <c r="E1153" s="179"/>
      <c r="F1153" s="179"/>
      <c r="G1153" s="179"/>
      <c r="H1153" s="179"/>
      <c r="I1153" s="179"/>
      <c r="J1153" s="179"/>
      <c r="K1153" s="196">
        <f t="shared" si="114"/>
        <v>0</v>
      </c>
      <c r="L1153" s="1118"/>
      <c r="M1153" s="1119"/>
      <c r="N1153" s="1118"/>
      <c r="O1153" s="1119"/>
      <c r="P1153" s="184"/>
      <c r="Q1153" s="184"/>
      <c r="R1153" s="184"/>
      <c r="S1153" s="175"/>
      <c r="T1153" s="175"/>
      <c r="U1153" s="175"/>
      <c r="V1153" s="175"/>
      <c r="W1153" s="175"/>
      <c r="X1153" s="175"/>
      <c r="Y1153" s="175"/>
      <c r="Z1153" s="175"/>
      <c r="AA1153" s="175"/>
      <c r="AB1153" s="175"/>
      <c r="AC1153" s="175"/>
      <c r="AD1153" s="179"/>
      <c r="AE1153" s="179"/>
      <c r="AF1153" s="179"/>
      <c r="AG1153" s="179"/>
      <c r="AH1153" s="179"/>
      <c r="AI1153" s="173"/>
      <c r="AJ1153" s="173"/>
      <c r="AK1153" s="173"/>
      <c r="AL1153" s="173"/>
      <c r="AM1153" s="179"/>
      <c r="AN1153" s="179"/>
      <c r="AO1153" s="194">
        <f t="shared" si="115"/>
        <v>0</v>
      </c>
      <c r="AP1153" s="179">
        <v>1E-3</v>
      </c>
      <c r="AQ1153" s="179"/>
    </row>
    <row r="1154" spans="2:43">
      <c r="B1154" s="179"/>
      <c r="C1154" s="179"/>
      <c r="D1154" s="179"/>
      <c r="E1154" s="179"/>
      <c r="F1154" s="179"/>
      <c r="G1154" s="179"/>
      <c r="H1154" s="179"/>
      <c r="I1154" s="179"/>
      <c r="J1154" s="179"/>
      <c r="K1154" s="196">
        <f t="shared" si="114"/>
        <v>0</v>
      </c>
      <c r="L1154" s="1118"/>
      <c r="M1154" s="1119"/>
      <c r="N1154" s="1118"/>
      <c r="O1154" s="1119"/>
      <c r="P1154" s="184"/>
      <c r="Q1154" s="184"/>
      <c r="R1154" s="184"/>
      <c r="S1154" s="175"/>
      <c r="T1154" s="175"/>
      <c r="U1154" s="175"/>
      <c r="V1154" s="175"/>
      <c r="W1154" s="175"/>
      <c r="X1154" s="175"/>
      <c r="Y1154" s="175"/>
      <c r="Z1154" s="175"/>
      <c r="AA1154" s="175"/>
      <c r="AB1154" s="175"/>
      <c r="AC1154" s="175"/>
      <c r="AD1154" s="179"/>
      <c r="AE1154" s="179"/>
      <c r="AF1154" s="179"/>
      <c r="AG1154" s="179"/>
      <c r="AH1154" s="179"/>
      <c r="AI1154" s="173"/>
      <c r="AJ1154" s="173"/>
      <c r="AK1154" s="173"/>
      <c r="AL1154" s="173"/>
      <c r="AM1154" s="179"/>
      <c r="AN1154" s="179"/>
      <c r="AO1154" s="194">
        <f t="shared" si="115"/>
        <v>0</v>
      </c>
      <c r="AP1154" s="179">
        <v>1E-3</v>
      </c>
      <c r="AQ1154" s="179"/>
    </row>
    <row r="1155" spans="2:43">
      <c r="B1155" s="179"/>
      <c r="C1155" s="179"/>
      <c r="D1155" s="179"/>
      <c r="E1155" s="179"/>
      <c r="F1155" s="179"/>
      <c r="G1155" s="179"/>
      <c r="H1155" s="179"/>
      <c r="I1155" s="179"/>
      <c r="J1155" s="179"/>
      <c r="K1155" s="196">
        <f t="shared" si="114"/>
        <v>0</v>
      </c>
      <c r="L1155" s="1118"/>
      <c r="M1155" s="1119"/>
      <c r="N1155" s="1118"/>
      <c r="O1155" s="1119"/>
      <c r="P1155" s="184"/>
      <c r="Q1155" s="184"/>
      <c r="R1155" s="184"/>
      <c r="S1155" s="175"/>
      <c r="T1155" s="175"/>
      <c r="U1155" s="175"/>
      <c r="V1155" s="175"/>
      <c r="W1155" s="175"/>
      <c r="X1155" s="175"/>
      <c r="Y1155" s="175"/>
      <c r="Z1155" s="175"/>
      <c r="AA1155" s="175"/>
      <c r="AB1155" s="175"/>
      <c r="AC1155" s="175"/>
      <c r="AD1155" s="179"/>
      <c r="AE1155" s="179"/>
      <c r="AF1155" s="179"/>
      <c r="AG1155" s="179"/>
      <c r="AH1155" s="179"/>
      <c r="AI1155" s="173"/>
      <c r="AJ1155" s="173"/>
      <c r="AK1155" s="173"/>
      <c r="AL1155" s="173"/>
      <c r="AM1155" s="179"/>
      <c r="AN1155" s="179"/>
      <c r="AO1155" s="194">
        <f t="shared" si="115"/>
        <v>0</v>
      </c>
      <c r="AP1155" s="179">
        <v>1E-3</v>
      </c>
      <c r="AQ1155" s="179"/>
    </row>
    <row r="1156" spans="2:43">
      <c r="B1156" s="179"/>
      <c r="C1156" s="179"/>
      <c r="D1156" s="179"/>
      <c r="E1156" s="179"/>
      <c r="F1156" s="179"/>
      <c r="G1156" s="179"/>
      <c r="H1156" s="179"/>
      <c r="I1156" s="179"/>
      <c r="J1156" s="179"/>
      <c r="K1156" s="196">
        <f t="shared" si="114"/>
        <v>0</v>
      </c>
      <c r="L1156" s="1118"/>
      <c r="M1156" s="1119"/>
      <c r="N1156" s="1118"/>
      <c r="O1156" s="1119"/>
      <c r="P1156" s="184"/>
      <c r="Q1156" s="184"/>
      <c r="R1156" s="184"/>
      <c r="S1156" s="175"/>
      <c r="T1156" s="175"/>
      <c r="U1156" s="175"/>
      <c r="V1156" s="175"/>
      <c r="W1156" s="175"/>
      <c r="X1156" s="175"/>
      <c r="Y1156" s="175"/>
      <c r="Z1156" s="175"/>
      <c r="AA1156" s="175"/>
      <c r="AB1156" s="175"/>
      <c r="AC1156" s="175"/>
      <c r="AD1156" s="179"/>
      <c r="AE1156" s="179"/>
      <c r="AF1156" s="179"/>
      <c r="AG1156" s="179"/>
      <c r="AH1156" s="179"/>
      <c r="AI1156" s="173"/>
      <c r="AJ1156" s="173"/>
      <c r="AK1156" s="173"/>
      <c r="AL1156" s="173"/>
      <c r="AM1156" s="179"/>
      <c r="AN1156" s="179"/>
      <c r="AO1156" s="194">
        <f t="shared" si="115"/>
        <v>0</v>
      </c>
      <c r="AP1156" s="179">
        <v>1E-3</v>
      </c>
      <c r="AQ1156" s="179"/>
    </row>
    <row r="1157" spans="2:43">
      <c r="B1157" s="179"/>
      <c r="C1157" s="179"/>
      <c r="D1157" s="179"/>
      <c r="E1157" s="179"/>
      <c r="F1157" s="179"/>
      <c r="G1157" s="179"/>
      <c r="H1157" s="179"/>
      <c r="I1157" s="179"/>
      <c r="J1157" s="179"/>
      <c r="K1157" s="196">
        <f t="shared" ref="K1157:K1220" si="116">AO1157+J1157</f>
        <v>0</v>
      </c>
      <c r="L1157" s="1118"/>
      <c r="M1157" s="1119"/>
      <c r="N1157" s="1118"/>
      <c r="O1157" s="1119"/>
      <c r="P1157" s="184"/>
      <c r="Q1157" s="184"/>
      <c r="R1157" s="184"/>
      <c r="S1157" s="175"/>
      <c r="T1157" s="175"/>
      <c r="U1157" s="175"/>
      <c r="V1157" s="175"/>
      <c r="W1157" s="175"/>
      <c r="X1157" s="175"/>
      <c r="Y1157" s="175"/>
      <c r="Z1157" s="175"/>
      <c r="AA1157" s="175"/>
      <c r="AB1157" s="175"/>
      <c r="AC1157" s="175"/>
      <c r="AD1157" s="179"/>
      <c r="AE1157" s="179"/>
      <c r="AF1157" s="179"/>
      <c r="AG1157" s="179"/>
      <c r="AH1157" s="179"/>
      <c r="AI1157" s="173"/>
      <c r="AJ1157" s="173"/>
      <c r="AK1157" s="173"/>
      <c r="AL1157" s="173"/>
      <c r="AM1157" s="179"/>
      <c r="AN1157" s="179"/>
      <c r="AO1157" s="194">
        <f t="shared" ref="AO1157:AO1180" si="117">IF(J1157&lt;0.005,4*J1157,IF(J1157&lt;0.01,3*J1157,2*J1157))</f>
        <v>0</v>
      </c>
      <c r="AP1157" s="179">
        <v>1E-3</v>
      </c>
      <c r="AQ1157" s="179"/>
    </row>
    <row r="1158" spans="2:43">
      <c r="B1158" s="179"/>
      <c r="C1158" s="179"/>
      <c r="D1158" s="179"/>
      <c r="E1158" s="179"/>
      <c r="F1158" s="179"/>
      <c r="G1158" s="179"/>
      <c r="H1158" s="179"/>
      <c r="I1158" s="179"/>
      <c r="J1158" s="179"/>
      <c r="K1158" s="196">
        <f t="shared" si="116"/>
        <v>0</v>
      </c>
      <c r="L1158" s="1118"/>
      <c r="M1158" s="1119"/>
      <c r="N1158" s="1118"/>
      <c r="O1158" s="1119"/>
      <c r="P1158" s="184"/>
      <c r="Q1158" s="184"/>
      <c r="R1158" s="184"/>
      <c r="S1158" s="175"/>
      <c r="T1158" s="175"/>
      <c r="U1158" s="175"/>
      <c r="V1158" s="175"/>
      <c r="W1158" s="175"/>
      <c r="X1158" s="175"/>
      <c r="Y1158" s="175"/>
      <c r="Z1158" s="175"/>
      <c r="AA1158" s="175"/>
      <c r="AB1158" s="175"/>
      <c r="AC1158" s="175"/>
      <c r="AD1158" s="179"/>
      <c r="AE1158" s="179"/>
      <c r="AF1158" s="179"/>
      <c r="AG1158" s="179"/>
      <c r="AH1158" s="179"/>
      <c r="AI1158" s="173"/>
      <c r="AJ1158" s="173"/>
      <c r="AK1158" s="173"/>
      <c r="AL1158" s="173"/>
      <c r="AM1158" s="179"/>
      <c r="AN1158" s="179"/>
      <c r="AO1158" s="194">
        <f t="shared" si="117"/>
        <v>0</v>
      </c>
      <c r="AP1158" s="179">
        <v>1E-3</v>
      </c>
      <c r="AQ1158" s="179"/>
    </row>
    <row r="1159" spans="2:43">
      <c r="B1159" s="179"/>
      <c r="C1159" s="179"/>
      <c r="D1159" s="179"/>
      <c r="E1159" s="179"/>
      <c r="F1159" s="179"/>
      <c r="G1159" s="179"/>
      <c r="H1159" s="179"/>
      <c r="I1159" s="179"/>
      <c r="J1159" s="179"/>
      <c r="K1159" s="196">
        <f t="shared" si="116"/>
        <v>0</v>
      </c>
      <c r="L1159" s="1118"/>
      <c r="M1159" s="1119"/>
      <c r="N1159" s="1118"/>
      <c r="O1159" s="1119"/>
      <c r="P1159" s="184"/>
      <c r="Q1159" s="184"/>
      <c r="R1159" s="184"/>
      <c r="S1159" s="175"/>
      <c r="T1159" s="175"/>
      <c r="U1159" s="175"/>
      <c r="V1159" s="175"/>
      <c r="W1159" s="175"/>
      <c r="X1159" s="175"/>
      <c r="Y1159" s="175"/>
      <c r="Z1159" s="175"/>
      <c r="AA1159" s="175"/>
      <c r="AB1159" s="175"/>
      <c r="AC1159" s="175"/>
      <c r="AD1159" s="179"/>
      <c r="AE1159" s="179"/>
      <c r="AF1159" s="179"/>
      <c r="AG1159" s="179"/>
      <c r="AH1159" s="179"/>
      <c r="AI1159" s="173"/>
      <c r="AJ1159" s="173"/>
      <c r="AK1159" s="173"/>
      <c r="AL1159" s="173"/>
      <c r="AM1159" s="179"/>
      <c r="AN1159" s="179"/>
      <c r="AO1159" s="194">
        <f t="shared" si="117"/>
        <v>0</v>
      </c>
      <c r="AP1159" s="179">
        <v>1E-3</v>
      </c>
      <c r="AQ1159" s="179"/>
    </row>
    <row r="1160" spans="2:43">
      <c r="B1160" s="179"/>
      <c r="C1160" s="179"/>
      <c r="D1160" s="179"/>
      <c r="E1160" s="179"/>
      <c r="F1160" s="179"/>
      <c r="G1160" s="179"/>
      <c r="H1160" s="179"/>
      <c r="I1160" s="179"/>
      <c r="J1160" s="179"/>
      <c r="K1160" s="196">
        <f t="shared" si="116"/>
        <v>0</v>
      </c>
      <c r="L1160" s="1118"/>
      <c r="M1160" s="1119"/>
      <c r="N1160" s="1118"/>
      <c r="O1160" s="1119"/>
      <c r="P1160" s="184"/>
      <c r="Q1160" s="184"/>
      <c r="R1160" s="184"/>
      <c r="S1160" s="175"/>
      <c r="T1160" s="175"/>
      <c r="U1160" s="175"/>
      <c r="V1160" s="175"/>
      <c r="W1160" s="175"/>
      <c r="X1160" s="175"/>
      <c r="Y1160" s="175"/>
      <c r="Z1160" s="175"/>
      <c r="AA1160" s="175"/>
      <c r="AB1160" s="175"/>
      <c r="AC1160" s="175"/>
      <c r="AD1160" s="179"/>
      <c r="AE1160" s="179"/>
      <c r="AF1160" s="179"/>
      <c r="AG1160" s="179"/>
      <c r="AH1160" s="179"/>
      <c r="AI1160" s="173"/>
      <c r="AJ1160" s="173"/>
      <c r="AK1160" s="173"/>
      <c r="AL1160" s="173"/>
      <c r="AM1160" s="179"/>
      <c r="AN1160" s="179"/>
      <c r="AO1160" s="194">
        <f t="shared" si="117"/>
        <v>0</v>
      </c>
      <c r="AP1160" s="179">
        <v>1E-3</v>
      </c>
      <c r="AQ1160" s="179"/>
    </row>
    <row r="1161" spans="2:43">
      <c r="B1161" s="179"/>
      <c r="C1161" s="179"/>
      <c r="D1161" s="179"/>
      <c r="E1161" s="179"/>
      <c r="F1161" s="179"/>
      <c r="G1161" s="179"/>
      <c r="H1161" s="179"/>
      <c r="I1161" s="179"/>
      <c r="J1161" s="179"/>
      <c r="K1161" s="196">
        <f t="shared" si="116"/>
        <v>0</v>
      </c>
      <c r="L1161" s="1118"/>
      <c r="M1161" s="1119"/>
      <c r="N1161" s="1118"/>
      <c r="O1161" s="1119"/>
      <c r="P1161" s="184"/>
      <c r="Q1161" s="184"/>
      <c r="R1161" s="184"/>
      <c r="S1161" s="175"/>
      <c r="T1161" s="175"/>
      <c r="U1161" s="175"/>
      <c r="V1161" s="175"/>
      <c r="W1161" s="175"/>
      <c r="X1161" s="175"/>
      <c r="Y1161" s="175"/>
      <c r="Z1161" s="175"/>
      <c r="AA1161" s="175"/>
      <c r="AB1161" s="175"/>
      <c r="AC1161" s="175"/>
      <c r="AD1161" s="179"/>
      <c r="AE1161" s="179"/>
      <c r="AF1161" s="179"/>
      <c r="AG1161" s="179"/>
      <c r="AH1161" s="179"/>
      <c r="AI1161" s="173"/>
      <c r="AJ1161" s="173"/>
      <c r="AK1161" s="173"/>
      <c r="AL1161" s="173"/>
      <c r="AM1161" s="179"/>
      <c r="AN1161" s="179"/>
      <c r="AO1161" s="194">
        <f t="shared" si="117"/>
        <v>0</v>
      </c>
      <c r="AP1161" s="179">
        <v>1E-3</v>
      </c>
      <c r="AQ1161" s="179"/>
    </row>
    <row r="1162" spans="2:43">
      <c r="B1162" s="179"/>
      <c r="C1162" s="179"/>
      <c r="D1162" s="179"/>
      <c r="E1162" s="179"/>
      <c r="F1162" s="179"/>
      <c r="G1162" s="179"/>
      <c r="H1162" s="179"/>
      <c r="I1162" s="179"/>
      <c r="J1162" s="179"/>
      <c r="K1162" s="196">
        <f t="shared" si="116"/>
        <v>0</v>
      </c>
      <c r="L1162" s="1118"/>
      <c r="M1162" s="1119"/>
      <c r="N1162" s="1118"/>
      <c r="O1162" s="1119"/>
      <c r="P1162" s="184"/>
      <c r="Q1162" s="184"/>
      <c r="R1162" s="184"/>
      <c r="S1162" s="175"/>
      <c r="T1162" s="175"/>
      <c r="U1162" s="175"/>
      <c r="V1162" s="175"/>
      <c r="W1162" s="175"/>
      <c r="X1162" s="175"/>
      <c r="Y1162" s="175"/>
      <c r="Z1162" s="175"/>
      <c r="AA1162" s="175"/>
      <c r="AB1162" s="175"/>
      <c r="AC1162" s="175"/>
      <c r="AD1162" s="179"/>
      <c r="AE1162" s="179"/>
      <c r="AF1162" s="179"/>
      <c r="AG1162" s="179"/>
      <c r="AH1162" s="179"/>
      <c r="AI1162" s="173"/>
      <c r="AJ1162" s="173"/>
      <c r="AK1162" s="173"/>
      <c r="AL1162" s="173"/>
      <c r="AM1162" s="179"/>
      <c r="AN1162" s="179"/>
      <c r="AO1162" s="194">
        <f t="shared" si="117"/>
        <v>0</v>
      </c>
      <c r="AP1162" s="179">
        <v>1E-3</v>
      </c>
      <c r="AQ1162" s="179"/>
    </row>
    <row r="1163" spans="2:43">
      <c r="B1163" s="179"/>
      <c r="C1163" s="179"/>
      <c r="D1163" s="179"/>
      <c r="E1163" s="179"/>
      <c r="F1163" s="179"/>
      <c r="G1163" s="179"/>
      <c r="H1163" s="179"/>
      <c r="I1163" s="179"/>
      <c r="J1163" s="179"/>
      <c r="K1163" s="196">
        <f t="shared" si="116"/>
        <v>0</v>
      </c>
      <c r="L1163" s="1118"/>
      <c r="M1163" s="1119"/>
      <c r="N1163" s="1118"/>
      <c r="O1163" s="1119"/>
      <c r="P1163" s="184"/>
      <c r="Q1163" s="184"/>
      <c r="R1163" s="184"/>
      <c r="S1163" s="175"/>
      <c r="T1163" s="175"/>
      <c r="U1163" s="175"/>
      <c r="V1163" s="175"/>
      <c r="W1163" s="175"/>
      <c r="X1163" s="175"/>
      <c r="Y1163" s="175"/>
      <c r="Z1163" s="175"/>
      <c r="AA1163" s="175"/>
      <c r="AB1163" s="175"/>
      <c r="AC1163" s="175"/>
      <c r="AD1163" s="179"/>
      <c r="AE1163" s="179"/>
      <c r="AF1163" s="179"/>
      <c r="AG1163" s="179"/>
      <c r="AH1163" s="179"/>
      <c r="AI1163" s="173"/>
      <c r="AJ1163" s="173"/>
      <c r="AK1163" s="173"/>
      <c r="AL1163" s="173"/>
      <c r="AM1163" s="179"/>
      <c r="AN1163" s="179"/>
      <c r="AO1163" s="194">
        <f t="shared" si="117"/>
        <v>0</v>
      </c>
      <c r="AP1163" s="179">
        <v>1E-3</v>
      </c>
      <c r="AQ1163" s="179"/>
    </row>
    <row r="1164" spans="2:43">
      <c r="B1164" s="179"/>
      <c r="C1164" s="179"/>
      <c r="D1164" s="179"/>
      <c r="E1164" s="179"/>
      <c r="F1164" s="179"/>
      <c r="G1164" s="179"/>
      <c r="H1164" s="179"/>
      <c r="I1164" s="179"/>
      <c r="J1164" s="179"/>
      <c r="K1164" s="196">
        <f t="shared" si="116"/>
        <v>0</v>
      </c>
      <c r="L1164" s="1118"/>
      <c r="M1164" s="1119"/>
      <c r="N1164" s="1118"/>
      <c r="O1164" s="1119"/>
      <c r="P1164" s="184"/>
      <c r="Q1164" s="184"/>
      <c r="R1164" s="184"/>
      <c r="S1164" s="175"/>
      <c r="T1164" s="175"/>
      <c r="U1164" s="175"/>
      <c r="V1164" s="175"/>
      <c r="W1164" s="175"/>
      <c r="X1164" s="175"/>
      <c r="Y1164" s="175"/>
      <c r="Z1164" s="175"/>
      <c r="AA1164" s="175"/>
      <c r="AB1164" s="175"/>
      <c r="AC1164" s="175"/>
      <c r="AD1164" s="179"/>
      <c r="AE1164" s="179"/>
      <c r="AF1164" s="179"/>
      <c r="AG1164" s="179"/>
      <c r="AH1164" s="179"/>
      <c r="AI1164" s="173"/>
      <c r="AJ1164" s="173"/>
      <c r="AK1164" s="173"/>
      <c r="AL1164" s="173"/>
      <c r="AM1164" s="179"/>
      <c r="AN1164" s="179"/>
      <c r="AO1164" s="194">
        <f t="shared" si="117"/>
        <v>0</v>
      </c>
      <c r="AP1164" s="179">
        <v>1E-3</v>
      </c>
      <c r="AQ1164" s="179"/>
    </row>
    <row r="1165" spans="2:43">
      <c r="B1165" s="179"/>
      <c r="C1165" s="179"/>
      <c r="D1165" s="179"/>
      <c r="E1165" s="179"/>
      <c r="F1165" s="179"/>
      <c r="G1165" s="179"/>
      <c r="H1165" s="179"/>
      <c r="I1165" s="179"/>
      <c r="J1165" s="179"/>
      <c r="K1165" s="196">
        <f t="shared" si="116"/>
        <v>0</v>
      </c>
      <c r="L1165" s="1118"/>
      <c r="M1165" s="1119"/>
      <c r="N1165" s="1118"/>
      <c r="O1165" s="1119"/>
      <c r="P1165" s="184"/>
      <c r="Q1165" s="184"/>
      <c r="R1165" s="184"/>
      <c r="S1165" s="175"/>
      <c r="T1165" s="175"/>
      <c r="U1165" s="175"/>
      <c r="V1165" s="175"/>
      <c r="W1165" s="175"/>
      <c r="X1165" s="175"/>
      <c r="Y1165" s="175"/>
      <c r="Z1165" s="175"/>
      <c r="AA1165" s="175"/>
      <c r="AB1165" s="175"/>
      <c r="AC1165" s="175"/>
      <c r="AD1165" s="179"/>
      <c r="AE1165" s="179"/>
      <c r="AF1165" s="179"/>
      <c r="AG1165" s="179"/>
      <c r="AH1165" s="179"/>
      <c r="AI1165" s="173"/>
      <c r="AJ1165" s="173"/>
      <c r="AK1165" s="173"/>
      <c r="AL1165" s="173"/>
      <c r="AM1165" s="179"/>
      <c r="AN1165" s="179"/>
      <c r="AO1165" s="194">
        <f t="shared" si="117"/>
        <v>0</v>
      </c>
      <c r="AP1165" s="179">
        <v>1E-3</v>
      </c>
      <c r="AQ1165" s="179"/>
    </row>
    <row r="1166" spans="2:43">
      <c r="B1166" s="179"/>
      <c r="C1166" s="179"/>
      <c r="D1166" s="179"/>
      <c r="E1166" s="179"/>
      <c r="F1166" s="179"/>
      <c r="G1166" s="179"/>
      <c r="H1166" s="179"/>
      <c r="I1166" s="179"/>
      <c r="J1166" s="179"/>
      <c r="K1166" s="196">
        <f t="shared" si="116"/>
        <v>0</v>
      </c>
      <c r="L1166" s="1118"/>
      <c r="M1166" s="1119"/>
      <c r="N1166" s="1118"/>
      <c r="O1166" s="1119"/>
      <c r="P1166" s="184"/>
      <c r="Q1166" s="184"/>
      <c r="R1166" s="184"/>
      <c r="S1166" s="175"/>
      <c r="T1166" s="175"/>
      <c r="U1166" s="175"/>
      <c r="V1166" s="175"/>
      <c r="W1166" s="175"/>
      <c r="X1166" s="175"/>
      <c r="Y1166" s="175"/>
      <c r="Z1166" s="175"/>
      <c r="AA1166" s="175"/>
      <c r="AB1166" s="175"/>
      <c r="AC1166" s="175"/>
      <c r="AD1166" s="179"/>
      <c r="AE1166" s="179"/>
      <c r="AF1166" s="179"/>
      <c r="AG1166" s="179"/>
      <c r="AH1166" s="179"/>
      <c r="AI1166" s="173"/>
      <c r="AJ1166" s="173"/>
      <c r="AK1166" s="173"/>
      <c r="AL1166" s="173"/>
      <c r="AM1166" s="179"/>
      <c r="AN1166" s="179"/>
      <c r="AO1166" s="194">
        <f t="shared" si="117"/>
        <v>0</v>
      </c>
      <c r="AP1166" s="179">
        <v>1E-3</v>
      </c>
      <c r="AQ1166" s="179"/>
    </row>
    <row r="1167" spans="2:43">
      <c r="B1167" s="179"/>
      <c r="C1167" s="179"/>
      <c r="D1167" s="179"/>
      <c r="E1167" s="179"/>
      <c r="F1167" s="179"/>
      <c r="G1167" s="179"/>
      <c r="H1167" s="179"/>
      <c r="I1167" s="179"/>
      <c r="J1167" s="179"/>
      <c r="K1167" s="196">
        <f t="shared" si="116"/>
        <v>0</v>
      </c>
      <c r="L1167" s="1118"/>
      <c r="M1167" s="1119"/>
      <c r="N1167" s="1118"/>
      <c r="O1167" s="1119"/>
      <c r="P1167" s="184"/>
      <c r="Q1167" s="184"/>
      <c r="R1167" s="184"/>
      <c r="S1167" s="175"/>
      <c r="T1167" s="175"/>
      <c r="U1167" s="175"/>
      <c r="V1167" s="175"/>
      <c r="W1167" s="175"/>
      <c r="X1167" s="175"/>
      <c r="Y1167" s="175"/>
      <c r="Z1167" s="175"/>
      <c r="AA1167" s="175"/>
      <c r="AB1167" s="175"/>
      <c r="AC1167" s="175"/>
      <c r="AD1167" s="179"/>
      <c r="AE1167" s="179"/>
      <c r="AF1167" s="179"/>
      <c r="AG1167" s="179"/>
      <c r="AH1167" s="179"/>
      <c r="AI1167" s="173"/>
      <c r="AJ1167" s="173"/>
      <c r="AK1167" s="173"/>
      <c r="AL1167" s="173"/>
      <c r="AM1167" s="179"/>
      <c r="AN1167" s="179"/>
      <c r="AO1167" s="194">
        <f t="shared" si="117"/>
        <v>0</v>
      </c>
      <c r="AP1167" s="179">
        <v>1E-3</v>
      </c>
      <c r="AQ1167" s="179"/>
    </row>
    <row r="1168" spans="2:43">
      <c r="B1168" s="179"/>
      <c r="C1168" s="179"/>
      <c r="D1168" s="179"/>
      <c r="E1168" s="179"/>
      <c r="F1168" s="179"/>
      <c r="G1168" s="179"/>
      <c r="H1168" s="179"/>
      <c r="I1168" s="179"/>
      <c r="J1168" s="179"/>
      <c r="K1168" s="196">
        <f t="shared" si="116"/>
        <v>0</v>
      </c>
      <c r="L1168" s="1118"/>
      <c r="M1168" s="1119"/>
      <c r="N1168" s="1118"/>
      <c r="O1168" s="1119"/>
      <c r="P1168" s="184"/>
      <c r="Q1168" s="184"/>
      <c r="R1168" s="184"/>
      <c r="S1168" s="175"/>
      <c r="T1168" s="175"/>
      <c r="U1168" s="175"/>
      <c r="V1168" s="175"/>
      <c r="W1168" s="175"/>
      <c r="X1168" s="175"/>
      <c r="Y1168" s="175"/>
      <c r="Z1168" s="175"/>
      <c r="AA1168" s="175"/>
      <c r="AB1168" s="175"/>
      <c r="AC1168" s="175"/>
      <c r="AD1168" s="179"/>
      <c r="AE1168" s="179"/>
      <c r="AF1168" s="179"/>
      <c r="AG1168" s="179"/>
      <c r="AH1168" s="179"/>
      <c r="AI1168" s="173"/>
      <c r="AJ1168" s="173"/>
      <c r="AK1168" s="173"/>
      <c r="AL1168" s="173"/>
      <c r="AM1168" s="179"/>
      <c r="AN1168" s="179"/>
      <c r="AO1168" s="194">
        <f t="shared" si="117"/>
        <v>0</v>
      </c>
      <c r="AP1168" s="179">
        <v>1E-3</v>
      </c>
      <c r="AQ1168" s="179"/>
    </row>
    <row r="1169" spans="2:43">
      <c r="B1169" s="179"/>
      <c r="C1169" s="179"/>
      <c r="D1169" s="179"/>
      <c r="E1169" s="179"/>
      <c r="F1169" s="179"/>
      <c r="G1169" s="179"/>
      <c r="H1169" s="179"/>
      <c r="I1169" s="179"/>
      <c r="J1169" s="179"/>
      <c r="K1169" s="196">
        <f t="shared" si="116"/>
        <v>0</v>
      </c>
      <c r="L1169" s="1118"/>
      <c r="M1169" s="1119"/>
      <c r="N1169" s="1118"/>
      <c r="O1169" s="1119"/>
      <c r="P1169" s="184"/>
      <c r="Q1169" s="184"/>
      <c r="R1169" s="184"/>
      <c r="S1169" s="175"/>
      <c r="T1169" s="175"/>
      <c r="U1169" s="175"/>
      <c r="V1169" s="175"/>
      <c r="W1169" s="175"/>
      <c r="X1169" s="175"/>
      <c r="Y1169" s="175"/>
      <c r="Z1169" s="175"/>
      <c r="AA1169" s="175"/>
      <c r="AB1169" s="175"/>
      <c r="AC1169" s="175"/>
      <c r="AD1169" s="179"/>
      <c r="AE1169" s="179"/>
      <c r="AF1169" s="179"/>
      <c r="AG1169" s="179"/>
      <c r="AH1169" s="179"/>
      <c r="AI1169" s="173"/>
      <c r="AJ1169" s="173"/>
      <c r="AK1169" s="173"/>
      <c r="AL1169" s="173"/>
      <c r="AM1169" s="179"/>
      <c r="AN1169" s="179"/>
      <c r="AO1169" s="194">
        <f t="shared" si="117"/>
        <v>0</v>
      </c>
      <c r="AP1169" s="179">
        <v>1E-3</v>
      </c>
      <c r="AQ1169" s="179"/>
    </row>
    <row r="1170" spans="2:43">
      <c r="B1170" s="179"/>
      <c r="C1170" s="179"/>
      <c r="D1170" s="179"/>
      <c r="E1170" s="179"/>
      <c r="F1170" s="179"/>
      <c r="G1170" s="179"/>
      <c r="H1170" s="179"/>
      <c r="I1170" s="179"/>
      <c r="J1170" s="179"/>
      <c r="K1170" s="196">
        <f t="shared" si="116"/>
        <v>0</v>
      </c>
      <c r="L1170" s="1118"/>
      <c r="M1170" s="1119"/>
      <c r="N1170" s="1118"/>
      <c r="O1170" s="1119"/>
      <c r="P1170" s="184"/>
      <c r="Q1170" s="184"/>
      <c r="R1170" s="184"/>
      <c r="S1170" s="175"/>
      <c r="T1170" s="175"/>
      <c r="U1170" s="175"/>
      <c r="V1170" s="175"/>
      <c r="W1170" s="175"/>
      <c r="X1170" s="175"/>
      <c r="Y1170" s="175"/>
      <c r="Z1170" s="175"/>
      <c r="AA1170" s="175"/>
      <c r="AB1170" s="175"/>
      <c r="AC1170" s="175"/>
      <c r="AD1170" s="179"/>
      <c r="AE1170" s="179"/>
      <c r="AF1170" s="179"/>
      <c r="AG1170" s="179"/>
      <c r="AH1170" s="179"/>
      <c r="AI1170" s="173"/>
      <c r="AJ1170" s="173"/>
      <c r="AK1170" s="173"/>
      <c r="AL1170" s="173"/>
      <c r="AM1170" s="179"/>
      <c r="AN1170" s="179"/>
      <c r="AO1170" s="194">
        <f t="shared" si="117"/>
        <v>0</v>
      </c>
      <c r="AP1170" s="179">
        <v>1E-3</v>
      </c>
      <c r="AQ1170" s="179"/>
    </row>
    <row r="1171" spans="2:43">
      <c r="B1171" s="179"/>
      <c r="C1171" s="179"/>
      <c r="D1171" s="179"/>
      <c r="E1171" s="179"/>
      <c r="F1171" s="179"/>
      <c r="G1171" s="179"/>
      <c r="H1171" s="179"/>
      <c r="I1171" s="179"/>
      <c r="J1171" s="179"/>
      <c r="K1171" s="196">
        <f t="shared" si="116"/>
        <v>0</v>
      </c>
      <c r="L1171" s="1118"/>
      <c r="M1171" s="1119"/>
      <c r="N1171" s="1118"/>
      <c r="O1171" s="1119"/>
      <c r="P1171" s="184"/>
      <c r="Q1171" s="184"/>
      <c r="R1171" s="184"/>
      <c r="S1171" s="175"/>
      <c r="T1171" s="175"/>
      <c r="U1171" s="175"/>
      <c r="V1171" s="175"/>
      <c r="W1171" s="175"/>
      <c r="X1171" s="175"/>
      <c r="Y1171" s="175"/>
      <c r="Z1171" s="175"/>
      <c r="AA1171" s="175"/>
      <c r="AB1171" s="175"/>
      <c r="AC1171" s="175"/>
      <c r="AD1171" s="179"/>
      <c r="AE1171" s="179"/>
      <c r="AF1171" s="179"/>
      <c r="AG1171" s="179"/>
      <c r="AH1171" s="179"/>
      <c r="AI1171" s="173"/>
      <c r="AJ1171" s="173"/>
      <c r="AK1171" s="173"/>
      <c r="AL1171" s="173"/>
      <c r="AM1171" s="179"/>
      <c r="AN1171" s="179"/>
      <c r="AO1171" s="194">
        <f t="shared" si="117"/>
        <v>0</v>
      </c>
      <c r="AP1171" s="179">
        <v>1E-3</v>
      </c>
      <c r="AQ1171" s="179"/>
    </row>
    <row r="1172" spans="2:43">
      <c r="B1172" s="179"/>
      <c r="C1172" s="179"/>
      <c r="D1172" s="179"/>
      <c r="E1172" s="179"/>
      <c r="F1172" s="179"/>
      <c r="G1172" s="179"/>
      <c r="H1172" s="179"/>
      <c r="I1172" s="179"/>
      <c r="J1172" s="179"/>
      <c r="K1172" s="196">
        <f t="shared" si="116"/>
        <v>0</v>
      </c>
      <c r="L1172" s="1118"/>
      <c r="M1172" s="1119"/>
      <c r="N1172" s="1118"/>
      <c r="O1172" s="1119"/>
      <c r="P1172" s="184"/>
      <c r="Q1172" s="184"/>
      <c r="R1172" s="184"/>
      <c r="S1172" s="175"/>
      <c r="T1172" s="175"/>
      <c r="U1172" s="175"/>
      <c r="V1172" s="175"/>
      <c r="W1172" s="175"/>
      <c r="X1172" s="175"/>
      <c r="Y1172" s="175"/>
      <c r="Z1172" s="175"/>
      <c r="AA1172" s="175"/>
      <c r="AB1172" s="175"/>
      <c r="AC1172" s="175"/>
      <c r="AD1172" s="179"/>
      <c r="AE1172" s="179"/>
      <c r="AF1172" s="179"/>
      <c r="AG1172" s="179"/>
      <c r="AH1172" s="179"/>
      <c r="AI1172" s="173"/>
      <c r="AJ1172" s="173"/>
      <c r="AK1172" s="173"/>
      <c r="AL1172" s="173"/>
      <c r="AM1172" s="179"/>
      <c r="AN1172" s="179"/>
      <c r="AO1172" s="194">
        <f t="shared" si="117"/>
        <v>0</v>
      </c>
      <c r="AP1172" s="179">
        <v>1E-3</v>
      </c>
      <c r="AQ1172" s="179"/>
    </row>
    <row r="1173" spans="2:43">
      <c r="B1173" s="179"/>
      <c r="C1173" s="179"/>
      <c r="D1173" s="179"/>
      <c r="E1173" s="179"/>
      <c r="F1173" s="179"/>
      <c r="G1173" s="179"/>
      <c r="H1173" s="179"/>
      <c r="I1173" s="179"/>
      <c r="J1173" s="179"/>
      <c r="K1173" s="196">
        <f t="shared" si="116"/>
        <v>0</v>
      </c>
      <c r="L1173" s="1118"/>
      <c r="M1173" s="1119"/>
      <c r="N1173" s="1118"/>
      <c r="O1173" s="1119"/>
      <c r="P1173" s="184"/>
      <c r="Q1173" s="184"/>
      <c r="R1173" s="184"/>
      <c r="S1173" s="175"/>
      <c r="T1173" s="175"/>
      <c r="U1173" s="175"/>
      <c r="V1173" s="175"/>
      <c r="W1173" s="175"/>
      <c r="X1173" s="175"/>
      <c r="Y1173" s="175"/>
      <c r="Z1173" s="175"/>
      <c r="AA1173" s="175"/>
      <c r="AB1173" s="175"/>
      <c r="AC1173" s="175"/>
      <c r="AD1173" s="179"/>
      <c r="AE1173" s="179"/>
      <c r="AF1173" s="179"/>
      <c r="AG1173" s="179"/>
      <c r="AH1173" s="179"/>
      <c r="AI1173" s="173"/>
      <c r="AJ1173" s="173"/>
      <c r="AK1173" s="173"/>
      <c r="AL1173" s="173"/>
      <c r="AM1173" s="179"/>
      <c r="AN1173" s="179"/>
      <c r="AO1173" s="194">
        <f t="shared" si="117"/>
        <v>0</v>
      </c>
      <c r="AP1173" s="179">
        <v>1E-3</v>
      </c>
      <c r="AQ1173" s="179"/>
    </row>
    <row r="1174" spans="2:43">
      <c r="B1174" s="179"/>
      <c r="C1174" s="179"/>
      <c r="D1174" s="179"/>
      <c r="E1174" s="179"/>
      <c r="F1174" s="179"/>
      <c r="G1174" s="179"/>
      <c r="H1174" s="179"/>
      <c r="I1174" s="179"/>
      <c r="J1174" s="179"/>
      <c r="K1174" s="196">
        <f t="shared" si="116"/>
        <v>0</v>
      </c>
      <c r="L1174" s="1118"/>
      <c r="M1174" s="1119"/>
      <c r="N1174" s="1118"/>
      <c r="O1174" s="1119"/>
      <c r="P1174" s="184"/>
      <c r="Q1174" s="184"/>
      <c r="R1174" s="184"/>
      <c r="S1174" s="175"/>
      <c r="T1174" s="175"/>
      <c r="U1174" s="175"/>
      <c r="V1174" s="175"/>
      <c r="W1174" s="175"/>
      <c r="X1174" s="175"/>
      <c r="Y1174" s="175"/>
      <c r="Z1174" s="175"/>
      <c r="AA1174" s="175"/>
      <c r="AB1174" s="175"/>
      <c r="AC1174" s="175"/>
      <c r="AD1174" s="179"/>
      <c r="AE1174" s="179"/>
      <c r="AF1174" s="179"/>
      <c r="AG1174" s="179"/>
      <c r="AH1174" s="179"/>
      <c r="AI1174" s="173"/>
      <c r="AJ1174" s="173"/>
      <c r="AK1174" s="173"/>
      <c r="AL1174" s="173"/>
      <c r="AM1174" s="179"/>
      <c r="AN1174" s="179"/>
      <c r="AO1174" s="194">
        <f t="shared" si="117"/>
        <v>0</v>
      </c>
      <c r="AP1174" s="179">
        <v>1E-3</v>
      </c>
      <c r="AQ1174" s="179"/>
    </row>
    <row r="1175" spans="2:43">
      <c r="B1175" s="179"/>
      <c r="C1175" s="179"/>
      <c r="D1175" s="179"/>
      <c r="E1175" s="179"/>
      <c r="F1175" s="179"/>
      <c r="G1175" s="179"/>
      <c r="H1175" s="179"/>
      <c r="I1175" s="179"/>
      <c r="J1175" s="179"/>
      <c r="K1175" s="196">
        <f t="shared" si="116"/>
        <v>0</v>
      </c>
      <c r="L1175" s="1118"/>
      <c r="M1175" s="1119"/>
      <c r="N1175" s="1118"/>
      <c r="O1175" s="1119"/>
      <c r="P1175" s="184"/>
      <c r="Q1175" s="184"/>
      <c r="R1175" s="184"/>
      <c r="S1175" s="175"/>
      <c r="T1175" s="175"/>
      <c r="U1175" s="175"/>
      <c r="V1175" s="175"/>
      <c r="W1175" s="175"/>
      <c r="X1175" s="175"/>
      <c r="Y1175" s="175"/>
      <c r="Z1175" s="175"/>
      <c r="AA1175" s="175"/>
      <c r="AB1175" s="175"/>
      <c r="AC1175" s="175"/>
      <c r="AD1175" s="179"/>
      <c r="AE1175" s="179"/>
      <c r="AF1175" s="179"/>
      <c r="AG1175" s="179"/>
      <c r="AH1175" s="179"/>
      <c r="AI1175" s="173"/>
      <c r="AJ1175" s="173"/>
      <c r="AK1175" s="173"/>
      <c r="AL1175" s="173"/>
      <c r="AM1175" s="179"/>
      <c r="AN1175" s="179"/>
      <c r="AO1175" s="194">
        <f t="shared" si="117"/>
        <v>0</v>
      </c>
      <c r="AP1175" s="179">
        <v>1E-3</v>
      </c>
      <c r="AQ1175" s="179"/>
    </row>
    <row r="1176" spans="2:43">
      <c r="B1176" s="179"/>
      <c r="C1176" s="179"/>
      <c r="D1176" s="179"/>
      <c r="E1176" s="179"/>
      <c r="F1176" s="179"/>
      <c r="G1176" s="179"/>
      <c r="H1176" s="179"/>
      <c r="I1176" s="179"/>
      <c r="J1176" s="179"/>
      <c r="K1176" s="196">
        <f t="shared" si="116"/>
        <v>0</v>
      </c>
      <c r="L1176" s="1118"/>
      <c r="M1176" s="1119"/>
      <c r="N1176" s="1118"/>
      <c r="O1176" s="1119"/>
      <c r="P1176" s="184"/>
      <c r="Q1176" s="184"/>
      <c r="R1176" s="184"/>
      <c r="S1176" s="175"/>
      <c r="T1176" s="175"/>
      <c r="U1176" s="175"/>
      <c r="V1176" s="175"/>
      <c r="W1176" s="175"/>
      <c r="X1176" s="175"/>
      <c r="Y1176" s="175"/>
      <c r="Z1176" s="175"/>
      <c r="AA1176" s="175"/>
      <c r="AB1176" s="175"/>
      <c r="AC1176" s="175"/>
      <c r="AD1176" s="179"/>
      <c r="AE1176" s="179"/>
      <c r="AF1176" s="179"/>
      <c r="AG1176" s="179"/>
      <c r="AH1176" s="179"/>
      <c r="AI1176" s="173"/>
      <c r="AJ1176" s="173"/>
      <c r="AK1176" s="173"/>
      <c r="AL1176" s="173"/>
      <c r="AM1176" s="179"/>
      <c r="AN1176" s="179"/>
      <c r="AO1176" s="194">
        <f t="shared" si="117"/>
        <v>0</v>
      </c>
      <c r="AP1176" s="179">
        <v>1E-3</v>
      </c>
      <c r="AQ1176" s="179"/>
    </row>
    <row r="1177" spans="2:43">
      <c r="B1177" s="179"/>
      <c r="C1177" s="179"/>
      <c r="D1177" s="179"/>
      <c r="E1177" s="179"/>
      <c r="F1177" s="179"/>
      <c r="G1177" s="179"/>
      <c r="H1177" s="179"/>
      <c r="I1177" s="179"/>
      <c r="J1177" s="179"/>
      <c r="K1177" s="196">
        <f t="shared" si="116"/>
        <v>0</v>
      </c>
      <c r="L1177" s="1118"/>
      <c r="M1177" s="1119"/>
      <c r="N1177" s="1118"/>
      <c r="O1177" s="1119"/>
      <c r="P1177" s="184"/>
      <c r="Q1177" s="184"/>
      <c r="R1177" s="184"/>
      <c r="S1177" s="175"/>
      <c r="T1177" s="175"/>
      <c r="U1177" s="175"/>
      <c r="V1177" s="175"/>
      <c r="W1177" s="175"/>
      <c r="X1177" s="175"/>
      <c r="Y1177" s="175"/>
      <c r="Z1177" s="175"/>
      <c r="AA1177" s="175"/>
      <c r="AB1177" s="175"/>
      <c r="AC1177" s="175"/>
      <c r="AD1177" s="179"/>
      <c r="AE1177" s="179"/>
      <c r="AF1177" s="179"/>
      <c r="AG1177" s="179"/>
      <c r="AH1177" s="179"/>
      <c r="AI1177" s="173"/>
      <c r="AJ1177" s="173"/>
      <c r="AK1177" s="173"/>
      <c r="AL1177" s="173"/>
      <c r="AM1177" s="179"/>
      <c r="AN1177" s="179"/>
      <c r="AO1177" s="194">
        <f t="shared" si="117"/>
        <v>0</v>
      </c>
      <c r="AP1177" s="179">
        <v>1E-3</v>
      </c>
      <c r="AQ1177" s="179"/>
    </row>
    <row r="1178" spans="2:43">
      <c r="B1178" s="179"/>
      <c r="C1178" s="179"/>
      <c r="D1178" s="179"/>
      <c r="E1178" s="179"/>
      <c r="F1178" s="179"/>
      <c r="G1178" s="179"/>
      <c r="H1178" s="179"/>
      <c r="I1178" s="179"/>
      <c r="J1178" s="179"/>
      <c r="K1178" s="196">
        <f t="shared" si="116"/>
        <v>0</v>
      </c>
      <c r="L1178" s="1118"/>
      <c r="M1178" s="1119"/>
      <c r="N1178" s="1118"/>
      <c r="O1178" s="1119"/>
      <c r="P1178" s="184"/>
      <c r="Q1178" s="184"/>
      <c r="R1178" s="184"/>
      <c r="S1178" s="175"/>
      <c r="T1178" s="175"/>
      <c r="U1178" s="175"/>
      <c r="V1178" s="175"/>
      <c r="W1178" s="175"/>
      <c r="X1178" s="175"/>
      <c r="Y1178" s="175"/>
      <c r="Z1178" s="175"/>
      <c r="AA1178" s="175"/>
      <c r="AB1178" s="175"/>
      <c r="AC1178" s="175"/>
      <c r="AD1178" s="179"/>
      <c r="AE1178" s="179"/>
      <c r="AF1178" s="179"/>
      <c r="AG1178" s="179"/>
      <c r="AH1178" s="179"/>
      <c r="AI1178" s="173"/>
      <c r="AJ1178" s="173"/>
      <c r="AK1178" s="173"/>
      <c r="AL1178" s="173"/>
      <c r="AM1178" s="179"/>
      <c r="AN1178" s="179"/>
      <c r="AO1178" s="194">
        <f t="shared" si="117"/>
        <v>0</v>
      </c>
      <c r="AP1178" s="179">
        <v>1E-3</v>
      </c>
      <c r="AQ1178" s="179"/>
    </row>
    <row r="1179" spans="2:43">
      <c r="B1179" s="179"/>
      <c r="C1179" s="179"/>
      <c r="D1179" s="179"/>
      <c r="E1179" s="179"/>
      <c r="F1179" s="179"/>
      <c r="G1179" s="179"/>
      <c r="H1179" s="179"/>
      <c r="I1179" s="179"/>
      <c r="J1179" s="179"/>
      <c r="K1179" s="196">
        <f t="shared" si="116"/>
        <v>0</v>
      </c>
      <c r="L1179" s="1118"/>
      <c r="M1179" s="1119"/>
      <c r="N1179" s="1118"/>
      <c r="O1179" s="1119"/>
      <c r="P1179" s="184"/>
      <c r="Q1179" s="184"/>
      <c r="R1179" s="184"/>
      <c r="S1179" s="175"/>
      <c r="T1179" s="175"/>
      <c r="U1179" s="175"/>
      <c r="V1179" s="175"/>
      <c r="W1179" s="175"/>
      <c r="X1179" s="175"/>
      <c r="Y1179" s="175"/>
      <c r="Z1179" s="175"/>
      <c r="AA1179" s="175"/>
      <c r="AB1179" s="175"/>
      <c r="AC1179" s="175"/>
      <c r="AD1179" s="179"/>
      <c r="AE1179" s="179"/>
      <c r="AF1179" s="179"/>
      <c r="AG1179" s="179"/>
      <c r="AH1179" s="179"/>
      <c r="AI1179" s="173"/>
      <c r="AJ1179" s="173"/>
      <c r="AK1179" s="173"/>
      <c r="AL1179" s="173"/>
      <c r="AM1179" s="179"/>
      <c r="AN1179" s="179"/>
      <c r="AO1179" s="194">
        <f t="shared" si="117"/>
        <v>0</v>
      </c>
      <c r="AP1179" s="179">
        <v>1E-3</v>
      </c>
      <c r="AQ1179" s="179"/>
    </row>
    <row r="1180" spans="2:43">
      <c r="B1180" s="179"/>
      <c r="C1180" s="179"/>
      <c r="D1180" s="179"/>
      <c r="E1180" s="179"/>
      <c r="F1180" s="179"/>
      <c r="G1180" s="179"/>
      <c r="H1180" s="179"/>
      <c r="I1180" s="179"/>
      <c r="J1180" s="179"/>
      <c r="K1180" s="196">
        <f t="shared" si="116"/>
        <v>0</v>
      </c>
      <c r="L1180" s="1118"/>
      <c r="M1180" s="1119"/>
      <c r="N1180" s="1118"/>
      <c r="O1180" s="1119"/>
      <c r="P1180" s="184"/>
      <c r="Q1180" s="184"/>
      <c r="R1180" s="184"/>
      <c r="S1180" s="175"/>
      <c r="T1180" s="175"/>
      <c r="U1180" s="175"/>
      <c r="V1180" s="175"/>
      <c r="W1180" s="175"/>
      <c r="X1180" s="175"/>
      <c r="Y1180" s="175"/>
      <c r="Z1180" s="175"/>
      <c r="AA1180" s="175"/>
      <c r="AB1180" s="175"/>
      <c r="AC1180" s="175"/>
      <c r="AD1180" s="179"/>
      <c r="AE1180" s="179"/>
      <c r="AF1180" s="179"/>
      <c r="AG1180" s="179"/>
      <c r="AH1180" s="179"/>
      <c r="AI1180" s="173"/>
      <c r="AJ1180" s="173"/>
      <c r="AK1180" s="173"/>
      <c r="AL1180" s="173"/>
      <c r="AM1180" s="179"/>
      <c r="AN1180" s="179"/>
      <c r="AO1180" s="194">
        <f t="shared" si="117"/>
        <v>0</v>
      </c>
      <c r="AP1180" s="179">
        <v>1E-3</v>
      </c>
      <c r="AQ1180" s="179"/>
    </row>
    <row r="1181" spans="2:43">
      <c r="B1181" s="179"/>
      <c r="C1181" s="179"/>
      <c r="D1181" s="179"/>
      <c r="E1181" s="179"/>
      <c r="F1181" s="179"/>
      <c r="G1181" s="179"/>
      <c r="H1181" s="179"/>
      <c r="I1181" s="179"/>
      <c r="J1181" s="179"/>
      <c r="K1181" s="196">
        <f t="shared" si="116"/>
        <v>0</v>
      </c>
      <c r="L1181" s="1118"/>
      <c r="M1181" s="1119"/>
      <c r="N1181" s="1118"/>
      <c r="O1181" s="1119"/>
      <c r="P1181" s="184"/>
      <c r="Q1181" s="184"/>
      <c r="R1181" s="184"/>
      <c r="S1181" s="175"/>
      <c r="T1181" s="175"/>
      <c r="U1181" s="175"/>
      <c r="V1181" s="175"/>
      <c r="W1181" s="175"/>
      <c r="X1181" s="175"/>
      <c r="Y1181" s="175"/>
      <c r="Z1181" s="175"/>
      <c r="AA1181" s="175"/>
      <c r="AB1181" s="175"/>
      <c r="AC1181" s="175"/>
      <c r="AD1181" s="179"/>
      <c r="AE1181" s="179"/>
      <c r="AF1181" s="179"/>
      <c r="AG1181" s="179"/>
      <c r="AH1181" s="179"/>
      <c r="AI1181" s="173"/>
      <c r="AJ1181" s="173"/>
      <c r="AK1181" s="173"/>
      <c r="AL1181" s="173"/>
      <c r="AM1181" s="179"/>
      <c r="AN1181" s="179"/>
      <c r="AO1181" s="194"/>
      <c r="AP1181" s="179">
        <v>1E-3</v>
      </c>
      <c r="AQ1181" s="179"/>
    </row>
    <row r="1182" spans="2:43">
      <c r="B1182" s="179"/>
      <c r="C1182" s="179"/>
      <c r="D1182" s="179"/>
      <c r="E1182" s="179"/>
      <c r="F1182" s="179"/>
      <c r="G1182" s="179"/>
      <c r="H1182" s="179"/>
      <c r="I1182" s="179"/>
      <c r="J1182" s="179"/>
      <c r="K1182" s="196">
        <f t="shared" si="116"/>
        <v>0</v>
      </c>
      <c r="L1182" s="1118"/>
      <c r="M1182" s="1119"/>
      <c r="N1182" s="1118"/>
      <c r="O1182" s="1119"/>
      <c r="P1182" s="184"/>
      <c r="Q1182" s="184"/>
      <c r="R1182" s="184"/>
      <c r="S1182" s="175"/>
      <c r="T1182" s="175"/>
      <c r="U1182" s="175"/>
      <c r="V1182" s="175"/>
      <c r="W1182" s="175"/>
      <c r="X1182" s="175"/>
      <c r="Y1182" s="175"/>
      <c r="Z1182" s="175"/>
      <c r="AA1182" s="175"/>
      <c r="AB1182" s="175"/>
      <c r="AC1182" s="175"/>
      <c r="AD1182" s="179"/>
      <c r="AE1182" s="179"/>
      <c r="AF1182" s="179"/>
      <c r="AG1182" s="179"/>
      <c r="AH1182" s="179"/>
      <c r="AI1182" s="173"/>
      <c r="AJ1182" s="173"/>
      <c r="AK1182" s="173"/>
      <c r="AL1182" s="173"/>
      <c r="AM1182" s="179"/>
      <c r="AN1182" s="179"/>
      <c r="AO1182" s="194"/>
      <c r="AP1182" s="179">
        <v>1E-3</v>
      </c>
      <c r="AQ1182" s="179"/>
    </row>
    <row r="1183" spans="2:43">
      <c r="B1183" s="179"/>
      <c r="C1183" s="179"/>
      <c r="D1183" s="179"/>
      <c r="E1183" s="179"/>
      <c r="F1183" s="179"/>
      <c r="G1183" s="179"/>
      <c r="H1183" s="179"/>
      <c r="I1183" s="179"/>
      <c r="J1183" s="179"/>
      <c r="K1183" s="196">
        <f t="shared" si="116"/>
        <v>0</v>
      </c>
      <c r="L1183" s="1118"/>
      <c r="M1183" s="1119"/>
      <c r="N1183" s="1118"/>
      <c r="O1183" s="1119"/>
      <c r="P1183" s="184"/>
      <c r="Q1183" s="184"/>
      <c r="R1183" s="184"/>
      <c r="S1183" s="175"/>
      <c r="T1183" s="175"/>
      <c r="U1183" s="175"/>
      <c r="V1183" s="175"/>
      <c r="W1183" s="175"/>
      <c r="X1183" s="175"/>
      <c r="Y1183" s="175"/>
      <c r="Z1183" s="175"/>
      <c r="AA1183" s="175"/>
      <c r="AB1183" s="175"/>
      <c r="AC1183" s="175"/>
      <c r="AD1183" s="179"/>
      <c r="AE1183" s="179"/>
      <c r="AF1183" s="179"/>
      <c r="AG1183" s="179"/>
      <c r="AH1183" s="179"/>
      <c r="AI1183" s="173"/>
      <c r="AJ1183" s="173"/>
      <c r="AK1183" s="173"/>
      <c r="AL1183" s="173"/>
      <c r="AM1183" s="179"/>
      <c r="AN1183" s="179"/>
      <c r="AO1183" s="194"/>
      <c r="AP1183" s="179">
        <v>1E-3</v>
      </c>
      <c r="AQ1183" s="179"/>
    </row>
    <row r="1184" spans="2:43">
      <c r="B1184" s="179"/>
      <c r="C1184" s="179"/>
      <c r="D1184" s="179"/>
      <c r="E1184" s="179"/>
      <c r="F1184" s="179"/>
      <c r="G1184" s="179"/>
      <c r="H1184" s="179"/>
      <c r="I1184" s="179"/>
      <c r="J1184" s="179"/>
      <c r="K1184" s="196">
        <f t="shared" si="116"/>
        <v>0</v>
      </c>
      <c r="L1184" s="1118"/>
      <c r="M1184" s="1119"/>
      <c r="N1184" s="1118"/>
      <c r="O1184" s="1119"/>
      <c r="P1184" s="184"/>
      <c r="Q1184" s="184"/>
      <c r="R1184" s="184"/>
      <c r="S1184" s="175"/>
      <c r="T1184" s="175"/>
      <c r="U1184" s="175"/>
      <c r="V1184" s="175"/>
      <c r="W1184" s="175"/>
      <c r="X1184" s="175"/>
      <c r="Y1184" s="175"/>
      <c r="Z1184" s="175"/>
      <c r="AA1184" s="175"/>
      <c r="AB1184" s="175"/>
      <c r="AC1184" s="175"/>
      <c r="AD1184" s="179"/>
      <c r="AE1184" s="179"/>
      <c r="AF1184" s="179"/>
      <c r="AG1184" s="179"/>
      <c r="AH1184" s="179"/>
      <c r="AI1184" s="173"/>
      <c r="AJ1184" s="173"/>
      <c r="AK1184" s="173"/>
      <c r="AL1184" s="173"/>
      <c r="AM1184" s="179"/>
      <c r="AN1184" s="179"/>
      <c r="AO1184" s="194"/>
      <c r="AP1184" s="179">
        <v>1E-3</v>
      </c>
      <c r="AQ1184" s="179"/>
    </row>
    <row r="1185" spans="2:43">
      <c r="B1185" s="179"/>
      <c r="C1185" s="179"/>
      <c r="D1185" s="179"/>
      <c r="E1185" s="179"/>
      <c r="F1185" s="179"/>
      <c r="G1185" s="179"/>
      <c r="H1185" s="179"/>
      <c r="I1185" s="179"/>
      <c r="J1185" s="179"/>
      <c r="K1185" s="196">
        <f t="shared" si="116"/>
        <v>0</v>
      </c>
      <c r="L1185" s="1118"/>
      <c r="M1185" s="1119"/>
      <c r="N1185" s="1118"/>
      <c r="O1185" s="1119"/>
      <c r="P1185" s="184"/>
      <c r="Q1185" s="184"/>
      <c r="R1185" s="184"/>
      <c r="S1185" s="175"/>
      <c r="T1185" s="175"/>
      <c r="U1185" s="175"/>
      <c r="V1185" s="175"/>
      <c r="W1185" s="175"/>
      <c r="X1185" s="175"/>
      <c r="Y1185" s="175"/>
      <c r="Z1185" s="175"/>
      <c r="AA1185" s="175"/>
      <c r="AB1185" s="175"/>
      <c r="AC1185" s="175"/>
      <c r="AD1185" s="179"/>
      <c r="AE1185" s="179"/>
      <c r="AF1185" s="179"/>
      <c r="AG1185" s="179"/>
      <c r="AH1185" s="179"/>
      <c r="AI1185" s="173"/>
      <c r="AJ1185" s="173"/>
      <c r="AK1185" s="173"/>
      <c r="AL1185" s="173"/>
      <c r="AM1185" s="179"/>
      <c r="AN1185" s="179"/>
      <c r="AO1185" s="194"/>
      <c r="AP1185" s="179">
        <v>1E-3</v>
      </c>
      <c r="AQ1185" s="179"/>
    </row>
    <row r="1186" spans="2:43">
      <c r="B1186" s="179"/>
      <c r="C1186" s="179"/>
      <c r="D1186" s="179"/>
      <c r="E1186" s="179"/>
      <c r="F1186" s="179"/>
      <c r="G1186" s="179"/>
      <c r="H1186" s="179"/>
      <c r="I1186" s="179"/>
      <c r="J1186" s="179"/>
      <c r="K1186" s="196">
        <f t="shared" si="116"/>
        <v>0</v>
      </c>
      <c r="L1186" s="1118"/>
      <c r="M1186" s="1119"/>
      <c r="N1186" s="1118"/>
      <c r="O1186" s="1119"/>
      <c r="P1186" s="184"/>
      <c r="Q1186" s="184"/>
      <c r="R1186" s="184"/>
      <c r="S1186" s="175"/>
      <c r="T1186" s="175"/>
      <c r="U1186" s="175"/>
      <c r="V1186" s="175"/>
      <c r="W1186" s="175"/>
      <c r="X1186" s="175"/>
      <c r="Y1186" s="175"/>
      <c r="Z1186" s="175"/>
      <c r="AA1186" s="175"/>
      <c r="AB1186" s="175"/>
      <c r="AC1186" s="175"/>
      <c r="AD1186" s="179"/>
      <c r="AE1186" s="179"/>
      <c r="AF1186" s="179"/>
      <c r="AG1186" s="179"/>
      <c r="AH1186" s="179"/>
      <c r="AI1186" s="173"/>
      <c r="AJ1186" s="173"/>
      <c r="AK1186" s="173"/>
      <c r="AL1186" s="173"/>
      <c r="AM1186" s="179"/>
      <c r="AN1186" s="179"/>
      <c r="AO1186" s="194"/>
      <c r="AP1186" s="179">
        <v>1E-3</v>
      </c>
      <c r="AQ1186" s="179"/>
    </row>
    <row r="1187" spans="2:43">
      <c r="B1187" s="179"/>
      <c r="C1187" s="179"/>
      <c r="D1187" s="179"/>
      <c r="E1187" s="179"/>
      <c r="F1187" s="179"/>
      <c r="G1187" s="179"/>
      <c r="H1187" s="179"/>
      <c r="I1187" s="179"/>
      <c r="J1187" s="179"/>
      <c r="K1187" s="196">
        <f t="shared" si="116"/>
        <v>0</v>
      </c>
      <c r="L1187" s="1118"/>
      <c r="M1187" s="1119"/>
      <c r="N1187" s="1118"/>
      <c r="O1187" s="1119"/>
      <c r="P1187" s="184"/>
      <c r="Q1187" s="184"/>
      <c r="R1187" s="184"/>
      <c r="S1187" s="175"/>
      <c r="T1187" s="175"/>
      <c r="U1187" s="175"/>
      <c r="V1187" s="175"/>
      <c r="W1187" s="175"/>
      <c r="X1187" s="175"/>
      <c r="Y1187" s="175"/>
      <c r="Z1187" s="175"/>
      <c r="AA1187" s="175"/>
      <c r="AB1187" s="175"/>
      <c r="AC1187" s="175"/>
      <c r="AD1187" s="179"/>
      <c r="AE1187" s="179"/>
      <c r="AF1187" s="179"/>
      <c r="AG1187" s="179"/>
      <c r="AH1187" s="179"/>
      <c r="AI1187" s="173"/>
      <c r="AJ1187" s="173"/>
      <c r="AK1187" s="173"/>
      <c r="AL1187" s="173"/>
      <c r="AM1187" s="179"/>
      <c r="AN1187" s="179"/>
      <c r="AO1187" s="194"/>
      <c r="AP1187" s="179">
        <v>1E-3</v>
      </c>
      <c r="AQ1187" s="179"/>
    </row>
    <row r="1188" spans="2:43">
      <c r="B1188" s="179"/>
      <c r="C1188" s="179"/>
      <c r="D1188" s="179"/>
      <c r="E1188" s="179"/>
      <c r="F1188" s="179"/>
      <c r="G1188" s="179"/>
      <c r="H1188" s="179"/>
      <c r="I1188" s="179"/>
      <c r="J1188" s="179"/>
      <c r="K1188" s="196">
        <f t="shared" si="116"/>
        <v>0</v>
      </c>
      <c r="L1188" s="1118"/>
      <c r="M1188" s="1119"/>
      <c r="N1188" s="1118"/>
      <c r="O1188" s="1119"/>
      <c r="P1188" s="184"/>
      <c r="Q1188" s="184"/>
      <c r="R1188" s="184"/>
      <c r="S1188" s="175"/>
      <c r="T1188" s="175"/>
      <c r="U1188" s="175"/>
      <c r="V1188" s="175"/>
      <c r="W1188" s="175"/>
      <c r="X1188" s="175"/>
      <c r="Y1188" s="175"/>
      <c r="Z1188" s="175"/>
      <c r="AA1188" s="175"/>
      <c r="AB1188" s="175"/>
      <c r="AC1188" s="175"/>
      <c r="AD1188" s="179"/>
      <c r="AE1188" s="179"/>
      <c r="AF1188" s="179"/>
      <c r="AG1188" s="179"/>
      <c r="AH1188" s="179"/>
      <c r="AI1188" s="173"/>
      <c r="AJ1188" s="173"/>
      <c r="AK1188" s="173"/>
      <c r="AL1188" s="173"/>
      <c r="AM1188" s="179"/>
      <c r="AN1188" s="179"/>
      <c r="AO1188" s="194"/>
      <c r="AP1188" s="179">
        <v>1E-3</v>
      </c>
      <c r="AQ1188" s="179"/>
    </row>
    <row r="1189" spans="2:43">
      <c r="B1189" s="179"/>
      <c r="C1189" s="179"/>
      <c r="D1189" s="179"/>
      <c r="E1189" s="179"/>
      <c r="F1189" s="179"/>
      <c r="G1189" s="179"/>
      <c r="H1189" s="179"/>
      <c r="I1189" s="179"/>
      <c r="J1189" s="179"/>
      <c r="K1189" s="196">
        <f t="shared" si="116"/>
        <v>0</v>
      </c>
      <c r="L1189" s="1118"/>
      <c r="M1189" s="1119"/>
      <c r="N1189" s="1118"/>
      <c r="O1189" s="1119"/>
      <c r="P1189" s="184"/>
      <c r="Q1189" s="184"/>
      <c r="R1189" s="184"/>
      <c r="S1189" s="175"/>
      <c r="T1189" s="175"/>
      <c r="U1189" s="175"/>
      <c r="V1189" s="175"/>
      <c r="W1189" s="175"/>
      <c r="X1189" s="175"/>
      <c r="Y1189" s="175"/>
      <c r="Z1189" s="175"/>
      <c r="AA1189" s="175"/>
      <c r="AB1189" s="175"/>
      <c r="AC1189" s="175"/>
      <c r="AD1189" s="179"/>
      <c r="AE1189" s="179"/>
      <c r="AF1189" s="179"/>
      <c r="AG1189" s="179"/>
      <c r="AH1189" s="179"/>
      <c r="AI1189" s="173"/>
      <c r="AJ1189" s="173"/>
      <c r="AK1189" s="173"/>
      <c r="AL1189" s="173"/>
      <c r="AM1189" s="179"/>
      <c r="AN1189" s="179"/>
      <c r="AO1189" s="194"/>
      <c r="AP1189" s="179">
        <v>1E-3</v>
      </c>
      <c r="AQ1189" s="179"/>
    </row>
    <row r="1190" spans="2:43">
      <c r="B1190" s="179"/>
      <c r="C1190" s="179"/>
      <c r="D1190" s="179"/>
      <c r="E1190" s="179"/>
      <c r="F1190" s="179"/>
      <c r="G1190" s="179"/>
      <c r="H1190" s="179"/>
      <c r="I1190" s="179"/>
      <c r="J1190" s="179"/>
      <c r="K1190" s="196">
        <f t="shared" si="116"/>
        <v>0</v>
      </c>
      <c r="L1190" s="1118"/>
      <c r="M1190" s="1119"/>
      <c r="N1190" s="1118"/>
      <c r="O1190" s="1119"/>
      <c r="P1190" s="184"/>
      <c r="Q1190" s="184"/>
      <c r="R1190" s="184"/>
      <c r="S1190" s="175"/>
      <c r="T1190" s="175"/>
      <c r="U1190" s="175"/>
      <c r="V1190" s="175"/>
      <c r="W1190" s="175"/>
      <c r="X1190" s="175"/>
      <c r="Y1190" s="175"/>
      <c r="Z1190" s="175"/>
      <c r="AA1190" s="175"/>
      <c r="AB1190" s="175"/>
      <c r="AC1190" s="175"/>
      <c r="AD1190" s="179"/>
      <c r="AE1190" s="179"/>
      <c r="AF1190" s="179"/>
      <c r="AG1190" s="179"/>
      <c r="AH1190" s="179"/>
      <c r="AI1190" s="173"/>
      <c r="AJ1190" s="173"/>
      <c r="AK1190" s="173"/>
      <c r="AL1190" s="173"/>
      <c r="AM1190" s="179"/>
      <c r="AN1190" s="179"/>
      <c r="AO1190" s="194"/>
      <c r="AP1190" s="179">
        <v>1E-3</v>
      </c>
      <c r="AQ1190" s="179"/>
    </row>
    <row r="1191" spans="2:43">
      <c r="B1191" s="179"/>
      <c r="C1191" s="179"/>
      <c r="D1191" s="179"/>
      <c r="E1191" s="179"/>
      <c r="F1191" s="179"/>
      <c r="G1191" s="179"/>
      <c r="H1191" s="179"/>
      <c r="I1191" s="179"/>
      <c r="J1191" s="179"/>
      <c r="K1191" s="196">
        <f t="shared" si="116"/>
        <v>0</v>
      </c>
      <c r="L1191" s="1118"/>
      <c r="M1191" s="1119"/>
      <c r="N1191" s="1118"/>
      <c r="O1191" s="1119"/>
      <c r="P1191" s="184"/>
      <c r="Q1191" s="184"/>
      <c r="R1191" s="184"/>
      <c r="S1191" s="175"/>
      <c r="T1191" s="175"/>
      <c r="U1191" s="175"/>
      <c r="V1191" s="175"/>
      <c r="W1191" s="175"/>
      <c r="X1191" s="175"/>
      <c r="Y1191" s="175"/>
      <c r="Z1191" s="175"/>
      <c r="AA1191" s="175"/>
      <c r="AB1191" s="175"/>
      <c r="AC1191" s="175"/>
      <c r="AD1191" s="179"/>
      <c r="AE1191" s="179"/>
      <c r="AF1191" s="179"/>
      <c r="AG1191" s="179"/>
      <c r="AH1191" s="179"/>
      <c r="AI1191" s="173"/>
      <c r="AJ1191" s="173"/>
      <c r="AK1191" s="173"/>
      <c r="AL1191" s="173"/>
      <c r="AM1191" s="179"/>
      <c r="AN1191" s="179"/>
      <c r="AO1191" s="194"/>
      <c r="AP1191" s="179">
        <v>1E-3</v>
      </c>
      <c r="AQ1191" s="179"/>
    </row>
    <row r="1192" spans="2:43">
      <c r="B1192" s="179"/>
      <c r="C1192" s="179"/>
      <c r="D1192" s="179"/>
      <c r="E1192" s="179"/>
      <c r="F1192" s="179"/>
      <c r="G1192" s="179"/>
      <c r="H1192" s="179"/>
      <c r="I1192" s="179"/>
      <c r="J1192" s="179"/>
      <c r="K1192" s="196">
        <f t="shared" si="116"/>
        <v>0</v>
      </c>
      <c r="L1192" s="1118"/>
      <c r="M1192" s="1119"/>
      <c r="N1192" s="1118"/>
      <c r="O1192" s="1119"/>
      <c r="P1192" s="184"/>
      <c r="Q1192" s="184"/>
      <c r="R1192" s="184"/>
      <c r="S1192" s="175"/>
      <c r="T1192" s="175"/>
      <c r="U1192" s="175"/>
      <c r="V1192" s="175"/>
      <c r="W1192" s="175"/>
      <c r="X1192" s="175"/>
      <c r="Y1192" s="175"/>
      <c r="Z1192" s="175"/>
      <c r="AA1192" s="175"/>
      <c r="AB1192" s="175"/>
      <c r="AC1192" s="175"/>
      <c r="AD1192" s="179"/>
      <c r="AE1192" s="179"/>
      <c r="AF1192" s="179"/>
      <c r="AG1192" s="179"/>
      <c r="AH1192" s="179"/>
      <c r="AI1192" s="173"/>
      <c r="AJ1192" s="173"/>
      <c r="AK1192" s="173"/>
      <c r="AL1192" s="173"/>
      <c r="AM1192" s="179"/>
      <c r="AN1192" s="179"/>
      <c r="AO1192" s="194"/>
      <c r="AP1192" s="179">
        <v>1E-3</v>
      </c>
      <c r="AQ1192" s="179"/>
    </row>
    <row r="1193" spans="2:43">
      <c r="B1193" s="179"/>
      <c r="C1193" s="179"/>
      <c r="D1193" s="179"/>
      <c r="E1193" s="179"/>
      <c r="F1193" s="179"/>
      <c r="G1193" s="179"/>
      <c r="H1193" s="179"/>
      <c r="I1193" s="179"/>
      <c r="J1193" s="179"/>
      <c r="K1193" s="196">
        <f t="shared" si="116"/>
        <v>0</v>
      </c>
      <c r="L1193" s="1118"/>
      <c r="M1193" s="1119"/>
      <c r="N1193" s="1118"/>
      <c r="O1193" s="1119"/>
      <c r="P1193" s="184"/>
      <c r="Q1193" s="184"/>
      <c r="R1193" s="184"/>
      <c r="S1193" s="175"/>
      <c r="T1193" s="175"/>
      <c r="U1193" s="175"/>
      <c r="V1193" s="175"/>
      <c r="W1193" s="175"/>
      <c r="X1193" s="175"/>
      <c r="Y1193" s="175"/>
      <c r="Z1193" s="175"/>
      <c r="AA1193" s="175"/>
      <c r="AB1193" s="175"/>
      <c r="AC1193" s="175"/>
      <c r="AD1193" s="179"/>
      <c r="AE1193" s="179"/>
      <c r="AF1193" s="179"/>
      <c r="AG1193" s="179"/>
      <c r="AH1193" s="179"/>
      <c r="AI1193" s="173"/>
      <c r="AJ1193" s="173"/>
      <c r="AK1193" s="173"/>
      <c r="AL1193" s="173"/>
      <c r="AM1193" s="179"/>
      <c r="AN1193" s="179"/>
      <c r="AO1193" s="194"/>
      <c r="AP1193" s="179">
        <v>1E-3</v>
      </c>
      <c r="AQ1193" s="179"/>
    </row>
    <row r="1194" spans="2:43">
      <c r="B1194" s="179"/>
      <c r="C1194" s="179"/>
      <c r="D1194" s="179"/>
      <c r="E1194" s="179"/>
      <c r="F1194" s="179"/>
      <c r="G1194" s="179"/>
      <c r="H1194" s="179"/>
      <c r="I1194" s="179"/>
      <c r="J1194" s="179"/>
      <c r="K1194" s="196">
        <f t="shared" si="116"/>
        <v>0</v>
      </c>
      <c r="L1194" s="1118"/>
      <c r="M1194" s="1119"/>
      <c r="N1194" s="1118"/>
      <c r="O1194" s="1119"/>
      <c r="P1194" s="184"/>
      <c r="Q1194" s="184"/>
      <c r="R1194" s="184"/>
      <c r="S1194" s="175"/>
      <c r="T1194" s="175"/>
      <c r="U1194" s="175"/>
      <c r="V1194" s="175"/>
      <c r="W1194" s="175"/>
      <c r="X1194" s="175"/>
      <c r="Y1194" s="175"/>
      <c r="Z1194" s="175"/>
      <c r="AA1194" s="175"/>
      <c r="AB1194" s="175"/>
      <c r="AC1194" s="175"/>
      <c r="AD1194" s="179"/>
      <c r="AE1194" s="179"/>
      <c r="AF1194" s="179"/>
      <c r="AG1194" s="179"/>
      <c r="AH1194" s="179"/>
      <c r="AI1194" s="173"/>
      <c r="AJ1194" s="173"/>
      <c r="AK1194" s="173"/>
      <c r="AL1194" s="173"/>
      <c r="AM1194" s="179"/>
      <c r="AN1194" s="179"/>
      <c r="AO1194" s="194"/>
      <c r="AP1194" s="179">
        <v>1E-3</v>
      </c>
      <c r="AQ1194" s="179"/>
    </row>
    <row r="1195" spans="2:43">
      <c r="B1195" s="179"/>
      <c r="C1195" s="179"/>
      <c r="D1195" s="179"/>
      <c r="E1195" s="179"/>
      <c r="F1195" s="179"/>
      <c r="G1195" s="179"/>
      <c r="H1195" s="179"/>
      <c r="I1195" s="179"/>
      <c r="J1195" s="179"/>
      <c r="K1195" s="196">
        <f t="shared" si="116"/>
        <v>0</v>
      </c>
      <c r="L1195" s="1118"/>
      <c r="M1195" s="1119"/>
      <c r="N1195" s="1118"/>
      <c r="O1195" s="1119"/>
      <c r="P1195" s="184"/>
      <c r="Q1195" s="184"/>
      <c r="R1195" s="184"/>
      <c r="S1195" s="175"/>
      <c r="T1195" s="175"/>
      <c r="U1195" s="175"/>
      <c r="V1195" s="175"/>
      <c r="W1195" s="175"/>
      <c r="X1195" s="175"/>
      <c r="Y1195" s="175"/>
      <c r="Z1195" s="175"/>
      <c r="AA1195" s="175"/>
      <c r="AB1195" s="175"/>
      <c r="AC1195" s="175"/>
      <c r="AD1195" s="179"/>
      <c r="AE1195" s="179"/>
      <c r="AF1195" s="179"/>
      <c r="AG1195" s="179"/>
      <c r="AH1195" s="179"/>
      <c r="AI1195" s="173"/>
      <c r="AJ1195" s="173"/>
      <c r="AK1195" s="173"/>
      <c r="AL1195" s="173"/>
      <c r="AM1195" s="179"/>
      <c r="AN1195" s="179"/>
      <c r="AO1195" s="194"/>
      <c r="AP1195" s="179">
        <v>1E-3</v>
      </c>
      <c r="AQ1195" s="179"/>
    </row>
    <row r="1196" spans="2:43">
      <c r="B1196" s="179"/>
      <c r="C1196" s="179"/>
      <c r="D1196" s="179"/>
      <c r="E1196" s="179"/>
      <c r="F1196" s="179"/>
      <c r="G1196" s="179"/>
      <c r="H1196" s="179"/>
      <c r="I1196" s="179"/>
      <c r="J1196" s="179"/>
      <c r="K1196" s="196">
        <f t="shared" si="116"/>
        <v>0</v>
      </c>
      <c r="L1196" s="1118"/>
      <c r="M1196" s="1119"/>
      <c r="N1196" s="1118"/>
      <c r="O1196" s="1119"/>
      <c r="P1196" s="184"/>
      <c r="Q1196" s="184"/>
      <c r="R1196" s="184"/>
      <c r="S1196" s="175"/>
      <c r="T1196" s="175"/>
      <c r="U1196" s="175"/>
      <c r="V1196" s="175"/>
      <c r="W1196" s="175"/>
      <c r="X1196" s="175"/>
      <c r="Y1196" s="175"/>
      <c r="Z1196" s="175"/>
      <c r="AA1196" s="175"/>
      <c r="AB1196" s="175"/>
      <c r="AC1196" s="175"/>
      <c r="AD1196" s="179"/>
      <c r="AE1196" s="179"/>
      <c r="AF1196" s="179"/>
      <c r="AG1196" s="179"/>
      <c r="AH1196" s="179"/>
      <c r="AI1196" s="173"/>
      <c r="AJ1196" s="173"/>
      <c r="AK1196" s="173"/>
      <c r="AL1196" s="173"/>
      <c r="AM1196" s="179"/>
      <c r="AN1196" s="179"/>
      <c r="AO1196" s="194"/>
      <c r="AP1196" s="179">
        <v>1E-3</v>
      </c>
      <c r="AQ1196" s="179"/>
    </row>
    <row r="1197" spans="2:43">
      <c r="B1197" s="179"/>
      <c r="C1197" s="179"/>
      <c r="D1197" s="179"/>
      <c r="E1197" s="179"/>
      <c r="F1197" s="179"/>
      <c r="G1197" s="179"/>
      <c r="H1197" s="179"/>
      <c r="I1197" s="179"/>
      <c r="J1197" s="179"/>
      <c r="K1197" s="196">
        <f t="shared" si="116"/>
        <v>0</v>
      </c>
      <c r="L1197" s="1118"/>
      <c r="M1197" s="1119"/>
      <c r="N1197" s="1118"/>
      <c r="O1197" s="1119"/>
      <c r="P1197" s="184"/>
      <c r="Q1197" s="184"/>
      <c r="R1197" s="184"/>
      <c r="S1197" s="175"/>
      <c r="T1197" s="175"/>
      <c r="U1197" s="175"/>
      <c r="V1197" s="175"/>
      <c r="W1197" s="175"/>
      <c r="X1197" s="175"/>
      <c r="Y1197" s="175"/>
      <c r="Z1197" s="175"/>
      <c r="AA1197" s="175"/>
      <c r="AB1197" s="175"/>
      <c r="AC1197" s="175"/>
      <c r="AD1197" s="179"/>
      <c r="AE1197" s="179"/>
      <c r="AF1197" s="179"/>
      <c r="AG1197" s="179"/>
      <c r="AH1197" s="179"/>
      <c r="AI1197" s="173"/>
      <c r="AJ1197" s="173"/>
      <c r="AK1197" s="173"/>
      <c r="AL1197" s="173"/>
      <c r="AM1197" s="179"/>
      <c r="AN1197" s="179"/>
      <c r="AO1197" s="194"/>
      <c r="AP1197" s="179">
        <v>1E-3</v>
      </c>
      <c r="AQ1197" s="179"/>
    </row>
    <row r="1198" spans="2:43">
      <c r="B1198" s="179"/>
      <c r="C1198" s="179"/>
      <c r="D1198" s="179"/>
      <c r="E1198" s="179"/>
      <c r="F1198" s="179"/>
      <c r="G1198" s="179"/>
      <c r="H1198" s="179"/>
      <c r="I1198" s="179"/>
      <c r="J1198" s="179"/>
      <c r="K1198" s="196">
        <f t="shared" si="116"/>
        <v>0</v>
      </c>
      <c r="L1198" s="1118"/>
      <c r="M1198" s="1119"/>
      <c r="N1198" s="1118"/>
      <c r="O1198" s="1119"/>
      <c r="P1198" s="184"/>
      <c r="Q1198" s="184"/>
      <c r="R1198" s="184"/>
      <c r="S1198" s="175"/>
      <c r="T1198" s="175"/>
      <c r="U1198" s="175"/>
      <c r="V1198" s="175"/>
      <c r="W1198" s="175"/>
      <c r="X1198" s="175"/>
      <c r="Y1198" s="175"/>
      <c r="Z1198" s="175"/>
      <c r="AA1198" s="175"/>
      <c r="AB1198" s="175"/>
      <c r="AC1198" s="175"/>
      <c r="AD1198" s="179"/>
      <c r="AE1198" s="179"/>
      <c r="AF1198" s="179"/>
      <c r="AG1198" s="179"/>
      <c r="AH1198" s="179"/>
      <c r="AI1198" s="173"/>
      <c r="AJ1198" s="173"/>
      <c r="AK1198" s="173"/>
      <c r="AL1198" s="173"/>
      <c r="AM1198" s="179"/>
      <c r="AN1198" s="179"/>
      <c r="AO1198" s="194"/>
      <c r="AP1198" s="179">
        <v>1E-3</v>
      </c>
      <c r="AQ1198" s="179"/>
    </row>
    <row r="1199" spans="2:43">
      <c r="B1199" s="179"/>
      <c r="C1199" s="179"/>
      <c r="D1199" s="179"/>
      <c r="E1199" s="179"/>
      <c r="F1199" s="179"/>
      <c r="G1199" s="179"/>
      <c r="H1199" s="179"/>
      <c r="I1199" s="179"/>
      <c r="J1199" s="179"/>
      <c r="K1199" s="196">
        <f t="shared" si="116"/>
        <v>0</v>
      </c>
      <c r="L1199" s="1118"/>
      <c r="M1199" s="1119"/>
      <c r="N1199" s="1118"/>
      <c r="O1199" s="1119"/>
      <c r="P1199" s="184"/>
      <c r="Q1199" s="184"/>
      <c r="R1199" s="184"/>
      <c r="S1199" s="175"/>
      <c r="T1199" s="175"/>
      <c r="U1199" s="175"/>
      <c r="V1199" s="175"/>
      <c r="W1199" s="175"/>
      <c r="X1199" s="175"/>
      <c r="Y1199" s="175"/>
      <c r="Z1199" s="175"/>
      <c r="AA1199" s="175"/>
      <c r="AB1199" s="175"/>
      <c r="AC1199" s="175"/>
      <c r="AD1199" s="179"/>
      <c r="AE1199" s="179"/>
      <c r="AF1199" s="179"/>
      <c r="AG1199" s="179"/>
      <c r="AH1199" s="179"/>
      <c r="AI1199" s="173"/>
      <c r="AJ1199" s="173"/>
      <c r="AK1199" s="173"/>
      <c r="AL1199" s="173"/>
      <c r="AM1199" s="179"/>
      <c r="AN1199" s="179"/>
      <c r="AO1199" s="194"/>
      <c r="AP1199" s="179">
        <v>1E-3</v>
      </c>
      <c r="AQ1199" s="179"/>
    </row>
    <row r="1200" spans="2:43">
      <c r="B1200" s="179"/>
      <c r="C1200" s="179"/>
      <c r="D1200" s="179"/>
      <c r="E1200" s="179"/>
      <c r="F1200" s="179"/>
      <c r="G1200" s="179"/>
      <c r="H1200" s="179"/>
      <c r="I1200" s="179"/>
      <c r="J1200" s="179"/>
      <c r="K1200" s="196">
        <f t="shared" si="116"/>
        <v>0</v>
      </c>
      <c r="L1200" s="1118"/>
      <c r="M1200" s="1119"/>
      <c r="N1200" s="1118"/>
      <c r="O1200" s="1119"/>
      <c r="P1200" s="184"/>
      <c r="Q1200" s="184"/>
      <c r="R1200" s="184"/>
      <c r="S1200" s="175"/>
      <c r="T1200" s="175"/>
      <c r="U1200" s="175"/>
      <c r="V1200" s="175"/>
      <c r="W1200" s="175"/>
      <c r="X1200" s="175"/>
      <c r="Y1200" s="175"/>
      <c r="Z1200" s="175"/>
      <c r="AA1200" s="175"/>
      <c r="AB1200" s="175"/>
      <c r="AC1200" s="175"/>
      <c r="AD1200" s="179"/>
      <c r="AE1200" s="179"/>
      <c r="AF1200" s="179"/>
      <c r="AG1200" s="179"/>
      <c r="AH1200" s="179"/>
      <c r="AI1200" s="173"/>
      <c r="AJ1200" s="173"/>
      <c r="AK1200" s="173"/>
      <c r="AL1200" s="173"/>
      <c r="AM1200" s="179"/>
      <c r="AN1200" s="179"/>
      <c r="AO1200" s="194"/>
      <c r="AP1200" s="179">
        <v>1E-3</v>
      </c>
      <c r="AQ1200" s="179"/>
    </row>
    <row r="1201" spans="2:43">
      <c r="B1201" s="179"/>
      <c r="C1201" s="179"/>
      <c r="D1201" s="179"/>
      <c r="E1201" s="179"/>
      <c r="F1201" s="179"/>
      <c r="G1201" s="179"/>
      <c r="H1201" s="179"/>
      <c r="I1201" s="179"/>
      <c r="J1201" s="179"/>
      <c r="K1201" s="196">
        <f t="shared" si="116"/>
        <v>0</v>
      </c>
      <c r="L1201" s="1118"/>
      <c r="M1201" s="1119"/>
      <c r="N1201" s="1118"/>
      <c r="O1201" s="1119"/>
      <c r="P1201" s="184"/>
      <c r="Q1201" s="184"/>
      <c r="R1201" s="184"/>
      <c r="S1201" s="175"/>
      <c r="T1201" s="175"/>
      <c r="U1201" s="175"/>
      <c r="V1201" s="175"/>
      <c r="W1201" s="175"/>
      <c r="X1201" s="175"/>
      <c r="Y1201" s="175"/>
      <c r="Z1201" s="175"/>
      <c r="AA1201" s="175"/>
      <c r="AB1201" s="175"/>
      <c r="AC1201" s="175"/>
      <c r="AD1201" s="179"/>
      <c r="AE1201" s="179"/>
      <c r="AF1201" s="179"/>
      <c r="AG1201" s="179"/>
      <c r="AH1201" s="179"/>
      <c r="AI1201" s="173"/>
      <c r="AJ1201" s="173"/>
      <c r="AK1201" s="173"/>
      <c r="AL1201" s="173"/>
      <c r="AM1201" s="179"/>
      <c r="AN1201" s="179"/>
      <c r="AO1201" s="194"/>
      <c r="AP1201" s="179">
        <v>1E-3</v>
      </c>
      <c r="AQ1201" s="179"/>
    </row>
    <row r="1202" spans="2:43">
      <c r="B1202" s="179"/>
      <c r="C1202" s="179"/>
      <c r="D1202" s="179"/>
      <c r="E1202" s="179"/>
      <c r="F1202" s="179"/>
      <c r="G1202" s="179"/>
      <c r="H1202" s="179"/>
      <c r="I1202" s="179"/>
      <c r="J1202" s="179"/>
      <c r="K1202" s="196">
        <f t="shared" si="116"/>
        <v>0</v>
      </c>
      <c r="L1202" s="1118"/>
      <c r="M1202" s="1119"/>
      <c r="N1202" s="1118"/>
      <c r="O1202" s="1119"/>
      <c r="P1202" s="184"/>
      <c r="Q1202" s="184"/>
      <c r="R1202" s="184"/>
      <c r="S1202" s="175"/>
      <c r="T1202" s="175"/>
      <c r="U1202" s="175"/>
      <c r="V1202" s="175"/>
      <c r="W1202" s="175"/>
      <c r="X1202" s="175"/>
      <c r="Y1202" s="175"/>
      <c r="Z1202" s="175"/>
      <c r="AA1202" s="175"/>
      <c r="AB1202" s="175"/>
      <c r="AC1202" s="175"/>
      <c r="AD1202" s="179"/>
      <c r="AE1202" s="179"/>
      <c r="AF1202" s="179"/>
      <c r="AG1202" s="179"/>
      <c r="AH1202" s="179"/>
      <c r="AI1202" s="173"/>
      <c r="AJ1202" s="173"/>
      <c r="AK1202" s="173"/>
      <c r="AL1202" s="173"/>
      <c r="AM1202" s="179"/>
      <c r="AN1202" s="179"/>
      <c r="AO1202" s="194"/>
      <c r="AP1202" s="179">
        <v>1E-3</v>
      </c>
      <c r="AQ1202" s="179"/>
    </row>
    <row r="1203" spans="2:43">
      <c r="B1203" s="179"/>
      <c r="C1203" s="179"/>
      <c r="D1203" s="179"/>
      <c r="E1203" s="179"/>
      <c r="F1203" s="179"/>
      <c r="G1203" s="179"/>
      <c r="H1203" s="179"/>
      <c r="I1203" s="179"/>
      <c r="J1203" s="179"/>
      <c r="K1203" s="196">
        <f t="shared" si="116"/>
        <v>0</v>
      </c>
      <c r="L1203" s="1118"/>
      <c r="M1203" s="1119"/>
      <c r="N1203" s="1118"/>
      <c r="O1203" s="1119"/>
      <c r="P1203" s="184"/>
      <c r="Q1203" s="184"/>
      <c r="R1203" s="184"/>
      <c r="S1203" s="175"/>
      <c r="T1203" s="175"/>
      <c r="U1203" s="175"/>
      <c r="V1203" s="175"/>
      <c r="W1203" s="175"/>
      <c r="X1203" s="175"/>
      <c r="Y1203" s="175"/>
      <c r="Z1203" s="175"/>
      <c r="AA1203" s="175"/>
      <c r="AB1203" s="175"/>
      <c r="AC1203" s="175"/>
      <c r="AD1203" s="179"/>
      <c r="AE1203" s="179"/>
      <c r="AF1203" s="179"/>
      <c r="AG1203" s="179"/>
      <c r="AH1203" s="179"/>
      <c r="AI1203" s="173"/>
      <c r="AJ1203" s="173"/>
      <c r="AK1203" s="173"/>
      <c r="AL1203" s="173"/>
      <c r="AM1203" s="179"/>
      <c r="AN1203" s="179"/>
      <c r="AO1203" s="194"/>
      <c r="AP1203" s="179">
        <v>1E-3</v>
      </c>
      <c r="AQ1203" s="179"/>
    </row>
    <row r="1204" spans="2:43">
      <c r="B1204" s="179"/>
      <c r="C1204" s="179"/>
      <c r="D1204" s="179"/>
      <c r="E1204" s="179"/>
      <c r="F1204" s="179"/>
      <c r="G1204" s="179"/>
      <c r="H1204" s="179"/>
      <c r="I1204" s="179"/>
      <c r="J1204" s="179"/>
      <c r="K1204" s="196">
        <f t="shared" si="116"/>
        <v>0</v>
      </c>
      <c r="L1204" s="1118"/>
      <c r="M1204" s="1119"/>
      <c r="N1204" s="1118"/>
      <c r="O1204" s="1119"/>
      <c r="P1204" s="184"/>
      <c r="Q1204" s="184"/>
      <c r="R1204" s="184"/>
      <c r="S1204" s="175"/>
      <c r="T1204" s="175"/>
      <c r="U1204" s="175"/>
      <c r="V1204" s="175"/>
      <c r="W1204" s="175"/>
      <c r="X1204" s="175"/>
      <c r="Y1204" s="175"/>
      <c r="Z1204" s="175"/>
      <c r="AA1204" s="175"/>
      <c r="AB1204" s="175"/>
      <c r="AC1204" s="175"/>
      <c r="AD1204" s="179"/>
      <c r="AE1204" s="179"/>
      <c r="AF1204" s="179"/>
      <c r="AG1204" s="179"/>
      <c r="AH1204" s="179"/>
      <c r="AI1204" s="173"/>
      <c r="AJ1204" s="173"/>
      <c r="AK1204" s="173"/>
      <c r="AL1204" s="173"/>
      <c r="AM1204" s="179"/>
      <c r="AN1204" s="179"/>
      <c r="AO1204" s="194"/>
      <c r="AP1204" s="179">
        <v>1E-3</v>
      </c>
      <c r="AQ1204" s="179"/>
    </row>
    <row r="1205" spans="2:43">
      <c r="B1205" s="179"/>
      <c r="C1205" s="179"/>
      <c r="D1205" s="179"/>
      <c r="E1205" s="179"/>
      <c r="F1205" s="179"/>
      <c r="G1205" s="179"/>
      <c r="H1205" s="179"/>
      <c r="I1205" s="179"/>
      <c r="J1205" s="179"/>
      <c r="K1205" s="196">
        <f t="shared" si="116"/>
        <v>0</v>
      </c>
      <c r="L1205" s="1118"/>
      <c r="M1205" s="1119"/>
      <c r="N1205" s="1118"/>
      <c r="O1205" s="1119"/>
      <c r="P1205" s="184"/>
      <c r="Q1205" s="184"/>
      <c r="R1205" s="184"/>
      <c r="S1205" s="175"/>
      <c r="T1205" s="175"/>
      <c r="U1205" s="175"/>
      <c r="V1205" s="175"/>
      <c r="W1205" s="175"/>
      <c r="X1205" s="175"/>
      <c r="Y1205" s="175"/>
      <c r="Z1205" s="175"/>
      <c r="AA1205" s="175"/>
      <c r="AB1205" s="175"/>
      <c r="AC1205" s="175"/>
      <c r="AD1205" s="179"/>
      <c r="AE1205" s="179"/>
      <c r="AF1205" s="179"/>
      <c r="AG1205" s="179"/>
      <c r="AH1205" s="179"/>
      <c r="AI1205" s="173"/>
      <c r="AJ1205" s="173"/>
      <c r="AK1205" s="173"/>
      <c r="AL1205" s="173"/>
      <c r="AM1205" s="179"/>
      <c r="AN1205" s="179"/>
      <c r="AO1205" s="194"/>
      <c r="AP1205" s="179">
        <v>1E-3</v>
      </c>
      <c r="AQ1205" s="179"/>
    </row>
    <row r="1206" spans="2:43">
      <c r="B1206" s="179"/>
      <c r="C1206" s="179"/>
      <c r="D1206" s="179"/>
      <c r="E1206" s="179"/>
      <c r="F1206" s="179"/>
      <c r="G1206" s="179"/>
      <c r="H1206" s="179"/>
      <c r="I1206" s="179"/>
      <c r="J1206" s="179"/>
      <c r="K1206" s="196">
        <f t="shared" si="116"/>
        <v>0</v>
      </c>
      <c r="L1206" s="1118"/>
      <c r="M1206" s="1119"/>
      <c r="N1206" s="1118"/>
      <c r="O1206" s="1119"/>
      <c r="P1206" s="184"/>
      <c r="Q1206" s="184"/>
      <c r="R1206" s="184"/>
      <c r="S1206" s="175"/>
      <c r="T1206" s="175"/>
      <c r="U1206" s="175"/>
      <c r="V1206" s="175"/>
      <c r="W1206" s="175"/>
      <c r="X1206" s="175"/>
      <c r="Y1206" s="175"/>
      <c r="Z1206" s="175"/>
      <c r="AA1206" s="175"/>
      <c r="AB1206" s="175"/>
      <c r="AC1206" s="175"/>
      <c r="AD1206" s="179"/>
      <c r="AE1206" s="179"/>
      <c r="AF1206" s="179"/>
      <c r="AG1206" s="179"/>
      <c r="AH1206" s="179"/>
      <c r="AI1206" s="173"/>
      <c r="AJ1206" s="173"/>
      <c r="AK1206" s="173"/>
      <c r="AL1206" s="173"/>
      <c r="AM1206" s="179"/>
      <c r="AN1206" s="179"/>
      <c r="AO1206" s="194"/>
      <c r="AP1206" s="179">
        <v>1E-3</v>
      </c>
      <c r="AQ1206" s="179"/>
    </row>
    <row r="1207" spans="2:43">
      <c r="B1207" s="179"/>
      <c r="C1207" s="179"/>
      <c r="D1207" s="179"/>
      <c r="E1207" s="179"/>
      <c r="F1207" s="179"/>
      <c r="G1207" s="179"/>
      <c r="H1207" s="179"/>
      <c r="I1207" s="179"/>
      <c r="J1207" s="179"/>
      <c r="K1207" s="196">
        <f t="shared" si="116"/>
        <v>0</v>
      </c>
      <c r="L1207" s="1118"/>
      <c r="M1207" s="1119"/>
      <c r="N1207" s="1118"/>
      <c r="O1207" s="1119"/>
      <c r="P1207" s="184"/>
      <c r="Q1207" s="184"/>
      <c r="R1207" s="184"/>
      <c r="S1207" s="175"/>
      <c r="T1207" s="175"/>
      <c r="U1207" s="175"/>
      <c r="V1207" s="175"/>
      <c r="W1207" s="175"/>
      <c r="X1207" s="175"/>
      <c r="Y1207" s="175"/>
      <c r="Z1207" s="175"/>
      <c r="AA1207" s="175"/>
      <c r="AB1207" s="175"/>
      <c r="AC1207" s="175"/>
      <c r="AD1207" s="179"/>
      <c r="AE1207" s="179"/>
      <c r="AF1207" s="179"/>
      <c r="AG1207" s="179"/>
      <c r="AH1207" s="179"/>
      <c r="AI1207" s="173"/>
      <c r="AJ1207" s="173"/>
      <c r="AK1207" s="173"/>
      <c r="AL1207" s="173"/>
      <c r="AM1207" s="179"/>
      <c r="AN1207" s="179"/>
      <c r="AO1207" s="194"/>
      <c r="AP1207" s="179">
        <v>1E-3</v>
      </c>
      <c r="AQ1207" s="179"/>
    </row>
    <row r="1208" spans="2:43">
      <c r="B1208" s="179"/>
      <c r="C1208" s="179"/>
      <c r="D1208" s="179"/>
      <c r="E1208" s="179"/>
      <c r="F1208" s="179"/>
      <c r="G1208" s="179"/>
      <c r="H1208" s="179"/>
      <c r="I1208" s="179"/>
      <c r="J1208" s="179"/>
      <c r="K1208" s="196">
        <f t="shared" si="116"/>
        <v>0</v>
      </c>
      <c r="L1208" s="1118"/>
      <c r="M1208" s="1119"/>
      <c r="N1208" s="1118"/>
      <c r="O1208" s="1119"/>
      <c r="P1208" s="184"/>
      <c r="Q1208" s="184"/>
      <c r="R1208" s="184"/>
      <c r="S1208" s="175"/>
      <c r="T1208" s="175"/>
      <c r="U1208" s="175"/>
      <c r="V1208" s="175"/>
      <c r="W1208" s="175"/>
      <c r="X1208" s="175"/>
      <c r="Y1208" s="175"/>
      <c r="Z1208" s="175"/>
      <c r="AA1208" s="175"/>
      <c r="AB1208" s="175"/>
      <c r="AC1208" s="175"/>
      <c r="AD1208" s="179"/>
      <c r="AE1208" s="179"/>
      <c r="AF1208" s="179"/>
      <c r="AG1208" s="179"/>
      <c r="AH1208" s="179"/>
      <c r="AI1208" s="173"/>
      <c r="AJ1208" s="173"/>
      <c r="AK1208" s="173"/>
      <c r="AL1208" s="173"/>
      <c r="AM1208" s="179"/>
      <c r="AN1208" s="179"/>
      <c r="AO1208" s="194"/>
      <c r="AP1208" s="179">
        <v>1E-3</v>
      </c>
      <c r="AQ1208" s="179"/>
    </row>
    <row r="1209" spans="2:43">
      <c r="B1209" s="179"/>
      <c r="C1209" s="179"/>
      <c r="D1209" s="179"/>
      <c r="E1209" s="179"/>
      <c r="F1209" s="179"/>
      <c r="G1209" s="179"/>
      <c r="H1209" s="179"/>
      <c r="I1209" s="179"/>
      <c r="J1209" s="179"/>
      <c r="K1209" s="196">
        <f t="shared" si="116"/>
        <v>0</v>
      </c>
      <c r="L1209" s="1118"/>
      <c r="M1209" s="1119"/>
      <c r="N1209" s="1118"/>
      <c r="O1209" s="1119"/>
      <c r="P1209" s="184"/>
      <c r="Q1209" s="184"/>
      <c r="R1209" s="184"/>
      <c r="S1209" s="175"/>
      <c r="T1209" s="175"/>
      <c r="U1209" s="175"/>
      <c r="V1209" s="175"/>
      <c r="W1209" s="175"/>
      <c r="X1209" s="175"/>
      <c r="Y1209" s="175"/>
      <c r="Z1209" s="175"/>
      <c r="AA1209" s="175"/>
      <c r="AB1209" s="175"/>
      <c r="AC1209" s="175"/>
      <c r="AD1209" s="179"/>
      <c r="AE1209" s="179"/>
      <c r="AF1209" s="179"/>
      <c r="AG1209" s="179"/>
      <c r="AH1209" s="179"/>
      <c r="AI1209" s="173"/>
      <c r="AJ1209" s="173"/>
      <c r="AK1209" s="173"/>
      <c r="AL1209" s="173"/>
      <c r="AM1209" s="179"/>
      <c r="AN1209" s="179"/>
      <c r="AO1209" s="194"/>
      <c r="AP1209" s="179">
        <v>1E-3</v>
      </c>
      <c r="AQ1209" s="179"/>
    </row>
    <row r="1210" spans="2:43">
      <c r="B1210" s="179"/>
      <c r="C1210" s="179"/>
      <c r="D1210" s="179"/>
      <c r="E1210" s="179"/>
      <c r="F1210" s="179"/>
      <c r="G1210" s="179"/>
      <c r="H1210" s="179"/>
      <c r="I1210" s="179"/>
      <c r="J1210" s="179"/>
      <c r="K1210" s="196">
        <f t="shared" si="116"/>
        <v>0</v>
      </c>
      <c r="L1210" s="1118"/>
      <c r="M1210" s="1119"/>
      <c r="N1210" s="1118"/>
      <c r="O1210" s="1119"/>
      <c r="P1210" s="184"/>
      <c r="Q1210" s="184"/>
      <c r="R1210" s="184"/>
      <c r="S1210" s="175"/>
      <c r="T1210" s="175"/>
      <c r="U1210" s="175"/>
      <c r="V1210" s="175"/>
      <c r="W1210" s="175"/>
      <c r="X1210" s="175"/>
      <c r="Y1210" s="175"/>
      <c r="Z1210" s="175"/>
      <c r="AA1210" s="175"/>
      <c r="AB1210" s="175"/>
      <c r="AC1210" s="175"/>
      <c r="AD1210" s="179"/>
      <c r="AE1210" s="179"/>
      <c r="AF1210" s="179"/>
      <c r="AG1210" s="179"/>
      <c r="AH1210" s="179"/>
      <c r="AI1210" s="173"/>
      <c r="AJ1210" s="173"/>
      <c r="AK1210" s="173"/>
      <c r="AL1210" s="173"/>
      <c r="AM1210" s="179"/>
      <c r="AN1210" s="179"/>
      <c r="AO1210" s="194"/>
      <c r="AP1210" s="179">
        <v>1E-3</v>
      </c>
      <c r="AQ1210" s="179"/>
    </row>
    <row r="1211" spans="2:43">
      <c r="B1211" s="179"/>
      <c r="C1211" s="179"/>
      <c r="D1211" s="179"/>
      <c r="E1211" s="179"/>
      <c r="F1211" s="179"/>
      <c r="G1211" s="179"/>
      <c r="H1211" s="179"/>
      <c r="I1211" s="179"/>
      <c r="J1211" s="179"/>
      <c r="K1211" s="196">
        <f t="shared" si="116"/>
        <v>0</v>
      </c>
      <c r="L1211" s="1118"/>
      <c r="M1211" s="1119"/>
      <c r="N1211" s="1118"/>
      <c r="O1211" s="1119"/>
      <c r="P1211" s="184"/>
      <c r="Q1211" s="184"/>
      <c r="R1211" s="184"/>
      <c r="S1211" s="175"/>
      <c r="T1211" s="175"/>
      <c r="U1211" s="175"/>
      <c r="V1211" s="175"/>
      <c r="W1211" s="175"/>
      <c r="X1211" s="175"/>
      <c r="Y1211" s="175"/>
      <c r="Z1211" s="175"/>
      <c r="AA1211" s="175"/>
      <c r="AB1211" s="175"/>
      <c r="AC1211" s="175"/>
      <c r="AD1211" s="179"/>
      <c r="AE1211" s="179"/>
      <c r="AF1211" s="179"/>
      <c r="AG1211" s="179"/>
      <c r="AH1211" s="179"/>
      <c r="AI1211" s="173"/>
      <c r="AJ1211" s="173"/>
      <c r="AK1211" s="173"/>
      <c r="AL1211" s="173"/>
      <c r="AM1211" s="179"/>
      <c r="AN1211" s="179"/>
      <c r="AO1211" s="194"/>
      <c r="AP1211" s="179">
        <v>1E-3</v>
      </c>
      <c r="AQ1211" s="179"/>
    </row>
    <row r="1212" spans="2:43">
      <c r="B1212" s="179"/>
      <c r="C1212" s="179"/>
      <c r="D1212" s="179"/>
      <c r="E1212" s="179"/>
      <c r="F1212" s="179"/>
      <c r="G1212" s="179"/>
      <c r="H1212" s="179"/>
      <c r="I1212" s="179"/>
      <c r="J1212" s="179"/>
      <c r="K1212" s="196">
        <f t="shared" si="116"/>
        <v>0</v>
      </c>
      <c r="L1212" s="1118"/>
      <c r="M1212" s="1119"/>
      <c r="N1212" s="1118"/>
      <c r="O1212" s="1119"/>
      <c r="P1212" s="184"/>
      <c r="Q1212" s="184"/>
      <c r="R1212" s="184"/>
      <c r="S1212" s="175"/>
      <c r="T1212" s="175"/>
      <c r="U1212" s="175"/>
      <c r="V1212" s="175"/>
      <c r="W1212" s="175"/>
      <c r="X1212" s="175"/>
      <c r="Y1212" s="175"/>
      <c r="Z1212" s="175"/>
      <c r="AA1212" s="175"/>
      <c r="AB1212" s="175"/>
      <c r="AC1212" s="175"/>
      <c r="AD1212" s="179"/>
      <c r="AE1212" s="179"/>
      <c r="AF1212" s="179"/>
      <c r="AG1212" s="179"/>
      <c r="AH1212" s="179"/>
      <c r="AI1212" s="173"/>
      <c r="AJ1212" s="173"/>
      <c r="AK1212" s="173"/>
      <c r="AL1212" s="173"/>
      <c r="AM1212" s="179"/>
      <c r="AN1212" s="179"/>
      <c r="AO1212" s="194"/>
      <c r="AP1212" s="179">
        <v>1E-3</v>
      </c>
      <c r="AQ1212" s="179"/>
    </row>
    <row r="1213" spans="2:43">
      <c r="B1213" s="179"/>
      <c r="C1213" s="179"/>
      <c r="D1213" s="179"/>
      <c r="E1213" s="179"/>
      <c r="F1213" s="179"/>
      <c r="G1213" s="179"/>
      <c r="H1213" s="179"/>
      <c r="I1213" s="179"/>
      <c r="J1213" s="179"/>
      <c r="K1213" s="196">
        <f t="shared" si="116"/>
        <v>0</v>
      </c>
      <c r="L1213" s="1118"/>
      <c r="M1213" s="1119"/>
      <c r="N1213" s="1118"/>
      <c r="O1213" s="1119"/>
      <c r="P1213" s="184"/>
      <c r="Q1213" s="184"/>
      <c r="R1213" s="184"/>
      <c r="S1213" s="175"/>
      <c r="T1213" s="175"/>
      <c r="U1213" s="175"/>
      <c r="V1213" s="175"/>
      <c r="W1213" s="175"/>
      <c r="X1213" s="175"/>
      <c r="Y1213" s="175"/>
      <c r="Z1213" s="175"/>
      <c r="AA1213" s="175"/>
      <c r="AB1213" s="175"/>
      <c r="AC1213" s="175"/>
      <c r="AD1213" s="179"/>
      <c r="AE1213" s="179"/>
      <c r="AF1213" s="179"/>
      <c r="AG1213" s="179"/>
      <c r="AH1213" s="179"/>
      <c r="AI1213" s="173"/>
      <c r="AJ1213" s="173"/>
      <c r="AK1213" s="173"/>
      <c r="AL1213" s="173"/>
      <c r="AM1213" s="179"/>
      <c r="AN1213" s="179"/>
      <c r="AO1213" s="194"/>
      <c r="AP1213" s="179">
        <v>1E-3</v>
      </c>
      <c r="AQ1213" s="179"/>
    </row>
    <row r="1214" spans="2:43">
      <c r="B1214" s="179"/>
      <c r="C1214" s="179"/>
      <c r="D1214" s="179"/>
      <c r="E1214" s="179"/>
      <c r="F1214" s="179"/>
      <c r="G1214" s="179"/>
      <c r="H1214" s="179"/>
      <c r="I1214" s="179"/>
      <c r="J1214" s="179"/>
      <c r="K1214" s="196">
        <f t="shared" si="116"/>
        <v>0</v>
      </c>
      <c r="L1214" s="1118"/>
      <c r="M1214" s="1119"/>
      <c r="N1214" s="1118"/>
      <c r="O1214" s="1119"/>
      <c r="P1214" s="184"/>
      <c r="Q1214" s="184"/>
      <c r="R1214" s="184"/>
      <c r="S1214" s="175"/>
      <c r="T1214" s="175"/>
      <c r="U1214" s="175"/>
      <c r="V1214" s="175"/>
      <c r="W1214" s="175"/>
      <c r="X1214" s="175"/>
      <c r="Y1214" s="175"/>
      <c r="Z1214" s="175"/>
      <c r="AA1214" s="175"/>
      <c r="AB1214" s="175"/>
      <c r="AC1214" s="175"/>
      <c r="AD1214" s="179"/>
      <c r="AE1214" s="179"/>
      <c r="AF1214" s="179"/>
      <c r="AG1214" s="179"/>
      <c r="AH1214" s="179"/>
      <c r="AI1214" s="173"/>
      <c r="AJ1214" s="173"/>
      <c r="AK1214" s="173"/>
      <c r="AL1214" s="173"/>
      <c r="AM1214" s="179"/>
      <c r="AN1214" s="179"/>
      <c r="AO1214" s="194"/>
      <c r="AP1214" s="179">
        <v>1E-3</v>
      </c>
      <c r="AQ1214" s="179"/>
    </row>
    <row r="1215" spans="2:43">
      <c r="B1215" s="179"/>
      <c r="C1215" s="179"/>
      <c r="D1215" s="179"/>
      <c r="E1215" s="179"/>
      <c r="F1215" s="179"/>
      <c r="G1215" s="179"/>
      <c r="H1215" s="179"/>
      <c r="I1215" s="179"/>
      <c r="J1215" s="179"/>
      <c r="K1215" s="196">
        <f t="shared" si="116"/>
        <v>0</v>
      </c>
      <c r="L1215" s="1118"/>
      <c r="M1215" s="1119"/>
      <c r="N1215" s="1118"/>
      <c r="O1215" s="1119"/>
      <c r="P1215" s="184"/>
      <c r="Q1215" s="184"/>
      <c r="R1215" s="184"/>
      <c r="S1215" s="175"/>
      <c r="T1215" s="175"/>
      <c r="U1215" s="175"/>
      <c r="V1215" s="175"/>
      <c r="W1215" s="175"/>
      <c r="X1215" s="175"/>
      <c r="Y1215" s="175"/>
      <c r="Z1215" s="175"/>
      <c r="AA1215" s="175"/>
      <c r="AB1215" s="175"/>
      <c r="AC1215" s="175"/>
      <c r="AD1215" s="179"/>
      <c r="AE1215" s="179"/>
      <c r="AF1215" s="179"/>
      <c r="AG1215" s="179"/>
      <c r="AH1215" s="179"/>
      <c r="AI1215" s="173"/>
      <c r="AJ1215" s="173"/>
      <c r="AK1215" s="173"/>
      <c r="AL1215" s="173"/>
      <c r="AM1215" s="179"/>
      <c r="AN1215" s="179"/>
      <c r="AO1215" s="194"/>
      <c r="AP1215" s="179">
        <v>1E-3</v>
      </c>
      <c r="AQ1215" s="179"/>
    </row>
    <row r="1216" spans="2:43">
      <c r="B1216" s="179"/>
      <c r="C1216" s="179"/>
      <c r="D1216" s="179"/>
      <c r="E1216" s="179"/>
      <c r="F1216" s="179"/>
      <c r="G1216" s="179"/>
      <c r="H1216" s="179"/>
      <c r="I1216" s="179"/>
      <c r="J1216" s="179"/>
      <c r="K1216" s="196">
        <f t="shared" si="116"/>
        <v>0</v>
      </c>
      <c r="L1216" s="1118"/>
      <c r="M1216" s="1119"/>
      <c r="N1216" s="1118"/>
      <c r="O1216" s="1119"/>
      <c r="P1216" s="184"/>
      <c r="Q1216" s="184"/>
      <c r="R1216" s="184"/>
      <c r="S1216" s="175"/>
      <c r="T1216" s="175"/>
      <c r="U1216" s="175"/>
      <c r="V1216" s="175"/>
      <c r="W1216" s="175"/>
      <c r="X1216" s="175"/>
      <c r="Y1216" s="175"/>
      <c r="Z1216" s="175"/>
      <c r="AA1216" s="175"/>
      <c r="AB1216" s="175"/>
      <c r="AC1216" s="175"/>
      <c r="AD1216" s="179"/>
      <c r="AE1216" s="179"/>
      <c r="AF1216" s="179"/>
      <c r="AG1216" s="179"/>
      <c r="AH1216" s="179"/>
      <c r="AI1216" s="173"/>
      <c r="AJ1216" s="173"/>
      <c r="AK1216" s="173"/>
      <c r="AL1216" s="173"/>
      <c r="AM1216" s="179"/>
      <c r="AN1216" s="179"/>
      <c r="AO1216" s="194"/>
      <c r="AP1216" s="179">
        <v>1E-3</v>
      </c>
      <c r="AQ1216" s="179"/>
    </row>
    <row r="1217" spans="2:43">
      <c r="B1217" s="179"/>
      <c r="C1217" s="179"/>
      <c r="D1217" s="179"/>
      <c r="E1217" s="179"/>
      <c r="F1217" s="179"/>
      <c r="G1217" s="179"/>
      <c r="H1217" s="179"/>
      <c r="I1217" s="179"/>
      <c r="J1217" s="179"/>
      <c r="K1217" s="196">
        <f t="shared" si="116"/>
        <v>0</v>
      </c>
      <c r="L1217" s="1118"/>
      <c r="M1217" s="1119"/>
      <c r="N1217" s="1118"/>
      <c r="O1217" s="1119"/>
      <c r="P1217" s="184"/>
      <c r="Q1217" s="184"/>
      <c r="R1217" s="184"/>
      <c r="S1217" s="175"/>
      <c r="T1217" s="175"/>
      <c r="U1217" s="175"/>
      <c r="V1217" s="175"/>
      <c r="W1217" s="175"/>
      <c r="X1217" s="175"/>
      <c r="Y1217" s="175"/>
      <c r="Z1217" s="175"/>
      <c r="AA1217" s="175"/>
      <c r="AB1217" s="175"/>
      <c r="AC1217" s="175"/>
      <c r="AD1217" s="179"/>
      <c r="AE1217" s="179"/>
      <c r="AF1217" s="179"/>
      <c r="AG1217" s="179"/>
      <c r="AH1217" s="179"/>
      <c r="AI1217" s="173"/>
      <c r="AJ1217" s="173"/>
      <c r="AK1217" s="173"/>
      <c r="AL1217" s="173"/>
      <c r="AM1217" s="179"/>
      <c r="AN1217" s="179"/>
      <c r="AO1217" s="194"/>
      <c r="AP1217" s="179">
        <v>1E-3</v>
      </c>
      <c r="AQ1217" s="179"/>
    </row>
    <row r="1218" spans="2:43">
      <c r="B1218" s="179"/>
      <c r="C1218" s="179"/>
      <c r="D1218" s="179"/>
      <c r="E1218" s="179"/>
      <c r="F1218" s="179"/>
      <c r="G1218" s="179"/>
      <c r="H1218" s="179"/>
      <c r="I1218" s="179"/>
      <c r="J1218" s="179"/>
      <c r="K1218" s="196">
        <f t="shared" si="116"/>
        <v>0</v>
      </c>
      <c r="L1218" s="1118"/>
      <c r="M1218" s="1119"/>
      <c r="N1218" s="1118"/>
      <c r="O1218" s="1119"/>
      <c r="P1218" s="184"/>
      <c r="Q1218" s="184"/>
      <c r="R1218" s="184"/>
      <c r="S1218" s="175"/>
      <c r="T1218" s="175"/>
      <c r="U1218" s="175"/>
      <c r="V1218" s="175"/>
      <c r="W1218" s="175"/>
      <c r="X1218" s="175"/>
      <c r="Y1218" s="175"/>
      <c r="Z1218" s="175"/>
      <c r="AA1218" s="175"/>
      <c r="AB1218" s="175"/>
      <c r="AC1218" s="175"/>
      <c r="AD1218" s="179"/>
      <c r="AE1218" s="179"/>
      <c r="AF1218" s="179"/>
      <c r="AG1218" s="179"/>
      <c r="AH1218" s="179"/>
      <c r="AI1218" s="173"/>
      <c r="AJ1218" s="173"/>
      <c r="AK1218" s="173"/>
      <c r="AL1218" s="173"/>
      <c r="AM1218" s="179"/>
      <c r="AN1218" s="179"/>
      <c r="AO1218" s="194"/>
      <c r="AP1218" s="179">
        <v>1E-3</v>
      </c>
      <c r="AQ1218" s="179"/>
    </row>
    <row r="1219" spans="2:43">
      <c r="B1219" s="179"/>
      <c r="C1219" s="179"/>
      <c r="D1219" s="179"/>
      <c r="E1219" s="179"/>
      <c r="F1219" s="179"/>
      <c r="G1219" s="179"/>
      <c r="H1219" s="179"/>
      <c r="I1219" s="179"/>
      <c r="J1219" s="179"/>
      <c r="K1219" s="196">
        <f t="shared" si="116"/>
        <v>0</v>
      </c>
      <c r="L1219" s="1118"/>
      <c r="M1219" s="1119"/>
      <c r="N1219" s="1118"/>
      <c r="O1219" s="1119"/>
      <c r="P1219" s="184"/>
      <c r="Q1219" s="184"/>
      <c r="R1219" s="184"/>
      <c r="S1219" s="175"/>
      <c r="T1219" s="175"/>
      <c r="U1219" s="175"/>
      <c r="V1219" s="175"/>
      <c r="W1219" s="175"/>
      <c r="X1219" s="175"/>
      <c r="Y1219" s="175"/>
      <c r="Z1219" s="175"/>
      <c r="AA1219" s="175"/>
      <c r="AB1219" s="175"/>
      <c r="AC1219" s="175"/>
      <c r="AD1219" s="179"/>
      <c r="AE1219" s="179"/>
      <c r="AF1219" s="179"/>
      <c r="AG1219" s="179"/>
      <c r="AH1219" s="179"/>
      <c r="AI1219" s="173"/>
      <c r="AJ1219" s="173"/>
      <c r="AK1219" s="173"/>
      <c r="AL1219" s="173"/>
      <c r="AM1219" s="179"/>
      <c r="AN1219" s="179"/>
      <c r="AO1219" s="194"/>
      <c r="AP1219" s="179">
        <v>1E-3</v>
      </c>
      <c r="AQ1219" s="179"/>
    </row>
    <row r="1220" spans="2:43">
      <c r="B1220" s="179"/>
      <c r="C1220" s="179"/>
      <c r="D1220" s="179"/>
      <c r="E1220" s="179"/>
      <c r="F1220" s="179"/>
      <c r="G1220" s="179"/>
      <c r="H1220" s="179"/>
      <c r="I1220" s="179"/>
      <c r="J1220" s="179"/>
      <c r="K1220" s="196">
        <f t="shared" si="116"/>
        <v>0</v>
      </c>
      <c r="L1220" s="1118"/>
      <c r="M1220" s="1119"/>
      <c r="N1220" s="1118"/>
      <c r="O1220" s="1119"/>
      <c r="P1220" s="184"/>
      <c r="Q1220" s="184"/>
      <c r="R1220" s="184"/>
      <c r="S1220" s="175"/>
      <c r="T1220" s="175"/>
      <c r="U1220" s="175"/>
      <c r="V1220" s="175"/>
      <c r="W1220" s="175"/>
      <c r="X1220" s="175"/>
      <c r="Y1220" s="175"/>
      <c r="Z1220" s="175"/>
      <c r="AA1220" s="175"/>
      <c r="AB1220" s="175"/>
      <c r="AC1220" s="175"/>
      <c r="AD1220" s="179"/>
      <c r="AE1220" s="179"/>
      <c r="AF1220" s="179"/>
      <c r="AG1220" s="179"/>
      <c r="AH1220" s="179"/>
      <c r="AI1220" s="173"/>
      <c r="AJ1220" s="173"/>
      <c r="AK1220" s="173"/>
      <c r="AL1220" s="173"/>
      <c r="AM1220" s="179"/>
      <c r="AN1220" s="179"/>
      <c r="AO1220" s="194"/>
      <c r="AP1220" s="179">
        <v>1E-3</v>
      </c>
      <c r="AQ1220" s="179"/>
    </row>
    <row r="1221" spans="2:43">
      <c r="B1221" s="179"/>
      <c r="C1221" s="179"/>
      <c r="D1221" s="179"/>
      <c r="E1221" s="179"/>
      <c r="F1221" s="179"/>
      <c r="G1221" s="179"/>
      <c r="H1221" s="179"/>
      <c r="I1221" s="179"/>
      <c r="J1221" s="179"/>
      <c r="K1221" s="196">
        <f t="shared" ref="K1221:K1284" si="118">AO1221+J1221</f>
        <v>0</v>
      </c>
      <c r="L1221" s="1118"/>
      <c r="M1221" s="1119"/>
      <c r="N1221" s="1118"/>
      <c r="O1221" s="1119"/>
      <c r="P1221" s="184"/>
      <c r="Q1221" s="184"/>
      <c r="R1221" s="184"/>
      <c r="S1221" s="175"/>
      <c r="T1221" s="175"/>
      <c r="U1221" s="175"/>
      <c r="V1221" s="175"/>
      <c r="W1221" s="175"/>
      <c r="X1221" s="175"/>
      <c r="Y1221" s="175"/>
      <c r="Z1221" s="175"/>
      <c r="AA1221" s="175"/>
      <c r="AB1221" s="175"/>
      <c r="AC1221" s="175"/>
      <c r="AD1221" s="179"/>
      <c r="AE1221" s="179"/>
      <c r="AF1221" s="179"/>
      <c r="AG1221" s="179"/>
      <c r="AH1221" s="179"/>
      <c r="AI1221" s="173"/>
      <c r="AJ1221" s="173"/>
      <c r="AK1221" s="173"/>
      <c r="AL1221" s="173"/>
      <c r="AM1221" s="179"/>
      <c r="AN1221" s="179"/>
      <c r="AO1221" s="194"/>
      <c r="AP1221" s="179">
        <v>1E-3</v>
      </c>
      <c r="AQ1221" s="179"/>
    </row>
    <row r="1222" spans="2:43">
      <c r="B1222" s="179"/>
      <c r="C1222" s="179"/>
      <c r="D1222" s="179"/>
      <c r="E1222" s="179"/>
      <c r="F1222" s="179"/>
      <c r="G1222" s="179"/>
      <c r="H1222" s="179"/>
      <c r="I1222" s="179"/>
      <c r="J1222" s="179"/>
      <c r="K1222" s="196">
        <f t="shared" si="118"/>
        <v>0</v>
      </c>
      <c r="L1222" s="1118"/>
      <c r="M1222" s="1119"/>
      <c r="N1222" s="1118"/>
      <c r="O1222" s="1119"/>
      <c r="P1222" s="184"/>
      <c r="Q1222" s="184"/>
      <c r="R1222" s="184"/>
      <c r="S1222" s="175"/>
      <c r="T1222" s="175"/>
      <c r="U1222" s="175"/>
      <c r="V1222" s="175"/>
      <c r="W1222" s="175"/>
      <c r="X1222" s="175"/>
      <c r="Y1222" s="175"/>
      <c r="Z1222" s="175"/>
      <c r="AA1222" s="175"/>
      <c r="AB1222" s="175"/>
      <c r="AC1222" s="175"/>
      <c r="AD1222" s="179"/>
      <c r="AE1222" s="179"/>
      <c r="AF1222" s="179"/>
      <c r="AG1222" s="179"/>
      <c r="AH1222" s="179"/>
      <c r="AI1222" s="173"/>
      <c r="AJ1222" s="173"/>
      <c r="AK1222" s="173"/>
      <c r="AL1222" s="173"/>
      <c r="AM1222" s="179"/>
      <c r="AN1222" s="179"/>
      <c r="AO1222" s="194"/>
      <c r="AP1222" s="179">
        <v>1E-3</v>
      </c>
      <c r="AQ1222" s="179"/>
    </row>
    <row r="1223" spans="2:43">
      <c r="B1223" s="179"/>
      <c r="C1223" s="179"/>
      <c r="D1223" s="179"/>
      <c r="E1223" s="179"/>
      <c r="F1223" s="179"/>
      <c r="G1223" s="179"/>
      <c r="H1223" s="179"/>
      <c r="I1223" s="179"/>
      <c r="J1223" s="179"/>
      <c r="K1223" s="196">
        <f t="shared" si="118"/>
        <v>0</v>
      </c>
      <c r="L1223" s="1118"/>
      <c r="M1223" s="1119"/>
      <c r="N1223" s="1118"/>
      <c r="O1223" s="1119"/>
      <c r="P1223" s="184"/>
      <c r="Q1223" s="184"/>
      <c r="R1223" s="184"/>
      <c r="S1223" s="175"/>
      <c r="T1223" s="175"/>
      <c r="U1223" s="175"/>
      <c r="V1223" s="175"/>
      <c r="W1223" s="175"/>
      <c r="X1223" s="175"/>
      <c r="Y1223" s="175"/>
      <c r="Z1223" s="175"/>
      <c r="AA1223" s="175"/>
      <c r="AB1223" s="175"/>
      <c r="AC1223" s="175"/>
      <c r="AD1223" s="179"/>
      <c r="AE1223" s="179"/>
      <c r="AF1223" s="179"/>
      <c r="AG1223" s="179"/>
      <c r="AH1223" s="179"/>
      <c r="AI1223" s="173"/>
      <c r="AJ1223" s="173"/>
      <c r="AK1223" s="173"/>
      <c r="AL1223" s="173"/>
      <c r="AM1223" s="179"/>
      <c r="AN1223" s="179"/>
      <c r="AO1223" s="194"/>
      <c r="AP1223" s="179">
        <v>1E-3</v>
      </c>
      <c r="AQ1223" s="179"/>
    </row>
    <row r="1224" spans="2:43">
      <c r="B1224" s="179"/>
      <c r="C1224" s="179"/>
      <c r="D1224" s="179"/>
      <c r="E1224" s="179"/>
      <c r="F1224" s="179"/>
      <c r="G1224" s="179"/>
      <c r="H1224" s="179"/>
      <c r="I1224" s="179"/>
      <c r="J1224" s="179"/>
      <c r="K1224" s="196">
        <f t="shared" si="118"/>
        <v>0</v>
      </c>
      <c r="L1224" s="1118"/>
      <c r="M1224" s="1119"/>
      <c r="N1224" s="1118"/>
      <c r="O1224" s="1119"/>
      <c r="P1224" s="184"/>
      <c r="Q1224" s="184"/>
      <c r="R1224" s="184"/>
      <c r="S1224" s="175"/>
      <c r="T1224" s="175"/>
      <c r="U1224" s="175"/>
      <c r="V1224" s="175"/>
      <c r="W1224" s="175"/>
      <c r="X1224" s="175"/>
      <c r="Y1224" s="175"/>
      <c r="Z1224" s="175"/>
      <c r="AA1224" s="175"/>
      <c r="AB1224" s="175"/>
      <c r="AC1224" s="175"/>
      <c r="AD1224" s="179"/>
      <c r="AE1224" s="179"/>
      <c r="AF1224" s="179"/>
      <c r="AG1224" s="179"/>
      <c r="AH1224" s="179"/>
      <c r="AI1224" s="173"/>
      <c r="AJ1224" s="173"/>
      <c r="AK1224" s="173"/>
      <c r="AL1224" s="173"/>
      <c r="AM1224" s="179"/>
      <c r="AN1224" s="179"/>
      <c r="AO1224" s="194"/>
      <c r="AP1224" s="179">
        <v>1E-3</v>
      </c>
      <c r="AQ1224" s="179"/>
    </row>
    <row r="1225" spans="2:43">
      <c r="B1225" s="179"/>
      <c r="C1225" s="179"/>
      <c r="D1225" s="179"/>
      <c r="E1225" s="179"/>
      <c r="F1225" s="179"/>
      <c r="G1225" s="179"/>
      <c r="H1225" s="179"/>
      <c r="I1225" s="179"/>
      <c r="J1225" s="179"/>
      <c r="K1225" s="196">
        <f t="shared" si="118"/>
        <v>0</v>
      </c>
      <c r="L1225" s="1118"/>
      <c r="M1225" s="1119"/>
      <c r="N1225" s="1118"/>
      <c r="O1225" s="1119"/>
      <c r="P1225" s="184"/>
      <c r="Q1225" s="184"/>
      <c r="R1225" s="184"/>
      <c r="S1225" s="175"/>
      <c r="T1225" s="175"/>
      <c r="U1225" s="175"/>
      <c r="V1225" s="175"/>
      <c r="W1225" s="175"/>
      <c r="X1225" s="175"/>
      <c r="Y1225" s="175"/>
      <c r="Z1225" s="175"/>
      <c r="AA1225" s="175"/>
      <c r="AB1225" s="175"/>
      <c r="AC1225" s="175"/>
      <c r="AD1225" s="179"/>
      <c r="AE1225" s="179"/>
      <c r="AF1225" s="179"/>
      <c r="AG1225" s="179"/>
      <c r="AH1225" s="179"/>
      <c r="AI1225" s="173"/>
      <c r="AJ1225" s="173"/>
      <c r="AK1225" s="173"/>
      <c r="AL1225" s="173"/>
      <c r="AM1225" s="179"/>
      <c r="AN1225" s="179"/>
      <c r="AO1225" s="194"/>
      <c r="AP1225" s="179">
        <v>1E-3</v>
      </c>
      <c r="AQ1225" s="179"/>
    </row>
    <row r="1226" spans="2:43">
      <c r="B1226" s="179"/>
      <c r="C1226" s="179"/>
      <c r="D1226" s="179"/>
      <c r="E1226" s="179"/>
      <c r="F1226" s="179"/>
      <c r="G1226" s="179"/>
      <c r="H1226" s="179"/>
      <c r="I1226" s="179"/>
      <c r="J1226" s="179"/>
      <c r="K1226" s="196">
        <f t="shared" si="118"/>
        <v>0</v>
      </c>
      <c r="L1226" s="1118"/>
      <c r="M1226" s="1119"/>
      <c r="N1226" s="1118"/>
      <c r="O1226" s="1119"/>
      <c r="P1226" s="184"/>
      <c r="Q1226" s="184"/>
      <c r="R1226" s="184"/>
      <c r="S1226" s="175"/>
      <c r="T1226" s="175"/>
      <c r="U1226" s="175"/>
      <c r="V1226" s="175"/>
      <c r="W1226" s="175"/>
      <c r="X1226" s="175"/>
      <c r="Y1226" s="175"/>
      <c r="Z1226" s="175"/>
      <c r="AA1226" s="175"/>
      <c r="AB1226" s="175"/>
      <c r="AC1226" s="175"/>
      <c r="AD1226" s="179"/>
      <c r="AE1226" s="179"/>
      <c r="AF1226" s="179"/>
      <c r="AG1226" s="179"/>
      <c r="AH1226" s="179"/>
      <c r="AI1226" s="173"/>
      <c r="AJ1226" s="173"/>
      <c r="AK1226" s="173"/>
      <c r="AL1226" s="173"/>
      <c r="AM1226" s="179"/>
      <c r="AN1226" s="179"/>
      <c r="AO1226" s="194"/>
      <c r="AP1226" s="179">
        <v>1E-3</v>
      </c>
      <c r="AQ1226" s="179"/>
    </row>
    <row r="1227" spans="2:43">
      <c r="B1227" s="179"/>
      <c r="C1227" s="179"/>
      <c r="D1227" s="179"/>
      <c r="E1227" s="179"/>
      <c r="F1227" s="179"/>
      <c r="G1227" s="179"/>
      <c r="H1227" s="179"/>
      <c r="I1227" s="179"/>
      <c r="J1227" s="179"/>
      <c r="K1227" s="196">
        <f t="shared" si="118"/>
        <v>0</v>
      </c>
      <c r="L1227" s="1118"/>
      <c r="M1227" s="1119"/>
      <c r="N1227" s="1118"/>
      <c r="O1227" s="1119"/>
      <c r="P1227" s="184"/>
      <c r="Q1227" s="184"/>
      <c r="R1227" s="184"/>
      <c r="S1227" s="175"/>
      <c r="T1227" s="175"/>
      <c r="U1227" s="175"/>
      <c r="V1227" s="175"/>
      <c r="W1227" s="175"/>
      <c r="X1227" s="175"/>
      <c r="Y1227" s="175"/>
      <c r="Z1227" s="175"/>
      <c r="AA1227" s="175"/>
      <c r="AB1227" s="175"/>
      <c r="AC1227" s="175"/>
      <c r="AD1227" s="179"/>
      <c r="AE1227" s="179"/>
      <c r="AF1227" s="179"/>
      <c r="AG1227" s="179"/>
      <c r="AH1227" s="179"/>
      <c r="AI1227" s="173"/>
      <c r="AJ1227" s="173"/>
      <c r="AK1227" s="173"/>
      <c r="AL1227" s="173"/>
      <c r="AM1227" s="179"/>
      <c r="AN1227" s="179"/>
      <c r="AO1227" s="194"/>
      <c r="AP1227" s="179">
        <v>1E-3</v>
      </c>
      <c r="AQ1227" s="179"/>
    </row>
    <row r="1228" spans="2:43">
      <c r="B1228" s="179"/>
      <c r="C1228" s="179"/>
      <c r="D1228" s="179"/>
      <c r="E1228" s="179"/>
      <c r="F1228" s="179"/>
      <c r="G1228" s="179"/>
      <c r="H1228" s="179"/>
      <c r="I1228" s="179"/>
      <c r="J1228" s="179"/>
      <c r="K1228" s="196">
        <f t="shared" si="118"/>
        <v>0</v>
      </c>
      <c r="L1228" s="1118"/>
      <c r="M1228" s="1119"/>
      <c r="N1228" s="1118"/>
      <c r="O1228" s="1119"/>
      <c r="P1228" s="184"/>
      <c r="Q1228" s="184"/>
      <c r="R1228" s="184"/>
      <c r="S1228" s="175"/>
      <c r="T1228" s="175"/>
      <c r="U1228" s="175"/>
      <c r="V1228" s="175"/>
      <c r="W1228" s="175"/>
      <c r="X1228" s="175"/>
      <c r="Y1228" s="175"/>
      <c r="Z1228" s="175"/>
      <c r="AA1228" s="175"/>
      <c r="AB1228" s="175"/>
      <c r="AC1228" s="175"/>
      <c r="AD1228" s="179"/>
      <c r="AE1228" s="179"/>
      <c r="AF1228" s="179"/>
      <c r="AG1228" s="179"/>
      <c r="AH1228" s="179"/>
      <c r="AI1228" s="173"/>
      <c r="AJ1228" s="173"/>
      <c r="AK1228" s="173"/>
      <c r="AL1228" s="173"/>
      <c r="AM1228" s="179"/>
      <c r="AN1228" s="179"/>
      <c r="AO1228" s="194"/>
      <c r="AP1228" s="179">
        <v>1E-3</v>
      </c>
      <c r="AQ1228" s="179"/>
    </row>
    <row r="1229" spans="2:43">
      <c r="B1229" s="179"/>
      <c r="C1229" s="179"/>
      <c r="D1229" s="179"/>
      <c r="E1229" s="179"/>
      <c r="F1229" s="179"/>
      <c r="G1229" s="179"/>
      <c r="H1229" s="179"/>
      <c r="I1229" s="179"/>
      <c r="J1229" s="179"/>
      <c r="K1229" s="196">
        <f t="shared" si="118"/>
        <v>0</v>
      </c>
      <c r="L1229" s="1118"/>
      <c r="M1229" s="1119"/>
      <c r="N1229" s="1118"/>
      <c r="O1229" s="1119"/>
      <c r="P1229" s="184"/>
      <c r="Q1229" s="184"/>
      <c r="R1229" s="184"/>
      <c r="S1229" s="175"/>
      <c r="T1229" s="175"/>
      <c r="U1229" s="175"/>
      <c r="V1229" s="175"/>
      <c r="W1229" s="175"/>
      <c r="X1229" s="175"/>
      <c r="Y1229" s="175"/>
      <c r="Z1229" s="175"/>
      <c r="AA1229" s="175"/>
      <c r="AB1229" s="175"/>
      <c r="AC1229" s="175"/>
      <c r="AD1229" s="179"/>
      <c r="AE1229" s="179"/>
      <c r="AF1229" s="179"/>
      <c r="AG1229" s="179"/>
      <c r="AH1229" s="179"/>
      <c r="AI1229" s="173"/>
      <c r="AJ1229" s="173"/>
      <c r="AK1229" s="173"/>
      <c r="AL1229" s="173"/>
      <c r="AM1229" s="179"/>
      <c r="AN1229" s="179"/>
      <c r="AO1229" s="194"/>
      <c r="AP1229" s="179">
        <v>1E-3</v>
      </c>
      <c r="AQ1229" s="179"/>
    </row>
    <row r="1230" spans="2:43">
      <c r="B1230" s="179"/>
      <c r="C1230" s="179"/>
      <c r="D1230" s="179"/>
      <c r="E1230" s="179"/>
      <c r="F1230" s="179"/>
      <c r="G1230" s="179"/>
      <c r="H1230" s="179"/>
      <c r="I1230" s="179"/>
      <c r="J1230" s="179"/>
      <c r="K1230" s="196">
        <f t="shared" si="118"/>
        <v>0</v>
      </c>
      <c r="L1230" s="1118"/>
      <c r="M1230" s="1119"/>
      <c r="N1230" s="1118"/>
      <c r="O1230" s="1119"/>
      <c r="P1230" s="184"/>
      <c r="Q1230" s="184"/>
      <c r="R1230" s="184"/>
      <c r="S1230" s="175"/>
      <c r="T1230" s="175"/>
      <c r="U1230" s="175"/>
      <c r="V1230" s="175"/>
      <c r="W1230" s="175"/>
      <c r="X1230" s="175"/>
      <c r="Y1230" s="175"/>
      <c r="Z1230" s="175"/>
      <c r="AA1230" s="175"/>
      <c r="AB1230" s="175"/>
      <c r="AC1230" s="175"/>
      <c r="AD1230" s="179"/>
      <c r="AE1230" s="179"/>
      <c r="AF1230" s="179"/>
      <c r="AG1230" s="179"/>
      <c r="AH1230" s="179"/>
      <c r="AI1230" s="173"/>
      <c r="AJ1230" s="173"/>
      <c r="AK1230" s="173"/>
      <c r="AL1230" s="173"/>
      <c r="AM1230" s="179"/>
      <c r="AN1230" s="179"/>
      <c r="AO1230" s="194"/>
      <c r="AP1230" s="179">
        <v>1E-3</v>
      </c>
      <c r="AQ1230" s="179"/>
    </row>
    <row r="1231" spans="2:43">
      <c r="B1231" s="179"/>
      <c r="C1231" s="179"/>
      <c r="D1231" s="179"/>
      <c r="E1231" s="179"/>
      <c r="F1231" s="179"/>
      <c r="G1231" s="179"/>
      <c r="H1231" s="179"/>
      <c r="I1231" s="179"/>
      <c r="J1231" s="179"/>
      <c r="K1231" s="196">
        <f t="shared" si="118"/>
        <v>0</v>
      </c>
      <c r="L1231" s="1118"/>
      <c r="M1231" s="1119"/>
      <c r="N1231" s="1118"/>
      <c r="O1231" s="1119"/>
      <c r="P1231" s="184"/>
      <c r="Q1231" s="184"/>
      <c r="R1231" s="184"/>
      <c r="S1231" s="175"/>
      <c r="T1231" s="175"/>
      <c r="U1231" s="175"/>
      <c r="V1231" s="175"/>
      <c r="W1231" s="175"/>
      <c r="X1231" s="175"/>
      <c r="Y1231" s="175"/>
      <c r="Z1231" s="175"/>
      <c r="AA1231" s="175"/>
      <c r="AB1231" s="175"/>
      <c r="AC1231" s="175"/>
      <c r="AD1231" s="179"/>
      <c r="AE1231" s="179"/>
      <c r="AF1231" s="179"/>
      <c r="AG1231" s="179"/>
      <c r="AH1231" s="179"/>
      <c r="AI1231" s="173"/>
      <c r="AJ1231" s="173"/>
      <c r="AK1231" s="173"/>
      <c r="AL1231" s="173"/>
      <c r="AM1231" s="179"/>
      <c r="AN1231" s="179"/>
      <c r="AO1231" s="194"/>
      <c r="AP1231" s="179">
        <v>1E-3</v>
      </c>
      <c r="AQ1231" s="179"/>
    </row>
    <row r="1232" spans="2:43">
      <c r="B1232" s="179"/>
      <c r="C1232" s="179"/>
      <c r="D1232" s="179"/>
      <c r="E1232" s="179"/>
      <c r="F1232" s="179"/>
      <c r="G1232" s="179"/>
      <c r="H1232" s="179"/>
      <c r="I1232" s="179"/>
      <c r="J1232" s="179"/>
      <c r="K1232" s="196">
        <f t="shared" si="118"/>
        <v>0</v>
      </c>
      <c r="L1232" s="1118"/>
      <c r="M1232" s="1119"/>
      <c r="N1232" s="1118"/>
      <c r="O1232" s="1119"/>
      <c r="P1232" s="184"/>
      <c r="Q1232" s="184"/>
      <c r="R1232" s="184"/>
      <c r="S1232" s="175"/>
      <c r="T1232" s="175"/>
      <c r="U1232" s="175"/>
      <c r="V1232" s="175"/>
      <c r="W1232" s="175"/>
      <c r="X1232" s="175"/>
      <c r="Y1232" s="175"/>
      <c r="Z1232" s="175"/>
      <c r="AA1232" s="175"/>
      <c r="AB1232" s="175"/>
      <c r="AC1232" s="175"/>
      <c r="AD1232" s="179"/>
      <c r="AE1232" s="179"/>
      <c r="AF1232" s="179"/>
      <c r="AG1232" s="179"/>
      <c r="AH1232" s="179"/>
      <c r="AI1232" s="173"/>
      <c r="AJ1232" s="173"/>
      <c r="AK1232" s="173"/>
      <c r="AL1232" s="173"/>
      <c r="AM1232" s="179"/>
      <c r="AN1232" s="179"/>
      <c r="AO1232" s="194"/>
      <c r="AP1232" s="179">
        <v>1E-3</v>
      </c>
      <c r="AQ1232" s="179"/>
    </row>
    <row r="1233" spans="2:43">
      <c r="B1233" s="179"/>
      <c r="C1233" s="179"/>
      <c r="D1233" s="179"/>
      <c r="E1233" s="179"/>
      <c r="F1233" s="179"/>
      <c r="G1233" s="179"/>
      <c r="H1233" s="179"/>
      <c r="I1233" s="179"/>
      <c r="J1233" s="179"/>
      <c r="K1233" s="196">
        <f t="shared" si="118"/>
        <v>0</v>
      </c>
      <c r="L1233" s="1118"/>
      <c r="M1233" s="1119"/>
      <c r="N1233" s="1118"/>
      <c r="O1233" s="1119"/>
      <c r="P1233" s="184"/>
      <c r="Q1233" s="184"/>
      <c r="R1233" s="184"/>
      <c r="S1233" s="175"/>
      <c r="T1233" s="175"/>
      <c r="U1233" s="175"/>
      <c r="V1233" s="175"/>
      <c r="W1233" s="175"/>
      <c r="X1233" s="175"/>
      <c r="Y1233" s="175"/>
      <c r="Z1233" s="175"/>
      <c r="AA1233" s="175"/>
      <c r="AB1233" s="175"/>
      <c r="AC1233" s="175"/>
      <c r="AD1233" s="179"/>
      <c r="AE1233" s="179"/>
      <c r="AF1233" s="179"/>
      <c r="AG1233" s="179"/>
      <c r="AH1233" s="179"/>
      <c r="AI1233" s="173"/>
      <c r="AJ1233" s="173"/>
      <c r="AK1233" s="173"/>
      <c r="AL1233" s="173"/>
      <c r="AM1233" s="179"/>
      <c r="AN1233" s="179"/>
      <c r="AO1233" s="194"/>
      <c r="AP1233" s="179">
        <v>1E-3</v>
      </c>
      <c r="AQ1233" s="179"/>
    </row>
    <row r="1234" spans="2:43">
      <c r="B1234" s="179"/>
      <c r="C1234" s="179"/>
      <c r="D1234" s="179"/>
      <c r="E1234" s="179"/>
      <c r="F1234" s="179"/>
      <c r="G1234" s="179"/>
      <c r="H1234" s="179"/>
      <c r="I1234" s="179"/>
      <c r="J1234" s="179"/>
      <c r="K1234" s="196">
        <f t="shared" si="118"/>
        <v>0</v>
      </c>
      <c r="L1234" s="1118"/>
      <c r="M1234" s="1119"/>
      <c r="N1234" s="1118"/>
      <c r="O1234" s="1119"/>
      <c r="P1234" s="184"/>
      <c r="Q1234" s="184"/>
      <c r="R1234" s="184"/>
      <c r="S1234" s="175"/>
      <c r="T1234" s="175"/>
      <c r="U1234" s="175"/>
      <c r="V1234" s="175"/>
      <c r="W1234" s="175"/>
      <c r="X1234" s="175"/>
      <c r="Y1234" s="175"/>
      <c r="Z1234" s="175"/>
      <c r="AA1234" s="175"/>
      <c r="AB1234" s="175"/>
      <c r="AC1234" s="175"/>
      <c r="AD1234" s="179"/>
      <c r="AE1234" s="179"/>
      <c r="AF1234" s="179"/>
      <c r="AG1234" s="179"/>
      <c r="AH1234" s="179"/>
      <c r="AI1234" s="173"/>
      <c r="AJ1234" s="173"/>
      <c r="AK1234" s="173"/>
      <c r="AL1234" s="173"/>
      <c r="AM1234" s="179"/>
      <c r="AN1234" s="179"/>
      <c r="AO1234" s="194"/>
      <c r="AP1234" s="179">
        <v>1E-3</v>
      </c>
      <c r="AQ1234" s="179"/>
    </row>
    <row r="1235" spans="2:43">
      <c r="B1235" s="179"/>
      <c r="C1235" s="179"/>
      <c r="D1235" s="179"/>
      <c r="E1235" s="179"/>
      <c r="F1235" s="179"/>
      <c r="G1235" s="179"/>
      <c r="H1235" s="179"/>
      <c r="I1235" s="179"/>
      <c r="J1235" s="179"/>
      <c r="K1235" s="196">
        <f t="shared" si="118"/>
        <v>0</v>
      </c>
      <c r="L1235" s="1118"/>
      <c r="M1235" s="1119"/>
      <c r="N1235" s="1118"/>
      <c r="O1235" s="1119"/>
      <c r="P1235" s="184"/>
      <c r="Q1235" s="184"/>
      <c r="R1235" s="184"/>
      <c r="S1235" s="175"/>
      <c r="T1235" s="175"/>
      <c r="U1235" s="175"/>
      <c r="V1235" s="175"/>
      <c r="W1235" s="175"/>
      <c r="X1235" s="175"/>
      <c r="Y1235" s="175"/>
      <c r="Z1235" s="175"/>
      <c r="AA1235" s="175"/>
      <c r="AB1235" s="175"/>
      <c r="AC1235" s="175"/>
      <c r="AD1235" s="179"/>
      <c r="AE1235" s="179"/>
      <c r="AF1235" s="179"/>
      <c r="AG1235" s="179"/>
      <c r="AH1235" s="179"/>
      <c r="AI1235" s="173"/>
      <c r="AJ1235" s="173"/>
      <c r="AK1235" s="173"/>
      <c r="AL1235" s="173"/>
      <c r="AM1235" s="179"/>
      <c r="AN1235" s="179"/>
      <c r="AO1235" s="194"/>
      <c r="AP1235" s="179">
        <v>1E-3</v>
      </c>
      <c r="AQ1235" s="179"/>
    </row>
    <row r="1236" spans="2:43">
      <c r="B1236" s="179"/>
      <c r="C1236" s="179"/>
      <c r="D1236" s="179"/>
      <c r="E1236" s="179"/>
      <c r="F1236" s="179"/>
      <c r="G1236" s="179"/>
      <c r="H1236" s="179"/>
      <c r="I1236" s="179"/>
      <c r="J1236" s="179"/>
      <c r="K1236" s="196">
        <f t="shared" si="118"/>
        <v>0</v>
      </c>
      <c r="L1236" s="1118"/>
      <c r="M1236" s="1119"/>
      <c r="N1236" s="1118"/>
      <c r="O1236" s="1119"/>
      <c r="P1236" s="184"/>
      <c r="Q1236" s="184"/>
      <c r="R1236" s="184"/>
      <c r="S1236" s="175"/>
      <c r="T1236" s="175"/>
      <c r="U1236" s="175"/>
      <c r="V1236" s="175"/>
      <c r="W1236" s="175"/>
      <c r="X1236" s="175"/>
      <c r="Y1236" s="175"/>
      <c r="Z1236" s="175"/>
      <c r="AA1236" s="175"/>
      <c r="AB1236" s="175"/>
      <c r="AC1236" s="175"/>
      <c r="AD1236" s="179"/>
      <c r="AE1236" s="179"/>
      <c r="AF1236" s="179"/>
      <c r="AG1236" s="179"/>
      <c r="AH1236" s="179"/>
      <c r="AI1236" s="173"/>
      <c r="AJ1236" s="173"/>
      <c r="AK1236" s="173"/>
      <c r="AL1236" s="173"/>
      <c r="AM1236" s="179"/>
      <c r="AN1236" s="179"/>
      <c r="AO1236" s="194"/>
      <c r="AP1236" s="179">
        <v>1E-3</v>
      </c>
      <c r="AQ1236" s="179"/>
    </row>
    <row r="1237" spans="2:43">
      <c r="B1237" s="179"/>
      <c r="C1237" s="179"/>
      <c r="D1237" s="179"/>
      <c r="E1237" s="179"/>
      <c r="F1237" s="179"/>
      <c r="G1237" s="179"/>
      <c r="H1237" s="179"/>
      <c r="I1237" s="179"/>
      <c r="J1237" s="179"/>
      <c r="K1237" s="196">
        <f t="shared" si="118"/>
        <v>0</v>
      </c>
      <c r="L1237" s="1118"/>
      <c r="M1237" s="1119"/>
      <c r="N1237" s="1118"/>
      <c r="O1237" s="1119"/>
      <c r="P1237" s="184"/>
      <c r="Q1237" s="184"/>
      <c r="R1237" s="184"/>
      <c r="S1237" s="175"/>
      <c r="T1237" s="175"/>
      <c r="U1237" s="175"/>
      <c r="V1237" s="175"/>
      <c r="W1237" s="175"/>
      <c r="X1237" s="175"/>
      <c r="Y1237" s="175"/>
      <c r="Z1237" s="175"/>
      <c r="AA1237" s="175"/>
      <c r="AB1237" s="175"/>
      <c r="AC1237" s="175"/>
      <c r="AD1237" s="179"/>
      <c r="AE1237" s="179"/>
      <c r="AF1237" s="179"/>
      <c r="AG1237" s="179"/>
      <c r="AH1237" s="179"/>
      <c r="AI1237" s="173"/>
      <c r="AJ1237" s="173"/>
      <c r="AK1237" s="173"/>
      <c r="AL1237" s="173"/>
      <c r="AM1237" s="179"/>
      <c r="AN1237" s="179"/>
      <c r="AO1237" s="194"/>
      <c r="AP1237" s="179">
        <v>1E-3</v>
      </c>
      <c r="AQ1237" s="179"/>
    </row>
    <row r="1238" spans="2:43">
      <c r="B1238" s="179"/>
      <c r="C1238" s="179"/>
      <c r="D1238" s="179"/>
      <c r="E1238" s="179"/>
      <c r="F1238" s="179"/>
      <c r="G1238" s="179"/>
      <c r="H1238" s="179"/>
      <c r="I1238" s="179"/>
      <c r="J1238" s="179"/>
      <c r="K1238" s="196">
        <f t="shared" si="118"/>
        <v>0</v>
      </c>
      <c r="L1238" s="1118"/>
      <c r="M1238" s="1119"/>
      <c r="N1238" s="1118"/>
      <c r="O1238" s="1119"/>
      <c r="P1238" s="184"/>
      <c r="Q1238" s="184"/>
      <c r="R1238" s="184"/>
      <c r="S1238" s="175"/>
      <c r="T1238" s="175"/>
      <c r="U1238" s="175"/>
      <c r="V1238" s="175"/>
      <c r="W1238" s="175"/>
      <c r="X1238" s="175"/>
      <c r="Y1238" s="175"/>
      <c r="Z1238" s="175"/>
      <c r="AA1238" s="175"/>
      <c r="AB1238" s="175"/>
      <c r="AC1238" s="175"/>
      <c r="AD1238" s="179"/>
      <c r="AE1238" s="179"/>
      <c r="AF1238" s="179"/>
      <c r="AG1238" s="179"/>
      <c r="AH1238" s="179"/>
      <c r="AI1238" s="173"/>
      <c r="AJ1238" s="173"/>
      <c r="AK1238" s="173"/>
      <c r="AL1238" s="173"/>
      <c r="AM1238" s="179"/>
      <c r="AN1238" s="179"/>
      <c r="AO1238" s="194"/>
      <c r="AP1238" s="179">
        <v>1E-3</v>
      </c>
      <c r="AQ1238" s="179"/>
    </row>
    <row r="1239" spans="2:43">
      <c r="B1239" s="179"/>
      <c r="C1239" s="179"/>
      <c r="D1239" s="179"/>
      <c r="E1239" s="179"/>
      <c r="F1239" s="179"/>
      <c r="G1239" s="179"/>
      <c r="H1239" s="179"/>
      <c r="I1239" s="179"/>
      <c r="J1239" s="179"/>
      <c r="K1239" s="196">
        <f t="shared" si="118"/>
        <v>0</v>
      </c>
      <c r="L1239" s="1118"/>
      <c r="M1239" s="1119"/>
      <c r="N1239" s="1118"/>
      <c r="O1239" s="1119"/>
      <c r="P1239" s="184"/>
      <c r="Q1239" s="184"/>
      <c r="R1239" s="184"/>
      <c r="S1239" s="175"/>
      <c r="T1239" s="175"/>
      <c r="U1239" s="175"/>
      <c r="V1239" s="175"/>
      <c r="W1239" s="175"/>
      <c r="X1239" s="175"/>
      <c r="Y1239" s="175"/>
      <c r="Z1239" s="175"/>
      <c r="AA1239" s="175"/>
      <c r="AB1239" s="175"/>
      <c r="AC1239" s="175"/>
      <c r="AD1239" s="179"/>
      <c r="AE1239" s="179"/>
      <c r="AF1239" s="179"/>
      <c r="AG1239" s="179"/>
      <c r="AH1239" s="179"/>
      <c r="AI1239" s="173"/>
      <c r="AJ1239" s="173"/>
      <c r="AK1239" s="173"/>
      <c r="AL1239" s="173"/>
      <c r="AM1239" s="179"/>
      <c r="AN1239" s="179"/>
      <c r="AO1239" s="194"/>
      <c r="AP1239" s="179">
        <v>1E-3</v>
      </c>
      <c r="AQ1239" s="179"/>
    </row>
    <row r="1240" spans="2:43">
      <c r="B1240" s="179"/>
      <c r="C1240" s="179"/>
      <c r="D1240" s="179"/>
      <c r="E1240" s="179"/>
      <c r="F1240" s="179"/>
      <c r="G1240" s="179"/>
      <c r="H1240" s="179"/>
      <c r="I1240" s="179"/>
      <c r="J1240" s="179"/>
      <c r="K1240" s="196">
        <f t="shared" si="118"/>
        <v>0</v>
      </c>
      <c r="L1240" s="1118"/>
      <c r="M1240" s="1119"/>
      <c r="N1240" s="1118"/>
      <c r="O1240" s="1119"/>
      <c r="P1240" s="184"/>
      <c r="Q1240" s="184"/>
      <c r="R1240" s="184"/>
      <c r="S1240" s="175"/>
      <c r="T1240" s="175"/>
      <c r="U1240" s="175"/>
      <c r="V1240" s="175"/>
      <c r="W1240" s="175"/>
      <c r="X1240" s="175"/>
      <c r="Y1240" s="175"/>
      <c r="Z1240" s="175"/>
      <c r="AA1240" s="175"/>
      <c r="AB1240" s="175"/>
      <c r="AC1240" s="175"/>
      <c r="AD1240" s="179"/>
      <c r="AE1240" s="179"/>
      <c r="AF1240" s="179"/>
      <c r="AG1240" s="179"/>
      <c r="AH1240" s="179"/>
      <c r="AI1240" s="173"/>
      <c r="AJ1240" s="173"/>
      <c r="AK1240" s="173"/>
      <c r="AL1240" s="173"/>
      <c r="AM1240" s="179"/>
      <c r="AN1240" s="179"/>
      <c r="AO1240" s="194"/>
      <c r="AP1240" s="179">
        <v>1E-3</v>
      </c>
      <c r="AQ1240" s="179"/>
    </row>
    <row r="1241" spans="2:43">
      <c r="B1241" s="179"/>
      <c r="C1241" s="179"/>
      <c r="D1241" s="179"/>
      <c r="E1241" s="179"/>
      <c r="F1241" s="179"/>
      <c r="G1241" s="179"/>
      <c r="H1241" s="179"/>
      <c r="I1241" s="179"/>
      <c r="J1241" s="179"/>
      <c r="K1241" s="196">
        <f t="shared" si="118"/>
        <v>0</v>
      </c>
      <c r="L1241" s="1118"/>
      <c r="M1241" s="1119"/>
      <c r="N1241" s="1118"/>
      <c r="O1241" s="1119"/>
      <c r="P1241" s="184"/>
      <c r="Q1241" s="184"/>
      <c r="R1241" s="184"/>
      <c r="S1241" s="175"/>
      <c r="T1241" s="175"/>
      <c r="U1241" s="175"/>
      <c r="V1241" s="175"/>
      <c r="W1241" s="175"/>
      <c r="X1241" s="175"/>
      <c r="Y1241" s="175"/>
      <c r="Z1241" s="175"/>
      <c r="AA1241" s="175"/>
      <c r="AB1241" s="175"/>
      <c r="AC1241" s="175"/>
      <c r="AD1241" s="179"/>
      <c r="AE1241" s="179"/>
      <c r="AF1241" s="179"/>
      <c r="AG1241" s="179"/>
      <c r="AH1241" s="179"/>
      <c r="AI1241" s="173"/>
      <c r="AJ1241" s="173"/>
      <c r="AK1241" s="173"/>
      <c r="AL1241" s="173"/>
      <c r="AM1241" s="179"/>
      <c r="AN1241" s="179"/>
      <c r="AO1241" s="194"/>
      <c r="AP1241" s="179">
        <v>1E-3</v>
      </c>
      <c r="AQ1241" s="179"/>
    </row>
    <row r="1242" spans="2:43">
      <c r="B1242" s="179"/>
      <c r="C1242" s="179"/>
      <c r="D1242" s="179"/>
      <c r="E1242" s="179"/>
      <c r="F1242" s="179"/>
      <c r="G1242" s="179"/>
      <c r="H1242" s="179"/>
      <c r="I1242" s="179"/>
      <c r="J1242" s="179"/>
      <c r="K1242" s="196">
        <f t="shared" si="118"/>
        <v>0</v>
      </c>
      <c r="L1242" s="1118"/>
      <c r="M1242" s="1119"/>
      <c r="N1242" s="1118"/>
      <c r="O1242" s="1119"/>
      <c r="P1242" s="184"/>
      <c r="Q1242" s="184"/>
      <c r="R1242" s="184"/>
      <c r="S1242" s="175"/>
      <c r="T1242" s="175"/>
      <c r="U1242" s="175"/>
      <c r="V1242" s="175"/>
      <c r="W1242" s="175"/>
      <c r="X1242" s="175"/>
      <c r="Y1242" s="175"/>
      <c r="Z1242" s="175"/>
      <c r="AA1242" s="175"/>
      <c r="AB1242" s="175"/>
      <c r="AC1242" s="175"/>
      <c r="AD1242" s="179"/>
      <c r="AE1242" s="179"/>
      <c r="AF1242" s="179"/>
      <c r="AG1242" s="179"/>
      <c r="AH1242" s="179"/>
      <c r="AI1242" s="173"/>
      <c r="AJ1242" s="173"/>
      <c r="AK1242" s="173"/>
      <c r="AL1242" s="173"/>
      <c r="AM1242" s="179"/>
      <c r="AN1242" s="179"/>
      <c r="AO1242" s="194"/>
      <c r="AP1242" s="179">
        <v>1E-3</v>
      </c>
      <c r="AQ1242" s="179"/>
    </row>
    <row r="1243" spans="2:43">
      <c r="B1243" s="179"/>
      <c r="C1243" s="179"/>
      <c r="D1243" s="179"/>
      <c r="E1243" s="179"/>
      <c r="F1243" s="179"/>
      <c r="G1243" s="179"/>
      <c r="H1243" s="179"/>
      <c r="I1243" s="179"/>
      <c r="J1243" s="179"/>
      <c r="K1243" s="196">
        <f t="shared" si="118"/>
        <v>0</v>
      </c>
      <c r="L1243" s="1118"/>
      <c r="M1243" s="1119"/>
      <c r="N1243" s="1118"/>
      <c r="O1243" s="1119"/>
      <c r="P1243" s="184"/>
      <c r="Q1243" s="184"/>
      <c r="R1243" s="184"/>
      <c r="S1243" s="175"/>
      <c r="T1243" s="175"/>
      <c r="U1243" s="175"/>
      <c r="V1243" s="175"/>
      <c r="W1243" s="175"/>
      <c r="X1243" s="175"/>
      <c r="Y1243" s="175"/>
      <c r="Z1243" s="175"/>
      <c r="AA1243" s="175"/>
      <c r="AB1243" s="175"/>
      <c r="AC1243" s="175"/>
      <c r="AD1243" s="179"/>
      <c r="AE1243" s="179"/>
      <c r="AF1243" s="179"/>
      <c r="AG1243" s="179"/>
      <c r="AH1243" s="179"/>
      <c r="AI1243" s="173"/>
      <c r="AJ1243" s="173"/>
      <c r="AK1243" s="173"/>
      <c r="AL1243" s="173"/>
      <c r="AM1243" s="179"/>
      <c r="AN1243" s="179"/>
      <c r="AO1243" s="194"/>
      <c r="AP1243" s="179">
        <v>1E-3</v>
      </c>
      <c r="AQ1243" s="179"/>
    </row>
    <row r="1244" spans="2:43">
      <c r="B1244" s="179"/>
      <c r="C1244" s="179"/>
      <c r="D1244" s="179"/>
      <c r="E1244" s="179"/>
      <c r="F1244" s="179"/>
      <c r="G1244" s="179"/>
      <c r="H1244" s="179"/>
      <c r="I1244" s="179"/>
      <c r="J1244" s="179"/>
      <c r="K1244" s="196">
        <f t="shared" si="118"/>
        <v>0</v>
      </c>
      <c r="L1244" s="1118"/>
      <c r="M1244" s="1119"/>
      <c r="N1244" s="1118"/>
      <c r="O1244" s="1119"/>
      <c r="P1244" s="184"/>
      <c r="Q1244" s="184"/>
      <c r="R1244" s="184"/>
      <c r="S1244" s="175"/>
      <c r="T1244" s="175"/>
      <c r="U1244" s="175"/>
      <c r="V1244" s="175"/>
      <c r="W1244" s="175"/>
      <c r="X1244" s="175"/>
      <c r="Y1244" s="175"/>
      <c r="Z1244" s="175"/>
      <c r="AA1244" s="175"/>
      <c r="AB1244" s="175"/>
      <c r="AC1244" s="175"/>
      <c r="AD1244" s="179"/>
      <c r="AE1244" s="179"/>
      <c r="AF1244" s="179"/>
      <c r="AG1244" s="179"/>
      <c r="AH1244" s="179"/>
      <c r="AI1244" s="173"/>
      <c r="AJ1244" s="173"/>
      <c r="AK1244" s="173"/>
      <c r="AL1244" s="173"/>
      <c r="AM1244" s="179"/>
      <c r="AN1244" s="179"/>
      <c r="AO1244" s="194"/>
      <c r="AP1244" s="179">
        <v>1E-3</v>
      </c>
      <c r="AQ1244" s="179"/>
    </row>
    <row r="1245" spans="2:43">
      <c r="B1245" s="179"/>
      <c r="C1245" s="179"/>
      <c r="D1245" s="179"/>
      <c r="E1245" s="179"/>
      <c r="F1245" s="179"/>
      <c r="G1245" s="179"/>
      <c r="H1245" s="179"/>
      <c r="I1245" s="179"/>
      <c r="J1245" s="179"/>
      <c r="K1245" s="196">
        <f t="shared" si="118"/>
        <v>0</v>
      </c>
      <c r="L1245" s="1118"/>
      <c r="M1245" s="1119"/>
      <c r="N1245" s="1118"/>
      <c r="O1245" s="1119"/>
      <c r="P1245" s="184"/>
      <c r="Q1245" s="184"/>
      <c r="R1245" s="184"/>
      <c r="S1245" s="175"/>
      <c r="T1245" s="175"/>
      <c r="U1245" s="175"/>
      <c r="V1245" s="175"/>
      <c r="W1245" s="175"/>
      <c r="X1245" s="175"/>
      <c r="Y1245" s="175"/>
      <c r="Z1245" s="175"/>
      <c r="AA1245" s="175"/>
      <c r="AB1245" s="175"/>
      <c r="AC1245" s="175"/>
      <c r="AD1245" s="179"/>
      <c r="AE1245" s="179"/>
      <c r="AF1245" s="179"/>
      <c r="AG1245" s="179"/>
      <c r="AH1245" s="179"/>
      <c r="AI1245" s="173"/>
      <c r="AJ1245" s="173"/>
      <c r="AK1245" s="173"/>
      <c r="AL1245" s="173"/>
      <c r="AM1245" s="179"/>
      <c r="AN1245" s="179"/>
      <c r="AO1245" s="194"/>
      <c r="AP1245" s="179">
        <v>1E-3</v>
      </c>
      <c r="AQ1245" s="179"/>
    </row>
    <row r="1246" spans="2:43">
      <c r="B1246" s="179"/>
      <c r="C1246" s="179"/>
      <c r="D1246" s="179"/>
      <c r="E1246" s="179"/>
      <c r="F1246" s="179"/>
      <c r="G1246" s="179"/>
      <c r="H1246" s="179"/>
      <c r="I1246" s="179"/>
      <c r="J1246" s="179"/>
      <c r="K1246" s="196">
        <f t="shared" si="118"/>
        <v>0</v>
      </c>
      <c r="L1246" s="1118"/>
      <c r="M1246" s="1119"/>
      <c r="N1246" s="1118"/>
      <c r="O1246" s="1119"/>
      <c r="P1246" s="184"/>
      <c r="Q1246" s="184"/>
      <c r="R1246" s="184"/>
      <c r="S1246" s="175"/>
      <c r="T1246" s="175"/>
      <c r="U1246" s="175"/>
      <c r="V1246" s="175"/>
      <c r="W1246" s="175"/>
      <c r="X1246" s="175"/>
      <c r="Y1246" s="175"/>
      <c r="Z1246" s="175"/>
      <c r="AA1246" s="175"/>
      <c r="AB1246" s="175"/>
      <c r="AC1246" s="175"/>
      <c r="AD1246" s="179"/>
      <c r="AE1246" s="179"/>
      <c r="AF1246" s="179"/>
      <c r="AG1246" s="179"/>
      <c r="AH1246" s="179"/>
      <c r="AI1246" s="173"/>
      <c r="AJ1246" s="173"/>
      <c r="AK1246" s="173"/>
      <c r="AL1246" s="173"/>
      <c r="AM1246" s="179"/>
      <c r="AN1246" s="179"/>
      <c r="AO1246" s="194"/>
      <c r="AP1246" s="179">
        <v>1E-3</v>
      </c>
      <c r="AQ1246" s="179"/>
    </row>
    <row r="1247" spans="2:43">
      <c r="B1247" s="179"/>
      <c r="C1247" s="179"/>
      <c r="D1247" s="179"/>
      <c r="E1247" s="179"/>
      <c r="F1247" s="179"/>
      <c r="G1247" s="179"/>
      <c r="H1247" s="179"/>
      <c r="I1247" s="179"/>
      <c r="J1247" s="179"/>
      <c r="K1247" s="196">
        <f t="shared" si="118"/>
        <v>0</v>
      </c>
      <c r="L1247" s="1118"/>
      <c r="M1247" s="1119"/>
      <c r="N1247" s="1118"/>
      <c r="O1247" s="1119"/>
      <c r="P1247" s="184"/>
      <c r="Q1247" s="184"/>
      <c r="R1247" s="184"/>
      <c r="S1247" s="175"/>
      <c r="T1247" s="175"/>
      <c r="U1247" s="175"/>
      <c r="V1247" s="175"/>
      <c r="W1247" s="175"/>
      <c r="X1247" s="175"/>
      <c r="Y1247" s="175"/>
      <c r="Z1247" s="175"/>
      <c r="AA1247" s="175"/>
      <c r="AB1247" s="175"/>
      <c r="AC1247" s="175"/>
      <c r="AD1247" s="179"/>
      <c r="AE1247" s="179"/>
      <c r="AF1247" s="179"/>
      <c r="AG1247" s="179"/>
      <c r="AH1247" s="179"/>
      <c r="AI1247" s="173"/>
      <c r="AJ1247" s="173"/>
      <c r="AK1247" s="173"/>
      <c r="AL1247" s="173"/>
      <c r="AM1247" s="179"/>
      <c r="AN1247" s="179"/>
      <c r="AO1247" s="194"/>
      <c r="AP1247" s="179">
        <v>1E-3</v>
      </c>
      <c r="AQ1247" s="179"/>
    </row>
    <row r="1248" spans="2:43">
      <c r="B1248" s="179"/>
      <c r="C1248" s="179"/>
      <c r="D1248" s="179"/>
      <c r="E1248" s="179"/>
      <c r="F1248" s="179"/>
      <c r="G1248" s="179"/>
      <c r="H1248" s="179"/>
      <c r="I1248" s="179"/>
      <c r="J1248" s="179"/>
      <c r="K1248" s="196">
        <f t="shared" si="118"/>
        <v>0</v>
      </c>
      <c r="L1248" s="1118"/>
      <c r="M1248" s="1119"/>
      <c r="N1248" s="1118"/>
      <c r="O1248" s="1119"/>
      <c r="P1248" s="184"/>
      <c r="Q1248" s="184"/>
      <c r="R1248" s="184"/>
      <c r="S1248" s="175"/>
      <c r="T1248" s="175"/>
      <c r="U1248" s="175"/>
      <c r="V1248" s="175"/>
      <c r="W1248" s="175"/>
      <c r="X1248" s="175"/>
      <c r="Y1248" s="175"/>
      <c r="Z1248" s="175"/>
      <c r="AA1248" s="175"/>
      <c r="AB1248" s="175"/>
      <c r="AC1248" s="175"/>
      <c r="AD1248" s="179"/>
      <c r="AE1248" s="179"/>
      <c r="AF1248" s="179"/>
      <c r="AG1248" s="179"/>
      <c r="AH1248" s="179"/>
      <c r="AI1248" s="173"/>
      <c r="AJ1248" s="173"/>
      <c r="AK1248" s="173"/>
      <c r="AL1248" s="173"/>
      <c r="AM1248" s="179"/>
      <c r="AN1248" s="179"/>
      <c r="AO1248" s="194"/>
      <c r="AP1248" s="179">
        <v>1E-3</v>
      </c>
      <c r="AQ1248" s="179"/>
    </row>
    <row r="1249" spans="2:43">
      <c r="B1249" s="179"/>
      <c r="C1249" s="179"/>
      <c r="D1249" s="179"/>
      <c r="E1249" s="179"/>
      <c r="F1249" s="179"/>
      <c r="G1249" s="179"/>
      <c r="H1249" s="179"/>
      <c r="I1249" s="179"/>
      <c r="J1249" s="179"/>
      <c r="K1249" s="196">
        <f t="shared" si="118"/>
        <v>0</v>
      </c>
      <c r="L1249" s="1118"/>
      <c r="M1249" s="1119"/>
      <c r="N1249" s="1118"/>
      <c r="O1249" s="1119"/>
      <c r="P1249" s="184"/>
      <c r="Q1249" s="184"/>
      <c r="R1249" s="184"/>
      <c r="S1249" s="175"/>
      <c r="T1249" s="175"/>
      <c r="U1249" s="175"/>
      <c r="V1249" s="175"/>
      <c r="W1249" s="175"/>
      <c r="X1249" s="175"/>
      <c r="Y1249" s="175"/>
      <c r="Z1249" s="175"/>
      <c r="AA1249" s="175"/>
      <c r="AB1249" s="175"/>
      <c r="AC1249" s="175"/>
      <c r="AD1249" s="179"/>
      <c r="AE1249" s="179"/>
      <c r="AF1249" s="179"/>
      <c r="AG1249" s="179"/>
      <c r="AH1249" s="179"/>
      <c r="AI1249" s="173"/>
      <c r="AJ1249" s="173"/>
      <c r="AK1249" s="173"/>
      <c r="AL1249" s="173"/>
      <c r="AM1249" s="179"/>
      <c r="AN1249" s="179"/>
      <c r="AO1249" s="194"/>
      <c r="AP1249" s="179">
        <v>1E-3</v>
      </c>
      <c r="AQ1249" s="179"/>
    </row>
    <row r="1250" spans="2:43">
      <c r="B1250" s="179"/>
      <c r="C1250" s="179"/>
      <c r="D1250" s="179"/>
      <c r="E1250" s="179"/>
      <c r="F1250" s="179"/>
      <c r="G1250" s="179"/>
      <c r="H1250" s="179"/>
      <c r="I1250" s="179"/>
      <c r="J1250" s="179"/>
      <c r="K1250" s="196">
        <f t="shared" si="118"/>
        <v>0</v>
      </c>
      <c r="L1250" s="1118"/>
      <c r="M1250" s="1119"/>
      <c r="N1250" s="1118"/>
      <c r="O1250" s="1119"/>
      <c r="P1250" s="184"/>
      <c r="Q1250" s="184"/>
      <c r="R1250" s="184"/>
      <c r="S1250" s="175"/>
      <c r="T1250" s="175"/>
      <c r="U1250" s="175"/>
      <c r="V1250" s="175"/>
      <c r="W1250" s="175"/>
      <c r="X1250" s="175"/>
      <c r="Y1250" s="175"/>
      <c r="Z1250" s="175"/>
      <c r="AA1250" s="175"/>
      <c r="AB1250" s="175"/>
      <c r="AC1250" s="175"/>
      <c r="AD1250" s="179"/>
      <c r="AE1250" s="179"/>
      <c r="AF1250" s="179"/>
      <c r="AG1250" s="179"/>
      <c r="AH1250" s="179"/>
      <c r="AI1250" s="173"/>
      <c r="AJ1250" s="173"/>
      <c r="AK1250" s="173"/>
      <c r="AL1250" s="173"/>
      <c r="AM1250" s="179"/>
      <c r="AN1250" s="179"/>
      <c r="AO1250" s="194"/>
      <c r="AP1250" s="179">
        <v>1E-3</v>
      </c>
      <c r="AQ1250" s="179"/>
    </row>
    <row r="1251" spans="2:43">
      <c r="B1251" s="179"/>
      <c r="C1251" s="179"/>
      <c r="D1251" s="179"/>
      <c r="E1251" s="179"/>
      <c r="F1251" s="179"/>
      <c r="G1251" s="179"/>
      <c r="H1251" s="179"/>
      <c r="I1251" s="179"/>
      <c r="J1251" s="179"/>
      <c r="K1251" s="196">
        <f t="shared" si="118"/>
        <v>0</v>
      </c>
      <c r="L1251" s="1118"/>
      <c r="M1251" s="1119"/>
      <c r="N1251" s="1118"/>
      <c r="O1251" s="1119"/>
      <c r="P1251" s="184"/>
      <c r="Q1251" s="184"/>
      <c r="R1251" s="184"/>
      <c r="S1251" s="175"/>
      <c r="T1251" s="175"/>
      <c r="U1251" s="175"/>
      <c r="V1251" s="175"/>
      <c r="W1251" s="175"/>
      <c r="X1251" s="175"/>
      <c r="Y1251" s="175"/>
      <c r="Z1251" s="175"/>
      <c r="AA1251" s="175"/>
      <c r="AB1251" s="175"/>
      <c r="AC1251" s="175"/>
      <c r="AD1251" s="179"/>
      <c r="AE1251" s="179"/>
      <c r="AF1251" s="179"/>
      <c r="AG1251" s="179"/>
      <c r="AH1251" s="179"/>
      <c r="AI1251" s="173"/>
      <c r="AJ1251" s="173"/>
      <c r="AK1251" s="173"/>
      <c r="AL1251" s="173"/>
      <c r="AM1251" s="179"/>
      <c r="AN1251" s="179"/>
      <c r="AO1251" s="194"/>
      <c r="AP1251" s="179">
        <v>1E-3</v>
      </c>
      <c r="AQ1251" s="179"/>
    </row>
    <row r="1252" spans="2:43">
      <c r="B1252" s="179"/>
      <c r="C1252" s="179"/>
      <c r="D1252" s="179"/>
      <c r="E1252" s="179"/>
      <c r="F1252" s="179"/>
      <c r="G1252" s="179"/>
      <c r="H1252" s="179"/>
      <c r="I1252" s="179"/>
      <c r="J1252" s="179"/>
      <c r="K1252" s="196">
        <f t="shared" si="118"/>
        <v>0</v>
      </c>
      <c r="L1252" s="1118"/>
      <c r="M1252" s="1119"/>
      <c r="N1252" s="1118"/>
      <c r="O1252" s="1119"/>
      <c r="P1252" s="184"/>
      <c r="Q1252" s="184"/>
      <c r="R1252" s="184"/>
      <c r="S1252" s="175"/>
      <c r="T1252" s="175"/>
      <c r="U1252" s="175"/>
      <c r="V1252" s="175"/>
      <c r="W1252" s="175"/>
      <c r="X1252" s="175"/>
      <c r="Y1252" s="175"/>
      <c r="Z1252" s="175"/>
      <c r="AA1252" s="175"/>
      <c r="AB1252" s="175"/>
      <c r="AC1252" s="175"/>
      <c r="AD1252" s="179"/>
      <c r="AE1252" s="179"/>
      <c r="AF1252" s="179"/>
      <c r="AG1252" s="179"/>
      <c r="AH1252" s="179"/>
      <c r="AI1252" s="173"/>
      <c r="AJ1252" s="173"/>
      <c r="AK1252" s="173"/>
      <c r="AL1252" s="173"/>
      <c r="AM1252" s="179"/>
      <c r="AN1252" s="179"/>
      <c r="AO1252" s="194"/>
      <c r="AP1252" s="179">
        <v>1E-3</v>
      </c>
      <c r="AQ1252" s="179"/>
    </row>
    <row r="1253" spans="2:43">
      <c r="B1253" s="179"/>
      <c r="C1253" s="179"/>
      <c r="D1253" s="179"/>
      <c r="E1253" s="179"/>
      <c r="F1253" s="179"/>
      <c r="G1253" s="179"/>
      <c r="H1253" s="179"/>
      <c r="I1253" s="179"/>
      <c r="J1253" s="179"/>
      <c r="K1253" s="196">
        <f t="shared" si="118"/>
        <v>0</v>
      </c>
      <c r="L1253" s="1118"/>
      <c r="M1253" s="1119"/>
      <c r="N1253" s="1118"/>
      <c r="O1253" s="1119"/>
      <c r="P1253" s="184"/>
      <c r="Q1253" s="184"/>
      <c r="R1253" s="184"/>
      <c r="S1253" s="175"/>
      <c r="T1253" s="175"/>
      <c r="U1253" s="175"/>
      <c r="V1253" s="175"/>
      <c r="W1253" s="175"/>
      <c r="X1253" s="175"/>
      <c r="Y1253" s="175"/>
      <c r="Z1253" s="175"/>
      <c r="AA1253" s="175"/>
      <c r="AB1253" s="175"/>
      <c r="AC1253" s="175"/>
      <c r="AD1253" s="179"/>
      <c r="AE1253" s="179"/>
      <c r="AF1253" s="179"/>
      <c r="AG1253" s="179"/>
      <c r="AH1253" s="179"/>
      <c r="AI1253" s="173"/>
      <c r="AJ1253" s="173"/>
      <c r="AK1253" s="173"/>
      <c r="AL1253" s="173"/>
      <c r="AM1253" s="179"/>
      <c r="AN1253" s="179"/>
      <c r="AO1253" s="194"/>
      <c r="AP1253" s="179">
        <v>1E-3</v>
      </c>
      <c r="AQ1253" s="179"/>
    </row>
    <row r="1254" spans="2:43">
      <c r="B1254" s="179"/>
      <c r="C1254" s="179"/>
      <c r="D1254" s="179"/>
      <c r="E1254" s="179"/>
      <c r="F1254" s="179"/>
      <c r="G1254" s="179"/>
      <c r="H1254" s="179"/>
      <c r="I1254" s="179"/>
      <c r="J1254" s="179"/>
      <c r="K1254" s="196">
        <f t="shared" si="118"/>
        <v>0</v>
      </c>
      <c r="L1254" s="1118"/>
      <c r="M1254" s="1119"/>
      <c r="N1254" s="1118"/>
      <c r="O1254" s="1119"/>
      <c r="P1254" s="184"/>
      <c r="Q1254" s="184"/>
      <c r="R1254" s="184"/>
      <c r="S1254" s="175"/>
      <c r="T1254" s="175"/>
      <c r="U1254" s="175"/>
      <c r="V1254" s="175"/>
      <c r="W1254" s="175"/>
      <c r="X1254" s="175"/>
      <c r="Y1254" s="175"/>
      <c r="Z1254" s="175"/>
      <c r="AA1254" s="175"/>
      <c r="AB1254" s="175"/>
      <c r="AC1254" s="175"/>
      <c r="AD1254" s="179"/>
      <c r="AE1254" s="179"/>
      <c r="AF1254" s="179"/>
      <c r="AG1254" s="179"/>
      <c r="AH1254" s="179"/>
      <c r="AI1254" s="173"/>
      <c r="AJ1254" s="173"/>
      <c r="AK1254" s="173"/>
      <c r="AL1254" s="173"/>
      <c r="AM1254" s="179"/>
      <c r="AN1254" s="179"/>
      <c r="AO1254" s="194"/>
      <c r="AP1254" s="179">
        <v>1E-3</v>
      </c>
      <c r="AQ1254" s="179"/>
    </row>
    <row r="1255" spans="2:43">
      <c r="B1255" s="179"/>
      <c r="C1255" s="179"/>
      <c r="D1255" s="179"/>
      <c r="E1255" s="179"/>
      <c r="F1255" s="179"/>
      <c r="G1255" s="179"/>
      <c r="H1255" s="179"/>
      <c r="I1255" s="179"/>
      <c r="J1255" s="179"/>
      <c r="K1255" s="196">
        <f t="shared" si="118"/>
        <v>0</v>
      </c>
      <c r="L1255" s="1118"/>
      <c r="M1255" s="1119"/>
      <c r="N1255" s="1118"/>
      <c r="O1255" s="1119"/>
      <c r="P1255" s="184"/>
      <c r="Q1255" s="184"/>
      <c r="R1255" s="184"/>
      <c r="S1255" s="175"/>
      <c r="T1255" s="175"/>
      <c r="U1255" s="175"/>
      <c r="V1255" s="175"/>
      <c r="W1255" s="175"/>
      <c r="X1255" s="175"/>
      <c r="Y1255" s="175"/>
      <c r="Z1255" s="175"/>
      <c r="AA1255" s="175"/>
      <c r="AB1255" s="175"/>
      <c r="AC1255" s="175"/>
      <c r="AD1255" s="179"/>
      <c r="AE1255" s="179"/>
      <c r="AF1255" s="179"/>
      <c r="AG1255" s="179"/>
      <c r="AH1255" s="179"/>
      <c r="AI1255" s="173"/>
      <c r="AJ1255" s="173"/>
      <c r="AK1255" s="173"/>
      <c r="AL1255" s="173"/>
      <c r="AM1255" s="179"/>
      <c r="AN1255" s="179"/>
      <c r="AO1255" s="194"/>
      <c r="AP1255" s="179">
        <v>1E-3</v>
      </c>
      <c r="AQ1255" s="179"/>
    </row>
    <row r="1256" spans="2:43">
      <c r="B1256" s="179"/>
      <c r="C1256" s="179"/>
      <c r="D1256" s="179"/>
      <c r="E1256" s="179"/>
      <c r="F1256" s="179"/>
      <c r="G1256" s="179"/>
      <c r="H1256" s="179"/>
      <c r="I1256" s="179"/>
      <c r="J1256" s="179"/>
      <c r="K1256" s="196">
        <f t="shared" si="118"/>
        <v>0</v>
      </c>
      <c r="L1256" s="1118"/>
      <c r="M1256" s="1119"/>
      <c r="N1256" s="1118"/>
      <c r="O1256" s="1119"/>
      <c r="P1256" s="184"/>
      <c r="Q1256" s="184"/>
      <c r="R1256" s="184"/>
      <c r="S1256" s="175"/>
      <c r="T1256" s="175"/>
      <c r="U1256" s="175"/>
      <c r="V1256" s="175"/>
      <c r="W1256" s="175"/>
      <c r="X1256" s="175"/>
      <c r="Y1256" s="175"/>
      <c r="Z1256" s="175"/>
      <c r="AA1256" s="175"/>
      <c r="AB1256" s="175"/>
      <c r="AC1256" s="175"/>
      <c r="AD1256" s="179"/>
      <c r="AE1256" s="179"/>
      <c r="AF1256" s="179"/>
      <c r="AG1256" s="179"/>
      <c r="AH1256" s="179"/>
      <c r="AI1256" s="173"/>
      <c r="AJ1256" s="173"/>
      <c r="AK1256" s="173"/>
      <c r="AL1256" s="173"/>
      <c r="AM1256" s="179"/>
      <c r="AN1256" s="179"/>
      <c r="AO1256" s="194"/>
      <c r="AP1256" s="179">
        <v>1E-3</v>
      </c>
      <c r="AQ1256" s="179"/>
    </row>
    <row r="1257" spans="2:43">
      <c r="B1257" s="179"/>
      <c r="C1257" s="179"/>
      <c r="D1257" s="179"/>
      <c r="E1257" s="179"/>
      <c r="F1257" s="179"/>
      <c r="G1257" s="179"/>
      <c r="H1257" s="179"/>
      <c r="I1257" s="179"/>
      <c r="J1257" s="179"/>
      <c r="K1257" s="196">
        <f t="shared" si="118"/>
        <v>0</v>
      </c>
      <c r="L1257" s="1118"/>
      <c r="M1257" s="1119"/>
      <c r="N1257" s="1118"/>
      <c r="O1257" s="1119"/>
      <c r="P1257" s="184"/>
      <c r="Q1257" s="184"/>
      <c r="R1257" s="184"/>
      <c r="S1257" s="175"/>
      <c r="T1257" s="175"/>
      <c r="U1257" s="175"/>
      <c r="V1257" s="175"/>
      <c r="W1257" s="175"/>
      <c r="X1257" s="175"/>
      <c r="Y1257" s="175"/>
      <c r="Z1257" s="175"/>
      <c r="AA1257" s="175"/>
      <c r="AB1257" s="175"/>
      <c r="AC1257" s="175"/>
      <c r="AD1257" s="179"/>
      <c r="AE1257" s="179"/>
      <c r="AF1257" s="179"/>
      <c r="AG1257" s="179"/>
      <c r="AH1257" s="179"/>
      <c r="AI1257" s="173"/>
      <c r="AJ1257" s="173"/>
      <c r="AK1257" s="173"/>
      <c r="AL1257" s="173"/>
      <c r="AM1257" s="179"/>
      <c r="AN1257" s="179"/>
      <c r="AO1257" s="194"/>
      <c r="AP1257" s="179">
        <v>1E-3</v>
      </c>
      <c r="AQ1257" s="179"/>
    </row>
    <row r="1258" spans="2:43">
      <c r="B1258" s="179"/>
      <c r="C1258" s="179"/>
      <c r="D1258" s="179"/>
      <c r="E1258" s="179"/>
      <c r="F1258" s="179"/>
      <c r="G1258" s="179"/>
      <c r="H1258" s="179"/>
      <c r="I1258" s="179"/>
      <c r="J1258" s="179"/>
      <c r="K1258" s="196">
        <f t="shared" si="118"/>
        <v>0</v>
      </c>
      <c r="L1258" s="1118"/>
      <c r="M1258" s="1119"/>
      <c r="N1258" s="1118"/>
      <c r="O1258" s="1119"/>
      <c r="P1258" s="184"/>
      <c r="Q1258" s="184"/>
      <c r="R1258" s="184"/>
      <c r="S1258" s="175"/>
      <c r="T1258" s="175"/>
      <c r="U1258" s="175"/>
      <c r="V1258" s="175"/>
      <c r="W1258" s="175"/>
      <c r="X1258" s="175"/>
      <c r="Y1258" s="175"/>
      <c r="Z1258" s="175"/>
      <c r="AA1258" s="175"/>
      <c r="AB1258" s="175"/>
      <c r="AC1258" s="175"/>
      <c r="AD1258" s="179"/>
      <c r="AE1258" s="179"/>
      <c r="AF1258" s="179"/>
      <c r="AG1258" s="179"/>
      <c r="AH1258" s="179"/>
      <c r="AI1258" s="173"/>
      <c r="AJ1258" s="173"/>
      <c r="AK1258" s="173"/>
      <c r="AL1258" s="173"/>
      <c r="AM1258" s="179"/>
      <c r="AN1258" s="179"/>
      <c r="AO1258" s="194"/>
      <c r="AP1258" s="179">
        <v>1E-3</v>
      </c>
      <c r="AQ1258" s="179"/>
    </row>
    <row r="1259" spans="2:43">
      <c r="B1259" s="179"/>
      <c r="C1259" s="179"/>
      <c r="D1259" s="179"/>
      <c r="E1259" s="179"/>
      <c r="F1259" s="179"/>
      <c r="G1259" s="179"/>
      <c r="H1259" s="179"/>
      <c r="I1259" s="179"/>
      <c r="J1259" s="179"/>
      <c r="K1259" s="196">
        <f t="shared" si="118"/>
        <v>0</v>
      </c>
      <c r="L1259" s="1118"/>
      <c r="M1259" s="1119"/>
      <c r="N1259" s="1118"/>
      <c r="O1259" s="1119"/>
      <c r="P1259" s="184"/>
      <c r="Q1259" s="184"/>
      <c r="R1259" s="184"/>
      <c r="S1259" s="175"/>
      <c r="T1259" s="175"/>
      <c r="U1259" s="175"/>
      <c r="V1259" s="175"/>
      <c r="W1259" s="175"/>
      <c r="X1259" s="175"/>
      <c r="Y1259" s="175"/>
      <c r="Z1259" s="175"/>
      <c r="AA1259" s="175"/>
      <c r="AB1259" s="175"/>
      <c r="AC1259" s="175"/>
      <c r="AD1259" s="179"/>
      <c r="AE1259" s="179"/>
      <c r="AF1259" s="179"/>
      <c r="AG1259" s="179"/>
      <c r="AH1259" s="179"/>
      <c r="AI1259" s="173"/>
      <c r="AJ1259" s="173"/>
      <c r="AK1259" s="173"/>
      <c r="AL1259" s="173"/>
      <c r="AM1259" s="179"/>
      <c r="AN1259" s="179"/>
      <c r="AO1259" s="194"/>
      <c r="AP1259" s="179">
        <v>1E-3</v>
      </c>
      <c r="AQ1259" s="179"/>
    </row>
    <row r="1260" spans="2:43">
      <c r="B1260" s="179"/>
      <c r="C1260" s="179"/>
      <c r="D1260" s="179"/>
      <c r="E1260" s="179"/>
      <c r="F1260" s="179"/>
      <c r="G1260" s="179"/>
      <c r="H1260" s="179"/>
      <c r="I1260" s="179"/>
      <c r="J1260" s="179"/>
      <c r="K1260" s="196">
        <f t="shared" si="118"/>
        <v>0</v>
      </c>
      <c r="L1260" s="1118"/>
      <c r="M1260" s="1119"/>
      <c r="N1260" s="1118"/>
      <c r="O1260" s="1119"/>
      <c r="P1260" s="184"/>
      <c r="Q1260" s="184"/>
      <c r="R1260" s="184"/>
      <c r="S1260" s="175"/>
      <c r="T1260" s="175"/>
      <c r="U1260" s="175"/>
      <c r="V1260" s="175"/>
      <c r="W1260" s="175"/>
      <c r="X1260" s="175"/>
      <c r="Y1260" s="175"/>
      <c r="Z1260" s="175"/>
      <c r="AA1260" s="175"/>
      <c r="AB1260" s="175"/>
      <c r="AC1260" s="175"/>
      <c r="AD1260" s="179"/>
      <c r="AE1260" s="179"/>
      <c r="AF1260" s="179"/>
      <c r="AG1260" s="179"/>
      <c r="AH1260" s="179"/>
      <c r="AI1260" s="173"/>
      <c r="AJ1260" s="173"/>
      <c r="AK1260" s="173"/>
      <c r="AL1260" s="173"/>
      <c r="AM1260" s="179"/>
      <c r="AN1260" s="179"/>
      <c r="AO1260" s="194"/>
      <c r="AP1260" s="179">
        <v>1E-3</v>
      </c>
      <c r="AQ1260" s="179"/>
    </row>
    <row r="1261" spans="2:43">
      <c r="B1261" s="179"/>
      <c r="C1261" s="179"/>
      <c r="D1261" s="179"/>
      <c r="E1261" s="179"/>
      <c r="F1261" s="179"/>
      <c r="G1261" s="179"/>
      <c r="H1261" s="179"/>
      <c r="I1261" s="179"/>
      <c r="J1261" s="179"/>
      <c r="K1261" s="196">
        <f t="shared" si="118"/>
        <v>0</v>
      </c>
      <c r="L1261" s="1118"/>
      <c r="M1261" s="1119"/>
      <c r="N1261" s="1118"/>
      <c r="O1261" s="1119"/>
      <c r="P1261" s="184"/>
      <c r="Q1261" s="184"/>
      <c r="R1261" s="184"/>
      <c r="S1261" s="175"/>
      <c r="T1261" s="175"/>
      <c r="U1261" s="175"/>
      <c r="V1261" s="175"/>
      <c r="W1261" s="175"/>
      <c r="X1261" s="175"/>
      <c r="Y1261" s="175"/>
      <c r="Z1261" s="175"/>
      <c r="AA1261" s="175"/>
      <c r="AB1261" s="175"/>
      <c r="AC1261" s="175"/>
      <c r="AD1261" s="179"/>
      <c r="AE1261" s="179"/>
      <c r="AF1261" s="179"/>
      <c r="AG1261" s="179"/>
      <c r="AH1261" s="179"/>
      <c r="AI1261" s="173"/>
      <c r="AJ1261" s="173"/>
      <c r="AK1261" s="173"/>
      <c r="AL1261" s="173"/>
      <c r="AM1261" s="179"/>
      <c r="AN1261" s="179"/>
      <c r="AO1261" s="194"/>
      <c r="AP1261" s="179">
        <v>1E-3</v>
      </c>
      <c r="AQ1261" s="179"/>
    </row>
    <row r="1262" spans="2:43">
      <c r="B1262" s="179"/>
      <c r="C1262" s="179"/>
      <c r="D1262" s="179"/>
      <c r="E1262" s="179"/>
      <c r="F1262" s="179"/>
      <c r="G1262" s="179"/>
      <c r="H1262" s="179"/>
      <c r="I1262" s="179"/>
      <c r="J1262" s="179"/>
      <c r="K1262" s="196">
        <f t="shared" si="118"/>
        <v>0</v>
      </c>
      <c r="L1262" s="1118"/>
      <c r="M1262" s="1119"/>
      <c r="N1262" s="1118"/>
      <c r="O1262" s="1119"/>
      <c r="P1262" s="184"/>
      <c r="Q1262" s="184"/>
      <c r="R1262" s="184"/>
      <c r="S1262" s="175"/>
      <c r="T1262" s="175"/>
      <c r="U1262" s="175"/>
      <c r="V1262" s="175"/>
      <c r="W1262" s="175"/>
      <c r="X1262" s="175"/>
      <c r="Y1262" s="175"/>
      <c r="Z1262" s="175"/>
      <c r="AA1262" s="175"/>
      <c r="AB1262" s="175"/>
      <c r="AC1262" s="175"/>
      <c r="AD1262" s="179"/>
      <c r="AE1262" s="179"/>
      <c r="AF1262" s="179"/>
      <c r="AG1262" s="179"/>
      <c r="AH1262" s="179"/>
      <c r="AI1262" s="173"/>
      <c r="AJ1262" s="173"/>
      <c r="AK1262" s="173"/>
      <c r="AL1262" s="173"/>
      <c r="AM1262" s="179"/>
      <c r="AN1262" s="179"/>
      <c r="AO1262" s="194"/>
      <c r="AP1262" s="179">
        <v>1E-3</v>
      </c>
      <c r="AQ1262" s="179"/>
    </row>
    <row r="1263" spans="2:43">
      <c r="B1263" s="179"/>
      <c r="C1263" s="179"/>
      <c r="D1263" s="179"/>
      <c r="E1263" s="179"/>
      <c r="F1263" s="179"/>
      <c r="G1263" s="179"/>
      <c r="H1263" s="179"/>
      <c r="I1263" s="179"/>
      <c r="J1263" s="179"/>
      <c r="K1263" s="196">
        <f t="shared" si="118"/>
        <v>0</v>
      </c>
      <c r="L1263" s="1118"/>
      <c r="M1263" s="1119"/>
      <c r="N1263" s="1118"/>
      <c r="O1263" s="1119"/>
      <c r="P1263" s="184"/>
      <c r="Q1263" s="184"/>
      <c r="R1263" s="184"/>
      <c r="S1263" s="175"/>
      <c r="T1263" s="175"/>
      <c r="U1263" s="175"/>
      <c r="V1263" s="175"/>
      <c r="W1263" s="175"/>
      <c r="X1263" s="175"/>
      <c r="Y1263" s="175"/>
      <c r="Z1263" s="175"/>
      <c r="AA1263" s="175"/>
      <c r="AB1263" s="175"/>
      <c r="AC1263" s="175"/>
      <c r="AD1263" s="179"/>
      <c r="AE1263" s="179"/>
      <c r="AF1263" s="179"/>
      <c r="AG1263" s="179"/>
      <c r="AH1263" s="179"/>
      <c r="AI1263" s="173"/>
      <c r="AJ1263" s="173"/>
      <c r="AK1263" s="173"/>
      <c r="AL1263" s="173"/>
      <c r="AM1263" s="179"/>
      <c r="AN1263" s="179"/>
      <c r="AO1263" s="194"/>
      <c r="AP1263" s="179">
        <v>1E-3</v>
      </c>
      <c r="AQ1263" s="179"/>
    </row>
    <row r="1264" spans="2:43">
      <c r="B1264" s="179"/>
      <c r="C1264" s="179"/>
      <c r="D1264" s="179"/>
      <c r="E1264" s="179"/>
      <c r="F1264" s="179"/>
      <c r="G1264" s="179"/>
      <c r="H1264" s="179"/>
      <c r="I1264" s="179"/>
      <c r="J1264" s="179"/>
      <c r="K1264" s="196">
        <f t="shared" si="118"/>
        <v>0</v>
      </c>
      <c r="L1264" s="1118"/>
      <c r="M1264" s="1119"/>
      <c r="N1264" s="1118"/>
      <c r="O1264" s="1119"/>
      <c r="P1264" s="184"/>
      <c r="Q1264" s="184"/>
      <c r="R1264" s="184"/>
      <c r="S1264" s="175"/>
      <c r="T1264" s="175"/>
      <c r="U1264" s="175"/>
      <c r="V1264" s="175"/>
      <c r="W1264" s="175"/>
      <c r="X1264" s="175"/>
      <c r="Y1264" s="175"/>
      <c r="Z1264" s="175"/>
      <c r="AA1264" s="175"/>
      <c r="AB1264" s="175"/>
      <c r="AC1264" s="175"/>
      <c r="AD1264" s="179"/>
      <c r="AE1264" s="179"/>
      <c r="AF1264" s="179"/>
      <c r="AG1264" s="179"/>
      <c r="AH1264" s="179"/>
      <c r="AI1264" s="173"/>
      <c r="AJ1264" s="173"/>
      <c r="AK1264" s="173"/>
      <c r="AL1264" s="173"/>
      <c r="AM1264" s="179"/>
      <c r="AN1264" s="179"/>
      <c r="AO1264" s="194"/>
      <c r="AP1264" s="179">
        <v>1E-3</v>
      </c>
      <c r="AQ1264" s="179"/>
    </row>
    <row r="1265" spans="2:43">
      <c r="B1265" s="179"/>
      <c r="C1265" s="179"/>
      <c r="D1265" s="179"/>
      <c r="E1265" s="179"/>
      <c r="F1265" s="179"/>
      <c r="G1265" s="179"/>
      <c r="H1265" s="179"/>
      <c r="I1265" s="179"/>
      <c r="J1265" s="179"/>
      <c r="K1265" s="196">
        <f t="shared" si="118"/>
        <v>0</v>
      </c>
      <c r="L1265" s="1118"/>
      <c r="M1265" s="1119"/>
      <c r="N1265" s="1118"/>
      <c r="O1265" s="1119"/>
      <c r="P1265" s="184"/>
      <c r="Q1265" s="184"/>
      <c r="R1265" s="184"/>
      <c r="S1265" s="175"/>
      <c r="T1265" s="175"/>
      <c r="U1265" s="175"/>
      <c r="V1265" s="175"/>
      <c r="W1265" s="175"/>
      <c r="X1265" s="175"/>
      <c r="Y1265" s="175"/>
      <c r="Z1265" s="175"/>
      <c r="AA1265" s="175"/>
      <c r="AB1265" s="175"/>
      <c r="AC1265" s="175"/>
      <c r="AD1265" s="179"/>
      <c r="AE1265" s="179"/>
      <c r="AF1265" s="179"/>
      <c r="AG1265" s="179"/>
      <c r="AH1265" s="179"/>
      <c r="AI1265" s="173"/>
      <c r="AJ1265" s="173"/>
      <c r="AK1265" s="173"/>
      <c r="AL1265" s="173"/>
      <c r="AM1265" s="179"/>
      <c r="AN1265" s="179"/>
      <c r="AO1265" s="194"/>
      <c r="AP1265" s="179">
        <v>1E-3</v>
      </c>
      <c r="AQ1265" s="179"/>
    </row>
    <row r="1266" spans="2:43">
      <c r="B1266" s="179"/>
      <c r="C1266" s="179"/>
      <c r="D1266" s="179"/>
      <c r="E1266" s="179"/>
      <c r="F1266" s="179"/>
      <c r="G1266" s="179"/>
      <c r="H1266" s="179"/>
      <c r="I1266" s="179"/>
      <c r="J1266" s="179"/>
      <c r="K1266" s="196">
        <f t="shared" si="118"/>
        <v>0</v>
      </c>
      <c r="L1266" s="1118"/>
      <c r="M1266" s="1119"/>
      <c r="N1266" s="1118"/>
      <c r="O1266" s="1119"/>
      <c r="P1266" s="184"/>
      <c r="Q1266" s="184"/>
      <c r="R1266" s="184"/>
      <c r="S1266" s="175"/>
      <c r="T1266" s="175"/>
      <c r="U1266" s="175"/>
      <c r="V1266" s="175"/>
      <c r="W1266" s="175"/>
      <c r="X1266" s="175"/>
      <c r="Y1266" s="175"/>
      <c r="Z1266" s="175"/>
      <c r="AA1266" s="175"/>
      <c r="AB1266" s="175"/>
      <c r="AC1266" s="175"/>
      <c r="AD1266" s="179"/>
      <c r="AE1266" s="179"/>
      <c r="AF1266" s="179"/>
      <c r="AG1266" s="179"/>
      <c r="AH1266" s="179"/>
      <c r="AI1266" s="173"/>
      <c r="AJ1266" s="173"/>
      <c r="AK1266" s="173"/>
      <c r="AL1266" s="173"/>
      <c r="AM1266" s="179"/>
      <c r="AN1266" s="179"/>
      <c r="AO1266" s="194"/>
      <c r="AP1266" s="179">
        <v>1E-3</v>
      </c>
      <c r="AQ1266" s="179"/>
    </row>
    <row r="1267" spans="2:43">
      <c r="B1267" s="179"/>
      <c r="C1267" s="179"/>
      <c r="D1267" s="179"/>
      <c r="E1267" s="179"/>
      <c r="F1267" s="179"/>
      <c r="G1267" s="179"/>
      <c r="H1267" s="179"/>
      <c r="I1267" s="179"/>
      <c r="J1267" s="179"/>
      <c r="K1267" s="196">
        <f t="shared" si="118"/>
        <v>0</v>
      </c>
      <c r="L1267" s="1118"/>
      <c r="M1267" s="1119"/>
      <c r="N1267" s="1118"/>
      <c r="O1267" s="1119"/>
      <c r="P1267" s="184"/>
      <c r="Q1267" s="184"/>
      <c r="R1267" s="184"/>
      <c r="S1267" s="175"/>
      <c r="T1267" s="175"/>
      <c r="U1267" s="175"/>
      <c r="V1267" s="175"/>
      <c r="W1267" s="175"/>
      <c r="X1267" s="175"/>
      <c r="Y1267" s="175"/>
      <c r="Z1267" s="175"/>
      <c r="AA1267" s="175"/>
      <c r="AB1267" s="175"/>
      <c r="AC1267" s="175"/>
      <c r="AD1267" s="179"/>
      <c r="AE1267" s="179"/>
      <c r="AF1267" s="179"/>
      <c r="AG1267" s="179"/>
      <c r="AH1267" s="179"/>
      <c r="AI1267" s="173"/>
      <c r="AJ1267" s="173"/>
      <c r="AK1267" s="173"/>
      <c r="AL1267" s="173"/>
      <c r="AM1267" s="179"/>
      <c r="AN1267" s="179"/>
      <c r="AO1267" s="194"/>
      <c r="AP1267" s="179">
        <v>1E-3</v>
      </c>
      <c r="AQ1267" s="179"/>
    </row>
    <row r="1268" spans="2:43">
      <c r="B1268" s="179"/>
      <c r="C1268" s="179"/>
      <c r="D1268" s="179"/>
      <c r="E1268" s="179"/>
      <c r="F1268" s="179"/>
      <c r="G1268" s="179"/>
      <c r="H1268" s="179"/>
      <c r="I1268" s="179"/>
      <c r="J1268" s="179"/>
      <c r="K1268" s="196">
        <f t="shared" si="118"/>
        <v>0</v>
      </c>
      <c r="L1268" s="1118"/>
      <c r="M1268" s="1119"/>
      <c r="N1268" s="1118"/>
      <c r="O1268" s="1119"/>
      <c r="P1268" s="184"/>
      <c r="Q1268" s="184"/>
      <c r="R1268" s="184"/>
      <c r="S1268" s="175"/>
      <c r="T1268" s="175"/>
      <c r="U1268" s="175"/>
      <c r="V1268" s="175"/>
      <c r="W1268" s="175"/>
      <c r="X1268" s="175"/>
      <c r="Y1268" s="175"/>
      <c r="Z1268" s="175"/>
      <c r="AA1268" s="175"/>
      <c r="AB1268" s="175"/>
      <c r="AC1268" s="175"/>
      <c r="AD1268" s="179"/>
      <c r="AE1268" s="179"/>
      <c r="AF1268" s="179"/>
      <c r="AG1268" s="179"/>
      <c r="AH1268" s="179"/>
      <c r="AI1268" s="173"/>
      <c r="AJ1268" s="173"/>
      <c r="AK1268" s="173"/>
      <c r="AL1268" s="173"/>
      <c r="AM1268" s="179"/>
      <c r="AN1268" s="179"/>
      <c r="AO1268" s="194"/>
      <c r="AP1268" s="179">
        <v>1E-3</v>
      </c>
      <c r="AQ1268" s="179"/>
    </row>
    <row r="1269" spans="2:43">
      <c r="B1269" s="179"/>
      <c r="C1269" s="179"/>
      <c r="D1269" s="179"/>
      <c r="E1269" s="179"/>
      <c r="F1269" s="179"/>
      <c r="G1269" s="179"/>
      <c r="H1269" s="179"/>
      <c r="I1269" s="179"/>
      <c r="J1269" s="179"/>
      <c r="K1269" s="196">
        <f t="shared" si="118"/>
        <v>0</v>
      </c>
      <c r="L1269" s="1118"/>
      <c r="M1269" s="1119"/>
      <c r="N1269" s="1118"/>
      <c r="O1269" s="1119"/>
      <c r="P1269" s="184"/>
      <c r="Q1269" s="184"/>
      <c r="R1269" s="184"/>
      <c r="S1269" s="175"/>
      <c r="T1269" s="175"/>
      <c r="U1269" s="175"/>
      <c r="V1269" s="175"/>
      <c r="W1269" s="175"/>
      <c r="X1269" s="175"/>
      <c r="Y1269" s="175"/>
      <c r="Z1269" s="175"/>
      <c r="AA1269" s="175"/>
      <c r="AB1269" s="175"/>
      <c r="AC1269" s="175"/>
      <c r="AD1269" s="179"/>
      <c r="AE1269" s="179"/>
      <c r="AF1269" s="179"/>
      <c r="AG1269" s="179"/>
      <c r="AH1269" s="179"/>
      <c r="AI1269" s="173"/>
      <c r="AJ1269" s="173"/>
      <c r="AK1269" s="173"/>
      <c r="AL1269" s="173"/>
      <c r="AM1269" s="179"/>
      <c r="AN1269" s="179"/>
      <c r="AO1269" s="194"/>
      <c r="AP1269" s="179">
        <v>1E-3</v>
      </c>
      <c r="AQ1269" s="179"/>
    </row>
    <row r="1270" spans="2:43">
      <c r="B1270" s="179"/>
      <c r="C1270" s="179"/>
      <c r="D1270" s="179"/>
      <c r="E1270" s="179"/>
      <c r="F1270" s="179"/>
      <c r="G1270" s="179"/>
      <c r="H1270" s="179"/>
      <c r="I1270" s="179"/>
      <c r="J1270" s="179"/>
      <c r="K1270" s="196">
        <f t="shared" si="118"/>
        <v>0</v>
      </c>
      <c r="L1270" s="1118"/>
      <c r="M1270" s="1119"/>
      <c r="N1270" s="1118"/>
      <c r="O1270" s="1119"/>
      <c r="P1270" s="184"/>
      <c r="Q1270" s="184"/>
      <c r="R1270" s="184"/>
      <c r="S1270" s="175"/>
      <c r="T1270" s="175"/>
      <c r="U1270" s="175"/>
      <c r="V1270" s="175"/>
      <c r="W1270" s="175"/>
      <c r="X1270" s="175"/>
      <c r="Y1270" s="175"/>
      <c r="Z1270" s="175"/>
      <c r="AA1270" s="175"/>
      <c r="AB1270" s="175"/>
      <c r="AC1270" s="175"/>
      <c r="AD1270" s="179"/>
      <c r="AE1270" s="179"/>
      <c r="AF1270" s="179"/>
      <c r="AG1270" s="179"/>
      <c r="AH1270" s="179"/>
      <c r="AI1270" s="173"/>
      <c r="AJ1270" s="173"/>
      <c r="AK1270" s="173"/>
      <c r="AL1270" s="173"/>
      <c r="AM1270" s="179"/>
      <c r="AN1270" s="179"/>
      <c r="AO1270" s="194"/>
      <c r="AP1270" s="179">
        <v>1E-3</v>
      </c>
      <c r="AQ1270" s="179"/>
    </row>
    <row r="1271" spans="2:43">
      <c r="B1271" s="179"/>
      <c r="C1271" s="179"/>
      <c r="D1271" s="179"/>
      <c r="E1271" s="179"/>
      <c r="F1271" s="179"/>
      <c r="G1271" s="179"/>
      <c r="H1271" s="179"/>
      <c r="I1271" s="179"/>
      <c r="J1271" s="179"/>
      <c r="K1271" s="196">
        <f t="shared" si="118"/>
        <v>0</v>
      </c>
      <c r="L1271" s="1118"/>
      <c r="M1271" s="1119"/>
      <c r="N1271" s="1118"/>
      <c r="O1271" s="1119"/>
      <c r="P1271" s="184"/>
      <c r="Q1271" s="184"/>
      <c r="R1271" s="184"/>
      <c r="S1271" s="175"/>
      <c r="T1271" s="175"/>
      <c r="U1271" s="175"/>
      <c r="V1271" s="175"/>
      <c r="W1271" s="175"/>
      <c r="X1271" s="175"/>
      <c r="Y1271" s="175"/>
      <c r="Z1271" s="175"/>
      <c r="AA1271" s="175"/>
      <c r="AB1271" s="175"/>
      <c r="AC1271" s="175"/>
      <c r="AD1271" s="179"/>
      <c r="AE1271" s="179"/>
      <c r="AF1271" s="179"/>
      <c r="AG1271" s="179"/>
      <c r="AH1271" s="179"/>
      <c r="AI1271" s="173"/>
      <c r="AJ1271" s="173"/>
      <c r="AK1271" s="173"/>
      <c r="AL1271" s="173"/>
      <c r="AM1271" s="179"/>
      <c r="AN1271" s="179"/>
      <c r="AO1271" s="194"/>
      <c r="AP1271" s="179">
        <v>1E-3</v>
      </c>
      <c r="AQ1271" s="179"/>
    </row>
    <row r="1272" spans="2:43">
      <c r="B1272" s="179"/>
      <c r="C1272" s="179"/>
      <c r="D1272" s="179"/>
      <c r="E1272" s="179"/>
      <c r="F1272" s="179"/>
      <c r="G1272" s="179"/>
      <c r="H1272" s="179"/>
      <c r="I1272" s="179"/>
      <c r="J1272" s="179"/>
      <c r="K1272" s="196">
        <f t="shared" si="118"/>
        <v>0</v>
      </c>
      <c r="L1272" s="1118"/>
      <c r="M1272" s="1119"/>
      <c r="N1272" s="1118"/>
      <c r="O1272" s="1119"/>
      <c r="P1272" s="184"/>
      <c r="Q1272" s="184"/>
      <c r="R1272" s="184"/>
      <c r="S1272" s="175"/>
      <c r="T1272" s="175"/>
      <c r="U1272" s="175"/>
      <c r="V1272" s="175"/>
      <c r="W1272" s="175"/>
      <c r="X1272" s="175"/>
      <c r="Y1272" s="175"/>
      <c r="Z1272" s="175"/>
      <c r="AA1272" s="175"/>
      <c r="AB1272" s="175"/>
      <c r="AC1272" s="175"/>
      <c r="AD1272" s="179"/>
      <c r="AE1272" s="179"/>
      <c r="AF1272" s="179"/>
      <c r="AG1272" s="179"/>
      <c r="AH1272" s="179"/>
      <c r="AI1272" s="173"/>
      <c r="AJ1272" s="173"/>
      <c r="AK1272" s="173"/>
      <c r="AL1272" s="173"/>
      <c r="AM1272" s="179"/>
      <c r="AN1272" s="179"/>
      <c r="AO1272" s="194"/>
      <c r="AP1272" s="179">
        <v>1E-3</v>
      </c>
      <c r="AQ1272" s="179"/>
    </row>
    <row r="1273" spans="2:43">
      <c r="B1273" s="179"/>
      <c r="C1273" s="179"/>
      <c r="D1273" s="179"/>
      <c r="E1273" s="179"/>
      <c r="F1273" s="179"/>
      <c r="G1273" s="179"/>
      <c r="H1273" s="179"/>
      <c r="I1273" s="179"/>
      <c r="J1273" s="179"/>
      <c r="K1273" s="196">
        <f t="shared" si="118"/>
        <v>0</v>
      </c>
      <c r="L1273" s="1118"/>
      <c r="M1273" s="1119"/>
      <c r="N1273" s="1118"/>
      <c r="O1273" s="1119"/>
      <c r="P1273" s="184"/>
      <c r="Q1273" s="184"/>
      <c r="R1273" s="184"/>
      <c r="S1273" s="175"/>
      <c r="T1273" s="175"/>
      <c r="U1273" s="175"/>
      <c r="V1273" s="175"/>
      <c r="W1273" s="175"/>
      <c r="X1273" s="175"/>
      <c r="Y1273" s="175"/>
      <c r="Z1273" s="175"/>
      <c r="AA1273" s="175"/>
      <c r="AB1273" s="175"/>
      <c r="AC1273" s="175"/>
      <c r="AD1273" s="179"/>
      <c r="AE1273" s="179"/>
      <c r="AF1273" s="179"/>
      <c r="AG1273" s="179"/>
      <c r="AH1273" s="179"/>
      <c r="AI1273" s="173"/>
      <c r="AJ1273" s="173"/>
      <c r="AK1273" s="173"/>
      <c r="AL1273" s="173"/>
      <c r="AM1273" s="179"/>
      <c r="AN1273" s="179"/>
      <c r="AO1273" s="194"/>
      <c r="AP1273" s="179">
        <v>1E-3</v>
      </c>
      <c r="AQ1273" s="179"/>
    </row>
    <row r="1274" spans="2:43">
      <c r="B1274" s="179"/>
      <c r="C1274" s="179"/>
      <c r="D1274" s="179"/>
      <c r="E1274" s="179"/>
      <c r="F1274" s="179"/>
      <c r="G1274" s="179"/>
      <c r="H1274" s="179"/>
      <c r="I1274" s="179"/>
      <c r="J1274" s="179"/>
      <c r="K1274" s="196">
        <f t="shared" si="118"/>
        <v>0</v>
      </c>
      <c r="L1274" s="1118"/>
      <c r="M1274" s="1119"/>
      <c r="N1274" s="1118"/>
      <c r="O1274" s="1119"/>
      <c r="P1274" s="184"/>
      <c r="Q1274" s="184"/>
      <c r="R1274" s="184"/>
      <c r="S1274" s="175"/>
      <c r="T1274" s="175"/>
      <c r="U1274" s="175"/>
      <c r="V1274" s="175"/>
      <c r="W1274" s="175"/>
      <c r="X1274" s="175"/>
      <c r="Y1274" s="175"/>
      <c r="Z1274" s="175"/>
      <c r="AA1274" s="175"/>
      <c r="AB1274" s="175"/>
      <c r="AC1274" s="175"/>
      <c r="AD1274" s="179"/>
      <c r="AE1274" s="179"/>
      <c r="AF1274" s="179"/>
      <c r="AG1274" s="179"/>
      <c r="AH1274" s="179"/>
      <c r="AI1274" s="173"/>
      <c r="AJ1274" s="173"/>
      <c r="AK1274" s="173"/>
      <c r="AL1274" s="173"/>
      <c r="AM1274" s="179"/>
      <c r="AN1274" s="179"/>
      <c r="AO1274" s="194"/>
      <c r="AP1274" s="179">
        <v>1E-3</v>
      </c>
      <c r="AQ1274" s="179"/>
    </row>
    <row r="1275" spans="2:43">
      <c r="B1275" s="179"/>
      <c r="C1275" s="179"/>
      <c r="D1275" s="179"/>
      <c r="E1275" s="179"/>
      <c r="F1275" s="179"/>
      <c r="G1275" s="179"/>
      <c r="H1275" s="179"/>
      <c r="I1275" s="179"/>
      <c r="J1275" s="179"/>
      <c r="K1275" s="196">
        <f t="shared" si="118"/>
        <v>0</v>
      </c>
      <c r="L1275" s="1118"/>
      <c r="M1275" s="1119"/>
      <c r="N1275" s="1118"/>
      <c r="O1275" s="1119"/>
      <c r="P1275" s="184"/>
      <c r="Q1275" s="184"/>
      <c r="R1275" s="184"/>
      <c r="S1275" s="175"/>
      <c r="T1275" s="175"/>
      <c r="U1275" s="175"/>
      <c r="V1275" s="175"/>
      <c r="W1275" s="175"/>
      <c r="X1275" s="175"/>
      <c r="Y1275" s="175"/>
      <c r="Z1275" s="175"/>
      <c r="AA1275" s="175"/>
      <c r="AB1275" s="175"/>
      <c r="AC1275" s="175"/>
      <c r="AD1275" s="179"/>
      <c r="AE1275" s="179"/>
      <c r="AF1275" s="179"/>
      <c r="AG1275" s="179"/>
      <c r="AH1275" s="179"/>
      <c r="AI1275" s="173"/>
      <c r="AJ1275" s="173"/>
      <c r="AK1275" s="173"/>
      <c r="AL1275" s="173"/>
      <c r="AM1275" s="179"/>
      <c r="AN1275" s="179"/>
      <c r="AO1275" s="194"/>
      <c r="AP1275" s="179">
        <v>1E-3</v>
      </c>
      <c r="AQ1275" s="179"/>
    </row>
    <row r="1276" spans="2:43">
      <c r="B1276" s="179"/>
      <c r="C1276" s="179"/>
      <c r="D1276" s="179"/>
      <c r="E1276" s="179"/>
      <c r="F1276" s="179"/>
      <c r="G1276" s="179"/>
      <c r="H1276" s="179"/>
      <c r="I1276" s="179"/>
      <c r="J1276" s="179"/>
      <c r="K1276" s="196">
        <f t="shared" si="118"/>
        <v>0</v>
      </c>
      <c r="L1276" s="1118"/>
      <c r="M1276" s="1119"/>
      <c r="N1276" s="1118"/>
      <c r="O1276" s="1119"/>
      <c r="P1276" s="184"/>
      <c r="Q1276" s="184"/>
      <c r="R1276" s="184"/>
      <c r="S1276" s="175"/>
      <c r="T1276" s="175"/>
      <c r="U1276" s="175"/>
      <c r="V1276" s="175"/>
      <c r="W1276" s="175"/>
      <c r="X1276" s="175"/>
      <c r="Y1276" s="175"/>
      <c r="Z1276" s="175"/>
      <c r="AA1276" s="175"/>
      <c r="AB1276" s="175"/>
      <c r="AC1276" s="175"/>
      <c r="AD1276" s="179"/>
      <c r="AE1276" s="179"/>
      <c r="AF1276" s="179"/>
      <c r="AG1276" s="179"/>
      <c r="AH1276" s="179"/>
      <c r="AI1276" s="173"/>
      <c r="AJ1276" s="173"/>
      <c r="AK1276" s="173"/>
      <c r="AL1276" s="173"/>
      <c r="AM1276" s="179"/>
      <c r="AN1276" s="179"/>
      <c r="AO1276" s="194"/>
      <c r="AP1276" s="179">
        <v>1E-3</v>
      </c>
      <c r="AQ1276" s="179"/>
    </row>
    <row r="1277" spans="2:43">
      <c r="B1277" s="179"/>
      <c r="C1277" s="179"/>
      <c r="D1277" s="179"/>
      <c r="E1277" s="179"/>
      <c r="F1277" s="179"/>
      <c r="G1277" s="179"/>
      <c r="H1277" s="179"/>
      <c r="I1277" s="179"/>
      <c r="J1277" s="179"/>
      <c r="K1277" s="196">
        <f t="shared" si="118"/>
        <v>0</v>
      </c>
      <c r="L1277" s="1118"/>
      <c r="M1277" s="1119"/>
      <c r="N1277" s="1118"/>
      <c r="O1277" s="1119"/>
      <c r="P1277" s="184"/>
      <c r="Q1277" s="184"/>
      <c r="R1277" s="184"/>
      <c r="S1277" s="175"/>
      <c r="T1277" s="175"/>
      <c r="U1277" s="175"/>
      <c r="V1277" s="175"/>
      <c r="W1277" s="175"/>
      <c r="X1277" s="175"/>
      <c r="Y1277" s="175"/>
      <c r="Z1277" s="175"/>
      <c r="AA1277" s="175"/>
      <c r="AB1277" s="175"/>
      <c r="AC1277" s="175"/>
      <c r="AD1277" s="179"/>
      <c r="AE1277" s="179"/>
      <c r="AF1277" s="179"/>
      <c r="AG1277" s="179"/>
      <c r="AH1277" s="179"/>
      <c r="AI1277" s="173"/>
      <c r="AJ1277" s="173"/>
      <c r="AK1277" s="173"/>
      <c r="AL1277" s="173"/>
      <c r="AM1277" s="179"/>
      <c r="AN1277" s="179"/>
      <c r="AO1277" s="194"/>
      <c r="AP1277" s="179">
        <v>1E-3</v>
      </c>
      <c r="AQ1277" s="179"/>
    </row>
    <row r="1278" spans="2:43">
      <c r="B1278" s="179"/>
      <c r="C1278" s="179"/>
      <c r="D1278" s="179"/>
      <c r="E1278" s="179"/>
      <c r="F1278" s="179"/>
      <c r="G1278" s="179"/>
      <c r="H1278" s="179"/>
      <c r="I1278" s="179"/>
      <c r="J1278" s="179"/>
      <c r="K1278" s="196">
        <f t="shared" si="118"/>
        <v>0</v>
      </c>
      <c r="L1278" s="1118"/>
      <c r="M1278" s="1119"/>
      <c r="N1278" s="1118"/>
      <c r="O1278" s="1119"/>
      <c r="P1278" s="184"/>
      <c r="Q1278" s="184"/>
      <c r="R1278" s="184"/>
      <c r="S1278" s="175"/>
      <c r="T1278" s="175"/>
      <c r="U1278" s="175"/>
      <c r="V1278" s="175"/>
      <c r="W1278" s="175"/>
      <c r="X1278" s="175"/>
      <c r="Y1278" s="175"/>
      <c r="Z1278" s="175"/>
      <c r="AA1278" s="175"/>
      <c r="AB1278" s="175"/>
      <c r="AC1278" s="175"/>
      <c r="AD1278" s="179"/>
      <c r="AE1278" s="179"/>
      <c r="AF1278" s="179"/>
      <c r="AG1278" s="179"/>
      <c r="AH1278" s="179"/>
      <c r="AI1278" s="173"/>
      <c r="AJ1278" s="173"/>
      <c r="AK1278" s="173"/>
      <c r="AL1278" s="173"/>
      <c r="AM1278" s="179"/>
      <c r="AN1278" s="179"/>
      <c r="AO1278" s="194"/>
      <c r="AP1278" s="179">
        <v>1E-3</v>
      </c>
      <c r="AQ1278" s="179"/>
    </row>
    <row r="1279" spans="2:43">
      <c r="B1279" s="179"/>
      <c r="C1279" s="179"/>
      <c r="D1279" s="179"/>
      <c r="E1279" s="179"/>
      <c r="F1279" s="179"/>
      <c r="G1279" s="179"/>
      <c r="H1279" s="179"/>
      <c r="I1279" s="179"/>
      <c r="J1279" s="179"/>
      <c r="K1279" s="196">
        <f t="shared" si="118"/>
        <v>0</v>
      </c>
      <c r="L1279" s="1118"/>
      <c r="M1279" s="1119"/>
      <c r="N1279" s="1118"/>
      <c r="O1279" s="1119"/>
      <c r="P1279" s="184"/>
      <c r="Q1279" s="184"/>
      <c r="R1279" s="184"/>
      <c r="S1279" s="175"/>
      <c r="T1279" s="175"/>
      <c r="U1279" s="175"/>
      <c r="V1279" s="175"/>
      <c r="W1279" s="175"/>
      <c r="X1279" s="175"/>
      <c r="Y1279" s="175"/>
      <c r="Z1279" s="175"/>
      <c r="AA1279" s="175"/>
      <c r="AB1279" s="175"/>
      <c r="AC1279" s="175"/>
      <c r="AD1279" s="179"/>
      <c r="AE1279" s="179"/>
      <c r="AF1279" s="179"/>
      <c r="AG1279" s="179"/>
      <c r="AH1279" s="179"/>
      <c r="AI1279" s="173"/>
      <c r="AJ1279" s="173"/>
      <c r="AK1279" s="173"/>
      <c r="AL1279" s="173"/>
      <c r="AM1279" s="179"/>
      <c r="AN1279" s="179"/>
      <c r="AO1279" s="194"/>
      <c r="AP1279" s="179">
        <v>1E-3</v>
      </c>
      <c r="AQ1279" s="179"/>
    </row>
    <row r="1280" spans="2:43">
      <c r="B1280" s="179"/>
      <c r="C1280" s="179"/>
      <c r="D1280" s="179"/>
      <c r="E1280" s="179"/>
      <c r="F1280" s="179"/>
      <c r="G1280" s="179"/>
      <c r="H1280" s="179"/>
      <c r="I1280" s="179"/>
      <c r="J1280" s="179"/>
      <c r="K1280" s="196">
        <f t="shared" si="118"/>
        <v>0</v>
      </c>
      <c r="L1280" s="1118"/>
      <c r="M1280" s="1119"/>
      <c r="N1280" s="1118"/>
      <c r="O1280" s="1119"/>
      <c r="P1280" s="184"/>
      <c r="Q1280" s="184"/>
      <c r="R1280" s="184"/>
      <c r="S1280" s="175"/>
      <c r="T1280" s="175"/>
      <c r="U1280" s="175"/>
      <c r="V1280" s="175"/>
      <c r="W1280" s="175"/>
      <c r="X1280" s="175"/>
      <c r="Y1280" s="175"/>
      <c r="Z1280" s="175"/>
      <c r="AA1280" s="175"/>
      <c r="AB1280" s="175"/>
      <c r="AC1280" s="175"/>
      <c r="AD1280" s="179"/>
      <c r="AE1280" s="179"/>
      <c r="AF1280" s="179"/>
      <c r="AG1280" s="179"/>
      <c r="AH1280" s="179"/>
      <c r="AI1280" s="173"/>
      <c r="AJ1280" s="173"/>
      <c r="AK1280" s="173"/>
      <c r="AL1280" s="173"/>
      <c r="AM1280" s="179"/>
      <c r="AN1280" s="179"/>
      <c r="AO1280" s="194"/>
      <c r="AP1280" s="179">
        <v>1E-3</v>
      </c>
      <c r="AQ1280" s="179"/>
    </row>
    <row r="1281" spans="2:43">
      <c r="B1281" s="179"/>
      <c r="C1281" s="179"/>
      <c r="D1281" s="179"/>
      <c r="E1281" s="179"/>
      <c r="F1281" s="179"/>
      <c r="G1281" s="179"/>
      <c r="H1281" s="179"/>
      <c r="I1281" s="179"/>
      <c r="J1281" s="179"/>
      <c r="K1281" s="196">
        <f t="shared" si="118"/>
        <v>0</v>
      </c>
      <c r="L1281" s="1118"/>
      <c r="M1281" s="1119"/>
      <c r="N1281" s="1118"/>
      <c r="O1281" s="1119"/>
      <c r="P1281" s="184"/>
      <c r="Q1281" s="184"/>
      <c r="R1281" s="184"/>
      <c r="S1281" s="175"/>
      <c r="T1281" s="175"/>
      <c r="U1281" s="175"/>
      <c r="V1281" s="175"/>
      <c r="W1281" s="175"/>
      <c r="X1281" s="175"/>
      <c r="Y1281" s="175"/>
      <c r="Z1281" s="175"/>
      <c r="AA1281" s="175"/>
      <c r="AB1281" s="175"/>
      <c r="AC1281" s="175"/>
      <c r="AD1281" s="179"/>
      <c r="AE1281" s="179"/>
      <c r="AF1281" s="179"/>
      <c r="AG1281" s="179"/>
      <c r="AH1281" s="179"/>
      <c r="AI1281" s="173"/>
      <c r="AJ1281" s="173"/>
      <c r="AK1281" s="173"/>
      <c r="AL1281" s="173"/>
      <c r="AM1281" s="179"/>
      <c r="AN1281" s="179"/>
      <c r="AO1281" s="194"/>
      <c r="AP1281" s="179">
        <v>1E-3</v>
      </c>
      <c r="AQ1281" s="179"/>
    </row>
    <row r="1282" spans="2:43">
      <c r="B1282" s="179"/>
      <c r="C1282" s="179"/>
      <c r="D1282" s="179"/>
      <c r="E1282" s="179"/>
      <c r="F1282" s="179"/>
      <c r="G1282" s="179"/>
      <c r="H1282" s="179"/>
      <c r="I1282" s="179"/>
      <c r="J1282" s="179"/>
      <c r="K1282" s="196">
        <f t="shared" si="118"/>
        <v>0</v>
      </c>
      <c r="L1282" s="1118"/>
      <c r="M1282" s="1119"/>
      <c r="N1282" s="1118"/>
      <c r="O1282" s="1119"/>
      <c r="P1282" s="184"/>
      <c r="Q1282" s="184"/>
      <c r="R1282" s="184"/>
      <c r="S1282" s="175"/>
      <c r="T1282" s="175"/>
      <c r="U1282" s="175"/>
      <c r="V1282" s="175"/>
      <c r="W1282" s="175"/>
      <c r="X1282" s="175"/>
      <c r="Y1282" s="175"/>
      <c r="Z1282" s="175"/>
      <c r="AA1282" s="175"/>
      <c r="AB1282" s="175"/>
      <c r="AC1282" s="175"/>
      <c r="AD1282" s="179"/>
      <c r="AE1282" s="179"/>
      <c r="AF1282" s="179"/>
      <c r="AG1282" s="179"/>
      <c r="AH1282" s="179"/>
      <c r="AI1282" s="173"/>
      <c r="AJ1282" s="173"/>
      <c r="AK1282" s="173"/>
      <c r="AL1282" s="173"/>
      <c r="AM1282" s="179"/>
      <c r="AN1282" s="179"/>
      <c r="AO1282" s="194"/>
      <c r="AP1282" s="179">
        <v>1E-3</v>
      </c>
      <c r="AQ1282" s="179"/>
    </row>
    <row r="1283" spans="2:43">
      <c r="B1283" s="179"/>
      <c r="C1283" s="179"/>
      <c r="D1283" s="179"/>
      <c r="E1283" s="179"/>
      <c r="F1283" s="179"/>
      <c r="G1283" s="179"/>
      <c r="H1283" s="179"/>
      <c r="I1283" s="179"/>
      <c r="J1283" s="179"/>
      <c r="K1283" s="196">
        <f t="shared" si="118"/>
        <v>0</v>
      </c>
      <c r="L1283" s="1118"/>
      <c r="M1283" s="1119"/>
      <c r="N1283" s="1118"/>
      <c r="O1283" s="1119"/>
      <c r="P1283" s="184"/>
      <c r="Q1283" s="184"/>
      <c r="R1283" s="184"/>
      <c r="S1283" s="175"/>
      <c r="T1283" s="175"/>
      <c r="U1283" s="175"/>
      <c r="V1283" s="175"/>
      <c r="W1283" s="175"/>
      <c r="X1283" s="175"/>
      <c r="Y1283" s="175"/>
      <c r="Z1283" s="175"/>
      <c r="AA1283" s="175"/>
      <c r="AB1283" s="175"/>
      <c r="AC1283" s="175"/>
      <c r="AD1283" s="179"/>
      <c r="AE1283" s="179"/>
      <c r="AF1283" s="179"/>
      <c r="AG1283" s="179"/>
      <c r="AH1283" s="179"/>
      <c r="AI1283" s="173"/>
      <c r="AJ1283" s="173"/>
      <c r="AK1283" s="173"/>
      <c r="AL1283" s="173"/>
      <c r="AM1283" s="179"/>
      <c r="AN1283" s="179"/>
      <c r="AO1283" s="194"/>
      <c r="AP1283" s="179">
        <v>1E-3</v>
      </c>
      <c r="AQ1283" s="179"/>
    </row>
    <row r="1284" spans="2:43">
      <c r="B1284" s="179"/>
      <c r="C1284" s="179"/>
      <c r="D1284" s="179"/>
      <c r="E1284" s="179"/>
      <c r="F1284" s="179"/>
      <c r="G1284" s="179"/>
      <c r="H1284" s="179"/>
      <c r="I1284" s="179"/>
      <c r="J1284" s="179"/>
      <c r="K1284" s="196">
        <f t="shared" si="118"/>
        <v>0</v>
      </c>
      <c r="L1284" s="1118"/>
      <c r="M1284" s="1119"/>
      <c r="N1284" s="1118"/>
      <c r="O1284" s="1119"/>
      <c r="P1284" s="184"/>
      <c r="Q1284" s="184"/>
      <c r="R1284" s="184"/>
      <c r="S1284" s="175"/>
      <c r="T1284" s="175"/>
      <c r="U1284" s="175"/>
      <c r="V1284" s="175"/>
      <c r="W1284" s="175"/>
      <c r="X1284" s="175"/>
      <c r="Y1284" s="175"/>
      <c r="Z1284" s="175"/>
      <c r="AA1284" s="175"/>
      <c r="AB1284" s="175"/>
      <c r="AC1284" s="175"/>
      <c r="AD1284" s="179"/>
      <c r="AE1284" s="179"/>
      <c r="AF1284" s="179"/>
      <c r="AG1284" s="179"/>
      <c r="AH1284" s="179"/>
      <c r="AI1284" s="173"/>
      <c r="AJ1284" s="173"/>
      <c r="AK1284" s="173"/>
      <c r="AL1284" s="173"/>
      <c r="AM1284" s="179"/>
      <c r="AN1284" s="179"/>
      <c r="AO1284" s="194"/>
      <c r="AP1284" s="179">
        <v>1E-3</v>
      </c>
      <c r="AQ1284" s="179"/>
    </row>
    <row r="1285" spans="2:43">
      <c r="B1285" s="179"/>
      <c r="C1285" s="179"/>
      <c r="D1285" s="179"/>
      <c r="E1285" s="179"/>
      <c r="F1285" s="179"/>
      <c r="G1285" s="179"/>
      <c r="H1285" s="179"/>
      <c r="I1285" s="179"/>
      <c r="J1285" s="179"/>
      <c r="K1285" s="196">
        <f t="shared" ref="K1285:K1348" si="119">AO1285+J1285</f>
        <v>0</v>
      </c>
      <c r="L1285" s="1118"/>
      <c r="M1285" s="1119"/>
      <c r="N1285" s="1118"/>
      <c r="O1285" s="1119"/>
      <c r="P1285" s="184"/>
      <c r="Q1285" s="184"/>
      <c r="R1285" s="184"/>
      <c r="S1285" s="175"/>
      <c r="T1285" s="175"/>
      <c r="U1285" s="175"/>
      <c r="V1285" s="175"/>
      <c r="W1285" s="175"/>
      <c r="X1285" s="175"/>
      <c r="Y1285" s="175"/>
      <c r="Z1285" s="175"/>
      <c r="AA1285" s="175"/>
      <c r="AB1285" s="175"/>
      <c r="AC1285" s="175"/>
      <c r="AD1285" s="179"/>
      <c r="AE1285" s="179"/>
      <c r="AF1285" s="179"/>
      <c r="AG1285" s="179"/>
      <c r="AH1285" s="179"/>
      <c r="AI1285" s="173"/>
      <c r="AJ1285" s="173"/>
      <c r="AK1285" s="173"/>
      <c r="AL1285" s="173"/>
      <c r="AM1285" s="179"/>
      <c r="AN1285" s="179"/>
      <c r="AO1285" s="194"/>
      <c r="AP1285" s="179">
        <v>1E-3</v>
      </c>
      <c r="AQ1285" s="179"/>
    </row>
    <row r="1286" spans="2:43">
      <c r="B1286" s="179"/>
      <c r="C1286" s="179"/>
      <c r="D1286" s="179"/>
      <c r="E1286" s="179"/>
      <c r="F1286" s="179"/>
      <c r="G1286" s="179"/>
      <c r="H1286" s="179"/>
      <c r="I1286" s="179"/>
      <c r="J1286" s="179"/>
      <c r="K1286" s="196">
        <f t="shared" si="119"/>
        <v>0</v>
      </c>
      <c r="L1286" s="1118"/>
      <c r="M1286" s="1119"/>
      <c r="N1286" s="1118"/>
      <c r="O1286" s="1119"/>
      <c r="P1286" s="184"/>
      <c r="Q1286" s="184"/>
      <c r="R1286" s="184"/>
      <c r="S1286" s="175"/>
      <c r="T1286" s="175"/>
      <c r="U1286" s="175"/>
      <c r="V1286" s="175"/>
      <c r="W1286" s="175"/>
      <c r="X1286" s="175"/>
      <c r="Y1286" s="175"/>
      <c r="Z1286" s="175"/>
      <c r="AA1286" s="175"/>
      <c r="AB1286" s="175"/>
      <c r="AC1286" s="175"/>
      <c r="AD1286" s="179"/>
      <c r="AE1286" s="179"/>
      <c r="AF1286" s="179"/>
      <c r="AG1286" s="179"/>
      <c r="AH1286" s="179"/>
      <c r="AI1286" s="173"/>
      <c r="AJ1286" s="173"/>
      <c r="AK1286" s="173"/>
      <c r="AL1286" s="173"/>
      <c r="AM1286" s="179"/>
      <c r="AN1286" s="179"/>
      <c r="AO1286" s="194"/>
      <c r="AP1286" s="179">
        <v>1E-3</v>
      </c>
      <c r="AQ1286" s="179"/>
    </row>
    <row r="1287" spans="2:43">
      <c r="B1287" s="179"/>
      <c r="C1287" s="179"/>
      <c r="D1287" s="179"/>
      <c r="E1287" s="179"/>
      <c r="F1287" s="179"/>
      <c r="G1287" s="179"/>
      <c r="H1287" s="179"/>
      <c r="I1287" s="179"/>
      <c r="J1287" s="179"/>
      <c r="K1287" s="196">
        <f t="shared" si="119"/>
        <v>0</v>
      </c>
      <c r="L1287" s="1118"/>
      <c r="M1287" s="1119"/>
      <c r="N1287" s="1118"/>
      <c r="O1287" s="1119"/>
      <c r="P1287" s="184"/>
      <c r="Q1287" s="184"/>
      <c r="R1287" s="184"/>
      <c r="S1287" s="175"/>
      <c r="T1287" s="175"/>
      <c r="U1287" s="175"/>
      <c r="V1287" s="175"/>
      <c r="W1287" s="175"/>
      <c r="X1287" s="175"/>
      <c r="Y1287" s="175"/>
      <c r="Z1287" s="175"/>
      <c r="AA1287" s="175"/>
      <c r="AB1287" s="175"/>
      <c r="AC1287" s="175"/>
      <c r="AD1287" s="179"/>
      <c r="AE1287" s="179"/>
      <c r="AF1287" s="179"/>
      <c r="AG1287" s="179"/>
      <c r="AH1287" s="179"/>
      <c r="AI1287" s="173"/>
      <c r="AJ1287" s="173"/>
      <c r="AK1287" s="173"/>
      <c r="AL1287" s="173"/>
      <c r="AM1287" s="179"/>
      <c r="AN1287" s="179"/>
      <c r="AO1287" s="194"/>
      <c r="AP1287" s="179">
        <v>1E-3</v>
      </c>
      <c r="AQ1287" s="179"/>
    </row>
    <row r="1288" spans="2:43">
      <c r="B1288" s="179"/>
      <c r="C1288" s="179"/>
      <c r="D1288" s="179"/>
      <c r="E1288" s="179"/>
      <c r="F1288" s="179"/>
      <c r="G1288" s="179"/>
      <c r="H1288" s="179"/>
      <c r="I1288" s="179"/>
      <c r="J1288" s="179"/>
      <c r="K1288" s="196">
        <f t="shared" si="119"/>
        <v>0</v>
      </c>
      <c r="L1288" s="1118"/>
      <c r="M1288" s="1119"/>
      <c r="N1288" s="1118"/>
      <c r="O1288" s="1119"/>
      <c r="P1288" s="184"/>
      <c r="Q1288" s="184"/>
      <c r="R1288" s="184"/>
      <c r="S1288" s="175"/>
      <c r="T1288" s="175"/>
      <c r="U1288" s="175"/>
      <c r="V1288" s="175"/>
      <c r="W1288" s="175"/>
      <c r="X1288" s="175"/>
      <c r="Y1288" s="175"/>
      <c r="Z1288" s="175"/>
      <c r="AA1288" s="175"/>
      <c r="AB1288" s="175"/>
      <c r="AC1288" s="175"/>
      <c r="AD1288" s="179"/>
      <c r="AE1288" s="179"/>
      <c r="AF1288" s="179"/>
      <c r="AG1288" s="179"/>
      <c r="AH1288" s="179"/>
      <c r="AI1288" s="173"/>
      <c r="AJ1288" s="173"/>
      <c r="AK1288" s="173"/>
      <c r="AL1288" s="173"/>
      <c r="AM1288" s="179"/>
      <c r="AN1288" s="179"/>
      <c r="AO1288" s="194"/>
      <c r="AP1288" s="179">
        <v>1E-3</v>
      </c>
      <c r="AQ1288" s="179"/>
    </row>
    <row r="1289" spans="2:43">
      <c r="B1289" s="179"/>
      <c r="C1289" s="179"/>
      <c r="D1289" s="179"/>
      <c r="E1289" s="179"/>
      <c r="F1289" s="179"/>
      <c r="G1289" s="179"/>
      <c r="H1289" s="179"/>
      <c r="I1289" s="179"/>
      <c r="J1289" s="179"/>
      <c r="K1289" s="196">
        <f t="shared" si="119"/>
        <v>0</v>
      </c>
      <c r="L1289" s="1118"/>
      <c r="M1289" s="1119"/>
      <c r="N1289" s="1118"/>
      <c r="O1289" s="1119"/>
      <c r="P1289" s="184"/>
      <c r="Q1289" s="184"/>
      <c r="R1289" s="184"/>
      <c r="S1289" s="175"/>
      <c r="T1289" s="175"/>
      <c r="U1289" s="175"/>
      <c r="V1289" s="175"/>
      <c r="W1289" s="175"/>
      <c r="X1289" s="175"/>
      <c r="Y1289" s="175"/>
      <c r="Z1289" s="175"/>
      <c r="AA1289" s="175"/>
      <c r="AB1289" s="175"/>
      <c r="AC1289" s="175"/>
      <c r="AD1289" s="179"/>
      <c r="AE1289" s="179"/>
      <c r="AF1289" s="179"/>
      <c r="AG1289" s="179"/>
      <c r="AH1289" s="179"/>
      <c r="AI1289" s="173"/>
      <c r="AJ1289" s="173"/>
      <c r="AK1289" s="173"/>
      <c r="AL1289" s="173"/>
      <c r="AM1289" s="179"/>
      <c r="AN1289" s="179"/>
      <c r="AO1289" s="194"/>
      <c r="AP1289" s="179">
        <v>1E-3</v>
      </c>
      <c r="AQ1289" s="179"/>
    </row>
    <row r="1290" spans="2:43">
      <c r="B1290" s="179"/>
      <c r="C1290" s="179"/>
      <c r="D1290" s="179"/>
      <c r="E1290" s="179"/>
      <c r="F1290" s="179"/>
      <c r="G1290" s="179"/>
      <c r="H1290" s="179"/>
      <c r="I1290" s="179"/>
      <c r="J1290" s="179"/>
      <c r="K1290" s="196">
        <f t="shared" si="119"/>
        <v>0</v>
      </c>
      <c r="L1290" s="1118"/>
      <c r="M1290" s="1119"/>
      <c r="N1290" s="1118"/>
      <c r="O1290" s="1119"/>
      <c r="P1290" s="184"/>
      <c r="Q1290" s="184"/>
      <c r="R1290" s="184"/>
      <c r="S1290" s="175"/>
      <c r="T1290" s="175"/>
      <c r="U1290" s="175"/>
      <c r="V1290" s="175"/>
      <c r="W1290" s="175"/>
      <c r="X1290" s="175"/>
      <c r="Y1290" s="175"/>
      <c r="Z1290" s="175"/>
      <c r="AA1290" s="175"/>
      <c r="AB1290" s="175"/>
      <c r="AC1290" s="175"/>
      <c r="AD1290" s="179"/>
      <c r="AE1290" s="179"/>
      <c r="AF1290" s="179"/>
      <c r="AG1290" s="179"/>
      <c r="AH1290" s="179"/>
      <c r="AI1290" s="173"/>
      <c r="AJ1290" s="173"/>
      <c r="AK1290" s="173"/>
      <c r="AL1290" s="173"/>
      <c r="AM1290" s="179"/>
      <c r="AN1290" s="179"/>
      <c r="AO1290" s="194"/>
      <c r="AP1290" s="179">
        <v>1E-3</v>
      </c>
      <c r="AQ1290" s="179"/>
    </row>
    <row r="1291" spans="2:43">
      <c r="B1291" s="179"/>
      <c r="C1291" s="179"/>
      <c r="D1291" s="179"/>
      <c r="E1291" s="179"/>
      <c r="F1291" s="179"/>
      <c r="G1291" s="179"/>
      <c r="H1291" s="179"/>
      <c r="I1291" s="179"/>
      <c r="J1291" s="179"/>
      <c r="K1291" s="196">
        <f t="shared" si="119"/>
        <v>0</v>
      </c>
      <c r="L1291" s="1118"/>
      <c r="M1291" s="1119"/>
      <c r="N1291" s="1118"/>
      <c r="O1291" s="1119"/>
      <c r="P1291" s="184"/>
      <c r="Q1291" s="184"/>
      <c r="R1291" s="184"/>
      <c r="S1291" s="175"/>
      <c r="T1291" s="175"/>
      <c r="U1291" s="175"/>
      <c r="V1291" s="175"/>
      <c r="W1291" s="175"/>
      <c r="X1291" s="175"/>
      <c r="Y1291" s="175"/>
      <c r="Z1291" s="175"/>
      <c r="AA1291" s="175"/>
      <c r="AB1291" s="175"/>
      <c r="AC1291" s="175"/>
      <c r="AD1291" s="179"/>
      <c r="AE1291" s="179"/>
      <c r="AF1291" s="179"/>
      <c r="AG1291" s="179"/>
      <c r="AH1291" s="179"/>
      <c r="AI1291" s="173"/>
      <c r="AJ1291" s="173"/>
      <c r="AK1291" s="173"/>
      <c r="AL1291" s="173"/>
      <c r="AM1291" s="179"/>
      <c r="AN1291" s="179"/>
      <c r="AO1291" s="194"/>
      <c r="AP1291" s="179">
        <v>1E-3</v>
      </c>
      <c r="AQ1291" s="179"/>
    </row>
    <row r="1292" spans="2:43">
      <c r="B1292" s="179"/>
      <c r="C1292" s="179"/>
      <c r="D1292" s="179"/>
      <c r="E1292" s="179"/>
      <c r="F1292" s="179"/>
      <c r="G1292" s="179"/>
      <c r="H1292" s="179"/>
      <c r="I1292" s="179"/>
      <c r="J1292" s="179"/>
      <c r="K1292" s="196">
        <f t="shared" si="119"/>
        <v>0</v>
      </c>
      <c r="L1292" s="1118"/>
      <c r="M1292" s="1119"/>
      <c r="N1292" s="1118"/>
      <c r="O1292" s="1119"/>
      <c r="P1292" s="184"/>
      <c r="Q1292" s="184"/>
      <c r="R1292" s="184"/>
      <c r="S1292" s="175"/>
      <c r="T1292" s="175"/>
      <c r="U1292" s="175"/>
      <c r="V1292" s="175"/>
      <c r="W1292" s="175"/>
      <c r="X1292" s="175"/>
      <c r="Y1292" s="175"/>
      <c r="Z1292" s="175"/>
      <c r="AA1292" s="175"/>
      <c r="AB1292" s="175"/>
      <c r="AC1292" s="175"/>
      <c r="AD1292" s="179"/>
      <c r="AE1292" s="179"/>
      <c r="AF1292" s="179"/>
      <c r="AG1292" s="179"/>
      <c r="AH1292" s="179"/>
      <c r="AI1292" s="173"/>
      <c r="AJ1292" s="173"/>
      <c r="AK1292" s="173"/>
      <c r="AL1292" s="173"/>
      <c r="AM1292" s="179"/>
      <c r="AN1292" s="179"/>
      <c r="AO1292" s="194"/>
      <c r="AP1292" s="179">
        <v>1E-3</v>
      </c>
      <c r="AQ1292" s="179"/>
    </row>
    <row r="1293" spans="2:43">
      <c r="B1293" s="179"/>
      <c r="C1293" s="179"/>
      <c r="D1293" s="179"/>
      <c r="E1293" s="179"/>
      <c r="F1293" s="179"/>
      <c r="G1293" s="179"/>
      <c r="H1293" s="179"/>
      <c r="I1293" s="179"/>
      <c r="J1293" s="179"/>
      <c r="K1293" s="196">
        <f t="shared" si="119"/>
        <v>0</v>
      </c>
      <c r="L1293" s="1118"/>
      <c r="M1293" s="1119"/>
      <c r="N1293" s="1118"/>
      <c r="O1293" s="1119"/>
      <c r="P1293" s="184"/>
      <c r="Q1293" s="184"/>
      <c r="R1293" s="184"/>
      <c r="S1293" s="175"/>
      <c r="T1293" s="175"/>
      <c r="U1293" s="175"/>
      <c r="V1293" s="175"/>
      <c r="W1293" s="175"/>
      <c r="X1293" s="175"/>
      <c r="Y1293" s="175"/>
      <c r="Z1293" s="175"/>
      <c r="AA1293" s="175"/>
      <c r="AB1293" s="175"/>
      <c r="AC1293" s="175"/>
      <c r="AD1293" s="179"/>
      <c r="AE1293" s="179"/>
      <c r="AF1293" s="179"/>
      <c r="AG1293" s="179"/>
      <c r="AH1293" s="179"/>
      <c r="AI1293" s="173"/>
      <c r="AJ1293" s="173"/>
      <c r="AK1293" s="173"/>
      <c r="AL1293" s="173"/>
      <c r="AM1293" s="179"/>
      <c r="AN1293" s="179"/>
      <c r="AO1293" s="194"/>
      <c r="AP1293" s="179">
        <v>1E-3</v>
      </c>
      <c r="AQ1293" s="179"/>
    </row>
    <row r="1294" spans="2:43">
      <c r="B1294" s="179"/>
      <c r="C1294" s="179"/>
      <c r="D1294" s="179"/>
      <c r="E1294" s="179"/>
      <c r="F1294" s="179"/>
      <c r="G1294" s="179"/>
      <c r="H1294" s="179"/>
      <c r="I1294" s="179"/>
      <c r="J1294" s="179"/>
      <c r="K1294" s="196">
        <f t="shared" si="119"/>
        <v>0</v>
      </c>
      <c r="L1294" s="1118"/>
      <c r="M1294" s="1119"/>
      <c r="N1294" s="1118"/>
      <c r="O1294" s="1119"/>
      <c r="P1294" s="184"/>
      <c r="Q1294" s="184"/>
      <c r="R1294" s="184"/>
      <c r="S1294" s="175"/>
      <c r="T1294" s="175"/>
      <c r="U1294" s="175"/>
      <c r="V1294" s="175"/>
      <c r="W1294" s="175"/>
      <c r="X1294" s="175"/>
      <c r="Y1294" s="175"/>
      <c r="Z1294" s="175"/>
      <c r="AA1294" s="175"/>
      <c r="AB1294" s="175"/>
      <c r="AC1294" s="175"/>
      <c r="AD1294" s="179"/>
      <c r="AE1294" s="179"/>
      <c r="AF1294" s="179"/>
      <c r="AG1294" s="179"/>
      <c r="AH1294" s="179"/>
      <c r="AI1294" s="173"/>
      <c r="AJ1294" s="173"/>
      <c r="AK1294" s="173"/>
      <c r="AL1294" s="173"/>
      <c r="AM1294" s="179"/>
      <c r="AN1294" s="179"/>
      <c r="AO1294" s="194"/>
      <c r="AP1294" s="179">
        <v>1E-3</v>
      </c>
      <c r="AQ1294" s="179"/>
    </row>
    <row r="1295" spans="2:43">
      <c r="B1295" s="179"/>
      <c r="C1295" s="179"/>
      <c r="D1295" s="179"/>
      <c r="E1295" s="179"/>
      <c r="F1295" s="179"/>
      <c r="G1295" s="179"/>
      <c r="H1295" s="179"/>
      <c r="I1295" s="179"/>
      <c r="J1295" s="179"/>
      <c r="K1295" s="196">
        <f t="shared" si="119"/>
        <v>0</v>
      </c>
      <c r="L1295" s="1118"/>
      <c r="M1295" s="1119"/>
      <c r="N1295" s="1118"/>
      <c r="O1295" s="1119"/>
      <c r="P1295" s="184"/>
      <c r="Q1295" s="184"/>
      <c r="R1295" s="184"/>
      <c r="S1295" s="175"/>
      <c r="T1295" s="175"/>
      <c r="U1295" s="175"/>
      <c r="V1295" s="175"/>
      <c r="W1295" s="175"/>
      <c r="X1295" s="175"/>
      <c r="Y1295" s="175"/>
      <c r="Z1295" s="175"/>
      <c r="AA1295" s="175"/>
      <c r="AB1295" s="175"/>
      <c r="AC1295" s="175"/>
      <c r="AD1295" s="179"/>
      <c r="AE1295" s="179"/>
      <c r="AF1295" s="179"/>
      <c r="AG1295" s="179"/>
      <c r="AH1295" s="179"/>
      <c r="AI1295" s="173"/>
      <c r="AJ1295" s="173"/>
      <c r="AK1295" s="173"/>
      <c r="AL1295" s="173"/>
      <c r="AM1295" s="179"/>
      <c r="AN1295" s="179"/>
      <c r="AO1295" s="194"/>
      <c r="AP1295" s="179">
        <v>1E-3</v>
      </c>
      <c r="AQ1295" s="179"/>
    </row>
    <row r="1296" spans="2:43">
      <c r="B1296" s="179"/>
      <c r="C1296" s="179"/>
      <c r="D1296" s="179"/>
      <c r="E1296" s="179"/>
      <c r="F1296" s="179"/>
      <c r="G1296" s="179"/>
      <c r="H1296" s="179"/>
      <c r="I1296" s="179"/>
      <c r="J1296" s="179"/>
      <c r="K1296" s="196">
        <f t="shared" si="119"/>
        <v>0</v>
      </c>
      <c r="L1296" s="1118"/>
      <c r="M1296" s="1119"/>
      <c r="N1296" s="1118"/>
      <c r="O1296" s="1119"/>
      <c r="P1296" s="184"/>
      <c r="Q1296" s="184"/>
      <c r="R1296" s="184"/>
      <c r="S1296" s="175"/>
      <c r="T1296" s="175"/>
      <c r="U1296" s="175"/>
      <c r="V1296" s="175"/>
      <c r="W1296" s="175"/>
      <c r="X1296" s="175"/>
      <c r="Y1296" s="175"/>
      <c r="Z1296" s="175"/>
      <c r="AA1296" s="175"/>
      <c r="AB1296" s="175"/>
      <c r="AC1296" s="175"/>
      <c r="AD1296" s="179"/>
      <c r="AE1296" s="179"/>
      <c r="AF1296" s="179"/>
      <c r="AG1296" s="179"/>
      <c r="AH1296" s="179"/>
      <c r="AI1296" s="173"/>
      <c r="AJ1296" s="173"/>
      <c r="AK1296" s="173"/>
      <c r="AL1296" s="173"/>
      <c r="AM1296" s="179"/>
      <c r="AN1296" s="179"/>
      <c r="AO1296" s="194"/>
      <c r="AP1296" s="179">
        <v>1E-3</v>
      </c>
      <c r="AQ1296" s="179"/>
    </row>
    <row r="1297" spans="2:43">
      <c r="B1297" s="179"/>
      <c r="C1297" s="179"/>
      <c r="D1297" s="179"/>
      <c r="E1297" s="179"/>
      <c r="F1297" s="179"/>
      <c r="G1297" s="179"/>
      <c r="H1297" s="179"/>
      <c r="I1297" s="179"/>
      <c r="J1297" s="179"/>
      <c r="K1297" s="196">
        <f t="shared" si="119"/>
        <v>0</v>
      </c>
      <c r="L1297" s="1118"/>
      <c r="M1297" s="1119"/>
      <c r="N1297" s="1118"/>
      <c r="O1297" s="1119"/>
      <c r="P1297" s="184"/>
      <c r="Q1297" s="184"/>
      <c r="R1297" s="184"/>
      <c r="S1297" s="175"/>
      <c r="T1297" s="175"/>
      <c r="U1297" s="175"/>
      <c r="V1297" s="175"/>
      <c r="W1297" s="175"/>
      <c r="X1297" s="175"/>
      <c r="Y1297" s="175"/>
      <c r="Z1297" s="175"/>
      <c r="AA1297" s="175"/>
      <c r="AB1297" s="175"/>
      <c r="AC1297" s="175"/>
      <c r="AD1297" s="179"/>
      <c r="AE1297" s="179"/>
      <c r="AF1297" s="179"/>
      <c r="AG1297" s="179"/>
      <c r="AH1297" s="179"/>
      <c r="AI1297" s="173"/>
      <c r="AJ1297" s="173"/>
      <c r="AK1297" s="173"/>
      <c r="AL1297" s="173"/>
      <c r="AM1297" s="179"/>
      <c r="AN1297" s="179"/>
      <c r="AO1297" s="194"/>
      <c r="AP1297" s="179">
        <v>1E-3</v>
      </c>
      <c r="AQ1297" s="179"/>
    </row>
    <row r="1298" spans="2:43">
      <c r="B1298" s="179"/>
      <c r="C1298" s="179"/>
      <c r="D1298" s="179"/>
      <c r="E1298" s="179"/>
      <c r="F1298" s="179"/>
      <c r="G1298" s="179"/>
      <c r="H1298" s="179"/>
      <c r="I1298" s="179"/>
      <c r="J1298" s="179"/>
      <c r="K1298" s="196">
        <f t="shared" si="119"/>
        <v>0</v>
      </c>
      <c r="L1298" s="1118"/>
      <c r="M1298" s="1119"/>
      <c r="N1298" s="1118"/>
      <c r="O1298" s="1119"/>
      <c r="P1298" s="184"/>
      <c r="Q1298" s="184"/>
      <c r="R1298" s="184"/>
      <c r="S1298" s="175"/>
      <c r="T1298" s="175"/>
      <c r="U1298" s="175"/>
      <c r="V1298" s="175"/>
      <c r="W1298" s="175"/>
      <c r="X1298" s="175"/>
      <c r="Y1298" s="175"/>
      <c r="Z1298" s="175"/>
      <c r="AA1298" s="175"/>
      <c r="AB1298" s="175"/>
      <c r="AC1298" s="175"/>
      <c r="AD1298" s="179"/>
      <c r="AE1298" s="179"/>
      <c r="AF1298" s="179"/>
      <c r="AG1298" s="179"/>
      <c r="AH1298" s="179"/>
      <c r="AI1298" s="173"/>
      <c r="AJ1298" s="173"/>
      <c r="AK1298" s="173"/>
      <c r="AL1298" s="173"/>
      <c r="AM1298" s="179"/>
      <c r="AN1298" s="179"/>
      <c r="AO1298" s="194"/>
      <c r="AP1298" s="179">
        <v>1E-3</v>
      </c>
      <c r="AQ1298" s="179"/>
    </row>
    <row r="1299" spans="2:43">
      <c r="B1299" s="179"/>
      <c r="C1299" s="179"/>
      <c r="D1299" s="179"/>
      <c r="E1299" s="179"/>
      <c r="F1299" s="179"/>
      <c r="G1299" s="179"/>
      <c r="H1299" s="179"/>
      <c r="I1299" s="179"/>
      <c r="J1299" s="179"/>
      <c r="K1299" s="196">
        <f t="shared" si="119"/>
        <v>0</v>
      </c>
      <c r="L1299" s="1118"/>
      <c r="M1299" s="1119"/>
      <c r="N1299" s="1118"/>
      <c r="O1299" s="1119"/>
      <c r="P1299" s="184"/>
      <c r="Q1299" s="184"/>
      <c r="R1299" s="184"/>
      <c r="S1299" s="175"/>
      <c r="T1299" s="175"/>
      <c r="U1299" s="175"/>
      <c r="V1299" s="175"/>
      <c r="W1299" s="175"/>
      <c r="X1299" s="175"/>
      <c r="Y1299" s="175"/>
      <c r="Z1299" s="175"/>
      <c r="AA1299" s="175"/>
      <c r="AB1299" s="175"/>
      <c r="AC1299" s="175"/>
      <c r="AD1299" s="179"/>
      <c r="AE1299" s="179"/>
      <c r="AF1299" s="179"/>
      <c r="AG1299" s="179"/>
      <c r="AH1299" s="179"/>
      <c r="AI1299" s="173"/>
      <c r="AJ1299" s="173"/>
      <c r="AK1299" s="173"/>
      <c r="AL1299" s="173"/>
      <c r="AM1299" s="179"/>
      <c r="AN1299" s="179"/>
      <c r="AO1299" s="194"/>
      <c r="AP1299" s="179">
        <v>1E-3</v>
      </c>
      <c r="AQ1299" s="179"/>
    </row>
    <row r="1300" spans="2:43">
      <c r="B1300" s="179"/>
      <c r="C1300" s="179"/>
      <c r="D1300" s="179"/>
      <c r="E1300" s="179"/>
      <c r="F1300" s="179"/>
      <c r="G1300" s="179"/>
      <c r="H1300" s="179"/>
      <c r="I1300" s="179"/>
      <c r="J1300" s="179"/>
      <c r="K1300" s="196">
        <f t="shared" si="119"/>
        <v>0</v>
      </c>
      <c r="L1300" s="1118"/>
      <c r="M1300" s="1119"/>
      <c r="N1300" s="1118"/>
      <c r="O1300" s="1119"/>
      <c r="P1300" s="184"/>
      <c r="Q1300" s="184"/>
      <c r="R1300" s="184"/>
      <c r="S1300" s="175"/>
      <c r="T1300" s="175"/>
      <c r="U1300" s="175"/>
      <c r="V1300" s="175"/>
      <c r="W1300" s="175"/>
      <c r="X1300" s="175"/>
      <c r="Y1300" s="175"/>
      <c r="Z1300" s="175"/>
      <c r="AA1300" s="175"/>
      <c r="AB1300" s="175"/>
      <c r="AC1300" s="175"/>
      <c r="AD1300" s="179"/>
      <c r="AE1300" s="179"/>
      <c r="AF1300" s="179"/>
      <c r="AG1300" s="179"/>
      <c r="AH1300" s="179"/>
      <c r="AI1300" s="173"/>
      <c r="AJ1300" s="173"/>
      <c r="AK1300" s="173"/>
      <c r="AL1300" s="173"/>
      <c r="AM1300" s="179"/>
      <c r="AN1300" s="179"/>
      <c r="AO1300" s="194"/>
      <c r="AP1300" s="179">
        <v>1E-3</v>
      </c>
      <c r="AQ1300" s="179"/>
    </row>
    <row r="1301" spans="2:43">
      <c r="B1301" s="179"/>
      <c r="C1301" s="179"/>
      <c r="D1301" s="179"/>
      <c r="E1301" s="179"/>
      <c r="F1301" s="179"/>
      <c r="G1301" s="179"/>
      <c r="H1301" s="179"/>
      <c r="I1301" s="179"/>
      <c r="J1301" s="179"/>
      <c r="K1301" s="196">
        <f t="shared" si="119"/>
        <v>0</v>
      </c>
      <c r="L1301" s="1118"/>
      <c r="M1301" s="1119"/>
      <c r="N1301" s="1118"/>
      <c r="O1301" s="1119"/>
      <c r="P1301" s="184"/>
      <c r="Q1301" s="184"/>
      <c r="R1301" s="184"/>
      <c r="S1301" s="175"/>
      <c r="T1301" s="175"/>
      <c r="U1301" s="175"/>
      <c r="V1301" s="175"/>
      <c r="W1301" s="175"/>
      <c r="X1301" s="175"/>
      <c r="Y1301" s="175"/>
      <c r="Z1301" s="175"/>
      <c r="AA1301" s="175"/>
      <c r="AB1301" s="175"/>
      <c r="AC1301" s="175"/>
      <c r="AD1301" s="179"/>
      <c r="AE1301" s="179"/>
      <c r="AF1301" s="179"/>
      <c r="AG1301" s="179"/>
      <c r="AH1301" s="179"/>
      <c r="AI1301" s="173"/>
      <c r="AJ1301" s="173"/>
      <c r="AK1301" s="173"/>
      <c r="AL1301" s="173"/>
      <c r="AM1301" s="179"/>
      <c r="AN1301" s="179"/>
      <c r="AO1301" s="194"/>
      <c r="AP1301" s="179">
        <v>1E-3</v>
      </c>
      <c r="AQ1301" s="179"/>
    </row>
    <row r="1302" spans="2:43">
      <c r="B1302" s="179"/>
      <c r="C1302" s="179"/>
      <c r="D1302" s="179"/>
      <c r="E1302" s="179"/>
      <c r="F1302" s="179"/>
      <c r="G1302" s="179"/>
      <c r="H1302" s="179"/>
      <c r="I1302" s="179"/>
      <c r="J1302" s="179"/>
      <c r="K1302" s="196">
        <f t="shared" si="119"/>
        <v>0</v>
      </c>
      <c r="L1302" s="1118"/>
      <c r="M1302" s="1119"/>
      <c r="N1302" s="1118"/>
      <c r="O1302" s="1119"/>
      <c r="P1302" s="184"/>
      <c r="Q1302" s="184"/>
      <c r="R1302" s="184"/>
      <c r="S1302" s="175"/>
      <c r="T1302" s="175"/>
      <c r="U1302" s="175"/>
      <c r="V1302" s="175"/>
      <c r="W1302" s="175"/>
      <c r="X1302" s="175"/>
      <c r="Y1302" s="175"/>
      <c r="Z1302" s="175"/>
      <c r="AA1302" s="175"/>
      <c r="AB1302" s="175"/>
      <c r="AC1302" s="175"/>
      <c r="AD1302" s="179"/>
      <c r="AE1302" s="179"/>
      <c r="AF1302" s="179"/>
      <c r="AG1302" s="179"/>
      <c r="AH1302" s="179"/>
      <c r="AI1302" s="173"/>
      <c r="AJ1302" s="173"/>
      <c r="AK1302" s="173"/>
      <c r="AL1302" s="173"/>
      <c r="AM1302" s="179"/>
      <c r="AN1302" s="179"/>
      <c r="AO1302" s="194"/>
      <c r="AP1302" s="179">
        <v>1E-3</v>
      </c>
      <c r="AQ1302" s="179"/>
    </row>
    <row r="1303" spans="2:43">
      <c r="B1303" s="179"/>
      <c r="C1303" s="179"/>
      <c r="D1303" s="179"/>
      <c r="E1303" s="179"/>
      <c r="F1303" s="179"/>
      <c r="G1303" s="179"/>
      <c r="H1303" s="179"/>
      <c r="I1303" s="179"/>
      <c r="J1303" s="179"/>
      <c r="K1303" s="196">
        <f t="shared" si="119"/>
        <v>0</v>
      </c>
      <c r="L1303" s="1118"/>
      <c r="M1303" s="1119"/>
      <c r="N1303" s="1118"/>
      <c r="O1303" s="1119"/>
      <c r="P1303" s="184"/>
      <c r="Q1303" s="184"/>
      <c r="R1303" s="184"/>
      <c r="S1303" s="175"/>
      <c r="T1303" s="175"/>
      <c r="U1303" s="175"/>
      <c r="V1303" s="175"/>
      <c r="W1303" s="175"/>
      <c r="X1303" s="175"/>
      <c r="Y1303" s="175"/>
      <c r="Z1303" s="175"/>
      <c r="AA1303" s="175"/>
      <c r="AB1303" s="175"/>
      <c r="AC1303" s="175"/>
      <c r="AD1303" s="179"/>
      <c r="AE1303" s="179"/>
      <c r="AF1303" s="179"/>
      <c r="AG1303" s="179"/>
      <c r="AH1303" s="179"/>
      <c r="AI1303" s="173"/>
      <c r="AJ1303" s="173"/>
      <c r="AK1303" s="173"/>
      <c r="AL1303" s="173"/>
      <c r="AM1303" s="179"/>
      <c r="AN1303" s="179"/>
      <c r="AO1303" s="194"/>
      <c r="AP1303" s="179">
        <v>1E-3</v>
      </c>
      <c r="AQ1303" s="179"/>
    </row>
    <row r="1304" spans="2:43">
      <c r="B1304" s="179"/>
      <c r="C1304" s="179"/>
      <c r="D1304" s="179"/>
      <c r="E1304" s="179"/>
      <c r="F1304" s="179"/>
      <c r="G1304" s="179"/>
      <c r="H1304" s="179"/>
      <c r="I1304" s="179"/>
      <c r="J1304" s="179"/>
      <c r="K1304" s="196">
        <f t="shared" si="119"/>
        <v>0</v>
      </c>
      <c r="L1304" s="1118"/>
      <c r="M1304" s="1119"/>
      <c r="N1304" s="1118"/>
      <c r="O1304" s="1119"/>
      <c r="P1304" s="184"/>
      <c r="Q1304" s="184"/>
      <c r="R1304" s="184"/>
      <c r="S1304" s="175"/>
      <c r="T1304" s="175"/>
      <c r="U1304" s="175"/>
      <c r="V1304" s="175"/>
      <c r="W1304" s="175"/>
      <c r="X1304" s="175"/>
      <c r="Y1304" s="175"/>
      <c r="Z1304" s="175"/>
      <c r="AA1304" s="175"/>
      <c r="AB1304" s="175"/>
      <c r="AC1304" s="175"/>
      <c r="AD1304" s="179"/>
      <c r="AE1304" s="179"/>
      <c r="AF1304" s="179"/>
      <c r="AG1304" s="179"/>
      <c r="AH1304" s="179"/>
      <c r="AI1304" s="173"/>
      <c r="AJ1304" s="173"/>
      <c r="AK1304" s="173"/>
      <c r="AL1304" s="173"/>
      <c r="AM1304" s="179"/>
      <c r="AN1304" s="179"/>
      <c r="AO1304" s="194"/>
      <c r="AP1304" s="179">
        <v>1E-3</v>
      </c>
      <c r="AQ1304" s="179"/>
    </row>
    <row r="1305" spans="2:43">
      <c r="B1305" s="179"/>
      <c r="C1305" s="179"/>
      <c r="D1305" s="179"/>
      <c r="E1305" s="179"/>
      <c r="F1305" s="179"/>
      <c r="G1305" s="179"/>
      <c r="H1305" s="179"/>
      <c r="I1305" s="179"/>
      <c r="J1305" s="179"/>
      <c r="K1305" s="196">
        <f t="shared" si="119"/>
        <v>0</v>
      </c>
      <c r="L1305" s="1118"/>
      <c r="M1305" s="1119"/>
      <c r="N1305" s="1118"/>
      <c r="O1305" s="1119"/>
      <c r="P1305" s="184"/>
      <c r="Q1305" s="184"/>
      <c r="R1305" s="184"/>
      <c r="S1305" s="175"/>
      <c r="T1305" s="175"/>
      <c r="U1305" s="175"/>
      <c r="V1305" s="175"/>
      <c r="W1305" s="175"/>
      <c r="X1305" s="175"/>
      <c r="Y1305" s="175"/>
      <c r="Z1305" s="175"/>
      <c r="AA1305" s="175"/>
      <c r="AB1305" s="175"/>
      <c r="AC1305" s="175"/>
      <c r="AD1305" s="179"/>
      <c r="AE1305" s="179"/>
      <c r="AF1305" s="179"/>
      <c r="AG1305" s="179"/>
      <c r="AH1305" s="179"/>
      <c r="AI1305" s="173"/>
      <c r="AJ1305" s="173"/>
      <c r="AK1305" s="173"/>
      <c r="AL1305" s="173"/>
      <c r="AM1305" s="179"/>
      <c r="AN1305" s="179"/>
      <c r="AO1305" s="194"/>
      <c r="AP1305" s="179">
        <v>1E-3</v>
      </c>
      <c r="AQ1305" s="179"/>
    </row>
    <row r="1306" spans="2:43">
      <c r="B1306" s="179"/>
      <c r="C1306" s="179"/>
      <c r="D1306" s="179"/>
      <c r="E1306" s="179"/>
      <c r="F1306" s="179"/>
      <c r="G1306" s="179"/>
      <c r="H1306" s="179"/>
      <c r="I1306" s="179"/>
      <c r="J1306" s="179"/>
      <c r="K1306" s="196">
        <f t="shared" si="119"/>
        <v>0</v>
      </c>
      <c r="L1306" s="1118"/>
      <c r="M1306" s="1119"/>
      <c r="N1306" s="1118"/>
      <c r="O1306" s="1119"/>
      <c r="P1306" s="184"/>
      <c r="Q1306" s="184"/>
      <c r="R1306" s="184"/>
      <c r="S1306" s="175"/>
      <c r="T1306" s="175"/>
      <c r="U1306" s="175"/>
      <c r="V1306" s="175"/>
      <c r="W1306" s="175"/>
      <c r="X1306" s="175"/>
      <c r="Y1306" s="175"/>
      <c r="Z1306" s="175"/>
      <c r="AA1306" s="175"/>
      <c r="AB1306" s="175"/>
      <c r="AC1306" s="175"/>
      <c r="AD1306" s="179"/>
      <c r="AE1306" s="179"/>
      <c r="AF1306" s="179"/>
      <c r="AG1306" s="179"/>
      <c r="AH1306" s="179"/>
      <c r="AI1306" s="173"/>
      <c r="AJ1306" s="173"/>
      <c r="AK1306" s="173"/>
      <c r="AL1306" s="173"/>
      <c r="AM1306" s="179"/>
      <c r="AN1306" s="179"/>
      <c r="AO1306" s="194"/>
      <c r="AP1306" s="179">
        <v>1E-3</v>
      </c>
      <c r="AQ1306" s="179"/>
    </row>
    <row r="1307" spans="2:43">
      <c r="B1307" s="179"/>
      <c r="C1307" s="179"/>
      <c r="D1307" s="179"/>
      <c r="E1307" s="179"/>
      <c r="F1307" s="179"/>
      <c r="G1307" s="179"/>
      <c r="H1307" s="179"/>
      <c r="I1307" s="179"/>
      <c r="J1307" s="179"/>
      <c r="K1307" s="196">
        <f t="shared" si="119"/>
        <v>0</v>
      </c>
      <c r="L1307" s="1118"/>
      <c r="M1307" s="1119"/>
      <c r="N1307" s="1118"/>
      <c r="O1307" s="1119"/>
      <c r="P1307" s="184"/>
      <c r="Q1307" s="184"/>
      <c r="R1307" s="184"/>
      <c r="S1307" s="175"/>
      <c r="T1307" s="175"/>
      <c r="U1307" s="175"/>
      <c r="V1307" s="175"/>
      <c r="W1307" s="175"/>
      <c r="X1307" s="175"/>
      <c r="Y1307" s="175"/>
      <c r="Z1307" s="175"/>
      <c r="AA1307" s="175"/>
      <c r="AB1307" s="175"/>
      <c r="AC1307" s="175"/>
      <c r="AD1307" s="179"/>
      <c r="AE1307" s="179"/>
      <c r="AF1307" s="179"/>
      <c r="AG1307" s="179"/>
      <c r="AH1307" s="179"/>
      <c r="AI1307" s="173"/>
      <c r="AJ1307" s="173"/>
      <c r="AK1307" s="173"/>
      <c r="AL1307" s="173"/>
      <c r="AM1307" s="179"/>
      <c r="AN1307" s="179"/>
      <c r="AO1307" s="194"/>
      <c r="AP1307" s="179">
        <v>1E-3</v>
      </c>
      <c r="AQ1307" s="179"/>
    </row>
    <row r="1308" spans="2:43">
      <c r="B1308" s="179"/>
      <c r="C1308" s="179"/>
      <c r="D1308" s="179"/>
      <c r="E1308" s="179"/>
      <c r="F1308" s="179"/>
      <c r="G1308" s="179"/>
      <c r="H1308" s="179"/>
      <c r="I1308" s="179"/>
      <c r="J1308" s="179"/>
      <c r="K1308" s="196">
        <f t="shared" si="119"/>
        <v>0</v>
      </c>
      <c r="L1308" s="1118"/>
      <c r="M1308" s="1119"/>
      <c r="N1308" s="1118"/>
      <c r="O1308" s="1119"/>
      <c r="P1308" s="184"/>
      <c r="Q1308" s="184"/>
      <c r="R1308" s="184"/>
      <c r="S1308" s="175"/>
      <c r="T1308" s="175"/>
      <c r="U1308" s="175"/>
      <c r="V1308" s="175"/>
      <c r="W1308" s="175"/>
      <c r="X1308" s="175"/>
      <c r="Y1308" s="175"/>
      <c r="Z1308" s="175"/>
      <c r="AA1308" s="175"/>
      <c r="AB1308" s="175"/>
      <c r="AC1308" s="175"/>
      <c r="AD1308" s="179"/>
      <c r="AE1308" s="179"/>
      <c r="AF1308" s="179"/>
      <c r="AG1308" s="179"/>
      <c r="AH1308" s="179"/>
      <c r="AI1308" s="173"/>
      <c r="AJ1308" s="173"/>
      <c r="AK1308" s="173"/>
      <c r="AL1308" s="173"/>
      <c r="AM1308" s="179"/>
      <c r="AN1308" s="179"/>
      <c r="AO1308" s="194"/>
      <c r="AP1308" s="179">
        <v>1E-3</v>
      </c>
      <c r="AQ1308" s="179"/>
    </row>
    <row r="1309" spans="2:43">
      <c r="B1309" s="179"/>
      <c r="C1309" s="179"/>
      <c r="D1309" s="179"/>
      <c r="E1309" s="179"/>
      <c r="F1309" s="179"/>
      <c r="G1309" s="179"/>
      <c r="H1309" s="179"/>
      <c r="I1309" s="179"/>
      <c r="J1309" s="179"/>
      <c r="K1309" s="196">
        <f t="shared" si="119"/>
        <v>0</v>
      </c>
      <c r="L1309" s="1118"/>
      <c r="M1309" s="1119"/>
      <c r="N1309" s="1118"/>
      <c r="O1309" s="1119"/>
      <c r="P1309" s="184"/>
      <c r="Q1309" s="184"/>
      <c r="R1309" s="184"/>
      <c r="S1309" s="175"/>
      <c r="T1309" s="175"/>
      <c r="U1309" s="175"/>
      <c r="V1309" s="175"/>
      <c r="W1309" s="175"/>
      <c r="X1309" s="175"/>
      <c r="Y1309" s="175"/>
      <c r="Z1309" s="175"/>
      <c r="AA1309" s="175"/>
      <c r="AB1309" s="175"/>
      <c r="AC1309" s="175"/>
      <c r="AD1309" s="179"/>
      <c r="AE1309" s="179"/>
      <c r="AF1309" s="179"/>
      <c r="AG1309" s="179"/>
      <c r="AH1309" s="179"/>
      <c r="AI1309" s="173"/>
      <c r="AJ1309" s="173"/>
      <c r="AK1309" s="173"/>
      <c r="AL1309" s="173"/>
      <c r="AM1309" s="179"/>
      <c r="AN1309" s="179"/>
      <c r="AO1309" s="194"/>
      <c r="AP1309" s="179">
        <v>1E-3</v>
      </c>
      <c r="AQ1309" s="179"/>
    </row>
    <row r="1310" spans="2:43">
      <c r="B1310" s="179"/>
      <c r="C1310" s="179"/>
      <c r="D1310" s="179"/>
      <c r="E1310" s="179"/>
      <c r="F1310" s="179"/>
      <c r="G1310" s="179"/>
      <c r="H1310" s="179"/>
      <c r="I1310" s="179"/>
      <c r="J1310" s="179"/>
      <c r="K1310" s="196">
        <f t="shared" si="119"/>
        <v>0</v>
      </c>
      <c r="L1310" s="1118"/>
      <c r="M1310" s="1119"/>
      <c r="N1310" s="1118"/>
      <c r="O1310" s="1119"/>
      <c r="P1310" s="184"/>
      <c r="Q1310" s="184"/>
      <c r="R1310" s="184"/>
      <c r="S1310" s="175"/>
      <c r="T1310" s="175"/>
      <c r="U1310" s="175"/>
      <c r="V1310" s="175"/>
      <c r="W1310" s="175"/>
      <c r="X1310" s="175"/>
      <c r="Y1310" s="175"/>
      <c r="Z1310" s="175"/>
      <c r="AA1310" s="175"/>
      <c r="AB1310" s="175"/>
      <c r="AC1310" s="175"/>
      <c r="AD1310" s="179"/>
      <c r="AE1310" s="179"/>
      <c r="AF1310" s="179"/>
      <c r="AG1310" s="179"/>
      <c r="AH1310" s="179"/>
      <c r="AI1310" s="173"/>
      <c r="AJ1310" s="173"/>
      <c r="AK1310" s="173"/>
      <c r="AL1310" s="173"/>
      <c r="AM1310" s="179"/>
      <c r="AN1310" s="179"/>
      <c r="AO1310" s="194"/>
      <c r="AP1310" s="179">
        <v>1E-3</v>
      </c>
      <c r="AQ1310" s="179"/>
    </row>
    <row r="1311" spans="2:43">
      <c r="B1311" s="179"/>
      <c r="C1311" s="179"/>
      <c r="D1311" s="179"/>
      <c r="E1311" s="179"/>
      <c r="F1311" s="179"/>
      <c r="G1311" s="179"/>
      <c r="H1311" s="179"/>
      <c r="I1311" s="179"/>
      <c r="J1311" s="179"/>
      <c r="K1311" s="196">
        <f t="shared" si="119"/>
        <v>0</v>
      </c>
      <c r="L1311" s="1118"/>
      <c r="M1311" s="1119"/>
      <c r="N1311" s="1118"/>
      <c r="O1311" s="1119"/>
      <c r="P1311" s="184"/>
      <c r="Q1311" s="184"/>
      <c r="R1311" s="184"/>
      <c r="S1311" s="175"/>
      <c r="T1311" s="175"/>
      <c r="U1311" s="175"/>
      <c r="V1311" s="175"/>
      <c r="W1311" s="175"/>
      <c r="X1311" s="175"/>
      <c r="Y1311" s="175"/>
      <c r="Z1311" s="175"/>
      <c r="AA1311" s="175"/>
      <c r="AB1311" s="175"/>
      <c r="AC1311" s="175"/>
      <c r="AD1311" s="179"/>
      <c r="AE1311" s="179"/>
      <c r="AF1311" s="179"/>
      <c r="AG1311" s="179"/>
      <c r="AH1311" s="179"/>
      <c r="AI1311" s="173"/>
      <c r="AJ1311" s="173"/>
      <c r="AK1311" s="173"/>
      <c r="AL1311" s="173"/>
      <c r="AM1311" s="179"/>
      <c r="AN1311" s="179"/>
      <c r="AO1311" s="194"/>
      <c r="AP1311" s="179">
        <v>1E-3</v>
      </c>
      <c r="AQ1311" s="179"/>
    </row>
    <row r="1312" spans="2:43">
      <c r="B1312" s="179"/>
      <c r="C1312" s="179"/>
      <c r="D1312" s="179"/>
      <c r="E1312" s="179"/>
      <c r="F1312" s="179"/>
      <c r="G1312" s="179"/>
      <c r="H1312" s="179"/>
      <c r="I1312" s="179"/>
      <c r="J1312" s="179"/>
      <c r="K1312" s="196">
        <f t="shared" si="119"/>
        <v>0</v>
      </c>
      <c r="L1312" s="1118"/>
      <c r="M1312" s="1119"/>
      <c r="N1312" s="1118"/>
      <c r="O1312" s="1119"/>
      <c r="P1312" s="184"/>
      <c r="Q1312" s="184"/>
      <c r="R1312" s="184"/>
      <c r="S1312" s="175"/>
      <c r="T1312" s="175"/>
      <c r="U1312" s="175"/>
      <c r="V1312" s="175"/>
      <c r="W1312" s="175"/>
      <c r="X1312" s="175"/>
      <c r="Y1312" s="175"/>
      <c r="Z1312" s="175"/>
      <c r="AA1312" s="175"/>
      <c r="AB1312" s="175"/>
      <c r="AC1312" s="175"/>
      <c r="AD1312" s="179"/>
      <c r="AE1312" s="179"/>
      <c r="AF1312" s="179"/>
      <c r="AG1312" s="179"/>
      <c r="AH1312" s="179"/>
      <c r="AI1312" s="173"/>
      <c r="AJ1312" s="173"/>
      <c r="AK1312" s="173"/>
      <c r="AL1312" s="173"/>
      <c r="AM1312" s="179"/>
      <c r="AN1312" s="179"/>
      <c r="AO1312" s="194"/>
      <c r="AP1312" s="179">
        <v>1E-3</v>
      </c>
      <c r="AQ1312" s="179"/>
    </row>
    <row r="1313" spans="2:43">
      <c r="B1313" s="179"/>
      <c r="C1313" s="179"/>
      <c r="D1313" s="179"/>
      <c r="E1313" s="179"/>
      <c r="F1313" s="179"/>
      <c r="G1313" s="179"/>
      <c r="H1313" s="179"/>
      <c r="I1313" s="179"/>
      <c r="J1313" s="179"/>
      <c r="K1313" s="196">
        <f t="shared" si="119"/>
        <v>0</v>
      </c>
      <c r="L1313" s="1118"/>
      <c r="M1313" s="1119"/>
      <c r="N1313" s="1118"/>
      <c r="O1313" s="1119"/>
      <c r="P1313" s="184"/>
      <c r="Q1313" s="184"/>
      <c r="R1313" s="184"/>
      <c r="S1313" s="175"/>
      <c r="T1313" s="175"/>
      <c r="U1313" s="175"/>
      <c r="V1313" s="175"/>
      <c r="W1313" s="175"/>
      <c r="X1313" s="175"/>
      <c r="Y1313" s="175"/>
      <c r="Z1313" s="175"/>
      <c r="AA1313" s="175"/>
      <c r="AB1313" s="175"/>
      <c r="AC1313" s="175"/>
      <c r="AD1313" s="179"/>
      <c r="AE1313" s="179"/>
      <c r="AF1313" s="179"/>
      <c r="AG1313" s="179"/>
      <c r="AH1313" s="179"/>
      <c r="AI1313" s="173"/>
      <c r="AJ1313" s="173"/>
      <c r="AK1313" s="173"/>
      <c r="AL1313" s="173"/>
      <c r="AM1313" s="179"/>
      <c r="AN1313" s="179"/>
      <c r="AO1313" s="194"/>
      <c r="AP1313" s="179">
        <v>1E-3</v>
      </c>
      <c r="AQ1313" s="179"/>
    </row>
    <row r="1314" spans="2:43">
      <c r="B1314" s="179"/>
      <c r="C1314" s="179"/>
      <c r="D1314" s="179"/>
      <c r="E1314" s="179"/>
      <c r="F1314" s="179"/>
      <c r="G1314" s="179"/>
      <c r="H1314" s="179"/>
      <c r="I1314" s="179"/>
      <c r="J1314" s="179"/>
      <c r="K1314" s="196">
        <f t="shared" si="119"/>
        <v>0</v>
      </c>
      <c r="L1314" s="1118"/>
      <c r="M1314" s="1119"/>
      <c r="N1314" s="1118"/>
      <c r="O1314" s="1119"/>
      <c r="P1314" s="184"/>
      <c r="Q1314" s="184"/>
      <c r="R1314" s="184"/>
      <c r="S1314" s="175"/>
      <c r="T1314" s="175"/>
      <c r="U1314" s="175"/>
      <c r="V1314" s="175"/>
      <c r="W1314" s="175"/>
      <c r="X1314" s="175"/>
      <c r="Y1314" s="175"/>
      <c r="Z1314" s="175"/>
      <c r="AA1314" s="175"/>
      <c r="AB1314" s="175"/>
      <c r="AC1314" s="175"/>
      <c r="AD1314" s="179"/>
      <c r="AE1314" s="179"/>
      <c r="AF1314" s="179"/>
      <c r="AG1314" s="179"/>
      <c r="AH1314" s="179"/>
      <c r="AI1314" s="173"/>
      <c r="AJ1314" s="173"/>
      <c r="AK1314" s="173"/>
      <c r="AL1314" s="173"/>
      <c r="AM1314" s="179"/>
      <c r="AN1314" s="179"/>
      <c r="AO1314" s="194"/>
      <c r="AP1314" s="179">
        <v>1E-3</v>
      </c>
      <c r="AQ1314" s="179"/>
    </row>
    <row r="1315" spans="2:43">
      <c r="B1315" s="179"/>
      <c r="C1315" s="179"/>
      <c r="D1315" s="179"/>
      <c r="E1315" s="179"/>
      <c r="F1315" s="179"/>
      <c r="G1315" s="179"/>
      <c r="H1315" s="179"/>
      <c r="I1315" s="179"/>
      <c r="J1315" s="179"/>
      <c r="K1315" s="196">
        <f t="shared" si="119"/>
        <v>0</v>
      </c>
      <c r="L1315" s="1118"/>
      <c r="M1315" s="1119"/>
      <c r="N1315" s="1118"/>
      <c r="O1315" s="1119"/>
      <c r="P1315" s="184"/>
      <c r="Q1315" s="184"/>
      <c r="R1315" s="184"/>
      <c r="S1315" s="175"/>
      <c r="T1315" s="175"/>
      <c r="U1315" s="175"/>
      <c r="V1315" s="175"/>
      <c r="W1315" s="175"/>
      <c r="X1315" s="175"/>
      <c r="Y1315" s="175"/>
      <c r="Z1315" s="175"/>
      <c r="AA1315" s="175"/>
      <c r="AB1315" s="175"/>
      <c r="AC1315" s="175"/>
      <c r="AD1315" s="179"/>
      <c r="AE1315" s="179"/>
      <c r="AF1315" s="179"/>
      <c r="AG1315" s="179"/>
      <c r="AH1315" s="179"/>
      <c r="AI1315" s="173"/>
      <c r="AJ1315" s="173"/>
      <c r="AK1315" s="173"/>
      <c r="AL1315" s="173"/>
      <c r="AM1315" s="179"/>
      <c r="AN1315" s="179"/>
      <c r="AO1315" s="194"/>
      <c r="AP1315" s="179">
        <v>1E-3</v>
      </c>
      <c r="AQ1315" s="179"/>
    </row>
    <row r="1316" spans="2:43">
      <c r="B1316" s="179"/>
      <c r="C1316" s="179"/>
      <c r="D1316" s="179"/>
      <c r="E1316" s="179"/>
      <c r="F1316" s="179"/>
      <c r="G1316" s="179"/>
      <c r="H1316" s="179"/>
      <c r="I1316" s="179"/>
      <c r="J1316" s="179"/>
      <c r="K1316" s="196">
        <f t="shared" si="119"/>
        <v>0</v>
      </c>
      <c r="L1316" s="1118"/>
      <c r="M1316" s="1119"/>
      <c r="N1316" s="1118"/>
      <c r="O1316" s="1119"/>
      <c r="P1316" s="184"/>
      <c r="Q1316" s="184"/>
      <c r="R1316" s="184"/>
      <c r="S1316" s="175"/>
      <c r="T1316" s="175"/>
      <c r="U1316" s="175"/>
      <c r="V1316" s="175"/>
      <c r="W1316" s="175"/>
      <c r="X1316" s="175"/>
      <c r="Y1316" s="175"/>
      <c r="Z1316" s="175"/>
      <c r="AA1316" s="175"/>
      <c r="AB1316" s="175"/>
      <c r="AC1316" s="175"/>
      <c r="AD1316" s="179"/>
      <c r="AE1316" s="179"/>
      <c r="AF1316" s="179"/>
      <c r="AG1316" s="179"/>
      <c r="AH1316" s="179"/>
      <c r="AI1316" s="173"/>
      <c r="AJ1316" s="173"/>
      <c r="AK1316" s="173"/>
      <c r="AL1316" s="173"/>
      <c r="AM1316" s="179"/>
      <c r="AN1316" s="179"/>
      <c r="AO1316" s="194"/>
      <c r="AP1316" s="179">
        <v>1E-3</v>
      </c>
      <c r="AQ1316" s="179"/>
    </row>
    <row r="1317" spans="2:43">
      <c r="B1317" s="179"/>
      <c r="C1317" s="179"/>
      <c r="D1317" s="179"/>
      <c r="E1317" s="179"/>
      <c r="F1317" s="179"/>
      <c r="G1317" s="179"/>
      <c r="H1317" s="179"/>
      <c r="I1317" s="179"/>
      <c r="J1317" s="179"/>
      <c r="K1317" s="196">
        <f t="shared" si="119"/>
        <v>0</v>
      </c>
      <c r="L1317" s="1118"/>
      <c r="M1317" s="1119"/>
      <c r="N1317" s="1118"/>
      <c r="O1317" s="1119"/>
      <c r="P1317" s="184"/>
      <c r="Q1317" s="184"/>
      <c r="R1317" s="184"/>
      <c r="S1317" s="175"/>
      <c r="T1317" s="175"/>
      <c r="U1317" s="175"/>
      <c r="V1317" s="175"/>
      <c r="W1317" s="175"/>
      <c r="X1317" s="175"/>
      <c r="Y1317" s="175"/>
      <c r="Z1317" s="175"/>
      <c r="AA1317" s="175"/>
      <c r="AB1317" s="175"/>
      <c r="AC1317" s="175"/>
      <c r="AD1317" s="179"/>
      <c r="AE1317" s="179"/>
      <c r="AF1317" s="179"/>
      <c r="AG1317" s="179"/>
      <c r="AH1317" s="179"/>
      <c r="AI1317" s="173"/>
      <c r="AJ1317" s="173"/>
      <c r="AK1317" s="173"/>
      <c r="AL1317" s="173"/>
      <c r="AM1317" s="179"/>
      <c r="AN1317" s="179"/>
      <c r="AO1317" s="194"/>
      <c r="AP1317" s="179">
        <v>1E-3</v>
      </c>
      <c r="AQ1317" s="179"/>
    </row>
    <row r="1318" spans="2:43">
      <c r="B1318" s="179"/>
      <c r="C1318" s="179"/>
      <c r="D1318" s="179"/>
      <c r="E1318" s="179"/>
      <c r="F1318" s="179"/>
      <c r="G1318" s="179"/>
      <c r="H1318" s="179"/>
      <c r="I1318" s="179"/>
      <c r="J1318" s="179"/>
      <c r="K1318" s="196">
        <f t="shared" si="119"/>
        <v>0</v>
      </c>
      <c r="L1318" s="1118"/>
      <c r="M1318" s="1119"/>
      <c r="N1318" s="1118"/>
      <c r="O1318" s="1119"/>
      <c r="P1318" s="184"/>
      <c r="Q1318" s="184"/>
      <c r="R1318" s="184"/>
      <c r="S1318" s="175"/>
      <c r="T1318" s="175"/>
      <c r="U1318" s="175"/>
      <c r="V1318" s="175"/>
      <c r="W1318" s="175"/>
      <c r="X1318" s="175"/>
      <c r="Y1318" s="175"/>
      <c r="Z1318" s="175"/>
      <c r="AA1318" s="175"/>
      <c r="AB1318" s="175"/>
      <c r="AC1318" s="175"/>
      <c r="AD1318" s="179"/>
      <c r="AE1318" s="179"/>
      <c r="AF1318" s="179"/>
      <c r="AG1318" s="179"/>
      <c r="AH1318" s="179"/>
      <c r="AI1318" s="173"/>
      <c r="AJ1318" s="173"/>
      <c r="AK1318" s="173"/>
      <c r="AL1318" s="173"/>
      <c r="AM1318" s="179"/>
      <c r="AN1318" s="179"/>
      <c r="AO1318" s="194"/>
      <c r="AP1318" s="179">
        <v>1E-3</v>
      </c>
      <c r="AQ1318" s="179"/>
    </row>
    <row r="1319" spans="2:43">
      <c r="B1319" s="179"/>
      <c r="C1319" s="179"/>
      <c r="D1319" s="179"/>
      <c r="E1319" s="179"/>
      <c r="F1319" s="179"/>
      <c r="G1319" s="179"/>
      <c r="H1319" s="179"/>
      <c r="I1319" s="179"/>
      <c r="J1319" s="179"/>
      <c r="K1319" s="196">
        <f t="shared" si="119"/>
        <v>0</v>
      </c>
      <c r="L1319" s="1118"/>
      <c r="M1319" s="1119"/>
      <c r="N1319" s="1118"/>
      <c r="O1319" s="1119"/>
      <c r="P1319" s="184"/>
      <c r="Q1319" s="184"/>
      <c r="R1319" s="184"/>
      <c r="S1319" s="175"/>
      <c r="T1319" s="175"/>
      <c r="U1319" s="175"/>
      <c r="V1319" s="175"/>
      <c r="W1319" s="175"/>
      <c r="X1319" s="175"/>
      <c r="Y1319" s="175"/>
      <c r="Z1319" s="175"/>
      <c r="AA1319" s="175"/>
      <c r="AB1319" s="175"/>
      <c r="AC1319" s="175"/>
      <c r="AD1319" s="179"/>
      <c r="AE1319" s="179"/>
      <c r="AF1319" s="179"/>
      <c r="AG1319" s="179"/>
      <c r="AH1319" s="179"/>
      <c r="AI1319" s="173"/>
      <c r="AJ1319" s="173"/>
      <c r="AK1319" s="173"/>
      <c r="AL1319" s="173"/>
      <c r="AM1319" s="179"/>
      <c r="AN1319" s="179"/>
      <c r="AO1319" s="194"/>
      <c r="AP1319" s="179">
        <v>1E-3</v>
      </c>
      <c r="AQ1319" s="179"/>
    </row>
    <row r="1320" spans="2:43">
      <c r="B1320" s="179"/>
      <c r="C1320" s="179"/>
      <c r="D1320" s="179"/>
      <c r="E1320" s="179"/>
      <c r="F1320" s="179"/>
      <c r="G1320" s="179"/>
      <c r="H1320" s="179"/>
      <c r="I1320" s="179"/>
      <c r="J1320" s="179"/>
      <c r="K1320" s="196">
        <f t="shared" si="119"/>
        <v>0</v>
      </c>
      <c r="L1320" s="1118"/>
      <c r="M1320" s="1119"/>
      <c r="N1320" s="1118"/>
      <c r="O1320" s="1119"/>
      <c r="P1320" s="184"/>
      <c r="Q1320" s="184"/>
      <c r="R1320" s="184"/>
      <c r="S1320" s="175"/>
      <c r="T1320" s="175"/>
      <c r="U1320" s="175"/>
      <c r="V1320" s="175"/>
      <c r="W1320" s="175"/>
      <c r="X1320" s="175"/>
      <c r="Y1320" s="175"/>
      <c r="Z1320" s="175"/>
      <c r="AA1320" s="175"/>
      <c r="AB1320" s="175"/>
      <c r="AC1320" s="175"/>
      <c r="AD1320" s="179"/>
      <c r="AE1320" s="179"/>
      <c r="AF1320" s="179"/>
      <c r="AG1320" s="179"/>
      <c r="AH1320" s="179"/>
      <c r="AI1320" s="173"/>
      <c r="AJ1320" s="173"/>
      <c r="AK1320" s="173"/>
      <c r="AL1320" s="173"/>
      <c r="AM1320" s="179"/>
      <c r="AN1320" s="179"/>
      <c r="AO1320" s="194"/>
      <c r="AP1320" s="179">
        <v>1E-3</v>
      </c>
      <c r="AQ1320" s="179"/>
    </row>
    <row r="1321" spans="2:43">
      <c r="B1321" s="179"/>
      <c r="C1321" s="179"/>
      <c r="D1321" s="179"/>
      <c r="E1321" s="179"/>
      <c r="F1321" s="179"/>
      <c r="G1321" s="179"/>
      <c r="H1321" s="179"/>
      <c r="I1321" s="179"/>
      <c r="J1321" s="179"/>
      <c r="K1321" s="196">
        <f t="shared" si="119"/>
        <v>0</v>
      </c>
      <c r="L1321" s="1118"/>
      <c r="M1321" s="1119"/>
      <c r="N1321" s="1118"/>
      <c r="O1321" s="1119"/>
      <c r="P1321" s="184"/>
      <c r="Q1321" s="184"/>
      <c r="R1321" s="184"/>
      <c r="S1321" s="175"/>
      <c r="T1321" s="175"/>
      <c r="U1321" s="175"/>
      <c r="V1321" s="175"/>
      <c r="W1321" s="175"/>
      <c r="X1321" s="175"/>
      <c r="Y1321" s="175"/>
      <c r="Z1321" s="175"/>
      <c r="AA1321" s="175"/>
      <c r="AB1321" s="175"/>
      <c r="AC1321" s="175"/>
      <c r="AD1321" s="179"/>
      <c r="AE1321" s="179"/>
      <c r="AF1321" s="179"/>
      <c r="AG1321" s="179"/>
      <c r="AH1321" s="179"/>
      <c r="AI1321" s="173"/>
      <c r="AJ1321" s="173"/>
      <c r="AK1321" s="173"/>
      <c r="AL1321" s="173"/>
      <c r="AM1321" s="179"/>
      <c r="AN1321" s="179"/>
      <c r="AO1321" s="194"/>
      <c r="AP1321" s="179">
        <v>1E-3</v>
      </c>
      <c r="AQ1321" s="179"/>
    </row>
    <row r="1322" spans="2:43">
      <c r="B1322" s="179"/>
      <c r="C1322" s="179"/>
      <c r="D1322" s="179"/>
      <c r="E1322" s="179"/>
      <c r="F1322" s="179"/>
      <c r="G1322" s="179"/>
      <c r="H1322" s="179"/>
      <c r="I1322" s="179"/>
      <c r="J1322" s="179"/>
      <c r="K1322" s="196">
        <f t="shared" si="119"/>
        <v>0</v>
      </c>
      <c r="L1322" s="1118"/>
      <c r="M1322" s="1119"/>
      <c r="N1322" s="1118"/>
      <c r="O1322" s="1119"/>
      <c r="P1322" s="184"/>
      <c r="Q1322" s="184"/>
      <c r="R1322" s="184"/>
      <c r="S1322" s="175"/>
      <c r="T1322" s="175"/>
      <c r="U1322" s="175"/>
      <c r="V1322" s="175"/>
      <c r="W1322" s="175"/>
      <c r="X1322" s="175"/>
      <c r="Y1322" s="175"/>
      <c r="Z1322" s="175"/>
      <c r="AA1322" s="175"/>
      <c r="AB1322" s="175"/>
      <c r="AC1322" s="175"/>
      <c r="AD1322" s="179"/>
      <c r="AE1322" s="179"/>
      <c r="AF1322" s="179"/>
      <c r="AG1322" s="179"/>
      <c r="AH1322" s="179"/>
      <c r="AI1322" s="173"/>
      <c r="AJ1322" s="173"/>
      <c r="AK1322" s="173"/>
      <c r="AL1322" s="173"/>
      <c r="AM1322" s="179"/>
      <c r="AN1322" s="179"/>
      <c r="AO1322" s="194"/>
      <c r="AP1322" s="179">
        <v>1E-3</v>
      </c>
      <c r="AQ1322" s="179"/>
    </row>
    <row r="1323" spans="2:43">
      <c r="B1323" s="179"/>
      <c r="C1323" s="179"/>
      <c r="D1323" s="179"/>
      <c r="E1323" s="179"/>
      <c r="F1323" s="179"/>
      <c r="G1323" s="179"/>
      <c r="H1323" s="179"/>
      <c r="I1323" s="179"/>
      <c r="J1323" s="179"/>
      <c r="K1323" s="196">
        <f t="shared" si="119"/>
        <v>0</v>
      </c>
      <c r="L1323" s="1118"/>
      <c r="M1323" s="1119"/>
      <c r="N1323" s="1118"/>
      <c r="O1323" s="1119"/>
      <c r="P1323" s="184"/>
      <c r="Q1323" s="184"/>
      <c r="R1323" s="184"/>
      <c r="S1323" s="175"/>
      <c r="T1323" s="175"/>
      <c r="U1323" s="175"/>
      <c r="V1323" s="175"/>
      <c r="W1323" s="175"/>
      <c r="X1323" s="175"/>
      <c r="Y1323" s="175"/>
      <c r="Z1323" s="175"/>
      <c r="AA1323" s="175"/>
      <c r="AB1323" s="175"/>
      <c r="AC1323" s="175"/>
      <c r="AD1323" s="179"/>
      <c r="AE1323" s="179"/>
      <c r="AF1323" s="179"/>
      <c r="AG1323" s="179"/>
      <c r="AH1323" s="179"/>
      <c r="AI1323" s="173"/>
      <c r="AJ1323" s="173"/>
      <c r="AK1323" s="173"/>
      <c r="AL1323" s="173"/>
      <c r="AM1323" s="179"/>
      <c r="AN1323" s="179"/>
      <c r="AO1323" s="194"/>
      <c r="AP1323" s="179">
        <v>1E-3</v>
      </c>
      <c r="AQ1323" s="179"/>
    </row>
    <row r="1324" spans="2:43">
      <c r="B1324" s="179"/>
      <c r="C1324" s="179"/>
      <c r="D1324" s="179"/>
      <c r="E1324" s="179"/>
      <c r="F1324" s="179"/>
      <c r="G1324" s="179"/>
      <c r="H1324" s="179"/>
      <c r="I1324" s="179"/>
      <c r="J1324" s="179"/>
      <c r="K1324" s="196">
        <f t="shared" si="119"/>
        <v>0</v>
      </c>
      <c r="L1324" s="1118"/>
      <c r="M1324" s="1119"/>
      <c r="N1324" s="1118"/>
      <c r="O1324" s="1119"/>
      <c r="P1324" s="184"/>
      <c r="Q1324" s="184"/>
      <c r="R1324" s="184"/>
      <c r="S1324" s="175"/>
      <c r="T1324" s="175"/>
      <c r="U1324" s="175"/>
      <c r="V1324" s="175"/>
      <c r="W1324" s="175"/>
      <c r="X1324" s="175"/>
      <c r="Y1324" s="175"/>
      <c r="Z1324" s="175"/>
      <c r="AA1324" s="175"/>
      <c r="AB1324" s="175"/>
      <c r="AC1324" s="175"/>
      <c r="AD1324" s="179"/>
      <c r="AE1324" s="179"/>
      <c r="AF1324" s="179"/>
      <c r="AG1324" s="179"/>
      <c r="AH1324" s="179"/>
      <c r="AI1324" s="173"/>
      <c r="AJ1324" s="173"/>
      <c r="AK1324" s="173"/>
      <c r="AL1324" s="173"/>
      <c r="AM1324" s="179"/>
      <c r="AN1324" s="179"/>
      <c r="AO1324" s="194"/>
      <c r="AP1324" s="179">
        <v>1E-3</v>
      </c>
      <c r="AQ1324" s="179"/>
    </row>
    <row r="1325" spans="2:43">
      <c r="B1325" s="179"/>
      <c r="C1325" s="179"/>
      <c r="D1325" s="179"/>
      <c r="E1325" s="179"/>
      <c r="F1325" s="179"/>
      <c r="G1325" s="179"/>
      <c r="H1325" s="179"/>
      <c r="I1325" s="179"/>
      <c r="J1325" s="179"/>
      <c r="K1325" s="196">
        <f t="shared" si="119"/>
        <v>0</v>
      </c>
      <c r="L1325" s="1118"/>
      <c r="M1325" s="1119"/>
      <c r="N1325" s="1118"/>
      <c r="O1325" s="1119"/>
      <c r="P1325" s="184"/>
      <c r="Q1325" s="184"/>
      <c r="R1325" s="184"/>
      <c r="S1325" s="175"/>
      <c r="T1325" s="175"/>
      <c r="U1325" s="175"/>
      <c r="V1325" s="175"/>
      <c r="W1325" s="175"/>
      <c r="X1325" s="175"/>
      <c r="Y1325" s="175"/>
      <c r="Z1325" s="175"/>
      <c r="AA1325" s="175"/>
      <c r="AB1325" s="175"/>
      <c r="AC1325" s="175"/>
      <c r="AD1325" s="179"/>
      <c r="AE1325" s="179"/>
      <c r="AF1325" s="179"/>
      <c r="AG1325" s="179"/>
      <c r="AH1325" s="179"/>
      <c r="AI1325" s="173"/>
      <c r="AJ1325" s="173"/>
      <c r="AK1325" s="173"/>
      <c r="AL1325" s="173"/>
      <c r="AM1325" s="179"/>
      <c r="AN1325" s="179"/>
      <c r="AO1325" s="194"/>
      <c r="AP1325" s="179">
        <v>1E-3</v>
      </c>
      <c r="AQ1325" s="179"/>
    </row>
    <row r="1326" spans="2:43">
      <c r="B1326" s="179"/>
      <c r="C1326" s="179"/>
      <c r="D1326" s="179"/>
      <c r="E1326" s="179"/>
      <c r="F1326" s="179"/>
      <c r="G1326" s="179"/>
      <c r="H1326" s="179"/>
      <c r="I1326" s="179"/>
      <c r="J1326" s="179"/>
      <c r="K1326" s="196">
        <f t="shared" si="119"/>
        <v>0</v>
      </c>
      <c r="L1326" s="1118"/>
      <c r="M1326" s="1119"/>
      <c r="N1326" s="1118"/>
      <c r="O1326" s="1119"/>
      <c r="P1326" s="184"/>
      <c r="Q1326" s="184"/>
      <c r="R1326" s="184"/>
      <c r="S1326" s="175"/>
      <c r="T1326" s="175"/>
      <c r="U1326" s="175"/>
      <c r="V1326" s="175"/>
      <c r="W1326" s="175"/>
      <c r="X1326" s="175"/>
      <c r="Y1326" s="175"/>
      <c r="Z1326" s="175"/>
      <c r="AA1326" s="175"/>
      <c r="AB1326" s="175"/>
      <c r="AC1326" s="175"/>
      <c r="AD1326" s="179"/>
      <c r="AE1326" s="179"/>
      <c r="AF1326" s="179"/>
      <c r="AG1326" s="179"/>
      <c r="AH1326" s="179"/>
      <c r="AI1326" s="173"/>
      <c r="AJ1326" s="173"/>
      <c r="AK1326" s="173"/>
      <c r="AL1326" s="173"/>
      <c r="AM1326" s="179"/>
      <c r="AN1326" s="179"/>
      <c r="AO1326" s="194"/>
      <c r="AP1326" s="179">
        <v>1E-3</v>
      </c>
      <c r="AQ1326" s="179"/>
    </row>
    <row r="1327" spans="2:43">
      <c r="B1327" s="179"/>
      <c r="C1327" s="179"/>
      <c r="D1327" s="179"/>
      <c r="E1327" s="179"/>
      <c r="F1327" s="179"/>
      <c r="G1327" s="179"/>
      <c r="H1327" s="179"/>
      <c r="I1327" s="179"/>
      <c r="J1327" s="179"/>
      <c r="K1327" s="196">
        <f t="shared" si="119"/>
        <v>0</v>
      </c>
      <c r="L1327" s="1118"/>
      <c r="M1327" s="1119"/>
      <c r="N1327" s="1118"/>
      <c r="O1327" s="1119"/>
      <c r="P1327" s="184"/>
      <c r="Q1327" s="184"/>
      <c r="R1327" s="184"/>
      <c r="S1327" s="175"/>
      <c r="T1327" s="175"/>
      <c r="U1327" s="175"/>
      <c r="V1327" s="175"/>
      <c r="W1327" s="175"/>
      <c r="X1327" s="175"/>
      <c r="Y1327" s="175"/>
      <c r="Z1327" s="175"/>
      <c r="AA1327" s="175"/>
      <c r="AB1327" s="175"/>
      <c r="AC1327" s="175"/>
      <c r="AD1327" s="179"/>
      <c r="AE1327" s="179"/>
      <c r="AF1327" s="179"/>
      <c r="AG1327" s="179"/>
      <c r="AH1327" s="179"/>
      <c r="AI1327" s="173"/>
      <c r="AJ1327" s="173"/>
      <c r="AK1327" s="173"/>
      <c r="AL1327" s="173"/>
      <c r="AM1327" s="179"/>
      <c r="AN1327" s="179"/>
      <c r="AO1327" s="194"/>
      <c r="AP1327" s="179">
        <v>1E-3</v>
      </c>
      <c r="AQ1327" s="179"/>
    </row>
    <row r="1328" spans="2:43">
      <c r="B1328" s="179"/>
      <c r="C1328" s="179"/>
      <c r="D1328" s="179"/>
      <c r="E1328" s="179"/>
      <c r="F1328" s="179"/>
      <c r="G1328" s="179"/>
      <c r="H1328" s="179"/>
      <c r="I1328" s="179"/>
      <c r="J1328" s="179"/>
      <c r="K1328" s="196">
        <f t="shared" si="119"/>
        <v>0</v>
      </c>
      <c r="L1328" s="1118"/>
      <c r="M1328" s="1119"/>
      <c r="N1328" s="1118"/>
      <c r="O1328" s="1119"/>
      <c r="P1328" s="184"/>
      <c r="Q1328" s="184"/>
      <c r="R1328" s="184"/>
      <c r="S1328" s="175"/>
      <c r="T1328" s="175"/>
      <c r="U1328" s="175"/>
      <c r="V1328" s="175"/>
      <c r="W1328" s="175"/>
      <c r="X1328" s="175"/>
      <c r="Y1328" s="175"/>
      <c r="Z1328" s="175"/>
      <c r="AA1328" s="175"/>
      <c r="AB1328" s="175"/>
      <c r="AC1328" s="175"/>
      <c r="AD1328" s="179"/>
      <c r="AE1328" s="179"/>
      <c r="AF1328" s="179"/>
      <c r="AG1328" s="179"/>
      <c r="AH1328" s="179"/>
      <c r="AI1328" s="173"/>
      <c r="AJ1328" s="173"/>
      <c r="AK1328" s="173"/>
      <c r="AL1328" s="173"/>
      <c r="AM1328" s="179"/>
      <c r="AN1328" s="179"/>
      <c r="AO1328" s="194"/>
      <c r="AP1328" s="179">
        <v>1E-3</v>
      </c>
      <c r="AQ1328" s="179"/>
    </row>
    <row r="1329" spans="2:43">
      <c r="B1329" s="179"/>
      <c r="C1329" s="179"/>
      <c r="D1329" s="179"/>
      <c r="E1329" s="179"/>
      <c r="F1329" s="179"/>
      <c r="G1329" s="179"/>
      <c r="H1329" s="179"/>
      <c r="I1329" s="179"/>
      <c r="J1329" s="179"/>
      <c r="K1329" s="196">
        <f t="shared" si="119"/>
        <v>0</v>
      </c>
      <c r="L1329" s="1118"/>
      <c r="M1329" s="1119"/>
      <c r="N1329" s="1118"/>
      <c r="O1329" s="1119"/>
      <c r="P1329" s="184"/>
      <c r="Q1329" s="184"/>
      <c r="R1329" s="184"/>
      <c r="S1329" s="175"/>
      <c r="T1329" s="175"/>
      <c r="U1329" s="175"/>
      <c r="V1329" s="175"/>
      <c r="W1329" s="175"/>
      <c r="X1329" s="175"/>
      <c r="Y1329" s="175"/>
      <c r="Z1329" s="175"/>
      <c r="AA1329" s="175"/>
      <c r="AB1329" s="175"/>
      <c r="AC1329" s="175"/>
      <c r="AD1329" s="179"/>
      <c r="AE1329" s="179"/>
      <c r="AF1329" s="179"/>
      <c r="AG1329" s="179"/>
      <c r="AH1329" s="179"/>
      <c r="AI1329" s="173"/>
      <c r="AJ1329" s="173"/>
      <c r="AK1329" s="173"/>
      <c r="AL1329" s="173"/>
      <c r="AM1329" s="179"/>
      <c r="AN1329" s="179"/>
      <c r="AO1329" s="194"/>
      <c r="AP1329" s="179">
        <v>1E-3</v>
      </c>
      <c r="AQ1329" s="179"/>
    </row>
    <row r="1330" spans="2:43">
      <c r="B1330" s="179"/>
      <c r="C1330" s="179"/>
      <c r="D1330" s="179"/>
      <c r="E1330" s="179"/>
      <c r="F1330" s="179"/>
      <c r="G1330" s="179"/>
      <c r="H1330" s="179"/>
      <c r="I1330" s="179"/>
      <c r="J1330" s="179"/>
      <c r="K1330" s="196">
        <f t="shared" si="119"/>
        <v>0</v>
      </c>
      <c r="L1330" s="1118"/>
      <c r="M1330" s="1119"/>
      <c r="N1330" s="1118"/>
      <c r="O1330" s="1119"/>
      <c r="P1330" s="184"/>
      <c r="Q1330" s="184"/>
      <c r="R1330" s="184"/>
      <c r="S1330" s="175"/>
      <c r="T1330" s="175"/>
      <c r="U1330" s="175"/>
      <c r="V1330" s="175"/>
      <c r="W1330" s="175"/>
      <c r="X1330" s="175"/>
      <c r="Y1330" s="175"/>
      <c r="Z1330" s="175"/>
      <c r="AA1330" s="175"/>
      <c r="AB1330" s="175"/>
      <c r="AC1330" s="175"/>
      <c r="AD1330" s="179"/>
      <c r="AE1330" s="179"/>
      <c r="AF1330" s="179"/>
      <c r="AG1330" s="179"/>
      <c r="AH1330" s="179"/>
      <c r="AI1330" s="173"/>
      <c r="AJ1330" s="173"/>
      <c r="AK1330" s="173"/>
      <c r="AL1330" s="173"/>
      <c r="AM1330" s="179"/>
      <c r="AN1330" s="179"/>
      <c r="AO1330" s="194"/>
      <c r="AP1330" s="179">
        <v>1E-3</v>
      </c>
      <c r="AQ1330" s="179"/>
    </row>
    <row r="1331" spans="2:43">
      <c r="B1331" s="179"/>
      <c r="C1331" s="179"/>
      <c r="D1331" s="179"/>
      <c r="E1331" s="179"/>
      <c r="F1331" s="179"/>
      <c r="G1331" s="179"/>
      <c r="H1331" s="179"/>
      <c r="I1331" s="179"/>
      <c r="J1331" s="179"/>
      <c r="K1331" s="196">
        <f t="shared" si="119"/>
        <v>0</v>
      </c>
      <c r="L1331" s="1118"/>
      <c r="M1331" s="1119"/>
      <c r="N1331" s="1118"/>
      <c r="O1331" s="1119"/>
      <c r="P1331" s="184"/>
      <c r="Q1331" s="184"/>
      <c r="R1331" s="184"/>
      <c r="S1331" s="175"/>
      <c r="T1331" s="175"/>
      <c r="U1331" s="175"/>
      <c r="V1331" s="175"/>
      <c r="W1331" s="175"/>
      <c r="X1331" s="175"/>
      <c r="Y1331" s="175"/>
      <c r="Z1331" s="175"/>
      <c r="AA1331" s="175"/>
      <c r="AB1331" s="175"/>
      <c r="AC1331" s="175"/>
      <c r="AD1331" s="179"/>
      <c r="AE1331" s="179"/>
      <c r="AF1331" s="179"/>
      <c r="AG1331" s="179"/>
      <c r="AH1331" s="179"/>
      <c r="AI1331" s="173"/>
      <c r="AJ1331" s="173"/>
      <c r="AK1331" s="173"/>
      <c r="AL1331" s="173"/>
      <c r="AM1331" s="179"/>
      <c r="AN1331" s="179"/>
      <c r="AO1331" s="194"/>
      <c r="AP1331" s="179">
        <v>1E-3</v>
      </c>
      <c r="AQ1331" s="179"/>
    </row>
    <row r="1332" spans="2:43">
      <c r="B1332" s="179"/>
      <c r="C1332" s="179"/>
      <c r="D1332" s="179"/>
      <c r="E1332" s="179"/>
      <c r="F1332" s="179"/>
      <c r="G1332" s="179"/>
      <c r="H1332" s="179"/>
      <c r="I1332" s="179"/>
      <c r="J1332" s="179"/>
      <c r="K1332" s="196">
        <f t="shared" si="119"/>
        <v>0</v>
      </c>
      <c r="L1332" s="1118"/>
      <c r="M1332" s="1119"/>
      <c r="N1332" s="1118"/>
      <c r="O1332" s="1119"/>
      <c r="P1332" s="184"/>
      <c r="Q1332" s="184"/>
      <c r="R1332" s="184"/>
      <c r="S1332" s="175"/>
      <c r="T1332" s="175"/>
      <c r="U1332" s="175"/>
      <c r="V1332" s="175"/>
      <c r="W1332" s="175"/>
      <c r="X1332" s="175"/>
      <c r="Y1332" s="175"/>
      <c r="Z1332" s="175"/>
      <c r="AA1332" s="175"/>
      <c r="AB1332" s="175"/>
      <c r="AC1332" s="175"/>
      <c r="AD1332" s="179"/>
      <c r="AE1332" s="179"/>
      <c r="AF1332" s="179"/>
      <c r="AG1332" s="179"/>
      <c r="AH1332" s="179"/>
      <c r="AI1332" s="173"/>
      <c r="AJ1332" s="173"/>
      <c r="AK1332" s="173"/>
      <c r="AL1332" s="173"/>
      <c r="AM1332" s="179"/>
      <c r="AN1332" s="179"/>
      <c r="AO1332" s="194"/>
      <c r="AP1332" s="179">
        <v>1E-3</v>
      </c>
      <c r="AQ1332" s="179"/>
    </row>
    <row r="1333" spans="2:43">
      <c r="B1333" s="179"/>
      <c r="C1333" s="179"/>
      <c r="D1333" s="179"/>
      <c r="E1333" s="179"/>
      <c r="F1333" s="179"/>
      <c r="G1333" s="179"/>
      <c r="H1333" s="179"/>
      <c r="I1333" s="179"/>
      <c r="J1333" s="179"/>
      <c r="K1333" s="196">
        <f t="shared" si="119"/>
        <v>0</v>
      </c>
      <c r="L1333" s="1118"/>
      <c r="M1333" s="1119"/>
      <c r="N1333" s="1118"/>
      <c r="O1333" s="1119"/>
      <c r="P1333" s="184"/>
      <c r="Q1333" s="184"/>
      <c r="R1333" s="184"/>
      <c r="S1333" s="175"/>
      <c r="T1333" s="175"/>
      <c r="U1333" s="175"/>
      <c r="V1333" s="175"/>
      <c r="W1333" s="175"/>
      <c r="X1333" s="175"/>
      <c r="Y1333" s="175"/>
      <c r="Z1333" s="175"/>
      <c r="AA1333" s="175"/>
      <c r="AB1333" s="175"/>
      <c r="AC1333" s="175"/>
      <c r="AD1333" s="179"/>
      <c r="AE1333" s="179"/>
      <c r="AF1333" s="179"/>
      <c r="AG1333" s="179"/>
      <c r="AH1333" s="179"/>
      <c r="AI1333" s="173"/>
      <c r="AJ1333" s="173"/>
      <c r="AK1333" s="173"/>
      <c r="AL1333" s="173"/>
      <c r="AM1333" s="179"/>
      <c r="AN1333" s="179"/>
      <c r="AO1333" s="194"/>
      <c r="AP1333" s="179">
        <v>1E-3</v>
      </c>
      <c r="AQ1333" s="179"/>
    </row>
    <row r="1334" spans="2:43">
      <c r="B1334" s="179"/>
      <c r="C1334" s="179"/>
      <c r="D1334" s="179"/>
      <c r="E1334" s="179"/>
      <c r="F1334" s="179"/>
      <c r="G1334" s="179"/>
      <c r="H1334" s="179"/>
      <c r="I1334" s="179"/>
      <c r="J1334" s="179"/>
      <c r="K1334" s="196">
        <f t="shared" si="119"/>
        <v>0</v>
      </c>
      <c r="L1334" s="1118"/>
      <c r="M1334" s="1119"/>
      <c r="N1334" s="1118"/>
      <c r="O1334" s="1119"/>
      <c r="P1334" s="184"/>
      <c r="Q1334" s="184"/>
      <c r="R1334" s="184"/>
      <c r="S1334" s="175"/>
      <c r="T1334" s="175"/>
      <c r="U1334" s="175"/>
      <c r="V1334" s="175"/>
      <c r="W1334" s="175"/>
      <c r="X1334" s="175"/>
      <c r="Y1334" s="175"/>
      <c r="Z1334" s="175"/>
      <c r="AA1334" s="175"/>
      <c r="AB1334" s="175"/>
      <c r="AC1334" s="175"/>
      <c r="AD1334" s="179"/>
      <c r="AE1334" s="179"/>
      <c r="AF1334" s="179"/>
      <c r="AG1334" s="179"/>
      <c r="AH1334" s="179"/>
      <c r="AI1334" s="173"/>
      <c r="AJ1334" s="173"/>
      <c r="AK1334" s="173"/>
      <c r="AL1334" s="173"/>
      <c r="AM1334" s="179"/>
      <c r="AN1334" s="179"/>
      <c r="AO1334" s="194"/>
      <c r="AP1334" s="179">
        <v>1E-3</v>
      </c>
      <c r="AQ1334" s="179"/>
    </row>
    <row r="1335" spans="2:43">
      <c r="B1335" s="179"/>
      <c r="C1335" s="179"/>
      <c r="D1335" s="179"/>
      <c r="E1335" s="179"/>
      <c r="F1335" s="179"/>
      <c r="G1335" s="179"/>
      <c r="H1335" s="179"/>
      <c r="I1335" s="179"/>
      <c r="J1335" s="179"/>
      <c r="K1335" s="196">
        <f t="shared" si="119"/>
        <v>0</v>
      </c>
      <c r="L1335" s="1118"/>
      <c r="M1335" s="1119"/>
      <c r="N1335" s="1118"/>
      <c r="O1335" s="1119"/>
      <c r="P1335" s="184"/>
      <c r="Q1335" s="184"/>
      <c r="R1335" s="184"/>
      <c r="S1335" s="175"/>
      <c r="T1335" s="175"/>
      <c r="U1335" s="175"/>
      <c r="V1335" s="175"/>
      <c r="W1335" s="175"/>
      <c r="X1335" s="175"/>
      <c r="Y1335" s="175"/>
      <c r="Z1335" s="175"/>
      <c r="AA1335" s="175"/>
      <c r="AB1335" s="175"/>
      <c r="AC1335" s="175"/>
      <c r="AD1335" s="179"/>
      <c r="AE1335" s="179"/>
      <c r="AF1335" s="179"/>
      <c r="AG1335" s="179"/>
      <c r="AH1335" s="179"/>
      <c r="AI1335" s="173"/>
      <c r="AJ1335" s="173"/>
      <c r="AK1335" s="173"/>
      <c r="AL1335" s="173"/>
      <c r="AM1335" s="179"/>
      <c r="AN1335" s="179"/>
      <c r="AO1335" s="194"/>
      <c r="AP1335" s="179">
        <v>1E-3</v>
      </c>
      <c r="AQ1335" s="179"/>
    </row>
    <row r="1336" spans="2:43">
      <c r="B1336" s="179"/>
      <c r="C1336" s="179"/>
      <c r="D1336" s="179"/>
      <c r="E1336" s="179"/>
      <c r="F1336" s="179"/>
      <c r="G1336" s="179"/>
      <c r="H1336" s="179"/>
      <c r="I1336" s="179"/>
      <c r="J1336" s="179"/>
      <c r="K1336" s="196">
        <f t="shared" si="119"/>
        <v>0</v>
      </c>
      <c r="L1336" s="1118"/>
      <c r="M1336" s="1119"/>
      <c r="N1336" s="1118"/>
      <c r="O1336" s="1119"/>
      <c r="P1336" s="184"/>
      <c r="Q1336" s="184"/>
      <c r="R1336" s="184"/>
      <c r="S1336" s="175"/>
      <c r="T1336" s="175"/>
      <c r="U1336" s="175"/>
      <c r="V1336" s="175"/>
      <c r="W1336" s="175"/>
      <c r="X1336" s="175"/>
      <c r="Y1336" s="175"/>
      <c r="Z1336" s="175"/>
      <c r="AA1336" s="175"/>
      <c r="AB1336" s="175"/>
      <c r="AC1336" s="175"/>
      <c r="AD1336" s="179"/>
      <c r="AE1336" s="179"/>
      <c r="AF1336" s="179"/>
      <c r="AG1336" s="179"/>
      <c r="AH1336" s="179"/>
      <c r="AI1336" s="173"/>
      <c r="AJ1336" s="173"/>
      <c r="AK1336" s="173"/>
      <c r="AL1336" s="173"/>
      <c r="AM1336" s="179"/>
      <c r="AN1336" s="179"/>
      <c r="AO1336" s="194"/>
      <c r="AP1336" s="179">
        <v>1E-3</v>
      </c>
      <c r="AQ1336" s="179"/>
    </row>
    <row r="1337" spans="2:43">
      <c r="B1337" s="179"/>
      <c r="C1337" s="179"/>
      <c r="D1337" s="179"/>
      <c r="E1337" s="179"/>
      <c r="F1337" s="179"/>
      <c r="G1337" s="179"/>
      <c r="H1337" s="179"/>
      <c r="I1337" s="179"/>
      <c r="J1337" s="179"/>
      <c r="K1337" s="196">
        <f t="shared" si="119"/>
        <v>0</v>
      </c>
      <c r="L1337" s="1118"/>
      <c r="M1337" s="1119"/>
      <c r="N1337" s="1118"/>
      <c r="O1337" s="1119"/>
      <c r="P1337" s="184"/>
      <c r="Q1337" s="184"/>
      <c r="R1337" s="184"/>
      <c r="S1337" s="175"/>
      <c r="T1337" s="175"/>
      <c r="U1337" s="175"/>
      <c r="V1337" s="175"/>
      <c r="W1337" s="175"/>
      <c r="X1337" s="175"/>
      <c r="Y1337" s="175"/>
      <c r="Z1337" s="175"/>
      <c r="AA1337" s="175"/>
      <c r="AB1337" s="175"/>
      <c r="AC1337" s="175"/>
      <c r="AD1337" s="179"/>
      <c r="AE1337" s="179"/>
      <c r="AF1337" s="179"/>
      <c r="AG1337" s="179"/>
      <c r="AH1337" s="179"/>
      <c r="AI1337" s="173"/>
      <c r="AJ1337" s="173"/>
      <c r="AK1337" s="173"/>
      <c r="AL1337" s="173"/>
      <c r="AM1337" s="179"/>
      <c r="AN1337" s="179"/>
      <c r="AO1337" s="194"/>
      <c r="AP1337" s="179">
        <v>1E-3</v>
      </c>
      <c r="AQ1337" s="179"/>
    </row>
    <row r="1338" spans="2:43">
      <c r="B1338" s="179"/>
      <c r="C1338" s="179"/>
      <c r="D1338" s="179"/>
      <c r="E1338" s="179"/>
      <c r="F1338" s="179"/>
      <c r="G1338" s="179"/>
      <c r="H1338" s="179"/>
      <c r="I1338" s="179"/>
      <c r="J1338" s="179"/>
      <c r="K1338" s="196">
        <f t="shared" si="119"/>
        <v>0</v>
      </c>
      <c r="L1338" s="1118"/>
      <c r="M1338" s="1119"/>
      <c r="N1338" s="1118"/>
      <c r="O1338" s="1119"/>
      <c r="P1338" s="184"/>
      <c r="Q1338" s="184"/>
      <c r="R1338" s="184"/>
      <c r="S1338" s="175"/>
      <c r="T1338" s="175"/>
      <c r="U1338" s="175"/>
      <c r="V1338" s="175"/>
      <c r="W1338" s="175"/>
      <c r="X1338" s="175"/>
      <c r="Y1338" s="175"/>
      <c r="Z1338" s="175"/>
      <c r="AA1338" s="175"/>
      <c r="AB1338" s="175"/>
      <c r="AC1338" s="175"/>
      <c r="AD1338" s="179"/>
      <c r="AE1338" s="179"/>
      <c r="AF1338" s="179"/>
      <c r="AG1338" s="179"/>
      <c r="AH1338" s="179"/>
      <c r="AI1338" s="173"/>
      <c r="AJ1338" s="173"/>
      <c r="AK1338" s="173"/>
      <c r="AL1338" s="173"/>
      <c r="AM1338" s="179"/>
      <c r="AN1338" s="179"/>
      <c r="AO1338" s="194"/>
      <c r="AP1338" s="179">
        <v>1E-3</v>
      </c>
      <c r="AQ1338" s="179"/>
    </row>
    <row r="1339" spans="2:43">
      <c r="B1339" s="179"/>
      <c r="C1339" s="179"/>
      <c r="D1339" s="179"/>
      <c r="E1339" s="179"/>
      <c r="F1339" s="179"/>
      <c r="G1339" s="179"/>
      <c r="H1339" s="179"/>
      <c r="I1339" s="179"/>
      <c r="J1339" s="179"/>
      <c r="K1339" s="196">
        <f t="shared" si="119"/>
        <v>0</v>
      </c>
      <c r="L1339" s="1118"/>
      <c r="M1339" s="1119"/>
      <c r="N1339" s="1118"/>
      <c r="O1339" s="1119"/>
      <c r="P1339" s="184"/>
      <c r="Q1339" s="184"/>
      <c r="R1339" s="184"/>
      <c r="S1339" s="175"/>
      <c r="T1339" s="175"/>
      <c r="U1339" s="175"/>
      <c r="V1339" s="175"/>
      <c r="W1339" s="175"/>
      <c r="X1339" s="175"/>
      <c r="Y1339" s="175"/>
      <c r="Z1339" s="175"/>
      <c r="AA1339" s="175"/>
      <c r="AB1339" s="175"/>
      <c r="AC1339" s="175"/>
      <c r="AD1339" s="179"/>
      <c r="AE1339" s="179"/>
      <c r="AF1339" s="179"/>
      <c r="AG1339" s="179"/>
      <c r="AH1339" s="179"/>
      <c r="AI1339" s="173"/>
      <c r="AJ1339" s="173"/>
      <c r="AK1339" s="173"/>
      <c r="AL1339" s="173"/>
      <c r="AM1339" s="179"/>
      <c r="AN1339" s="179"/>
      <c r="AO1339" s="194"/>
      <c r="AP1339" s="179">
        <v>1E-3</v>
      </c>
      <c r="AQ1339" s="179"/>
    </row>
    <row r="1340" spans="2:43">
      <c r="B1340" s="179"/>
      <c r="C1340" s="179"/>
      <c r="D1340" s="179"/>
      <c r="E1340" s="179"/>
      <c r="F1340" s="179"/>
      <c r="G1340" s="179"/>
      <c r="H1340" s="179"/>
      <c r="I1340" s="179"/>
      <c r="J1340" s="179"/>
      <c r="K1340" s="196">
        <f t="shared" si="119"/>
        <v>0</v>
      </c>
      <c r="L1340" s="1118"/>
      <c r="M1340" s="1119"/>
      <c r="N1340" s="1118"/>
      <c r="O1340" s="1119"/>
      <c r="P1340" s="184"/>
      <c r="Q1340" s="184"/>
      <c r="R1340" s="184"/>
      <c r="S1340" s="175"/>
      <c r="T1340" s="175"/>
      <c r="U1340" s="175"/>
      <c r="V1340" s="175"/>
      <c r="W1340" s="175"/>
      <c r="X1340" s="175"/>
      <c r="Y1340" s="175"/>
      <c r="Z1340" s="175"/>
      <c r="AA1340" s="175"/>
      <c r="AB1340" s="175"/>
      <c r="AC1340" s="175"/>
      <c r="AD1340" s="179"/>
      <c r="AE1340" s="179"/>
      <c r="AF1340" s="179"/>
      <c r="AG1340" s="179"/>
      <c r="AH1340" s="179"/>
      <c r="AI1340" s="173"/>
      <c r="AJ1340" s="173"/>
      <c r="AK1340" s="173"/>
      <c r="AL1340" s="173"/>
      <c r="AM1340" s="179"/>
      <c r="AN1340" s="179"/>
      <c r="AO1340" s="194"/>
      <c r="AP1340" s="179">
        <v>1E-3</v>
      </c>
      <c r="AQ1340" s="179"/>
    </row>
    <row r="1341" spans="2:43">
      <c r="B1341" s="179"/>
      <c r="C1341" s="179"/>
      <c r="D1341" s="179"/>
      <c r="E1341" s="179"/>
      <c r="F1341" s="179"/>
      <c r="G1341" s="179"/>
      <c r="H1341" s="179"/>
      <c r="I1341" s="179"/>
      <c r="J1341" s="179"/>
      <c r="K1341" s="196">
        <f t="shared" si="119"/>
        <v>0</v>
      </c>
      <c r="L1341" s="1118"/>
      <c r="M1341" s="1119"/>
      <c r="N1341" s="1118"/>
      <c r="O1341" s="1119"/>
      <c r="P1341" s="184"/>
      <c r="Q1341" s="184"/>
      <c r="R1341" s="184"/>
      <c r="S1341" s="175"/>
      <c r="T1341" s="175"/>
      <c r="U1341" s="175"/>
      <c r="V1341" s="175"/>
      <c r="W1341" s="175"/>
      <c r="X1341" s="175"/>
      <c r="Y1341" s="175"/>
      <c r="Z1341" s="175"/>
      <c r="AA1341" s="175"/>
      <c r="AB1341" s="175"/>
      <c r="AC1341" s="175"/>
      <c r="AD1341" s="179"/>
      <c r="AE1341" s="179"/>
      <c r="AF1341" s="179"/>
      <c r="AG1341" s="179"/>
      <c r="AH1341" s="179"/>
      <c r="AI1341" s="173"/>
      <c r="AJ1341" s="173"/>
      <c r="AK1341" s="173"/>
      <c r="AL1341" s="173"/>
      <c r="AM1341" s="179"/>
      <c r="AN1341" s="179"/>
      <c r="AO1341" s="194"/>
      <c r="AP1341" s="179">
        <v>1E-3</v>
      </c>
      <c r="AQ1341" s="179"/>
    </row>
    <row r="1342" spans="2:43">
      <c r="B1342" s="179"/>
      <c r="C1342" s="179"/>
      <c r="D1342" s="179"/>
      <c r="E1342" s="179"/>
      <c r="F1342" s="179"/>
      <c r="G1342" s="179"/>
      <c r="H1342" s="179"/>
      <c r="I1342" s="179"/>
      <c r="J1342" s="179"/>
      <c r="K1342" s="196">
        <f t="shared" si="119"/>
        <v>0</v>
      </c>
      <c r="L1342" s="1118"/>
      <c r="M1342" s="1119"/>
      <c r="N1342" s="1118"/>
      <c r="O1342" s="1119"/>
      <c r="P1342" s="184"/>
      <c r="Q1342" s="184"/>
      <c r="R1342" s="184"/>
      <c r="S1342" s="175"/>
      <c r="T1342" s="175"/>
      <c r="U1342" s="175"/>
      <c r="V1342" s="175"/>
      <c r="W1342" s="175"/>
      <c r="X1342" s="175"/>
      <c r="Y1342" s="175"/>
      <c r="Z1342" s="175"/>
      <c r="AA1342" s="175"/>
      <c r="AB1342" s="175"/>
      <c r="AC1342" s="175"/>
      <c r="AD1342" s="179"/>
      <c r="AE1342" s="179"/>
      <c r="AF1342" s="179"/>
      <c r="AG1342" s="179"/>
      <c r="AH1342" s="179"/>
      <c r="AI1342" s="173"/>
      <c r="AJ1342" s="173"/>
      <c r="AK1342" s="173"/>
      <c r="AL1342" s="173"/>
      <c r="AM1342" s="179"/>
      <c r="AN1342" s="179"/>
      <c r="AO1342" s="194"/>
      <c r="AP1342" s="179">
        <v>1E-3</v>
      </c>
      <c r="AQ1342" s="179"/>
    </row>
    <row r="1343" spans="2:43">
      <c r="B1343" s="179"/>
      <c r="C1343" s="179"/>
      <c r="D1343" s="179"/>
      <c r="E1343" s="179"/>
      <c r="F1343" s="179"/>
      <c r="G1343" s="179"/>
      <c r="H1343" s="179"/>
      <c r="I1343" s="179"/>
      <c r="J1343" s="179"/>
      <c r="K1343" s="196">
        <f t="shared" si="119"/>
        <v>0</v>
      </c>
      <c r="L1343" s="1118"/>
      <c r="M1343" s="1119"/>
      <c r="N1343" s="1118"/>
      <c r="O1343" s="1119"/>
      <c r="P1343" s="184"/>
      <c r="Q1343" s="184"/>
      <c r="R1343" s="184"/>
      <c r="S1343" s="175"/>
      <c r="T1343" s="175"/>
      <c r="U1343" s="175"/>
      <c r="V1343" s="175"/>
      <c r="W1343" s="175"/>
      <c r="X1343" s="175"/>
      <c r="Y1343" s="175"/>
      <c r="Z1343" s="175"/>
      <c r="AA1343" s="175"/>
      <c r="AB1343" s="175"/>
      <c r="AC1343" s="175"/>
      <c r="AD1343" s="179"/>
      <c r="AE1343" s="179"/>
      <c r="AF1343" s="179"/>
      <c r="AG1343" s="179"/>
      <c r="AH1343" s="179"/>
      <c r="AI1343" s="173"/>
      <c r="AJ1343" s="173"/>
      <c r="AK1343" s="173"/>
      <c r="AL1343" s="173"/>
      <c r="AM1343" s="179"/>
      <c r="AN1343" s="179"/>
      <c r="AO1343" s="194"/>
      <c r="AP1343" s="179">
        <v>1E-3</v>
      </c>
      <c r="AQ1343" s="179"/>
    </row>
    <row r="1344" spans="2:43">
      <c r="B1344" s="179"/>
      <c r="C1344" s="179"/>
      <c r="D1344" s="179"/>
      <c r="E1344" s="179"/>
      <c r="F1344" s="179"/>
      <c r="G1344" s="179"/>
      <c r="H1344" s="179"/>
      <c r="I1344" s="179"/>
      <c r="J1344" s="179"/>
      <c r="K1344" s="196">
        <f t="shared" si="119"/>
        <v>0</v>
      </c>
      <c r="L1344" s="1118"/>
      <c r="M1344" s="1119"/>
      <c r="N1344" s="1118"/>
      <c r="O1344" s="1119"/>
      <c r="P1344" s="184"/>
      <c r="Q1344" s="184"/>
      <c r="R1344" s="184"/>
      <c r="S1344" s="175"/>
      <c r="T1344" s="175"/>
      <c r="U1344" s="175"/>
      <c r="V1344" s="175"/>
      <c r="W1344" s="175"/>
      <c r="X1344" s="175"/>
      <c r="Y1344" s="175"/>
      <c r="Z1344" s="175"/>
      <c r="AA1344" s="175"/>
      <c r="AB1344" s="175"/>
      <c r="AC1344" s="175"/>
      <c r="AD1344" s="179"/>
      <c r="AE1344" s="179"/>
      <c r="AF1344" s="179"/>
      <c r="AG1344" s="179"/>
      <c r="AH1344" s="179"/>
      <c r="AI1344" s="173"/>
      <c r="AJ1344" s="173"/>
      <c r="AK1344" s="173"/>
      <c r="AL1344" s="173"/>
      <c r="AM1344" s="179"/>
      <c r="AN1344" s="179"/>
      <c r="AO1344" s="194"/>
      <c r="AP1344" s="179">
        <v>1E-3</v>
      </c>
      <c r="AQ1344" s="179"/>
    </row>
    <row r="1345" spans="2:43">
      <c r="B1345" s="179"/>
      <c r="C1345" s="179"/>
      <c r="D1345" s="179"/>
      <c r="E1345" s="179"/>
      <c r="F1345" s="179"/>
      <c r="G1345" s="179"/>
      <c r="H1345" s="179"/>
      <c r="I1345" s="179"/>
      <c r="J1345" s="179"/>
      <c r="K1345" s="196">
        <f t="shared" si="119"/>
        <v>0</v>
      </c>
      <c r="L1345" s="1118"/>
      <c r="M1345" s="1119"/>
      <c r="N1345" s="1118"/>
      <c r="O1345" s="1119"/>
      <c r="P1345" s="184"/>
      <c r="Q1345" s="184"/>
      <c r="R1345" s="184"/>
      <c r="S1345" s="175"/>
      <c r="T1345" s="175"/>
      <c r="U1345" s="175"/>
      <c r="V1345" s="175"/>
      <c r="W1345" s="175"/>
      <c r="X1345" s="175"/>
      <c r="Y1345" s="175"/>
      <c r="Z1345" s="175"/>
      <c r="AA1345" s="175"/>
      <c r="AB1345" s="175"/>
      <c r="AC1345" s="175"/>
      <c r="AD1345" s="179"/>
      <c r="AE1345" s="179"/>
      <c r="AF1345" s="179"/>
      <c r="AG1345" s="179"/>
      <c r="AH1345" s="179"/>
      <c r="AI1345" s="173"/>
      <c r="AJ1345" s="173"/>
      <c r="AK1345" s="173"/>
      <c r="AL1345" s="173"/>
      <c r="AM1345" s="179"/>
      <c r="AN1345" s="179"/>
      <c r="AO1345" s="194"/>
      <c r="AP1345" s="179">
        <v>1E-3</v>
      </c>
      <c r="AQ1345" s="179"/>
    </row>
    <row r="1346" spans="2:43">
      <c r="B1346" s="179"/>
      <c r="C1346" s="179"/>
      <c r="D1346" s="179"/>
      <c r="E1346" s="179"/>
      <c r="F1346" s="179"/>
      <c r="G1346" s="179"/>
      <c r="H1346" s="179"/>
      <c r="I1346" s="179"/>
      <c r="J1346" s="179"/>
      <c r="K1346" s="196">
        <f t="shared" si="119"/>
        <v>0</v>
      </c>
      <c r="L1346" s="1118"/>
      <c r="M1346" s="1119"/>
      <c r="N1346" s="1118"/>
      <c r="O1346" s="1119"/>
      <c r="P1346" s="184"/>
      <c r="Q1346" s="184"/>
      <c r="R1346" s="184"/>
      <c r="S1346" s="175"/>
      <c r="T1346" s="175"/>
      <c r="U1346" s="175"/>
      <c r="V1346" s="175"/>
      <c r="W1346" s="175"/>
      <c r="X1346" s="175"/>
      <c r="Y1346" s="175"/>
      <c r="Z1346" s="175"/>
      <c r="AA1346" s="175"/>
      <c r="AB1346" s="175"/>
      <c r="AC1346" s="175"/>
      <c r="AD1346" s="179"/>
      <c r="AE1346" s="179"/>
      <c r="AF1346" s="179"/>
      <c r="AG1346" s="179"/>
      <c r="AH1346" s="179"/>
      <c r="AI1346" s="173"/>
      <c r="AJ1346" s="173"/>
      <c r="AK1346" s="173"/>
      <c r="AL1346" s="173"/>
      <c r="AM1346" s="179"/>
      <c r="AN1346" s="179"/>
      <c r="AO1346" s="194"/>
      <c r="AP1346" s="179">
        <v>1E-3</v>
      </c>
      <c r="AQ1346" s="179"/>
    </row>
    <row r="1347" spans="2:43">
      <c r="B1347" s="179"/>
      <c r="C1347" s="179"/>
      <c r="D1347" s="179"/>
      <c r="E1347" s="179"/>
      <c r="F1347" s="179"/>
      <c r="G1347" s="179"/>
      <c r="H1347" s="179"/>
      <c r="I1347" s="179"/>
      <c r="J1347" s="179"/>
      <c r="K1347" s="196">
        <f t="shared" si="119"/>
        <v>0</v>
      </c>
      <c r="L1347" s="1118"/>
      <c r="M1347" s="1119"/>
      <c r="N1347" s="1118"/>
      <c r="O1347" s="1119"/>
      <c r="P1347" s="184"/>
      <c r="Q1347" s="184"/>
      <c r="R1347" s="184"/>
      <c r="S1347" s="175"/>
      <c r="T1347" s="175"/>
      <c r="U1347" s="175"/>
      <c r="V1347" s="175"/>
      <c r="W1347" s="175"/>
      <c r="X1347" s="175"/>
      <c r="Y1347" s="175"/>
      <c r="Z1347" s="175"/>
      <c r="AA1347" s="175"/>
      <c r="AB1347" s="175"/>
      <c r="AC1347" s="175"/>
      <c r="AD1347" s="179"/>
      <c r="AE1347" s="179"/>
      <c r="AF1347" s="179"/>
      <c r="AG1347" s="179"/>
      <c r="AH1347" s="179"/>
      <c r="AI1347" s="173"/>
      <c r="AJ1347" s="173"/>
      <c r="AK1347" s="173"/>
      <c r="AL1347" s="173"/>
      <c r="AM1347" s="179"/>
      <c r="AN1347" s="179"/>
      <c r="AO1347" s="194"/>
      <c r="AP1347" s="179">
        <v>1E-3</v>
      </c>
      <c r="AQ1347" s="179"/>
    </row>
    <row r="1348" spans="2:43">
      <c r="B1348" s="179"/>
      <c r="C1348" s="179"/>
      <c r="D1348" s="179"/>
      <c r="E1348" s="179"/>
      <c r="F1348" s="179"/>
      <c r="G1348" s="179"/>
      <c r="H1348" s="179"/>
      <c r="I1348" s="179"/>
      <c r="J1348" s="179"/>
      <c r="K1348" s="196">
        <f t="shared" si="119"/>
        <v>0</v>
      </c>
      <c r="L1348" s="1118"/>
      <c r="M1348" s="1119"/>
      <c r="N1348" s="1118"/>
      <c r="O1348" s="1119"/>
      <c r="P1348" s="184"/>
      <c r="Q1348" s="184"/>
      <c r="R1348" s="184"/>
      <c r="S1348" s="175"/>
      <c r="T1348" s="175"/>
      <c r="U1348" s="175"/>
      <c r="V1348" s="175"/>
      <c r="W1348" s="175"/>
      <c r="X1348" s="175"/>
      <c r="Y1348" s="175"/>
      <c r="Z1348" s="175"/>
      <c r="AA1348" s="175"/>
      <c r="AB1348" s="175"/>
      <c r="AC1348" s="175"/>
      <c r="AD1348" s="179"/>
      <c r="AE1348" s="179"/>
      <c r="AF1348" s="179"/>
      <c r="AG1348" s="179"/>
      <c r="AH1348" s="179"/>
      <c r="AI1348" s="173"/>
      <c r="AJ1348" s="173"/>
      <c r="AK1348" s="173"/>
      <c r="AL1348" s="173"/>
      <c r="AM1348" s="179"/>
      <c r="AN1348" s="179"/>
      <c r="AO1348" s="194"/>
      <c r="AP1348" s="179">
        <v>1E-3</v>
      </c>
      <c r="AQ1348" s="179"/>
    </row>
    <row r="1349" spans="2:43">
      <c r="B1349" s="179"/>
      <c r="C1349" s="179"/>
      <c r="D1349" s="179"/>
      <c r="E1349" s="179"/>
      <c r="F1349" s="179"/>
      <c r="G1349" s="179"/>
      <c r="H1349" s="179"/>
      <c r="I1349" s="179"/>
      <c r="J1349" s="179"/>
      <c r="K1349" s="196">
        <f t="shared" ref="K1349:K1412" si="120">AO1349+J1349</f>
        <v>0</v>
      </c>
      <c r="L1349" s="1118"/>
      <c r="M1349" s="1119"/>
      <c r="N1349" s="1118"/>
      <c r="O1349" s="1119"/>
      <c r="P1349" s="184"/>
      <c r="Q1349" s="184"/>
      <c r="R1349" s="184"/>
      <c r="S1349" s="175"/>
      <c r="T1349" s="175"/>
      <c r="U1349" s="175"/>
      <c r="V1349" s="175"/>
      <c r="W1349" s="175"/>
      <c r="X1349" s="175"/>
      <c r="Y1349" s="175"/>
      <c r="Z1349" s="175"/>
      <c r="AA1349" s="175"/>
      <c r="AB1349" s="175"/>
      <c r="AC1349" s="175"/>
      <c r="AD1349" s="179"/>
      <c r="AE1349" s="179"/>
      <c r="AF1349" s="179"/>
      <c r="AG1349" s="179"/>
      <c r="AH1349" s="179"/>
      <c r="AI1349" s="173"/>
      <c r="AJ1349" s="173"/>
      <c r="AK1349" s="173"/>
      <c r="AL1349" s="173"/>
      <c r="AM1349" s="179"/>
      <c r="AN1349" s="179"/>
      <c r="AO1349" s="194"/>
      <c r="AP1349" s="179">
        <v>1E-3</v>
      </c>
      <c r="AQ1349" s="179"/>
    </row>
    <row r="1350" spans="2:43">
      <c r="B1350" s="179"/>
      <c r="C1350" s="179"/>
      <c r="D1350" s="179"/>
      <c r="E1350" s="179"/>
      <c r="F1350" s="179"/>
      <c r="G1350" s="179"/>
      <c r="H1350" s="179"/>
      <c r="I1350" s="179"/>
      <c r="J1350" s="179"/>
      <c r="K1350" s="196">
        <f t="shared" si="120"/>
        <v>0</v>
      </c>
      <c r="L1350" s="1118"/>
      <c r="M1350" s="1119"/>
      <c r="N1350" s="1118"/>
      <c r="O1350" s="1119"/>
      <c r="P1350" s="184"/>
      <c r="Q1350" s="184"/>
      <c r="R1350" s="184"/>
      <c r="S1350" s="175"/>
      <c r="T1350" s="175"/>
      <c r="U1350" s="175"/>
      <c r="V1350" s="175"/>
      <c r="W1350" s="175"/>
      <c r="X1350" s="175"/>
      <c r="Y1350" s="175"/>
      <c r="Z1350" s="175"/>
      <c r="AA1350" s="175"/>
      <c r="AB1350" s="175"/>
      <c r="AC1350" s="175"/>
      <c r="AD1350" s="179"/>
      <c r="AE1350" s="179"/>
      <c r="AF1350" s="179"/>
      <c r="AG1350" s="179"/>
      <c r="AH1350" s="179"/>
      <c r="AI1350" s="173"/>
      <c r="AJ1350" s="173"/>
      <c r="AK1350" s="173"/>
      <c r="AL1350" s="173"/>
      <c r="AM1350" s="179"/>
      <c r="AN1350" s="179"/>
      <c r="AO1350" s="194"/>
      <c r="AP1350" s="179">
        <v>1E-3</v>
      </c>
      <c r="AQ1350" s="179"/>
    </row>
    <row r="1351" spans="2:43">
      <c r="B1351" s="179"/>
      <c r="C1351" s="179"/>
      <c r="D1351" s="179"/>
      <c r="E1351" s="179"/>
      <c r="F1351" s="179"/>
      <c r="G1351" s="179"/>
      <c r="H1351" s="179"/>
      <c r="I1351" s="179"/>
      <c r="J1351" s="179"/>
      <c r="K1351" s="196">
        <f t="shared" si="120"/>
        <v>0</v>
      </c>
      <c r="L1351" s="1118"/>
      <c r="M1351" s="1119"/>
      <c r="N1351" s="1118"/>
      <c r="O1351" s="1119"/>
      <c r="P1351" s="184"/>
      <c r="Q1351" s="184"/>
      <c r="R1351" s="184"/>
      <c r="S1351" s="175"/>
      <c r="T1351" s="175"/>
      <c r="U1351" s="175"/>
      <c r="V1351" s="175"/>
      <c r="W1351" s="175"/>
      <c r="X1351" s="175"/>
      <c r="Y1351" s="175"/>
      <c r="Z1351" s="175"/>
      <c r="AA1351" s="175"/>
      <c r="AB1351" s="175"/>
      <c r="AC1351" s="175"/>
      <c r="AD1351" s="179"/>
      <c r="AE1351" s="179"/>
      <c r="AF1351" s="179"/>
      <c r="AG1351" s="179"/>
      <c r="AH1351" s="179"/>
      <c r="AI1351" s="173"/>
      <c r="AJ1351" s="173"/>
      <c r="AK1351" s="173"/>
      <c r="AL1351" s="173"/>
      <c r="AM1351" s="179"/>
      <c r="AN1351" s="179"/>
      <c r="AO1351" s="194"/>
      <c r="AP1351" s="179">
        <v>1E-3</v>
      </c>
      <c r="AQ1351" s="179"/>
    </row>
    <row r="1352" spans="2:43">
      <c r="B1352" s="179"/>
      <c r="C1352" s="179"/>
      <c r="D1352" s="179"/>
      <c r="E1352" s="179"/>
      <c r="F1352" s="179"/>
      <c r="G1352" s="179"/>
      <c r="H1352" s="179"/>
      <c r="I1352" s="179"/>
      <c r="J1352" s="179"/>
      <c r="K1352" s="196">
        <f t="shared" si="120"/>
        <v>0</v>
      </c>
      <c r="L1352" s="1118"/>
      <c r="M1352" s="1119"/>
      <c r="N1352" s="1118"/>
      <c r="O1352" s="1119"/>
      <c r="P1352" s="184"/>
      <c r="Q1352" s="184"/>
      <c r="R1352" s="184"/>
      <c r="S1352" s="175"/>
      <c r="T1352" s="175"/>
      <c r="U1352" s="175"/>
      <c r="V1352" s="175"/>
      <c r="W1352" s="175"/>
      <c r="X1352" s="175"/>
      <c r="Y1352" s="175"/>
      <c r="Z1352" s="175"/>
      <c r="AA1352" s="175"/>
      <c r="AB1352" s="175"/>
      <c r="AC1352" s="175"/>
      <c r="AD1352" s="179"/>
      <c r="AE1352" s="179"/>
      <c r="AF1352" s="179"/>
      <c r="AG1352" s="179"/>
      <c r="AH1352" s="179"/>
      <c r="AI1352" s="173"/>
      <c r="AJ1352" s="173"/>
      <c r="AK1352" s="173"/>
      <c r="AL1352" s="173"/>
      <c r="AM1352" s="179"/>
      <c r="AN1352" s="179"/>
      <c r="AO1352" s="194"/>
      <c r="AP1352" s="179">
        <v>1E-3</v>
      </c>
      <c r="AQ1352" s="179"/>
    </row>
    <row r="1353" spans="2:43">
      <c r="B1353" s="179"/>
      <c r="C1353" s="179"/>
      <c r="D1353" s="179"/>
      <c r="E1353" s="179"/>
      <c r="F1353" s="179"/>
      <c r="G1353" s="179"/>
      <c r="H1353" s="179"/>
      <c r="I1353" s="179"/>
      <c r="J1353" s="179"/>
      <c r="K1353" s="196">
        <f t="shared" si="120"/>
        <v>0</v>
      </c>
      <c r="L1353" s="1118"/>
      <c r="M1353" s="1119"/>
      <c r="N1353" s="1118"/>
      <c r="O1353" s="1119"/>
      <c r="P1353" s="184"/>
      <c r="Q1353" s="184"/>
      <c r="R1353" s="184"/>
      <c r="S1353" s="175"/>
      <c r="T1353" s="175"/>
      <c r="U1353" s="175"/>
      <c r="V1353" s="175"/>
      <c r="W1353" s="175"/>
      <c r="X1353" s="175"/>
      <c r="Y1353" s="175"/>
      <c r="Z1353" s="175"/>
      <c r="AA1353" s="175"/>
      <c r="AB1353" s="175"/>
      <c r="AC1353" s="175"/>
      <c r="AD1353" s="179"/>
      <c r="AE1353" s="179"/>
      <c r="AF1353" s="179"/>
      <c r="AG1353" s="179"/>
      <c r="AH1353" s="179"/>
      <c r="AI1353" s="173"/>
      <c r="AJ1353" s="173"/>
      <c r="AK1353" s="173"/>
      <c r="AL1353" s="173"/>
      <c r="AM1353" s="179"/>
      <c r="AN1353" s="179"/>
      <c r="AO1353" s="194"/>
      <c r="AP1353" s="179">
        <v>1E-3</v>
      </c>
      <c r="AQ1353" s="179"/>
    </row>
    <row r="1354" spans="2:43">
      <c r="B1354" s="179"/>
      <c r="C1354" s="179"/>
      <c r="D1354" s="179"/>
      <c r="E1354" s="179"/>
      <c r="F1354" s="179"/>
      <c r="G1354" s="179"/>
      <c r="H1354" s="179"/>
      <c r="I1354" s="179"/>
      <c r="J1354" s="179"/>
      <c r="K1354" s="196">
        <f t="shared" si="120"/>
        <v>0</v>
      </c>
      <c r="L1354" s="1118"/>
      <c r="M1354" s="1119"/>
      <c r="N1354" s="1118"/>
      <c r="O1354" s="1119"/>
      <c r="P1354" s="184"/>
      <c r="Q1354" s="184"/>
      <c r="R1354" s="184"/>
      <c r="S1354" s="175"/>
      <c r="T1354" s="175"/>
      <c r="U1354" s="175"/>
      <c r="V1354" s="175"/>
      <c r="W1354" s="175"/>
      <c r="X1354" s="175"/>
      <c r="Y1354" s="175"/>
      <c r="Z1354" s="175"/>
      <c r="AA1354" s="175"/>
      <c r="AB1354" s="175"/>
      <c r="AC1354" s="175"/>
      <c r="AD1354" s="179"/>
      <c r="AE1354" s="179"/>
      <c r="AF1354" s="179"/>
      <c r="AG1354" s="179"/>
      <c r="AH1354" s="179"/>
      <c r="AI1354" s="173"/>
      <c r="AJ1354" s="173"/>
      <c r="AK1354" s="173"/>
      <c r="AL1354" s="173"/>
      <c r="AM1354" s="179"/>
      <c r="AN1354" s="179"/>
      <c r="AO1354" s="194"/>
      <c r="AP1354" s="179">
        <v>1E-3</v>
      </c>
      <c r="AQ1354" s="179"/>
    </row>
    <row r="1355" spans="2:43">
      <c r="B1355" s="179"/>
      <c r="C1355" s="179"/>
      <c r="D1355" s="179"/>
      <c r="E1355" s="179"/>
      <c r="F1355" s="179"/>
      <c r="G1355" s="179"/>
      <c r="H1355" s="179"/>
      <c r="I1355" s="179"/>
      <c r="J1355" s="179"/>
      <c r="K1355" s="196">
        <f t="shared" si="120"/>
        <v>0</v>
      </c>
      <c r="L1355" s="1118"/>
      <c r="M1355" s="1119"/>
      <c r="N1355" s="1118"/>
      <c r="O1355" s="1119"/>
      <c r="P1355" s="184"/>
      <c r="Q1355" s="184"/>
      <c r="R1355" s="184"/>
      <c r="S1355" s="175"/>
      <c r="T1355" s="175"/>
      <c r="U1355" s="175"/>
      <c r="V1355" s="175"/>
      <c r="W1355" s="175"/>
      <c r="X1355" s="175"/>
      <c r="Y1355" s="175"/>
      <c r="Z1355" s="175"/>
      <c r="AA1355" s="175"/>
      <c r="AB1355" s="175"/>
      <c r="AC1355" s="175"/>
      <c r="AD1355" s="179"/>
      <c r="AE1355" s="179"/>
      <c r="AF1355" s="179"/>
      <c r="AG1355" s="179"/>
      <c r="AH1355" s="179"/>
      <c r="AI1355" s="173"/>
      <c r="AJ1355" s="173"/>
      <c r="AK1355" s="173"/>
      <c r="AL1355" s="173"/>
      <c r="AM1355" s="179"/>
      <c r="AN1355" s="179"/>
      <c r="AO1355" s="194"/>
      <c r="AP1355" s="179">
        <v>1E-3</v>
      </c>
      <c r="AQ1355" s="179"/>
    </row>
    <row r="1356" spans="2:43">
      <c r="B1356" s="179"/>
      <c r="C1356" s="179"/>
      <c r="D1356" s="179"/>
      <c r="E1356" s="179"/>
      <c r="F1356" s="179"/>
      <c r="G1356" s="179"/>
      <c r="H1356" s="179"/>
      <c r="I1356" s="179"/>
      <c r="J1356" s="179"/>
      <c r="K1356" s="196">
        <f t="shared" si="120"/>
        <v>0</v>
      </c>
      <c r="L1356" s="1118"/>
      <c r="M1356" s="1119"/>
      <c r="N1356" s="1118"/>
      <c r="O1356" s="1119"/>
      <c r="P1356" s="184"/>
      <c r="Q1356" s="184"/>
      <c r="R1356" s="184"/>
      <c r="S1356" s="175"/>
      <c r="T1356" s="175"/>
      <c r="U1356" s="175"/>
      <c r="V1356" s="175"/>
      <c r="W1356" s="175"/>
      <c r="X1356" s="175"/>
      <c r="Y1356" s="175"/>
      <c r="Z1356" s="175"/>
      <c r="AA1356" s="175"/>
      <c r="AB1356" s="175"/>
      <c r="AC1356" s="175"/>
      <c r="AD1356" s="179"/>
      <c r="AE1356" s="179"/>
      <c r="AF1356" s="179"/>
      <c r="AG1356" s="179"/>
      <c r="AH1356" s="179"/>
      <c r="AI1356" s="173"/>
      <c r="AJ1356" s="173"/>
      <c r="AK1356" s="173"/>
      <c r="AL1356" s="173"/>
      <c r="AM1356" s="179"/>
      <c r="AN1356" s="179"/>
      <c r="AO1356" s="194"/>
      <c r="AP1356" s="179">
        <v>1E-3</v>
      </c>
      <c r="AQ1356" s="179"/>
    </row>
    <row r="1357" spans="2:43">
      <c r="B1357" s="179"/>
      <c r="C1357" s="179"/>
      <c r="D1357" s="179"/>
      <c r="E1357" s="179"/>
      <c r="F1357" s="179"/>
      <c r="G1357" s="179"/>
      <c r="H1357" s="179"/>
      <c r="I1357" s="179"/>
      <c r="J1357" s="179"/>
      <c r="K1357" s="196">
        <f t="shared" si="120"/>
        <v>0</v>
      </c>
      <c r="L1357" s="1118"/>
      <c r="M1357" s="1119"/>
      <c r="N1357" s="1118"/>
      <c r="O1357" s="1119"/>
      <c r="P1357" s="184"/>
      <c r="Q1357" s="184"/>
      <c r="R1357" s="184"/>
      <c r="S1357" s="175"/>
      <c r="T1357" s="175"/>
      <c r="U1357" s="175"/>
      <c r="V1357" s="175"/>
      <c r="W1357" s="175"/>
      <c r="X1357" s="175"/>
      <c r="Y1357" s="175"/>
      <c r="Z1357" s="175"/>
      <c r="AA1357" s="175"/>
      <c r="AB1357" s="175"/>
      <c r="AC1357" s="175"/>
      <c r="AD1357" s="179"/>
      <c r="AE1357" s="179"/>
      <c r="AF1357" s="179"/>
      <c r="AG1357" s="179"/>
      <c r="AH1357" s="179"/>
      <c r="AI1357" s="173"/>
      <c r="AJ1357" s="173"/>
      <c r="AK1357" s="173"/>
      <c r="AL1357" s="173"/>
      <c r="AM1357" s="179"/>
      <c r="AN1357" s="179"/>
      <c r="AO1357" s="194"/>
      <c r="AP1357" s="179">
        <v>1E-3</v>
      </c>
      <c r="AQ1357" s="179"/>
    </row>
    <row r="1358" spans="2:43">
      <c r="B1358" s="179"/>
      <c r="C1358" s="179"/>
      <c r="D1358" s="179"/>
      <c r="E1358" s="179"/>
      <c r="F1358" s="179"/>
      <c r="G1358" s="179"/>
      <c r="H1358" s="179"/>
      <c r="I1358" s="179"/>
      <c r="J1358" s="179"/>
      <c r="K1358" s="196">
        <f t="shared" si="120"/>
        <v>0</v>
      </c>
      <c r="L1358" s="1118"/>
      <c r="M1358" s="1119"/>
      <c r="N1358" s="1118"/>
      <c r="O1358" s="1119"/>
      <c r="P1358" s="184"/>
      <c r="Q1358" s="184"/>
      <c r="R1358" s="184"/>
      <c r="S1358" s="175"/>
      <c r="T1358" s="175"/>
      <c r="U1358" s="175"/>
      <c r="V1358" s="175"/>
      <c r="W1358" s="175"/>
      <c r="X1358" s="175"/>
      <c r="Y1358" s="175"/>
      <c r="Z1358" s="175"/>
      <c r="AA1358" s="175"/>
      <c r="AB1358" s="175"/>
      <c r="AC1358" s="175"/>
      <c r="AD1358" s="179"/>
      <c r="AE1358" s="179"/>
      <c r="AF1358" s="179"/>
      <c r="AG1358" s="179"/>
      <c r="AH1358" s="179"/>
      <c r="AI1358" s="173"/>
      <c r="AJ1358" s="173"/>
      <c r="AK1358" s="173"/>
      <c r="AL1358" s="173"/>
      <c r="AM1358" s="179"/>
      <c r="AN1358" s="179"/>
      <c r="AO1358" s="194"/>
      <c r="AP1358" s="179">
        <v>1E-3</v>
      </c>
      <c r="AQ1358" s="179"/>
    </row>
    <row r="1359" spans="2:43">
      <c r="B1359" s="179"/>
      <c r="C1359" s="179"/>
      <c r="D1359" s="179"/>
      <c r="E1359" s="179"/>
      <c r="F1359" s="179"/>
      <c r="G1359" s="179"/>
      <c r="H1359" s="179"/>
      <c r="I1359" s="179"/>
      <c r="J1359" s="179"/>
      <c r="K1359" s="196">
        <f t="shared" si="120"/>
        <v>0</v>
      </c>
      <c r="L1359" s="1118"/>
      <c r="M1359" s="1119"/>
      <c r="N1359" s="1118"/>
      <c r="O1359" s="1119"/>
      <c r="P1359" s="184"/>
      <c r="Q1359" s="184"/>
      <c r="R1359" s="184"/>
      <c r="S1359" s="175"/>
      <c r="T1359" s="175"/>
      <c r="U1359" s="175"/>
      <c r="V1359" s="175"/>
      <c r="W1359" s="175"/>
      <c r="X1359" s="175"/>
      <c r="Y1359" s="175"/>
      <c r="Z1359" s="175"/>
      <c r="AA1359" s="175"/>
      <c r="AB1359" s="175"/>
      <c r="AC1359" s="175"/>
      <c r="AD1359" s="179"/>
      <c r="AE1359" s="179"/>
      <c r="AF1359" s="179"/>
      <c r="AG1359" s="179"/>
      <c r="AH1359" s="179"/>
      <c r="AI1359" s="173"/>
      <c r="AJ1359" s="173"/>
      <c r="AK1359" s="173"/>
      <c r="AL1359" s="173"/>
      <c r="AM1359" s="179"/>
      <c r="AN1359" s="179"/>
      <c r="AO1359" s="194"/>
      <c r="AP1359" s="179">
        <v>1E-3</v>
      </c>
      <c r="AQ1359" s="179"/>
    </row>
    <row r="1360" spans="2:43">
      <c r="B1360" s="179"/>
      <c r="C1360" s="179"/>
      <c r="D1360" s="179"/>
      <c r="E1360" s="179"/>
      <c r="F1360" s="179"/>
      <c r="G1360" s="179"/>
      <c r="H1360" s="179"/>
      <c r="I1360" s="179"/>
      <c r="J1360" s="179"/>
      <c r="K1360" s="196">
        <f t="shared" si="120"/>
        <v>0</v>
      </c>
      <c r="L1360" s="1118"/>
      <c r="M1360" s="1119"/>
      <c r="N1360" s="1118"/>
      <c r="O1360" s="1119"/>
      <c r="P1360" s="184"/>
      <c r="Q1360" s="184"/>
      <c r="R1360" s="184"/>
      <c r="S1360" s="175"/>
      <c r="T1360" s="175"/>
      <c r="U1360" s="175"/>
      <c r="V1360" s="175"/>
      <c r="W1360" s="175"/>
      <c r="X1360" s="175"/>
      <c r="Y1360" s="175"/>
      <c r="Z1360" s="175"/>
      <c r="AA1360" s="175"/>
      <c r="AB1360" s="175"/>
      <c r="AC1360" s="175"/>
      <c r="AD1360" s="179"/>
      <c r="AE1360" s="179"/>
      <c r="AF1360" s="179"/>
      <c r="AG1360" s="179"/>
      <c r="AH1360" s="179"/>
      <c r="AI1360" s="173"/>
      <c r="AJ1360" s="173"/>
      <c r="AK1360" s="173"/>
      <c r="AL1360" s="173"/>
      <c r="AM1360" s="179"/>
      <c r="AN1360" s="179"/>
      <c r="AO1360" s="194"/>
      <c r="AP1360" s="179">
        <v>1E-3</v>
      </c>
      <c r="AQ1360" s="179"/>
    </row>
    <row r="1361" spans="2:43">
      <c r="B1361" s="179"/>
      <c r="C1361" s="179"/>
      <c r="D1361" s="179"/>
      <c r="E1361" s="179"/>
      <c r="F1361" s="179"/>
      <c r="G1361" s="179"/>
      <c r="H1361" s="179"/>
      <c r="I1361" s="179"/>
      <c r="J1361" s="179"/>
      <c r="K1361" s="196">
        <f t="shared" si="120"/>
        <v>0</v>
      </c>
      <c r="L1361" s="1118"/>
      <c r="M1361" s="1119"/>
      <c r="N1361" s="1118"/>
      <c r="O1361" s="1119"/>
      <c r="P1361" s="184"/>
      <c r="Q1361" s="184"/>
      <c r="R1361" s="184"/>
      <c r="S1361" s="175"/>
      <c r="T1361" s="175"/>
      <c r="U1361" s="175"/>
      <c r="V1361" s="175"/>
      <c r="W1361" s="175"/>
      <c r="X1361" s="175"/>
      <c r="Y1361" s="175"/>
      <c r="Z1361" s="175"/>
      <c r="AA1361" s="175"/>
      <c r="AB1361" s="175"/>
      <c r="AC1361" s="175"/>
      <c r="AD1361" s="179"/>
      <c r="AE1361" s="179"/>
      <c r="AF1361" s="179"/>
      <c r="AG1361" s="179"/>
      <c r="AH1361" s="179"/>
      <c r="AI1361" s="173"/>
      <c r="AJ1361" s="173"/>
      <c r="AK1361" s="173"/>
      <c r="AL1361" s="173"/>
      <c r="AM1361" s="179"/>
      <c r="AN1361" s="179"/>
      <c r="AO1361" s="194"/>
      <c r="AP1361" s="179">
        <v>1E-3</v>
      </c>
      <c r="AQ1361" s="179"/>
    </row>
    <row r="1362" spans="2:43">
      <c r="B1362" s="179"/>
      <c r="C1362" s="179"/>
      <c r="D1362" s="179"/>
      <c r="E1362" s="179"/>
      <c r="F1362" s="179"/>
      <c r="G1362" s="179"/>
      <c r="H1362" s="179"/>
      <c r="I1362" s="179"/>
      <c r="J1362" s="179"/>
      <c r="K1362" s="196">
        <f t="shared" si="120"/>
        <v>0</v>
      </c>
      <c r="L1362" s="1118"/>
      <c r="M1362" s="1119"/>
      <c r="N1362" s="1118"/>
      <c r="O1362" s="1119"/>
      <c r="P1362" s="184"/>
      <c r="Q1362" s="184"/>
      <c r="R1362" s="184"/>
      <c r="S1362" s="175"/>
      <c r="T1362" s="175"/>
      <c r="U1362" s="175"/>
      <c r="V1362" s="175"/>
      <c r="W1362" s="175"/>
      <c r="X1362" s="175"/>
      <c r="Y1362" s="175"/>
      <c r="Z1362" s="175"/>
      <c r="AA1362" s="175"/>
      <c r="AB1362" s="175"/>
      <c r="AC1362" s="175"/>
      <c r="AD1362" s="179"/>
      <c r="AE1362" s="179"/>
      <c r="AF1362" s="179"/>
      <c r="AG1362" s="179"/>
      <c r="AH1362" s="179"/>
      <c r="AI1362" s="173"/>
      <c r="AJ1362" s="173"/>
      <c r="AK1362" s="173"/>
      <c r="AL1362" s="173"/>
      <c r="AM1362" s="179"/>
      <c r="AN1362" s="179"/>
      <c r="AO1362" s="194"/>
      <c r="AP1362" s="179">
        <v>1E-3</v>
      </c>
      <c r="AQ1362" s="179"/>
    </row>
    <row r="1363" spans="2:43">
      <c r="B1363" s="179"/>
      <c r="C1363" s="179"/>
      <c r="D1363" s="179"/>
      <c r="E1363" s="179"/>
      <c r="F1363" s="179"/>
      <c r="G1363" s="179"/>
      <c r="H1363" s="179"/>
      <c r="I1363" s="179"/>
      <c r="J1363" s="179"/>
      <c r="K1363" s="196">
        <f t="shared" si="120"/>
        <v>0</v>
      </c>
      <c r="L1363" s="1118"/>
      <c r="M1363" s="1119"/>
      <c r="N1363" s="1118"/>
      <c r="O1363" s="1119"/>
      <c r="P1363" s="184"/>
      <c r="Q1363" s="184"/>
      <c r="R1363" s="184"/>
      <c r="S1363" s="175"/>
      <c r="T1363" s="175"/>
      <c r="U1363" s="175"/>
      <c r="V1363" s="175"/>
      <c r="W1363" s="175"/>
      <c r="X1363" s="175"/>
      <c r="Y1363" s="175"/>
      <c r="Z1363" s="175"/>
      <c r="AA1363" s="175"/>
      <c r="AB1363" s="175"/>
      <c r="AC1363" s="175"/>
      <c r="AD1363" s="179"/>
      <c r="AE1363" s="179"/>
      <c r="AF1363" s="179"/>
      <c r="AG1363" s="179"/>
      <c r="AH1363" s="179"/>
      <c r="AI1363" s="173"/>
      <c r="AJ1363" s="173"/>
      <c r="AK1363" s="173"/>
      <c r="AL1363" s="173"/>
      <c r="AM1363" s="179"/>
      <c r="AN1363" s="179"/>
      <c r="AO1363" s="194"/>
      <c r="AP1363" s="179">
        <v>1E-3</v>
      </c>
      <c r="AQ1363" s="179"/>
    </row>
    <row r="1364" spans="2:43">
      <c r="B1364" s="179"/>
      <c r="C1364" s="179"/>
      <c r="D1364" s="179"/>
      <c r="E1364" s="179"/>
      <c r="F1364" s="179"/>
      <c r="G1364" s="179"/>
      <c r="H1364" s="179"/>
      <c r="I1364" s="179"/>
      <c r="J1364" s="179"/>
      <c r="K1364" s="196">
        <f t="shared" si="120"/>
        <v>0</v>
      </c>
      <c r="L1364" s="1118"/>
      <c r="M1364" s="1119"/>
      <c r="N1364" s="1118"/>
      <c r="O1364" s="1119"/>
      <c r="P1364" s="184"/>
      <c r="Q1364" s="184"/>
      <c r="R1364" s="184"/>
      <c r="S1364" s="175"/>
      <c r="T1364" s="175"/>
      <c r="U1364" s="175"/>
      <c r="V1364" s="175"/>
      <c r="W1364" s="175"/>
      <c r="X1364" s="175"/>
      <c r="Y1364" s="175"/>
      <c r="Z1364" s="175"/>
      <c r="AA1364" s="175"/>
      <c r="AB1364" s="175"/>
      <c r="AC1364" s="175"/>
      <c r="AD1364" s="179"/>
      <c r="AE1364" s="179"/>
      <c r="AF1364" s="179"/>
      <c r="AG1364" s="179"/>
      <c r="AH1364" s="179"/>
      <c r="AI1364" s="173"/>
      <c r="AJ1364" s="173"/>
      <c r="AK1364" s="173"/>
      <c r="AL1364" s="173"/>
      <c r="AM1364" s="179"/>
      <c r="AN1364" s="179"/>
      <c r="AO1364" s="194"/>
      <c r="AP1364" s="179">
        <v>1E-3</v>
      </c>
      <c r="AQ1364" s="179"/>
    </row>
    <row r="1365" spans="2:43">
      <c r="B1365" s="179"/>
      <c r="C1365" s="179"/>
      <c r="D1365" s="179"/>
      <c r="E1365" s="179"/>
      <c r="F1365" s="179"/>
      <c r="G1365" s="179"/>
      <c r="H1365" s="179"/>
      <c r="I1365" s="179"/>
      <c r="J1365" s="179"/>
      <c r="K1365" s="196">
        <f t="shared" si="120"/>
        <v>0</v>
      </c>
      <c r="L1365" s="1118"/>
      <c r="M1365" s="1119"/>
      <c r="N1365" s="1118"/>
      <c r="O1365" s="1119"/>
      <c r="P1365" s="184"/>
      <c r="Q1365" s="184"/>
      <c r="R1365" s="184"/>
      <c r="S1365" s="175"/>
      <c r="T1365" s="175"/>
      <c r="U1365" s="175"/>
      <c r="V1365" s="175"/>
      <c r="W1365" s="175"/>
      <c r="X1365" s="175"/>
      <c r="Y1365" s="175"/>
      <c r="Z1365" s="175"/>
      <c r="AA1365" s="175"/>
      <c r="AB1365" s="175"/>
      <c r="AC1365" s="175"/>
      <c r="AD1365" s="179"/>
      <c r="AE1365" s="179"/>
      <c r="AF1365" s="179"/>
      <c r="AG1365" s="179"/>
      <c r="AH1365" s="179"/>
      <c r="AI1365" s="173"/>
      <c r="AJ1365" s="173"/>
      <c r="AK1365" s="173"/>
      <c r="AL1365" s="173"/>
      <c r="AM1365" s="179"/>
      <c r="AN1365" s="179"/>
      <c r="AO1365" s="194"/>
      <c r="AP1365" s="179">
        <v>1E-3</v>
      </c>
      <c r="AQ1365" s="179"/>
    </row>
    <row r="1366" spans="2:43">
      <c r="B1366" s="179"/>
      <c r="C1366" s="179"/>
      <c r="D1366" s="179"/>
      <c r="E1366" s="179"/>
      <c r="F1366" s="179"/>
      <c r="G1366" s="179"/>
      <c r="H1366" s="179"/>
      <c r="I1366" s="179"/>
      <c r="J1366" s="179"/>
      <c r="K1366" s="196">
        <f t="shared" si="120"/>
        <v>0</v>
      </c>
      <c r="L1366" s="1118"/>
      <c r="M1366" s="1119"/>
      <c r="N1366" s="1118"/>
      <c r="O1366" s="1119"/>
      <c r="P1366" s="184"/>
      <c r="Q1366" s="184"/>
      <c r="R1366" s="184"/>
      <c r="S1366" s="175"/>
      <c r="T1366" s="175"/>
      <c r="U1366" s="175"/>
      <c r="V1366" s="175"/>
      <c r="W1366" s="175"/>
      <c r="X1366" s="175"/>
      <c r="Y1366" s="175"/>
      <c r="Z1366" s="175"/>
      <c r="AA1366" s="175"/>
      <c r="AB1366" s="175"/>
      <c r="AC1366" s="175"/>
      <c r="AD1366" s="179"/>
      <c r="AE1366" s="179"/>
      <c r="AF1366" s="179"/>
      <c r="AG1366" s="179"/>
      <c r="AH1366" s="179"/>
      <c r="AI1366" s="173"/>
      <c r="AJ1366" s="173"/>
      <c r="AK1366" s="173"/>
      <c r="AL1366" s="173"/>
      <c r="AM1366" s="179"/>
      <c r="AN1366" s="179"/>
      <c r="AO1366" s="194"/>
      <c r="AP1366" s="179">
        <v>1E-3</v>
      </c>
      <c r="AQ1366" s="179"/>
    </row>
    <row r="1367" spans="2:43">
      <c r="B1367" s="179"/>
      <c r="C1367" s="179"/>
      <c r="D1367" s="179"/>
      <c r="E1367" s="179"/>
      <c r="F1367" s="179"/>
      <c r="G1367" s="179"/>
      <c r="H1367" s="179"/>
      <c r="I1367" s="179"/>
      <c r="J1367" s="179"/>
      <c r="K1367" s="196">
        <f t="shared" si="120"/>
        <v>0</v>
      </c>
      <c r="L1367" s="1118"/>
      <c r="M1367" s="1119"/>
      <c r="N1367" s="1118"/>
      <c r="O1367" s="1119"/>
      <c r="P1367" s="184"/>
      <c r="Q1367" s="184"/>
      <c r="R1367" s="184"/>
      <c r="S1367" s="175"/>
      <c r="T1367" s="175"/>
      <c r="U1367" s="175"/>
      <c r="V1367" s="175"/>
      <c r="W1367" s="175"/>
      <c r="X1367" s="175"/>
      <c r="Y1367" s="175"/>
      <c r="Z1367" s="175"/>
      <c r="AA1367" s="175"/>
      <c r="AB1367" s="175"/>
      <c r="AC1367" s="175"/>
      <c r="AD1367" s="179"/>
      <c r="AE1367" s="179"/>
      <c r="AF1367" s="179"/>
      <c r="AG1367" s="179"/>
      <c r="AH1367" s="179"/>
      <c r="AI1367" s="173"/>
      <c r="AJ1367" s="173"/>
      <c r="AK1367" s="173"/>
      <c r="AL1367" s="173"/>
      <c r="AM1367" s="179"/>
      <c r="AN1367" s="179"/>
      <c r="AO1367" s="194"/>
      <c r="AP1367" s="179">
        <v>1E-3</v>
      </c>
      <c r="AQ1367" s="179"/>
    </row>
    <row r="1368" spans="2:43">
      <c r="B1368" s="179"/>
      <c r="C1368" s="179"/>
      <c r="D1368" s="179"/>
      <c r="E1368" s="179"/>
      <c r="F1368" s="179"/>
      <c r="G1368" s="179"/>
      <c r="H1368" s="179"/>
      <c r="I1368" s="179"/>
      <c r="J1368" s="179"/>
      <c r="K1368" s="196">
        <f t="shared" si="120"/>
        <v>0</v>
      </c>
      <c r="L1368" s="1118"/>
      <c r="M1368" s="1119"/>
      <c r="N1368" s="1118"/>
      <c r="O1368" s="1119"/>
      <c r="P1368" s="184"/>
      <c r="Q1368" s="184"/>
      <c r="R1368" s="184"/>
      <c r="S1368" s="175"/>
      <c r="T1368" s="175"/>
      <c r="U1368" s="175"/>
      <c r="V1368" s="175"/>
      <c r="W1368" s="175"/>
      <c r="X1368" s="175"/>
      <c r="Y1368" s="175"/>
      <c r="Z1368" s="175"/>
      <c r="AA1368" s="175"/>
      <c r="AB1368" s="175"/>
      <c r="AC1368" s="175"/>
      <c r="AD1368" s="179"/>
      <c r="AE1368" s="179"/>
      <c r="AF1368" s="179"/>
      <c r="AG1368" s="179"/>
      <c r="AH1368" s="179"/>
      <c r="AI1368" s="173"/>
      <c r="AJ1368" s="173"/>
      <c r="AK1368" s="173"/>
      <c r="AL1368" s="173"/>
      <c r="AM1368" s="179"/>
      <c r="AN1368" s="179"/>
      <c r="AO1368" s="194"/>
      <c r="AP1368" s="179">
        <v>1E-3</v>
      </c>
      <c r="AQ1368" s="179"/>
    </row>
    <row r="1369" spans="2:43">
      <c r="B1369" s="179"/>
      <c r="C1369" s="179"/>
      <c r="D1369" s="179"/>
      <c r="E1369" s="179"/>
      <c r="F1369" s="179"/>
      <c r="G1369" s="179"/>
      <c r="H1369" s="179"/>
      <c r="I1369" s="179"/>
      <c r="J1369" s="179"/>
      <c r="K1369" s="196">
        <f t="shared" si="120"/>
        <v>0</v>
      </c>
      <c r="L1369" s="1118"/>
      <c r="M1369" s="1119"/>
      <c r="N1369" s="1118"/>
      <c r="O1369" s="1119"/>
      <c r="P1369" s="184"/>
      <c r="Q1369" s="184"/>
      <c r="R1369" s="184"/>
      <c r="S1369" s="175"/>
      <c r="T1369" s="175"/>
      <c r="U1369" s="175"/>
      <c r="V1369" s="175"/>
      <c r="W1369" s="175"/>
      <c r="X1369" s="175"/>
      <c r="Y1369" s="175"/>
      <c r="Z1369" s="175"/>
      <c r="AA1369" s="175"/>
      <c r="AB1369" s="175"/>
      <c r="AC1369" s="175"/>
      <c r="AD1369" s="179"/>
      <c r="AE1369" s="179"/>
      <c r="AF1369" s="179"/>
      <c r="AG1369" s="179"/>
      <c r="AH1369" s="179"/>
      <c r="AI1369" s="173"/>
      <c r="AJ1369" s="173"/>
      <c r="AK1369" s="173"/>
      <c r="AL1369" s="173"/>
      <c r="AM1369" s="179"/>
      <c r="AN1369" s="179"/>
      <c r="AO1369" s="194"/>
      <c r="AP1369" s="179">
        <v>1E-3</v>
      </c>
      <c r="AQ1369" s="179"/>
    </row>
    <row r="1370" spans="2:43">
      <c r="B1370" s="179"/>
      <c r="C1370" s="179"/>
      <c r="D1370" s="179"/>
      <c r="E1370" s="179"/>
      <c r="F1370" s="179"/>
      <c r="G1370" s="179"/>
      <c r="H1370" s="179"/>
      <c r="I1370" s="179"/>
      <c r="J1370" s="179"/>
      <c r="K1370" s="196">
        <f t="shared" si="120"/>
        <v>0</v>
      </c>
      <c r="L1370" s="1118"/>
      <c r="M1370" s="1119"/>
      <c r="N1370" s="1118"/>
      <c r="O1370" s="1119"/>
      <c r="P1370" s="184"/>
      <c r="Q1370" s="184"/>
      <c r="R1370" s="184"/>
      <c r="S1370" s="175"/>
      <c r="T1370" s="175"/>
      <c r="U1370" s="175"/>
      <c r="V1370" s="175"/>
      <c r="W1370" s="175"/>
      <c r="X1370" s="175"/>
      <c r="Y1370" s="175"/>
      <c r="Z1370" s="175"/>
      <c r="AA1370" s="175"/>
      <c r="AB1370" s="175"/>
      <c r="AC1370" s="175"/>
      <c r="AD1370" s="179"/>
      <c r="AE1370" s="179"/>
      <c r="AF1370" s="179"/>
      <c r="AG1370" s="179"/>
      <c r="AH1370" s="179"/>
      <c r="AI1370" s="173"/>
      <c r="AJ1370" s="173"/>
      <c r="AK1370" s="173"/>
      <c r="AL1370" s="173"/>
      <c r="AM1370" s="179"/>
      <c r="AN1370" s="179"/>
      <c r="AO1370" s="194"/>
      <c r="AP1370" s="179">
        <v>1E-3</v>
      </c>
      <c r="AQ1370" s="179"/>
    </row>
    <row r="1371" spans="2:43">
      <c r="B1371" s="179"/>
      <c r="C1371" s="179"/>
      <c r="D1371" s="179"/>
      <c r="E1371" s="179"/>
      <c r="F1371" s="179"/>
      <c r="G1371" s="179"/>
      <c r="H1371" s="179"/>
      <c r="I1371" s="179"/>
      <c r="J1371" s="179"/>
      <c r="K1371" s="196">
        <f t="shared" si="120"/>
        <v>0</v>
      </c>
      <c r="L1371" s="1118"/>
      <c r="M1371" s="1119"/>
      <c r="N1371" s="1118"/>
      <c r="O1371" s="1119"/>
      <c r="P1371" s="184"/>
      <c r="Q1371" s="184"/>
      <c r="R1371" s="184"/>
      <c r="S1371" s="175"/>
      <c r="T1371" s="175"/>
      <c r="U1371" s="175"/>
      <c r="V1371" s="175"/>
      <c r="W1371" s="175"/>
      <c r="X1371" s="175"/>
      <c r="Y1371" s="175"/>
      <c r="Z1371" s="175"/>
      <c r="AA1371" s="175"/>
      <c r="AB1371" s="175"/>
      <c r="AC1371" s="175"/>
      <c r="AD1371" s="179"/>
      <c r="AE1371" s="179"/>
      <c r="AF1371" s="179"/>
      <c r="AG1371" s="179"/>
      <c r="AH1371" s="179"/>
      <c r="AI1371" s="173"/>
      <c r="AJ1371" s="173"/>
      <c r="AK1371" s="173"/>
      <c r="AL1371" s="173"/>
      <c r="AM1371" s="179"/>
      <c r="AN1371" s="179"/>
      <c r="AO1371" s="194"/>
      <c r="AP1371" s="179">
        <v>1E-3</v>
      </c>
      <c r="AQ1371" s="179"/>
    </row>
    <row r="1372" spans="2:43">
      <c r="B1372" s="179"/>
      <c r="C1372" s="179"/>
      <c r="D1372" s="179"/>
      <c r="E1372" s="179"/>
      <c r="F1372" s="179"/>
      <c r="G1372" s="179"/>
      <c r="H1372" s="179"/>
      <c r="I1372" s="179"/>
      <c r="J1372" s="179"/>
      <c r="K1372" s="196">
        <f t="shared" si="120"/>
        <v>0</v>
      </c>
      <c r="L1372" s="1118"/>
      <c r="M1372" s="1119"/>
      <c r="N1372" s="1118"/>
      <c r="O1372" s="1119"/>
      <c r="P1372" s="184"/>
      <c r="Q1372" s="184"/>
      <c r="R1372" s="184"/>
      <c r="S1372" s="175"/>
      <c r="T1372" s="175"/>
      <c r="U1372" s="175"/>
      <c r="V1372" s="175"/>
      <c r="W1372" s="175"/>
      <c r="X1372" s="175"/>
      <c r="Y1372" s="175"/>
      <c r="Z1372" s="175"/>
      <c r="AA1372" s="175"/>
      <c r="AB1372" s="175"/>
      <c r="AC1372" s="175"/>
      <c r="AD1372" s="179"/>
      <c r="AE1372" s="179"/>
      <c r="AF1372" s="179"/>
      <c r="AG1372" s="179"/>
      <c r="AH1372" s="179"/>
      <c r="AI1372" s="173"/>
      <c r="AJ1372" s="173"/>
      <c r="AK1372" s="173"/>
      <c r="AL1372" s="173"/>
      <c r="AM1372" s="179"/>
      <c r="AN1372" s="179"/>
      <c r="AO1372" s="194"/>
      <c r="AP1372" s="179">
        <v>1E-3</v>
      </c>
      <c r="AQ1372" s="179"/>
    </row>
    <row r="1373" spans="2:43">
      <c r="B1373" s="179"/>
      <c r="C1373" s="179"/>
      <c r="D1373" s="179"/>
      <c r="E1373" s="179"/>
      <c r="F1373" s="179"/>
      <c r="G1373" s="179"/>
      <c r="H1373" s="179"/>
      <c r="I1373" s="179"/>
      <c r="J1373" s="179"/>
      <c r="K1373" s="196">
        <f t="shared" si="120"/>
        <v>0</v>
      </c>
      <c r="L1373" s="1118"/>
      <c r="M1373" s="1119"/>
      <c r="N1373" s="1118"/>
      <c r="O1373" s="1119"/>
      <c r="P1373" s="184"/>
      <c r="Q1373" s="184"/>
      <c r="R1373" s="184"/>
      <c r="S1373" s="175"/>
      <c r="T1373" s="175"/>
      <c r="U1373" s="175"/>
      <c r="V1373" s="175"/>
      <c r="W1373" s="175"/>
      <c r="X1373" s="175"/>
      <c r="Y1373" s="175"/>
      <c r="Z1373" s="175"/>
      <c r="AA1373" s="175"/>
      <c r="AB1373" s="175"/>
      <c r="AC1373" s="175"/>
      <c r="AD1373" s="179"/>
      <c r="AE1373" s="179"/>
      <c r="AF1373" s="179"/>
      <c r="AG1373" s="179"/>
      <c r="AH1373" s="179"/>
      <c r="AI1373" s="173"/>
      <c r="AJ1373" s="173"/>
      <c r="AK1373" s="173"/>
      <c r="AL1373" s="173"/>
      <c r="AM1373" s="179"/>
      <c r="AN1373" s="179"/>
      <c r="AO1373" s="194"/>
      <c r="AP1373" s="179">
        <v>1E-3</v>
      </c>
      <c r="AQ1373" s="179"/>
    </row>
    <row r="1374" spans="2:43">
      <c r="B1374" s="179"/>
      <c r="C1374" s="179"/>
      <c r="D1374" s="179"/>
      <c r="E1374" s="179"/>
      <c r="F1374" s="179"/>
      <c r="G1374" s="179"/>
      <c r="H1374" s="179"/>
      <c r="I1374" s="179"/>
      <c r="J1374" s="179"/>
      <c r="K1374" s="196">
        <f t="shared" si="120"/>
        <v>0</v>
      </c>
      <c r="L1374" s="1118"/>
      <c r="M1374" s="1119"/>
      <c r="N1374" s="1118"/>
      <c r="O1374" s="1119"/>
      <c r="P1374" s="184"/>
      <c r="Q1374" s="184"/>
      <c r="R1374" s="184"/>
      <c r="S1374" s="175"/>
      <c r="T1374" s="175"/>
      <c r="U1374" s="175"/>
      <c r="V1374" s="175"/>
      <c r="W1374" s="175"/>
      <c r="X1374" s="175"/>
      <c r="Y1374" s="175"/>
      <c r="Z1374" s="175"/>
      <c r="AA1374" s="175"/>
      <c r="AB1374" s="175"/>
      <c r="AC1374" s="175"/>
      <c r="AD1374" s="179"/>
      <c r="AE1374" s="179"/>
      <c r="AF1374" s="179"/>
      <c r="AG1374" s="179"/>
      <c r="AH1374" s="179"/>
      <c r="AI1374" s="173"/>
      <c r="AJ1374" s="173"/>
      <c r="AK1374" s="173"/>
      <c r="AL1374" s="173"/>
      <c r="AM1374" s="179"/>
      <c r="AN1374" s="179"/>
      <c r="AO1374" s="194"/>
      <c r="AP1374" s="179">
        <v>1E-3</v>
      </c>
      <c r="AQ1374" s="179"/>
    </row>
    <row r="1375" spans="2:43">
      <c r="B1375" s="179"/>
      <c r="C1375" s="179"/>
      <c r="D1375" s="179"/>
      <c r="E1375" s="179"/>
      <c r="F1375" s="179"/>
      <c r="G1375" s="179"/>
      <c r="H1375" s="179"/>
      <c r="I1375" s="179"/>
      <c r="J1375" s="179"/>
      <c r="K1375" s="196">
        <f t="shared" si="120"/>
        <v>0</v>
      </c>
      <c r="L1375" s="1118"/>
      <c r="M1375" s="1119"/>
      <c r="N1375" s="1118"/>
      <c r="O1375" s="1119"/>
      <c r="P1375" s="184"/>
      <c r="Q1375" s="184"/>
      <c r="R1375" s="184"/>
      <c r="S1375" s="175"/>
      <c r="T1375" s="175"/>
      <c r="U1375" s="175"/>
      <c r="V1375" s="175"/>
      <c r="W1375" s="175"/>
      <c r="X1375" s="175"/>
      <c r="Y1375" s="175"/>
      <c r="Z1375" s="175"/>
      <c r="AA1375" s="175"/>
      <c r="AB1375" s="175"/>
      <c r="AC1375" s="175"/>
      <c r="AD1375" s="179"/>
      <c r="AE1375" s="179"/>
      <c r="AF1375" s="179"/>
      <c r="AG1375" s="179"/>
      <c r="AH1375" s="179"/>
      <c r="AI1375" s="173"/>
      <c r="AJ1375" s="173"/>
      <c r="AK1375" s="173"/>
      <c r="AL1375" s="173"/>
      <c r="AM1375" s="179"/>
      <c r="AN1375" s="179"/>
      <c r="AO1375" s="194"/>
      <c r="AP1375" s="179">
        <v>1E-3</v>
      </c>
      <c r="AQ1375" s="179"/>
    </row>
    <row r="1376" spans="2:43">
      <c r="B1376" s="179"/>
      <c r="C1376" s="179"/>
      <c r="D1376" s="179"/>
      <c r="E1376" s="179"/>
      <c r="F1376" s="179"/>
      <c r="G1376" s="179"/>
      <c r="H1376" s="179"/>
      <c r="I1376" s="179"/>
      <c r="J1376" s="179"/>
      <c r="K1376" s="196">
        <f t="shared" si="120"/>
        <v>0</v>
      </c>
      <c r="L1376" s="1118"/>
      <c r="M1376" s="1119"/>
      <c r="N1376" s="1118"/>
      <c r="O1376" s="1119"/>
      <c r="P1376" s="184"/>
      <c r="Q1376" s="184"/>
      <c r="R1376" s="184"/>
      <c r="S1376" s="175"/>
      <c r="T1376" s="175"/>
      <c r="U1376" s="175"/>
      <c r="V1376" s="175"/>
      <c r="W1376" s="175"/>
      <c r="X1376" s="175"/>
      <c r="Y1376" s="175"/>
      <c r="Z1376" s="175"/>
      <c r="AA1376" s="175"/>
      <c r="AB1376" s="175"/>
      <c r="AC1376" s="175"/>
      <c r="AD1376" s="179"/>
      <c r="AE1376" s="179"/>
      <c r="AF1376" s="179"/>
      <c r="AG1376" s="179"/>
      <c r="AH1376" s="179"/>
      <c r="AI1376" s="173"/>
      <c r="AJ1376" s="173"/>
      <c r="AK1376" s="173"/>
      <c r="AL1376" s="173"/>
      <c r="AM1376" s="179"/>
      <c r="AN1376" s="179"/>
      <c r="AO1376" s="194"/>
      <c r="AP1376" s="179">
        <v>1E-3</v>
      </c>
      <c r="AQ1376" s="179"/>
    </row>
    <row r="1377" spans="2:43">
      <c r="B1377" s="179"/>
      <c r="C1377" s="179"/>
      <c r="D1377" s="179"/>
      <c r="E1377" s="179"/>
      <c r="F1377" s="179"/>
      <c r="G1377" s="179"/>
      <c r="H1377" s="179"/>
      <c r="I1377" s="179"/>
      <c r="J1377" s="179"/>
      <c r="K1377" s="196">
        <f t="shared" si="120"/>
        <v>0</v>
      </c>
      <c r="L1377" s="1118"/>
      <c r="M1377" s="1119"/>
      <c r="N1377" s="1118"/>
      <c r="O1377" s="1119"/>
      <c r="P1377" s="184"/>
      <c r="Q1377" s="184"/>
      <c r="R1377" s="184"/>
      <c r="S1377" s="175"/>
      <c r="T1377" s="175"/>
      <c r="U1377" s="175"/>
      <c r="V1377" s="175"/>
      <c r="W1377" s="175"/>
      <c r="X1377" s="175"/>
      <c r="Y1377" s="175"/>
      <c r="Z1377" s="175"/>
      <c r="AA1377" s="175"/>
      <c r="AB1377" s="175"/>
      <c r="AC1377" s="175"/>
      <c r="AD1377" s="179"/>
      <c r="AE1377" s="179"/>
      <c r="AF1377" s="179"/>
      <c r="AG1377" s="179"/>
      <c r="AH1377" s="179"/>
      <c r="AI1377" s="173"/>
      <c r="AJ1377" s="173"/>
      <c r="AK1377" s="173"/>
      <c r="AL1377" s="173"/>
      <c r="AM1377" s="179"/>
      <c r="AN1377" s="179"/>
      <c r="AO1377" s="194"/>
      <c r="AP1377" s="179">
        <v>1E-3</v>
      </c>
      <c r="AQ1377" s="179"/>
    </row>
    <row r="1378" spans="2:43">
      <c r="B1378" s="179"/>
      <c r="C1378" s="179"/>
      <c r="D1378" s="179"/>
      <c r="E1378" s="179"/>
      <c r="F1378" s="179"/>
      <c r="G1378" s="179"/>
      <c r="H1378" s="179"/>
      <c r="I1378" s="179"/>
      <c r="J1378" s="179"/>
      <c r="K1378" s="196">
        <f t="shared" si="120"/>
        <v>0</v>
      </c>
      <c r="L1378" s="1118"/>
      <c r="M1378" s="1119"/>
      <c r="N1378" s="1118"/>
      <c r="O1378" s="1119"/>
      <c r="P1378" s="184"/>
      <c r="Q1378" s="184"/>
      <c r="R1378" s="184"/>
      <c r="S1378" s="175"/>
      <c r="T1378" s="175"/>
      <c r="U1378" s="175"/>
      <c r="V1378" s="175"/>
      <c r="W1378" s="175"/>
      <c r="X1378" s="175"/>
      <c r="Y1378" s="175"/>
      <c r="Z1378" s="175"/>
      <c r="AA1378" s="175"/>
      <c r="AB1378" s="175"/>
      <c r="AC1378" s="175"/>
      <c r="AD1378" s="179"/>
      <c r="AE1378" s="179"/>
      <c r="AF1378" s="179"/>
      <c r="AG1378" s="179"/>
      <c r="AH1378" s="179"/>
      <c r="AI1378" s="173"/>
      <c r="AJ1378" s="173"/>
      <c r="AK1378" s="173"/>
      <c r="AL1378" s="173"/>
      <c r="AM1378" s="179"/>
      <c r="AN1378" s="179"/>
      <c r="AO1378" s="194"/>
      <c r="AP1378" s="179">
        <v>1E-3</v>
      </c>
      <c r="AQ1378" s="179"/>
    </row>
    <row r="1379" spans="2:43">
      <c r="B1379" s="179"/>
      <c r="C1379" s="179"/>
      <c r="D1379" s="179"/>
      <c r="E1379" s="179"/>
      <c r="F1379" s="179"/>
      <c r="G1379" s="179"/>
      <c r="H1379" s="179"/>
      <c r="I1379" s="179"/>
      <c r="J1379" s="179"/>
      <c r="K1379" s="196">
        <f t="shared" si="120"/>
        <v>0</v>
      </c>
      <c r="L1379" s="1118"/>
      <c r="M1379" s="1119"/>
      <c r="N1379" s="1118"/>
      <c r="O1379" s="1119"/>
      <c r="P1379" s="184"/>
      <c r="Q1379" s="184"/>
      <c r="R1379" s="184"/>
      <c r="S1379" s="175"/>
      <c r="T1379" s="175"/>
      <c r="U1379" s="175"/>
      <c r="V1379" s="175"/>
      <c r="W1379" s="175"/>
      <c r="X1379" s="175"/>
      <c r="Y1379" s="175"/>
      <c r="Z1379" s="175"/>
      <c r="AA1379" s="175"/>
      <c r="AB1379" s="175"/>
      <c r="AC1379" s="175"/>
      <c r="AD1379" s="179"/>
      <c r="AE1379" s="179"/>
      <c r="AF1379" s="179"/>
      <c r="AG1379" s="179"/>
      <c r="AH1379" s="179"/>
      <c r="AI1379" s="173"/>
      <c r="AJ1379" s="173"/>
      <c r="AK1379" s="173"/>
      <c r="AL1379" s="173"/>
      <c r="AM1379" s="179"/>
      <c r="AN1379" s="179"/>
      <c r="AO1379" s="194"/>
      <c r="AP1379" s="179">
        <v>1E-3</v>
      </c>
      <c r="AQ1379" s="179"/>
    </row>
    <row r="1380" spans="2:43">
      <c r="B1380" s="179"/>
      <c r="C1380" s="179"/>
      <c r="D1380" s="179"/>
      <c r="E1380" s="179"/>
      <c r="F1380" s="179"/>
      <c r="G1380" s="179"/>
      <c r="H1380" s="179"/>
      <c r="I1380" s="179"/>
      <c r="J1380" s="179"/>
      <c r="K1380" s="196">
        <f t="shared" si="120"/>
        <v>0</v>
      </c>
      <c r="L1380" s="1118"/>
      <c r="M1380" s="1119"/>
      <c r="N1380" s="1118"/>
      <c r="O1380" s="1119"/>
      <c r="P1380" s="184"/>
      <c r="Q1380" s="184"/>
      <c r="R1380" s="184"/>
      <c r="S1380" s="175"/>
      <c r="T1380" s="175"/>
      <c r="U1380" s="175"/>
      <c r="V1380" s="175"/>
      <c r="W1380" s="175"/>
      <c r="X1380" s="175"/>
      <c r="Y1380" s="175"/>
      <c r="Z1380" s="175"/>
      <c r="AA1380" s="175"/>
      <c r="AB1380" s="175"/>
      <c r="AC1380" s="175"/>
      <c r="AD1380" s="179"/>
      <c r="AE1380" s="179"/>
      <c r="AF1380" s="179"/>
      <c r="AG1380" s="179"/>
      <c r="AH1380" s="179"/>
      <c r="AI1380" s="173"/>
      <c r="AJ1380" s="173"/>
      <c r="AK1380" s="173"/>
      <c r="AL1380" s="173"/>
      <c r="AM1380" s="179"/>
      <c r="AN1380" s="179"/>
      <c r="AO1380" s="194"/>
      <c r="AP1380" s="179">
        <v>1E-3</v>
      </c>
      <c r="AQ1380" s="179"/>
    </row>
    <row r="1381" spans="2:43">
      <c r="B1381" s="179"/>
      <c r="C1381" s="179"/>
      <c r="D1381" s="179"/>
      <c r="E1381" s="179"/>
      <c r="F1381" s="179"/>
      <c r="G1381" s="179"/>
      <c r="H1381" s="179"/>
      <c r="I1381" s="179"/>
      <c r="J1381" s="179"/>
      <c r="K1381" s="196">
        <f t="shared" si="120"/>
        <v>0</v>
      </c>
      <c r="L1381" s="1118"/>
      <c r="M1381" s="1119"/>
      <c r="N1381" s="1118"/>
      <c r="O1381" s="1119"/>
      <c r="P1381" s="184"/>
      <c r="Q1381" s="184"/>
      <c r="R1381" s="184"/>
      <c r="S1381" s="175"/>
      <c r="T1381" s="175"/>
      <c r="U1381" s="175"/>
      <c r="V1381" s="175"/>
      <c r="W1381" s="175"/>
      <c r="X1381" s="175"/>
      <c r="Y1381" s="175"/>
      <c r="Z1381" s="175"/>
      <c r="AA1381" s="175"/>
      <c r="AB1381" s="175"/>
      <c r="AC1381" s="175"/>
      <c r="AD1381" s="179"/>
      <c r="AE1381" s="179"/>
      <c r="AF1381" s="179"/>
      <c r="AG1381" s="179"/>
      <c r="AH1381" s="179"/>
      <c r="AI1381" s="173"/>
      <c r="AJ1381" s="173"/>
      <c r="AK1381" s="173"/>
      <c r="AL1381" s="173"/>
      <c r="AM1381" s="179"/>
      <c r="AN1381" s="179"/>
      <c r="AO1381" s="194"/>
      <c r="AP1381" s="179">
        <v>1E-3</v>
      </c>
      <c r="AQ1381" s="179"/>
    </row>
    <row r="1382" spans="2:43">
      <c r="B1382" s="179"/>
      <c r="C1382" s="179"/>
      <c r="D1382" s="179"/>
      <c r="E1382" s="179"/>
      <c r="F1382" s="179"/>
      <c r="G1382" s="179"/>
      <c r="H1382" s="179"/>
      <c r="I1382" s="179"/>
      <c r="J1382" s="179"/>
      <c r="K1382" s="196">
        <f t="shared" si="120"/>
        <v>0</v>
      </c>
      <c r="L1382" s="1118"/>
      <c r="M1382" s="1119"/>
      <c r="N1382" s="1118"/>
      <c r="O1382" s="1119"/>
      <c r="P1382" s="184"/>
      <c r="Q1382" s="184"/>
      <c r="R1382" s="184"/>
      <c r="S1382" s="175"/>
      <c r="T1382" s="175"/>
      <c r="U1382" s="175"/>
      <c r="V1382" s="175"/>
      <c r="W1382" s="175"/>
      <c r="X1382" s="175"/>
      <c r="Y1382" s="175"/>
      <c r="Z1382" s="175"/>
      <c r="AA1382" s="175"/>
      <c r="AB1382" s="175"/>
      <c r="AC1382" s="175"/>
      <c r="AD1382" s="179"/>
      <c r="AE1382" s="179"/>
      <c r="AF1382" s="179"/>
      <c r="AG1382" s="179"/>
      <c r="AH1382" s="179"/>
      <c r="AI1382" s="173"/>
      <c r="AJ1382" s="173"/>
      <c r="AK1382" s="173"/>
      <c r="AL1382" s="173"/>
      <c r="AM1382" s="179"/>
      <c r="AN1382" s="179"/>
      <c r="AO1382" s="194"/>
      <c r="AP1382" s="179">
        <v>1E-3</v>
      </c>
      <c r="AQ1382" s="179"/>
    </row>
    <row r="1383" spans="2:43">
      <c r="B1383" s="179"/>
      <c r="C1383" s="179"/>
      <c r="D1383" s="179"/>
      <c r="E1383" s="179"/>
      <c r="F1383" s="179"/>
      <c r="G1383" s="179"/>
      <c r="H1383" s="179"/>
      <c r="I1383" s="179"/>
      <c r="J1383" s="179"/>
      <c r="K1383" s="196">
        <f t="shared" si="120"/>
        <v>0</v>
      </c>
      <c r="L1383" s="1118"/>
      <c r="M1383" s="1119"/>
      <c r="N1383" s="1118"/>
      <c r="O1383" s="1119"/>
      <c r="P1383" s="184"/>
      <c r="Q1383" s="184"/>
      <c r="R1383" s="184"/>
      <c r="S1383" s="175"/>
      <c r="T1383" s="175"/>
      <c r="U1383" s="175"/>
      <c r="V1383" s="175"/>
      <c r="W1383" s="175"/>
      <c r="X1383" s="175"/>
      <c r="Y1383" s="175"/>
      <c r="Z1383" s="175"/>
      <c r="AA1383" s="175"/>
      <c r="AB1383" s="175"/>
      <c r="AC1383" s="175"/>
      <c r="AD1383" s="179"/>
      <c r="AE1383" s="179"/>
      <c r="AF1383" s="179"/>
      <c r="AG1383" s="179"/>
      <c r="AH1383" s="179"/>
      <c r="AI1383" s="173"/>
      <c r="AJ1383" s="173"/>
      <c r="AK1383" s="173"/>
      <c r="AL1383" s="173"/>
      <c r="AM1383" s="179"/>
      <c r="AN1383" s="179"/>
      <c r="AO1383" s="194"/>
      <c r="AP1383" s="179">
        <v>1E-3</v>
      </c>
      <c r="AQ1383" s="179"/>
    </row>
    <row r="1384" spans="2:43">
      <c r="B1384" s="179"/>
      <c r="C1384" s="179"/>
      <c r="D1384" s="179"/>
      <c r="E1384" s="179"/>
      <c r="F1384" s="179"/>
      <c r="G1384" s="179"/>
      <c r="H1384" s="179"/>
      <c r="I1384" s="179"/>
      <c r="J1384" s="179"/>
      <c r="K1384" s="196">
        <f t="shared" si="120"/>
        <v>0</v>
      </c>
      <c r="L1384" s="1118"/>
      <c r="M1384" s="1119"/>
      <c r="N1384" s="1118"/>
      <c r="O1384" s="1119"/>
      <c r="P1384" s="184"/>
      <c r="Q1384" s="184"/>
      <c r="R1384" s="184"/>
      <c r="S1384" s="175"/>
      <c r="T1384" s="175"/>
      <c r="U1384" s="175"/>
      <c r="V1384" s="175"/>
      <c r="W1384" s="175"/>
      <c r="X1384" s="175"/>
      <c r="Y1384" s="175"/>
      <c r="Z1384" s="175"/>
      <c r="AA1384" s="175"/>
      <c r="AB1384" s="175"/>
      <c r="AC1384" s="175"/>
      <c r="AD1384" s="179"/>
      <c r="AE1384" s="179"/>
      <c r="AF1384" s="179"/>
      <c r="AG1384" s="179"/>
      <c r="AH1384" s="179"/>
      <c r="AI1384" s="173"/>
      <c r="AJ1384" s="173"/>
      <c r="AK1384" s="173"/>
      <c r="AL1384" s="173"/>
      <c r="AM1384" s="179"/>
      <c r="AN1384" s="179"/>
      <c r="AO1384" s="194"/>
      <c r="AP1384" s="179">
        <v>1E-3</v>
      </c>
      <c r="AQ1384" s="179"/>
    </row>
    <row r="1385" spans="2:43">
      <c r="B1385" s="179"/>
      <c r="C1385" s="179"/>
      <c r="D1385" s="179"/>
      <c r="E1385" s="179"/>
      <c r="F1385" s="179"/>
      <c r="G1385" s="179"/>
      <c r="H1385" s="179"/>
      <c r="I1385" s="179"/>
      <c r="J1385" s="179"/>
      <c r="K1385" s="196">
        <f t="shared" si="120"/>
        <v>0</v>
      </c>
      <c r="L1385" s="1118"/>
      <c r="M1385" s="1119"/>
      <c r="N1385" s="1118"/>
      <c r="O1385" s="1119"/>
      <c r="P1385" s="184"/>
      <c r="Q1385" s="184"/>
      <c r="R1385" s="184"/>
      <c r="S1385" s="175"/>
      <c r="T1385" s="175"/>
      <c r="U1385" s="175"/>
      <c r="V1385" s="175"/>
      <c r="W1385" s="175"/>
      <c r="X1385" s="175"/>
      <c r="Y1385" s="175"/>
      <c r="Z1385" s="175"/>
      <c r="AA1385" s="175"/>
      <c r="AB1385" s="175"/>
      <c r="AC1385" s="175"/>
      <c r="AD1385" s="179"/>
      <c r="AE1385" s="179"/>
      <c r="AF1385" s="179"/>
      <c r="AG1385" s="179"/>
      <c r="AH1385" s="179"/>
      <c r="AI1385" s="173"/>
      <c r="AJ1385" s="173"/>
      <c r="AK1385" s="173"/>
      <c r="AL1385" s="173"/>
      <c r="AM1385" s="179"/>
      <c r="AN1385" s="179"/>
      <c r="AO1385" s="194"/>
      <c r="AP1385" s="179">
        <v>1E-3</v>
      </c>
      <c r="AQ1385" s="179"/>
    </row>
    <row r="1386" spans="2:43">
      <c r="B1386" s="179"/>
      <c r="C1386" s="179"/>
      <c r="D1386" s="179"/>
      <c r="E1386" s="179"/>
      <c r="F1386" s="179"/>
      <c r="G1386" s="179"/>
      <c r="H1386" s="179"/>
      <c r="I1386" s="179"/>
      <c r="J1386" s="179"/>
      <c r="K1386" s="196">
        <f t="shared" si="120"/>
        <v>0</v>
      </c>
      <c r="L1386" s="1118"/>
      <c r="M1386" s="1119"/>
      <c r="N1386" s="1118"/>
      <c r="O1386" s="1119"/>
      <c r="P1386" s="184"/>
      <c r="Q1386" s="184"/>
      <c r="R1386" s="184"/>
      <c r="S1386" s="175"/>
      <c r="T1386" s="175"/>
      <c r="U1386" s="175"/>
      <c r="V1386" s="175"/>
      <c r="W1386" s="175"/>
      <c r="X1386" s="175"/>
      <c r="Y1386" s="175"/>
      <c r="Z1386" s="175"/>
      <c r="AA1386" s="175"/>
      <c r="AB1386" s="175"/>
      <c r="AC1386" s="175"/>
      <c r="AD1386" s="179"/>
      <c r="AE1386" s="179"/>
      <c r="AF1386" s="179"/>
      <c r="AG1386" s="179"/>
      <c r="AH1386" s="179"/>
      <c r="AI1386" s="173"/>
      <c r="AJ1386" s="173"/>
      <c r="AK1386" s="173"/>
      <c r="AL1386" s="173"/>
      <c r="AM1386" s="179"/>
      <c r="AN1386" s="179"/>
      <c r="AO1386" s="194"/>
      <c r="AP1386" s="179">
        <v>1E-3</v>
      </c>
      <c r="AQ1386" s="179"/>
    </row>
    <row r="1387" spans="2:43">
      <c r="B1387" s="179"/>
      <c r="C1387" s="179"/>
      <c r="D1387" s="179"/>
      <c r="E1387" s="179"/>
      <c r="F1387" s="179"/>
      <c r="G1387" s="179"/>
      <c r="H1387" s="179"/>
      <c r="I1387" s="179"/>
      <c r="J1387" s="179"/>
      <c r="K1387" s="196">
        <f t="shared" si="120"/>
        <v>0</v>
      </c>
      <c r="L1387" s="1118"/>
      <c r="M1387" s="1119"/>
      <c r="N1387" s="1118"/>
      <c r="O1387" s="1119"/>
      <c r="P1387" s="184"/>
      <c r="Q1387" s="184"/>
      <c r="R1387" s="184"/>
      <c r="S1387" s="175"/>
      <c r="T1387" s="175"/>
      <c r="U1387" s="175"/>
      <c r="V1387" s="175"/>
      <c r="W1387" s="175"/>
      <c r="X1387" s="175"/>
      <c r="Y1387" s="175"/>
      <c r="Z1387" s="175"/>
      <c r="AA1387" s="175"/>
      <c r="AB1387" s="175"/>
      <c r="AC1387" s="175"/>
      <c r="AD1387" s="179"/>
      <c r="AE1387" s="179"/>
      <c r="AF1387" s="179"/>
      <c r="AG1387" s="179"/>
      <c r="AH1387" s="179"/>
      <c r="AI1387" s="173"/>
      <c r="AJ1387" s="173"/>
      <c r="AK1387" s="173"/>
      <c r="AL1387" s="173"/>
      <c r="AM1387" s="179"/>
      <c r="AN1387" s="179"/>
      <c r="AO1387" s="194"/>
      <c r="AP1387" s="179">
        <v>1E-3</v>
      </c>
      <c r="AQ1387" s="179"/>
    </row>
    <row r="1388" spans="2:43">
      <c r="B1388" s="179"/>
      <c r="C1388" s="179"/>
      <c r="D1388" s="179"/>
      <c r="E1388" s="179"/>
      <c r="F1388" s="179"/>
      <c r="G1388" s="179"/>
      <c r="H1388" s="179"/>
      <c r="I1388" s="179"/>
      <c r="J1388" s="179"/>
      <c r="K1388" s="196">
        <f t="shared" si="120"/>
        <v>0</v>
      </c>
      <c r="L1388" s="1118"/>
      <c r="M1388" s="1119"/>
      <c r="N1388" s="1118"/>
      <c r="O1388" s="1119"/>
      <c r="P1388" s="184"/>
      <c r="Q1388" s="184"/>
      <c r="R1388" s="184"/>
      <c r="S1388" s="175"/>
      <c r="T1388" s="175"/>
      <c r="U1388" s="175"/>
      <c r="V1388" s="175"/>
      <c r="W1388" s="175"/>
      <c r="X1388" s="175"/>
      <c r="Y1388" s="175"/>
      <c r="Z1388" s="175"/>
      <c r="AA1388" s="175"/>
      <c r="AB1388" s="175"/>
      <c r="AC1388" s="175"/>
      <c r="AD1388" s="179"/>
      <c r="AE1388" s="179"/>
      <c r="AF1388" s="179"/>
      <c r="AG1388" s="179"/>
      <c r="AH1388" s="179"/>
      <c r="AI1388" s="173"/>
      <c r="AJ1388" s="173"/>
      <c r="AK1388" s="173"/>
      <c r="AL1388" s="173"/>
      <c r="AM1388" s="179"/>
      <c r="AN1388" s="179"/>
      <c r="AO1388" s="194"/>
      <c r="AP1388" s="179">
        <v>1E-3</v>
      </c>
      <c r="AQ1388" s="179"/>
    </row>
    <row r="1389" spans="2:43">
      <c r="B1389" s="179"/>
      <c r="C1389" s="179"/>
      <c r="D1389" s="179"/>
      <c r="E1389" s="179"/>
      <c r="F1389" s="179"/>
      <c r="G1389" s="179"/>
      <c r="H1389" s="179"/>
      <c r="I1389" s="179"/>
      <c r="J1389" s="179"/>
      <c r="K1389" s="196">
        <f t="shared" si="120"/>
        <v>0</v>
      </c>
      <c r="L1389" s="1118"/>
      <c r="M1389" s="1119"/>
      <c r="N1389" s="1118"/>
      <c r="O1389" s="1119"/>
      <c r="P1389" s="184"/>
      <c r="Q1389" s="184"/>
      <c r="R1389" s="184"/>
      <c r="S1389" s="175"/>
      <c r="T1389" s="175"/>
      <c r="U1389" s="175"/>
      <c r="V1389" s="175"/>
      <c r="W1389" s="175"/>
      <c r="X1389" s="175"/>
      <c r="Y1389" s="175"/>
      <c r="Z1389" s="175"/>
      <c r="AA1389" s="175"/>
      <c r="AB1389" s="175"/>
      <c r="AC1389" s="175"/>
      <c r="AD1389" s="179"/>
      <c r="AE1389" s="179"/>
      <c r="AF1389" s="179"/>
      <c r="AG1389" s="179"/>
      <c r="AH1389" s="179"/>
      <c r="AI1389" s="173"/>
      <c r="AJ1389" s="173"/>
      <c r="AK1389" s="173"/>
      <c r="AL1389" s="173"/>
      <c r="AM1389" s="179"/>
      <c r="AN1389" s="179"/>
      <c r="AO1389" s="194"/>
      <c r="AP1389" s="179">
        <v>1E-3</v>
      </c>
      <c r="AQ1389" s="179"/>
    </row>
    <row r="1390" spans="2:43">
      <c r="B1390" s="179"/>
      <c r="C1390" s="179"/>
      <c r="D1390" s="179"/>
      <c r="E1390" s="179"/>
      <c r="F1390" s="179"/>
      <c r="G1390" s="179"/>
      <c r="H1390" s="179"/>
      <c r="I1390" s="179"/>
      <c r="J1390" s="179"/>
      <c r="K1390" s="196">
        <f t="shared" si="120"/>
        <v>0</v>
      </c>
      <c r="L1390" s="1118"/>
      <c r="M1390" s="1119"/>
      <c r="N1390" s="1118"/>
      <c r="O1390" s="1119"/>
      <c r="P1390" s="184"/>
      <c r="Q1390" s="184"/>
      <c r="R1390" s="184"/>
      <c r="S1390" s="175"/>
      <c r="T1390" s="175"/>
      <c r="U1390" s="175"/>
      <c r="V1390" s="175"/>
      <c r="W1390" s="175"/>
      <c r="X1390" s="175"/>
      <c r="Y1390" s="175"/>
      <c r="Z1390" s="175"/>
      <c r="AA1390" s="175"/>
      <c r="AB1390" s="175"/>
      <c r="AC1390" s="175"/>
      <c r="AD1390" s="179"/>
      <c r="AE1390" s="179"/>
      <c r="AF1390" s="179"/>
      <c r="AG1390" s="179"/>
      <c r="AH1390" s="179"/>
      <c r="AI1390" s="173"/>
      <c r="AJ1390" s="173"/>
      <c r="AK1390" s="173"/>
      <c r="AL1390" s="173"/>
      <c r="AM1390" s="179"/>
      <c r="AN1390" s="179"/>
      <c r="AO1390" s="194"/>
      <c r="AP1390" s="179">
        <v>1E-3</v>
      </c>
      <c r="AQ1390" s="179"/>
    </row>
    <row r="1391" spans="2:43">
      <c r="B1391" s="179"/>
      <c r="C1391" s="179"/>
      <c r="D1391" s="179"/>
      <c r="E1391" s="179"/>
      <c r="F1391" s="179"/>
      <c r="G1391" s="179"/>
      <c r="H1391" s="179"/>
      <c r="I1391" s="179"/>
      <c r="J1391" s="179"/>
      <c r="K1391" s="196">
        <f t="shared" si="120"/>
        <v>0</v>
      </c>
      <c r="L1391" s="1118"/>
      <c r="M1391" s="1119"/>
      <c r="N1391" s="1118"/>
      <c r="O1391" s="1119"/>
      <c r="P1391" s="184"/>
      <c r="Q1391" s="184"/>
      <c r="R1391" s="184"/>
      <c r="S1391" s="175"/>
      <c r="T1391" s="175"/>
      <c r="U1391" s="175"/>
      <c r="V1391" s="175"/>
      <c r="W1391" s="175"/>
      <c r="X1391" s="175"/>
      <c r="Y1391" s="175"/>
      <c r="Z1391" s="175"/>
      <c r="AA1391" s="175"/>
      <c r="AB1391" s="175"/>
      <c r="AC1391" s="175"/>
      <c r="AD1391" s="179"/>
      <c r="AE1391" s="179"/>
      <c r="AF1391" s="179"/>
      <c r="AG1391" s="179"/>
      <c r="AH1391" s="179"/>
      <c r="AI1391" s="173"/>
      <c r="AJ1391" s="173"/>
      <c r="AK1391" s="173"/>
      <c r="AL1391" s="173"/>
      <c r="AM1391" s="179"/>
      <c r="AN1391" s="179"/>
      <c r="AO1391" s="194"/>
      <c r="AP1391" s="179">
        <v>1E-3</v>
      </c>
      <c r="AQ1391" s="179"/>
    </row>
    <row r="1392" spans="2:43">
      <c r="B1392" s="179"/>
      <c r="C1392" s="179"/>
      <c r="D1392" s="179"/>
      <c r="E1392" s="179"/>
      <c r="F1392" s="179"/>
      <c r="G1392" s="179"/>
      <c r="H1392" s="179"/>
      <c r="I1392" s="179"/>
      <c r="J1392" s="179"/>
      <c r="K1392" s="196">
        <f t="shared" si="120"/>
        <v>0</v>
      </c>
      <c r="L1392" s="1118"/>
      <c r="M1392" s="1119"/>
      <c r="N1392" s="1118"/>
      <c r="O1392" s="1119"/>
      <c r="P1392" s="184"/>
      <c r="Q1392" s="184"/>
      <c r="R1392" s="184"/>
      <c r="S1392" s="175"/>
      <c r="T1392" s="175"/>
      <c r="U1392" s="175"/>
      <c r="V1392" s="175"/>
      <c r="W1392" s="175"/>
      <c r="X1392" s="175"/>
      <c r="Y1392" s="175"/>
      <c r="Z1392" s="175"/>
      <c r="AA1392" s="175"/>
      <c r="AB1392" s="175"/>
      <c r="AC1392" s="175"/>
      <c r="AD1392" s="179"/>
      <c r="AE1392" s="179"/>
      <c r="AF1392" s="179"/>
      <c r="AG1392" s="179"/>
      <c r="AH1392" s="179"/>
      <c r="AI1392" s="173"/>
      <c r="AJ1392" s="173"/>
      <c r="AK1392" s="173"/>
      <c r="AL1392" s="173"/>
      <c r="AM1392" s="179"/>
      <c r="AN1392" s="179"/>
      <c r="AO1392" s="194"/>
      <c r="AP1392" s="179">
        <v>1E-3</v>
      </c>
      <c r="AQ1392" s="179"/>
    </row>
    <row r="1393" spans="2:43">
      <c r="B1393" s="179"/>
      <c r="C1393" s="179"/>
      <c r="D1393" s="179"/>
      <c r="E1393" s="179"/>
      <c r="F1393" s="179"/>
      <c r="G1393" s="179"/>
      <c r="H1393" s="179"/>
      <c r="I1393" s="179"/>
      <c r="J1393" s="179"/>
      <c r="K1393" s="196">
        <f t="shared" si="120"/>
        <v>0</v>
      </c>
      <c r="L1393" s="1118"/>
      <c r="M1393" s="1119"/>
      <c r="N1393" s="1118"/>
      <c r="O1393" s="1119"/>
      <c r="P1393" s="184"/>
      <c r="Q1393" s="184"/>
      <c r="R1393" s="184"/>
      <c r="S1393" s="175"/>
      <c r="T1393" s="175"/>
      <c r="U1393" s="175"/>
      <c r="V1393" s="175"/>
      <c r="W1393" s="175"/>
      <c r="X1393" s="175"/>
      <c r="Y1393" s="175"/>
      <c r="Z1393" s="175"/>
      <c r="AA1393" s="175"/>
      <c r="AB1393" s="175"/>
      <c r="AC1393" s="175"/>
      <c r="AD1393" s="179"/>
      <c r="AE1393" s="179"/>
      <c r="AF1393" s="179"/>
      <c r="AG1393" s="179"/>
      <c r="AH1393" s="179"/>
      <c r="AI1393" s="173"/>
      <c r="AJ1393" s="173"/>
      <c r="AK1393" s="173"/>
      <c r="AL1393" s="173"/>
      <c r="AM1393" s="179"/>
      <c r="AN1393" s="179"/>
      <c r="AO1393" s="194"/>
      <c r="AP1393" s="179">
        <v>1E-3</v>
      </c>
      <c r="AQ1393" s="179"/>
    </row>
    <row r="1394" spans="2:43">
      <c r="B1394" s="179"/>
      <c r="C1394" s="179"/>
      <c r="D1394" s="179"/>
      <c r="E1394" s="179"/>
      <c r="F1394" s="179"/>
      <c r="G1394" s="179"/>
      <c r="H1394" s="179"/>
      <c r="I1394" s="179"/>
      <c r="J1394" s="179"/>
      <c r="K1394" s="196">
        <f t="shared" si="120"/>
        <v>0</v>
      </c>
      <c r="L1394" s="1118"/>
      <c r="M1394" s="1119"/>
      <c r="N1394" s="1118"/>
      <c r="O1394" s="1119"/>
      <c r="P1394" s="184"/>
      <c r="Q1394" s="184"/>
      <c r="R1394" s="184"/>
      <c r="S1394" s="175"/>
      <c r="T1394" s="175"/>
      <c r="U1394" s="175"/>
      <c r="V1394" s="175"/>
      <c r="W1394" s="175"/>
      <c r="X1394" s="175"/>
      <c r="Y1394" s="175"/>
      <c r="Z1394" s="175"/>
      <c r="AA1394" s="175"/>
      <c r="AB1394" s="175"/>
      <c r="AC1394" s="175"/>
      <c r="AD1394" s="179"/>
      <c r="AE1394" s="179"/>
      <c r="AF1394" s="179"/>
      <c r="AG1394" s="179"/>
      <c r="AH1394" s="179"/>
      <c r="AI1394" s="173"/>
      <c r="AJ1394" s="173"/>
      <c r="AK1394" s="173"/>
      <c r="AL1394" s="173"/>
      <c r="AM1394" s="179"/>
      <c r="AN1394" s="179"/>
      <c r="AO1394" s="194"/>
      <c r="AP1394" s="179">
        <v>1E-3</v>
      </c>
      <c r="AQ1394" s="179"/>
    </row>
    <row r="1395" spans="2:43">
      <c r="B1395" s="179"/>
      <c r="C1395" s="179"/>
      <c r="D1395" s="179"/>
      <c r="E1395" s="179"/>
      <c r="F1395" s="179"/>
      <c r="G1395" s="179"/>
      <c r="H1395" s="179"/>
      <c r="I1395" s="179"/>
      <c r="J1395" s="179"/>
      <c r="K1395" s="196">
        <f t="shared" si="120"/>
        <v>0</v>
      </c>
      <c r="L1395" s="1118"/>
      <c r="M1395" s="1119"/>
      <c r="N1395" s="1118"/>
      <c r="O1395" s="1119"/>
      <c r="P1395" s="184"/>
      <c r="Q1395" s="184"/>
      <c r="R1395" s="184"/>
      <c r="S1395" s="175"/>
      <c r="T1395" s="175"/>
      <c r="U1395" s="175"/>
      <c r="V1395" s="175"/>
      <c r="W1395" s="175"/>
      <c r="X1395" s="175"/>
      <c r="Y1395" s="175"/>
      <c r="Z1395" s="175"/>
      <c r="AA1395" s="175"/>
      <c r="AB1395" s="175"/>
      <c r="AC1395" s="175"/>
      <c r="AD1395" s="179"/>
      <c r="AE1395" s="179"/>
      <c r="AF1395" s="179"/>
      <c r="AG1395" s="179"/>
      <c r="AH1395" s="179"/>
      <c r="AI1395" s="173"/>
      <c r="AJ1395" s="173"/>
      <c r="AK1395" s="173"/>
      <c r="AL1395" s="173"/>
      <c r="AM1395" s="179"/>
      <c r="AN1395" s="179"/>
      <c r="AO1395" s="194"/>
      <c r="AP1395" s="179">
        <v>1E-3</v>
      </c>
      <c r="AQ1395" s="179"/>
    </row>
    <row r="1396" spans="2:43">
      <c r="B1396" s="179"/>
      <c r="C1396" s="179"/>
      <c r="D1396" s="179"/>
      <c r="E1396" s="179"/>
      <c r="F1396" s="179"/>
      <c r="G1396" s="179"/>
      <c r="H1396" s="179"/>
      <c r="I1396" s="179"/>
      <c r="J1396" s="179"/>
      <c r="K1396" s="196">
        <f t="shared" si="120"/>
        <v>0</v>
      </c>
      <c r="L1396" s="1118"/>
      <c r="M1396" s="1119"/>
      <c r="N1396" s="1118"/>
      <c r="O1396" s="1119"/>
      <c r="P1396" s="184"/>
      <c r="Q1396" s="184"/>
      <c r="R1396" s="184"/>
      <c r="S1396" s="175"/>
      <c r="T1396" s="175"/>
      <c r="U1396" s="175"/>
      <c r="V1396" s="175"/>
      <c r="W1396" s="175"/>
      <c r="X1396" s="175"/>
      <c r="Y1396" s="175"/>
      <c r="Z1396" s="175"/>
      <c r="AA1396" s="175"/>
      <c r="AB1396" s="175"/>
      <c r="AC1396" s="175"/>
      <c r="AD1396" s="179"/>
      <c r="AE1396" s="179"/>
      <c r="AF1396" s="179"/>
      <c r="AG1396" s="179"/>
      <c r="AH1396" s="179"/>
      <c r="AI1396" s="173"/>
      <c r="AJ1396" s="173"/>
      <c r="AK1396" s="173"/>
      <c r="AL1396" s="173"/>
      <c r="AM1396" s="179"/>
      <c r="AN1396" s="179"/>
      <c r="AO1396" s="194"/>
      <c r="AP1396" s="179">
        <v>1E-3</v>
      </c>
      <c r="AQ1396" s="179"/>
    </row>
    <row r="1397" spans="2:43">
      <c r="B1397" s="179"/>
      <c r="C1397" s="179"/>
      <c r="D1397" s="179"/>
      <c r="E1397" s="179"/>
      <c r="F1397" s="179"/>
      <c r="G1397" s="179"/>
      <c r="H1397" s="179"/>
      <c r="I1397" s="179"/>
      <c r="J1397" s="179"/>
      <c r="K1397" s="196">
        <f t="shared" si="120"/>
        <v>0</v>
      </c>
      <c r="L1397" s="1118"/>
      <c r="M1397" s="1119"/>
      <c r="N1397" s="1118"/>
      <c r="O1397" s="1119"/>
      <c r="P1397" s="184"/>
      <c r="Q1397" s="184"/>
      <c r="R1397" s="184"/>
      <c r="S1397" s="175"/>
      <c r="T1397" s="175"/>
      <c r="U1397" s="175"/>
      <c r="V1397" s="175"/>
      <c r="W1397" s="175"/>
      <c r="X1397" s="175"/>
      <c r="Y1397" s="175"/>
      <c r="Z1397" s="175"/>
      <c r="AA1397" s="175"/>
      <c r="AB1397" s="175"/>
      <c r="AC1397" s="175"/>
      <c r="AD1397" s="179"/>
      <c r="AE1397" s="179"/>
      <c r="AF1397" s="179"/>
      <c r="AG1397" s="179"/>
      <c r="AH1397" s="179"/>
      <c r="AI1397" s="173"/>
      <c r="AJ1397" s="173"/>
      <c r="AK1397" s="173"/>
      <c r="AL1397" s="173"/>
      <c r="AM1397" s="179"/>
      <c r="AN1397" s="179"/>
      <c r="AO1397" s="194"/>
      <c r="AP1397" s="179">
        <v>1E-3</v>
      </c>
      <c r="AQ1397" s="179"/>
    </row>
    <row r="1398" spans="2:43">
      <c r="B1398" s="179"/>
      <c r="C1398" s="179"/>
      <c r="D1398" s="179"/>
      <c r="E1398" s="179"/>
      <c r="F1398" s="179"/>
      <c r="G1398" s="179"/>
      <c r="H1398" s="179"/>
      <c r="I1398" s="179"/>
      <c r="J1398" s="179"/>
      <c r="K1398" s="196">
        <f t="shared" si="120"/>
        <v>0</v>
      </c>
      <c r="L1398" s="1118"/>
      <c r="M1398" s="1119"/>
      <c r="N1398" s="1118"/>
      <c r="O1398" s="1119"/>
      <c r="P1398" s="184"/>
      <c r="Q1398" s="184"/>
      <c r="R1398" s="184"/>
      <c r="S1398" s="175"/>
      <c r="T1398" s="175"/>
      <c r="U1398" s="175"/>
      <c r="V1398" s="175"/>
      <c r="W1398" s="175"/>
      <c r="X1398" s="175"/>
      <c r="Y1398" s="175"/>
      <c r="Z1398" s="175"/>
      <c r="AA1398" s="175"/>
      <c r="AB1398" s="175"/>
      <c r="AC1398" s="175"/>
      <c r="AD1398" s="179"/>
      <c r="AE1398" s="179"/>
      <c r="AF1398" s="179"/>
      <c r="AG1398" s="179"/>
      <c r="AH1398" s="179"/>
      <c r="AI1398" s="173"/>
      <c r="AJ1398" s="173"/>
      <c r="AK1398" s="173"/>
      <c r="AL1398" s="173"/>
      <c r="AM1398" s="179"/>
      <c r="AN1398" s="179"/>
      <c r="AO1398" s="194"/>
      <c r="AP1398" s="179">
        <v>1E-3</v>
      </c>
      <c r="AQ1398" s="179"/>
    </row>
    <row r="1399" spans="2:43">
      <c r="B1399" s="179"/>
      <c r="C1399" s="179"/>
      <c r="D1399" s="179"/>
      <c r="E1399" s="179"/>
      <c r="F1399" s="179"/>
      <c r="G1399" s="179"/>
      <c r="H1399" s="179"/>
      <c r="I1399" s="179"/>
      <c r="J1399" s="179"/>
      <c r="K1399" s="196">
        <f t="shared" si="120"/>
        <v>0</v>
      </c>
      <c r="L1399" s="1118"/>
      <c r="M1399" s="1119"/>
      <c r="N1399" s="1118"/>
      <c r="O1399" s="1119"/>
      <c r="P1399" s="184"/>
      <c r="Q1399" s="184"/>
      <c r="R1399" s="184"/>
      <c r="S1399" s="175"/>
      <c r="T1399" s="175"/>
      <c r="U1399" s="175"/>
      <c r="V1399" s="175"/>
      <c r="W1399" s="175"/>
      <c r="X1399" s="175"/>
      <c r="Y1399" s="175"/>
      <c r="Z1399" s="175"/>
      <c r="AA1399" s="175"/>
      <c r="AB1399" s="175"/>
      <c r="AC1399" s="175"/>
      <c r="AD1399" s="179"/>
      <c r="AE1399" s="179"/>
      <c r="AF1399" s="179"/>
      <c r="AG1399" s="179"/>
      <c r="AH1399" s="179"/>
      <c r="AI1399" s="173"/>
      <c r="AJ1399" s="173"/>
      <c r="AK1399" s="173"/>
      <c r="AL1399" s="173"/>
      <c r="AM1399" s="179"/>
      <c r="AN1399" s="179"/>
      <c r="AO1399" s="194"/>
      <c r="AP1399" s="179">
        <v>1E-3</v>
      </c>
      <c r="AQ1399" s="179"/>
    </row>
    <row r="1400" spans="2:43">
      <c r="B1400" s="179"/>
      <c r="C1400" s="179"/>
      <c r="D1400" s="179"/>
      <c r="E1400" s="179"/>
      <c r="F1400" s="179"/>
      <c r="G1400" s="179"/>
      <c r="H1400" s="179"/>
      <c r="I1400" s="179"/>
      <c r="J1400" s="179"/>
      <c r="K1400" s="196">
        <f t="shared" si="120"/>
        <v>0</v>
      </c>
      <c r="L1400" s="1118"/>
      <c r="M1400" s="1119"/>
      <c r="N1400" s="1118"/>
      <c r="O1400" s="1119"/>
      <c r="P1400" s="184"/>
      <c r="Q1400" s="184"/>
      <c r="R1400" s="184"/>
      <c r="S1400" s="175"/>
      <c r="T1400" s="175"/>
      <c r="U1400" s="175"/>
      <c r="V1400" s="175"/>
      <c r="W1400" s="175"/>
      <c r="X1400" s="175"/>
      <c r="Y1400" s="175"/>
      <c r="Z1400" s="175"/>
      <c r="AA1400" s="175"/>
      <c r="AB1400" s="175"/>
      <c r="AC1400" s="175"/>
      <c r="AD1400" s="179"/>
      <c r="AE1400" s="179"/>
      <c r="AF1400" s="179"/>
      <c r="AG1400" s="179"/>
      <c r="AH1400" s="179"/>
      <c r="AI1400" s="173"/>
      <c r="AJ1400" s="173"/>
      <c r="AK1400" s="173"/>
      <c r="AL1400" s="173"/>
      <c r="AM1400" s="179"/>
      <c r="AN1400" s="179"/>
      <c r="AO1400" s="194"/>
      <c r="AP1400" s="179">
        <v>1E-3</v>
      </c>
      <c r="AQ1400" s="179"/>
    </row>
    <row r="1401" spans="2:43">
      <c r="B1401" s="179"/>
      <c r="C1401" s="179"/>
      <c r="D1401" s="179"/>
      <c r="E1401" s="179"/>
      <c r="F1401" s="179"/>
      <c r="G1401" s="179"/>
      <c r="H1401" s="179"/>
      <c r="I1401" s="179"/>
      <c r="J1401" s="179"/>
      <c r="K1401" s="196">
        <f t="shared" si="120"/>
        <v>0</v>
      </c>
      <c r="L1401" s="1118"/>
      <c r="M1401" s="1119"/>
      <c r="N1401" s="1118"/>
      <c r="O1401" s="1119"/>
      <c r="P1401" s="184"/>
      <c r="Q1401" s="184"/>
      <c r="R1401" s="184"/>
      <c r="S1401" s="175"/>
      <c r="T1401" s="175"/>
      <c r="U1401" s="175"/>
      <c r="V1401" s="175"/>
      <c r="W1401" s="175"/>
      <c r="X1401" s="175"/>
      <c r="Y1401" s="175"/>
      <c r="Z1401" s="175"/>
      <c r="AA1401" s="175"/>
      <c r="AB1401" s="175"/>
      <c r="AC1401" s="175"/>
      <c r="AD1401" s="179"/>
      <c r="AE1401" s="179"/>
      <c r="AF1401" s="179"/>
      <c r="AG1401" s="179"/>
      <c r="AH1401" s="179"/>
      <c r="AI1401" s="173"/>
      <c r="AJ1401" s="173"/>
      <c r="AK1401" s="173"/>
      <c r="AL1401" s="173"/>
      <c r="AM1401" s="179"/>
      <c r="AN1401" s="179"/>
      <c r="AO1401" s="194"/>
      <c r="AP1401" s="179">
        <v>1E-3</v>
      </c>
      <c r="AQ1401" s="179"/>
    </row>
    <row r="1402" spans="2:43">
      <c r="B1402" s="179"/>
      <c r="C1402" s="179"/>
      <c r="D1402" s="179"/>
      <c r="E1402" s="179"/>
      <c r="F1402" s="179"/>
      <c r="G1402" s="179"/>
      <c r="H1402" s="179"/>
      <c r="I1402" s="179"/>
      <c r="J1402" s="179"/>
      <c r="K1402" s="196">
        <f t="shared" si="120"/>
        <v>0</v>
      </c>
      <c r="L1402" s="1118"/>
      <c r="M1402" s="1119"/>
      <c r="N1402" s="1118"/>
      <c r="O1402" s="1119"/>
      <c r="P1402" s="184"/>
      <c r="Q1402" s="184"/>
      <c r="R1402" s="184"/>
      <c r="S1402" s="175"/>
      <c r="T1402" s="175"/>
      <c r="U1402" s="175"/>
      <c r="V1402" s="175"/>
      <c r="W1402" s="175"/>
      <c r="X1402" s="175"/>
      <c r="Y1402" s="175"/>
      <c r="Z1402" s="175"/>
      <c r="AA1402" s="175"/>
      <c r="AB1402" s="175"/>
      <c r="AC1402" s="175"/>
      <c r="AD1402" s="179"/>
      <c r="AE1402" s="179"/>
      <c r="AF1402" s="179"/>
      <c r="AG1402" s="179"/>
      <c r="AH1402" s="179"/>
      <c r="AI1402" s="173"/>
      <c r="AJ1402" s="173"/>
      <c r="AK1402" s="173"/>
      <c r="AL1402" s="173"/>
      <c r="AM1402" s="179"/>
      <c r="AN1402" s="179"/>
      <c r="AO1402" s="194"/>
      <c r="AP1402" s="179">
        <v>1E-3</v>
      </c>
      <c r="AQ1402" s="179"/>
    </row>
    <row r="1403" spans="2:43">
      <c r="B1403" s="179"/>
      <c r="C1403" s="179"/>
      <c r="D1403" s="179"/>
      <c r="E1403" s="179"/>
      <c r="F1403" s="179"/>
      <c r="G1403" s="179"/>
      <c r="H1403" s="179"/>
      <c r="I1403" s="179"/>
      <c r="J1403" s="179"/>
      <c r="K1403" s="196">
        <f t="shared" si="120"/>
        <v>0</v>
      </c>
      <c r="L1403" s="1118"/>
      <c r="M1403" s="1119"/>
      <c r="N1403" s="1118"/>
      <c r="O1403" s="1119"/>
      <c r="P1403" s="184"/>
      <c r="Q1403" s="184"/>
      <c r="R1403" s="184"/>
      <c r="S1403" s="175"/>
      <c r="T1403" s="175"/>
      <c r="U1403" s="175"/>
      <c r="V1403" s="175"/>
      <c r="W1403" s="175"/>
      <c r="X1403" s="175"/>
      <c r="Y1403" s="175"/>
      <c r="Z1403" s="175"/>
      <c r="AA1403" s="175"/>
      <c r="AB1403" s="175"/>
      <c r="AC1403" s="175"/>
      <c r="AD1403" s="179"/>
      <c r="AE1403" s="179"/>
      <c r="AF1403" s="179"/>
      <c r="AG1403" s="179"/>
      <c r="AH1403" s="179"/>
      <c r="AI1403" s="173"/>
      <c r="AJ1403" s="173"/>
      <c r="AK1403" s="173"/>
      <c r="AL1403" s="173"/>
      <c r="AM1403" s="179"/>
      <c r="AN1403" s="179"/>
      <c r="AO1403" s="194"/>
      <c r="AP1403" s="179">
        <v>1E-3</v>
      </c>
      <c r="AQ1403" s="179"/>
    </row>
    <row r="1404" spans="2:43">
      <c r="B1404" s="179"/>
      <c r="C1404" s="179"/>
      <c r="D1404" s="179"/>
      <c r="E1404" s="179"/>
      <c r="F1404" s="179"/>
      <c r="G1404" s="179"/>
      <c r="H1404" s="179"/>
      <c r="I1404" s="179"/>
      <c r="J1404" s="179"/>
      <c r="K1404" s="196">
        <f t="shared" si="120"/>
        <v>0</v>
      </c>
      <c r="L1404" s="1118"/>
      <c r="M1404" s="1119"/>
      <c r="N1404" s="1118"/>
      <c r="O1404" s="1119"/>
      <c r="P1404" s="184"/>
      <c r="Q1404" s="184"/>
      <c r="R1404" s="184"/>
      <c r="S1404" s="175"/>
      <c r="T1404" s="175"/>
      <c r="U1404" s="175"/>
      <c r="V1404" s="175"/>
      <c r="W1404" s="175"/>
      <c r="X1404" s="175"/>
      <c r="Y1404" s="175"/>
      <c r="Z1404" s="175"/>
      <c r="AA1404" s="175"/>
      <c r="AB1404" s="175"/>
      <c r="AC1404" s="175"/>
      <c r="AD1404" s="179"/>
      <c r="AE1404" s="179"/>
      <c r="AF1404" s="179"/>
      <c r="AG1404" s="179"/>
      <c r="AH1404" s="179"/>
      <c r="AI1404" s="173"/>
      <c r="AJ1404" s="173"/>
      <c r="AK1404" s="173"/>
      <c r="AL1404" s="173"/>
      <c r="AM1404" s="179"/>
      <c r="AN1404" s="179"/>
      <c r="AO1404" s="194"/>
      <c r="AP1404" s="179">
        <v>1E-3</v>
      </c>
      <c r="AQ1404" s="179"/>
    </row>
    <row r="1405" spans="2:43">
      <c r="B1405" s="179"/>
      <c r="C1405" s="179"/>
      <c r="D1405" s="179"/>
      <c r="E1405" s="179"/>
      <c r="F1405" s="179"/>
      <c r="G1405" s="179"/>
      <c r="H1405" s="179"/>
      <c r="I1405" s="179"/>
      <c r="J1405" s="179"/>
      <c r="K1405" s="196">
        <f t="shared" si="120"/>
        <v>0</v>
      </c>
      <c r="L1405" s="1118"/>
      <c r="M1405" s="1119"/>
      <c r="N1405" s="1118"/>
      <c r="O1405" s="1119"/>
      <c r="P1405" s="184"/>
      <c r="Q1405" s="184"/>
      <c r="R1405" s="184"/>
      <c r="S1405" s="175"/>
      <c r="T1405" s="175"/>
      <c r="U1405" s="175"/>
      <c r="V1405" s="175"/>
      <c r="W1405" s="175"/>
      <c r="X1405" s="175"/>
      <c r="Y1405" s="175"/>
      <c r="Z1405" s="175"/>
      <c r="AA1405" s="175"/>
      <c r="AB1405" s="175"/>
      <c r="AC1405" s="175"/>
      <c r="AD1405" s="179"/>
      <c r="AE1405" s="179"/>
      <c r="AF1405" s="179"/>
      <c r="AG1405" s="179"/>
      <c r="AH1405" s="179"/>
      <c r="AI1405" s="173"/>
      <c r="AJ1405" s="173"/>
      <c r="AK1405" s="173"/>
      <c r="AL1405" s="173"/>
      <c r="AM1405" s="179"/>
      <c r="AN1405" s="179"/>
      <c r="AO1405" s="194"/>
      <c r="AP1405" s="179">
        <v>1E-3</v>
      </c>
      <c r="AQ1405" s="179"/>
    </row>
    <row r="1406" spans="2:43">
      <c r="B1406" s="179"/>
      <c r="C1406" s="179"/>
      <c r="D1406" s="179"/>
      <c r="E1406" s="179"/>
      <c r="F1406" s="179"/>
      <c r="G1406" s="179"/>
      <c r="H1406" s="179"/>
      <c r="I1406" s="179"/>
      <c r="J1406" s="179"/>
      <c r="K1406" s="196">
        <f t="shared" si="120"/>
        <v>0</v>
      </c>
      <c r="L1406" s="1118"/>
      <c r="M1406" s="1119"/>
      <c r="N1406" s="1118"/>
      <c r="O1406" s="1119"/>
      <c r="P1406" s="184"/>
      <c r="Q1406" s="184"/>
      <c r="R1406" s="184"/>
      <c r="S1406" s="175"/>
      <c r="T1406" s="175"/>
      <c r="U1406" s="175"/>
      <c r="V1406" s="175"/>
      <c r="W1406" s="175"/>
      <c r="X1406" s="175"/>
      <c r="Y1406" s="175"/>
      <c r="Z1406" s="175"/>
      <c r="AA1406" s="175"/>
      <c r="AB1406" s="175"/>
      <c r="AC1406" s="175"/>
      <c r="AD1406" s="179"/>
      <c r="AE1406" s="179"/>
      <c r="AF1406" s="179"/>
      <c r="AG1406" s="179"/>
      <c r="AH1406" s="179"/>
      <c r="AI1406" s="173"/>
      <c r="AJ1406" s="173"/>
      <c r="AK1406" s="173"/>
      <c r="AL1406" s="173"/>
      <c r="AM1406" s="179"/>
      <c r="AN1406" s="179"/>
      <c r="AO1406" s="194"/>
      <c r="AP1406" s="179">
        <v>1E-3</v>
      </c>
      <c r="AQ1406" s="179"/>
    </row>
    <row r="1407" spans="2:43">
      <c r="B1407" s="179"/>
      <c r="C1407" s="179"/>
      <c r="D1407" s="179"/>
      <c r="E1407" s="179"/>
      <c r="F1407" s="179"/>
      <c r="G1407" s="179"/>
      <c r="H1407" s="179"/>
      <c r="I1407" s="179"/>
      <c r="J1407" s="179"/>
      <c r="K1407" s="196">
        <f t="shared" si="120"/>
        <v>0</v>
      </c>
      <c r="L1407" s="1118"/>
      <c r="M1407" s="1119"/>
      <c r="N1407" s="1118"/>
      <c r="O1407" s="1119"/>
      <c r="P1407" s="184"/>
      <c r="Q1407" s="184"/>
      <c r="R1407" s="184"/>
      <c r="S1407" s="175"/>
      <c r="T1407" s="175"/>
      <c r="U1407" s="175"/>
      <c r="V1407" s="175"/>
      <c r="W1407" s="175"/>
      <c r="X1407" s="175"/>
      <c r="Y1407" s="175"/>
      <c r="Z1407" s="175"/>
      <c r="AA1407" s="175"/>
      <c r="AB1407" s="175"/>
      <c r="AC1407" s="175"/>
      <c r="AD1407" s="179"/>
      <c r="AE1407" s="179"/>
      <c r="AF1407" s="179"/>
      <c r="AG1407" s="179"/>
      <c r="AH1407" s="179"/>
      <c r="AI1407" s="173"/>
      <c r="AJ1407" s="173"/>
      <c r="AK1407" s="173"/>
      <c r="AL1407" s="173"/>
      <c r="AM1407" s="179"/>
      <c r="AN1407" s="179"/>
      <c r="AO1407" s="194"/>
      <c r="AP1407" s="179">
        <v>1E-3</v>
      </c>
      <c r="AQ1407" s="179"/>
    </row>
    <row r="1408" spans="2:43">
      <c r="B1408" s="179"/>
      <c r="C1408" s="179"/>
      <c r="D1408" s="179"/>
      <c r="E1408" s="179"/>
      <c r="F1408" s="179"/>
      <c r="G1408" s="179"/>
      <c r="H1408" s="179"/>
      <c r="I1408" s="179"/>
      <c r="J1408" s="179"/>
      <c r="K1408" s="196">
        <f t="shared" si="120"/>
        <v>0</v>
      </c>
      <c r="L1408" s="1118"/>
      <c r="M1408" s="1119"/>
      <c r="N1408" s="1118"/>
      <c r="O1408" s="1119"/>
      <c r="P1408" s="184"/>
      <c r="Q1408" s="184"/>
      <c r="R1408" s="184"/>
      <c r="S1408" s="175"/>
      <c r="T1408" s="175"/>
      <c r="U1408" s="175"/>
      <c r="V1408" s="175"/>
      <c r="W1408" s="175"/>
      <c r="X1408" s="175"/>
      <c r="Y1408" s="175"/>
      <c r="Z1408" s="175"/>
      <c r="AA1408" s="175"/>
      <c r="AB1408" s="175"/>
      <c r="AC1408" s="175"/>
      <c r="AD1408" s="179"/>
      <c r="AE1408" s="179"/>
      <c r="AF1408" s="179"/>
      <c r="AG1408" s="179"/>
      <c r="AH1408" s="179"/>
      <c r="AI1408" s="173"/>
      <c r="AJ1408" s="173"/>
      <c r="AK1408" s="173"/>
      <c r="AL1408" s="173"/>
      <c r="AM1408" s="179"/>
      <c r="AN1408" s="179"/>
      <c r="AO1408" s="194"/>
      <c r="AP1408" s="179">
        <v>1E-3</v>
      </c>
      <c r="AQ1408" s="179"/>
    </row>
    <row r="1409" spans="2:43">
      <c r="B1409" s="179"/>
      <c r="C1409" s="179"/>
      <c r="D1409" s="179"/>
      <c r="E1409" s="179"/>
      <c r="F1409" s="179"/>
      <c r="G1409" s="179"/>
      <c r="H1409" s="179"/>
      <c r="I1409" s="179"/>
      <c r="J1409" s="179"/>
      <c r="K1409" s="196">
        <f t="shared" si="120"/>
        <v>0</v>
      </c>
      <c r="L1409" s="1118"/>
      <c r="M1409" s="1119"/>
      <c r="N1409" s="1118"/>
      <c r="O1409" s="1119"/>
      <c r="P1409" s="184"/>
      <c r="Q1409" s="184"/>
      <c r="R1409" s="184"/>
      <c r="S1409" s="175"/>
      <c r="T1409" s="175"/>
      <c r="U1409" s="175"/>
      <c r="V1409" s="175"/>
      <c r="W1409" s="175"/>
      <c r="X1409" s="175"/>
      <c r="Y1409" s="175"/>
      <c r="Z1409" s="175"/>
      <c r="AA1409" s="175"/>
      <c r="AB1409" s="175"/>
      <c r="AC1409" s="175"/>
      <c r="AD1409" s="179"/>
      <c r="AE1409" s="179"/>
      <c r="AF1409" s="179"/>
      <c r="AG1409" s="179"/>
      <c r="AH1409" s="179"/>
      <c r="AI1409" s="173"/>
      <c r="AJ1409" s="173"/>
      <c r="AK1409" s="173"/>
      <c r="AL1409" s="173"/>
      <c r="AM1409" s="179"/>
      <c r="AN1409" s="179"/>
      <c r="AO1409" s="194"/>
      <c r="AP1409" s="179">
        <v>1E-3</v>
      </c>
      <c r="AQ1409" s="179"/>
    </row>
    <row r="1410" spans="2:43">
      <c r="B1410" s="179"/>
      <c r="C1410" s="179"/>
      <c r="D1410" s="179"/>
      <c r="E1410" s="179"/>
      <c r="F1410" s="179"/>
      <c r="G1410" s="179"/>
      <c r="H1410" s="179"/>
      <c r="I1410" s="179"/>
      <c r="J1410" s="179"/>
      <c r="K1410" s="196">
        <f t="shared" si="120"/>
        <v>0</v>
      </c>
      <c r="L1410" s="1118"/>
      <c r="M1410" s="1119"/>
      <c r="N1410" s="1118"/>
      <c r="O1410" s="1119"/>
      <c r="P1410" s="184"/>
      <c r="Q1410" s="184"/>
      <c r="R1410" s="184"/>
      <c r="S1410" s="175"/>
      <c r="T1410" s="175"/>
      <c r="U1410" s="175"/>
      <c r="V1410" s="175"/>
      <c r="W1410" s="175"/>
      <c r="X1410" s="175"/>
      <c r="Y1410" s="175"/>
      <c r="Z1410" s="175"/>
      <c r="AA1410" s="175"/>
      <c r="AB1410" s="175"/>
      <c r="AC1410" s="175"/>
      <c r="AD1410" s="179"/>
      <c r="AE1410" s="179"/>
      <c r="AF1410" s="179"/>
      <c r="AG1410" s="179"/>
      <c r="AH1410" s="179"/>
      <c r="AI1410" s="173"/>
      <c r="AJ1410" s="173"/>
      <c r="AK1410" s="173"/>
      <c r="AL1410" s="173"/>
      <c r="AM1410" s="179"/>
      <c r="AN1410" s="179"/>
      <c r="AO1410" s="194"/>
      <c r="AP1410" s="179">
        <v>1E-3</v>
      </c>
      <c r="AQ1410" s="179"/>
    </row>
    <row r="1411" spans="2:43">
      <c r="B1411" s="179"/>
      <c r="C1411" s="179"/>
      <c r="D1411" s="179"/>
      <c r="E1411" s="179"/>
      <c r="F1411" s="179"/>
      <c r="G1411" s="179"/>
      <c r="H1411" s="179"/>
      <c r="I1411" s="179"/>
      <c r="J1411" s="179"/>
      <c r="K1411" s="196">
        <f t="shared" si="120"/>
        <v>0</v>
      </c>
      <c r="L1411" s="1118"/>
      <c r="M1411" s="1119"/>
      <c r="N1411" s="1118"/>
      <c r="O1411" s="1119"/>
      <c r="P1411" s="184"/>
      <c r="Q1411" s="184"/>
      <c r="R1411" s="184"/>
      <c r="S1411" s="175"/>
      <c r="T1411" s="175"/>
      <c r="U1411" s="175"/>
      <c r="V1411" s="175"/>
      <c r="W1411" s="175"/>
      <c r="X1411" s="175"/>
      <c r="Y1411" s="175"/>
      <c r="Z1411" s="175"/>
      <c r="AA1411" s="175"/>
      <c r="AB1411" s="175"/>
      <c r="AC1411" s="175"/>
      <c r="AD1411" s="179"/>
      <c r="AE1411" s="179"/>
      <c r="AF1411" s="179"/>
      <c r="AG1411" s="179"/>
      <c r="AH1411" s="179"/>
      <c r="AI1411" s="173"/>
      <c r="AJ1411" s="173"/>
      <c r="AK1411" s="173"/>
      <c r="AL1411" s="173"/>
      <c r="AM1411" s="179"/>
      <c r="AN1411" s="179"/>
      <c r="AO1411" s="194"/>
      <c r="AP1411" s="179">
        <v>1E-3</v>
      </c>
      <c r="AQ1411" s="179"/>
    </row>
    <row r="1412" spans="2:43">
      <c r="B1412" s="179"/>
      <c r="C1412" s="179"/>
      <c r="D1412" s="179"/>
      <c r="E1412" s="179"/>
      <c r="F1412" s="179"/>
      <c r="G1412" s="179"/>
      <c r="H1412" s="179"/>
      <c r="I1412" s="179"/>
      <c r="J1412" s="179"/>
      <c r="K1412" s="196">
        <f t="shared" si="120"/>
        <v>0</v>
      </c>
      <c r="L1412" s="1118"/>
      <c r="M1412" s="1119"/>
      <c r="N1412" s="1118"/>
      <c r="O1412" s="1119"/>
      <c r="P1412" s="184"/>
      <c r="Q1412" s="184"/>
      <c r="R1412" s="184"/>
      <c r="S1412" s="175"/>
      <c r="T1412" s="175"/>
      <c r="U1412" s="175"/>
      <c r="V1412" s="175"/>
      <c r="W1412" s="175"/>
      <c r="X1412" s="175"/>
      <c r="Y1412" s="175"/>
      <c r="Z1412" s="175"/>
      <c r="AA1412" s="175"/>
      <c r="AB1412" s="175"/>
      <c r="AC1412" s="175"/>
      <c r="AD1412" s="179"/>
      <c r="AE1412" s="179"/>
      <c r="AF1412" s="179"/>
      <c r="AG1412" s="179"/>
      <c r="AH1412" s="179"/>
      <c r="AI1412" s="173"/>
      <c r="AJ1412" s="173"/>
      <c r="AK1412" s="173"/>
      <c r="AL1412" s="173"/>
      <c r="AM1412" s="179"/>
      <c r="AN1412" s="179"/>
      <c r="AO1412" s="194"/>
      <c r="AP1412" s="179">
        <v>1E-3</v>
      </c>
      <c r="AQ1412" s="179"/>
    </row>
    <row r="1413" spans="2:43">
      <c r="B1413" s="179"/>
      <c r="C1413" s="179"/>
      <c r="D1413" s="179"/>
      <c r="E1413" s="179"/>
      <c r="F1413" s="179"/>
      <c r="G1413" s="179"/>
      <c r="H1413" s="179"/>
      <c r="I1413" s="179"/>
      <c r="J1413" s="179"/>
      <c r="K1413" s="196">
        <f t="shared" ref="K1413:K1476" si="121">AO1413+J1413</f>
        <v>0</v>
      </c>
      <c r="L1413" s="1118"/>
      <c r="M1413" s="1119"/>
      <c r="N1413" s="1118"/>
      <c r="O1413" s="1119"/>
      <c r="P1413" s="184"/>
      <c r="Q1413" s="184"/>
      <c r="R1413" s="184"/>
      <c r="S1413" s="175"/>
      <c r="T1413" s="175"/>
      <c r="U1413" s="175"/>
      <c r="V1413" s="175"/>
      <c r="W1413" s="175"/>
      <c r="X1413" s="175"/>
      <c r="Y1413" s="175"/>
      <c r="Z1413" s="175"/>
      <c r="AA1413" s="175"/>
      <c r="AB1413" s="175"/>
      <c r="AC1413" s="175"/>
      <c r="AD1413" s="179"/>
      <c r="AE1413" s="179"/>
      <c r="AF1413" s="179"/>
      <c r="AG1413" s="179"/>
      <c r="AH1413" s="179"/>
      <c r="AI1413" s="173"/>
      <c r="AJ1413" s="173"/>
      <c r="AK1413" s="173"/>
      <c r="AL1413" s="173"/>
      <c r="AM1413" s="179"/>
      <c r="AN1413" s="179"/>
      <c r="AO1413" s="194"/>
      <c r="AP1413" s="179">
        <v>1E-3</v>
      </c>
      <c r="AQ1413" s="179"/>
    </row>
    <row r="1414" spans="2:43">
      <c r="B1414" s="179"/>
      <c r="C1414" s="179"/>
      <c r="D1414" s="179"/>
      <c r="E1414" s="179"/>
      <c r="F1414" s="179"/>
      <c r="G1414" s="179"/>
      <c r="H1414" s="179"/>
      <c r="I1414" s="179"/>
      <c r="J1414" s="179"/>
      <c r="K1414" s="196">
        <f t="shared" si="121"/>
        <v>0</v>
      </c>
      <c r="L1414" s="1118"/>
      <c r="M1414" s="1119"/>
      <c r="N1414" s="1118"/>
      <c r="O1414" s="1119"/>
      <c r="P1414" s="184"/>
      <c r="Q1414" s="184"/>
      <c r="R1414" s="184"/>
      <c r="S1414" s="175"/>
      <c r="T1414" s="175"/>
      <c r="U1414" s="175"/>
      <c r="V1414" s="175"/>
      <c r="W1414" s="175"/>
      <c r="X1414" s="175"/>
      <c r="Y1414" s="175"/>
      <c r="Z1414" s="175"/>
      <c r="AA1414" s="175"/>
      <c r="AB1414" s="175"/>
      <c r="AC1414" s="175"/>
      <c r="AD1414" s="179"/>
      <c r="AE1414" s="179"/>
      <c r="AF1414" s="179"/>
      <c r="AG1414" s="179"/>
      <c r="AH1414" s="179"/>
      <c r="AI1414" s="173"/>
      <c r="AJ1414" s="173"/>
      <c r="AK1414" s="173"/>
      <c r="AL1414" s="173"/>
      <c r="AM1414" s="179"/>
      <c r="AN1414" s="179"/>
      <c r="AO1414" s="194"/>
      <c r="AP1414" s="179">
        <v>1E-3</v>
      </c>
      <c r="AQ1414" s="179"/>
    </row>
    <row r="1415" spans="2:43">
      <c r="B1415" s="179"/>
      <c r="C1415" s="179"/>
      <c r="D1415" s="179"/>
      <c r="E1415" s="179"/>
      <c r="F1415" s="179"/>
      <c r="G1415" s="179"/>
      <c r="H1415" s="179"/>
      <c r="I1415" s="179"/>
      <c r="J1415" s="179"/>
      <c r="K1415" s="196">
        <f t="shared" si="121"/>
        <v>0</v>
      </c>
      <c r="L1415" s="1118"/>
      <c r="M1415" s="1119"/>
      <c r="N1415" s="1118"/>
      <c r="O1415" s="1119"/>
      <c r="P1415" s="184"/>
      <c r="Q1415" s="184"/>
      <c r="R1415" s="184"/>
      <c r="S1415" s="175"/>
      <c r="T1415" s="175"/>
      <c r="U1415" s="175"/>
      <c r="V1415" s="175"/>
      <c r="W1415" s="175"/>
      <c r="X1415" s="175"/>
      <c r="Y1415" s="175"/>
      <c r="Z1415" s="175"/>
      <c r="AA1415" s="175"/>
      <c r="AB1415" s="175"/>
      <c r="AC1415" s="175"/>
      <c r="AD1415" s="179"/>
      <c r="AE1415" s="179"/>
      <c r="AF1415" s="179"/>
      <c r="AG1415" s="179"/>
      <c r="AH1415" s="179"/>
      <c r="AI1415" s="173"/>
      <c r="AJ1415" s="173"/>
      <c r="AK1415" s="173"/>
      <c r="AL1415" s="173"/>
      <c r="AM1415" s="179"/>
      <c r="AN1415" s="179"/>
      <c r="AO1415" s="194"/>
      <c r="AP1415" s="179">
        <v>1E-3</v>
      </c>
      <c r="AQ1415" s="179"/>
    </row>
    <row r="1416" spans="2:43">
      <c r="B1416" s="179"/>
      <c r="C1416" s="179"/>
      <c r="D1416" s="179"/>
      <c r="E1416" s="179"/>
      <c r="F1416" s="179"/>
      <c r="G1416" s="179"/>
      <c r="H1416" s="179"/>
      <c r="I1416" s="179"/>
      <c r="J1416" s="179"/>
      <c r="K1416" s="196">
        <f t="shared" si="121"/>
        <v>0</v>
      </c>
      <c r="L1416" s="1118"/>
      <c r="M1416" s="1119"/>
      <c r="N1416" s="1118"/>
      <c r="O1416" s="1119"/>
      <c r="P1416" s="184"/>
      <c r="Q1416" s="184"/>
      <c r="R1416" s="184"/>
      <c r="S1416" s="175"/>
      <c r="T1416" s="175"/>
      <c r="U1416" s="175"/>
      <c r="V1416" s="175"/>
      <c r="W1416" s="175"/>
      <c r="X1416" s="175"/>
      <c r="Y1416" s="175"/>
      <c r="Z1416" s="175"/>
      <c r="AA1416" s="175"/>
      <c r="AB1416" s="175"/>
      <c r="AC1416" s="175"/>
      <c r="AD1416" s="179"/>
      <c r="AE1416" s="179"/>
      <c r="AF1416" s="179"/>
      <c r="AG1416" s="179"/>
      <c r="AH1416" s="179"/>
      <c r="AI1416" s="173"/>
      <c r="AJ1416" s="173"/>
      <c r="AK1416" s="173"/>
      <c r="AL1416" s="173"/>
      <c r="AM1416" s="179"/>
      <c r="AN1416" s="179"/>
      <c r="AO1416" s="194"/>
      <c r="AP1416" s="179">
        <v>1E-3</v>
      </c>
      <c r="AQ1416" s="179"/>
    </row>
    <row r="1417" spans="2:43">
      <c r="B1417" s="179"/>
      <c r="C1417" s="179"/>
      <c r="D1417" s="179"/>
      <c r="E1417" s="179"/>
      <c r="F1417" s="179"/>
      <c r="G1417" s="179"/>
      <c r="H1417" s="179"/>
      <c r="I1417" s="179"/>
      <c r="J1417" s="179"/>
      <c r="K1417" s="196">
        <f t="shared" si="121"/>
        <v>0</v>
      </c>
      <c r="L1417" s="1118"/>
      <c r="M1417" s="1119"/>
      <c r="N1417" s="1118"/>
      <c r="O1417" s="1119"/>
      <c r="P1417" s="184"/>
      <c r="Q1417" s="184"/>
      <c r="R1417" s="184"/>
      <c r="S1417" s="175"/>
      <c r="T1417" s="175"/>
      <c r="U1417" s="175"/>
      <c r="V1417" s="175"/>
      <c r="W1417" s="175"/>
      <c r="X1417" s="175"/>
      <c r="Y1417" s="175"/>
      <c r="Z1417" s="175"/>
      <c r="AA1417" s="175"/>
      <c r="AB1417" s="175"/>
      <c r="AC1417" s="175"/>
      <c r="AD1417" s="179"/>
      <c r="AE1417" s="179"/>
      <c r="AF1417" s="179"/>
      <c r="AG1417" s="179"/>
      <c r="AH1417" s="179"/>
      <c r="AI1417" s="173"/>
      <c r="AJ1417" s="173"/>
      <c r="AK1417" s="173"/>
      <c r="AL1417" s="173"/>
      <c r="AM1417" s="179"/>
      <c r="AN1417" s="179"/>
      <c r="AO1417" s="194"/>
      <c r="AP1417" s="179">
        <v>1E-3</v>
      </c>
      <c r="AQ1417" s="179"/>
    </row>
    <row r="1418" spans="2:43">
      <c r="B1418" s="179"/>
      <c r="C1418" s="179"/>
      <c r="D1418" s="179"/>
      <c r="E1418" s="179"/>
      <c r="F1418" s="179"/>
      <c r="G1418" s="179"/>
      <c r="H1418" s="179"/>
      <c r="I1418" s="179"/>
      <c r="J1418" s="179"/>
      <c r="K1418" s="196">
        <f t="shared" si="121"/>
        <v>0</v>
      </c>
      <c r="L1418" s="1118"/>
      <c r="M1418" s="1119"/>
      <c r="N1418" s="1118"/>
      <c r="O1418" s="1119"/>
      <c r="P1418" s="184"/>
      <c r="Q1418" s="184"/>
      <c r="R1418" s="184"/>
      <c r="S1418" s="175"/>
      <c r="T1418" s="175"/>
      <c r="U1418" s="175"/>
      <c r="V1418" s="175"/>
      <c r="W1418" s="175"/>
      <c r="X1418" s="175"/>
      <c r="Y1418" s="175"/>
      <c r="Z1418" s="175"/>
      <c r="AA1418" s="175"/>
      <c r="AB1418" s="175"/>
      <c r="AC1418" s="175"/>
      <c r="AD1418" s="179"/>
      <c r="AE1418" s="179"/>
      <c r="AF1418" s="179"/>
      <c r="AG1418" s="179"/>
      <c r="AH1418" s="179"/>
      <c r="AI1418" s="173"/>
      <c r="AJ1418" s="173"/>
      <c r="AK1418" s="173"/>
      <c r="AL1418" s="173"/>
      <c r="AM1418" s="179"/>
      <c r="AN1418" s="179"/>
      <c r="AO1418" s="194"/>
      <c r="AP1418" s="179">
        <v>1E-3</v>
      </c>
      <c r="AQ1418" s="179"/>
    </row>
    <row r="1419" spans="2:43">
      <c r="B1419" s="179"/>
      <c r="C1419" s="179"/>
      <c r="D1419" s="179"/>
      <c r="E1419" s="179"/>
      <c r="F1419" s="179"/>
      <c r="G1419" s="179"/>
      <c r="H1419" s="179"/>
      <c r="I1419" s="179"/>
      <c r="J1419" s="179"/>
      <c r="K1419" s="196">
        <f t="shared" si="121"/>
        <v>0</v>
      </c>
      <c r="L1419" s="1118"/>
      <c r="M1419" s="1119"/>
      <c r="N1419" s="1118"/>
      <c r="O1419" s="1119"/>
      <c r="P1419" s="184"/>
      <c r="Q1419" s="184"/>
      <c r="R1419" s="184"/>
      <c r="S1419" s="175"/>
      <c r="T1419" s="175"/>
      <c r="U1419" s="175"/>
      <c r="V1419" s="175"/>
      <c r="W1419" s="175"/>
      <c r="X1419" s="175"/>
      <c r="Y1419" s="175"/>
      <c r="Z1419" s="175"/>
      <c r="AA1419" s="175"/>
      <c r="AB1419" s="175"/>
      <c r="AC1419" s="175"/>
      <c r="AD1419" s="179"/>
      <c r="AE1419" s="179"/>
      <c r="AF1419" s="179"/>
      <c r="AG1419" s="179"/>
      <c r="AH1419" s="179"/>
      <c r="AI1419" s="173"/>
      <c r="AJ1419" s="173"/>
      <c r="AK1419" s="173"/>
      <c r="AL1419" s="173"/>
      <c r="AM1419" s="179"/>
      <c r="AN1419" s="179"/>
      <c r="AO1419" s="194"/>
      <c r="AP1419" s="179">
        <v>1E-3</v>
      </c>
      <c r="AQ1419" s="179"/>
    </row>
    <row r="1420" spans="2:43">
      <c r="B1420" s="179"/>
      <c r="C1420" s="179"/>
      <c r="D1420" s="179"/>
      <c r="E1420" s="179"/>
      <c r="F1420" s="179"/>
      <c r="G1420" s="179"/>
      <c r="H1420" s="179"/>
      <c r="I1420" s="179"/>
      <c r="J1420" s="179"/>
      <c r="K1420" s="196">
        <f t="shared" si="121"/>
        <v>0</v>
      </c>
      <c r="L1420" s="1118"/>
      <c r="M1420" s="1119"/>
      <c r="N1420" s="1118"/>
      <c r="O1420" s="1119"/>
      <c r="P1420" s="184"/>
      <c r="Q1420" s="184"/>
      <c r="R1420" s="184"/>
      <c r="S1420" s="175"/>
      <c r="T1420" s="175"/>
      <c r="U1420" s="175"/>
      <c r="V1420" s="175"/>
      <c r="W1420" s="175"/>
      <c r="X1420" s="175"/>
      <c r="Y1420" s="175"/>
      <c r="Z1420" s="175"/>
      <c r="AA1420" s="175"/>
      <c r="AB1420" s="175"/>
      <c r="AC1420" s="175"/>
      <c r="AD1420" s="179"/>
      <c r="AE1420" s="179"/>
      <c r="AF1420" s="179"/>
      <c r="AG1420" s="179"/>
      <c r="AH1420" s="179"/>
      <c r="AI1420" s="173"/>
      <c r="AJ1420" s="173"/>
      <c r="AK1420" s="173"/>
      <c r="AL1420" s="173"/>
      <c r="AM1420" s="179"/>
      <c r="AN1420" s="179"/>
      <c r="AO1420" s="194"/>
      <c r="AP1420" s="179">
        <v>1E-3</v>
      </c>
      <c r="AQ1420" s="179"/>
    </row>
    <row r="1421" spans="2:43">
      <c r="B1421" s="179"/>
      <c r="C1421" s="179"/>
      <c r="D1421" s="179"/>
      <c r="E1421" s="179"/>
      <c r="F1421" s="179"/>
      <c r="G1421" s="179"/>
      <c r="H1421" s="179"/>
      <c r="I1421" s="179"/>
      <c r="J1421" s="179"/>
      <c r="K1421" s="196">
        <f t="shared" si="121"/>
        <v>0</v>
      </c>
      <c r="L1421" s="1118"/>
      <c r="M1421" s="1119"/>
      <c r="N1421" s="1118"/>
      <c r="O1421" s="1119"/>
      <c r="P1421" s="184"/>
      <c r="Q1421" s="184"/>
      <c r="R1421" s="184"/>
      <c r="S1421" s="175"/>
      <c r="T1421" s="175"/>
      <c r="U1421" s="175"/>
      <c r="V1421" s="175"/>
      <c r="W1421" s="175"/>
      <c r="X1421" s="175"/>
      <c r="Y1421" s="175"/>
      <c r="Z1421" s="175"/>
      <c r="AA1421" s="175"/>
      <c r="AB1421" s="175"/>
      <c r="AC1421" s="175"/>
      <c r="AD1421" s="179"/>
      <c r="AE1421" s="179"/>
      <c r="AF1421" s="179"/>
      <c r="AG1421" s="179"/>
      <c r="AH1421" s="179"/>
      <c r="AI1421" s="173"/>
      <c r="AJ1421" s="173"/>
      <c r="AK1421" s="173"/>
      <c r="AL1421" s="173"/>
      <c r="AM1421" s="179"/>
      <c r="AN1421" s="179"/>
      <c r="AO1421" s="194"/>
      <c r="AP1421" s="179">
        <v>1E-3</v>
      </c>
      <c r="AQ1421" s="179"/>
    </row>
    <row r="1422" spans="2:43">
      <c r="B1422" s="179"/>
      <c r="C1422" s="179"/>
      <c r="D1422" s="179"/>
      <c r="E1422" s="179"/>
      <c r="F1422" s="179"/>
      <c r="G1422" s="179"/>
      <c r="H1422" s="179"/>
      <c r="I1422" s="179"/>
      <c r="J1422" s="179"/>
      <c r="K1422" s="196">
        <f t="shared" si="121"/>
        <v>0</v>
      </c>
      <c r="L1422" s="1118"/>
      <c r="M1422" s="1119"/>
      <c r="N1422" s="1118"/>
      <c r="O1422" s="1119"/>
      <c r="P1422" s="184"/>
      <c r="Q1422" s="184"/>
      <c r="R1422" s="184"/>
      <c r="S1422" s="175"/>
      <c r="T1422" s="175"/>
      <c r="U1422" s="175"/>
      <c r="V1422" s="175"/>
      <c r="W1422" s="175"/>
      <c r="X1422" s="175"/>
      <c r="Y1422" s="175"/>
      <c r="Z1422" s="175"/>
      <c r="AA1422" s="175"/>
      <c r="AB1422" s="175"/>
      <c r="AC1422" s="175"/>
      <c r="AD1422" s="179"/>
      <c r="AE1422" s="179"/>
      <c r="AF1422" s="179"/>
      <c r="AG1422" s="179"/>
      <c r="AH1422" s="179"/>
      <c r="AI1422" s="173"/>
      <c r="AJ1422" s="173"/>
      <c r="AK1422" s="173"/>
      <c r="AL1422" s="173"/>
      <c r="AM1422" s="179"/>
      <c r="AN1422" s="179"/>
      <c r="AO1422" s="194"/>
      <c r="AP1422" s="179">
        <v>1E-3</v>
      </c>
      <c r="AQ1422" s="179"/>
    </row>
    <row r="1423" spans="2:43">
      <c r="B1423" s="179"/>
      <c r="C1423" s="179"/>
      <c r="D1423" s="179"/>
      <c r="E1423" s="179"/>
      <c r="F1423" s="179"/>
      <c r="G1423" s="179"/>
      <c r="H1423" s="179"/>
      <c r="I1423" s="179"/>
      <c r="J1423" s="179"/>
      <c r="K1423" s="196">
        <f t="shared" si="121"/>
        <v>0</v>
      </c>
      <c r="L1423" s="1118"/>
      <c r="M1423" s="1119"/>
      <c r="N1423" s="1118"/>
      <c r="O1423" s="1119"/>
      <c r="P1423" s="184"/>
      <c r="Q1423" s="184"/>
      <c r="R1423" s="184"/>
      <c r="S1423" s="175"/>
      <c r="T1423" s="175"/>
      <c r="U1423" s="175"/>
      <c r="V1423" s="175"/>
      <c r="W1423" s="175"/>
      <c r="X1423" s="175"/>
      <c r="Y1423" s="175"/>
      <c r="Z1423" s="175"/>
      <c r="AA1423" s="175"/>
      <c r="AB1423" s="175"/>
      <c r="AC1423" s="175"/>
      <c r="AD1423" s="179"/>
      <c r="AE1423" s="179"/>
      <c r="AF1423" s="179"/>
      <c r="AG1423" s="179"/>
      <c r="AH1423" s="179"/>
      <c r="AI1423" s="173"/>
      <c r="AJ1423" s="173"/>
      <c r="AK1423" s="173"/>
      <c r="AL1423" s="173"/>
      <c r="AM1423" s="179"/>
      <c r="AN1423" s="179"/>
      <c r="AO1423" s="194"/>
      <c r="AP1423" s="179">
        <v>1E-3</v>
      </c>
      <c r="AQ1423" s="179"/>
    </row>
    <row r="1424" spans="2:43">
      <c r="B1424" s="179"/>
      <c r="C1424" s="179"/>
      <c r="D1424" s="179"/>
      <c r="E1424" s="179"/>
      <c r="F1424" s="179"/>
      <c r="G1424" s="179"/>
      <c r="H1424" s="179"/>
      <c r="I1424" s="179"/>
      <c r="J1424" s="179"/>
      <c r="K1424" s="196">
        <f t="shared" si="121"/>
        <v>0</v>
      </c>
      <c r="L1424" s="1118"/>
      <c r="M1424" s="1119"/>
      <c r="N1424" s="1118"/>
      <c r="O1424" s="1119"/>
      <c r="P1424" s="184"/>
      <c r="Q1424" s="184"/>
      <c r="R1424" s="184"/>
      <c r="S1424" s="175"/>
      <c r="T1424" s="175"/>
      <c r="U1424" s="175"/>
      <c r="V1424" s="175"/>
      <c r="W1424" s="175"/>
      <c r="X1424" s="175"/>
      <c r="Y1424" s="175"/>
      <c r="Z1424" s="175"/>
      <c r="AA1424" s="175"/>
      <c r="AB1424" s="175"/>
      <c r="AC1424" s="175"/>
      <c r="AD1424" s="179"/>
      <c r="AE1424" s="179"/>
      <c r="AF1424" s="179"/>
      <c r="AG1424" s="179"/>
      <c r="AH1424" s="179"/>
      <c r="AI1424" s="173"/>
      <c r="AJ1424" s="173"/>
      <c r="AK1424" s="173"/>
      <c r="AL1424" s="173"/>
      <c r="AM1424" s="179"/>
      <c r="AN1424" s="179"/>
      <c r="AO1424" s="194"/>
      <c r="AP1424" s="179">
        <v>1E-3</v>
      </c>
      <c r="AQ1424" s="179"/>
    </row>
    <row r="1425" spans="2:43">
      <c r="B1425" s="179"/>
      <c r="C1425" s="179"/>
      <c r="D1425" s="179"/>
      <c r="E1425" s="179"/>
      <c r="F1425" s="179"/>
      <c r="G1425" s="179"/>
      <c r="H1425" s="179"/>
      <c r="I1425" s="179"/>
      <c r="J1425" s="179"/>
      <c r="K1425" s="196">
        <f t="shared" si="121"/>
        <v>0</v>
      </c>
      <c r="L1425" s="1118"/>
      <c r="M1425" s="1119"/>
      <c r="N1425" s="1118"/>
      <c r="O1425" s="1119"/>
      <c r="P1425" s="184"/>
      <c r="Q1425" s="184"/>
      <c r="R1425" s="184"/>
      <c r="S1425" s="175"/>
      <c r="T1425" s="175"/>
      <c r="U1425" s="175"/>
      <c r="V1425" s="175"/>
      <c r="W1425" s="175"/>
      <c r="X1425" s="175"/>
      <c r="Y1425" s="175"/>
      <c r="Z1425" s="175"/>
      <c r="AA1425" s="175"/>
      <c r="AB1425" s="175"/>
      <c r="AC1425" s="175"/>
      <c r="AD1425" s="179"/>
      <c r="AE1425" s="179"/>
      <c r="AF1425" s="179"/>
      <c r="AG1425" s="179"/>
      <c r="AH1425" s="179"/>
      <c r="AI1425" s="173"/>
      <c r="AJ1425" s="173"/>
      <c r="AK1425" s="173"/>
      <c r="AL1425" s="173"/>
      <c r="AM1425" s="179"/>
      <c r="AN1425" s="179"/>
      <c r="AO1425" s="194"/>
      <c r="AP1425" s="179">
        <v>1E-3</v>
      </c>
      <c r="AQ1425" s="179"/>
    </row>
    <row r="1426" spans="2:43">
      <c r="B1426" s="179"/>
      <c r="C1426" s="179"/>
      <c r="D1426" s="179"/>
      <c r="E1426" s="179"/>
      <c r="F1426" s="179"/>
      <c r="G1426" s="179"/>
      <c r="H1426" s="179"/>
      <c r="I1426" s="179"/>
      <c r="J1426" s="179"/>
      <c r="K1426" s="196">
        <f t="shared" si="121"/>
        <v>0</v>
      </c>
      <c r="L1426" s="1118"/>
      <c r="M1426" s="1119"/>
      <c r="N1426" s="1118"/>
      <c r="O1426" s="1119"/>
      <c r="P1426" s="184"/>
      <c r="Q1426" s="184"/>
      <c r="R1426" s="184"/>
      <c r="S1426" s="175"/>
      <c r="T1426" s="175"/>
      <c r="U1426" s="175"/>
      <c r="V1426" s="175"/>
      <c r="W1426" s="175"/>
      <c r="X1426" s="175"/>
      <c r="Y1426" s="175"/>
      <c r="Z1426" s="175"/>
      <c r="AA1426" s="175"/>
      <c r="AB1426" s="175"/>
      <c r="AC1426" s="175"/>
      <c r="AD1426" s="179"/>
      <c r="AE1426" s="179"/>
      <c r="AF1426" s="179"/>
      <c r="AG1426" s="179"/>
      <c r="AH1426" s="179"/>
      <c r="AI1426" s="173"/>
      <c r="AJ1426" s="173"/>
      <c r="AK1426" s="173"/>
      <c r="AL1426" s="173"/>
      <c r="AM1426" s="179"/>
      <c r="AN1426" s="179"/>
      <c r="AO1426" s="194"/>
      <c r="AP1426" s="179">
        <v>1E-3</v>
      </c>
      <c r="AQ1426" s="179"/>
    </row>
    <row r="1427" spans="2:43">
      <c r="B1427" s="179"/>
      <c r="C1427" s="179"/>
      <c r="D1427" s="179"/>
      <c r="E1427" s="179"/>
      <c r="F1427" s="179"/>
      <c r="G1427" s="179"/>
      <c r="H1427" s="179"/>
      <c r="I1427" s="179"/>
      <c r="J1427" s="179"/>
      <c r="K1427" s="196">
        <f t="shared" si="121"/>
        <v>0</v>
      </c>
      <c r="L1427" s="1118"/>
      <c r="M1427" s="1119"/>
      <c r="N1427" s="1118"/>
      <c r="O1427" s="1119"/>
      <c r="P1427" s="184"/>
      <c r="Q1427" s="184"/>
      <c r="R1427" s="184"/>
      <c r="S1427" s="175"/>
      <c r="T1427" s="175"/>
      <c r="U1427" s="175"/>
      <c r="V1427" s="175"/>
      <c r="W1427" s="175"/>
      <c r="X1427" s="175"/>
      <c r="Y1427" s="175"/>
      <c r="Z1427" s="175"/>
      <c r="AA1427" s="175"/>
      <c r="AB1427" s="175"/>
      <c r="AC1427" s="175"/>
      <c r="AD1427" s="179"/>
      <c r="AE1427" s="179"/>
      <c r="AF1427" s="179"/>
      <c r="AG1427" s="179"/>
      <c r="AH1427" s="179"/>
      <c r="AI1427" s="173"/>
      <c r="AJ1427" s="173"/>
      <c r="AK1427" s="173"/>
      <c r="AL1427" s="173"/>
      <c r="AM1427" s="179"/>
      <c r="AN1427" s="179"/>
      <c r="AO1427" s="194"/>
      <c r="AP1427" s="179">
        <v>1E-3</v>
      </c>
      <c r="AQ1427" s="179"/>
    </row>
    <row r="1428" spans="2:43">
      <c r="B1428" s="179"/>
      <c r="C1428" s="179"/>
      <c r="D1428" s="179"/>
      <c r="E1428" s="179"/>
      <c r="F1428" s="179"/>
      <c r="G1428" s="179"/>
      <c r="H1428" s="179"/>
      <c r="I1428" s="179"/>
      <c r="J1428" s="179"/>
      <c r="K1428" s="196">
        <f t="shared" si="121"/>
        <v>0</v>
      </c>
      <c r="L1428" s="1118"/>
      <c r="M1428" s="1119"/>
      <c r="N1428" s="1118"/>
      <c r="O1428" s="1119"/>
      <c r="P1428" s="184"/>
      <c r="Q1428" s="184"/>
      <c r="R1428" s="184"/>
      <c r="S1428" s="175"/>
      <c r="T1428" s="175"/>
      <c r="U1428" s="175"/>
      <c r="V1428" s="175"/>
      <c r="W1428" s="175"/>
      <c r="X1428" s="175"/>
      <c r="Y1428" s="175"/>
      <c r="Z1428" s="175"/>
      <c r="AA1428" s="175"/>
      <c r="AB1428" s="175"/>
      <c r="AC1428" s="175"/>
      <c r="AD1428" s="179"/>
      <c r="AE1428" s="179"/>
      <c r="AF1428" s="179"/>
      <c r="AG1428" s="179"/>
      <c r="AH1428" s="179"/>
      <c r="AI1428" s="173"/>
      <c r="AJ1428" s="173"/>
      <c r="AK1428" s="173"/>
      <c r="AL1428" s="173"/>
      <c r="AM1428" s="179"/>
      <c r="AN1428" s="179"/>
      <c r="AO1428" s="194"/>
      <c r="AP1428" s="179">
        <v>1E-3</v>
      </c>
      <c r="AQ1428" s="179"/>
    </row>
    <row r="1429" spans="2:43">
      <c r="B1429" s="179"/>
      <c r="C1429" s="179"/>
      <c r="D1429" s="179"/>
      <c r="E1429" s="179"/>
      <c r="F1429" s="179"/>
      <c r="G1429" s="179"/>
      <c r="H1429" s="179"/>
      <c r="I1429" s="179"/>
      <c r="J1429" s="179"/>
      <c r="K1429" s="196">
        <f t="shared" si="121"/>
        <v>0</v>
      </c>
      <c r="L1429" s="1118"/>
      <c r="M1429" s="1119"/>
      <c r="N1429" s="1118"/>
      <c r="O1429" s="1119"/>
      <c r="P1429" s="184"/>
      <c r="Q1429" s="184"/>
      <c r="R1429" s="184"/>
      <c r="S1429" s="175"/>
      <c r="T1429" s="175"/>
      <c r="U1429" s="175"/>
      <c r="V1429" s="175"/>
      <c r="W1429" s="175"/>
      <c r="X1429" s="175"/>
      <c r="Y1429" s="175"/>
      <c r="Z1429" s="175"/>
      <c r="AA1429" s="175"/>
      <c r="AB1429" s="175"/>
      <c r="AC1429" s="175"/>
      <c r="AD1429" s="179"/>
      <c r="AE1429" s="179"/>
      <c r="AF1429" s="179"/>
      <c r="AG1429" s="179"/>
      <c r="AH1429" s="179"/>
      <c r="AI1429" s="173"/>
      <c r="AJ1429" s="173"/>
      <c r="AK1429" s="173"/>
      <c r="AL1429" s="173"/>
      <c r="AM1429" s="179"/>
      <c r="AN1429" s="179"/>
      <c r="AO1429" s="194"/>
      <c r="AP1429" s="179">
        <v>1E-3</v>
      </c>
      <c r="AQ1429" s="179"/>
    </row>
    <row r="1430" spans="2:43">
      <c r="B1430" s="179"/>
      <c r="C1430" s="179"/>
      <c r="D1430" s="179"/>
      <c r="E1430" s="179"/>
      <c r="F1430" s="179"/>
      <c r="G1430" s="179"/>
      <c r="H1430" s="179"/>
      <c r="I1430" s="179"/>
      <c r="J1430" s="179"/>
      <c r="K1430" s="196">
        <f t="shared" si="121"/>
        <v>0</v>
      </c>
      <c r="L1430" s="1118"/>
      <c r="M1430" s="1119"/>
      <c r="N1430" s="1118"/>
      <c r="O1430" s="1119"/>
      <c r="P1430" s="184"/>
      <c r="Q1430" s="184"/>
      <c r="R1430" s="184"/>
      <c r="S1430" s="175"/>
      <c r="T1430" s="175"/>
      <c r="U1430" s="175"/>
      <c r="V1430" s="175"/>
      <c r="W1430" s="175"/>
      <c r="X1430" s="175"/>
      <c r="Y1430" s="175"/>
      <c r="Z1430" s="175"/>
      <c r="AA1430" s="175"/>
      <c r="AB1430" s="175"/>
      <c r="AC1430" s="175"/>
      <c r="AD1430" s="179"/>
      <c r="AE1430" s="179"/>
      <c r="AF1430" s="179"/>
      <c r="AG1430" s="179"/>
      <c r="AH1430" s="179"/>
      <c r="AI1430" s="173"/>
      <c r="AJ1430" s="173"/>
      <c r="AK1430" s="173"/>
      <c r="AL1430" s="173"/>
      <c r="AM1430" s="179"/>
      <c r="AN1430" s="179"/>
      <c r="AO1430" s="194"/>
      <c r="AP1430" s="179">
        <v>1E-3</v>
      </c>
      <c r="AQ1430" s="179"/>
    </row>
    <row r="1431" spans="2:43">
      <c r="B1431" s="179"/>
      <c r="C1431" s="179"/>
      <c r="D1431" s="179"/>
      <c r="E1431" s="179"/>
      <c r="F1431" s="179"/>
      <c r="G1431" s="179"/>
      <c r="H1431" s="179"/>
      <c r="I1431" s="179"/>
      <c r="J1431" s="179"/>
      <c r="K1431" s="196">
        <f t="shared" si="121"/>
        <v>0</v>
      </c>
      <c r="L1431" s="1118"/>
      <c r="M1431" s="1119"/>
      <c r="N1431" s="1118"/>
      <c r="O1431" s="1119"/>
      <c r="P1431" s="184"/>
      <c r="Q1431" s="184"/>
      <c r="R1431" s="184"/>
      <c r="S1431" s="175"/>
      <c r="T1431" s="175"/>
      <c r="U1431" s="175"/>
      <c r="V1431" s="175"/>
      <c r="W1431" s="175"/>
      <c r="X1431" s="175"/>
      <c r="Y1431" s="175"/>
      <c r="Z1431" s="175"/>
      <c r="AA1431" s="175"/>
      <c r="AB1431" s="175"/>
      <c r="AC1431" s="175"/>
      <c r="AD1431" s="179"/>
      <c r="AE1431" s="179"/>
      <c r="AF1431" s="179"/>
      <c r="AG1431" s="179"/>
      <c r="AH1431" s="179"/>
      <c r="AI1431" s="173"/>
      <c r="AJ1431" s="173"/>
      <c r="AK1431" s="173"/>
      <c r="AL1431" s="173"/>
      <c r="AM1431" s="179"/>
      <c r="AN1431" s="179"/>
      <c r="AO1431" s="194"/>
      <c r="AP1431" s="179">
        <v>1E-3</v>
      </c>
      <c r="AQ1431" s="179"/>
    </row>
    <row r="1432" spans="2:43">
      <c r="B1432" s="179"/>
      <c r="C1432" s="179"/>
      <c r="D1432" s="179"/>
      <c r="E1432" s="179"/>
      <c r="F1432" s="179"/>
      <c r="G1432" s="179"/>
      <c r="H1432" s="179"/>
      <c r="I1432" s="179"/>
      <c r="J1432" s="179"/>
      <c r="K1432" s="196">
        <f t="shared" si="121"/>
        <v>0</v>
      </c>
      <c r="L1432" s="1118"/>
      <c r="M1432" s="1119"/>
      <c r="N1432" s="1118"/>
      <c r="O1432" s="1119"/>
      <c r="P1432" s="184"/>
      <c r="Q1432" s="184"/>
      <c r="R1432" s="184"/>
      <c r="S1432" s="175"/>
      <c r="T1432" s="175"/>
      <c r="U1432" s="175"/>
      <c r="V1432" s="175"/>
      <c r="W1432" s="175"/>
      <c r="X1432" s="175"/>
      <c r="Y1432" s="175"/>
      <c r="Z1432" s="175"/>
      <c r="AA1432" s="175"/>
      <c r="AB1432" s="175"/>
      <c r="AC1432" s="175"/>
      <c r="AD1432" s="179"/>
      <c r="AE1432" s="179"/>
      <c r="AF1432" s="179"/>
      <c r="AG1432" s="179"/>
      <c r="AH1432" s="179"/>
      <c r="AI1432" s="173"/>
      <c r="AJ1432" s="173"/>
      <c r="AK1432" s="173"/>
      <c r="AL1432" s="173"/>
      <c r="AM1432" s="179"/>
      <c r="AN1432" s="179"/>
      <c r="AO1432" s="194"/>
      <c r="AP1432" s="179">
        <v>1E-3</v>
      </c>
      <c r="AQ1432" s="179"/>
    </row>
    <row r="1433" spans="2:43">
      <c r="B1433" s="179"/>
      <c r="C1433" s="179"/>
      <c r="D1433" s="179"/>
      <c r="E1433" s="179"/>
      <c r="F1433" s="179"/>
      <c r="G1433" s="179"/>
      <c r="H1433" s="179"/>
      <c r="I1433" s="179"/>
      <c r="J1433" s="179"/>
      <c r="K1433" s="196">
        <f t="shared" si="121"/>
        <v>0</v>
      </c>
      <c r="L1433" s="1118"/>
      <c r="M1433" s="1119"/>
      <c r="N1433" s="1118"/>
      <c r="O1433" s="1119"/>
      <c r="P1433" s="184"/>
      <c r="Q1433" s="184"/>
      <c r="R1433" s="184"/>
      <c r="S1433" s="175"/>
      <c r="T1433" s="175"/>
      <c r="U1433" s="175"/>
      <c r="V1433" s="175"/>
      <c r="W1433" s="175"/>
      <c r="X1433" s="175"/>
      <c r="Y1433" s="175"/>
      <c r="Z1433" s="175"/>
      <c r="AA1433" s="175"/>
      <c r="AB1433" s="175"/>
      <c r="AC1433" s="175"/>
      <c r="AD1433" s="179"/>
      <c r="AE1433" s="179"/>
      <c r="AF1433" s="179"/>
      <c r="AG1433" s="179"/>
      <c r="AH1433" s="179"/>
      <c r="AI1433" s="173"/>
      <c r="AJ1433" s="173"/>
      <c r="AK1433" s="173"/>
      <c r="AL1433" s="173"/>
      <c r="AM1433" s="179"/>
      <c r="AN1433" s="179"/>
      <c r="AO1433" s="194"/>
      <c r="AP1433" s="179">
        <v>1E-3</v>
      </c>
      <c r="AQ1433" s="179"/>
    </row>
    <row r="1434" spans="2:43">
      <c r="B1434" s="179"/>
      <c r="C1434" s="179"/>
      <c r="D1434" s="179"/>
      <c r="E1434" s="179"/>
      <c r="F1434" s="179"/>
      <c r="G1434" s="179"/>
      <c r="H1434" s="179"/>
      <c r="I1434" s="179"/>
      <c r="J1434" s="179"/>
      <c r="K1434" s="196">
        <f t="shared" si="121"/>
        <v>0</v>
      </c>
      <c r="L1434" s="1118"/>
      <c r="M1434" s="1119"/>
      <c r="N1434" s="1118"/>
      <c r="O1434" s="1119"/>
      <c r="P1434" s="184"/>
      <c r="Q1434" s="184"/>
      <c r="R1434" s="184"/>
      <c r="S1434" s="175"/>
      <c r="T1434" s="175"/>
      <c r="U1434" s="175"/>
      <c r="V1434" s="175"/>
      <c r="W1434" s="175"/>
      <c r="X1434" s="175"/>
      <c r="Y1434" s="175"/>
      <c r="Z1434" s="175"/>
      <c r="AA1434" s="175"/>
      <c r="AB1434" s="175"/>
      <c r="AC1434" s="175"/>
      <c r="AD1434" s="179"/>
      <c r="AE1434" s="179"/>
      <c r="AF1434" s="179"/>
      <c r="AG1434" s="179"/>
      <c r="AH1434" s="179"/>
      <c r="AI1434" s="173"/>
      <c r="AJ1434" s="173"/>
      <c r="AK1434" s="173"/>
      <c r="AL1434" s="173"/>
      <c r="AM1434" s="179"/>
      <c r="AN1434" s="179"/>
      <c r="AO1434" s="194"/>
      <c r="AP1434" s="179">
        <v>1E-3</v>
      </c>
      <c r="AQ1434" s="179"/>
    </row>
    <row r="1435" spans="2:43">
      <c r="B1435" s="179"/>
      <c r="C1435" s="179"/>
      <c r="D1435" s="179"/>
      <c r="E1435" s="179"/>
      <c r="F1435" s="179"/>
      <c r="G1435" s="179"/>
      <c r="H1435" s="179"/>
      <c r="I1435" s="179"/>
      <c r="J1435" s="179"/>
      <c r="K1435" s="196">
        <f t="shared" si="121"/>
        <v>0</v>
      </c>
      <c r="L1435" s="1118"/>
      <c r="M1435" s="1119"/>
      <c r="N1435" s="1118"/>
      <c r="O1435" s="1119"/>
      <c r="P1435" s="184"/>
      <c r="Q1435" s="184"/>
      <c r="R1435" s="184"/>
      <c r="S1435" s="175"/>
      <c r="T1435" s="175"/>
      <c r="U1435" s="175"/>
      <c r="V1435" s="175"/>
      <c r="W1435" s="175"/>
      <c r="X1435" s="175"/>
      <c r="Y1435" s="175"/>
      <c r="Z1435" s="175"/>
      <c r="AA1435" s="175"/>
      <c r="AB1435" s="175"/>
      <c r="AC1435" s="175"/>
      <c r="AD1435" s="179"/>
      <c r="AE1435" s="179"/>
      <c r="AF1435" s="179"/>
      <c r="AG1435" s="179"/>
      <c r="AH1435" s="179"/>
      <c r="AI1435" s="173"/>
      <c r="AJ1435" s="173"/>
      <c r="AK1435" s="173"/>
      <c r="AL1435" s="173"/>
      <c r="AM1435" s="179"/>
      <c r="AN1435" s="179"/>
      <c r="AO1435" s="194"/>
      <c r="AP1435" s="179">
        <v>1E-3</v>
      </c>
      <c r="AQ1435" s="179"/>
    </row>
    <row r="1436" spans="2:43">
      <c r="B1436" s="179"/>
      <c r="C1436" s="179"/>
      <c r="D1436" s="179"/>
      <c r="E1436" s="179"/>
      <c r="F1436" s="179"/>
      <c r="G1436" s="179"/>
      <c r="H1436" s="179"/>
      <c r="I1436" s="179"/>
      <c r="J1436" s="179"/>
      <c r="K1436" s="196">
        <f t="shared" si="121"/>
        <v>0</v>
      </c>
      <c r="L1436" s="1118"/>
      <c r="M1436" s="1119"/>
      <c r="N1436" s="1118"/>
      <c r="O1436" s="1119"/>
      <c r="P1436" s="184"/>
      <c r="Q1436" s="184"/>
      <c r="R1436" s="184"/>
      <c r="S1436" s="175"/>
      <c r="T1436" s="175"/>
      <c r="U1436" s="175"/>
      <c r="V1436" s="175"/>
      <c r="W1436" s="175"/>
      <c r="X1436" s="175"/>
      <c r="Y1436" s="175"/>
      <c r="Z1436" s="175"/>
      <c r="AA1436" s="175"/>
      <c r="AB1436" s="175"/>
      <c r="AC1436" s="175"/>
      <c r="AD1436" s="179"/>
      <c r="AE1436" s="179"/>
      <c r="AF1436" s="179"/>
      <c r="AG1436" s="179"/>
      <c r="AH1436" s="179"/>
      <c r="AI1436" s="173"/>
      <c r="AJ1436" s="173"/>
      <c r="AK1436" s="173"/>
      <c r="AL1436" s="173"/>
      <c r="AM1436" s="179"/>
      <c r="AN1436" s="179"/>
      <c r="AO1436" s="194"/>
      <c r="AP1436" s="179">
        <v>1E-3</v>
      </c>
      <c r="AQ1436" s="179"/>
    </row>
    <row r="1437" spans="2:43">
      <c r="B1437" s="179"/>
      <c r="C1437" s="179"/>
      <c r="D1437" s="179"/>
      <c r="E1437" s="179"/>
      <c r="F1437" s="179"/>
      <c r="G1437" s="179"/>
      <c r="H1437" s="179"/>
      <c r="I1437" s="179"/>
      <c r="J1437" s="179"/>
      <c r="K1437" s="196">
        <f t="shared" si="121"/>
        <v>0</v>
      </c>
      <c r="L1437" s="1118"/>
      <c r="M1437" s="1119"/>
      <c r="N1437" s="1118"/>
      <c r="O1437" s="1119"/>
      <c r="P1437" s="184"/>
      <c r="Q1437" s="184"/>
      <c r="R1437" s="184"/>
      <c r="S1437" s="175"/>
      <c r="T1437" s="175"/>
      <c r="U1437" s="175"/>
      <c r="V1437" s="175"/>
      <c r="W1437" s="175"/>
      <c r="X1437" s="175"/>
      <c r="Y1437" s="175"/>
      <c r="Z1437" s="175"/>
      <c r="AA1437" s="175"/>
      <c r="AB1437" s="175"/>
      <c r="AC1437" s="175"/>
      <c r="AD1437" s="179"/>
      <c r="AE1437" s="179"/>
      <c r="AF1437" s="179"/>
      <c r="AG1437" s="179"/>
      <c r="AH1437" s="179"/>
      <c r="AI1437" s="173"/>
      <c r="AJ1437" s="173"/>
      <c r="AK1437" s="173"/>
      <c r="AL1437" s="173"/>
      <c r="AM1437" s="179"/>
      <c r="AN1437" s="179"/>
      <c r="AO1437" s="194"/>
      <c r="AP1437" s="179">
        <v>1E-3</v>
      </c>
      <c r="AQ1437" s="179"/>
    </row>
    <row r="1438" spans="2:43">
      <c r="B1438" s="179"/>
      <c r="C1438" s="179"/>
      <c r="D1438" s="179"/>
      <c r="E1438" s="179"/>
      <c r="F1438" s="179"/>
      <c r="G1438" s="179"/>
      <c r="H1438" s="179"/>
      <c r="I1438" s="179"/>
      <c r="J1438" s="179"/>
      <c r="K1438" s="196">
        <f t="shared" si="121"/>
        <v>0</v>
      </c>
      <c r="L1438" s="1118"/>
      <c r="M1438" s="1119"/>
      <c r="N1438" s="1118"/>
      <c r="O1438" s="1119"/>
      <c r="P1438" s="184"/>
      <c r="Q1438" s="184"/>
      <c r="R1438" s="184"/>
      <c r="S1438" s="175"/>
      <c r="T1438" s="175"/>
      <c r="U1438" s="175"/>
      <c r="V1438" s="175"/>
      <c r="W1438" s="175"/>
      <c r="X1438" s="175"/>
      <c r="Y1438" s="175"/>
      <c r="Z1438" s="175"/>
      <c r="AA1438" s="175"/>
      <c r="AB1438" s="175"/>
      <c r="AC1438" s="175"/>
      <c r="AD1438" s="179"/>
      <c r="AE1438" s="179"/>
      <c r="AF1438" s="179"/>
      <c r="AG1438" s="179"/>
      <c r="AH1438" s="179"/>
      <c r="AI1438" s="173"/>
      <c r="AJ1438" s="173"/>
      <c r="AK1438" s="173"/>
      <c r="AL1438" s="173"/>
      <c r="AM1438" s="179"/>
      <c r="AN1438" s="179"/>
      <c r="AO1438" s="194"/>
      <c r="AP1438" s="179">
        <v>1E-3</v>
      </c>
      <c r="AQ1438" s="179"/>
    </row>
    <row r="1439" spans="2:43">
      <c r="B1439" s="179"/>
      <c r="C1439" s="179"/>
      <c r="D1439" s="179"/>
      <c r="E1439" s="179"/>
      <c r="F1439" s="179"/>
      <c r="G1439" s="179"/>
      <c r="H1439" s="179"/>
      <c r="I1439" s="179"/>
      <c r="J1439" s="179"/>
      <c r="K1439" s="196">
        <f t="shared" si="121"/>
        <v>0</v>
      </c>
      <c r="L1439" s="1118"/>
      <c r="M1439" s="1119"/>
      <c r="N1439" s="1118"/>
      <c r="O1439" s="1119"/>
      <c r="P1439" s="184"/>
      <c r="Q1439" s="184"/>
      <c r="R1439" s="184"/>
      <c r="S1439" s="175"/>
      <c r="T1439" s="175"/>
      <c r="U1439" s="175"/>
      <c r="V1439" s="175"/>
      <c r="W1439" s="175"/>
      <c r="X1439" s="175"/>
      <c r="Y1439" s="175"/>
      <c r="Z1439" s="175"/>
      <c r="AA1439" s="175"/>
      <c r="AB1439" s="175"/>
      <c r="AC1439" s="175"/>
      <c r="AD1439" s="179"/>
      <c r="AE1439" s="179"/>
      <c r="AF1439" s="179"/>
      <c r="AG1439" s="179"/>
      <c r="AH1439" s="179"/>
      <c r="AI1439" s="173"/>
      <c r="AJ1439" s="173"/>
      <c r="AK1439" s="173"/>
      <c r="AL1439" s="173"/>
      <c r="AM1439" s="179"/>
      <c r="AN1439" s="179"/>
      <c r="AO1439" s="194"/>
      <c r="AP1439" s="179">
        <v>1E-3</v>
      </c>
      <c r="AQ1439" s="179"/>
    </row>
    <row r="1440" spans="2:43">
      <c r="B1440" s="179"/>
      <c r="C1440" s="179"/>
      <c r="D1440" s="179"/>
      <c r="E1440" s="179"/>
      <c r="F1440" s="179"/>
      <c r="G1440" s="179"/>
      <c r="H1440" s="179"/>
      <c r="I1440" s="179"/>
      <c r="J1440" s="179"/>
      <c r="K1440" s="196">
        <f t="shared" si="121"/>
        <v>0</v>
      </c>
      <c r="L1440" s="1118"/>
      <c r="M1440" s="1119"/>
      <c r="N1440" s="1118"/>
      <c r="O1440" s="1119"/>
      <c r="P1440" s="184"/>
      <c r="Q1440" s="184"/>
      <c r="R1440" s="184"/>
      <c r="S1440" s="175"/>
      <c r="T1440" s="175"/>
      <c r="U1440" s="175"/>
      <c r="V1440" s="175"/>
      <c r="W1440" s="175"/>
      <c r="X1440" s="175"/>
      <c r="Y1440" s="175"/>
      <c r="Z1440" s="175"/>
      <c r="AA1440" s="175"/>
      <c r="AB1440" s="175"/>
      <c r="AC1440" s="175"/>
      <c r="AD1440" s="179"/>
      <c r="AE1440" s="179"/>
      <c r="AF1440" s="179"/>
      <c r="AG1440" s="179"/>
      <c r="AH1440" s="179"/>
      <c r="AI1440" s="173"/>
      <c r="AJ1440" s="173"/>
      <c r="AK1440" s="173"/>
      <c r="AL1440" s="173"/>
      <c r="AM1440" s="179"/>
      <c r="AN1440" s="179"/>
      <c r="AO1440" s="194"/>
      <c r="AP1440" s="179">
        <v>1E-3</v>
      </c>
      <c r="AQ1440" s="179"/>
    </row>
    <row r="1441" spans="2:43">
      <c r="B1441" s="179"/>
      <c r="C1441" s="179"/>
      <c r="D1441" s="179"/>
      <c r="E1441" s="179"/>
      <c r="F1441" s="179"/>
      <c r="G1441" s="179"/>
      <c r="H1441" s="179"/>
      <c r="I1441" s="179"/>
      <c r="J1441" s="179"/>
      <c r="K1441" s="196">
        <f t="shared" si="121"/>
        <v>0</v>
      </c>
      <c r="L1441" s="1118"/>
      <c r="M1441" s="1119"/>
      <c r="N1441" s="1118"/>
      <c r="O1441" s="1119"/>
      <c r="P1441" s="184"/>
      <c r="Q1441" s="184"/>
      <c r="R1441" s="184"/>
      <c r="S1441" s="175"/>
      <c r="T1441" s="175"/>
      <c r="U1441" s="175"/>
      <c r="V1441" s="175"/>
      <c r="W1441" s="175"/>
      <c r="X1441" s="175"/>
      <c r="Y1441" s="175"/>
      <c r="Z1441" s="175"/>
      <c r="AA1441" s="175"/>
      <c r="AB1441" s="175"/>
      <c r="AC1441" s="175"/>
      <c r="AD1441" s="179"/>
      <c r="AE1441" s="179"/>
      <c r="AF1441" s="179"/>
      <c r="AG1441" s="179"/>
      <c r="AH1441" s="179"/>
      <c r="AI1441" s="173"/>
      <c r="AJ1441" s="173"/>
      <c r="AK1441" s="173"/>
      <c r="AL1441" s="173"/>
      <c r="AM1441" s="179"/>
      <c r="AN1441" s="179"/>
      <c r="AO1441" s="194"/>
      <c r="AP1441" s="179">
        <v>1E-3</v>
      </c>
      <c r="AQ1441" s="179"/>
    </row>
    <row r="1442" spans="2:43">
      <c r="B1442" s="179"/>
      <c r="C1442" s="179"/>
      <c r="D1442" s="179"/>
      <c r="E1442" s="179"/>
      <c r="F1442" s="179"/>
      <c r="G1442" s="179"/>
      <c r="H1442" s="179"/>
      <c r="I1442" s="179"/>
      <c r="J1442" s="179"/>
      <c r="K1442" s="196">
        <f t="shared" si="121"/>
        <v>0</v>
      </c>
      <c r="L1442" s="1118"/>
      <c r="M1442" s="1119"/>
      <c r="N1442" s="1118"/>
      <c r="O1442" s="1119"/>
      <c r="P1442" s="184"/>
      <c r="Q1442" s="184"/>
      <c r="R1442" s="184"/>
      <c r="S1442" s="175"/>
      <c r="T1442" s="175"/>
      <c r="U1442" s="175"/>
      <c r="V1442" s="175"/>
      <c r="W1442" s="175"/>
      <c r="X1442" s="175"/>
      <c r="Y1442" s="175"/>
      <c r="Z1442" s="175"/>
      <c r="AA1442" s="175"/>
      <c r="AB1442" s="175"/>
      <c r="AC1442" s="175"/>
      <c r="AD1442" s="179"/>
      <c r="AE1442" s="179"/>
      <c r="AF1442" s="179"/>
      <c r="AG1442" s="179"/>
      <c r="AH1442" s="179"/>
      <c r="AI1442" s="173"/>
      <c r="AJ1442" s="173"/>
      <c r="AK1442" s="173"/>
      <c r="AL1442" s="173"/>
      <c r="AM1442" s="179"/>
      <c r="AN1442" s="179"/>
      <c r="AO1442" s="194"/>
      <c r="AP1442" s="179">
        <v>1E-3</v>
      </c>
      <c r="AQ1442" s="179"/>
    </row>
    <row r="1443" spans="2:43">
      <c r="B1443" s="179"/>
      <c r="C1443" s="179"/>
      <c r="D1443" s="179"/>
      <c r="E1443" s="179"/>
      <c r="F1443" s="179"/>
      <c r="G1443" s="179"/>
      <c r="H1443" s="179"/>
      <c r="I1443" s="179"/>
      <c r="J1443" s="179"/>
      <c r="K1443" s="196">
        <f t="shared" si="121"/>
        <v>0</v>
      </c>
      <c r="L1443" s="1118"/>
      <c r="M1443" s="1119"/>
      <c r="N1443" s="1118"/>
      <c r="O1443" s="1119"/>
      <c r="P1443" s="184"/>
      <c r="Q1443" s="184"/>
      <c r="R1443" s="184"/>
      <c r="S1443" s="175"/>
      <c r="T1443" s="175"/>
      <c r="U1443" s="175"/>
      <c r="V1443" s="175"/>
      <c r="W1443" s="175"/>
      <c r="X1443" s="175"/>
      <c r="Y1443" s="175"/>
      <c r="Z1443" s="175"/>
      <c r="AA1443" s="175"/>
      <c r="AB1443" s="175"/>
      <c r="AC1443" s="175"/>
      <c r="AD1443" s="179"/>
      <c r="AE1443" s="179"/>
      <c r="AF1443" s="179"/>
      <c r="AG1443" s="179"/>
      <c r="AH1443" s="179"/>
      <c r="AI1443" s="173"/>
      <c r="AJ1443" s="173"/>
      <c r="AK1443" s="173"/>
      <c r="AL1443" s="173"/>
      <c r="AM1443" s="179"/>
      <c r="AN1443" s="179"/>
      <c r="AO1443" s="194"/>
      <c r="AP1443" s="179">
        <v>1E-3</v>
      </c>
      <c r="AQ1443" s="179"/>
    </row>
    <row r="1444" spans="2:43">
      <c r="B1444" s="179"/>
      <c r="C1444" s="179"/>
      <c r="D1444" s="179"/>
      <c r="E1444" s="179"/>
      <c r="F1444" s="179"/>
      <c r="G1444" s="179"/>
      <c r="H1444" s="179"/>
      <c r="I1444" s="179"/>
      <c r="J1444" s="179"/>
      <c r="K1444" s="196">
        <f t="shared" si="121"/>
        <v>0</v>
      </c>
      <c r="L1444" s="1118"/>
      <c r="M1444" s="1119"/>
      <c r="N1444" s="1118"/>
      <c r="O1444" s="1119"/>
      <c r="P1444" s="184"/>
      <c r="Q1444" s="184"/>
      <c r="R1444" s="184"/>
      <c r="S1444" s="175"/>
      <c r="T1444" s="175"/>
      <c r="U1444" s="175"/>
      <c r="V1444" s="175"/>
      <c r="W1444" s="175"/>
      <c r="X1444" s="175"/>
      <c r="Y1444" s="175"/>
      <c r="Z1444" s="175"/>
      <c r="AA1444" s="175"/>
      <c r="AB1444" s="175"/>
      <c r="AC1444" s="175"/>
      <c r="AD1444" s="179"/>
      <c r="AE1444" s="179"/>
      <c r="AF1444" s="179"/>
      <c r="AG1444" s="179"/>
      <c r="AH1444" s="179"/>
      <c r="AI1444" s="173"/>
      <c r="AJ1444" s="173"/>
      <c r="AK1444" s="173"/>
      <c r="AL1444" s="173"/>
      <c r="AM1444" s="179"/>
      <c r="AN1444" s="179"/>
      <c r="AO1444" s="194"/>
      <c r="AP1444" s="179">
        <v>1E-3</v>
      </c>
      <c r="AQ1444" s="179"/>
    </row>
    <row r="1445" spans="2:43">
      <c r="B1445" s="179"/>
      <c r="C1445" s="179"/>
      <c r="D1445" s="179"/>
      <c r="E1445" s="179"/>
      <c r="F1445" s="179"/>
      <c r="G1445" s="179"/>
      <c r="H1445" s="179"/>
      <c r="I1445" s="179"/>
      <c r="J1445" s="179"/>
      <c r="K1445" s="196">
        <f t="shared" si="121"/>
        <v>0</v>
      </c>
      <c r="L1445" s="1118"/>
      <c r="M1445" s="1119"/>
      <c r="N1445" s="1118"/>
      <c r="O1445" s="1119"/>
      <c r="P1445" s="184"/>
      <c r="Q1445" s="184"/>
      <c r="R1445" s="184"/>
      <c r="S1445" s="175"/>
      <c r="T1445" s="175"/>
      <c r="U1445" s="175"/>
      <c r="V1445" s="175"/>
      <c r="W1445" s="175"/>
      <c r="X1445" s="175"/>
      <c r="Y1445" s="175"/>
      <c r="Z1445" s="175"/>
      <c r="AA1445" s="175"/>
      <c r="AB1445" s="175"/>
      <c r="AC1445" s="175"/>
      <c r="AD1445" s="179"/>
      <c r="AE1445" s="179"/>
      <c r="AF1445" s="179"/>
      <c r="AG1445" s="179"/>
      <c r="AH1445" s="179"/>
      <c r="AI1445" s="173"/>
      <c r="AJ1445" s="173"/>
      <c r="AK1445" s="173"/>
      <c r="AL1445" s="173"/>
      <c r="AM1445" s="179"/>
      <c r="AN1445" s="179"/>
      <c r="AO1445" s="194"/>
      <c r="AP1445" s="179">
        <v>1E-3</v>
      </c>
      <c r="AQ1445" s="179"/>
    </row>
    <row r="1446" spans="2:43">
      <c r="B1446" s="179"/>
      <c r="C1446" s="179"/>
      <c r="D1446" s="179"/>
      <c r="E1446" s="179"/>
      <c r="F1446" s="179"/>
      <c r="G1446" s="179"/>
      <c r="H1446" s="179"/>
      <c r="I1446" s="179"/>
      <c r="J1446" s="179"/>
      <c r="K1446" s="196">
        <f t="shared" si="121"/>
        <v>0</v>
      </c>
      <c r="L1446" s="1118"/>
      <c r="M1446" s="1119"/>
      <c r="N1446" s="1118"/>
      <c r="O1446" s="1119"/>
      <c r="P1446" s="184"/>
      <c r="Q1446" s="184"/>
      <c r="R1446" s="184"/>
      <c r="S1446" s="175"/>
      <c r="T1446" s="175"/>
      <c r="U1446" s="175"/>
      <c r="V1446" s="175"/>
      <c r="W1446" s="175"/>
      <c r="X1446" s="175"/>
      <c r="Y1446" s="175"/>
      <c r="Z1446" s="175"/>
      <c r="AA1446" s="175"/>
      <c r="AB1446" s="175"/>
      <c r="AC1446" s="175"/>
      <c r="AD1446" s="179"/>
      <c r="AE1446" s="179"/>
      <c r="AF1446" s="179"/>
      <c r="AG1446" s="179"/>
      <c r="AH1446" s="179"/>
      <c r="AI1446" s="173"/>
      <c r="AJ1446" s="173"/>
      <c r="AK1446" s="173"/>
      <c r="AL1446" s="173"/>
      <c r="AM1446" s="179"/>
      <c r="AN1446" s="179"/>
      <c r="AO1446" s="194"/>
      <c r="AP1446" s="179">
        <v>1E-3</v>
      </c>
      <c r="AQ1446" s="179"/>
    </row>
    <row r="1447" spans="2:43">
      <c r="B1447" s="179"/>
      <c r="C1447" s="179"/>
      <c r="D1447" s="179"/>
      <c r="E1447" s="179"/>
      <c r="F1447" s="179"/>
      <c r="G1447" s="179"/>
      <c r="H1447" s="179"/>
      <c r="I1447" s="179"/>
      <c r="J1447" s="179"/>
      <c r="K1447" s="196">
        <f t="shared" si="121"/>
        <v>0</v>
      </c>
      <c r="L1447" s="1118"/>
      <c r="M1447" s="1119"/>
      <c r="N1447" s="1118"/>
      <c r="O1447" s="1119"/>
      <c r="P1447" s="184"/>
      <c r="Q1447" s="184"/>
      <c r="R1447" s="184"/>
      <c r="S1447" s="175"/>
      <c r="T1447" s="175"/>
      <c r="U1447" s="175"/>
      <c r="V1447" s="175"/>
      <c r="W1447" s="175"/>
      <c r="X1447" s="175"/>
      <c r="Y1447" s="175"/>
      <c r="Z1447" s="175"/>
      <c r="AA1447" s="175"/>
      <c r="AB1447" s="175"/>
      <c r="AC1447" s="175"/>
      <c r="AD1447" s="179"/>
      <c r="AE1447" s="179"/>
      <c r="AF1447" s="179"/>
      <c r="AG1447" s="179"/>
      <c r="AH1447" s="179"/>
      <c r="AI1447" s="173"/>
      <c r="AJ1447" s="173"/>
      <c r="AK1447" s="173"/>
      <c r="AL1447" s="173"/>
      <c r="AM1447" s="179"/>
      <c r="AN1447" s="179"/>
      <c r="AO1447" s="194"/>
      <c r="AP1447" s="179">
        <v>1E-3</v>
      </c>
      <c r="AQ1447" s="179"/>
    </row>
    <row r="1448" spans="2:43">
      <c r="B1448" s="179"/>
      <c r="C1448" s="179"/>
      <c r="D1448" s="179"/>
      <c r="E1448" s="179"/>
      <c r="F1448" s="179"/>
      <c r="G1448" s="179"/>
      <c r="H1448" s="179"/>
      <c r="I1448" s="179"/>
      <c r="J1448" s="179"/>
      <c r="K1448" s="196">
        <f t="shared" si="121"/>
        <v>0</v>
      </c>
      <c r="L1448" s="1118"/>
      <c r="M1448" s="1119"/>
      <c r="N1448" s="1118"/>
      <c r="O1448" s="1119"/>
      <c r="P1448" s="184"/>
      <c r="Q1448" s="184"/>
      <c r="R1448" s="184"/>
      <c r="S1448" s="175"/>
      <c r="T1448" s="175"/>
      <c r="U1448" s="175"/>
      <c r="V1448" s="175"/>
      <c r="W1448" s="175"/>
      <c r="X1448" s="175"/>
      <c r="Y1448" s="175"/>
      <c r="Z1448" s="175"/>
      <c r="AA1448" s="175"/>
      <c r="AB1448" s="175"/>
      <c r="AC1448" s="175"/>
      <c r="AD1448" s="179"/>
      <c r="AE1448" s="179"/>
      <c r="AF1448" s="179"/>
      <c r="AG1448" s="179"/>
      <c r="AH1448" s="179"/>
      <c r="AI1448" s="173"/>
      <c r="AJ1448" s="173"/>
      <c r="AK1448" s="173"/>
      <c r="AL1448" s="173"/>
      <c r="AM1448" s="179"/>
      <c r="AN1448" s="179"/>
      <c r="AO1448" s="194"/>
      <c r="AP1448" s="179">
        <v>1E-3</v>
      </c>
      <c r="AQ1448" s="179"/>
    </row>
    <row r="1449" spans="2:43">
      <c r="B1449" s="179"/>
      <c r="C1449" s="179"/>
      <c r="D1449" s="179"/>
      <c r="E1449" s="179"/>
      <c r="F1449" s="179"/>
      <c r="G1449" s="179"/>
      <c r="H1449" s="179"/>
      <c r="I1449" s="179"/>
      <c r="J1449" s="179"/>
      <c r="K1449" s="196">
        <f t="shared" si="121"/>
        <v>0</v>
      </c>
      <c r="L1449" s="1118"/>
      <c r="M1449" s="1119"/>
      <c r="N1449" s="1118"/>
      <c r="O1449" s="1119"/>
      <c r="P1449" s="184"/>
      <c r="Q1449" s="184"/>
      <c r="R1449" s="184"/>
      <c r="S1449" s="175"/>
      <c r="T1449" s="175"/>
      <c r="U1449" s="175"/>
      <c r="V1449" s="175"/>
      <c r="W1449" s="175"/>
      <c r="X1449" s="175"/>
      <c r="Y1449" s="175"/>
      <c r="Z1449" s="175"/>
      <c r="AA1449" s="175"/>
      <c r="AB1449" s="175"/>
      <c r="AC1449" s="175"/>
      <c r="AD1449" s="179"/>
      <c r="AE1449" s="179"/>
      <c r="AF1449" s="179"/>
      <c r="AG1449" s="179"/>
      <c r="AH1449" s="179"/>
      <c r="AI1449" s="173"/>
      <c r="AJ1449" s="173"/>
      <c r="AK1449" s="173"/>
      <c r="AL1449" s="173"/>
      <c r="AM1449" s="179"/>
      <c r="AN1449" s="179"/>
      <c r="AO1449" s="194"/>
      <c r="AP1449" s="179">
        <v>1E-3</v>
      </c>
      <c r="AQ1449" s="179"/>
    </row>
    <row r="1450" spans="2:43">
      <c r="B1450" s="179"/>
      <c r="C1450" s="179"/>
      <c r="D1450" s="179"/>
      <c r="E1450" s="179"/>
      <c r="F1450" s="179"/>
      <c r="G1450" s="179"/>
      <c r="H1450" s="179"/>
      <c r="I1450" s="179"/>
      <c r="J1450" s="179"/>
      <c r="K1450" s="196">
        <f t="shared" si="121"/>
        <v>0</v>
      </c>
      <c r="L1450" s="1118"/>
      <c r="M1450" s="1119"/>
      <c r="N1450" s="1118"/>
      <c r="O1450" s="1119"/>
      <c r="P1450" s="184"/>
      <c r="Q1450" s="184"/>
      <c r="R1450" s="184"/>
      <c r="S1450" s="175"/>
      <c r="T1450" s="175"/>
      <c r="U1450" s="175"/>
      <c r="V1450" s="175"/>
      <c r="W1450" s="175"/>
      <c r="X1450" s="175"/>
      <c r="Y1450" s="175"/>
      <c r="Z1450" s="175"/>
      <c r="AA1450" s="175"/>
      <c r="AB1450" s="175"/>
      <c r="AC1450" s="175"/>
      <c r="AD1450" s="179"/>
      <c r="AE1450" s="179"/>
      <c r="AF1450" s="179"/>
      <c r="AG1450" s="179"/>
      <c r="AH1450" s="179"/>
      <c r="AI1450" s="173"/>
      <c r="AJ1450" s="173"/>
      <c r="AK1450" s="173"/>
      <c r="AL1450" s="173"/>
      <c r="AM1450" s="179"/>
      <c r="AN1450" s="179"/>
      <c r="AO1450" s="194"/>
      <c r="AP1450" s="179">
        <v>1E-3</v>
      </c>
      <c r="AQ1450" s="179"/>
    </row>
    <row r="1451" spans="2:43">
      <c r="B1451" s="179"/>
      <c r="C1451" s="179"/>
      <c r="D1451" s="179"/>
      <c r="E1451" s="179"/>
      <c r="F1451" s="179"/>
      <c r="G1451" s="179"/>
      <c r="H1451" s="179"/>
      <c r="I1451" s="179"/>
      <c r="J1451" s="179"/>
      <c r="K1451" s="196">
        <f t="shared" si="121"/>
        <v>0</v>
      </c>
      <c r="L1451" s="1118"/>
      <c r="M1451" s="1119"/>
      <c r="N1451" s="1118"/>
      <c r="O1451" s="1119"/>
      <c r="P1451" s="184"/>
      <c r="Q1451" s="184"/>
      <c r="R1451" s="184"/>
      <c r="S1451" s="175"/>
      <c r="T1451" s="175"/>
      <c r="U1451" s="175"/>
      <c r="V1451" s="175"/>
      <c r="W1451" s="175"/>
      <c r="X1451" s="175"/>
      <c r="Y1451" s="175"/>
      <c r="Z1451" s="175"/>
      <c r="AA1451" s="175"/>
      <c r="AB1451" s="175"/>
      <c r="AC1451" s="175"/>
      <c r="AD1451" s="179"/>
      <c r="AE1451" s="179"/>
      <c r="AF1451" s="179"/>
      <c r="AG1451" s="179"/>
      <c r="AH1451" s="179"/>
      <c r="AI1451" s="173"/>
      <c r="AJ1451" s="173"/>
      <c r="AK1451" s="173"/>
      <c r="AL1451" s="173"/>
      <c r="AM1451" s="179"/>
      <c r="AN1451" s="179"/>
      <c r="AO1451" s="194"/>
      <c r="AP1451" s="179">
        <v>1E-3</v>
      </c>
      <c r="AQ1451" s="179"/>
    </row>
    <row r="1452" spans="2:43">
      <c r="B1452" s="179"/>
      <c r="C1452" s="179"/>
      <c r="D1452" s="179"/>
      <c r="E1452" s="179"/>
      <c r="F1452" s="179"/>
      <c r="G1452" s="179"/>
      <c r="H1452" s="179"/>
      <c r="I1452" s="179"/>
      <c r="J1452" s="179"/>
      <c r="K1452" s="196">
        <f t="shared" si="121"/>
        <v>0</v>
      </c>
      <c r="L1452" s="1118"/>
      <c r="M1452" s="1119"/>
      <c r="N1452" s="1118"/>
      <c r="O1452" s="1119"/>
      <c r="P1452" s="184"/>
      <c r="Q1452" s="184"/>
      <c r="R1452" s="184"/>
      <c r="S1452" s="175"/>
      <c r="T1452" s="175"/>
      <c r="U1452" s="175"/>
      <c r="V1452" s="175"/>
      <c r="W1452" s="175"/>
      <c r="X1452" s="175"/>
      <c r="Y1452" s="175"/>
      <c r="Z1452" s="175"/>
      <c r="AA1452" s="175"/>
      <c r="AB1452" s="175"/>
      <c r="AC1452" s="175"/>
      <c r="AD1452" s="179"/>
      <c r="AE1452" s="179"/>
      <c r="AF1452" s="179"/>
      <c r="AG1452" s="179"/>
      <c r="AH1452" s="179"/>
      <c r="AI1452" s="173"/>
      <c r="AJ1452" s="173"/>
      <c r="AK1452" s="173"/>
      <c r="AL1452" s="173"/>
      <c r="AM1452" s="179"/>
      <c r="AN1452" s="179"/>
      <c r="AO1452" s="194"/>
      <c r="AP1452" s="179">
        <v>1E-3</v>
      </c>
      <c r="AQ1452" s="179"/>
    </row>
    <row r="1453" spans="2:43">
      <c r="B1453" s="179"/>
      <c r="C1453" s="179"/>
      <c r="D1453" s="179"/>
      <c r="E1453" s="179"/>
      <c r="F1453" s="179"/>
      <c r="G1453" s="179"/>
      <c r="H1453" s="179"/>
      <c r="I1453" s="179"/>
      <c r="J1453" s="179"/>
      <c r="K1453" s="196">
        <f t="shared" si="121"/>
        <v>0</v>
      </c>
      <c r="L1453" s="1118"/>
      <c r="M1453" s="1119"/>
      <c r="N1453" s="1118"/>
      <c r="O1453" s="1119"/>
      <c r="P1453" s="184"/>
      <c r="Q1453" s="184"/>
      <c r="R1453" s="184"/>
      <c r="S1453" s="175"/>
      <c r="T1453" s="175"/>
      <c r="U1453" s="175"/>
      <c r="V1453" s="175"/>
      <c r="W1453" s="175"/>
      <c r="X1453" s="175"/>
      <c r="Y1453" s="175"/>
      <c r="Z1453" s="175"/>
      <c r="AA1453" s="175"/>
      <c r="AB1453" s="175"/>
      <c r="AC1453" s="175"/>
      <c r="AD1453" s="179"/>
      <c r="AE1453" s="179"/>
      <c r="AF1453" s="179"/>
      <c r="AG1453" s="179"/>
      <c r="AH1453" s="179"/>
      <c r="AI1453" s="173"/>
      <c r="AJ1453" s="173"/>
      <c r="AK1453" s="173"/>
      <c r="AL1453" s="173"/>
      <c r="AM1453" s="179"/>
      <c r="AN1453" s="179"/>
      <c r="AO1453" s="194"/>
      <c r="AP1453" s="179">
        <v>1E-3</v>
      </c>
      <c r="AQ1453" s="179"/>
    </row>
    <row r="1454" spans="2:43">
      <c r="B1454" s="179"/>
      <c r="C1454" s="179"/>
      <c r="D1454" s="179"/>
      <c r="E1454" s="179"/>
      <c r="F1454" s="179"/>
      <c r="G1454" s="179"/>
      <c r="H1454" s="179"/>
      <c r="I1454" s="179"/>
      <c r="J1454" s="179"/>
      <c r="K1454" s="196">
        <f t="shared" si="121"/>
        <v>0</v>
      </c>
      <c r="L1454" s="1118"/>
      <c r="M1454" s="1119"/>
      <c r="N1454" s="1118"/>
      <c r="O1454" s="1119"/>
      <c r="P1454" s="184"/>
      <c r="Q1454" s="184"/>
      <c r="R1454" s="184"/>
      <c r="S1454" s="175"/>
      <c r="T1454" s="175"/>
      <c r="U1454" s="175"/>
      <c r="V1454" s="175"/>
      <c r="W1454" s="175"/>
      <c r="X1454" s="175"/>
      <c r="Y1454" s="175"/>
      <c r="Z1454" s="175"/>
      <c r="AA1454" s="175"/>
      <c r="AB1454" s="175"/>
      <c r="AC1454" s="175"/>
      <c r="AD1454" s="179"/>
      <c r="AE1454" s="179"/>
      <c r="AF1454" s="179"/>
      <c r="AG1454" s="179"/>
      <c r="AH1454" s="179"/>
      <c r="AI1454" s="173"/>
      <c r="AJ1454" s="173"/>
      <c r="AK1454" s="173"/>
      <c r="AL1454" s="173"/>
      <c r="AM1454" s="179"/>
      <c r="AN1454" s="179"/>
      <c r="AO1454" s="194"/>
      <c r="AP1454" s="179">
        <v>1E-3</v>
      </c>
      <c r="AQ1454" s="179"/>
    </row>
    <row r="1455" spans="2:43">
      <c r="B1455" s="179"/>
      <c r="C1455" s="179"/>
      <c r="D1455" s="179"/>
      <c r="E1455" s="179"/>
      <c r="F1455" s="179"/>
      <c r="G1455" s="179"/>
      <c r="H1455" s="179"/>
      <c r="I1455" s="179"/>
      <c r="J1455" s="179"/>
      <c r="K1455" s="196">
        <f t="shared" si="121"/>
        <v>0</v>
      </c>
      <c r="L1455" s="1118"/>
      <c r="M1455" s="1119"/>
      <c r="N1455" s="1118"/>
      <c r="O1455" s="1119"/>
      <c r="P1455" s="184"/>
      <c r="Q1455" s="184"/>
      <c r="R1455" s="184"/>
      <c r="S1455" s="175"/>
      <c r="T1455" s="175"/>
      <c r="U1455" s="175"/>
      <c r="V1455" s="175"/>
      <c r="W1455" s="175"/>
      <c r="X1455" s="175"/>
      <c r="Y1455" s="175"/>
      <c r="Z1455" s="175"/>
      <c r="AA1455" s="175"/>
      <c r="AB1455" s="175"/>
      <c r="AC1455" s="175"/>
      <c r="AD1455" s="179"/>
      <c r="AE1455" s="179"/>
      <c r="AF1455" s="179"/>
      <c r="AG1455" s="179"/>
      <c r="AH1455" s="179"/>
      <c r="AI1455" s="173"/>
      <c r="AJ1455" s="173"/>
      <c r="AK1455" s="173"/>
      <c r="AL1455" s="173"/>
      <c r="AM1455" s="179"/>
      <c r="AN1455" s="179"/>
      <c r="AO1455" s="194"/>
      <c r="AP1455" s="179">
        <v>1E-3</v>
      </c>
      <c r="AQ1455" s="179"/>
    </row>
    <row r="1456" spans="2:43">
      <c r="B1456" s="179"/>
      <c r="C1456" s="179"/>
      <c r="D1456" s="179"/>
      <c r="E1456" s="179"/>
      <c r="F1456" s="179"/>
      <c r="G1456" s="179"/>
      <c r="H1456" s="179"/>
      <c r="I1456" s="179"/>
      <c r="J1456" s="179"/>
      <c r="K1456" s="196">
        <f t="shared" si="121"/>
        <v>0</v>
      </c>
      <c r="L1456" s="1118"/>
      <c r="M1456" s="1119"/>
      <c r="N1456" s="1118"/>
      <c r="O1456" s="1119"/>
      <c r="P1456" s="184"/>
      <c r="Q1456" s="184"/>
      <c r="R1456" s="184"/>
      <c r="S1456" s="175"/>
      <c r="T1456" s="175"/>
      <c r="U1456" s="175"/>
      <c r="V1456" s="175"/>
      <c r="W1456" s="175"/>
      <c r="X1456" s="175"/>
      <c r="Y1456" s="175"/>
      <c r="Z1456" s="175"/>
      <c r="AA1456" s="175"/>
      <c r="AB1456" s="175"/>
      <c r="AC1456" s="175"/>
      <c r="AD1456" s="179"/>
      <c r="AE1456" s="179"/>
      <c r="AF1456" s="179"/>
      <c r="AG1456" s="179"/>
      <c r="AH1456" s="179"/>
      <c r="AI1456" s="173"/>
      <c r="AJ1456" s="173"/>
      <c r="AK1456" s="173"/>
      <c r="AL1456" s="173"/>
      <c r="AM1456" s="179"/>
      <c r="AN1456" s="179"/>
      <c r="AO1456" s="194"/>
      <c r="AP1456" s="179">
        <v>1E-3</v>
      </c>
      <c r="AQ1456" s="179"/>
    </row>
    <row r="1457" spans="2:43">
      <c r="B1457" s="179"/>
      <c r="C1457" s="179"/>
      <c r="D1457" s="179"/>
      <c r="E1457" s="179"/>
      <c r="F1457" s="179"/>
      <c r="G1457" s="179"/>
      <c r="H1457" s="179"/>
      <c r="I1457" s="179"/>
      <c r="J1457" s="179"/>
      <c r="K1457" s="196">
        <f t="shared" si="121"/>
        <v>0</v>
      </c>
      <c r="L1457" s="1118"/>
      <c r="M1457" s="1119"/>
      <c r="N1457" s="1118"/>
      <c r="O1457" s="1119"/>
      <c r="P1457" s="184"/>
      <c r="Q1457" s="184"/>
      <c r="R1457" s="184"/>
      <c r="S1457" s="175"/>
      <c r="T1457" s="175"/>
      <c r="U1457" s="175"/>
      <c r="V1457" s="175"/>
      <c r="W1457" s="175"/>
      <c r="X1457" s="175"/>
      <c r="Y1457" s="175"/>
      <c r="Z1457" s="175"/>
      <c r="AA1457" s="175"/>
      <c r="AB1457" s="175"/>
      <c r="AC1457" s="175"/>
      <c r="AD1457" s="179"/>
      <c r="AE1457" s="179"/>
      <c r="AF1457" s="179"/>
      <c r="AG1457" s="179"/>
      <c r="AH1457" s="179"/>
      <c r="AI1457" s="173"/>
      <c r="AJ1457" s="173"/>
      <c r="AK1457" s="173"/>
      <c r="AL1457" s="173"/>
      <c r="AM1457" s="179"/>
      <c r="AN1457" s="179"/>
      <c r="AO1457" s="194"/>
      <c r="AP1457" s="179">
        <v>1E-3</v>
      </c>
      <c r="AQ1457" s="179"/>
    </row>
    <row r="1458" spans="2:43">
      <c r="B1458" s="179"/>
      <c r="C1458" s="179"/>
      <c r="D1458" s="179"/>
      <c r="E1458" s="179"/>
      <c r="F1458" s="179"/>
      <c r="G1458" s="179"/>
      <c r="H1458" s="179"/>
      <c r="I1458" s="179"/>
      <c r="J1458" s="179"/>
      <c r="K1458" s="196">
        <f t="shared" si="121"/>
        <v>0</v>
      </c>
      <c r="L1458" s="1118"/>
      <c r="M1458" s="1119"/>
      <c r="N1458" s="1118"/>
      <c r="O1458" s="1119"/>
      <c r="P1458" s="184"/>
      <c r="Q1458" s="184"/>
      <c r="R1458" s="184"/>
      <c r="S1458" s="175"/>
      <c r="T1458" s="175"/>
      <c r="U1458" s="175"/>
      <c r="V1458" s="175"/>
      <c r="W1458" s="175"/>
      <c r="X1458" s="175"/>
      <c r="Y1458" s="175"/>
      <c r="Z1458" s="175"/>
      <c r="AA1458" s="175"/>
      <c r="AB1458" s="175"/>
      <c r="AC1458" s="175"/>
      <c r="AD1458" s="179"/>
      <c r="AE1458" s="179"/>
      <c r="AF1458" s="179"/>
      <c r="AG1458" s="179"/>
      <c r="AH1458" s="179"/>
      <c r="AI1458" s="173"/>
      <c r="AJ1458" s="173"/>
      <c r="AK1458" s="173"/>
      <c r="AL1458" s="173"/>
      <c r="AM1458" s="179"/>
      <c r="AN1458" s="179"/>
      <c r="AO1458" s="194"/>
      <c r="AP1458" s="179">
        <v>1E-3</v>
      </c>
      <c r="AQ1458" s="179"/>
    </row>
    <row r="1459" spans="2:43">
      <c r="B1459" s="179"/>
      <c r="C1459" s="179"/>
      <c r="D1459" s="179"/>
      <c r="E1459" s="179"/>
      <c r="F1459" s="179"/>
      <c r="G1459" s="179"/>
      <c r="H1459" s="179"/>
      <c r="I1459" s="179"/>
      <c r="J1459" s="179"/>
      <c r="K1459" s="196">
        <f t="shared" si="121"/>
        <v>0</v>
      </c>
      <c r="L1459" s="1118"/>
      <c r="M1459" s="1119"/>
      <c r="N1459" s="1118"/>
      <c r="O1459" s="1119"/>
      <c r="P1459" s="184"/>
      <c r="Q1459" s="184"/>
      <c r="R1459" s="184"/>
      <c r="S1459" s="175"/>
      <c r="T1459" s="175"/>
      <c r="U1459" s="175"/>
      <c r="V1459" s="175"/>
      <c r="W1459" s="175"/>
      <c r="X1459" s="175"/>
      <c r="Y1459" s="175"/>
      <c r="Z1459" s="175"/>
      <c r="AA1459" s="175"/>
      <c r="AB1459" s="175"/>
      <c r="AC1459" s="175"/>
      <c r="AD1459" s="179"/>
      <c r="AE1459" s="179"/>
      <c r="AF1459" s="179"/>
      <c r="AG1459" s="179"/>
      <c r="AH1459" s="179"/>
      <c r="AI1459" s="173"/>
      <c r="AJ1459" s="173"/>
      <c r="AK1459" s="173"/>
      <c r="AL1459" s="173"/>
      <c r="AM1459" s="179"/>
      <c r="AN1459" s="179"/>
      <c r="AO1459" s="194"/>
      <c r="AP1459" s="179">
        <v>1E-3</v>
      </c>
      <c r="AQ1459" s="179"/>
    </row>
    <row r="1460" spans="2:43">
      <c r="B1460" s="179"/>
      <c r="C1460" s="179"/>
      <c r="D1460" s="179"/>
      <c r="E1460" s="179"/>
      <c r="F1460" s="179"/>
      <c r="G1460" s="179"/>
      <c r="H1460" s="179"/>
      <c r="I1460" s="179"/>
      <c r="J1460" s="179"/>
      <c r="K1460" s="196">
        <f t="shared" si="121"/>
        <v>0</v>
      </c>
      <c r="L1460" s="1118"/>
      <c r="M1460" s="1119"/>
      <c r="N1460" s="1118"/>
      <c r="O1460" s="1119"/>
      <c r="P1460" s="184"/>
      <c r="Q1460" s="184"/>
      <c r="R1460" s="184"/>
      <c r="S1460" s="175"/>
      <c r="T1460" s="175"/>
      <c r="U1460" s="175"/>
      <c r="V1460" s="175"/>
      <c r="W1460" s="175"/>
      <c r="X1460" s="175"/>
      <c r="Y1460" s="175"/>
      <c r="Z1460" s="175"/>
      <c r="AA1460" s="175"/>
      <c r="AB1460" s="175"/>
      <c r="AC1460" s="175"/>
      <c r="AD1460" s="179"/>
      <c r="AE1460" s="179"/>
      <c r="AF1460" s="179"/>
      <c r="AG1460" s="179"/>
      <c r="AH1460" s="179"/>
      <c r="AI1460" s="173"/>
      <c r="AJ1460" s="173"/>
      <c r="AK1460" s="173"/>
      <c r="AL1460" s="173"/>
      <c r="AM1460" s="179"/>
      <c r="AN1460" s="179"/>
      <c r="AO1460" s="194"/>
      <c r="AP1460" s="179">
        <v>1E-3</v>
      </c>
      <c r="AQ1460" s="179"/>
    </row>
    <row r="1461" spans="2:43">
      <c r="B1461" s="179"/>
      <c r="C1461" s="179"/>
      <c r="D1461" s="179"/>
      <c r="E1461" s="179"/>
      <c r="F1461" s="179"/>
      <c r="G1461" s="179"/>
      <c r="H1461" s="179"/>
      <c r="I1461" s="179"/>
      <c r="J1461" s="179"/>
      <c r="K1461" s="196">
        <f t="shared" si="121"/>
        <v>0</v>
      </c>
      <c r="L1461" s="1118"/>
      <c r="M1461" s="1119"/>
      <c r="N1461" s="1118"/>
      <c r="O1461" s="1119"/>
      <c r="P1461" s="184"/>
      <c r="Q1461" s="184"/>
      <c r="R1461" s="184"/>
      <c r="S1461" s="175"/>
      <c r="T1461" s="175"/>
      <c r="U1461" s="175"/>
      <c r="V1461" s="175"/>
      <c r="W1461" s="175"/>
      <c r="X1461" s="175"/>
      <c r="Y1461" s="175"/>
      <c r="Z1461" s="175"/>
      <c r="AA1461" s="175"/>
      <c r="AB1461" s="175"/>
      <c r="AC1461" s="175"/>
      <c r="AD1461" s="179"/>
      <c r="AE1461" s="179"/>
      <c r="AF1461" s="179"/>
      <c r="AG1461" s="179"/>
      <c r="AH1461" s="179"/>
      <c r="AI1461" s="173"/>
      <c r="AJ1461" s="173"/>
      <c r="AK1461" s="173"/>
      <c r="AL1461" s="173"/>
      <c r="AM1461" s="179"/>
      <c r="AN1461" s="179"/>
      <c r="AO1461" s="194"/>
      <c r="AP1461" s="179">
        <v>1E-3</v>
      </c>
      <c r="AQ1461" s="179"/>
    </row>
    <row r="1462" spans="2:43">
      <c r="B1462" s="179"/>
      <c r="C1462" s="179"/>
      <c r="D1462" s="179"/>
      <c r="E1462" s="179"/>
      <c r="F1462" s="179"/>
      <c r="G1462" s="179"/>
      <c r="H1462" s="179"/>
      <c r="I1462" s="179"/>
      <c r="J1462" s="179"/>
      <c r="K1462" s="196">
        <f t="shared" si="121"/>
        <v>0</v>
      </c>
      <c r="L1462" s="1118"/>
      <c r="M1462" s="1119"/>
      <c r="N1462" s="1118"/>
      <c r="O1462" s="1119"/>
      <c r="P1462" s="184"/>
      <c r="Q1462" s="184"/>
      <c r="R1462" s="184"/>
      <c r="S1462" s="175"/>
      <c r="T1462" s="175"/>
      <c r="U1462" s="175"/>
      <c r="V1462" s="175"/>
      <c r="W1462" s="175"/>
      <c r="X1462" s="175"/>
      <c r="Y1462" s="175"/>
      <c r="Z1462" s="175"/>
      <c r="AA1462" s="175"/>
      <c r="AB1462" s="175"/>
      <c r="AC1462" s="175"/>
      <c r="AD1462" s="179"/>
      <c r="AE1462" s="179"/>
      <c r="AF1462" s="179"/>
      <c r="AG1462" s="179"/>
      <c r="AH1462" s="179"/>
      <c r="AI1462" s="173"/>
      <c r="AJ1462" s="173"/>
      <c r="AK1462" s="173"/>
      <c r="AL1462" s="173"/>
      <c r="AM1462" s="179"/>
      <c r="AN1462" s="179"/>
      <c r="AO1462" s="194"/>
      <c r="AP1462" s="179">
        <v>1E-3</v>
      </c>
      <c r="AQ1462" s="179"/>
    </row>
    <row r="1463" spans="2:43">
      <c r="B1463" s="179"/>
      <c r="C1463" s="179"/>
      <c r="D1463" s="179"/>
      <c r="E1463" s="179"/>
      <c r="F1463" s="179"/>
      <c r="G1463" s="179"/>
      <c r="H1463" s="179"/>
      <c r="I1463" s="179"/>
      <c r="J1463" s="179"/>
      <c r="K1463" s="196">
        <f t="shared" si="121"/>
        <v>0</v>
      </c>
      <c r="L1463" s="1118"/>
      <c r="M1463" s="1119"/>
      <c r="N1463" s="1118"/>
      <c r="O1463" s="1119"/>
      <c r="P1463" s="184"/>
      <c r="Q1463" s="184"/>
      <c r="R1463" s="184"/>
      <c r="S1463" s="175"/>
      <c r="T1463" s="175"/>
      <c r="U1463" s="175"/>
      <c r="V1463" s="175"/>
      <c r="W1463" s="175"/>
      <c r="X1463" s="175"/>
      <c r="Y1463" s="175"/>
      <c r="Z1463" s="175"/>
      <c r="AA1463" s="175"/>
      <c r="AB1463" s="175"/>
      <c r="AC1463" s="175"/>
      <c r="AD1463" s="179"/>
      <c r="AE1463" s="179"/>
      <c r="AF1463" s="179"/>
      <c r="AG1463" s="179"/>
      <c r="AH1463" s="179"/>
      <c r="AI1463" s="173"/>
      <c r="AJ1463" s="173"/>
      <c r="AK1463" s="173"/>
      <c r="AL1463" s="173"/>
      <c r="AM1463" s="179"/>
      <c r="AN1463" s="179"/>
      <c r="AO1463" s="194"/>
      <c r="AP1463" s="179">
        <v>1E-3</v>
      </c>
      <c r="AQ1463" s="179"/>
    </row>
    <row r="1464" spans="2:43">
      <c r="B1464" s="179"/>
      <c r="C1464" s="179"/>
      <c r="D1464" s="179"/>
      <c r="E1464" s="179"/>
      <c r="F1464" s="179"/>
      <c r="G1464" s="179"/>
      <c r="H1464" s="179"/>
      <c r="I1464" s="179"/>
      <c r="J1464" s="179"/>
      <c r="K1464" s="196">
        <f t="shared" si="121"/>
        <v>0</v>
      </c>
      <c r="L1464" s="1118"/>
      <c r="M1464" s="1119"/>
      <c r="N1464" s="1118"/>
      <c r="O1464" s="1119"/>
      <c r="P1464" s="184"/>
      <c r="Q1464" s="184"/>
      <c r="R1464" s="184"/>
      <c r="S1464" s="175"/>
      <c r="T1464" s="175"/>
      <c r="U1464" s="175"/>
      <c r="V1464" s="175"/>
      <c r="W1464" s="175"/>
      <c r="X1464" s="175"/>
      <c r="Y1464" s="175"/>
      <c r="Z1464" s="175"/>
      <c r="AA1464" s="175"/>
      <c r="AB1464" s="175"/>
      <c r="AC1464" s="175"/>
      <c r="AD1464" s="179"/>
      <c r="AE1464" s="179"/>
      <c r="AF1464" s="179"/>
      <c r="AG1464" s="179"/>
      <c r="AH1464" s="179"/>
      <c r="AI1464" s="173"/>
      <c r="AJ1464" s="173"/>
      <c r="AK1464" s="173"/>
      <c r="AL1464" s="173"/>
      <c r="AM1464" s="179"/>
      <c r="AN1464" s="179"/>
      <c r="AO1464" s="194"/>
      <c r="AP1464" s="179">
        <v>1E-3</v>
      </c>
      <c r="AQ1464" s="179"/>
    </row>
    <row r="1465" spans="2:43">
      <c r="B1465" s="179"/>
      <c r="C1465" s="179"/>
      <c r="D1465" s="179"/>
      <c r="E1465" s="179"/>
      <c r="F1465" s="179"/>
      <c r="G1465" s="179"/>
      <c r="H1465" s="179"/>
      <c r="I1465" s="179"/>
      <c r="J1465" s="179"/>
      <c r="K1465" s="196">
        <f t="shared" si="121"/>
        <v>0</v>
      </c>
      <c r="L1465" s="1118"/>
      <c r="M1465" s="1119"/>
      <c r="N1465" s="1118"/>
      <c r="O1465" s="1119"/>
      <c r="P1465" s="184"/>
      <c r="Q1465" s="184"/>
      <c r="R1465" s="184"/>
      <c r="S1465" s="175"/>
      <c r="T1465" s="175"/>
      <c r="U1465" s="175"/>
      <c r="V1465" s="175"/>
      <c r="W1465" s="175"/>
      <c r="X1465" s="175"/>
      <c r="Y1465" s="175"/>
      <c r="Z1465" s="175"/>
      <c r="AA1465" s="175"/>
      <c r="AB1465" s="175"/>
      <c r="AC1465" s="175"/>
      <c r="AD1465" s="179"/>
      <c r="AE1465" s="179"/>
      <c r="AF1465" s="179"/>
      <c r="AG1465" s="179"/>
      <c r="AH1465" s="179"/>
      <c r="AI1465" s="173"/>
      <c r="AJ1465" s="173"/>
      <c r="AK1465" s="173"/>
      <c r="AL1465" s="173"/>
      <c r="AM1465" s="179"/>
      <c r="AN1465" s="179"/>
      <c r="AO1465" s="194"/>
      <c r="AP1465" s="179">
        <v>1E-3</v>
      </c>
      <c r="AQ1465" s="179"/>
    </row>
    <row r="1466" spans="2:43">
      <c r="B1466" s="179"/>
      <c r="C1466" s="179"/>
      <c r="D1466" s="179"/>
      <c r="E1466" s="179"/>
      <c r="F1466" s="179"/>
      <c r="G1466" s="179"/>
      <c r="H1466" s="179"/>
      <c r="I1466" s="179"/>
      <c r="J1466" s="179"/>
      <c r="K1466" s="196">
        <f t="shared" si="121"/>
        <v>0</v>
      </c>
      <c r="L1466" s="1118"/>
      <c r="M1466" s="1119"/>
      <c r="N1466" s="1118"/>
      <c r="O1466" s="1119"/>
      <c r="P1466" s="184"/>
      <c r="Q1466" s="184"/>
      <c r="R1466" s="184"/>
      <c r="S1466" s="175"/>
      <c r="T1466" s="175"/>
      <c r="U1466" s="175"/>
      <c r="V1466" s="175"/>
      <c r="W1466" s="175"/>
      <c r="X1466" s="175"/>
      <c r="Y1466" s="175"/>
      <c r="Z1466" s="175"/>
      <c r="AA1466" s="175"/>
      <c r="AB1466" s="175"/>
      <c r="AC1466" s="175"/>
      <c r="AD1466" s="179"/>
      <c r="AE1466" s="179"/>
      <c r="AF1466" s="179"/>
      <c r="AG1466" s="179"/>
      <c r="AH1466" s="179"/>
      <c r="AI1466" s="173"/>
      <c r="AJ1466" s="173"/>
      <c r="AK1466" s="173"/>
      <c r="AL1466" s="173"/>
      <c r="AM1466" s="179"/>
      <c r="AN1466" s="179"/>
      <c r="AO1466" s="194"/>
      <c r="AP1466" s="179">
        <v>1E-3</v>
      </c>
      <c r="AQ1466" s="179"/>
    </row>
    <row r="1467" spans="2:43">
      <c r="B1467" s="179"/>
      <c r="C1467" s="179"/>
      <c r="D1467" s="179"/>
      <c r="E1467" s="179"/>
      <c r="F1467" s="179"/>
      <c r="G1467" s="179"/>
      <c r="H1467" s="179"/>
      <c r="I1467" s="179"/>
      <c r="J1467" s="179"/>
      <c r="K1467" s="196">
        <f t="shared" si="121"/>
        <v>0</v>
      </c>
      <c r="L1467" s="1118"/>
      <c r="M1467" s="1119"/>
      <c r="N1467" s="1118"/>
      <c r="O1467" s="1119"/>
      <c r="P1467" s="184"/>
      <c r="Q1467" s="184"/>
      <c r="R1467" s="184"/>
      <c r="S1467" s="175"/>
      <c r="T1467" s="175"/>
      <c r="U1467" s="175"/>
      <c r="V1467" s="175"/>
      <c r="W1467" s="175"/>
      <c r="X1467" s="175"/>
      <c r="Y1467" s="175"/>
      <c r="Z1467" s="175"/>
      <c r="AA1467" s="175"/>
      <c r="AB1467" s="175"/>
      <c r="AC1467" s="175"/>
      <c r="AD1467" s="179"/>
      <c r="AE1467" s="179"/>
      <c r="AF1467" s="179"/>
      <c r="AG1467" s="179"/>
      <c r="AH1467" s="179"/>
      <c r="AI1467" s="173"/>
      <c r="AJ1467" s="173"/>
      <c r="AK1467" s="173"/>
      <c r="AL1467" s="173"/>
      <c r="AM1467" s="179"/>
      <c r="AN1467" s="179"/>
      <c r="AO1467" s="194"/>
      <c r="AP1467" s="179">
        <v>1E-3</v>
      </c>
      <c r="AQ1467" s="179"/>
    </row>
    <row r="1468" spans="2:43">
      <c r="B1468" s="179"/>
      <c r="C1468" s="179"/>
      <c r="D1468" s="179"/>
      <c r="E1468" s="179"/>
      <c r="F1468" s="179"/>
      <c r="G1468" s="179"/>
      <c r="H1468" s="179"/>
      <c r="I1468" s="179"/>
      <c r="J1468" s="179"/>
      <c r="K1468" s="196">
        <f t="shared" si="121"/>
        <v>0</v>
      </c>
      <c r="L1468" s="1118"/>
      <c r="M1468" s="1119"/>
      <c r="N1468" s="1118"/>
      <c r="O1468" s="1119"/>
      <c r="P1468" s="184"/>
      <c r="Q1468" s="184"/>
      <c r="R1468" s="184"/>
      <c r="S1468" s="175"/>
      <c r="T1468" s="175"/>
      <c r="U1468" s="175"/>
      <c r="V1468" s="175"/>
      <c r="W1468" s="175"/>
      <c r="X1468" s="175"/>
      <c r="Y1468" s="175"/>
      <c r="Z1468" s="175"/>
      <c r="AA1468" s="175"/>
      <c r="AB1468" s="175"/>
      <c r="AC1468" s="175"/>
      <c r="AD1468" s="179"/>
      <c r="AE1468" s="179"/>
      <c r="AF1468" s="179"/>
      <c r="AG1468" s="179"/>
      <c r="AH1468" s="179"/>
      <c r="AI1468" s="173"/>
      <c r="AJ1468" s="173"/>
      <c r="AK1468" s="173"/>
      <c r="AL1468" s="173"/>
      <c r="AM1468" s="179"/>
      <c r="AN1468" s="179"/>
      <c r="AO1468" s="194"/>
      <c r="AP1468" s="179">
        <v>1E-3</v>
      </c>
      <c r="AQ1468" s="179"/>
    </row>
    <row r="1469" spans="2:43">
      <c r="B1469" s="179"/>
      <c r="C1469" s="179"/>
      <c r="D1469" s="179"/>
      <c r="E1469" s="179"/>
      <c r="F1469" s="179"/>
      <c r="G1469" s="179"/>
      <c r="H1469" s="179"/>
      <c r="I1469" s="179"/>
      <c r="J1469" s="179"/>
      <c r="K1469" s="196">
        <f t="shared" si="121"/>
        <v>0</v>
      </c>
      <c r="L1469" s="1118"/>
      <c r="M1469" s="1119"/>
      <c r="N1469" s="1118"/>
      <c r="O1469" s="1119"/>
      <c r="P1469" s="184"/>
      <c r="Q1469" s="184"/>
      <c r="R1469" s="184"/>
      <c r="S1469" s="175"/>
      <c r="T1469" s="175"/>
      <c r="U1469" s="175"/>
      <c r="V1469" s="175"/>
      <c r="W1469" s="175"/>
      <c r="X1469" s="175"/>
      <c r="Y1469" s="175"/>
      <c r="Z1469" s="175"/>
      <c r="AA1469" s="175"/>
      <c r="AB1469" s="175"/>
      <c r="AC1469" s="175"/>
      <c r="AD1469" s="179"/>
      <c r="AE1469" s="179"/>
      <c r="AF1469" s="179"/>
      <c r="AG1469" s="179"/>
      <c r="AH1469" s="179"/>
      <c r="AI1469" s="173"/>
      <c r="AJ1469" s="173"/>
      <c r="AK1469" s="173"/>
      <c r="AL1469" s="173"/>
      <c r="AM1469" s="179"/>
      <c r="AN1469" s="179"/>
      <c r="AO1469" s="194"/>
      <c r="AP1469" s="179">
        <v>1E-3</v>
      </c>
      <c r="AQ1469" s="179"/>
    </row>
    <row r="1470" spans="2:43">
      <c r="B1470" s="179"/>
      <c r="C1470" s="179"/>
      <c r="D1470" s="179"/>
      <c r="E1470" s="179"/>
      <c r="F1470" s="179"/>
      <c r="G1470" s="179"/>
      <c r="H1470" s="179"/>
      <c r="I1470" s="179"/>
      <c r="J1470" s="179"/>
      <c r="K1470" s="196">
        <f t="shared" si="121"/>
        <v>0</v>
      </c>
      <c r="L1470" s="1118"/>
      <c r="M1470" s="1119"/>
      <c r="N1470" s="1118"/>
      <c r="O1470" s="1119"/>
      <c r="P1470" s="184"/>
      <c r="Q1470" s="184"/>
      <c r="R1470" s="184"/>
      <c r="S1470" s="175"/>
      <c r="T1470" s="175"/>
      <c r="U1470" s="175"/>
      <c r="V1470" s="175"/>
      <c r="W1470" s="175"/>
      <c r="X1470" s="175"/>
      <c r="Y1470" s="175"/>
      <c r="Z1470" s="175"/>
      <c r="AA1470" s="175"/>
      <c r="AB1470" s="175"/>
      <c r="AC1470" s="175"/>
      <c r="AD1470" s="179"/>
      <c r="AE1470" s="179"/>
      <c r="AF1470" s="179"/>
      <c r="AG1470" s="179"/>
      <c r="AH1470" s="179"/>
      <c r="AI1470" s="173"/>
      <c r="AJ1470" s="173"/>
      <c r="AK1470" s="173"/>
      <c r="AL1470" s="173"/>
      <c r="AM1470" s="179"/>
      <c r="AN1470" s="179"/>
      <c r="AO1470" s="194"/>
      <c r="AP1470" s="179">
        <v>1E-3</v>
      </c>
      <c r="AQ1470" s="179"/>
    </row>
    <row r="1471" spans="2:43">
      <c r="B1471" s="179"/>
      <c r="C1471" s="179"/>
      <c r="D1471" s="179"/>
      <c r="E1471" s="179"/>
      <c r="F1471" s="179"/>
      <c r="G1471" s="179"/>
      <c r="H1471" s="179"/>
      <c r="I1471" s="179"/>
      <c r="J1471" s="179"/>
      <c r="K1471" s="196">
        <f t="shared" si="121"/>
        <v>0</v>
      </c>
      <c r="L1471" s="1118"/>
      <c r="M1471" s="1119"/>
      <c r="N1471" s="1118"/>
      <c r="O1471" s="1119"/>
      <c r="P1471" s="184"/>
      <c r="Q1471" s="184"/>
      <c r="R1471" s="184"/>
      <c r="S1471" s="175"/>
      <c r="T1471" s="175"/>
      <c r="U1471" s="175"/>
      <c r="V1471" s="175"/>
      <c r="W1471" s="175"/>
      <c r="X1471" s="175"/>
      <c r="Y1471" s="175"/>
      <c r="Z1471" s="175"/>
      <c r="AA1471" s="175"/>
      <c r="AB1471" s="175"/>
      <c r="AC1471" s="175"/>
      <c r="AD1471" s="179"/>
      <c r="AE1471" s="179"/>
      <c r="AF1471" s="179"/>
      <c r="AG1471" s="179"/>
      <c r="AH1471" s="179"/>
      <c r="AI1471" s="173"/>
      <c r="AJ1471" s="173"/>
      <c r="AK1471" s="173"/>
      <c r="AL1471" s="173"/>
      <c r="AM1471" s="179"/>
      <c r="AN1471" s="179"/>
      <c r="AO1471" s="194"/>
      <c r="AP1471" s="179">
        <v>1E-3</v>
      </c>
      <c r="AQ1471" s="179"/>
    </row>
    <row r="1472" spans="2:43">
      <c r="B1472" s="179"/>
      <c r="C1472" s="179"/>
      <c r="D1472" s="179"/>
      <c r="E1472" s="179"/>
      <c r="F1472" s="179"/>
      <c r="G1472" s="179"/>
      <c r="H1472" s="179"/>
      <c r="I1472" s="179"/>
      <c r="J1472" s="179"/>
      <c r="K1472" s="196">
        <f t="shared" si="121"/>
        <v>0</v>
      </c>
      <c r="L1472" s="1118"/>
      <c r="M1472" s="1119"/>
      <c r="N1472" s="1118"/>
      <c r="O1472" s="1119"/>
      <c r="P1472" s="184"/>
      <c r="Q1472" s="184"/>
      <c r="R1472" s="184"/>
      <c r="S1472" s="175"/>
      <c r="T1472" s="175"/>
      <c r="U1472" s="175"/>
      <c r="V1472" s="175"/>
      <c r="W1472" s="175"/>
      <c r="X1472" s="175"/>
      <c r="Y1472" s="175"/>
      <c r="Z1472" s="175"/>
      <c r="AA1472" s="175"/>
      <c r="AB1472" s="175"/>
      <c r="AC1472" s="175"/>
      <c r="AD1472" s="179"/>
      <c r="AE1472" s="179"/>
      <c r="AF1472" s="179"/>
      <c r="AG1472" s="179"/>
      <c r="AH1472" s="179"/>
      <c r="AI1472" s="173"/>
      <c r="AJ1472" s="173"/>
      <c r="AK1472" s="173"/>
      <c r="AL1472" s="173"/>
      <c r="AM1472" s="179"/>
      <c r="AN1472" s="179"/>
      <c r="AO1472" s="194"/>
      <c r="AP1472" s="179">
        <v>1E-3</v>
      </c>
      <c r="AQ1472" s="179"/>
    </row>
    <row r="1473" spans="2:43">
      <c r="B1473" s="179"/>
      <c r="C1473" s="179"/>
      <c r="D1473" s="179"/>
      <c r="E1473" s="179"/>
      <c r="F1473" s="179"/>
      <c r="G1473" s="179"/>
      <c r="H1473" s="179"/>
      <c r="I1473" s="179"/>
      <c r="J1473" s="179"/>
      <c r="K1473" s="196">
        <f t="shared" si="121"/>
        <v>0</v>
      </c>
      <c r="L1473" s="1118"/>
      <c r="M1473" s="1119"/>
      <c r="N1473" s="1118"/>
      <c r="O1473" s="1119"/>
      <c r="P1473" s="184"/>
      <c r="Q1473" s="184"/>
      <c r="R1473" s="184"/>
      <c r="S1473" s="175"/>
      <c r="T1473" s="175"/>
      <c r="U1473" s="175"/>
      <c r="V1473" s="175"/>
      <c r="W1473" s="175"/>
      <c r="X1473" s="175"/>
      <c r="Y1473" s="175"/>
      <c r="Z1473" s="175"/>
      <c r="AA1473" s="175"/>
      <c r="AB1473" s="175"/>
      <c r="AC1473" s="175"/>
      <c r="AD1473" s="179"/>
      <c r="AE1473" s="179"/>
      <c r="AF1473" s="179"/>
      <c r="AG1473" s="179"/>
      <c r="AH1473" s="179"/>
      <c r="AI1473" s="173"/>
      <c r="AJ1473" s="173"/>
      <c r="AK1473" s="173"/>
      <c r="AL1473" s="173"/>
      <c r="AM1473" s="179"/>
      <c r="AN1473" s="179"/>
      <c r="AO1473" s="194"/>
      <c r="AP1473" s="179">
        <v>1E-3</v>
      </c>
      <c r="AQ1473" s="179"/>
    </row>
    <row r="1474" spans="2:43">
      <c r="B1474" s="179"/>
      <c r="C1474" s="179"/>
      <c r="D1474" s="179"/>
      <c r="E1474" s="179"/>
      <c r="F1474" s="179"/>
      <c r="G1474" s="179"/>
      <c r="H1474" s="179"/>
      <c r="I1474" s="179"/>
      <c r="J1474" s="179"/>
      <c r="K1474" s="196">
        <f t="shared" si="121"/>
        <v>0</v>
      </c>
      <c r="L1474" s="1118"/>
      <c r="M1474" s="1119"/>
      <c r="N1474" s="1118"/>
      <c r="O1474" s="1119"/>
      <c r="P1474" s="184"/>
      <c r="Q1474" s="184"/>
      <c r="R1474" s="184"/>
      <c r="S1474" s="175"/>
      <c r="T1474" s="175"/>
      <c r="U1474" s="175"/>
      <c r="V1474" s="175"/>
      <c r="W1474" s="175"/>
      <c r="X1474" s="175"/>
      <c r="Y1474" s="175"/>
      <c r="Z1474" s="175"/>
      <c r="AA1474" s="175"/>
      <c r="AB1474" s="175"/>
      <c r="AC1474" s="175"/>
      <c r="AD1474" s="179"/>
      <c r="AE1474" s="179"/>
      <c r="AF1474" s="179"/>
      <c r="AG1474" s="179"/>
      <c r="AH1474" s="179"/>
      <c r="AI1474" s="173"/>
      <c r="AJ1474" s="173"/>
      <c r="AK1474" s="173"/>
      <c r="AL1474" s="173"/>
      <c r="AM1474" s="179"/>
      <c r="AN1474" s="179"/>
      <c r="AO1474" s="194"/>
      <c r="AP1474" s="179">
        <v>1E-3</v>
      </c>
      <c r="AQ1474" s="179"/>
    </row>
    <row r="1475" spans="2:43">
      <c r="B1475" s="179"/>
      <c r="C1475" s="179"/>
      <c r="D1475" s="179"/>
      <c r="E1475" s="179"/>
      <c r="F1475" s="179"/>
      <c r="G1475" s="179"/>
      <c r="H1475" s="179"/>
      <c r="I1475" s="179"/>
      <c r="J1475" s="179"/>
      <c r="K1475" s="196">
        <f t="shared" si="121"/>
        <v>0</v>
      </c>
      <c r="L1475" s="1118"/>
      <c r="M1475" s="1119"/>
      <c r="N1475" s="1118"/>
      <c r="O1475" s="1119"/>
      <c r="P1475" s="184"/>
      <c r="Q1475" s="184"/>
      <c r="R1475" s="184"/>
      <c r="S1475" s="175"/>
      <c r="T1475" s="175"/>
      <c r="U1475" s="175"/>
      <c r="V1475" s="175"/>
      <c r="W1475" s="175"/>
      <c r="X1475" s="175"/>
      <c r="Y1475" s="175"/>
      <c r="Z1475" s="175"/>
      <c r="AA1475" s="175"/>
      <c r="AB1475" s="175"/>
      <c r="AC1475" s="175"/>
      <c r="AD1475" s="179"/>
      <c r="AE1475" s="179"/>
      <c r="AF1475" s="179"/>
      <c r="AG1475" s="179"/>
      <c r="AH1475" s="179"/>
      <c r="AI1475" s="173"/>
      <c r="AJ1475" s="173"/>
      <c r="AK1475" s="173"/>
      <c r="AL1475" s="173"/>
      <c r="AM1475" s="179"/>
      <c r="AN1475" s="179"/>
      <c r="AO1475" s="194"/>
      <c r="AP1475" s="179">
        <v>1E-3</v>
      </c>
      <c r="AQ1475" s="179"/>
    </row>
    <row r="1476" spans="2:43">
      <c r="B1476" s="179"/>
      <c r="C1476" s="179"/>
      <c r="D1476" s="179"/>
      <c r="E1476" s="179"/>
      <c r="F1476" s="179"/>
      <c r="G1476" s="179"/>
      <c r="H1476" s="179"/>
      <c r="I1476" s="179"/>
      <c r="J1476" s="179"/>
      <c r="K1476" s="196">
        <f t="shared" si="121"/>
        <v>0</v>
      </c>
      <c r="L1476" s="1118"/>
      <c r="M1476" s="1119"/>
      <c r="N1476" s="1118"/>
      <c r="O1476" s="1119"/>
      <c r="P1476" s="184"/>
      <c r="Q1476" s="184"/>
      <c r="R1476" s="184"/>
      <c r="S1476" s="175"/>
      <c r="T1476" s="175"/>
      <c r="U1476" s="175"/>
      <c r="V1476" s="175"/>
      <c r="W1476" s="175"/>
      <c r="X1476" s="175"/>
      <c r="Y1476" s="175"/>
      <c r="Z1476" s="175"/>
      <c r="AA1476" s="175"/>
      <c r="AB1476" s="175"/>
      <c r="AC1476" s="175"/>
      <c r="AD1476" s="179"/>
      <c r="AE1476" s="179"/>
      <c r="AF1476" s="179"/>
      <c r="AG1476" s="179"/>
      <c r="AH1476" s="179"/>
      <c r="AI1476" s="173"/>
      <c r="AJ1476" s="173"/>
      <c r="AK1476" s="173"/>
      <c r="AL1476" s="173"/>
      <c r="AM1476" s="179"/>
      <c r="AN1476" s="179"/>
      <c r="AO1476" s="194"/>
      <c r="AP1476" s="179">
        <v>1E-3</v>
      </c>
      <c r="AQ1476" s="179"/>
    </row>
    <row r="1477" spans="2:43">
      <c r="B1477" s="179"/>
      <c r="C1477" s="179"/>
      <c r="D1477" s="179"/>
      <c r="E1477" s="179"/>
      <c r="F1477" s="179"/>
      <c r="G1477" s="179"/>
      <c r="H1477" s="179"/>
      <c r="I1477" s="179"/>
      <c r="J1477" s="179"/>
      <c r="K1477" s="196">
        <f t="shared" ref="K1477:K1540" si="122">AO1477+J1477</f>
        <v>0</v>
      </c>
      <c r="L1477" s="1118"/>
      <c r="M1477" s="1119"/>
      <c r="N1477" s="1118"/>
      <c r="O1477" s="1119"/>
      <c r="P1477" s="184"/>
      <c r="Q1477" s="184"/>
      <c r="R1477" s="184"/>
      <c r="S1477" s="175"/>
      <c r="T1477" s="175"/>
      <c r="U1477" s="175"/>
      <c r="V1477" s="175"/>
      <c r="W1477" s="175"/>
      <c r="X1477" s="175"/>
      <c r="Y1477" s="175"/>
      <c r="Z1477" s="175"/>
      <c r="AA1477" s="175"/>
      <c r="AB1477" s="175"/>
      <c r="AC1477" s="175"/>
      <c r="AD1477" s="179"/>
      <c r="AE1477" s="179"/>
      <c r="AF1477" s="179"/>
      <c r="AG1477" s="179"/>
      <c r="AH1477" s="179"/>
      <c r="AI1477" s="173"/>
      <c r="AJ1477" s="173"/>
      <c r="AK1477" s="173"/>
      <c r="AL1477" s="173"/>
      <c r="AM1477" s="179"/>
      <c r="AN1477" s="179"/>
      <c r="AO1477" s="194"/>
      <c r="AP1477" s="179">
        <v>1E-3</v>
      </c>
      <c r="AQ1477" s="179"/>
    </row>
    <row r="1478" spans="2:43">
      <c r="B1478" s="179"/>
      <c r="C1478" s="179"/>
      <c r="D1478" s="179"/>
      <c r="E1478" s="179"/>
      <c r="F1478" s="179"/>
      <c r="G1478" s="179"/>
      <c r="H1478" s="179"/>
      <c r="I1478" s="179"/>
      <c r="J1478" s="179"/>
      <c r="K1478" s="196">
        <f t="shared" si="122"/>
        <v>0</v>
      </c>
      <c r="L1478" s="1118"/>
      <c r="M1478" s="1119"/>
      <c r="N1478" s="1118"/>
      <c r="O1478" s="1119"/>
      <c r="P1478" s="184"/>
      <c r="Q1478" s="184"/>
      <c r="R1478" s="184"/>
      <c r="S1478" s="175"/>
      <c r="T1478" s="175"/>
      <c r="U1478" s="175"/>
      <c r="V1478" s="175"/>
      <c r="W1478" s="175"/>
      <c r="X1478" s="175"/>
      <c r="Y1478" s="175"/>
      <c r="Z1478" s="175"/>
      <c r="AA1478" s="175"/>
      <c r="AB1478" s="175"/>
      <c r="AC1478" s="175"/>
      <c r="AD1478" s="179"/>
      <c r="AE1478" s="179"/>
      <c r="AF1478" s="179"/>
      <c r="AG1478" s="179"/>
      <c r="AH1478" s="179"/>
      <c r="AI1478" s="173"/>
      <c r="AJ1478" s="173"/>
      <c r="AK1478" s="173"/>
      <c r="AL1478" s="173"/>
      <c r="AM1478" s="179"/>
      <c r="AN1478" s="179"/>
      <c r="AO1478" s="194"/>
      <c r="AP1478" s="179">
        <v>1E-3</v>
      </c>
      <c r="AQ1478" s="179"/>
    </row>
    <row r="1479" spans="2:43">
      <c r="B1479" s="179"/>
      <c r="C1479" s="179"/>
      <c r="D1479" s="179"/>
      <c r="E1479" s="179"/>
      <c r="F1479" s="179"/>
      <c r="G1479" s="179"/>
      <c r="H1479" s="179"/>
      <c r="I1479" s="179"/>
      <c r="J1479" s="179"/>
      <c r="K1479" s="196">
        <f t="shared" si="122"/>
        <v>0</v>
      </c>
      <c r="L1479" s="1118"/>
      <c r="M1479" s="1119"/>
      <c r="N1479" s="1118"/>
      <c r="O1479" s="1119"/>
      <c r="P1479" s="184"/>
      <c r="Q1479" s="184"/>
      <c r="R1479" s="184"/>
      <c r="S1479" s="175"/>
      <c r="T1479" s="175"/>
      <c r="U1479" s="175"/>
      <c r="V1479" s="175"/>
      <c r="W1479" s="175"/>
      <c r="X1479" s="175"/>
      <c r="Y1479" s="175"/>
      <c r="Z1479" s="175"/>
      <c r="AA1479" s="175"/>
      <c r="AB1479" s="175"/>
      <c r="AC1479" s="175"/>
      <c r="AD1479" s="179"/>
      <c r="AE1479" s="179"/>
      <c r="AF1479" s="179"/>
      <c r="AG1479" s="179"/>
      <c r="AH1479" s="179"/>
      <c r="AI1479" s="173"/>
      <c r="AJ1479" s="173"/>
      <c r="AK1479" s="173"/>
      <c r="AL1479" s="173"/>
      <c r="AM1479" s="179"/>
      <c r="AN1479" s="179"/>
      <c r="AO1479" s="194"/>
      <c r="AP1479" s="179">
        <v>1E-3</v>
      </c>
      <c r="AQ1479" s="179"/>
    </row>
    <row r="1480" spans="2:43">
      <c r="B1480" s="179"/>
      <c r="C1480" s="179"/>
      <c r="D1480" s="179"/>
      <c r="E1480" s="179"/>
      <c r="F1480" s="179"/>
      <c r="G1480" s="179"/>
      <c r="H1480" s="179"/>
      <c r="I1480" s="179"/>
      <c r="J1480" s="179"/>
      <c r="K1480" s="196">
        <f t="shared" si="122"/>
        <v>0</v>
      </c>
      <c r="L1480" s="1118"/>
      <c r="M1480" s="1119"/>
      <c r="N1480" s="1118"/>
      <c r="O1480" s="1119"/>
      <c r="P1480" s="184"/>
      <c r="Q1480" s="184"/>
      <c r="R1480" s="184"/>
      <c r="S1480" s="175"/>
      <c r="T1480" s="175"/>
      <c r="U1480" s="175"/>
      <c r="V1480" s="175"/>
      <c r="W1480" s="175"/>
      <c r="X1480" s="175"/>
      <c r="Y1480" s="175"/>
      <c r="Z1480" s="175"/>
      <c r="AA1480" s="175"/>
      <c r="AB1480" s="175"/>
      <c r="AC1480" s="175"/>
      <c r="AD1480" s="179"/>
      <c r="AE1480" s="179"/>
      <c r="AF1480" s="179"/>
      <c r="AG1480" s="179"/>
      <c r="AH1480" s="179"/>
      <c r="AI1480" s="173"/>
      <c r="AJ1480" s="173"/>
      <c r="AK1480" s="173"/>
      <c r="AL1480" s="173"/>
      <c r="AM1480" s="179"/>
      <c r="AN1480" s="179"/>
      <c r="AO1480" s="194"/>
      <c r="AP1480" s="179">
        <v>1E-3</v>
      </c>
      <c r="AQ1480" s="179"/>
    </row>
    <row r="1481" spans="2:43">
      <c r="B1481" s="179"/>
      <c r="C1481" s="179"/>
      <c r="D1481" s="179"/>
      <c r="E1481" s="179"/>
      <c r="F1481" s="179"/>
      <c r="G1481" s="179"/>
      <c r="H1481" s="179"/>
      <c r="I1481" s="179"/>
      <c r="J1481" s="179"/>
      <c r="K1481" s="196">
        <f t="shared" si="122"/>
        <v>0</v>
      </c>
      <c r="L1481" s="1118"/>
      <c r="M1481" s="1119"/>
      <c r="N1481" s="1118"/>
      <c r="O1481" s="1119"/>
      <c r="P1481" s="184"/>
      <c r="Q1481" s="184"/>
      <c r="R1481" s="184"/>
      <c r="S1481" s="175"/>
      <c r="T1481" s="175"/>
      <c r="U1481" s="175"/>
      <c r="V1481" s="175"/>
      <c r="W1481" s="175"/>
      <c r="X1481" s="175"/>
      <c r="Y1481" s="175"/>
      <c r="Z1481" s="175"/>
      <c r="AA1481" s="175"/>
      <c r="AB1481" s="175"/>
      <c r="AC1481" s="175"/>
      <c r="AD1481" s="179"/>
      <c r="AE1481" s="179"/>
      <c r="AF1481" s="179"/>
      <c r="AG1481" s="179"/>
      <c r="AH1481" s="179"/>
      <c r="AI1481" s="173"/>
      <c r="AJ1481" s="173"/>
      <c r="AK1481" s="173"/>
      <c r="AL1481" s="173"/>
      <c r="AM1481" s="179"/>
      <c r="AN1481" s="179"/>
      <c r="AO1481" s="194"/>
      <c r="AP1481" s="179">
        <v>1E-3</v>
      </c>
      <c r="AQ1481" s="179"/>
    </row>
    <row r="1482" spans="2:43">
      <c r="B1482" s="179"/>
      <c r="C1482" s="179"/>
      <c r="D1482" s="179"/>
      <c r="E1482" s="179"/>
      <c r="F1482" s="179"/>
      <c r="G1482" s="179"/>
      <c r="H1482" s="179"/>
      <c r="I1482" s="179"/>
      <c r="J1482" s="179"/>
      <c r="K1482" s="196">
        <f t="shared" si="122"/>
        <v>0</v>
      </c>
      <c r="L1482" s="1118"/>
      <c r="M1482" s="1119"/>
      <c r="N1482" s="1118"/>
      <c r="O1482" s="1119"/>
      <c r="P1482" s="184"/>
      <c r="Q1482" s="184"/>
      <c r="R1482" s="184"/>
      <c r="S1482" s="175"/>
      <c r="T1482" s="175"/>
      <c r="U1482" s="175"/>
      <c r="V1482" s="175"/>
      <c r="W1482" s="175"/>
      <c r="X1482" s="175"/>
      <c r="Y1482" s="175"/>
      <c r="Z1482" s="175"/>
      <c r="AA1482" s="175"/>
      <c r="AB1482" s="175"/>
      <c r="AC1482" s="175"/>
      <c r="AD1482" s="179"/>
      <c r="AE1482" s="179"/>
      <c r="AF1482" s="179"/>
      <c r="AG1482" s="179"/>
      <c r="AH1482" s="179"/>
      <c r="AI1482" s="173"/>
      <c r="AJ1482" s="173"/>
      <c r="AK1482" s="173"/>
      <c r="AL1482" s="173"/>
      <c r="AM1482" s="179"/>
      <c r="AN1482" s="179"/>
      <c r="AO1482" s="194"/>
      <c r="AP1482" s="179">
        <v>1E-3</v>
      </c>
      <c r="AQ1482" s="179"/>
    </row>
    <row r="1483" spans="2:43">
      <c r="B1483" s="179"/>
      <c r="C1483" s="179"/>
      <c r="D1483" s="179"/>
      <c r="E1483" s="179"/>
      <c r="F1483" s="179"/>
      <c r="G1483" s="179"/>
      <c r="H1483" s="179"/>
      <c r="I1483" s="179"/>
      <c r="J1483" s="179"/>
      <c r="K1483" s="196">
        <f t="shared" si="122"/>
        <v>0</v>
      </c>
      <c r="L1483" s="1118"/>
      <c r="M1483" s="1119"/>
      <c r="N1483" s="1118"/>
      <c r="O1483" s="1119"/>
      <c r="P1483" s="184"/>
      <c r="Q1483" s="184"/>
      <c r="R1483" s="184"/>
      <c r="S1483" s="175"/>
      <c r="T1483" s="175"/>
      <c r="U1483" s="175"/>
      <c r="V1483" s="175"/>
      <c r="W1483" s="175"/>
      <c r="X1483" s="175"/>
      <c r="Y1483" s="175"/>
      <c r="Z1483" s="175"/>
      <c r="AA1483" s="175"/>
      <c r="AB1483" s="175"/>
      <c r="AC1483" s="175"/>
      <c r="AD1483" s="179"/>
      <c r="AE1483" s="179"/>
      <c r="AF1483" s="179"/>
      <c r="AG1483" s="179"/>
      <c r="AH1483" s="179"/>
      <c r="AI1483" s="173"/>
      <c r="AJ1483" s="173"/>
      <c r="AK1483" s="173"/>
      <c r="AL1483" s="173"/>
      <c r="AM1483" s="179"/>
      <c r="AN1483" s="179"/>
      <c r="AO1483" s="194"/>
      <c r="AP1483" s="179">
        <v>1E-3</v>
      </c>
      <c r="AQ1483" s="179"/>
    </row>
    <row r="1484" spans="2:43">
      <c r="B1484" s="179"/>
      <c r="C1484" s="179"/>
      <c r="D1484" s="179"/>
      <c r="E1484" s="179"/>
      <c r="F1484" s="179"/>
      <c r="G1484" s="179"/>
      <c r="H1484" s="179"/>
      <c r="I1484" s="179"/>
      <c r="J1484" s="179"/>
      <c r="K1484" s="196">
        <f t="shared" si="122"/>
        <v>0</v>
      </c>
      <c r="L1484" s="1118"/>
      <c r="M1484" s="1119"/>
      <c r="N1484" s="1118"/>
      <c r="O1484" s="1119"/>
      <c r="P1484" s="184"/>
      <c r="Q1484" s="184"/>
      <c r="R1484" s="184"/>
      <c r="S1484" s="175"/>
      <c r="T1484" s="175"/>
      <c r="U1484" s="175"/>
      <c r="V1484" s="175"/>
      <c r="W1484" s="175"/>
      <c r="X1484" s="175"/>
      <c r="Y1484" s="175"/>
      <c r="Z1484" s="175"/>
      <c r="AA1484" s="175"/>
      <c r="AB1484" s="175"/>
      <c r="AC1484" s="175"/>
      <c r="AD1484" s="179"/>
      <c r="AE1484" s="179"/>
      <c r="AF1484" s="179"/>
      <c r="AG1484" s="179"/>
      <c r="AH1484" s="179"/>
      <c r="AI1484" s="173"/>
      <c r="AJ1484" s="173"/>
      <c r="AK1484" s="173"/>
      <c r="AL1484" s="173"/>
      <c r="AM1484" s="179"/>
      <c r="AN1484" s="179"/>
      <c r="AO1484" s="194"/>
      <c r="AP1484" s="179">
        <v>1E-3</v>
      </c>
      <c r="AQ1484" s="179"/>
    </row>
    <row r="1485" spans="2:43">
      <c r="B1485" s="179"/>
      <c r="C1485" s="179"/>
      <c r="D1485" s="179"/>
      <c r="E1485" s="179"/>
      <c r="F1485" s="179"/>
      <c r="G1485" s="179"/>
      <c r="H1485" s="179"/>
      <c r="I1485" s="179"/>
      <c r="J1485" s="179"/>
      <c r="K1485" s="196">
        <f t="shared" si="122"/>
        <v>0</v>
      </c>
      <c r="L1485" s="1118"/>
      <c r="M1485" s="1119"/>
      <c r="N1485" s="1118"/>
      <c r="O1485" s="1119"/>
      <c r="P1485" s="184"/>
      <c r="Q1485" s="184"/>
      <c r="R1485" s="184"/>
      <c r="S1485" s="175"/>
      <c r="T1485" s="175"/>
      <c r="U1485" s="175"/>
      <c r="V1485" s="175"/>
      <c r="W1485" s="175"/>
      <c r="X1485" s="175"/>
      <c r="Y1485" s="175"/>
      <c r="Z1485" s="175"/>
      <c r="AA1485" s="175"/>
      <c r="AB1485" s="175"/>
      <c r="AC1485" s="175"/>
      <c r="AD1485" s="179"/>
      <c r="AE1485" s="179"/>
      <c r="AF1485" s="179"/>
      <c r="AG1485" s="179"/>
      <c r="AH1485" s="179"/>
      <c r="AI1485" s="173"/>
      <c r="AJ1485" s="173"/>
      <c r="AK1485" s="173"/>
      <c r="AL1485" s="173"/>
      <c r="AM1485" s="179"/>
      <c r="AN1485" s="179"/>
      <c r="AO1485" s="194"/>
      <c r="AP1485" s="179">
        <v>1E-3</v>
      </c>
      <c r="AQ1485" s="179"/>
    </row>
    <row r="1486" spans="2:43">
      <c r="B1486" s="179"/>
      <c r="C1486" s="179"/>
      <c r="D1486" s="179"/>
      <c r="E1486" s="179"/>
      <c r="F1486" s="179"/>
      <c r="G1486" s="179"/>
      <c r="H1486" s="179"/>
      <c r="I1486" s="179"/>
      <c r="J1486" s="179"/>
      <c r="K1486" s="196">
        <f t="shared" si="122"/>
        <v>0</v>
      </c>
      <c r="L1486" s="1118"/>
      <c r="M1486" s="1119"/>
      <c r="N1486" s="1118"/>
      <c r="O1486" s="1119"/>
      <c r="P1486" s="184"/>
      <c r="Q1486" s="184"/>
      <c r="R1486" s="184"/>
      <c r="S1486" s="175"/>
      <c r="T1486" s="175"/>
      <c r="U1486" s="175"/>
      <c r="V1486" s="175"/>
      <c r="W1486" s="175"/>
      <c r="X1486" s="175"/>
      <c r="Y1486" s="175"/>
      <c r="Z1486" s="175"/>
      <c r="AA1486" s="175"/>
      <c r="AB1486" s="175"/>
      <c r="AC1486" s="175"/>
      <c r="AD1486" s="179"/>
      <c r="AE1486" s="179"/>
      <c r="AF1486" s="179"/>
      <c r="AG1486" s="179"/>
      <c r="AH1486" s="179"/>
      <c r="AI1486" s="173"/>
      <c r="AJ1486" s="173"/>
      <c r="AK1486" s="173"/>
      <c r="AL1486" s="173"/>
      <c r="AM1486" s="179"/>
      <c r="AN1486" s="179"/>
      <c r="AO1486" s="194"/>
      <c r="AP1486" s="179">
        <v>1E-3</v>
      </c>
      <c r="AQ1486" s="179"/>
    </row>
    <row r="1487" spans="2:43">
      <c r="B1487" s="179"/>
      <c r="C1487" s="179"/>
      <c r="D1487" s="179"/>
      <c r="E1487" s="179"/>
      <c r="F1487" s="179"/>
      <c r="G1487" s="179"/>
      <c r="H1487" s="179"/>
      <c r="I1487" s="179"/>
      <c r="J1487" s="179"/>
      <c r="K1487" s="196">
        <f t="shared" si="122"/>
        <v>0</v>
      </c>
      <c r="L1487" s="1118"/>
      <c r="M1487" s="1119"/>
      <c r="N1487" s="1118"/>
      <c r="O1487" s="1119"/>
      <c r="P1487" s="184"/>
      <c r="Q1487" s="184"/>
      <c r="R1487" s="184"/>
      <c r="S1487" s="175"/>
      <c r="T1487" s="175"/>
      <c r="U1487" s="175"/>
      <c r="V1487" s="175"/>
      <c r="W1487" s="175"/>
      <c r="X1487" s="175"/>
      <c r="Y1487" s="175"/>
      <c r="Z1487" s="175"/>
      <c r="AA1487" s="175"/>
      <c r="AB1487" s="175"/>
      <c r="AC1487" s="175"/>
      <c r="AD1487" s="179"/>
      <c r="AE1487" s="179"/>
      <c r="AF1487" s="179"/>
      <c r="AG1487" s="179"/>
      <c r="AH1487" s="179"/>
      <c r="AI1487" s="173"/>
      <c r="AJ1487" s="173"/>
      <c r="AK1487" s="173"/>
      <c r="AL1487" s="173"/>
      <c r="AM1487" s="179"/>
      <c r="AN1487" s="179"/>
      <c r="AO1487" s="194"/>
      <c r="AP1487" s="179">
        <v>1E-3</v>
      </c>
      <c r="AQ1487" s="179"/>
    </row>
    <row r="1488" spans="2:43">
      <c r="B1488" s="179"/>
      <c r="C1488" s="179"/>
      <c r="D1488" s="179"/>
      <c r="E1488" s="179"/>
      <c r="F1488" s="179"/>
      <c r="G1488" s="179"/>
      <c r="H1488" s="179"/>
      <c r="I1488" s="179"/>
      <c r="J1488" s="179"/>
      <c r="K1488" s="196">
        <f t="shared" si="122"/>
        <v>0</v>
      </c>
      <c r="L1488" s="1118"/>
      <c r="M1488" s="1119"/>
      <c r="N1488" s="1118"/>
      <c r="O1488" s="1119"/>
      <c r="P1488" s="184"/>
      <c r="Q1488" s="184"/>
      <c r="R1488" s="184"/>
      <c r="S1488" s="175"/>
      <c r="T1488" s="175"/>
      <c r="U1488" s="175"/>
      <c r="V1488" s="175"/>
      <c r="W1488" s="175"/>
      <c r="X1488" s="175"/>
      <c r="Y1488" s="175"/>
      <c r="Z1488" s="175"/>
      <c r="AA1488" s="175"/>
      <c r="AB1488" s="175"/>
      <c r="AC1488" s="175"/>
      <c r="AD1488" s="179"/>
      <c r="AE1488" s="179"/>
      <c r="AF1488" s="179"/>
      <c r="AG1488" s="179"/>
      <c r="AH1488" s="179"/>
      <c r="AI1488" s="173"/>
      <c r="AJ1488" s="173"/>
      <c r="AK1488" s="173"/>
      <c r="AL1488" s="173"/>
      <c r="AM1488" s="179"/>
      <c r="AN1488" s="179"/>
      <c r="AO1488" s="194"/>
      <c r="AP1488" s="179">
        <v>1E-3</v>
      </c>
      <c r="AQ1488" s="179"/>
    </row>
    <row r="1489" spans="2:43">
      <c r="B1489" s="179"/>
      <c r="C1489" s="179"/>
      <c r="D1489" s="179"/>
      <c r="E1489" s="179"/>
      <c r="F1489" s="179"/>
      <c r="G1489" s="179"/>
      <c r="H1489" s="179"/>
      <c r="I1489" s="179"/>
      <c r="J1489" s="179"/>
      <c r="K1489" s="196">
        <f t="shared" si="122"/>
        <v>0</v>
      </c>
      <c r="L1489" s="1118"/>
      <c r="M1489" s="1119"/>
      <c r="N1489" s="1118"/>
      <c r="O1489" s="1119"/>
      <c r="P1489" s="184"/>
      <c r="Q1489" s="184"/>
      <c r="R1489" s="184"/>
      <c r="S1489" s="175"/>
      <c r="T1489" s="175"/>
      <c r="U1489" s="175"/>
      <c r="V1489" s="175"/>
      <c r="W1489" s="175"/>
      <c r="X1489" s="175"/>
      <c r="Y1489" s="175"/>
      <c r="Z1489" s="175"/>
      <c r="AA1489" s="175"/>
      <c r="AB1489" s="175"/>
      <c r="AC1489" s="175"/>
      <c r="AD1489" s="179"/>
      <c r="AE1489" s="179"/>
      <c r="AF1489" s="179"/>
      <c r="AG1489" s="179"/>
      <c r="AH1489" s="179"/>
      <c r="AI1489" s="173"/>
      <c r="AJ1489" s="173"/>
      <c r="AK1489" s="173"/>
      <c r="AL1489" s="173"/>
      <c r="AM1489" s="179"/>
      <c r="AN1489" s="179"/>
      <c r="AO1489" s="194"/>
      <c r="AP1489" s="179">
        <v>1E-3</v>
      </c>
      <c r="AQ1489" s="179"/>
    </row>
    <row r="1490" spans="2:43">
      <c r="B1490" s="179"/>
      <c r="C1490" s="179"/>
      <c r="D1490" s="179"/>
      <c r="E1490" s="179"/>
      <c r="F1490" s="179"/>
      <c r="G1490" s="179"/>
      <c r="H1490" s="179"/>
      <c r="I1490" s="179"/>
      <c r="J1490" s="179"/>
      <c r="K1490" s="196">
        <f t="shared" si="122"/>
        <v>0</v>
      </c>
      <c r="L1490" s="1118"/>
      <c r="M1490" s="1119"/>
      <c r="N1490" s="1118"/>
      <c r="O1490" s="1119"/>
      <c r="P1490" s="184"/>
      <c r="Q1490" s="184"/>
      <c r="R1490" s="184"/>
      <c r="S1490" s="175"/>
      <c r="T1490" s="175"/>
      <c r="U1490" s="175"/>
      <c r="V1490" s="175"/>
      <c r="W1490" s="175"/>
      <c r="X1490" s="175"/>
      <c r="Y1490" s="175"/>
      <c r="Z1490" s="175"/>
      <c r="AA1490" s="175"/>
      <c r="AB1490" s="175"/>
      <c r="AC1490" s="175"/>
      <c r="AD1490" s="179"/>
      <c r="AE1490" s="179"/>
      <c r="AF1490" s="179"/>
      <c r="AG1490" s="179"/>
      <c r="AH1490" s="179"/>
      <c r="AI1490" s="173"/>
      <c r="AJ1490" s="173"/>
      <c r="AK1490" s="173"/>
      <c r="AL1490" s="173"/>
      <c r="AM1490" s="179"/>
      <c r="AN1490" s="179"/>
      <c r="AO1490" s="194"/>
      <c r="AP1490" s="179">
        <v>1E-3</v>
      </c>
      <c r="AQ1490" s="179"/>
    </row>
    <row r="1491" spans="2:43">
      <c r="B1491" s="179"/>
      <c r="C1491" s="179"/>
      <c r="D1491" s="179"/>
      <c r="E1491" s="179"/>
      <c r="F1491" s="179"/>
      <c r="G1491" s="179"/>
      <c r="H1491" s="179"/>
      <c r="I1491" s="179"/>
      <c r="J1491" s="179"/>
      <c r="K1491" s="196">
        <f t="shared" si="122"/>
        <v>0</v>
      </c>
      <c r="L1491" s="1118"/>
      <c r="M1491" s="1119"/>
      <c r="N1491" s="1118"/>
      <c r="O1491" s="1119"/>
      <c r="P1491" s="184"/>
      <c r="Q1491" s="184"/>
      <c r="R1491" s="184"/>
      <c r="S1491" s="175"/>
      <c r="T1491" s="175"/>
      <c r="U1491" s="175"/>
      <c r="V1491" s="175"/>
      <c r="W1491" s="175"/>
      <c r="X1491" s="175"/>
      <c r="Y1491" s="175"/>
      <c r="Z1491" s="175"/>
      <c r="AA1491" s="175"/>
      <c r="AB1491" s="175"/>
      <c r="AC1491" s="175"/>
      <c r="AD1491" s="179"/>
      <c r="AE1491" s="179"/>
      <c r="AF1491" s="179"/>
      <c r="AG1491" s="179"/>
      <c r="AH1491" s="179"/>
      <c r="AI1491" s="173"/>
      <c r="AJ1491" s="173"/>
      <c r="AK1491" s="173"/>
      <c r="AL1491" s="173"/>
      <c r="AM1491" s="179"/>
      <c r="AN1491" s="179"/>
      <c r="AO1491" s="194"/>
      <c r="AP1491" s="179">
        <v>1E-3</v>
      </c>
      <c r="AQ1491" s="179"/>
    </row>
    <row r="1492" spans="2:43">
      <c r="B1492" s="179"/>
      <c r="C1492" s="179"/>
      <c r="D1492" s="179"/>
      <c r="E1492" s="179"/>
      <c r="F1492" s="179"/>
      <c r="G1492" s="179"/>
      <c r="H1492" s="179"/>
      <c r="I1492" s="179"/>
      <c r="J1492" s="179"/>
      <c r="K1492" s="196">
        <f t="shared" si="122"/>
        <v>0</v>
      </c>
      <c r="L1492" s="1118"/>
      <c r="M1492" s="1119"/>
      <c r="N1492" s="1118"/>
      <c r="O1492" s="1119"/>
      <c r="P1492" s="184"/>
      <c r="Q1492" s="184"/>
      <c r="R1492" s="184"/>
      <c r="S1492" s="175"/>
      <c r="T1492" s="175"/>
      <c r="U1492" s="175"/>
      <c r="V1492" s="175"/>
      <c r="W1492" s="175"/>
      <c r="X1492" s="175"/>
      <c r="Y1492" s="175"/>
      <c r="Z1492" s="175"/>
      <c r="AA1492" s="175"/>
      <c r="AB1492" s="175"/>
      <c r="AC1492" s="175"/>
      <c r="AD1492" s="179"/>
      <c r="AE1492" s="179"/>
      <c r="AF1492" s="179"/>
      <c r="AG1492" s="179"/>
      <c r="AH1492" s="179"/>
      <c r="AI1492" s="173"/>
      <c r="AJ1492" s="173"/>
      <c r="AK1492" s="173"/>
      <c r="AL1492" s="173"/>
      <c r="AM1492" s="179"/>
      <c r="AN1492" s="179"/>
      <c r="AO1492" s="194"/>
      <c r="AP1492" s="179">
        <v>1E-3</v>
      </c>
      <c r="AQ1492" s="179"/>
    </row>
    <row r="1493" spans="2:43">
      <c r="B1493" s="179"/>
      <c r="C1493" s="179"/>
      <c r="D1493" s="179"/>
      <c r="E1493" s="179"/>
      <c r="F1493" s="179"/>
      <c r="G1493" s="179"/>
      <c r="H1493" s="179"/>
      <c r="I1493" s="179"/>
      <c r="J1493" s="179"/>
      <c r="K1493" s="196">
        <f t="shared" si="122"/>
        <v>0</v>
      </c>
      <c r="L1493" s="1118"/>
      <c r="M1493" s="1119"/>
      <c r="N1493" s="1118"/>
      <c r="O1493" s="1119"/>
      <c r="P1493" s="184"/>
      <c r="Q1493" s="184"/>
      <c r="R1493" s="184"/>
      <c r="S1493" s="175"/>
      <c r="T1493" s="175"/>
      <c r="U1493" s="175"/>
      <c r="V1493" s="175"/>
      <c r="W1493" s="175"/>
      <c r="X1493" s="175"/>
      <c r="Y1493" s="175"/>
      <c r="Z1493" s="175"/>
      <c r="AA1493" s="175"/>
      <c r="AB1493" s="175"/>
      <c r="AC1493" s="175"/>
      <c r="AD1493" s="179"/>
      <c r="AE1493" s="179"/>
      <c r="AF1493" s="179"/>
      <c r="AG1493" s="179"/>
      <c r="AH1493" s="179"/>
      <c r="AI1493" s="173"/>
      <c r="AJ1493" s="173"/>
      <c r="AK1493" s="173"/>
      <c r="AL1493" s="173"/>
      <c r="AM1493" s="179"/>
      <c r="AN1493" s="179"/>
      <c r="AO1493" s="194"/>
      <c r="AP1493" s="179">
        <v>1E-3</v>
      </c>
      <c r="AQ1493" s="179"/>
    </row>
    <row r="1494" spans="2:43">
      <c r="B1494" s="179"/>
      <c r="C1494" s="179"/>
      <c r="D1494" s="179"/>
      <c r="E1494" s="179"/>
      <c r="F1494" s="179"/>
      <c r="G1494" s="179"/>
      <c r="H1494" s="179"/>
      <c r="I1494" s="179"/>
      <c r="J1494" s="179"/>
      <c r="K1494" s="196">
        <f t="shared" si="122"/>
        <v>0</v>
      </c>
      <c r="L1494" s="1118"/>
      <c r="M1494" s="1119"/>
      <c r="N1494" s="1118"/>
      <c r="O1494" s="1119"/>
      <c r="P1494" s="184"/>
      <c r="Q1494" s="184"/>
      <c r="R1494" s="184"/>
      <c r="S1494" s="175"/>
      <c r="T1494" s="175"/>
      <c r="U1494" s="175"/>
      <c r="V1494" s="175"/>
      <c r="W1494" s="175"/>
      <c r="X1494" s="175"/>
      <c r="Y1494" s="175"/>
      <c r="Z1494" s="175"/>
      <c r="AA1494" s="175"/>
      <c r="AB1494" s="175"/>
      <c r="AC1494" s="175"/>
      <c r="AD1494" s="179"/>
      <c r="AE1494" s="179"/>
      <c r="AF1494" s="179"/>
      <c r="AG1494" s="179"/>
      <c r="AH1494" s="179"/>
      <c r="AI1494" s="173"/>
      <c r="AJ1494" s="173"/>
      <c r="AK1494" s="173"/>
      <c r="AL1494" s="173"/>
      <c r="AM1494" s="179"/>
      <c r="AN1494" s="179"/>
      <c r="AO1494" s="194"/>
      <c r="AP1494" s="179">
        <v>1E-3</v>
      </c>
      <c r="AQ1494" s="179"/>
    </row>
    <row r="1495" spans="2:43">
      <c r="B1495" s="179"/>
      <c r="C1495" s="179"/>
      <c r="D1495" s="179"/>
      <c r="E1495" s="179"/>
      <c r="F1495" s="179"/>
      <c r="G1495" s="179"/>
      <c r="H1495" s="179"/>
      <c r="I1495" s="179"/>
      <c r="J1495" s="179"/>
      <c r="K1495" s="196">
        <f t="shared" si="122"/>
        <v>0</v>
      </c>
      <c r="L1495" s="1118"/>
      <c r="M1495" s="1119"/>
      <c r="N1495" s="1118"/>
      <c r="O1495" s="1119"/>
      <c r="P1495" s="184"/>
      <c r="Q1495" s="184"/>
      <c r="R1495" s="184"/>
      <c r="S1495" s="175"/>
      <c r="T1495" s="175"/>
      <c r="U1495" s="175"/>
      <c r="V1495" s="175"/>
      <c r="W1495" s="175"/>
      <c r="X1495" s="175"/>
      <c r="Y1495" s="175"/>
      <c r="Z1495" s="175"/>
      <c r="AA1495" s="175"/>
      <c r="AB1495" s="175"/>
      <c r="AC1495" s="175"/>
      <c r="AD1495" s="179"/>
      <c r="AE1495" s="179"/>
      <c r="AF1495" s="179"/>
      <c r="AG1495" s="179"/>
      <c r="AH1495" s="179"/>
      <c r="AI1495" s="173"/>
      <c r="AJ1495" s="173"/>
      <c r="AK1495" s="173"/>
      <c r="AL1495" s="173"/>
      <c r="AM1495" s="179"/>
      <c r="AN1495" s="179"/>
      <c r="AO1495" s="194"/>
      <c r="AP1495" s="179">
        <v>1E-3</v>
      </c>
      <c r="AQ1495" s="179"/>
    </row>
    <row r="1496" spans="2:43">
      <c r="B1496" s="179"/>
      <c r="C1496" s="179"/>
      <c r="D1496" s="179"/>
      <c r="E1496" s="179"/>
      <c r="F1496" s="179"/>
      <c r="G1496" s="179"/>
      <c r="H1496" s="179"/>
      <c r="I1496" s="179"/>
      <c r="J1496" s="179"/>
      <c r="K1496" s="196">
        <f t="shared" si="122"/>
        <v>0</v>
      </c>
      <c r="L1496" s="1118"/>
      <c r="M1496" s="1119"/>
      <c r="N1496" s="1118"/>
      <c r="O1496" s="1119"/>
      <c r="P1496" s="184"/>
      <c r="Q1496" s="184"/>
      <c r="R1496" s="184"/>
      <c r="S1496" s="175"/>
      <c r="T1496" s="175"/>
      <c r="U1496" s="175"/>
      <c r="V1496" s="175"/>
      <c r="W1496" s="175"/>
      <c r="X1496" s="175"/>
      <c r="Y1496" s="175"/>
      <c r="Z1496" s="175"/>
      <c r="AA1496" s="175"/>
      <c r="AB1496" s="175"/>
      <c r="AC1496" s="175"/>
      <c r="AD1496" s="179"/>
      <c r="AE1496" s="179"/>
      <c r="AF1496" s="179"/>
      <c r="AG1496" s="179"/>
      <c r="AH1496" s="179"/>
      <c r="AI1496" s="173"/>
      <c r="AJ1496" s="173"/>
      <c r="AK1496" s="173"/>
      <c r="AL1496" s="173"/>
      <c r="AM1496" s="179"/>
      <c r="AN1496" s="179"/>
      <c r="AO1496" s="194"/>
      <c r="AP1496" s="179">
        <v>1E-3</v>
      </c>
      <c r="AQ1496" s="179"/>
    </row>
    <row r="1497" spans="2:43">
      <c r="B1497" s="179"/>
      <c r="C1497" s="179"/>
      <c r="D1497" s="179"/>
      <c r="E1497" s="179"/>
      <c r="F1497" s="179"/>
      <c r="G1497" s="179"/>
      <c r="H1497" s="179"/>
      <c r="I1497" s="179"/>
      <c r="J1497" s="179"/>
      <c r="K1497" s="196">
        <f t="shared" si="122"/>
        <v>0</v>
      </c>
      <c r="L1497" s="1118"/>
      <c r="M1497" s="1119"/>
      <c r="N1497" s="1118"/>
      <c r="O1497" s="1119"/>
      <c r="P1497" s="184"/>
      <c r="Q1497" s="184"/>
      <c r="R1497" s="184"/>
      <c r="S1497" s="175"/>
      <c r="T1497" s="175"/>
      <c r="U1497" s="175"/>
      <c r="V1497" s="175"/>
      <c r="W1497" s="175"/>
      <c r="X1497" s="175"/>
      <c r="Y1497" s="175"/>
      <c r="Z1497" s="175"/>
      <c r="AA1497" s="175"/>
      <c r="AB1497" s="175"/>
      <c r="AC1497" s="175"/>
      <c r="AD1497" s="179"/>
      <c r="AE1497" s="179"/>
      <c r="AF1497" s="179"/>
      <c r="AG1497" s="179"/>
      <c r="AH1497" s="179"/>
      <c r="AI1497" s="173"/>
      <c r="AJ1497" s="173"/>
      <c r="AK1497" s="173"/>
      <c r="AL1497" s="173"/>
      <c r="AM1497" s="179"/>
      <c r="AN1497" s="179"/>
      <c r="AO1497" s="194"/>
      <c r="AP1497" s="179">
        <v>1E-3</v>
      </c>
      <c r="AQ1497" s="179"/>
    </row>
    <row r="1498" spans="2:43">
      <c r="B1498" s="179"/>
      <c r="C1498" s="179"/>
      <c r="D1498" s="179"/>
      <c r="E1498" s="179"/>
      <c r="F1498" s="179"/>
      <c r="G1498" s="179"/>
      <c r="H1498" s="179"/>
      <c r="I1498" s="179"/>
      <c r="J1498" s="179"/>
      <c r="K1498" s="196">
        <f t="shared" si="122"/>
        <v>0</v>
      </c>
      <c r="L1498" s="1118"/>
      <c r="M1498" s="1119"/>
      <c r="N1498" s="1118"/>
      <c r="O1498" s="1119"/>
      <c r="P1498" s="184"/>
      <c r="Q1498" s="184"/>
      <c r="R1498" s="184"/>
      <c r="S1498" s="175"/>
      <c r="T1498" s="175"/>
      <c r="U1498" s="175"/>
      <c r="V1498" s="175"/>
      <c r="W1498" s="175"/>
      <c r="X1498" s="175"/>
      <c r="Y1498" s="175"/>
      <c r="Z1498" s="175"/>
      <c r="AA1498" s="175"/>
      <c r="AB1498" s="175"/>
      <c r="AC1498" s="175"/>
      <c r="AD1498" s="179"/>
      <c r="AE1498" s="179"/>
      <c r="AF1498" s="179"/>
      <c r="AG1498" s="179"/>
      <c r="AH1498" s="179"/>
      <c r="AI1498" s="173"/>
      <c r="AJ1498" s="173"/>
      <c r="AK1498" s="173"/>
      <c r="AL1498" s="173"/>
      <c r="AM1498" s="179"/>
      <c r="AN1498" s="179"/>
      <c r="AO1498" s="194"/>
      <c r="AP1498" s="179">
        <v>1E-3</v>
      </c>
      <c r="AQ1498" s="179"/>
    </row>
    <row r="1499" spans="2:43">
      <c r="B1499" s="179"/>
      <c r="C1499" s="179"/>
      <c r="D1499" s="179"/>
      <c r="E1499" s="179"/>
      <c r="F1499" s="179"/>
      <c r="G1499" s="179"/>
      <c r="H1499" s="179"/>
      <c r="I1499" s="179"/>
      <c r="J1499" s="179"/>
      <c r="K1499" s="196">
        <f t="shared" si="122"/>
        <v>0</v>
      </c>
      <c r="L1499" s="1118"/>
      <c r="M1499" s="1119"/>
      <c r="N1499" s="1118"/>
      <c r="O1499" s="1119"/>
      <c r="P1499" s="184"/>
      <c r="Q1499" s="184"/>
      <c r="R1499" s="184"/>
      <c r="S1499" s="175"/>
      <c r="T1499" s="175"/>
      <c r="U1499" s="175"/>
      <c r="V1499" s="175"/>
      <c r="W1499" s="175"/>
      <c r="X1499" s="175"/>
      <c r="Y1499" s="175"/>
      <c r="Z1499" s="175"/>
      <c r="AA1499" s="175"/>
      <c r="AB1499" s="175"/>
      <c r="AC1499" s="175"/>
      <c r="AD1499" s="179"/>
      <c r="AE1499" s="179"/>
      <c r="AF1499" s="179"/>
      <c r="AG1499" s="179"/>
      <c r="AH1499" s="179"/>
      <c r="AI1499" s="173"/>
      <c r="AJ1499" s="173"/>
      <c r="AK1499" s="173"/>
      <c r="AL1499" s="173"/>
      <c r="AM1499" s="179"/>
      <c r="AN1499" s="179"/>
      <c r="AO1499" s="194"/>
      <c r="AP1499" s="179">
        <v>1E-3</v>
      </c>
      <c r="AQ1499" s="179"/>
    </row>
    <row r="1500" spans="2:43">
      <c r="B1500" s="179"/>
      <c r="C1500" s="179"/>
      <c r="D1500" s="179"/>
      <c r="E1500" s="179"/>
      <c r="F1500" s="179"/>
      <c r="G1500" s="179"/>
      <c r="H1500" s="179"/>
      <c r="I1500" s="179"/>
      <c r="J1500" s="179"/>
      <c r="K1500" s="196">
        <f t="shared" si="122"/>
        <v>0</v>
      </c>
      <c r="L1500" s="1118"/>
      <c r="M1500" s="1119"/>
      <c r="N1500" s="1118"/>
      <c r="O1500" s="1119"/>
      <c r="P1500" s="184"/>
      <c r="Q1500" s="184"/>
      <c r="R1500" s="184"/>
      <c r="S1500" s="175"/>
      <c r="T1500" s="175"/>
      <c r="U1500" s="175"/>
      <c r="V1500" s="175"/>
      <c r="W1500" s="175"/>
      <c r="X1500" s="175"/>
      <c r="Y1500" s="175"/>
      <c r="Z1500" s="175"/>
      <c r="AA1500" s="175"/>
      <c r="AB1500" s="175"/>
      <c r="AC1500" s="175"/>
      <c r="AD1500" s="179"/>
      <c r="AE1500" s="179"/>
      <c r="AF1500" s="179"/>
      <c r="AG1500" s="179"/>
      <c r="AH1500" s="179"/>
      <c r="AI1500" s="173"/>
      <c r="AJ1500" s="173"/>
      <c r="AK1500" s="173"/>
      <c r="AL1500" s="173"/>
      <c r="AM1500" s="179"/>
      <c r="AN1500" s="179"/>
      <c r="AO1500" s="194"/>
      <c r="AP1500" s="179">
        <v>1E-3</v>
      </c>
      <c r="AQ1500" s="179"/>
    </row>
    <row r="1501" spans="2:43">
      <c r="B1501" s="179"/>
      <c r="C1501" s="179"/>
      <c r="D1501" s="179"/>
      <c r="E1501" s="179"/>
      <c r="F1501" s="179"/>
      <c r="G1501" s="179"/>
      <c r="H1501" s="179"/>
      <c r="I1501" s="179"/>
      <c r="J1501" s="179"/>
      <c r="K1501" s="196">
        <f t="shared" si="122"/>
        <v>0</v>
      </c>
      <c r="L1501" s="1118"/>
      <c r="M1501" s="1119"/>
      <c r="N1501" s="1118"/>
      <c r="O1501" s="1119"/>
      <c r="P1501" s="184"/>
      <c r="Q1501" s="184"/>
      <c r="R1501" s="184"/>
      <c r="S1501" s="175"/>
      <c r="T1501" s="175"/>
      <c r="U1501" s="175"/>
      <c r="V1501" s="175"/>
      <c r="W1501" s="175"/>
      <c r="X1501" s="175"/>
      <c r="Y1501" s="175"/>
      <c r="Z1501" s="175"/>
      <c r="AA1501" s="175"/>
      <c r="AB1501" s="175"/>
      <c r="AC1501" s="175"/>
      <c r="AD1501" s="179"/>
      <c r="AE1501" s="179"/>
      <c r="AF1501" s="179"/>
      <c r="AG1501" s="179"/>
      <c r="AH1501" s="179"/>
      <c r="AI1501" s="173"/>
      <c r="AJ1501" s="173"/>
      <c r="AK1501" s="173"/>
      <c r="AL1501" s="173"/>
      <c r="AM1501" s="179"/>
      <c r="AN1501" s="179"/>
      <c r="AO1501" s="194"/>
      <c r="AP1501" s="179">
        <v>1E-3</v>
      </c>
      <c r="AQ1501" s="179"/>
    </row>
    <row r="1502" spans="2:43">
      <c r="B1502" s="179"/>
      <c r="C1502" s="179"/>
      <c r="D1502" s="179"/>
      <c r="E1502" s="179"/>
      <c r="F1502" s="179"/>
      <c r="G1502" s="179"/>
      <c r="H1502" s="179"/>
      <c r="I1502" s="179"/>
      <c r="J1502" s="179"/>
      <c r="K1502" s="196">
        <f t="shared" si="122"/>
        <v>0</v>
      </c>
      <c r="L1502" s="1118"/>
      <c r="M1502" s="1119"/>
      <c r="N1502" s="1118"/>
      <c r="O1502" s="1119"/>
      <c r="P1502" s="184"/>
      <c r="Q1502" s="184"/>
      <c r="R1502" s="184"/>
      <c r="S1502" s="175"/>
      <c r="T1502" s="175"/>
      <c r="U1502" s="175"/>
      <c r="V1502" s="175"/>
      <c r="W1502" s="175"/>
      <c r="X1502" s="175"/>
      <c r="Y1502" s="175"/>
      <c r="Z1502" s="175"/>
      <c r="AA1502" s="175"/>
      <c r="AB1502" s="175"/>
      <c r="AC1502" s="175"/>
      <c r="AD1502" s="179"/>
      <c r="AE1502" s="179"/>
      <c r="AF1502" s="179"/>
      <c r="AG1502" s="179"/>
      <c r="AH1502" s="179"/>
      <c r="AI1502" s="173"/>
      <c r="AJ1502" s="173"/>
      <c r="AK1502" s="173"/>
      <c r="AL1502" s="173"/>
      <c r="AM1502" s="179"/>
      <c r="AN1502" s="179"/>
      <c r="AO1502" s="194"/>
      <c r="AP1502" s="179">
        <v>1E-3</v>
      </c>
      <c r="AQ1502" s="179"/>
    </row>
    <row r="1503" spans="2:43">
      <c r="B1503" s="179"/>
      <c r="C1503" s="179"/>
      <c r="D1503" s="179"/>
      <c r="E1503" s="179"/>
      <c r="F1503" s="179"/>
      <c r="G1503" s="179"/>
      <c r="H1503" s="179"/>
      <c r="I1503" s="179"/>
      <c r="J1503" s="179"/>
      <c r="K1503" s="196">
        <f t="shared" si="122"/>
        <v>0</v>
      </c>
      <c r="L1503" s="1118"/>
      <c r="M1503" s="1119"/>
      <c r="N1503" s="1118"/>
      <c r="O1503" s="1119"/>
      <c r="P1503" s="184"/>
      <c r="Q1503" s="184"/>
      <c r="R1503" s="184"/>
      <c r="S1503" s="175"/>
      <c r="T1503" s="175"/>
      <c r="U1503" s="175"/>
      <c r="V1503" s="175"/>
      <c r="W1503" s="175"/>
      <c r="X1503" s="175"/>
      <c r="Y1503" s="175"/>
      <c r="Z1503" s="175"/>
      <c r="AA1503" s="175"/>
      <c r="AB1503" s="175"/>
      <c r="AC1503" s="175"/>
      <c r="AD1503" s="179"/>
      <c r="AE1503" s="179"/>
      <c r="AF1503" s="179"/>
      <c r="AG1503" s="179"/>
      <c r="AH1503" s="179"/>
      <c r="AI1503" s="173"/>
      <c r="AJ1503" s="173"/>
      <c r="AK1503" s="173"/>
      <c r="AL1503" s="173"/>
      <c r="AM1503" s="179"/>
      <c r="AN1503" s="179"/>
      <c r="AO1503" s="194"/>
      <c r="AP1503" s="179">
        <v>1E-3</v>
      </c>
      <c r="AQ1503" s="179"/>
    </row>
    <row r="1504" spans="2:43">
      <c r="B1504" s="179"/>
      <c r="C1504" s="179"/>
      <c r="D1504" s="179"/>
      <c r="E1504" s="179"/>
      <c r="F1504" s="179"/>
      <c r="G1504" s="179"/>
      <c r="H1504" s="179"/>
      <c r="I1504" s="179"/>
      <c r="J1504" s="179"/>
      <c r="K1504" s="196">
        <f t="shared" si="122"/>
        <v>0</v>
      </c>
      <c r="L1504" s="1118"/>
      <c r="M1504" s="1119"/>
      <c r="N1504" s="1118"/>
      <c r="O1504" s="1119"/>
      <c r="P1504" s="184"/>
      <c r="Q1504" s="184"/>
      <c r="R1504" s="184"/>
      <c r="S1504" s="175"/>
      <c r="T1504" s="175"/>
      <c r="U1504" s="175"/>
      <c r="V1504" s="175"/>
      <c r="W1504" s="175"/>
      <c r="X1504" s="175"/>
      <c r="Y1504" s="175"/>
      <c r="Z1504" s="175"/>
      <c r="AA1504" s="175"/>
      <c r="AB1504" s="175"/>
      <c r="AC1504" s="175"/>
      <c r="AD1504" s="179"/>
      <c r="AE1504" s="179"/>
      <c r="AF1504" s="179"/>
      <c r="AG1504" s="179"/>
      <c r="AH1504" s="179"/>
      <c r="AI1504" s="173"/>
      <c r="AJ1504" s="173"/>
      <c r="AK1504" s="173"/>
      <c r="AL1504" s="173"/>
      <c r="AM1504" s="179"/>
      <c r="AN1504" s="179"/>
      <c r="AO1504" s="194"/>
      <c r="AP1504" s="179">
        <v>1E-3</v>
      </c>
      <c r="AQ1504" s="179"/>
    </row>
    <row r="1505" spans="2:43">
      <c r="B1505" s="179"/>
      <c r="C1505" s="179"/>
      <c r="D1505" s="179"/>
      <c r="E1505" s="179"/>
      <c r="F1505" s="179"/>
      <c r="G1505" s="179"/>
      <c r="H1505" s="179"/>
      <c r="I1505" s="179"/>
      <c r="J1505" s="179"/>
      <c r="K1505" s="196">
        <f t="shared" si="122"/>
        <v>0</v>
      </c>
      <c r="L1505" s="1118"/>
      <c r="M1505" s="1119"/>
      <c r="N1505" s="1118"/>
      <c r="O1505" s="1119"/>
      <c r="P1505" s="184"/>
      <c r="Q1505" s="184"/>
      <c r="R1505" s="184"/>
      <c r="S1505" s="175"/>
      <c r="T1505" s="175"/>
      <c r="U1505" s="175"/>
      <c r="V1505" s="175"/>
      <c r="W1505" s="175"/>
      <c r="X1505" s="175"/>
      <c r="Y1505" s="175"/>
      <c r="Z1505" s="175"/>
      <c r="AA1505" s="175"/>
      <c r="AB1505" s="175"/>
      <c r="AC1505" s="175"/>
      <c r="AD1505" s="179"/>
      <c r="AE1505" s="179"/>
      <c r="AF1505" s="179"/>
      <c r="AG1505" s="179"/>
      <c r="AH1505" s="179"/>
      <c r="AI1505" s="173"/>
      <c r="AJ1505" s="173"/>
      <c r="AK1505" s="173"/>
      <c r="AL1505" s="173"/>
      <c r="AM1505" s="179"/>
      <c r="AN1505" s="179"/>
      <c r="AO1505" s="194"/>
      <c r="AP1505" s="179">
        <v>1E-3</v>
      </c>
      <c r="AQ1505" s="179"/>
    </row>
    <row r="1506" spans="2:43">
      <c r="B1506" s="179"/>
      <c r="C1506" s="179"/>
      <c r="D1506" s="179"/>
      <c r="E1506" s="179"/>
      <c r="F1506" s="179"/>
      <c r="G1506" s="179"/>
      <c r="H1506" s="179"/>
      <c r="I1506" s="179"/>
      <c r="J1506" s="179"/>
      <c r="K1506" s="196">
        <f t="shared" si="122"/>
        <v>0</v>
      </c>
      <c r="L1506" s="1118"/>
      <c r="M1506" s="1119"/>
      <c r="N1506" s="1118"/>
      <c r="O1506" s="1119"/>
      <c r="P1506" s="184"/>
      <c r="Q1506" s="184"/>
      <c r="R1506" s="184"/>
      <c r="S1506" s="175"/>
      <c r="T1506" s="175"/>
      <c r="U1506" s="175"/>
      <c r="V1506" s="175"/>
      <c r="W1506" s="175"/>
      <c r="X1506" s="175"/>
      <c r="Y1506" s="175"/>
      <c r="Z1506" s="175"/>
      <c r="AA1506" s="175"/>
      <c r="AB1506" s="175"/>
      <c r="AC1506" s="175"/>
      <c r="AD1506" s="179"/>
      <c r="AE1506" s="179"/>
      <c r="AF1506" s="179"/>
      <c r="AG1506" s="179"/>
      <c r="AH1506" s="179"/>
      <c r="AI1506" s="173"/>
      <c r="AJ1506" s="173"/>
      <c r="AK1506" s="173"/>
      <c r="AL1506" s="173"/>
      <c r="AM1506" s="179"/>
      <c r="AN1506" s="179"/>
      <c r="AO1506" s="194"/>
      <c r="AP1506" s="179">
        <v>1E-3</v>
      </c>
      <c r="AQ1506" s="179"/>
    </row>
    <row r="1507" spans="2:43">
      <c r="B1507" s="179"/>
      <c r="C1507" s="179"/>
      <c r="D1507" s="179"/>
      <c r="E1507" s="179"/>
      <c r="F1507" s="179"/>
      <c r="G1507" s="179"/>
      <c r="H1507" s="179"/>
      <c r="I1507" s="179"/>
      <c r="J1507" s="179"/>
      <c r="K1507" s="196">
        <f t="shared" si="122"/>
        <v>0</v>
      </c>
      <c r="L1507" s="1118"/>
      <c r="M1507" s="1119"/>
      <c r="N1507" s="1118"/>
      <c r="O1507" s="1119"/>
      <c r="P1507" s="184"/>
      <c r="Q1507" s="184"/>
      <c r="R1507" s="184"/>
      <c r="S1507" s="175"/>
      <c r="T1507" s="175"/>
      <c r="U1507" s="175"/>
      <c r="V1507" s="175"/>
      <c r="W1507" s="175"/>
      <c r="X1507" s="175"/>
      <c r="Y1507" s="175"/>
      <c r="Z1507" s="175"/>
      <c r="AA1507" s="175"/>
      <c r="AB1507" s="175"/>
      <c r="AC1507" s="175"/>
      <c r="AD1507" s="179"/>
      <c r="AE1507" s="179"/>
      <c r="AF1507" s="179"/>
      <c r="AG1507" s="179"/>
      <c r="AH1507" s="179"/>
      <c r="AI1507" s="173"/>
      <c r="AJ1507" s="173"/>
      <c r="AK1507" s="173"/>
      <c r="AL1507" s="173"/>
      <c r="AM1507" s="179"/>
      <c r="AN1507" s="179"/>
      <c r="AO1507" s="194"/>
      <c r="AP1507" s="179">
        <v>1E-3</v>
      </c>
      <c r="AQ1507" s="179"/>
    </row>
    <row r="1508" spans="2:43">
      <c r="B1508" s="179"/>
      <c r="C1508" s="179"/>
      <c r="D1508" s="179"/>
      <c r="E1508" s="179"/>
      <c r="F1508" s="179"/>
      <c r="G1508" s="179"/>
      <c r="H1508" s="179"/>
      <c r="I1508" s="179"/>
      <c r="J1508" s="179"/>
      <c r="K1508" s="196">
        <f t="shared" si="122"/>
        <v>0</v>
      </c>
      <c r="L1508" s="1118"/>
      <c r="M1508" s="1119"/>
      <c r="N1508" s="1118"/>
      <c r="O1508" s="1119"/>
      <c r="P1508" s="184"/>
      <c r="Q1508" s="184"/>
      <c r="R1508" s="184"/>
      <c r="S1508" s="175"/>
      <c r="T1508" s="175"/>
      <c r="U1508" s="175"/>
      <c r="V1508" s="175"/>
      <c r="W1508" s="175"/>
      <c r="X1508" s="175"/>
      <c r="Y1508" s="175"/>
      <c r="Z1508" s="175"/>
      <c r="AA1508" s="175"/>
      <c r="AB1508" s="175"/>
      <c r="AC1508" s="175"/>
      <c r="AD1508" s="179"/>
      <c r="AE1508" s="179"/>
      <c r="AF1508" s="179"/>
      <c r="AG1508" s="179"/>
      <c r="AH1508" s="179"/>
      <c r="AI1508" s="173"/>
      <c r="AJ1508" s="173"/>
      <c r="AK1508" s="173"/>
      <c r="AL1508" s="173"/>
      <c r="AM1508" s="179"/>
      <c r="AN1508" s="179"/>
      <c r="AO1508" s="194"/>
      <c r="AP1508" s="179">
        <v>1E-3</v>
      </c>
      <c r="AQ1508" s="179"/>
    </row>
    <row r="1509" spans="2:43">
      <c r="B1509" s="179"/>
      <c r="C1509" s="179"/>
      <c r="D1509" s="179"/>
      <c r="E1509" s="179"/>
      <c r="F1509" s="179"/>
      <c r="G1509" s="179"/>
      <c r="H1509" s="179"/>
      <c r="I1509" s="179"/>
      <c r="J1509" s="179"/>
      <c r="K1509" s="196">
        <f t="shared" si="122"/>
        <v>0</v>
      </c>
      <c r="L1509" s="1118"/>
      <c r="M1509" s="1119"/>
      <c r="N1509" s="1118"/>
      <c r="O1509" s="1119"/>
      <c r="P1509" s="184"/>
      <c r="Q1509" s="184"/>
      <c r="R1509" s="184"/>
      <c r="S1509" s="175"/>
      <c r="T1509" s="175"/>
      <c r="U1509" s="175"/>
      <c r="V1509" s="175"/>
      <c r="W1509" s="175"/>
      <c r="X1509" s="175"/>
      <c r="Y1509" s="175"/>
      <c r="Z1509" s="175"/>
      <c r="AA1509" s="175"/>
      <c r="AB1509" s="175"/>
      <c r="AC1509" s="175"/>
      <c r="AD1509" s="179"/>
      <c r="AE1509" s="179"/>
      <c r="AF1509" s="179"/>
      <c r="AG1509" s="179"/>
      <c r="AH1509" s="179"/>
      <c r="AI1509" s="173"/>
      <c r="AJ1509" s="173"/>
      <c r="AK1509" s="173"/>
      <c r="AL1509" s="173"/>
      <c r="AM1509" s="179"/>
      <c r="AN1509" s="179"/>
      <c r="AO1509" s="194"/>
      <c r="AP1509" s="179">
        <v>1E-3</v>
      </c>
      <c r="AQ1509" s="179"/>
    </row>
    <row r="1510" spans="2:43">
      <c r="B1510" s="179"/>
      <c r="C1510" s="179"/>
      <c r="D1510" s="179"/>
      <c r="E1510" s="179"/>
      <c r="F1510" s="179"/>
      <c r="G1510" s="179"/>
      <c r="H1510" s="179"/>
      <c r="I1510" s="179"/>
      <c r="J1510" s="179"/>
      <c r="K1510" s="196">
        <f t="shared" si="122"/>
        <v>0</v>
      </c>
      <c r="L1510" s="1118"/>
      <c r="M1510" s="1119"/>
      <c r="N1510" s="1118"/>
      <c r="O1510" s="1119"/>
      <c r="P1510" s="184"/>
      <c r="Q1510" s="184"/>
      <c r="R1510" s="184"/>
      <c r="S1510" s="175"/>
      <c r="T1510" s="175"/>
      <c r="U1510" s="175"/>
      <c r="V1510" s="175"/>
      <c r="W1510" s="175"/>
      <c r="X1510" s="175"/>
      <c r="Y1510" s="175"/>
      <c r="Z1510" s="175"/>
      <c r="AA1510" s="175"/>
      <c r="AB1510" s="175"/>
      <c r="AC1510" s="175"/>
      <c r="AD1510" s="179"/>
      <c r="AE1510" s="179"/>
      <c r="AF1510" s="179"/>
      <c r="AG1510" s="179"/>
      <c r="AH1510" s="179"/>
      <c r="AI1510" s="173"/>
      <c r="AJ1510" s="173"/>
      <c r="AK1510" s="173"/>
      <c r="AL1510" s="173"/>
      <c r="AM1510" s="179"/>
      <c r="AN1510" s="179"/>
      <c r="AO1510" s="194"/>
      <c r="AP1510" s="179">
        <v>1E-3</v>
      </c>
      <c r="AQ1510" s="179"/>
    </row>
    <row r="1511" spans="2:43">
      <c r="B1511" s="179"/>
      <c r="C1511" s="179"/>
      <c r="D1511" s="179"/>
      <c r="E1511" s="179"/>
      <c r="F1511" s="179"/>
      <c r="G1511" s="179"/>
      <c r="H1511" s="179"/>
      <c r="I1511" s="179"/>
      <c r="J1511" s="179"/>
      <c r="K1511" s="196">
        <f t="shared" si="122"/>
        <v>0</v>
      </c>
      <c r="L1511" s="1118"/>
      <c r="M1511" s="1119"/>
      <c r="N1511" s="1118"/>
      <c r="O1511" s="1119"/>
      <c r="P1511" s="184"/>
      <c r="Q1511" s="184"/>
      <c r="R1511" s="184"/>
      <c r="S1511" s="175"/>
      <c r="T1511" s="175"/>
      <c r="U1511" s="175"/>
      <c r="V1511" s="175"/>
      <c r="W1511" s="175"/>
      <c r="X1511" s="175"/>
      <c r="Y1511" s="175"/>
      <c r="Z1511" s="175"/>
      <c r="AA1511" s="175"/>
      <c r="AB1511" s="175"/>
      <c r="AC1511" s="175"/>
      <c r="AD1511" s="179"/>
      <c r="AE1511" s="179"/>
      <c r="AF1511" s="179"/>
      <c r="AG1511" s="179"/>
      <c r="AH1511" s="179"/>
      <c r="AI1511" s="173"/>
      <c r="AJ1511" s="173"/>
      <c r="AK1511" s="173"/>
      <c r="AL1511" s="173"/>
      <c r="AM1511" s="179"/>
      <c r="AN1511" s="179"/>
      <c r="AO1511" s="194"/>
      <c r="AP1511" s="179">
        <v>1E-3</v>
      </c>
      <c r="AQ1511" s="179"/>
    </row>
    <row r="1512" spans="2:43">
      <c r="B1512" s="179"/>
      <c r="C1512" s="179"/>
      <c r="D1512" s="179"/>
      <c r="E1512" s="179"/>
      <c r="F1512" s="179"/>
      <c r="G1512" s="179"/>
      <c r="H1512" s="179"/>
      <c r="I1512" s="179"/>
      <c r="J1512" s="179"/>
      <c r="K1512" s="196">
        <f t="shared" si="122"/>
        <v>0</v>
      </c>
      <c r="L1512" s="1118"/>
      <c r="M1512" s="1119"/>
      <c r="N1512" s="1118"/>
      <c r="O1512" s="1119"/>
      <c r="P1512" s="184"/>
      <c r="Q1512" s="184"/>
      <c r="R1512" s="184"/>
      <c r="S1512" s="175"/>
      <c r="T1512" s="175"/>
      <c r="U1512" s="175"/>
      <c r="V1512" s="175"/>
      <c r="W1512" s="175"/>
      <c r="X1512" s="175"/>
      <c r="Y1512" s="175"/>
      <c r="Z1512" s="175"/>
      <c r="AA1512" s="175"/>
      <c r="AB1512" s="175"/>
      <c r="AC1512" s="175"/>
      <c r="AD1512" s="179"/>
      <c r="AE1512" s="179"/>
      <c r="AF1512" s="179"/>
      <c r="AG1512" s="179"/>
      <c r="AH1512" s="179"/>
      <c r="AI1512" s="173"/>
      <c r="AJ1512" s="173"/>
      <c r="AK1512" s="173"/>
      <c r="AL1512" s="173"/>
      <c r="AM1512" s="179"/>
      <c r="AN1512" s="179"/>
      <c r="AO1512" s="194"/>
      <c r="AP1512" s="179">
        <v>1E-3</v>
      </c>
      <c r="AQ1512" s="179"/>
    </row>
    <row r="1513" spans="2:43">
      <c r="B1513" s="179"/>
      <c r="C1513" s="179"/>
      <c r="D1513" s="179"/>
      <c r="E1513" s="179"/>
      <c r="F1513" s="179"/>
      <c r="G1513" s="179"/>
      <c r="H1513" s="179"/>
      <c r="I1513" s="179"/>
      <c r="J1513" s="179"/>
      <c r="K1513" s="196">
        <f t="shared" si="122"/>
        <v>0</v>
      </c>
      <c r="L1513" s="1118"/>
      <c r="M1513" s="1119"/>
      <c r="N1513" s="1118"/>
      <c r="O1513" s="1119"/>
      <c r="P1513" s="184"/>
      <c r="Q1513" s="184"/>
      <c r="R1513" s="184"/>
      <c r="S1513" s="175"/>
      <c r="T1513" s="175"/>
      <c r="U1513" s="175"/>
      <c r="V1513" s="175"/>
      <c r="W1513" s="175"/>
      <c r="X1513" s="175"/>
      <c r="Y1513" s="175"/>
      <c r="Z1513" s="175"/>
      <c r="AA1513" s="175"/>
      <c r="AB1513" s="175"/>
      <c r="AC1513" s="175"/>
      <c r="AD1513" s="179"/>
      <c r="AE1513" s="179"/>
      <c r="AF1513" s="179"/>
      <c r="AG1513" s="179"/>
      <c r="AH1513" s="179"/>
      <c r="AI1513" s="173"/>
      <c r="AJ1513" s="173"/>
      <c r="AK1513" s="173"/>
      <c r="AL1513" s="173"/>
      <c r="AM1513" s="179"/>
      <c r="AN1513" s="179"/>
      <c r="AO1513" s="194"/>
      <c r="AP1513" s="179">
        <v>1E-3</v>
      </c>
      <c r="AQ1513" s="179"/>
    </row>
    <row r="1514" spans="2:43">
      <c r="B1514" s="179"/>
      <c r="C1514" s="179"/>
      <c r="D1514" s="179"/>
      <c r="E1514" s="179"/>
      <c r="F1514" s="179"/>
      <c r="G1514" s="179"/>
      <c r="H1514" s="179"/>
      <c r="I1514" s="179"/>
      <c r="J1514" s="179"/>
      <c r="K1514" s="196">
        <f t="shared" si="122"/>
        <v>0</v>
      </c>
      <c r="L1514" s="1118"/>
      <c r="M1514" s="1119"/>
      <c r="N1514" s="1118"/>
      <c r="O1514" s="1119"/>
      <c r="P1514" s="184"/>
      <c r="Q1514" s="184"/>
      <c r="R1514" s="184"/>
      <c r="S1514" s="175"/>
      <c r="T1514" s="175"/>
      <c r="U1514" s="175"/>
      <c r="V1514" s="175"/>
      <c r="W1514" s="175"/>
      <c r="X1514" s="175"/>
      <c r="Y1514" s="175"/>
      <c r="Z1514" s="175"/>
      <c r="AA1514" s="175"/>
      <c r="AB1514" s="175"/>
      <c r="AC1514" s="175"/>
      <c r="AD1514" s="179"/>
      <c r="AE1514" s="179"/>
      <c r="AF1514" s="179"/>
      <c r="AG1514" s="179"/>
      <c r="AH1514" s="179"/>
      <c r="AI1514" s="173"/>
      <c r="AJ1514" s="173"/>
      <c r="AK1514" s="173"/>
      <c r="AL1514" s="173"/>
      <c r="AM1514" s="179"/>
      <c r="AN1514" s="179"/>
      <c r="AO1514" s="194"/>
      <c r="AP1514" s="179">
        <v>1E-3</v>
      </c>
      <c r="AQ1514" s="179"/>
    </row>
    <row r="1515" spans="2:43">
      <c r="B1515" s="179"/>
      <c r="C1515" s="179"/>
      <c r="D1515" s="179"/>
      <c r="E1515" s="179"/>
      <c r="F1515" s="179"/>
      <c r="G1515" s="179"/>
      <c r="H1515" s="179"/>
      <c r="I1515" s="179"/>
      <c r="J1515" s="179"/>
      <c r="K1515" s="196">
        <f t="shared" si="122"/>
        <v>0</v>
      </c>
      <c r="L1515" s="1118"/>
      <c r="M1515" s="1119"/>
      <c r="N1515" s="1118"/>
      <c r="O1515" s="1119"/>
      <c r="P1515" s="184"/>
      <c r="Q1515" s="184"/>
      <c r="R1515" s="184"/>
      <c r="S1515" s="175"/>
      <c r="T1515" s="175"/>
      <c r="U1515" s="175"/>
      <c r="V1515" s="175"/>
      <c r="W1515" s="175"/>
      <c r="X1515" s="175"/>
      <c r="Y1515" s="175"/>
      <c r="Z1515" s="175"/>
      <c r="AA1515" s="175"/>
      <c r="AB1515" s="175"/>
      <c r="AC1515" s="175"/>
      <c r="AD1515" s="179"/>
      <c r="AE1515" s="179"/>
      <c r="AF1515" s="179"/>
      <c r="AG1515" s="179"/>
      <c r="AH1515" s="179"/>
      <c r="AI1515" s="173"/>
      <c r="AJ1515" s="173"/>
      <c r="AK1515" s="173"/>
      <c r="AL1515" s="173"/>
      <c r="AM1515" s="179"/>
      <c r="AN1515" s="179"/>
      <c r="AO1515" s="194"/>
      <c r="AP1515" s="179">
        <v>1E-3</v>
      </c>
      <c r="AQ1515" s="179"/>
    </row>
    <row r="1516" spans="2:43">
      <c r="B1516" s="179"/>
      <c r="C1516" s="179"/>
      <c r="D1516" s="179"/>
      <c r="E1516" s="179"/>
      <c r="F1516" s="179"/>
      <c r="G1516" s="179"/>
      <c r="H1516" s="179"/>
      <c r="I1516" s="179"/>
      <c r="J1516" s="179"/>
      <c r="K1516" s="196">
        <f t="shared" si="122"/>
        <v>0</v>
      </c>
      <c r="L1516" s="1118"/>
      <c r="M1516" s="1119"/>
      <c r="N1516" s="1118"/>
      <c r="O1516" s="1119"/>
      <c r="P1516" s="184"/>
      <c r="Q1516" s="184"/>
      <c r="R1516" s="184"/>
      <c r="S1516" s="175"/>
      <c r="T1516" s="175"/>
      <c r="U1516" s="175"/>
      <c r="V1516" s="175"/>
      <c r="W1516" s="175"/>
      <c r="X1516" s="175"/>
      <c r="Y1516" s="175"/>
      <c r="Z1516" s="175"/>
      <c r="AA1516" s="175"/>
      <c r="AB1516" s="175"/>
      <c r="AC1516" s="175"/>
      <c r="AD1516" s="179"/>
      <c r="AE1516" s="179"/>
      <c r="AF1516" s="179"/>
      <c r="AG1516" s="179"/>
      <c r="AH1516" s="179"/>
      <c r="AI1516" s="173"/>
      <c r="AJ1516" s="173"/>
      <c r="AK1516" s="173"/>
      <c r="AL1516" s="173"/>
      <c r="AM1516" s="179"/>
      <c r="AN1516" s="179"/>
      <c r="AO1516" s="194"/>
      <c r="AP1516" s="179">
        <v>1E-3</v>
      </c>
      <c r="AQ1516" s="179"/>
    </row>
    <row r="1517" spans="2:43">
      <c r="B1517" s="179"/>
      <c r="C1517" s="179"/>
      <c r="D1517" s="179"/>
      <c r="E1517" s="179"/>
      <c r="F1517" s="179"/>
      <c r="G1517" s="179"/>
      <c r="H1517" s="179"/>
      <c r="I1517" s="179"/>
      <c r="J1517" s="179"/>
      <c r="K1517" s="196">
        <f t="shared" si="122"/>
        <v>0</v>
      </c>
      <c r="L1517" s="1118"/>
      <c r="M1517" s="1119"/>
      <c r="N1517" s="1118"/>
      <c r="O1517" s="1119"/>
      <c r="P1517" s="184"/>
      <c r="Q1517" s="184"/>
      <c r="R1517" s="184"/>
      <c r="S1517" s="175"/>
      <c r="T1517" s="175"/>
      <c r="U1517" s="175"/>
      <c r="V1517" s="175"/>
      <c r="W1517" s="175"/>
      <c r="X1517" s="175"/>
      <c r="Y1517" s="175"/>
      <c r="Z1517" s="175"/>
      <c r="AA1517" s="175"/>
      <c r="AB1517" s="175"/>
      <c r="AC1517" s="175"/>
      <c r="AD1517" s="179"/>
      <c r="AE1517" s="179"/>
      <c r="AF1517" s="179"/>
      <c r="AG1517" s="179"/>
      <c r="AH1517" s="179"/>
      <c r="AI1517" s="173"/>
      <c r="AJ1517" s="173"/>
      <c r="AK1517" s="173"/>
      <c r="AL1517" s="173"/>
      <c r="AM1517" s="179"/>
      <c r="AN1517" s="179"/>
      <c r="AO1517" s="194"/>
      <c r="AP1517" s="179">
        <v>1E-3</v>
      </c>
      <c r="AQ1517" s="179"/>
    </row>
    <row r="1518" spans="2:43">
      <c r="B1518" s="179"/>
      <c r="C1518" s="179"/>
      <c r="D1518" s="179"/>
      <c r="E1518" s="179"/>
      <c r="F1518" s="179"/>
      <c r="G1518" s="179"/>
      <c r="H1518" s="179"/>
      <c r="I1518" s="179"/>
      <c r="J1518" s="179"/>
      <c r="K1518" s="196">
        <f t="shared" si="122"/>
        <v>0</v>
      </c>
      <c r="L1518" s="1118"/>
      <c r="M1518" s="1119"/>
      <c r="N1518" s="1118"/>
      <c r="O1518" s="1119"/>
      <c r="P1518" s="184"/>
      <c r="Q1518" s="184"/>
      <c r="R1518" s="184"/>
      <c r="S1518" s="175"/>
      <c r="T1518" s="175"/>
      <c r="U1518" s="175"/>
      <c r="V1518" s="175"/>
      <c r="W1518" s="175"/>
      <c r="X1518" s="175"/>
      <c r="Y1518" s="175"/>
      <c r="Z1518" s="175"/>
      <c r="AA1518" s="175"/>
      <c r="AB1518" s="175"/>
      <c r="AC1518" s="175"/>
      <c r="AD1518" s="179"/>
      <c r="AE1518" s="179"/>
      <c r="AF1518" s="179"/>
      <c r="AG1518" s="179"/>
      <c r="AH1518" s="179"/>
      <c r="AI1518" s="173"/>
      <c r="AJ1518" s="173"/>
      <c r="AK1518" s="173"/>
      <c r="AL1518" s="173"/>
      <c r="AM1518" s="179"/>
      <c r="AN1518" s="179"/>
      <c r="AO1518" s="194"/>
      <c r="AP1518" s="179">
        <v>1E-3</v>
      </c>
      <c r="AQ1518" s="179"/>
    </row>
    <row r="1519" spans="2:43">
      <c r="B1519" s="179"/>
      <c r="C1519" s="179"/>
      <c r="D1519" s="179"/>
      <c r="E1519" s="179"/>
      <c r="F1519" s="179"/>
      <c r="G1519" s="179"/>
      <c r="H1519" s="179"/>
      <c r="I1519" s="179"/>
      <c r="J1519" s="179"/>
      <c r="K1519" s="196">
        <f t="shared" si="122"/>
        <v>0</v>
      </c>
      <c r="L1519" s="1118"/>
      <c r="M1519" s="1119"/>
      <c r="N1519" s="1118"/>
      <c r="O1519" s="1119"/>
      <c r="P1519" s="184"/>
      <c r="Q1519" s="184"/>
      <c r="R1519" s="184"/>
      <c r="S1519" s="175"/>
      <c r="T1519" s="175"/>
      <c r="U1519" s="175"/>
      <c r="V1519" s="175"/>
      <c r="W1519" s="175"/>
      <c r="X1519" s="175"/>
      <c r="Y1519" s="175"/>
      <c r="Z1519" s="175"/>
      <c r="AA1519" s="175"/>
      <c r="AB1519" s="175"/>
      <c r="AC1519" s="175"/>
      <c r="AD1519" s="179"/>
      <c r="AE1519" s="179"/>
      <c r="AF1519" s="179"/>
      <c r="AG1519" s="179"/>
      <c r="AH1519" s="179"/>
      <c r="AI1519" s="173"/>
      <c r="AJ1519" s="173"/>
      <c r="AK1519" s="173"/>
      <c r="AL1519" s="173"/>
      <c r="AM1519" s="179"/>
      <c r="AN1519" s="179"/>
      <c r="AO1519" s="194"/>
      <c r="AP1519" s="179">
        <v>1E-3</v>
      </c>
      <c r="AQ1519" s="179"/>
    </row>
    <row r="1520" spans="2:43">
      <c r="B1520" s="179"/>
      <c r="C1520" s="179"/>
      <c r="D1520" s="179"/>
      <c r="E1520" s="179"/>
      <c r="F1520" s="179"/>
      <c r="G1520" s="179"/>
      <c r="H1520" s="179"/>
      <c r="I1520" s="179"/>
      <c r="J1520" s="179"/>
      <c r="K1520" s="196">
        <f t="shared" si="122"/>
        <v>0</v>
      </c>
      <c r="L1520" s="1118"/>
      <c r="M1520" s="1119"/>
      <c r="N1520" s="1118"/>
      <c r="O1520" s="1119"/>
      <c r="P1520" s="184"/>
      <c r="Q1520" s="184"/>
      <c r="R1520" s="184"/>
      <c r="S1520" s="175"/>
      <c r="T1520" s="175"/>
      <c r="U1520" s="175"/>
      <c r="V1520" s="175"/>
      <c r="W1520" s="175"/>
      <c r="X1520" s="175"/>
      <c r="Y1520" s="175"/>
      <c r="Z1520" s="175"/>
      <c r="AA1520" s="175"/>
      <c r="AB1520" s="175"/>
      <c r="AC1520" s="175"/>
      <c r="AD1520" s="179"/>
      <c r="AE1520" s="179"/>
      <c r="AF1520" s="179"/>
      <c r="AG1520" s="179"/>
      <c r="AH1520" s="179"/>
      <c r="AI1520" s="173"/>
      <c r="AJ1520" s="173"/>
      <c r="AK1520" s="173"/>
      <c r="AL1520" s="173"/>
      <c r="AM1520" s="179"/>
      <c r="AN1520" s="179"/>
      <c r="AO1520" s="194"/>
      <c r="AP1520" s="179">
        <v>1E-3</v>
      </c>
      <c r="AQ1520" s="179"/>
    </row>
    <row r="1521" spans="2:43">
      <c r="B1521" s="179"/>
      <c r="C1521" s="179"/>
      <c r="D1521" s="179"/>
      <c r="E1521" s="179"/>
      <c r="F1521" s="179"/>
      <c r="G1521" s="179"/>
      <c r="H1521" s="179"/>
      <c r="I1521" s="179"/>
      <c r="J1521" s="179"/>
      <c r="K1521" s="196">
        <f t="shared" si="122"/>
        <v>0</v>
      </c>
      <c r="L1521" s="1118"/>
      <c r="M1521" s="1119"/>
      <c r="N1521" s="1118"/>
      <c r="O1521" s="1119"/>
      <c r="P1521" s="184"/>
      <c r="Q1521" s="184"/>
      <c r="R1521" s="184"/>
      <c r="S1521" s="175"/>
      <c r="T1521" s="175"/>
      <c r="U1521" s="175"/>
      <c r="V1521" s="175"/>
      <c r="W1521" s="175"/>
      <c r="X1521" s="175"/>
      <c r="Y1521" s="175"/>
      <c r="Z1521" s="175"/>
      <c r="AA1521" s="175"/>
      <c r="AB1521" s="175"/>
      <c r="AC1521" s="175"/>
      <c r="AD1521" s="179"/>
      <c r="AE1521" s="179"/>
      <c r="AF1521" s="179"/>
      <c r="AG1521" s="179"/>
      <c r="AH1521" s="179"/>
      <c r="AI1521" s="173"/>
      <c r="AJ1521" s="173"/>
      <c r="AK1521" s="173"/>
      <c r="AL1521" s="173"/>
      <c r="AM1521" s="179"/>
      <c r="AN1521" s="179"/>
      <c r="AO1521" s="194"/>
      <c r="AP1521" s="179">
        <v>1E-3</v>
      </c>
      <c r="AQ1521" s="179"/>
    </row>
    <row r="1522" spans="2:43">
      <c r="B1522" s="179"/>
      <c r="C1522" s="179"/>
      <c r="D1522" s="179"/>
      <c r="E1522" s="179"/>
      <c r="F1522" s="179"/>
      <c r="G1522" s="179"/>
      <c r="H1522" s="179"/>
      <c r="I1522" s="179"/>
      <c r="J1522" s="179"/>
      <c r="K1522" s="196">
        <f t="shared" si="122"/>
        <v>0</v>
      </c>
      <c r="L1522" s="1118"/>
      <c r="M1522" s="1119"/>
      <c r="N1522" s="1118"/>
      <c r="O1522" s="1119"/>
      <c r="P1522" s="184"/>
      <c r="Q1522" s="184"/>
      <c r="R1522" s="184"/>
      <c r="S1522" s="175"/>
      <c r="T1522" s="175"/>
      <c r="U1522" s="175"/>
      <c r="V1522" s="175"/>
      <c r="W1522" s="175"/>
      <c r="X1522" s="175"/>
      <c r="Y1522" s="175"/>
      <c r="Z1522" s="175"/>
      <c r="AA1522" s="175"/>
      <c r="AB1522" s="175"/>
      <c r="AC1522" s="175"/>
      <c r="AD1522" s="179"/>
      <c r="AE1522" s="179"/>
      <c r="AF1522" s="179"/>
      <c r="AG1522" s="179"/>
      <c r="AH1522" s="179"/>
      <c r="AI1522" s="173"/>
      <c r="AJ1522" s="173"/>
      <c r="AK1522" s="173"/>
      <c r="AL1522" s="173"/>
      <c r="AM1522" s="179"/>
      <c r="AN1522" s="179"/>
      <c r="AO1522" s="194"/>
      <c r="AP1522" s="179">
        <v>1E-3</v>
      </c>
      <c r="AQ1522" s="179"/>
    </row>
    <row r="1523" spans="2:43">
      <c r="B1523" s="179"/>
      <c r="C1523" s="179"/>
      <c r="D1523" s="179"/>
      <c r="E1523" s="179"/>
      <c r="F1523" s="179"/>
      <c r="G1523" s="179"/>
      <c r="H1523" s="179"/>
      <c r="I1523" s="179"/>
      <c r="J1523" s="179"/>
      <c r="K1523" s="196">
        <f t="shared" si="122"/>
        <v>0</v>
      </c>
      <c r="L1523" s="1118"/>
      <c r="M1523" s="1119"/>
      <c r="N1523" s="1118"/>
      <c r="O1523" s="1119"/>
      <c r="P1523" s="184"/>
      <c r="Q1523" s="184"/>
      <c r="R1523" s="184"/>
      <c r="S1523" s="175"/>
      <c r="T1523" s="175"/>
      <c r="U1523" s="175"/>
      <c r="V1523" s="175"/>
      <c r="W1523" s="175"/>
      <c r="X1523" s="175"/>
      <c r="Y1523" s="175"/>
      <c r="Z1523" s="175"/>
      <c r="AA1523" s="175"/>
      <c r="AB1523" s="175"/>
      <c r="AC1523" s="175"/>
      <c r="AD1523" s="179"/>
      <c r="AE1523" s="179"/>
      <c r="AF1523" s="179"/>
      <c r="AG1523" s="179"/>
      <c r="AH1523" s="179"/>
      <c r="AI1523" s="173"/>
      <c r="AJ1523" s="173"/>
      <c r="AK1523" s="173"/>
      <c r="AL1523" s="173"/>
      <c r="AM1523" s="179"/>
      <c r="AN1523" s="179"/>
      <c r="AO1523" s="194"/>
      <c r="AP1523" s="179">
        <v>1E-3</v>
      </c>
      <c r="AQ1523" s="179"/>
    </row>
    <row r="1524" spans="2:43">
      <c r="B1524" s="179"/>
      <c r="C1524" s="179"/>
      <c r="D1524" s="179"/>
      <c r="E1524" s="179"/>
      <c r="F1524" s="179"/>
      <c r="G1524" s="179"/>
      <c r="H1524" s="179"/>
      <c r="I1524" s="179"/>
      <c r="J1524" s="179"/>
      <c r="K1524" s="196">
        <f t="shared" si="122"/>
        <v>0</v>
      </c>
      <c r="L1524" s="1118"/>
      <c r="M1524" s="1119"/>
      <c r="N1524" s="1118"/>
      <c r="O1524" s="1119"/>
      <c r="P1524" s="184"/>
      <c r="Q1524" s="184"/>
      <c r="R1524" s="184"/>
      <c r="S1524" s="175"/>
      <c r="T1524" s="175"/>
      <c r="U1524" s="175"/>
      <c r="V1524" s="175"/>
      <c r="W1524" s="175"/>
      <c r="X1524" s="175"/>
      <c r="Y1524" s="175"/>
      <c r="Z1524" s="175"/>
      <c r="AA1524" s="175"/>
      <c r="AB1524" s="175"/>
      <c r="AC1524" s="175"/>
      <c r="AD1524" s="179"/>
      <c r="AE1524" s="179"/>
      <c r="AF1524" s="179"/>
      <c r="AG1524" s="179"/>
      <c r="AH1524" s="179"/>
      <c r="AI1524" s="173"/>
      <c r="AJ1524" s="173"/>
      <c r="AK1524" s="173"/>
      <c r="AL1524" s="173"/>
      <c r="AM1524" s="179"/>
      <c r="AN1524" s="179"/>
      <c r="AO1524" s="194"/>
      <c r="AP1524" s="179">
        <v>1E-3</v>
      </c>
      <c r="AQ1524" s="179"/>
    </row>
    <row r="1525" spans="2:43">
      <c r="B1525" s="179"/>
      <c r="C1525" s="179"/>
      <c r="D1525" s="179"/>
      <c r="E1525" s="179"/>
      <c r="F1525" s="179"/>
      <c r="G1525" s="179"/>
      <c r="H1525" s="179"/>
      <c r="I1525" s="179"/>
      <c r="J1525" s="179"/>
      <c r="K1525" s="196">
        <f t="shared" si="122"/>
        <v>0</v>
      </c>
      <c r="L1525" s="1118"/>
      <c r="M1525" s="1119"/>
      <c r="N1525" s="1118"/>
      <c r="O1525" s="1119"/>
      <c r="P1525" s="184"/>
      <c r="Q1525" s="184"/>
      <c r="R1525" s="184"/>
      <c r="S1525" s="175"/>
      <c r="T1525" s="175"/>
      <c r="U1525" s="175"/>
      <c r="V1525" s="175"/>
      <c r="W1525" s="175"/>
      <c r="X1525" s="175"/>
      <c r="Y1525" s="175"/>
      <c r="Z1525" s="175"/>
      <c r="AA1525" s="175"/>
      <c r="AB1525" s="175"/>
      <c r="AC1525" s="175"/>
      <c r="AD1525" s="179"/>
      <c r="AE1525" s="179"/>
      <c r="AF1525" s="179"/>
      <c r="AG1525" s="179"/>
      <c r="AH1525" s="179"/>
      <c r="AI1525" s="173"/>
      <c r="AJ1525" s="173"/>
      <c r="AK1525" s="173"/>
      <c r="AL1525" s="173"/>
      <c r="AM1525" s="179"/>
      <c r="AN1525" s="179"/>
      <c r="AO1525" s="194"/>
      <c r="AP1525" s="179">
        <v>1E-3</v>
      </c>
      <c r="AQ1525" s="179"/>
    </row>
    <row r="1526" spans="2:43">
      <c r="B1526" s="179"/>
      <c r="C1526" s="179"/>
      <c r="D1526" s="179"/>
      <c r="E1526" s="179"/>
      <c r="F1526" s="179"/>
      <c r="G1526" s="179"/>
      <c r="H1526" s="179"/>
      <c r="I1526" s="179"/>
      <c r="J1526" s="179"/>
      <c r="K1526" s="196">
        <f t="shared" si="122"/>
        <v>0</v>
      </c>
      <c r="L1526" s="1118"/>
      <c r="M1526" s="1119"/>
      <c r="N1526" s="1118"/>
      <c r="O1526" s="1119"/>
      <c r="P1526" s="184"/>
      <c r="Q1526" s="184"/>
      <c r="R1526" s="184"/>
      <c r="S1526" s="175"/>
      <c r="T1526" s="175"/>
      <c r="U1526" s="175"/>
      <c r="V1526" s="175"/>
      <c r="W1526" s="175"/>
      <c r="X1526" s="175"/>
      <c r="Y1526" s="175"/>
      <c r="Z1526" s="175"/>
      <c r="AA1526" s="175"/>
      <c r="AB1526" s="175"/>
      <c r="AC1526" s="175"/>
      <c r="AD1526" s="179"/>
      <c r="AE1526" s="179"/>
      <c r="AF1526" s="179"/>
      <c r="AG1526" s="179"/>
      <c r="AH1526" s="179"/>
      <c r="AI1526" s="173"/>
      <c r="AJ1526" s="173"/>
      <c r="AK1526" s="173"/>
      <c r="AL1526" s="173"/>
      <c r="AM1526" s="179"/>
      <c r="AN1526" s="179"/>
      <c r="AO1526" s="194"/>
      <c r="AP1526" s="179">
        <v>1E-3</v>
      </c>
      <c r="AQ1526" s="179"/>
    </row>
    <row r="1527" spans="2:43">
      <c r="B1527" s="179"/>
      <c r="C1527" s="179"/>
      <c r="D1527" s="179"/>
      <c r="E1527" s="179"/>
      <c r="F1527" s="179"/>
      <c r="G1527" s="179"/>
      <c r="H1527" s="179"/>
      <c r="I1527" s="179"/>
      <c r="J1527" s="179"/>
      <c r="K1527" s="196">
        <f t="shared" si="122"/>
        <v>0</v>
      </c>
      <c r="L1527" s="1118"/>
      <c r="M1527" s="1119"/>
      <c r="N1527" s="1118"/>
      <c r="O1527" s="1119"/>
      <c r="P1527" s="184"/>
      <c r="Q1527" s="184"/>
      <c r="R1527" s="184"/>
      <c r="S1527" s="175"/>
      <c r="T1527" s="175"/>
      <c r="U1527" s="175"/>
      <c r="V1527" s="175"/>
      <c r="W1527" s="175"/>
      <c r="X1527" s="175"/>
      <c r="Y1527" s="175"/>
      <c r="Z1527" s="175"/>
      <c r="AA1527" s="175"/>
      <c r="AB1527" s="175"/>
      <c r="AC1527" s="175"/>
      <c r="AD1527" s="179"/>
      <c r="AE1527" s="179"/>
      <c r="AF1527" s="179"/>
      <c r="AG1527" s="179"/>
      <c r="AH1527" s="179"/>
      <c r="AI1527" s="173"/>
      <c r="AJ1527" s="173"/>
      <c r="AK1527" s="173"/>
      <c r="AL1527" s="173"/>
      <c r="AM1527" s="179"/>
      <c r="AN1527" s="179"/>
      <c r="AO1527" s="194"/>
      <c r="AP1527" s="179">
        <v>1E-3</v>
      </c>
      <c r="AQ1527" s="179"/>
    </row>
    <row r="1528" spans="2:43">
      <c r="B1528" s="179"/>
      <c r="C1528" s="179"/>
      <c r="D1528" s="179"/>
      <c r="E1528" s="179"/>
      <c r="F1528" s="179"/>
      <c r="G1528" s="179"/>
      <c r="H1528" s="179"/>
      <c r="I1528" s="179"/>
      <c r="J1528" s="179"/>
      <c r="K1528" s="196">
        <f t="shared" si="122"/>
        <v>0</v>
      </c>
      <c r="L1528" s="1118"/>
      <c r="M1528" s="1119"/>
      <c r="N1528" s="1118"/>
      <c r="O1528" s="1119"/>
      <c r="P1528" s="184"/>
      <c r="Q1528" s="184"/>
      <c r="R1528" s="184"/>
      <c r="S1528" s="175"/>
      <c r="T1528" s="175"/>
      <c r="U1528" s="175"/>
      <c r="V1528" s="175"/>
      <c r="W1528" s="175"/>
      <c r="X1528" s="175"/>
      <c r="Y1528" s="175"/>
      <c r="Z1528" s="175"/>
      <c r="AA1528" s="175"/>
      <c r="AB1528" s="175"/>
      <c r="AC1528" s="175"/>
      <c r="AD1528" s="179"/>
      <c r="AE1528" s="179"/>
      <c r="AF1528" s="179"/>
      <c r="AG1528" s="179"/>
      <c r="AH1528" s="179"/>
      <c r="AI1528" s="173"/>
      <c r="AJ1528" s="173"/>
      <c r="AK1528" s="173"/>
      <c r="AL1528" s="173"/>
      <c r="AM1528" s="179"/>
      <c r="AN1528" s="179"/>
      <c r="AO1528" s="194"/>
      <c r="AP1528" s="179">
        <v>1E-3</v>
      </c>
      <c r="AQ1528" s="179"/>
    </row>
    <row r="1529" spans="2:43">
      <c r="B1529" s="179"/>
      <c r="C1529" s="179"/>
      <c r="D1529" s="179"/>
      <c r="E1529" s="179"/>
      <c r="F1529" s="179"/>
      <c r="G1529" s="179"/>
      <c r="H1529" s="179"/>
      <c r="I1529" s="179"/>
      <c r="J1529" s="179"/>
      <c r="K1529" s="196">
        <f t="shared" si="122"/>
        <v>0</v>
      </c>
      <c r="L1529" s="1118"/>
      <c r="M1529" s="1119"/>
      <c r="N1529" s="1118"/>
      <c r="O1529" s="1119"/>
      <c r="P1529" s="184"/>
      <c r="Q1529" s="184"/>
      <c r="R1529" s="184"/>
      <c r="S1529" s="175"/>
      <c r="T1529" s="175"/>
      <c r="U1529" s="175"/>
      <c r="V1529" s="175"/>
      <c r="W1529" s="175"/>
      <c r="X1529" s="175"/>
      <c r="Y1529" s="175"/>
      <c r="Z1529" s="175"/>
      <c r="AA1529" s="175"/>
      <c r="AB1529" s="175"/>
      <c r="AC1529" s="175"/>
      <c r="AD1529" s="179"/>
      <c r="AE1529" s="179"/>
      <c r="AF1529" s="179"/>
      <c r="AG1529" s="179"/>
      <c r="AH1529" s="179"/>
      <c r="AI1529" s="173"/>
      <c r="AJ1529" s="173"/>
      <c r="AK1529" s="173"/>
      <c r="AL1529" s="173"/>
      <c r="AM1529" s="179"/>
      <c r="AN1529" s="179"/>
      <c r="AO1529" s="194"/>
      <c r="AP1529" s="179">
        <v>1E-3</v>
      </c>
      <c r="AQ1529" s="179"/>
    </row>
    <row r="1530" spans="2:43">
      <c r="B1530" s="179"/>
      <c r="C1530" s="179"/>
      <c r="D1530" s="179"/>
      <c r="E1530" s="179"/>
      <c r="F1530" s="179"/>
      <c r="G1530" s="179"/>
      <c r="H1530" s="179"/>
      <c r="I1530" s="179"/>
      <c r="J1530" s="179"/>
      <c r="K1530" s="196">
        <f t="shared" si="122"/>
        <v>0</v>
      </c>
      <c r="L1530" s="1118"/>
      <c r="M1530" s="1119"/>
      <c r="N1530" s="1118"/>
      <c r="O1530" s="1119"/>
      <c r="P1530" s="184"/>
      <c r="Q1530" s="184"/>
      <c r="R1530" s="184"/>
      <c r="S1530" s="175"/>
      <c r="T1530" s="175"/>
      <c r="U1530" s="175"/>
      <c r="V1530" s="175"/>
      <c r="W1530" s="175"/>
      <c r="X1530" s="175"/>
      <c r="Y1530" s="175"/>
      <c r="Z1530" s="175"/>
      <c r="AA1530" s="175"/>
      <c r="AB1530" s="175"/>
      <c r="AC1530" s="175"/>
      <c r="AD1530" s="179"/>
      <c r="AE1530" s="179"/>
      <c r="AF1530" s="179"/>
      <c r="AG1530" s="179"/>
      <c r="AH1530" s="179"/>
      <c r="AI1530" s="173"/>
      <c r="AJ1530" s="173"/>
      <c r="AK1530" s="173"/>
      <c r="AL1530" s="173"/>
      <c r="AM1530" s="179"/>
      <c r="AN1530" s="179"/>
      <c r="AO1530" s="194"/>
      <c r="AP1530" s="179">
        <v>1E-3</v>
      </c>
      <c r="AQ1530" s="179"/>
    </row>
    <row r="1531" spans="2:43">
      <c r="B1531" s="179"/>
      <c r="C1531" s="179"/>
      <c r="D1531" s="179"/>
      <c r="E1531" s="179"/>
      <c r="F1531" s="179"/>
      <c r="G1531" s="179"/>
      <c r="H1531" s="179"/>
      <c r="I1531" s="179"/>
      <c r="J1531" s="179"/>
      <c r="K1531" s="196">
        <f t="shared" si="122"/>
        <v>0</v>
      </c>
      <c r="L1531" s="1118"/>
      <c r="M1531" s="1119"/>
      <c r="N1531" s="1118"/>
      <c r="O1531" s="1119"/>
      <c r="P1531" s="184"/>
      <c r="Q1531" s="184"/>
      <c r="R1531" s="184"/>
      <c r="S1531" s="175"/>
      <c r="T1531" s="175"/>
      <c r="U1531" s="175"/>
      <c r="V1531" s="175"/>
      <c r="W1531" s="175"/>
      <c r="X1531" s="175"/>
      <c r="Y1531" s="175"/>
      <c r="Z1531" s="175"/>
      <c r="AA1531" s="175"/>
      <c r="AB1531" s="175"/>
      <c r="AC1531" s="175"/>
      <c r="AD1531" s="179"/>
      <c r="AE1531" s="179"/>
      <c r="AF1531" s="179"/>
      <c r="AG1531" s="179"/>
      <c r="AH1531" s="179"/>
      <c r="AI1531" s="173"/>
      <c r="AJ1531" s="173"/>
      <c r="AK1531" s="173"/>
      <c r="AL1531" s="173"/>
      <c r="AM1531" s="179"/>
      <c r="AN1531" s="179"/>
      <c r="AO1531" s="194"/>
      <c r="AP1531" s="179">
        <v>1E-3</v>
      </c>
      <c r="AQ1531" s="179"/>
    </row>
    <row r="1532" spans="2:43">
      <c r="B1532" s="179"/>
      <c r="C1532" s="179"/>
      <c r="D1532" s="179"/>
      <c r="E1532" s="179"/>
      <c r="F1532" s="179"/>
      <c r="G1532" s="179"/>
      <c r="H1532" s="179"/>
      <c r="I1532" s="179"/>
      <c r="J1532" s="179"/>
      <c r="K1532" s="196">
        <f t="shared" si="122"/>
        <v>0</v>
      </c>
      <c r="L1532" s="1118"/>
      <c r="M1532" s="1119"/>
      <c r="N1532" s="1118"/>
      <c r="O1532" s="1119"/>
      <c r="P1532" s="184"/>
      <c r="Q1532" s="184"/>
      <c r="R1532" s="184"/>
      <c r="S1532" s="175"/>
      <c r="T1532" s="175"/>
      <c r="U1532" s="175"/>
      <c r="V1532" s="175"/>
      <c r="W1532" s="175"/>
      <c r="X1532" s="175"/>
      <c r="Y1532" s="175"/>
      <c r="Z1532" s="175"/>
      <c r="AA1532" s="175"/>
      <c r="AB1532" s="175"/>
      <c r="AC1532" s="175"/>
      <c r="AD1532" s="179"/>
      <c r="AE1532" s="179"/>
      <c r="AF1532" s="179"/>
      <c r="AG1532" s="179"/>
      <c r="AH1532" s="179"/>
      <c r="AI1532" s="173"/>
      <c r="AJ1532" s="173"/>
      <c r="AK1532" s="173"/>
      <c r="AL1532" s="173"/>
      <c r="AM1532" s="179"/>
      <c r="AN1532" s="179"/>
      <c r="AO1532" s="194"/>
      <c r="AP1532" s="179">
        <v>1E-3</v>
      </c>
      <c r="AQ1532" s="179"/>
    </row>
    <row r="1533" spans="2:43">
      <c r="B1533" s="179"/>
      <c r="C1533" s="179"/>
      <c r="D1533" s="179"/>
      <c r="E1533" s="179"/>
      <c r="F1533" s="179"/>
      <c r="G1533" s="179"/>
      <c r="H1533" s="179"/>
      <c r="I1533" s="179"/>
      <c r="J1533" s="179"/>
      <c r="K1533" s="196">
        <f t="shared" si="122"/>
        <v>0</v>
      </c>
      <c r="L1533" s="1118"/>
      <c r="M1533" s="1119"/>
      <c r="N1533" s="1118"/>
      <c r="O1533" s="1119"/>
      <c r="P1533" s="184"/>
      <c r="Q1533" s="184"/>
      <c r="R1533" s="184"/>
      <c r="S1533" s="175"/>
      <c r="T1533" s="175"/>
      <c r="U1533" s="175"/>
      <c r="V1533" s="175"/>
      <c r="W1533" s="175"/>
      <c r="X1533" s="175"/>
      <c r="Y1533" s="175"/>
      <c r="Z1533" s="175"/>
      <c r="AA1533" s="175"/>
      <c r="AB1533" s="175"/>
      <c r="AC1533" s="175"/>
      <c r="AD1533" s="179"/>
      <c r="AE1533" s="179"/>
      <c r="AF1533" s="179"/>
      <c r="AG1533" s="179"/>
      <c r="AH1533" s="179"/>
      <c r="AI1533" s="173"/>
      <c r="AJ1533" s="173"/>
      <c r="AK1533" s="173"/>
      <c r="AL1533" s="173"/>
      <c r="AM1533" s="179"/>
      <c r="AN1533" s="179"/>
      <c r="AO1533" s="194"/>
      <c r="AP1533" s="179">
        <v>1E-3</v>
      </c>
      <c r="AQ1533" s="179"/>
    </row>
    <row r="1534" spans="2:43">
      <c r="B1534" s="179"/>
      <c r="C1534" s="179"/>
      <c r="D1534" s="179"/>
      <c r="E1534" s="179"/>
      <c r="F1534" s="179"/>
      <c r="G1534" s="179"/>
      <c r="H1534" s="179"/>
      <c r="I1534" s="179"/>
      <c r="J1534" s="179"/>
      <c r="K1534" s="196">
        <f t="shared" si="122"/>
        <v>0</v>
      </c>
      <c r="L1534" s="1118"/>
      <c r="M1534" s="1119"/>
      <c r="N1534" s="1118"/>
      <c r="O1534" s="1119"/>
      <c r="P1534" s="184"/>
      <c r="Q1534" s="184"/>
      <c r="R1534" s="184"/>
      <c r="S1534" s="175"/>
      <c r="T1534" s="175"/>
      <c r="U1534" s="175"/>
      <c r="V1534" s="175"/>
      <c r="W1534" s="175"/>
      <c r="X1534" s="175"/>
      <c r="Y1534" s="175"/>
      <c r="Z1534" s="175"/>
      <c r="AA1534" s="175"/>
      <c r="AB1534" s="175"/>
      <c r="AC1534" s="175"/>
      <c r="AD1534" s="179"/>
      <c r="AE1534" s="179"/>
      <c r="AF1534" s="179"/>
      <c r="AG1534" s="179"/>
      <c r="AH1534" s="179"/>
      <c r="AI1534" s="173"/>
      <c r="AJ1534" s="173"/>
      <c r="AK1534" s="173"/>
      <c r="AL1534" s="173"/>
      <c r="AM1534" s="179"/>
      <c r="AN1534" s="179"/>
      <c r="AO1534" s="194"/>
      <c r="AP1534" s="179">
        <v>1E-3</v>
      </c>
      <c r="AQ1534" s="179"/>
    </row>
    <row r="1535" spans="2:43">
      <c r="B1535" s="179"/>
      <c r="C1535" s="179"/>
      <c r="D1535" s="179"/>
      <c r="E1535" s="179"/>
      <c r="F1535" s="179"/>
      <c r="G1535" s="179"/>
      <c r="H1535" s="179"/>
      <c r="I1535" s="179"/>
      <c r="J1535" s="179"/>
      <c r="K1535" s="196">
        <f t="shared" si="122"/>
        <v>0</v>
      </c>
      <c r="L1535" s="1118"/>
      <c r="M1535" s="1119"/>
      <c r="N1535" s="1118"/>
      <c r="O1535" s="1119"/>
      <c r="P1535" s="184"/>
      <c r="Q1535" s="184"/>
      <c r="R1535" s="184"/>
      <c r="S1535" s="175"/>
      <c r="T1535" s="175"/>
      <c r="U1535" s="175"/>
      <c r="V1535" s="175"/>
      <c r="W1535" s="175"/>
      <c r="X1535" s="175"/>
      <c r="Y1535" s="175"/>
      <c r="Z1535" s="175"/>
      <c r="AA1535" s="175"/>
      <c r="AB1535" s="175"/>
      <c r="AC1535" s="175"/>
      <c r="AD1535" s="179"/>
      <c r="AE1535" s="179"/>
      <c r="AF1535" s="179"/>
      <c r="AG1535" s="179"/>
      <c r="AH1535" s="179"/>
      <c r="AI1535" s="173"/>
      <c r="AJ1535" s="173"/>
      <c r="AK1535" s="173"/>
      <c r="AL1535" s="173"/>
      <c r="AM1535" s="179"/>
      <c r="AN1535" s="179"/>
      <c r="AO1535" s="194"/>
      <c r="AP1535" s="179">
        <v>1E-3</v>
      </c>
      <c r="AQ1535" s="179"/>
    </row>
    <row r="1536" spans="2:43">
      <c r="B1536" s="179"/>
      <c r="C1536" s="179"/>
      <c r="D1536" s="179"/>
      <c r="E1536" s="179"/>
      <c r="F1536" s="179"/>
      <c r="G1536" s="179"/>
      <c r="H1536" s="179"/>
      <c r="I1536" s="179"/>
      <c r="J1536" s="179"/>
      <c r="K1536" s="196">
        <f t="shared" si="122"/>
        <v>0</v>
      </c>
      <c r="L1536" s="1118"/>
      <c r="M1536" s="1119"/>
      <c r="N1536" s="1118"/>
      <c r="O1536" s="1119"/>
      <c r="P1536" s="184"/>
      <c r="Q1536" s="184"/>
      <c r="R1536" s="184"/>
      <c r="S1536" s="175"/>
      <c r="T1536" s="175"/>
      <c r="U1536" s="175"/>
      <c r="V1536" s="175"/>
      <c r="W1536" s="175"/>
      <c r="X1536" s="175"/>
      <c r="Y1536" s="175"/>
      <c r="Z1536" s="175"/>
      <c r="AA1536" s="175"/>
      <c r="AB1536" s="175"/>
      <c r="AC1536" s="175"/>
      <c r="AD1536" s="179"/>
      <c r="AE1536" s="179"/>
      <c r="AF1536" s="179"/>
      <c r="AG1536" s="179"/>
      <c r="AH1536" s="179"/>
      <c r="AI1536" s="173"/>
      <c r="AJ1536" s="173"/>
      <c r="AK1536" s="173"/>
      <c r="AL1536" s="173"/>
      <c r="AM1536" s="179"/>
      <c r="AN1536" s="179"/>
      <c r="AO1536" s="194"/>
      <c r="AP1536" s="179">
        <v>1E-3</v>
      </c>
      <c r="AQ1536" s="179"/>
    </row>
    <row r="1537" spans="2:43">
      <c r="B1537" s="179"/>
      <c r="C1537" s="179"/>
      <c r="D1537" s="179"/>
      <c r="E1537" s="179"/>
      <c r="F1537" s="179"/>
      <c r="G1537" s="179"/>
      <c r="H1537" s="179"/>
      <c r="I1537" s="179"/>
      <c r="J1537" s="179"/>
      <c r="K1537" s="196">
        <f t="shared" si="122"/>
        <v>0</v>
      </c>
      <c r="L1537" s="1118"/>
      <c r="M1537" s="1119"/>
      <c r="N1537" s="1118"/>
      <c r="O1537" s="1119"/>
      <c r="P1537" s="184"/>
      <c r="Q1537" s="184"/>
      <c r="R1537" s="184"/>
      <c r="S1537" s="175"/>
      <c r="T1537" s="175"/>
      <c r="U1537" s="175"/>
      <c r="V1537" s="175"/>
      <c r="W1537" s="175"/>
      <c r="X1537" s="175"/>
      <c r="Y1537" s="175"/>
      <c r="Z1537" s="175"/>
      <c r="AA1537" s="175"/>
      <c r="AB1537" s="175"/>
      <c r="AC1537" s="175"/>
      <c r="AD1537" s="179"/>
      <c r="AE1537" s="179"/>
      <c r="AF1537" s="179"/>
      <c r="AG1537" s="179"/>
      <c r="AH1537" s="179"/>
      <c r="AI1537" s="173"/>
      <c r="AJ1537" s="173"/>
      <c r="AK1537" s="173"/>
      <c r="AL1537" s="173"/>
      <c r="AM1537" s="179"/>
      <c r="AN1537" s="179"/>
      <c r="AO1537" s="194"/>
      <c r="AP1537" s="179">
        <v>1E-3</v>
      </c>
      <c r="AQ1537" s="179"/>
    </row>
    <row r="1538" spans="2:43">
      <c r="B1538" s="179"/>
      <c r="C1538" s="179"/>
      <c r="D1538" s="179"/>
      <c r="E1538" s="179"/>
      <c r="F1538" s="179"/>
      <c r="G1538" s="179"/>
      <c r="H1538" s="179"/>
      <c r="I1538" s="179"/>
      <c r="J1538" s="179"/>
      <c r="K1538" s="196">
        <f t="shared" si="122"/>
        <v>0</v>
      </c>
      <c r="L1538" s="1118"/>
      <c r="M1538" s="1119"/>
      <c r="N1538" s="1118"/>
      <c r="O1538" s="1119"/>
      <c r="P1538" s="184"/>
      <c r="Q1538" s="184"/>
      <c r="R1538" s="184"/>
      <c r="S1538" s="175"/>
      <c r="T1538" s="175"/>
      <c r="U1538" s="175"/>
      <c r="V1538" s="175"/>
      <c r="W1538" s="175"/>
      <c r="X1538" s="175"/>
      <c r="Y1538" s="175"/>
      <c r="Z1538" s="175"/>
      <c r="AA1538" s="175"/>
      <c r="AB1538" s="175"/>
      <c r="AC1538" s="175"/>
      <c r="AD1538" s="179"/>
      <c r="AE1538" s="179"/>
      <c r="AF1538" s="179"/>
      <c r="AG1538" s="179"/>
      <c r="AH1538" s="179"/>
      <c r="AI1538" s="173"/>
      <c r="AJ1538" s="173"/>
      <c r="AK1538" s="173"/>
      <c r="AL1538" s="173"/>
      <c r="AM1538" s="179"/>
      <c r="AN1538" s="179"/>
      <c r="AO1538" s="194"/>
      <c r="AP1538" s="179">
        <v>1E-3</v>
      </c>
      <c r="AQ1538" s="179"/>
    </row>
    <row r="1539" spans="2:43">
      <c r="B1539" s="179"/>
      <c r="C1539" s="179"/>
      <c r="D1539" s="179"/>
      <c r="E1539" s="179"/>
      <c r="F1539" s="179"/>
      <c r="G1539" s="179"/>
      <c r="H1539" s="179"/>
      <c r="I1539" s="179"/>
      <c r="J1539" s="179"/>
      <c r="K1539" s="196">
        <f t="shared" si="122"/>
        <v>0</v>
      </c>
      <c r="L1539" s="1118"/>
      <c r="M1539" s="1119"/>
      <c r="N1539" s="1118"/>
      <c r="O1539" s="1119"/>
      <c r="P1539" s="184"/>
      <c r="Q1539" s="184"/>
      <c r="R1539" s="184"/>
      <c r="S1539" s="175"/>
      <c r="T1539" s="175"/>
      <c r="U1539" s="175"/>
      <c r="V1539" s="175"/>
      <c r="W1539" s="175"/>
      <c r="X1539" s="175"/>
      <c r="Y1539" s="175"/>
      <c r="Z1539" s="175"/>
      <c r="AA1539" s="175"/>
      <c r="AB1539" s="175"/>
      <c r="AC1539" s="175"/>
      <c r="AD1539" s="179"/>
      <c r="AE1539" s="179"/>
      <c r="AF1539" s="179"/>
      <c r="AG1539" s="179"/>
      <c r="AH1539" s="179"/>
      <c r="AI1539" s="173"/>
      <c r="AJ1539" s="173"/>
      <c r="AK1539" s="173"/>
      <c r="AL1539" s="173"/>
      <c r="AM1539" s="179"/>
      <c r="AN1539" s="179"/>
      <c r="AO1539" s="194"/>
      <c r="AP1539" s="179">
        <v>1E-3</v>
      </c>
      <c r="AQ1539" s="179"/>
    </row>
    <row r="1540" spans="2:43">
      <c r="B1540" s="179"/>
      <c r="C1540" s="179"/>
      <c r="D1540" s="179"/>
      <c r="E1540" s="179"/>
      <c r="F1540" s="179"/>
      <c r="G1540" s="179"/>
      <c r="H1540" s="179"/>
      <c r="I1540" s="179"/>
      <c r="J1540" s="179"/>
      <c r="K1540" s="196">
        <f t="shared" si="122"/>
        <v>0</v>
      </c>
      <c r="L1540" s="1118"/>
      <c r="M1540" s="1119"/>
      <c r="N1540" s="1118"/>
      <c r="O1540" s="1119"/>
      <c r="P1540" s="184"/>
      <c r="Q1540" s="184"/>
      <c r="R1540" s="184"/>
      <c r="S1540" s="175"/>
      <c r="T1540" s="175"/>
      <c r="U1540" s="175"/>
      <c r="V1540" s="175"/>
      <c r="W1540" s="175"/>
      <c r="X1540" s="175"/>
      <c r="Y1540" s="175"/>
      <c r="Z1540" s="175"/>
      <c r="AA1540" s="175"/>
      <c r="AB1540" s="175"/>
      <c r="AC1540" s="175"/>
      <c r="AD1540" s="179"/>
      <c r="AE1540" s="179"/>
      <c r="AF1540" s="179"/>
      <c r="AG1540" s="179"/>
      <c r="AH1540" s="179"/>
      <c r="AI1540" s="173"/>
      <c r="AJ1540" s="173"/>
      <c r="AK1540" s="173"/>
      <c r="AL1540" s="173"/>
      <c r="AM1540" s="179"/>
      <c r="AN1540" s="179"/>
      <c r="AO1540" s="194"/>
      <c r="AP1540" s="179">
        <v>1E-3</v>
      </c>
      <c r="AQ1540" s="179"/>
    </row>
    <row r="1541" spans="2:43">
      <c r="B1541" s="179"/>
      <c r="C1541" s="179"/>
      <c r="D1541" s="179"/>
      <c r="E1541" s="179"/>
      <c r="F1541" s="179"/>
      <c r="G1541" s="179"/>
      <c r="H1541" s="179"/>
      <c r="I1541" s="179"/>
      <c r="J1541" s="179"/>
      <c r="K1541" s="196">
        <f t="shared" ref="K1541:K1604" si="123">AO1541+J1541</f>
        <v>0</v>
      </c>
      <c r="L1541" s="1118"/>
      <c r="M1541" s="1119"/>
      <c r="N1541" s="1118"/>
      <c r="O1541" s="1119"/>
      <c r="P1541" s="184"/>
      <c r="Q1541" s="184"/>
      <c r="R1541" s="184"/>
      <c r="S1541" s="175"/>
      <c r="T1541" s="175"/>
      <c r="U1541" s="175"/>
      <c r="V1541" s="175"/>
      <c r="W1541" s="175"/>
      <c r="X1541" s="175"/>
      <c r="Y1541" s="175"/>
      <c r="Z1541" s="175"/>
      <c r="AA1541" s="175"/>
      <c r="AB1541" s="175"/>
      <c r="AC1541" s="175"/>
      <c r="AD1541" s="179"/>
      <c r="AE1541" s="179"/>
      <c r="AF1541" s="179"/>
      <c r="AG1541" s="179"/>
      <c r="AH1541" s="179"/>
      <c r="AI1541" s="173"/>
      <c r="AJ1541" s="173"/>
      <c r="AK1541" s="173"/>
      <c r="AL1541" s="173"/>
      <c r="AM1541" s="179"/>
      <c r="AN1541" s="179"/>
      <c r="AO1541" s="194"/>
      <c r="AP1541" s="179">
        <v>1E-3</v>
      </c>
      <c r="AQ1541" s="179"/>
    </row>
    <row r="1542" spans="2:43">
      <c r="B1542" s="179"/>
      <c r="C1542" s="179"/>
      <c r="D1542" s="179"/>
      <c r="E1542" s="179"/>
      <c r="F1542" s="179"/>
      <c r="G1542" s="179"/>
      <c r="H1542" s="179"/>
      <c r="I1542" s="179"/>
      <c r="J1542" s="179"/>
      <c r="K1542" s="196">
        <f t="shared" si="123"/>
        <v>0</v>
      </c>
      <c r="L1542" s="1118"/>
      <c r="M1542" s="1119"/>
      <c r="N1542" s="1118"/>
      <c r="O1542" s="1119"/>
      <c r="P1542" s="184"/>
      <c r="Q1542" s="184"/>
      <c r="R1542" s="184"/>
      <c r="S1542" s="175"/>
      <c r="T1542" s="175"/>
      <c r="U1542" s="175"/>
      <c r="V1542" s="175"/>
      <c r="W1542" s="175"/>
      <c r="X1542" s="175"/>
      <c r="Y1542" s="175"/>
      <c r="Z1542" s="175"/>
      <c r="AA1542" s="175"/>
      <c r="AB1542" s="175"/>
      <c r="AC1542" s="175"/>
      <c r="AD1542" s="179"/>
      <c r="AE1542" s="179"/>
      <c r="AF1542" s="179"/>
      <c r="AG1542" s="179"/>
      <c r="AH1542" s="179"/>
      <c r="AI1542" s="173"/>
      <c r="AJ1542" s="173"/>
      <c r="AK1542" s="173"/>
      <c r="AL1542" s="173"/>
      <c r="AM1542" s="179"/>
      <c r="AN1542" s="179"/>
      <c r="AO1542" s="194"/>
      <c r="AP1542" s="179">
        <v>1E-3</v>
      </c>
      <c r="AQ1542" s="179"/>
    </row>
    <row r="1543" spans="2:43">
      <c r="B1543" s="179"/>
      <c r="C1543" s="179"/>
      <c r="D1543" s="179"/>
      <c r="E1543" s="179"/>
      <c r="F1543" s="179"/>
      <c r="G1543" s="179"/>
      <c r="H1543" s="179"/>
      <c r="I1543" s="179"/>
      <c r="J1543" s="179"/>
      <c r="K1543" s="196">
        <f t="shared" si="123"/>
        <v>0</v>
      </c>
      <c r="L1543" s="1118"/>
      <c r="M1543" s="1119"/>
      <c r="N1543" s="1118"/>
      <c r="O1543" s="1119"/>
      <c r="P1543" s="184"/>
      <c r="Q1543" s="184"/>
      <c r="R1543" s="184"/>
      <c r="S1543" s="175"/>
      <c r="T1543" s="175"/>
      <c r="U1543" s="175"/>
      <c r="V1543" s="175"/>
      <c r="W1543" s="175"/>
      <c r="X1543" s="175"/>
      <c r="Y1543" s="175"/>
      <c r="Z1543" s="175"/>
      <c r="AA1543" s="175"/>
      <c r="AB1543" s="175"/>
      <c r="AC1543" s="175"/>
      <c r="AD1543" s="179"/>
      <c r="AE1543" s="179"/>
      <c r="AF1543" s="179"/>
      <c r="AG1543" s="179"/>
      <c r="AH1543" s="179"/>
      <c r="AI1543" s="173"/>
      <c r="AJ1543" s="173"/>
      <c r="AK1543" s="173"/>
      <c r="AL1543" s="173"/>
      <c r="AM1543" s="179"/>
      <c r="AN1543" s="179"/>
      <c r="AO1543" s="194"/>
      <c r="AP1543" s="179">
        <v>1E-3</v>
      </c>
      <c r="AQ1543" s="179"/>
    </row>
    <row r="1544" spans="2:43">
      <c r="B1544" s="179"/>
      <c r="C1544" s="179"/>
      <c r="D1544" s="179"/>
      <c r="E1544" s="179"/>
      <c r="F1544" s="179"/>
      <c r="G1544" s="179"/>
      <c r="H1544" s="179"/>
      <c r="I1544" s="179"/>
      <c r="J1544" s="179"/>
      <c r="K1544" s="196">
        <f t="shared" si="123"/>
        <v>0</v>
      </c>
      <c r="L1544" s="1118"/>
      <c r="M1544" s="1119"/>
      <c r="N1544" s="1118"/>
      <c r="O1544" s="1119"/>
      <c r="P1544" s="184"/>
      <c r="Q1544" s="184"/>
      <c r="R1544" s="184"/>
      <c r="S1544" s="175"/>
      <c r="T1544" s="175"/>
      <c r="U1544" s="175"/>
      <c r="V1544" s="175"/>
      <c r="W1544" s="175"/>
      <c r="X1544" s="175"/>
      <c r="Y1544" s="175"/>
      <c r="Z1544" s="175"/>
      <c r="AA1544" s="175"/>
      <c r="AB1544" s="175"/>
      <c r="AC1544" s="175"/>
      <c r="AD1544" s="179"/>
      <c r="AE1544" s="179"/>
      <c r="AF1544" s="179"/>
      <c r="AG1544" s="179"/>
      <c r="AH1544" s="179"/>
      <c r="AI1544" s="173"/>
      <c r="AJ1544" s="173"/>
      <c r="AK1544" s="173"/>
      <c r="AL1544" s="173"/>
      <c r="AM1544" s="179"/>
      <c r="AN1544" s="179"/>
      <c r="AO1544" s="194"/>
      <c r="AP1544" s="179">
        <v>1E-3</v>
      </c>
      <c r="AQ1544" s="179"/>
    </row>
    <row r="1545" spans="2:43">
      <c r="B1545" s="179"/>
      <c r="C1545" s="179"/>
      <c r="D1545" s="179"/>
      <c r="E1545" s="179"/>
      <c r="F1545" s="179"/>
      <c r="G1545" s="179"/>
      <c r="H1545" s="179"/>
      <c r="I1545" s="179"/>
      <c r="J1545" s="179"/>
      <c r="K1545" s="196">
        <f t="shared" si="123"/>
        <v>0</v>
      </c>
      <c r="L1545" s="1118"/>
      <c r="M1545" s="1119"/>
      <c r="N1545" s="1118"/>
      <c r="O1545" s="1119"/>
      <c r="P1545" s="184"/>
      <c r="Q1545" s="184"/>
      <c r="R1545" s="184"/>
      <c r="S1545" s="175"/>
      <c r="T1545" s="175"/>
      <c r="U1545" s="175"/>
      <c r="V1545" s="175"/>
      <c r="W1545" s="175"/>
      <c r="X1545" s="175"/>
      <c r="Y1545" s="175"/>
      <c r="Z1545" s="175"/>
      <c r="AA1545" s="175"/>
      <c r="AB1545" s="175"/>
      <c r="AC1545" s="175"/>
      <c r="AD1545" s="179"/>
      <c r="AE1545" s="179"/>
      <c r="AF1545" s="179"/>
      <c r="AG1545" s="179"/>
      <c r="AH1545" s="179"/>
      <c r="AI1545" s="173"/>
      <c r="AJ1545" s="173"/>
      <c r="AK1545" s="173"/>
      <c r="AL1545" s="173"/>
      <c r="AM1545" s="179"/>
      <c r="AN1545" s="179"/>
      <c r="AO1545" s="194"/>
      <c r="AP1545" s="179">
        <v>1E-3</v>
      </c>
      <c r="AQ1545" s="179"/>
    </row>
    <row r="1546" spans="2:43">
      <c r="B1546" s="179"/>
      <c r="C1546" s="179"/>
      <c r="D1546" s="179"/>
      <c r="E1546" s="179"/>
      <c r="F1546" s="179"/>
      <c r="G1546" s="179"/>
      <c r="H1546" s="179"/>
      <c r="I1546" s="179"/>
      <c r="J1546" s="179"/>
      <c r="K1546" s="196">
        <f t="shared" si="123"/>
        <v>0</v>
      </c>
      <c r="L1546" s="1118"/>
      <c r="M1546" s="1119"/>
      <c r="N1546" s="1118"/>
      <c r="O1546" s="1119"/>
      <c r="P1546" s="184"/>
      <c r="Q1546" s="184"/>
      <c r="R1546" s="184"/>
      <c r="S1546" s="175"/>
      <c r="T1546" s="175"/>
      <c r="U1546" s="175"/>
      <c r="V1546" s="175"/>
      <c r="W1546" s="175"/>
      <c r="X1546" s="175"/>
      <c r="Y1546" s="175"/>
      <c r="Z1546" s="175"/>
      <c r="AA1546" s="175"/>
      <c r="AB1546" s="175"/>
      <c r="AC1546" s="175"/>
      <c r="AD1546" s="179"/>
      <c r="AE1546" s="179"/>
      <c r="AF1546" s="179"/>
      <c r="AG1546" s="179"/>
      <c r="AH1546" s="179"/>
      <c r="AI1546" s="173"/>
      <c r="AJ1546" s="173"/>
      <c r="AK1546" s="173"/>
      <c r="AL1546" s="173"/>
      <c r="AM1546" s="179"/>
      <c r="AN1546" s="179"/>
      <c r="AO1546" s="194"/>
      <c r="AP1546" s="179">
        <v>1E-3</v>
      </c>
      <c r="AQ1546" s="179"/>
    </row>
    <row r="1547" spans="2:43">
      <c r="B1547" s="179"/>
      <c r="C1547" s="179"/>
      <c r="D1547" s="179"/>
      <c r="E1547" s="179"/>
      <c r="F1547" s="179"/>
      <c r="G1547" s="179"/>
      <c r="H1547" s="179"/>
      <c r="I1547" s="179"/>
      <c r="J1547" s="179"/>
      <c r="K1547" s="196">
        <f t="shared" si="123"/>
        <v>0</v>
      </c>
      <c r="L1547" s="1118"/>
      <c r="M1547" s="1119"/>
      <c r="N1547" s="1118"/>
      <c r="O1547" s="1119"/>
      <c r="P1547" s="184"/>
      <c r="Q1547" s="184"/>
      <c r="R1547" s="184"/>
      <c r="S1547" s="175"/>
      <c r="T1547" s="175"/>
      <c r="U1547" s="175"/>
      <c r="V1547" s="175"/>
      <c r="W1547" s="175"/>
      <c r="X1547" s="175"/>
      <c r="Y1547" s="175"/>
      <c r="Z1547" s="175"/>
      <c r="AA1547" s="175"/>
      <c r="AB1547" s="175"/>
      <c r="AC1547" s="175"/>
      <c r="AD1547" s="179"/>
      <c r="AE1547" s="179"/>
      <c r="AF1547" s="179"/>
      <c r="AG1547" s="179"/>
      <c r="AH1547" s="179"/>
      <c r="AI1547" s="173"/>
      <c r="AJ1547" s="173"/>
      <c r="AK1547" s="173"/>
      <c r="AL1547" s="173"/>
      <c r="AM1547" s="179"/>
      <c r="AN1547" s="179"/>
      <c r="AO1547" s="194"/>
      <c r="AP1547" s="179">
        <v>1E-3</v>
      </c>
      <c r="AQ1547" s="179"/>
    </row>
    <row r="1548" spans="2:43">
      <c r="B1548" s="179"/>
      <c r="C1548" s="179"/>
      <c r="D1548" s="179"/>
      <c r="E1548" s="179"/>
      <c r="F1548" s="179"/>
      <c r="G1548" s="179"/>
      <c r="H1548" s="179"/>
      <c r="I1548" s="179"/>
      <c r="J1548" s="179"/>
      <c r="K1548" s="196">
        <f t="shared" si="123"/>
        <v>0</v>
      </c>
      <c r="L1548" s="1118"/>
      <c r="M1548" s="1119"/>
      <c r="N1548" s="1118"/>
      <c r="O1548" s="1119"/>
      <c r="P1548" s="184"/>
      <c r="Q1548" s="184"/>
      <c r="R1548" s="184"/>
      <c r="S1548" s="175"/>
      <c r="T1548" s="175"/>
      <c r="U1548" s="175"/>
      <c r="V1548" s="175"/>
      <c r="W1548" s="175"/>
      <c r="X1548" s="175"/>
      <c r="Y1548" s="175"/>
      <c r="Z1548" s="175"/>
      <c r="AA1548" s="175"/>
      <c r="AB1548" s="175"/>
      <c r="AC1548" s="175"/>
      <c r="AD1548" s="179"/>
      <c r="AE1548" s="179"/>
      <c r="AF1548" s="179"/>
      <c r="AG1548" s="179"/>
      <c r="AH1548" s="179"/>
      <c r="AI1548" s="173"/>
      <c r="AJ1548" s="173"/>
      <c r="AK1548" s="173"/>
      <c r="AL1548" s="173"/>
      <c r="AM1548" s="179"/>
      <c r="AN1548" s="179"/>
      <c r="AO1548" s="194"/>
      <c r="AP1548" s="179">
        <v>1E-3</v>
      </c>
      <c r="AQ1548" s="179"/>
    </row>
    <row r="1549" spans="2:43">
      <c r="B1549" s="179"/>
      <c r="C1549" s="179"/>
      <c r="D1549" s="179"/>
      <c r="E1549" s="179"/>
      <c r="F1549" s="179"/>
      <c r="G1549" s="179"/>
      <c r="H1549" s="179"/>
      <c r="I1549" s="179"/>
      <c r="J1549" s="179"/>
      <c r="K1549" s="196">
        <f t="shared" si="123"/>
        <v>0</v>
      </c>
      <c r="L1549" s="1118"/>
      <c r="M1549" s="1119"/>
      <c r="N1549" s="1118"/>
      <c r="O1549" s="1119"/>
      <c r="P1549" s="184"/>
      <c r="Q1549" s="184"/>
      <c r="R1549" s="184"/>
      <c r="S1549" s="175"/>
      <c r="T1549" s="175"/>
      <c r="U1549" s="175"/>
      <c r="V1549" s="175"/>
      <c r="W1549" s="175"/>
      <c r="X1549" s="175"/>
      <c r="Y1549" s="175"/>
      <c r="Z1549" s="175"/>
      <c r="AA1549" s="175"/>
      <c r="AB1549" s="175"/>
      <c r="AC1549" s="175"/>
      <c r="AD1549" s="179"/>
      <c r="AE1549" s="179"/>
      <c r="AF1549" s="179"/>
      <c r="AG1549" s="179"/>
      <c r="AH1549" s="179"/>
      <c r="AI1549" s="173"/>
      <c r="AJ1549" s="173"/>
      <c r="AK1549" s="173"/>
      <c r="AL1549" s="173"/>
      <c r="AM1549" s="179"/>
      <c r="AN1549" s="179"/>
      <c r="AO1549" s="194"/>
      <c r="AP1549" s="179">
        <v>1E-3</v>
      </c>
      <c r="AQ1549" s="179"/>
    </row>
    <row r="1550" spans="2:43">
      <c r="B1550" s="179"/>
      <c r="C1550" s="179"/>
      <c r="D1550" s="179"/>
      <c r="E1550" s="179"/>
      <c r="F1550" s="179"/>
      <c r="G1550" s="179"/>
      <c r="H1550" s="179"/>
      <c r="I1550" s="179"/>
      <c r="J1550" s="179"/>
      <c r="K1550" s="196">
        <f t="shared" si="123"/>
        <v>0</v>
      </c>
      <c r="L1550" s="1118"/>
      <c r="M1550" s="1119"/>
      <c r="N1550" s="1118"/>
      <c r="O1550" s="1119"/>
      <c r="P1550" s="184"/>
      <c r="Q1550" s="184"/>
      <c r="R1550" s="184"/>
      <c r="S1550" s="175"/>
      <c r="T1550" s="175"/>
      <c r="U1550" s="175"/>
      <c r="V1550" s="175"/>
      <c r="W1550" s="175"/>
      <c r="X1550" s="175"/>
      <c r="Y1550" s="175"/>
      <c r="Z1550" s="175"/>
      <c r="AA1550" s="175"/>
      <c r="AB1550" s="175"/>
      <c r="AC1550" s="175"/>
      <c r="AD1550" s="179"/>
      <c r="AE1550" s="179"/>
      <c r="AF1550" s="179"/>
      <c r="AG1550" s="179"/>
      <c r="AH1550" s="179"/>
      <c r="AI1550" s="173"/>
      <c r="AJ1550" s="173"/>
      <c r="AK1550" s="173"/>
      <c r="AL1550" s="173"/>
      <c r="AM1550" s="179"/>
      <c r="AN1550" s="179"/>
      <c r="AO1550" s="194"/>
      <c r="AP1550" s="179">
        <v>1E-3</v>
      </c>
      <c r="AQ1550" s="179"/>
    </row>
    <row r="1551" spans="2:43">
      <c r="B1551" s="179"/>
      <c r="C1551" s="179"/>
      <c r="D1551" s="179"/>
      <c r="E1551" s="179"/>
      <c r="F1551" s="179"/>
      <c r="G1551" s="179"/>
      <c r="H1551" s="179"/>
      <c r="I1551" s="179"/>
      <c r="J1551" s="179"/>
      <c r="K1551" s="196">
        <f t="shared" si="123"/>
        <v>0</v>
      </c>
      <c r="L1551" s="1118"/>
      <c r="M1551" s="1119"/>
      <c r="N1551" s="1118"/>
      <c r="O1551" s="1119"/>
      <c r="P1551" s="184"/>
      <c r="Q1551" s="184"/>
      <c r="R1551" s="184"/>
      <c r="S1551" s="175"/>
      <c r="T1551" s="175"/>
      <c r="U1551" s="175"/>
      <c r="V1551" s="175"/>
      <c r="W1551" s="175"/>
      <c r="X1551" s="175"/>
      <c r="Y1551" s="175"/>
      <c r="Z1551" s="175"/>
      <c r="AA1551" s="175"/>
      <c r="AB1551" s="175"/>
      <c r="AC1551" s="175"/>
      <c r="AD1551" s="179"/>
      <c r="AE1551" s="179"/>
      <c r="AF1551" s="179"/>
      <c r="AG1551" s="179"/>
      <c r="AH1551" s="179"/>
      <c r="AI1551" s="173"/>
      <c r="AJ1551" s="173"/>
      <c r="AK1551" s="173"/>
      <c r="AL1551" s="173"/>
      <c r="AM1551" s="179"/>
      <c r="AN1551" s="179"/>
      <c r="AO1551" s="194"/>
      <c r="AP1551" s="179">
        <v>1E-3</v>
      </c>
      <c r="AQ1551" s="179"/>
    </row>
    <row r="1552" spans="2:43">
      <c r="B1552" s="179"/>
      <c r="C1552" s="179"/>
      <c r="D1552" s="179"/>
      <c r="E1552" s="179"/>
      <c r="F1552" s="179"/>
      <c r="G1552" s="179"/>
      <c r="H1552" s="179"/>
      <c r="I1552" s="179"/>
      <c r="J1552" s="179"/>
      <c r="K1552" s="196">
        <f t="shared" si="123"/>
        <v>0</v>
      </c>
      <c r="L1552" s="1118"/>
      <c r="M1552" s="1119"/>
      <c r="N1552" s="1118"/>
      <c r="O1552" s="1119"/>
      <c r="P1552" s="184"/>
      <c r="Q1552" s="184"/>
      <c r="R1552" s="184"/>
      <c r="S1552" s="175"/>
      <c r="T1552" s="175"/>
      <c r="U1552" s="175"/>
      <c r="V1552" s="175"/>
      <c r="W1552" s="175"/>
      <c r="X1552" s="175"/>
      <c r="Y1552" s="175"/>
      <c r="Z1552" s="175"/>
      <c r="AA1552" s="175"/>
      <c r="AB1552" s="175"/>
      <c r="AC1552" s="175"/>
      <c r="AD1552" s="179"/>
      <c r="AE1552" s="179"/>
      <c r="AF1552" s="179"/>
      <c r="AG1552" s="179"/>
      <c r="AH1552" s="179"/>
      <c r="AI1552" s="173"/>
      <c r="AJ1552" s="173"/>
      <c r="AK1552" s="173"/>
      <c r="AL1552" s="173"/>
      <c r="AM1552" s="179"/>
      <c r="AN1552" s="179"/>
      <c r="AO1552" s="194"/>
      <c r="AP1552" s="179">
        <v>1E-3</v>
      </c>
      <c r="AQ1552" s="179"/>
    </row>
    <row r="1553" spans="2:43">
      <c r="B1553" s="179"/>
      <c r="C1553" s="179"/>
      <c r="D1553" s="179"/>
      <c r="E1553" s="179"/>
      <c r="F1553" s="179"/>
      <c r="G1553" s="179"/>
      <c r="H1553" s="179"/>
      <c r="I1553" s="179"/>
      <c r="J1553" s="179"/>
      <c r="K1553" s="196">
        <f t="shared" si="123"/>
        <v>0</v>
      </c>
      <c r="L1553" s="1118"/>
      <c r="M1553" s="1119"/>
      <c r="N1553" s="1118"/>
      <c r="O1553" s="1119"/>
      <c r="P1553" s="184"/>
      <c r="Q1553" s="184"/>
      <c r="R1553" s="184"/>
      <c r="S1553" s="175"/>
      <c r="T1553" s="175"/>
      <c r="U1553" s="175"/>
      <c r="V1553" s="175"/>
      <c r="W1553" s="175"/>
      <c r="X1553" s="175"/>
      <c r="Y1553" s="175"/>
      <c r="Z1553" s="175"/>
      <c r="AA1553" s="175"/>
      <c r="AB1553" s="175"/>
      <c r="AC1553" s="175"/>
      <c r="AD1553" s="179"/>
      <c r="AE1553" s="179"/>
      <c r="AF1553" s="179"/>
      <c r="AG1553" s="179"/>
      <c r="AH1553" s="179"/>
      <c r="AI1553" s="173"/>
      <c r="AJ1553" s="173"/>
      <c r="AK1553" s="173"/>
      <c r="AL1553" s="173"/>
      <c r="AM1553" s="179"/>
      <c r="AN1553" s="179"/>
      <c r="AO1553" s="194"/>
      <c r="AP1553" s="179">
        <v>1E-3</v>
      </c>
      <c r="AQ1553" s="179"/>
    </row>
    <row r="1554" spans="2:43">
      <c r="B1554" s="179"/>
      <c r="C1554" s="179"/>
      <c r="D1554" s="179"/>
      <c r="E1554" s="179"/>
      <c r="F1554" s="179"/>
      <c r="G1554" s="179"/>
      <c r="H1554" s="179"/>
      <c r="I1554" s="179"/>
      <c r="J1554" s="179"/>
      <c r="K1554" s="196">
        <f t="shared" si="123"/>
        <v>0</v>
      </c>
      <c r="L1554" s="1118"/>
      <c r="M1554" s="1119"/>
      <c r="N1554" s="1118"/>
      <c r="O1554" s="1119"/>
      <c r="P1554" s="184"/>
      <c r="Q1554" s="184"/>
      <c r="R1554" s="184"/>
      <c r="S1554" s="175"/>
      <c r="T1554" s="175"/>
      <c r="U1554" s="175"/>
      <c r="V1554" s="175"/>
      <c r="W1554" s="175"/>
      <c r="X1554" s="175"/>
      <c r="Y1554" s="175"/>
      <c r="Z1554" s="175"/>
      <c r="AA1554" s="175"/>
      <c r="AB1554" s="175"/>
      <c r="AC1554" s="175"/>
      <c r="AD1554" s="179"/>
      <c r="AE1554" s="179"/>
      <c r="AF1554" s="179"/>
      <c r="AG1554" s="179"/>
      <c r="AH1554" s="179"/>
      <c r="AI1554" s="173"/>
      <c r="AJ1554" s="173"/>
      <c r="AK1554" s="173"/>
      <c r="AL1554" s="173"/>
      <c r="AM1554" s="179"/>
      <c r="AN1554" s="179"/>
      <c r="AO1554" s="194"/>
      <c r="AP1554" s="179">
        <v>1E-3</v>
      </c>
      <c r="AQ1554" s="179"/>
    </row>
    <row r="1555" spans="2:43">
      <c r="B1555" s="179"/>
      <c r="C1555" s="179"/>
      <c r="D1555" s="179"/>
      <c r="E1555" s="179"/>
      <c r="F1555" s="179"/>
      <c r="G1555" s="179"/>
      <c r="H1555" s="179"/>
      <c r="I1555" s="179"/>
      <c r="J1555" s="179"/>
      <c r="K1555" s="196">
        <f t="shared" si="123"/>
        <v>0</v>
      </c>
      <c r="L1555" s="1118"/>
      <c r="M1555" s="1119"/>
      <c r="N1555" s="1118"/>
      <c r="O1555" s="1119"/>
      <c r="P1555" s="184"/>
      <c r="Q1555" s="184"/>
      <c r="R1555" s="184"/>
      <c r="S1555" s="175"/>
      <c r="T1555" s="175"/>
      <c r="U1555" s="175"/>
      <c r="V1555" s="175"/>
      <c r="W1555" s="175"/>
      <c r="X1555" s="175"/>
      <c r="Y1555" s="175"/>
      <c r="Z1555" s="175"/>
      <c r="AA1555" s="175"/>
      <c r="AB1555" s="175"/>
      <c r="AC1555" s="175"/>
      <c r="AD1555" s="179"/>
      <c r="AE1555" s="179"/>
      <c r="AF1555" s="179"/>
      <c r="AG1555" s="179"/>
      <c r="AH1555" s="179"/>
      <c r="AI1555" s="173"/>
      <c r="AJ1555" s="173"/>
      <c r="AK1555" s="173"/>
      <c r="AL1555" s="173"/>
      <c r="AM1555" s="179"/>
      <c r="AN1555" s="179"/>
      <c r="AO1555" s="194"/>
      <c r="AP1555" s="179">
        <v>1E-3</v>
      </c>
      <c r="AQ1555" s="179"/>
    </row>
    <row r="1556" spans="2:43">
      <c r="B1556" s="179"/>
      <c r="C1556" s="179"/>
      <c r="D1556" s="179"/>
      <c r="E1556" s="179"/>
      <c r="F1556" s="179"/>
      <c r="G1556" s="179"/>
      <c r="H1556" s="179"/>
      <c r="I1556" s="179"/>
      <c r="J1556" s="179"/>
      <c r="K1556" s="196">
        <f t="shared" si="123"/>
        <v>0</v>
      </c>
      <c r="L1556" s="1118"/>
      <c r="M1556" s="1119"/>
      <c r="N1556" s="1118"/>
      <c r="O1556" s="1119"/>
      <c r="P1556" s="184"/>
      <c r="Q1556" s="184"/>
      <c r="R1556" s="184"/>
      <c r="S1556" s="175"/>
      <c r="T1556" s="175"/>
      <c r="U1556" s="175"/>
      <c r="V1556" s="175"/>
      <c r="W1556" s="175"/>
      <c r="X1556" s="175"/>
      <c r="Y1556" s="175"/>
      <c r="Z1556" s="175"/>
      <c r="AA1556" s="175"/>
      <c r="AB1556" s="175"/>
      <c r="AC1556" s="175"/>
      <c r="AD1556" s="179"/>
      <c r="AE1556" s="179"/>
      <c r="AF1556" s="179"/>
      <c r="AG1556" s="179"/>
      <c r="AH1556" s="179"/>
      <c r="AI1556" s="173"/>
      <c r="AJ1556" s="173"/>
      <c r="AK1556" s="173"/>
      <c r="AL1556" s="173"/>
      <c r="AM1556" s="179"/>
      <c r="AN1556" s="179"/>
      <c r="AO1556" s="194"/>
      <c r="AP1556" s="179">
        <v>1E-3</v>
      </c>
      <c r="AQ1556" s="179"/>
    </row>
    <row r="1557" spans="2:43">
      <c r="B1557" s="179"/>
      <c r="C1557" s="179"/>
      <c r="D1557" s="179"/>
      <c r="E1557" s="179"/>
      <c r="F1557" s="179"/>
      <c r="G1557" s="179"/>
      <c r="H1557" s="179"/>
      <c r="I1557" s="179"/>
      <c r="J1557" s="179"/>
      <c r="K1557" s="196">
        <f t="shared" si="123"/>
        <v>0</v>
      </c>
      <c r="L1557" s="1118"/>
      <c r="M1557" s="1119"/>
      <c r="N1557" s="1118"/>
      <c r="O1557" s="1119"/>
      <c r="P1557" s="184"/>
      <c r="Q1557" s="184"/>
      <c r="R1557" s="184"/>
      <c r="S1557" s="175"/>
      <c r="T1557" s="175"/>
      <c r="U1557" s="175"/>
      <c r="V1557" s="175"/>
      <c r="W1557" s="175"/>
      <c r="X1557" s="175"/>
      <c r="Y1557" s="175"/>
      <c r="Z1557" s="175"/>
      <c r="AA1557" s="175"/>
      <c r="AB1557" s="175"/>
      <c r="AC1557" s="175"/>
      <c r="AD1557" s="179"/>
      <c r="AE1557" s="179"/>
      <c r="AF1557" s="179"/>
      <c r="AG1557" s="179"/>
      <c r="AH1557" s="179"/>
      <c r="AI1557" s="173"/>
      <c r="AJ1557" s="173"/>
      <c r="AK1557" s="173"/>
      <c r="AL1557" s="173"/>
      <c r="AM1557" s="179"/>
      <c r="AN1557" s="179"/>
      <c r="AO1557" s="194"/>
      <c r="AP1557" s="179">
        <v>1E-3</v>
      </c>
      <c r="AQ1557" s="179"/>
    </row>
    <row r="1558" spans="2:43">
      <c r="B1558" s="179"/>
      <c r="C1558" s="179"/>
      <c r="D1558" s="179"/>
      <c r="E1558" s="179"/>
      <c r="F1558" s="179"/>
      <c r="G1558" s="179"/>
      <c r="H1558" s="179"/>
      <c r="I1558" s="179"/>
      <c r="J1558" s="179"/>
      <c r="K1558" s="196">
        <f t="shared" si="123"/>
        <v>0</v>
      </c>
      <c r="L1558" s="1118"/>
      <c r="M1558" s="1119"/>
      <c r="N1558" s="1118"/>
      <c r="O1558" s="1119"/>
      <c r="P1558" s="184"/>
      <c r="Q1558" s="184"/>
      <c r="R1558" s="184"/>
      <c r="S1558" s="175"/>
      <c r="T1558" s="175"/>
      <c r="U1558" s="175"/>
      <c r="V1558" s="175"/>
      <c r="W1558" s="175"/>
      <c r="X1558" s="175"/>
      <c r="Y1558" s="175"/>
      <c r="Z1558" s="175"/>
      <c r="AA1558" s="175"/>
      <c r="AB1558" s="175"/>
      <c r="AC1558" s="175"/>
      <c r="AD1558" s="179"/>
      <c r="AE1558" s="179"/>
      <c r="AF1558" s="179"/>
      <c r="AG1558" s="179"/>
      <c r="AH1558" s="179"/>
      <c r="AI1558" s="173"/>
      <c r="AJ1558" s="173"/>
      <c r="AK1558" s="173"/>
      <c r="AL1558" s="173"/>
      <c r="AM1558" s="179"/>
      <c r="AN1558" s="179"/>
      <c r="AO1558" s="194"/>
      <c r="AP1558" s="179">
        <v>1E-3</v>
      </c>
      <c r="AQ1558" s="179"/>
    </row>
    <row r="1559" spans="2:43">
      <c r="B1559" s="179"/>
      <c r="C1559" s="179"/>
      <c r="D1559" s="179"/>
      <c r="E1559" s="179"/>
      <c r="F1559" s="179"/>
      <c r="G1559" s="179"/>
      <c r="H1559" s="179"/>
      <c r="I1559" s="179"/>
      <c r="J1559" s="179"/>
      <c r="K1559" s="196">
        <f t="shared" si="123"/>
        <v>0</v>
      </c>
      <c r="L1559" s="1118"/>
      <c r="M1559" s="1119"/>
      <c r="N1559" s="1118"/>
      <c r="O1559" s="1119"/>
      <c r="P1559" s="184"/>
      <c r="Q1559" s="184"/>
      <c r="R1559" s="184"/>
      <c r="S1559" s="175"/>
      <c r="T1559" s="175"/>
      <c r="U1559" s="175"/>
      <c r="V1559" s="175"/>
      <c r="W1559" s="175"/>
      <c r="X1559" s="175"/>
      <c r="Y1559" s="175"/>
      <c r="Z1559" s="175"/>
      <c r="AA1559" s="175"/>
      <c r="AB1559" s="175"/>
      <c r="AC1559" s="175"/>
      <c r="AD1559" s="179"/>
      <c r="AE1559" s="179"/>
      <c r="AF1559" s="179"/>
      <c r="AG1559" s="179"/>
      <c r="AH1559" s="179"/>
      <c r="AI1559" s="173"/>
      <c r="AJ1559" s="173"/>
      <c r="AK1559" s="173"/>
      <c r="AL1559" s="173"/>
      <c r="AM1559" s="179"/>
      <c r="AN1559" s="179"/>
      <c r="AO1559" s="194"/>
      <c r="AP1559" s="179">
        <v>1E-3</v>
      </c>
      <c r="AQ1559" s="179"/>
    </row>
    <row r="1560" spans="2:43">
      <c r="B1560" s="179"/>
      <c r="C1560" s="179"/>
      <c r="D1560" s="179"/>
      <c r="E1560" s="179"/>
      <c r="F1560" s="179"/>
      <c r="G1560" s="179"/>
      <c r="H1560" s="179"/>
      <c r="I1560" s="179"/>
      <c r="J1560" s="179"/>
      <c r="K1560" s="196">
        <f t="shared" si="123"/>
        <v>0</v>
      </c>
      <c r="L1560" s="1118"/>
      <c r="M1560" s="1119"/>
      <c r="N1560" s="1118"/>
      <c r="O1560" s="1119"/>
      <c r="P1560" s="184"/>
      <c r="Q1560" s="184"/>
      <c r="R1560" s="184"/>
      <c r="S1560" s="175"/>
      <c r="T1560" s="175"/>
      <c r="U1560" s="175"/>
      <c r="V1560" s="175"/>
      <c r="W1560" s="175"/>
      <c r="X1560" s="175"/>
      <c r="Y1560" s="175"/>
      <c r="Z1560" s="175"/>
      <c r="AA1560" s="175"/>
      <c r="AB1560" s="175"/>
      <c r="AC1560" s="175"/>
      <c r="AD1560" s="179"/>
      <c r="AE1560" s="179"/>
      <c r="AF1560" s="179"/>
      <c r="AG1560" s="179"/>
      <c r="AH1560" s="179"/>
      <c r="AI1560" s="173"/>
      <c r="AJ1560" s="173"/>
      <c r="AK1560" s="173"/>
      <c r="AL1560" s="173"/>
      <c r="AM1560" s="179"/>
      <c r="AN1560" s="179"/>
      <c r="AO1560" s="194"/>
      <c r="AP1560" s="179">
        <v>1E-3</v>
      </c>
      <c r="AQ1560" s="179"/>
    </row>
    <row r="1561" spans="2:43">
      <c r="B1561" s="179"/>
      <c r="C1561" s="179"/>
      <c r="D1561" s="179"/>
      <c r="E1561" s="179"/>
      <c r="F1561" s="179"/>
      <c r="G1561" s="179"/>
      <c r="H1561" s="179"/>
      <c r="I1561" s="179"/>
      <c r="J1561" s="179"/>
      <c r="K1561" s="196">
        <f t="shared" si="123"/>
        <v>0</v>
      </c>
      <c r="L1561" s="1118"/>
      <c r="M1561" s="1119"/>
      <c r="N1561" s="1118"/>
      <c r="O1561" s="1119"/>
      <c r="P1561" s="184"/>
      <c r="Q1561" s="184"/>
      <c r="R1561" s="184"/>
      <c r="S1561" s="175"/>
      <c r="T1561" s="175"/>
      <c r="U1561" s="175"/>
      <c r="V1561" s="175"/>
      <c r="W1561" s="175"/>
      <c r="X1561" s="175"/>
      <c r="Y1561" s="175"/>
      <c r="Z1561" s="175"/>
      <c r="AA1561" s="175"/>
      <c r="AB1561" s="175"/>
      <c r="AC1561" s="175"/>
      <c r="AD1561" s="179"/>
      <c r="AE1561" s="179"/>
      <c r="AF1561" s="179"/>
      <c r="AG1561" s="179"/>
      <c r="AH1561" s="179"/>
      <c r="AI1561" s="173"/>
      <c r="AJ1561" s="173"/>
      <c r="AK1561" s="173"/>
      <c r="AL1561" s="173"/>
      <c r="AM1561" s="179"/>
      <c r="AN1561" s="179"/>
      <c r="AO1561" s="194"/>
      <c r="AP1561" s="179">
        <v>1E-3</v>
      </c>
      <c r="AQ1561" s="179"/>
    </row>
    <row r="1562" spans="2:43">
      <c r="B1562" s="179"/>
      <c r="C1562" s="179"/>
      <c r="D1562" s="179"/>
      <c r="E1562" s="179"/>
      <c r="F1562" s="179"/>
      <c r="G1562" s="179"/>
      <c r="H1562" s="179"/>
      <c r="I1562" s="179"/>
      <c r="J1562" s="179"/>
      <c r="K1562" s="196">
        <f t="shared" si="123"/>
        <v>0</v>
      </c>
      <c r="L1562" s="1118"/>
      <c r="M1562" s="1119"/>
      <c r="N1562" s="1118"/>
      <c r="O1562" s="1119"/>
      <c r="P1562" s="184"/>
      <c r="Q1562" s="184"/>
      <c r="R1562" s="184"/>
      <c r="S1562" s="175"/>
      <c r="T1562" s="175"/>
      <c r="U1562" s="175"/>
      <c r="V1562" s="175"/>
      <c r="W1562" s="175"/>
      <c r="X1562" s="175"/>
      <c r="Y1562" s="175"/>
      <c r="Z1562" s="175"/>
      <c r="AA1562" s="175"/>
      <c r="AB1562" s="175"/>
      <c r="AC1562" s="175"/>
      <c r="AD1562" s="179"/>
      <c r="AE1562" s="179"/>
      <c r="AF1562" s="179"/>
      <c r="AG1562" s="179"/>
      <c r="AH1562" s="179"/>
      <c r="AI1562" s="173"/>
      <c r="AJ1562" s="173"/>
      <c r="AK1562" s="173"/>
      <c r="AL1562" s="173"/>
      <c r="AM1562" s="179"/>
      <c r="AN1562" s="179"/>
      <c r="AO1562" s="194"/>
      <c r="AP1562" s="179">
        <v>1E-3</v>
      </c>
      <c r="AQ1562" s="179"/>
    </row>
    <row r="1563" spans="2:43">
      <c r="B1563" s="179"/>
      <c r="C1563" s="179"/>
      <c r="D1563" s="179"/>
      <c r="E1563" s="179"/>
      <c r="F1563" s="179"/>
      <c r="G1563" s="179"/>
      <c r="H1563" s="179"/>
      <c r="I1563" s="179"/>
      <c r="J1563" s="179"/>
      <c r="K1563" s="196">
        <f t="shared" si="123"/>
        <v>0</v>
      </c>
      <c r="L1563" s="1118"/>
      <c r="M1563" s="1119"/>
      <c r="N1563" s="1118"/>
      <c r="O1563" s="1119"/>
      <c r="P1563" s="184"/>
      <c r="Q1563" s="184"/>
      <c r="R1563" s="184"/>
      <c r="S1563" s="175"/>
      <c r="T1563" s="175"/>
      <c r="U1563" s="175"/>
      <c r="V1563" s="175"/>
      <c r="W1563" s="175"/>
      <c r="X1563" s="175"/>
      <c r="Y1563" s="175"/>
      <c r="Z1563" s="175"/>
      <c r="AA1563" s="175"/>
      <c r="AB1563" s="175"/>
      <c r="AC1563" s="175"/>
      <c r="AD1563" s="179"/>
      <c r="AE1563" s="179"/>
      <c r="AF1563" s="179"/>
      <c r="AG1563" s="179"/>
      <c r="AH1563" s="179"/>
      <c r="AI1563" s="173"/>
      <c r="AJ1563" s="173"/>
      <c r="AK1563" s="173"/>
      <c r="AL1563" s="173"/>
      <c r="AM1563" s="179"/>
      <c r="AN1563" s="179"/>
      <c r="AO1563" s="194"/>
      <c r="AP1563" s="179">
        <v>1E-3</v>
      </c>
      <c r="AQ1563" s="179"/>
    </row>
    <row r="1564" spans="2:43">
      <c r="B1564" s="179"/>
      <c r="C1564" s="179"/>
      <c r="D1564" s="179"/>
      <c r="E1564" s="179"/>
      <c r="F1564" s="179"/>
      <c r="G1564" s="179"/>
      <c r="H1564" s="179"/>
      <c r="I1564" s="179"/>
      <c r="J1564" s="179"/>
      <c r="K1564" s="196">
        <f t="shared" si="123"/>
        <v>0</v>
      </c>
      <c r="L1564" s="1118"/>
      <c r="M1564" s="1119"/>
      <c r="N1564" s="1118"/>
      <c r="O1564" s="1119"/>
      <c r="P1564" s="184"/>
      <c r="Q1564" s="184"/>
      <c r="R1564" s="184"/>
      <c r="S1564" s="175"/>
      <c r="T1564" s="175"/>
      <c r="U1564" s="175"/>
      <c r="V1564" s="175"/>
      <c r="W1564" s="175"/>
      <c r="X1564" s="175"/>
      <c r="Y1564" s="175"/>
      <c r="Z1564" s="175"/>
      <c r="AA1564" s="175"/>
      <c r="AB1564" s="175"/>
      <c r="AC1564" s="175"/>
      <c r="AD1564" s="179"/>
      <c r="AE1564" s="179"/>
      <c r="AF1564" s="179"/>
      <c r="AG1564" s="179"/>
      <c r="AH1564" s="179"/>
      <c r="AI1564" s="173"/>
      <c r="AJ1564" s="173"/>
      <c r="AK1564" s="173"/>
      <c r="AL1564" s="173"/>
      <c r="AM1564" s="179"/>
      <c r="AN1564" s="179"/>
      <c r="AO1564" s="194"/>
      <c r="AP1564" s="179">
        <v>1E-3</v>
      </c>
      <c r="AQ1564" s="179"/>
    </row>
    <row r="1565" spans="2:43">
      <c r="B1565" s="179"/>
      <c r="C1565" s="179"/>
      <c r="D1565" s="179"/>
      <c r="E1565" s="179"/>
      <c r="F1565" s="179"/>
      <c r="G1565" s="179"/>
      <c r="H1565" s="179"/>
      <c r="I1565" s="179"/>
      <c r="J1565" s="179"/>
      <c r="K1565" s="196">
        <f t="shared" si="123"/>
        <v>0</v>
      </c>
      <c r="L1565" s="1118"/>
      <c r="M1565" s="1119"/>
      <c r="N1565" s="1118"/>
      <c r="O1565" s="1119"/>
      <c r="P1565" s="184"/>
      <c r="Q1565" s="184"/>
      <c r="R1565" s="184"/>
      <c r="S1565" s="175"/>
      <c r="T1565" s="175"/>
      <c r="U1565" s="175"/>
      <c r="V1565" s="175"/>
      <c r="W1565" s="175"/>
      <c r="X1565" s="175"/>
      <c r="Y1565" s="175"/>
      <c r="Z1565" s="175"/>
      <c r="AA1565" s="175"/>
      <c r="AB1565" s="175"/>
      <c r="AC1565" s="175"/>
      <c r="AD1565" s="179"/>
      <c r="AE1565" s="179"/>
      <c r="AF1565" s="179"/>
      <c r="AG1565" s="179"/>
      <c r="AH1565" s="179"/>
      <c r="AI1565" s="173"/>
      <c r="AJ1565" s="173"/>
      <c r="AK1565" s="173"/>
      <c r="AL1565" s="173"/>
      <c r="AM1565" s="179"/>
      <c r="AN1565" s="179"/>
      <c r="AO1565" s="194"/>
      <c r="AP1565" s="179">
        <v>1E-3</v>
      </c>
      <c r="AQ1565" s="179"/>
    </row>
    <row r="1566" spans="2:43">
      <c r="B1566" s="179"/>
      <c r="C1566" s="179"/>
      <c r="D1566" s="179"/>
      <c r="E1566" s="179"/>
      <c r="F1566" s="179"/>
      <c r="G1566" s="179"/>
      <c r="H1566" s="179"/>
      <c r="I1566" s="179"/>
      <c r="J1566" s="179"/>
      <c r="K1566" s="196">
        <f t="shared" si="123"/>
        <v>0</v>
      </c>
      <c r="L1566" s="1118"/>
      <c r="M1566" s="1119"/>
      <c r="N1566" s="1118"/>
      <c r="O1566" s="1119"/>
      <c r="P1566" s="184"/>
      <c r="Q1566" s="184"/>
      <c r="R1566" s="184"/>
      <c r="S1566" s="175"/>
      <c r="T1566" s="175"/>
      <c r="U1566" s="175"/>
      <c r="V1566" s="175"/>
      <c r="W1566" s="175"/>
      <c r="X1566" s="175"/>
      <c r="Y1566" s="175"/>
      <c r="Z1566" s="175"/>
      <c r="AA1566" s="175"/>
      <c r="AB1566" s="175"/>
      <c r="AC1566" s="175"/>
      <c r="AD1566" s="179"/>
      <c r="AE1566" s="179"/>
      <c r="AF1566" s="179"/>
      <c r="AG1566" s="179"/>
      <c r="AH1566" s="179"/>
      <c r="AI1566" s="173"/>
      <c r="AJ1566" s="173"/>
      <c r="AK1566" s="173"/>
      <c r="AL1566" s="173"/>
      <c r="AM1566" s="179"/>
      <c r="AN1566" s="179"/>
      <c r="AO1566" s="194"/>
      <c r="AP1566" s="179">
        <v>1E-3</v>
      </c>
      <c r="AQ1566" s="179"/>
    </row>
    <row r="1567" spans="2:43">
      <c r="B1567" s="179"/>
      <c r="C1567" s="179"/>
      <c r="D1567" s="179"/>
      <c r="E1567" s="179"/>
      <c r="F1567" s="179"/>
      <c r="G1567" s="179"/>
      <c r="H1567" s="179"/>
      <c r="I1567" s="179"/>
      <c r="J1567" s="179"/>
      <c r="K1567" s="196">
        <f t="shared" si="123"/>
        <v>0</v>
      </c>
      <c r="L1567" s="1118"/>
      <c r="M1567" s="1119"/>
      <c r="N1567" s="1118"/>
      <c r="O1567" s="1119"/>
      <c r="P1567" s="184"/>
      <c r="Q1567" s="184"/>
      <c r="R1567" s="184"/>
      <c r="S1567" s="175"/>
      <c r="T1567" s="175"/>
      <c r="U1567" s="175"/>
      <c r="V1567" s="175"/>
      <c r="W1567" s="175"/>
      <c r="X1567" s="175"/>
      <c r="Y1567" s="175"/>
      <c r="Z1567" s="175"/>
      <c r="AA1567" s="175"/>
      <c r="AB1567" s="175"/>
      <c r="AC1567" s="175"/>
      <c r="AD1567" s="179"/>
      <c r="AE1567" s="179"/>
      <c r="AF1567" s="179"/>
      <c r="AG1567" s="179"/>
      <c r="AH1567" s="179"/>
      <c r="AI1567" s="173"/>
      <c r="AJ1567" s="173"/>
      <c r="AK1567" s="173"/>
      <c r="AL1567" s="173"/>
      <c r="AM1567" s="179"/>
      <c r="AN1567" s="179"/>
      <c r="AO1567" s="194"/>
      <c r="AP1567" s="179">
        <v>1E-3</v>
      </c>
      <c r="AQ1567" s="179"/>
    </row>
    <row r="1568" spans="2:43">
      <c r="B1568" s="179"/>
      <c r="C1568" s="179"/>
      <c r="D1568" s="179"/>
      <c r="E1568" s="179"/>
      <c r="F1568" s="179"/>
      <c r="G1568" s="179"/>
      <c r="H1568" s="179"/>
      <c r="I1568" s="179"/>
      <c r="J1568" s="179"/>
      <c r="K1568" s="196">
        <f t="shared" si="123"/>
        <v>0</v>
      </c>
      <c r="L1568" s="1118"/>
      <c r="M1568" s="1119"/>
      <c r="N1568" s="1118"/>
      <c r="O1568" s="1119"/>
      <c r="P1568" s="184"/>
      <c r="Q1568" s="184"/>
      <c r="R1568" s="184"/>
      <c r="S1568" s="175"/>
      <c r="T1568" s="175"/>
      <c r="U1568" s="175"/>
      <c r="V1568" s="175"/>
      <c r="W1568" s="175"/>
      <c r="X1568" s="175"/>
      <c r="Y1568" s="175"/>
      <c r="Z1568" s="175"/>
      <c r="AA1568" s="175"/>
      <c r="AB1568" s="175"/>
      <c r="AC1568" s="175"/>
      <c r="AD1568" s="179"/>
      <c r="AE1568" s="179"/>
      <c r="AF1568" s="179"/>
      <c r="AG1568" s="179"/>
      <c r="AH1568" s="179"/>
      <c r="AI1568" s="173"/>
      <c r="AJ1568" s="173"/>
      <c r="AK1568" s="173"/>
      <c r="AL1568" s="173"/>
      <c r="AM1568" s="179"/>
      <c r="AN1568" s="179"/>
      <c r="AO1568" s="194"/>
      <c r="AP1568" s="179">
        <v>1E-3</v>
      </c>
      <c r="AQ1568" s="179"/>
    </row>
    <row r="1569" spans="2:43">
      <c r="B1569" s="179"/>
      <c r="C1569" s="179"/>
      <c r="D1569" s="179"/>
      <c r="E1569" s="179"/>
      <c r="F1569" s="179"/>
      <c r="G1569" s="179"/>
      <c r="H1569" s="179"/>
      <c r="I1569" s="179"/>
      <c r="J1569" s="179"/>
      <c r="K1569" s="196">
        <f t="shared" si="123"/>
        <v>0</v>
      </c>
      <c r="L1569" s="1118"/>
      <c r="M1569" s="1119"/>
      <c r="N1569" s="1118"/>
      <c r="O1569" s="1119"/>
      <c r="P1569" s="184"/>
      <c r="Q1569" s="184"/>
      <c r="R1569" s="184"/>
      <c r="S1569" s="175"/>
      <c r="T1569" s="175"/>
      <c r="U1569" s="175"/>
      <c r="V1569" s="175"/>
      <c r="W1569" s="175"/>
      <c r="X1569" s="175"/>
      <c r="Y1569" s="175"/>
      <c r="Z1569" s="175"/>
      <c r="AA1569" s="175"/>
      <c r="AB1569" s="175"/>
      <c r="AC1569" s="175"/>
      <c r="AD1569" s="179"/>
      <c r="AE1569" s="179"/>
      <c r="AF1569" s="179"/>
      <c r="AG1569" s="179"/>
      <c r="AH1569" s="179"/>
      <c r="AI1569" s="173"/>
      <c r="AJ1569" s="173"/>
      <c r="AK1569" s="173"/>
      <c r="AL1569" s="173"/>
      <c r="AM1569" s="179"/>
      <c r="AN1569" s="179"/>
      <c r="AO1569" s="194"/>
      <c r="AP1569" s="179">
        <v>1E-3</v>
      </c>
      <c r="AQ1569" s="179"/>
    </row>
    <row r="1570" spans="2:43">
      <c r="B1570" s="179"/>
      <c r="C1570" s="179"/>
      <c r="D1570" s="179"/>
      <c r="E1570" s="179"/>
      <c r="F1570" s="179"/>
      <c r="G1570" s="179"/>
      <c r="H1570" s="179"/>
      <c r="I1570" s="179"/>
      <c r="J1570" s="179"/>
      <c r="K1570" s="196">
        <f t="shared" si="123"/>
        <v>0</v>
      </c>
      <c r="L1570" s="1118"/>
      <c r="M1570" s="1119"/>
      <c r="N1570" s="1118"/>
      <c r="O1570" s="1119"/>
      <c r="P1570" s="184"/>
      <c r="Q1570" s="184"/>
      <c r="R1570" s="184"/>
      <c r="S1570" s="175"/>
      <c r="T1570" s="175"/>
      <c r="U1570" s="175"/>
      <c r="V1570" s="175"/>
      <c r="W1570" s="175"/>
      <c r="X1570" s="175"/>
      <c r="Y1570" s="175"/>
      <c r="Z1570" s="175"/>
      <c r="AA1570" s="175"/>
      <c r="AB1570" s="175"/>
      <c r="AC1570" s="175"/>
      <c r="AD1570" s="179"/>
      <c r="AE1570" s="179"/>
      <c r="AF1570" s="179"/>
      <c r="AG1570" s="179"/>
      <c r="AH1570" s="179"/>
      <c r="AI1570" s="173"/>
      <c r="AJ1570" s="173"/>
      <c r="AK1570" s="173"/>
      <c r="AL1570" s="173"/>
      <c r="AM1570" s="179"/>
      <c r="AN1570" s="179"/>
      <c r="AO1570" s="194"/>
      <c r="AP1570" s="179">
        <v>1E-3</v>
      </c>
      <c r="AQ1570" s="179"/>
    </row>
    <row r="1571" spans="2:43">
      <c r="B1571" s="179"/>
      <c r="C1571" s="179"/>
      <c r="D1571" s="179"/>
      <c r="E1571" s="179"/>
      <c r="F1571" s="179"/>
      <c r="G1571" s="179"/>
      <c r="H1571" s="179"/>
      <c r="I1571" s="179"/>
      <c r="J1571" s="179"/>
      <c r="K1571" s="196">
        <f t="shared" si="123"/>
        <v>0</v>
      </c>
      <c r="L1571" s="1118"/>
      <c r="M1571" s="1119"/>
      <c r="N1571" s="1118"/>
      <c r="O1571" s="1119"/>
      <c r="P1571" s="184"/>
      <c r="Q1571" s="184"/>
      <c r="R1571" s="184"/>
      <c r="S1571" s="175"/>
      <c r="T1571" s="175"/>
      <c r="U1571" s="175"/>
      <c r="V1571" s="175"/>
      <c r="W1571" s="175"/>
      <c r="X1571" s="175"/>
      <c r="Y1571" s="175"/>
      <c r="Z1571" s="175"/>
      <c r="AA1571" s="175"/>
      <c r="AB1571" s="175"/>
      <c r="AC1571" s="175"/>
      <c r="AD1571" s="179"/>
      <c r="AE1571" s="179"/>
      <c r="AF1571" s="179"/>
      <c r="AG1571" s="179"/>
      <c r="AH1571" s="179"/>
      <c r="AI1571" s="173"/>
      <c r="AJ1571" s="173"/>
      <c r="AK1571" s="173"/>
      <c r="AL1571" s="173"/>
      <c r="AM1571" s="179"/>
      <c r="AN1571" s="179"/>
      <c r="AO1571" s="194"/>
      <c r="AP1571" s="179">
        <v>1E-3</v>
      </c>
      <c r="AQ1571" s="179"/>
    </row>
    <row r="1572" spans="2:43">
      <c r="B1572" s="179"/>
      <c r="C1572" s="179"/>
      <c r="D1572" s="179"/>
      <c r="E1572" s="179"/>
      <c r="F1572" s="179"/>
      <c r="G1572" s="179"/>
      <c r="H1572" s="179"/>
      <c r="I1572" s="179"/>
      <c r="J1572" s="179"/>
      <c r="K1572" s="196">
        <f t="shared" si="123"/>
        <v>0</v>
      </c>
      <c r="L1572" s="1118"/>
      <c r="M1572" s="1119"/>
      <c r="N1572" s="1118"/>
      <c r="O1572" s="1119"/>
      <c r="P1572" s="184"/>
      <c r="Q1572" s="184"/>
      <c r="R1572" s="184"/>
      <c r="S1572" s="175"/>
      <c r="T1572" s="175"/>
      <c r="U1572" s="175"/>
      <c r="V1572" s="175"/>
      <c r="W1572" s="175"/>
      <c r="X1572" s="175"/>
      <c r="Y1572" s="175"/>
      <c r="Z1572" s="175"/>
      <c r="AA1572" s="175"/>
      <c r="AB1572" s="175"/>
      <c r="AC1572" s="175"/>
      <c r="AD1572" s="179"/>
      <c r="AE1572" s="179"/>
      <c r="AF1572" s="179"/>
      <c r="AG1572" s="179"/>
      <c r="AH1572" s="179"/>
      <c r="AI1572" s="173"/>
      <c r="AJ1572" s="173"/>
      <c r="AK1572" s="173"/>
      <c r="AL1572" s="173"/>
      <c r="AM1572" s="179"/>
      <c r="AN1572" s="179"/>
      <c r="AO1572" s="194"/>
      <c r="AP1572" s="179">
        <v>1E-3</v>
      </c>
      <c r="AQ1572" s="179"/>
    </row>
    <row r="1573" spans="2:43">
      <c r="B1573" s="179"/>
      <c r="C1573" s="179"/>
      <c r="D1573" s="179"/>
      <c r="E1573" s="179"/>
      <c r="F1573" s="179"/>
      <c r="G1573" s="179"/>
      <c r="H1573" s="179"/>
      <c r="I1573" s="179"/>
      <c r="J1573" s="179"/>
      <c r="K1573" s="196">
        <f t="shared" si="123"/>
        <v>0</v>
      </c>
      <c r="L1573" s="1118"/>
      <c r="M1573" s="1119"/>
      <c r="N1573" s="1118"/>
      <c r="O1573" s="1119"/>
      <c r="P1573" s="184"/>
      <c r="Q1573" s="184"/>
      <c r="R1573" s="184"/>
      <c r="S1573" s="175"/>
      <c r="T1573" s="175"/>
      <c r="U1573" s="175"/>
      <c r="V1573" s="175"/>
      <c r="W1573" s="175"/>
      <c r="X1573" s="175"/>
      <c r="Y1573" s="175"/>
      <c r="Z1573" s="175"/>
      <c r="AA1573" s="175"/>
      <c r="AB1573" s="175"/>
      <c r="AC1573" s="175"/>
      <c r="AD1573" s="179"/>
      <c r="AE1573" s="179"/>
      <c r="AF1573" s="179"/>
      <c r="AG1573" s="179"/>
      <c r="AH1573" s="179"/>
      <c r="AI1573" s="173"/>
      <c r="AJ1573" s="173"/>
      <c r="AK1573" s="173"/>
      <c r="AL1573" s="173"/>
      <c r="AM1573" s="179"/>
      <c r="AN1573" s="179"/>
      <c r="AO1573" s="194"/>
      <c r="AP1573" s="179">
        <v>1E-3</v>
      </c>
      <c r="AQ1573" s="179"/>
    </row>
    <row r="1574" spans="2:43">
      <c r="B1574" s="179"/>
      <c r="C1574" s="179"/>
      <c r="D1574" s="179"/>
      <c r="E1574" s="179"/>
      <c r="F1574" s="179"/>
      <c r="G1574" s="179"/>
      <c r="H1574" s="179"/>
      <c r="I1574" s="179"/>
      <c r="J1574" s="179"/>
      <c r="K1574" s="196">
        <f t="shared" si="123"/>
        <v>0</v>
      </c>
      <c r="L1574" s="1118"/>
      <c r="M1574" s="1119"/>
      <c r="N1574" s="1118"/>
      <c r="O1574" s="1119"/>
      <c r="P1574" s="184"/>
      <c r="Q1574" s="184"/>
      <c r="R1574" s="184"/>
      <c r="S1574" s="175"/>
      <c r="T1574" s="175"/>
      <c r="U1574" s="175"/>
      <c r="V1574" s="175"/>
      <c r="W1574" s="175"/>
      <c r="X1574" s="175"/>
      <c r="Y1574" s="175"/>
      <c r="Z1574" s="175"/>
      <c r="AA1574" s="175"/>
      <c r="AB1574" s="175"/>
      <c r="AC1574" s="175"/>
      <c r="AD1574" s="179"/>
      <c r="AE1574" s="179"/>
      <c r="AF1574" s="179"/>
      <c r="AG1574" s="179"/>
      <c r="AH1574" s="179"/>
      <c r="AI1574" s="173"/>
      <c r="AJ1574" s="173"/>
      <c r="AK1574" s="173"/>
      <c r="AL1574" s="173"/>
      <c r="AM1574" s="179"/>
      <c r="AN1574" s="179"/>
      <c r="AO1574" s="194"/>
      <c r="AP1574" s="179">
        <v>1E-3</v>
      </c>
      <c r="AQ1574" s="179"/>
    </row>
    <row r="1575" spans="2:43">
      <c r="B1575" s="179"/>
      <c r="C1575" s="179"/>
      <c r="D1575" s="179"/>
      <c r="E1575" s="179"/>
      <c r="F1575" s="179"/>
      <c r="G1575" s="179"/>
      <c r="H1575" s="179"/>
      <c r="I1575" s="179"/>
      <c r="J1575" s="179"/>
      <c r="K1575" s="196">
        <f t="shared" si="123"/>
        <v>0</v>
      </c>
      <c r="L1575" s="1118"/>
      <c r="M1575" s="1119"/>
      <c r="N1575" s="1118"/>
      <c r="O1575" s="1119"/>
      <c r="P1575" s="184"/>
      <c r="Q1575" s="184"/>
      <c r="R1575" s="184"/>
      <c r="S1575" s="175"/>
      <c r="T1575" s="175"/>
      <c r="U1575" s="175"/>
      <c r="V1575" s="175"/>
      <c r="W1575" s="175"/>
      <c r="X1575" s="175"/>
      <c r="Y1575" s="175"/>
      <c r="Z1575" s="175"/>
      <c r="AA1575" s="175"/>
      <c r="AB1575" s="175"/>
      <c r="AC1575" s="175"/>
      <c r="AD1575" s="179"/>
      <c r="AE1575" s="179"/>
      <c r="AF1575" s="179"/>
      <c r="AG1575" s="179"/>
      <c r="AH1575" s="179"/>
      <c r="AI1575" s="173"/>
      <c r="AJ1575" s="173"/>
      <c r="AK1575" s="173"/>
      <c r="AL1575" s="173"/>
      <c r="AM1575" s="179"/>
      <c r="AN1575" s="179"/>
      <c r="AO1575" s="194"/>
      <c r="AP1575" s="179">
        <v>1E-3</v>
      </c>
      <c r="AQ1575" s="179"/>
    </row>
    <row r="1576" spans="2:43">
      <c r="B1576" s="179"/>
      <c r="C1576" s="179"/>
      <c r="D1576" s="179"/>
      <c r="E1576" s="179"/>
      <c r="F1576" s="179"/>
      <c r="G1576" s="179"/>
      <c r="H1576" s="179"/>
      <c r="I1576" s="179"/>
      <c r="J1576" s="179"/>
      <c r="K1576" s="196">
        <f t="shared" si="123"/>
        <v>0</v>
      </c>
      <c r="L1576" s="1118"/>
      <c r="M1576" s="1119"/>
      <c r="N1576" s="1118"/>
      <c r="O1576" s="1119"/>
      <c r="P1576" s="184"/>
      <c r="Q1576" s="184"/>
      <c r="R1576" s="184"/>
      <c r="S1576" s="175"/>
      <c r="T1576" s="175"/>
      <c r="U1576" s="175"/>
      <c r="V1576" s="175"/>
      <c r="W1576" s="175"/>
      <c r="X1576" s="175"/>
      <c r="Y1576" s="175"/>
      <c r="Z1576" s="175"/>
      <c r="AA1576" s="175"/>
      <c r="AB1576" s="175"/>
      <c r="AC1576" s="175"/>
      <c r="AD1576" s="179"/>
      <c r="AE1576" s="179"/>
      <c r="AF1576" s="179"/>
      <c r="AG1576" s="179"/>
      <c r="AH1576" s="179"/>
      <c r="AI1576" s="173"/>
      <c r="AJ1576" s="173"/>
      <c r="AK1576" s="173"/>
      <c r="AL1576" s="173"/>
      <c r="AM1576" s="179"/>
      <c r="AN1576" s="179"/>
      <c r="AO1576" s="194"/>
      <c r="AP1576" s="179">
        <v>1E-3</v>
      </c>
      <c r="AQ1576" s="179"/>
    </row>
    <row r="1577" spans="2:43">
      <c r="B1577" s="179"/>
      <c r="C1577" s="179"/>
      <c r="D1577" s="179"/>
      <c r="E1577" s="179"/>
      <c r="F1577" s="179"/>
      <c r="G1577" s="179"/>
      <c r="H1577" s="179"/>
      <c r="I1577" s="179"/>
      <c r="J1577" s="179"/>
      <c r="K1577" s="196">
        <f t="shared" si="123"/>
        <v>0</v>
      </c>
      <c r="L1577" s="1118"/>
      <c r="M1577" s="1119"/>
      <c r="N1577" s="1118"/>
      <c r="O1577" s="1119"/>
      <c r="P1577" s="184"/>
      <c r="Q1577" s="184"/>
      <c r="R1577" s="184"/>
      <c r="S1577" s="175"/>
      <c r="T1577" s="175"/>
      <c r="U1577" s="175"/>
      <c r="V1577" s="175"/>
      <c r="W1577" s="175"/>
      <c r="X1577" s="175"/>
      <c r="Y1577" s="175"/>
      <c r="Z1577" s="175"/>
      <c r="AA1577" s="175"/>
      <c r="AB1577" s="175"/>
      <c r="AC1577" s="175"/>
      <c r="AD1577" s="179"/>
      <c r="AE1577" s="179"/>
      <c r="AF1577" s="179"/>
      <c r="AG1577" s="179"/>
      <c r="AH1577" s="179"/>
      <c r="AI1577" s="173"/>
      <c r="AJ1577" s="173"/>
      <c r="AK1577" s="173"/>
      <c r="AL1577" s="173"/>
      <c r="AM1577" s="179"/>
      <c r="AN1577" s="179"/>
      <c r="AO1577" s="194"/>
      <c r="AP1577" s="179">
        <v>1E-3</v>
      </c>
      <c r="AQ1577" s="179"/>
    </row>
    <row r="1578" spans="2:43">
      <c r="B1578" s="179"/>
      <c r="C1578" s="179"/>
      <c r="D1578" s="179"/>
      <c r="E1578" s="179"/>
      <c r="F1578" s="179"/>
      <c r="G1578" s="179"/>
      <c r="H1578" s="179"/>
      <c r="I1578" s="179"/>
      <c r="J1578" s="179"/>
      <c r="K1578" s="196">
        <f t="shared" si="123"/>
        <v>0</v>
      </c>
      <c r="L1578" s="1118"/>
      <c r="M1578" s="1119"/>
      <c r="N1578" s="1118"/>
      <c r="O1578" s="1119"/>
      <c r="P1578" s="184"/>
      <c r="Q1578" s="184"/>
      <c r="R1578" s="184"/>
      <c r="S1578" s="175"/>
      <c r="T1578" s="175"/>
      <c r="U1578" s="175"/>
      <c r="V1578" s="175"/>
      <c r="W1578" s="175"/>
      <c r="X1578" s="175"/>
      <c r="Y1578" s="175"/>
      <c r="Z1578" s="175"/>
      <c r="AA1578" s="175"/>
      <c r="AB1578" s="175"/>
      <c r="AC1578" s="175"/>
      <c r="AD1578" s="179"/>
      <c r="AE1578" s="179"/>
      <c r="AF1578" s="179"/>
      <c r="AG1578" s="179"/>
      <c r="AH1578" s="179"/>
      <c r="AI1578" s="173"/>
      <c r="AJ1578" s="173"/>
      <c r="AK1578" s="173"/>
      <c r="AL1578" s="173"/>
      <c r="AM1578" s="179"/>
      <c r="AN1578" s="179"/>
      <c r="AO1578" s="194"/>
      <c r="AP1578" s="179">
        <v>1E-3</v>
      </c>
      <c r="AQ1578" s="179"/>
    </row>
    <row r="1579" spans="2:43">
      <c r="B1579" s="179"/>
      <c r="C1579" s="179"/>
      <c r="D1579" s="179"/>
      <c r="E1579" s="179"/>
      <c r="F1579" s="179"/>
      <c r="G1579" s="179"/>
      <c r="H1579" s="179"/>
      <c r="I1579" s="179"/>
      <c r="J1579" s="179"/>
      <c r="K1579" s="196">
        <f t="shared" si="123"/>
        <v>0</v>
      </c>
      <c r="L1579" s="1118"/>
      <c r="M1579" s="1119"/>
      <c r="N1579" s="1118"/>
      <c r="O1579" s="1119"/>
      <c r="P1579" s="184"/>
      <c r="Q1579" s="184"/>
      <c r="R1579" s="184"/>
      <c r="S1579" s="175"/>
      <c r="T1579" s="175"/>
      <c r="U1579" s="175"/>
      <c r="V1579" s="175"/>
      <c r="W1579" s="175"/>
      <c r="X1579" s="175"/>
      <c r="Y1579" s="175"/>
      <c r="Z1579" s="175"/>
      <c r="AA1579" s="175"/>
      <c r="AB1579" s="175"/>
      <c r="AC1579" s="175"/>
      <c r="AD1579" s="179"/>
      <c r="AE1579" s="179"/>
      <c r="AF1579" s="179"/>
      <c r="AG1579" s="179"/>
      <c r="AH1579" s="179"/>
      <c r="AI1579" s="173"/>
      <c r="AJ1579" s="173"/>
      <c r="AK1579" s="173"/>
      <c r="AL1579" s="173"/>
      <c r="AM1579" s="179"/>
      <c r="AN1579" s="179"/>
      <c r="AO1579" s="194"/>
      <c r="AP1579" s="179">
        <v>1E-3</v>
      </c>
      <c r="AQ1579" s="179"/>
    </row>
    <row r="1580" spans="2:43">
      <c r="B1580" s="179"/>
      <c r="C1580" s="179"/>
      <c r="D1580" s="179"/>
      <c r="E1580" s="179"/>
      <c r="F1580" s="179"/>
      <c r="G1580" s="179"/>
      <c r="H1580" s="179"/>
      <c r="I1580" s="179"/>
      <c r="J1580" s="179"/>
      <c r="K1580" s="196">
        <f t="shared" si="123"/>
        <v>0</v>
      </c>
      <c r="L1580" s="1118"/>
      <c r="M1580" s="1119"/>
      <c r="N1580" s="1118"/>
      <c r="O1580" s="1119"/>
      <c r="P1580" s="184"/>
      <c r="Q1580" s="184"/>
      <c r="R1580" s="184"/>
      <c r="S1580" s="175"/>
      <c r="T1580" s="175"/>
      <c r="U1580" s="175"/>
      <c r="V1580" s="175"/>
      <c r="W1580" s="175"/>
      <c r="X1580" s="175"/>
      <c r="Y1580" s="175"/>
      <c r="Z1580" s="175"/>
      <c r="AA1580" s="175"/>
      <c r="AB1580" s="175"/>
      <c r="AC1580" s="175"/>
      <c r="AD1580" s="179"/>
      <c r="AE1580" s="179"/>
      <c r="AF1580" s="179"/>
      <c r="AG1580" s="179"/>
      <c r="AH1580" s="179"/>
      <c r="AI1580" s="173"/>
      <c r="AJ1580" s="173"/>
      <c r="AK1580" s="173"/>
      <c r="AL1580" s="173"/>
      <c r="AM1580" s="179"/>
      <c r="AN1580" s="179"/>
      <c r="AO1580" s="194"/>
      <c r="AP1580" s="179">
        <v>1E-3</v>
      </c>
      <c r="AQ1580" s="179"/>
    </row>
    <row r="1581" spans="2:43">
      <c r="B1581" s="179"/>
      <c r="C1581" s="179"/>
      <c r="D1581" s="179"/>
      <c r="E1581" s="179"/>
      <c r="F1581" s="179"/>
      <c r="G1581" s="179"/>
      <c r="H1581" s="179"/>
      <c r="I1581" s="179"/>
      <c r="J1581" s="179"/>
      <c r="K1581" s="196">
        <f t="shared" si="123"/>
        <v>0</v>
      </c>
      <c r="L1581" s="1118"/>
      <c r="M1581" s="1119"/>
      <c r="N1581" s="1118"/>
      <c r="O1581" s="1119"/>
      <c r="P1581" s="184"/>
      <c r="Q1581" s="184"/>
      <c r="R1581" s="184"/>
      <c r="S1581" s="175"/>
      <c r="T1581" s="175"/>
      <c r="U1581" s="175"/>
      <c r="V1581" s="175"/>
      <c r="W1581" s="175"/>
      <c r="X1581" s="175"/>
      <c r="Y1581" s="175"/>
      <c r="Z1581" s="175"/>
      <c r="AA1581" s="175"/>
      <c r="AB1581" s="175"/>
      <c r="AC1581" s="175"/>
      <c r="AD1581" s="179"/>
      <c r="AE1581" s="179"/>
      <c r="AF1581" s="179"/>
      <c r="AG1581" s="179"/>
      <c r="AH1581" s="179"/>
      <c r="AI1581" s="173"/>
      <c r="AJ1581" s="173"/>
      <c r="AK1581" s="173"/>
      <c r="AL1581" s="173"/>
      <c r="AM1581" s="179"/>
      <c r="AN1581" s="179"/>
      <c r="AO1581" s="194"/>
      <c r="AP1581" s="179">
        <v>1E-3</v>
      </c>
      <c r="AQ1581" s="179"/>
    </row>
    <row r="1582" spans="2:43">
      <c r="B1582" s="179"/>
      <c r="C1582" s="179"/>
      <c r="D1582" s="179"/>
      <c r="E1582" s="179"/>
      <c r="F1582" s="179"/>
      <c r="G1582" s="179"/>
      <c r="H1582" s="179"/>
      <c r="I1582" s="179"/>
      <c r="J1582" s="179"/>
      <c r="K1582" s="196">
        <f t="shared" si="123"/>
        <v>0</v>
      </c>
      <c r="L1582" s="1118"/>
      <c r="M1582" s="1119"/>
      <c r="N1582" s="1118"/>
      <c r="O1582" s="1119"/>
      <c r="P1582" s="184"/>
      <c r="Q1582" s="184"/>
      <c r="R1582" s="184"/>
      <c r="S1582" s="175"/>
      <c r="T1582" s="175"/>
      <c r="U1582" s="175"/>
      <c r="V1582" s="175"/>
      <c r="W1582" s="175"/>
      <c r="X1582" s="175"/>
      <c r="Y1582" s="175"/>
      <c r="Z1582" s="175"/>
      <c r="AA1582" s="175"/>
      <c r="AB1582" s="175"/>
      <c r="AC1582" s="175"/>
      <c r="AD1582" s="179"/>
      <c r="AE1582" s="179"/>
      <c r="AF1582" s="179"/>
      <c r="AG1582" s="179"/>
      <c r="AH1582" s="179"/>
      <c r="AI1582" s="173"/>
      <c r="AJ1582" s="173"/>
      <c r="AK1582" s="173"/>
      <c r="AL1582" s="173"/>
      <c r="AM1582" s="179"/>
      <c r="AN1582" s="179"/>
      <c r="AO1582" s="194"/>
      <c r="AP1582" s="179">
        <v>1E-3</v>
      </c>
      <c r="AQ1582" s="179"/>
    </row>
    <row r="1583" spans="2:43">
      <c r="B1583" s="179"/>
      <c r="C1583" s="179"/>
      <c r="D1583" s="179"/>
      <c r="E1583" s="179"/>
      <c r="F1583" s="179"/>
      <c r="G1583" s="179"/>
      <c r="H1583" s="179"/>
      <c r="I1583" s="179"/>
      <c r="J1583" s="179"/>
      <c r="K1583" s="196">
        <f t="shared" si="123"/>
        <v>0</v>
      </c>
      <c r="L1583" s="1118"/>
      <c r="M1583" s="1119"/>
      <c r="N1583" s="1118"/>
      <c r="O1583" s="1119"/>
      <c r="P1583" s="184"/>
      <c r="Q1583" s="184"/>
      <c r="R1583" s="184"/>
      <c r="S1583" s="175"/>
      <c r="T1583" s="175"/>
      <c r="U1583" s="175"/>
      <c r="V1583" s="175"/>
      <c r="W1583" s="175"/>
      <c r="X1583" s="175"/>
      <c r="Y1583" s="175"/>
      <c r="Z1583" s="175"/>
      <c r="AA1583" s="175"/>
      <c r="AB1583" s="175"/>
      <c r="AC1583" s="175"/>
      <c r="AD1583" s="179"/>
      <c r="AE1583" s="179"/>
      <c r="AF1583" s="179"/>
      <c r="AG1583" s="179"/>
      <c r="AH1583" s="179"/>
      <c r="AI1583" s="173"/>
      <c r="AJ1583" s="173"/>
      <c r="AK1583" s="173"/>
      <c r="AL1583" s="173"/>
      <c r="AM1583" s="179"/>
      <c r="AN1583" s="179"/>
      <c r="AO1583" s="194"/>
      <c r="AP1583" s="179">
        <v>1E-3</v>
      </c>
      <c r="AQ1583" s="179"/>
    </row>
    <row r="1584" spans="2:43">
      <c r="B1584" s="179"/>
      <c r="C1584" s="179"/>
      <c r="D1584" s="179"/>
      <c r="E1584" s="179"/>
      <c r="F1584" s="179"/>
      <c r="G1584" s="179"/>
      <c r="H1584" s="179"/>
      <c r="I1584" s="179"/>
      <c r="J1584" s="179"/>
      <c r="K1584" s="196">
        <f t="shared" si="123"/>
        <v>0</v>
      </c>
      <c r="L1584" s="1118"/>
      <c r="M1584" s="1119"/>
      <c r="N1584" s="1118"/>
      <c r="O1584" s="1119"/>
      <c r="P1584" s="184"/>
      <c r="Q1584" s="184"/>
      <c r="R1584" s="184"/>
      <c r="S1584" s="175"/>
      <c r="T1584" s="175"/>
      <c r="U1584" s="175"/>
      <c r="V1584" s="175"/>
      <c r="W1584" s="175"/>
      <c r="X1584" s="175"/>
      <c r="Y1584" s="175"/>
      <c r="Z1584" s="175"/>
      <c r="AA1584" s="175"/>
      <c r="AB1584" s="175"/>
      <c r="AC1584" s="175"/>
      <c r="AD1584" s="179"/>
      <c r="AE1584" s="179"/>
      <c r="AF1584" s="179"/>
      <c r="AG1584" s="179"/>
      <c r="AH1584" s="179"/>
      <c r="AI1584" s="173"/>
      <c r="AJ1584" s="173"/>
      <c r="AK1584" s="173"/>
      <c r="AL1584" s="173"/>
      <c r="AM1584" s="179"/>
      <c r="AN1584" s="179"/>
      <c r="AO1584" s="194"/>
      <c r="AP1584" s="179">
        <v>1E-3</v>
      </c>
      <c r="AQ1584" s="179"/>
    </row>
    <row r="1585" spans="2:43">
      <c r="B1585" s="179"/>
      <c r="C1585" s="179"/>
      <c r="D1585" s="179"/>
      <c r="E1585" s="179"/>
      <c r="F1585" s="179"/>
      <c r="G1585" s="179"/>
      <c r="H1585" s="179"/>
      <c r="I1585" s="179"/>
      <c r="J1585" s="179"/>
      <c r="K1585" s="196">
        <f t="shared" si="123"/>
        <v>0</v>
      </c>
      <c r="L1585" s="1118"/>
      <c r="M1585" s="1119"/>
      <c r="N1585" s="1118"/>
      <c r="O1585" s="1119"/>
      <c r="P1585" s="184"/>
      <c r="Q1585" s="184"/>
      <c r="R1585" s="184"/>
      <c r="S1585" s="175"/>
      <c r="T1585" s="175"/>
      <c r="U1585" s="175"/>
      <c r="V1585" s="175"/>
      <c r="W1585" s="175"/>
      <c r="X1585" s="175"/>
      <c r="Y1585" s="175"/>
      <c r="Z1585" s="175"/>
      <c r="AA1585" s="175"/>
      <c r="AB1585" s="175"/>
      <c r="AC1585" s="175"/>
      <c r="AD1585" s="179"/>
      <c r="AE1585" s="179"/>
      <c r="AF1585" s="179"/>
      <c r="AG1585" s="179"/>
      <c r="AH1585" s="179"/>
      <c r="AI1585" s="173"/>
      <c r="AJ1585" s="173"/>
      <c r="AK1585" s="173"/>
      <c r="AL1585" s="173"/>
      <c r="AM1585" s="179"/>
      <c r="AN1585" s="179"/>
      <c r="AO1585" s="194"/>
      <c r="AP1585" s="179">
        <v>1E-3</v>
      </c>
      <c r="AQ1585" s="179"/>
    </row>
    <row r="1586" spans="2:43">
      <c r="B1586" s="179"/>
      <c r="C1586" s="179"/>
      <c r="D1586" s="179"/>
      <c r="E1586" s="179"/>
      <c r="F1586" s="179"/>
      <c r="G1586" s="179"/>
      <c r="H1586" s="179"/>
      <c r="I1586" s="179"/>
      <c r="J1586" s="179"/>
      <c r="K1586" s="196">
        <f t="shared" si="123"/>
        <v>0</v>
      </c>
      <c r="L1586" s="1118"/>
      <c r="M1586" s="1119"/>
      <c r="N1586" s="1118"/>
      <c r="O1586" s="1119"/>
      <c r="P1586" s="184"/>
      <c r="Q1586" s="184"/>
      <c r="R1586" s="184"/>
      <c r="S1586" s="175"/>
      <c r="T1586" s="175"/>
      <c r="U1586" s="175"/>
      <c r="V1586" s="175"/>
      <c r="W1586" s="175"/>
      <c r="X1586" s="175"/>
      <c r="Y1586" s="175"/>
      <c r="Z1586" s="175"/>
      <c r="AA1586" s="175"/>
      <c r="AB1586" s="175"/>
      <c r="AC1586" s="175"/>
      <c r="AD1586" s="179"/>
      <c r="AE1586" s="179"/>
      <c r="AF1586" s="179"/>
      <c r="AG1586" s="179"/>
      <c r="AH1586" s="179"/>
      <c r="AI1586" s="173"/>
      <c r="AJ1586" s="173"/>
      <c r="AK1586" s="173"/>
      <c r="AL1586" s="173"/>
      <c r="AM1586" s="179"/>
      <c r="AN1586" s="179"/>
      <c r="AO1586" s="194"/>
      <c r="AP1586" s="179">
        <v>1E-3</v>
      </c>
      <c r="AQ1586" s="179"/>
    </row>
    <row r="1587" spans="2:43">
      <c r="B1587" s="179"/>
      <c r="C1587" s="179"/>
      <c r="D1587" s="179"/>
      <c r="E1587" s="179"/>
      <c r="F1587" s="179"/>
      <c r="G1587" s="179"/>
      <c r="H1587" s="179"/>
      <c r="I1587" s="179"/>
      <c r="J1587" s="179"/>
      <c r="K1587" s="196">
        <f t="shared" si="123"/>
        <v>0</v>
      </c>
      <c r="L1587" s="1118"/>
      <c r="M1587" s="1119"/>
      <c r="N1587" s="1118"/>
      <c r="O1587" s="1119"/>
      <c r="P1587" s="184"/>
      <c r="Q1587" s="184"/>
      <c r="R1587" s="184"/>
      <c r="S1587" s="175"/>
      <c r="T1587" s="175"/>
      <c r="U1587" s="175"/>
      <c r="V1587" s="175"/>
      <c r="W1587" s="175"/>
      <c r="X1587" s="175"/>
      <c r="Y1587" s="175"/>
      <c r="Z1587" s="175"/>
      <c r="AA1587" s="175"/>
      <c r="AB1587" s="175"/>
      <c r="AC1587" s="175"/>
      <c r="AD1587" s="179"/>
      <c r="AE1587" s="179"/>
      <c r="AF1587" s="179"/>
      <c r="AG1587" s="179"/>
      <c r="AH1587" s="179"/>
      <c r="AI1587" s="173"/>
      <c r="AJ1587" s="173"/>
      <c r="AK1587" s="173"/>
      <c r="AL1587" s="173"/>
      <c r="AM1587" s="179"/>
      <c r="AN1587" s="179"/>
      <c r="AO1587" s="194"/>
      <c r="AP1587" s="179">
        <v>1E-3</v>
      </c>
      <c r="AQ1587" s="179"/>
    </row>
    <row r="1588" spans="2:43">
      <c r="B1588" s="179"/>
      <c r="C1588" s="179"/>
      <c r="D1588" s="179"/>
      <c r="E1588" s="179"/>
      <c r="F1588" s="179"/>
      <c r="G1588" s="179"/>
      <c r="H1588" s="179"/>
      <c r="I1588" s="179"/>
      <c r="J1588" s="179"/>
      <c r="K1588" s="196">
        <f t="shared" si="123"/>
        <v>0</v>
      </c>
      <c r="L1588" s="1118"/>
      <c r="M1588" s="1119"/>
      <c r="N1588" s="1118"/>
      <c r="O1588" s="1119"/>
      <c r="P1588" s="184"/>
      <c r="Q1588" s="184"/>
      <c r="R1588" s="184"/>
      <c r="S1588" s="175"/>
      <c r="T1588" s="175"/>
      <c r="U1588" s="175"/>
      <c r="V1588" s="175"/>
      <c r="W1588" s="175"/>
      <c r="X1588" s="175"/>
      <c r="Y1588" s="175"/>
      <c r="Z1588" s="175"/>
      <c r="AA1588" s="175"/>
      <c r="AB1588" s="175"/>
      <c r="AC1588" s="175"/>
      <c r="AD1588" s="179"/>
      <c r="AE1588" s="179"/>
      <c r="AF1588" s="179"/>
      <c r="AG1588" s="179"/>
      <c r="AH1588" s="179"/>
      <c r="AI1588" s="173"/>
      <c r="AJ1588" s="173"/>
      <c r="AK1588" s="173"/>
      <c r="AL1588" s="173"/>
      <c r="AM1588" s="179"/>
      <c r="AN1588" s="179"/>
      <c r="AO1588" s="194"/>
      <c r="AP1588" s="179">
        <v>1E-3</v>
      </c>
      <c r="AQ1588" s="179"/>
    </row>
    <row r="1589" spans="2:43">
      <c r="B1589" s="179"/>
      <c r="C1589" s="179"/>
      <c r="D1589" s="179"/>
      <c r="E1589" s="179"/>
      <c r="F1589" s="179"/>
      <c r="G1589" s="179"/>
      <c r="H1589" s="179"/>
      <c r="I1589" s="179"/>
      <c r="J1589" s="179"/>
      <c r="K1589" s="196">
        <f t="shared" si="123"/>
        <v>0</v>
      </c>
      <c r="L1589" s="1118"/>
      <c r="M1589" s="1119"/>
      <c r="N1589" s="1118"/>
      <c r="O1589" s="1119"/>
      <c r="P1589" s="184"/>
      <c r="Q1589" s="184"/>
      <c r="R1589" s="184"/>
      <c r="S1589" s="175"/>
      <c r="T1589" s="175"/>
      <c r="U1589" s="175"/>
      <c r="V1589" s="175"/>
      <c r="W1589" s="175"/>
      <c r="X1589" s="175"/>
      <c r="Y1589" s="175"/>
      <c r="Z1589" s="175"/>
      <c r="AA1589" s="175"/>
      <c r="AB1589" s="175"/>
      <c r="AC1589" s="175"/>
      <c r="AD1589" s="179"/>
      <c r="AE1589" s="179"/>
      <c r="AF1589" s="179"/>
      <c r="AG1589" s="179"/>
      <c r="AH1589" s="179"/>
      <c r="AI1589" s="173"/>
      <c r="AJ1589" s="173"/>
      <c r="AK1589" s="173"/>
      <c r="AL1589" s="173"/>
      <c r="AM1589" s="179"/>
      <c r="AN1589" s="179"/>
      <c r="AO1589" s="194"/>
      <c r="AP1589" s="179">
        <v>1E-3</v>
      </c>
      <c r="AQ1589" s="179"/>
    </row>
    <row r="1590" spans="2:43">
      <c r="B1590" s="179"/>
      <c r="C1590" s="179"/>
      <c r="D1590" s="179"/>
      <c r="E1590" s="179"/>
      <c r="F1590" s="179"/>
      <c r="G1590" s="179"/>
      <c r="H1590" s="179"/>
      <c r="I1590" s="179"/>
      <c r="J1590" s="179"/>
      <c r="K1590" s="196">
        <f t="shared" si="123"/>
        <v>0</v>
      </c>
      <c r="L1590" s="1118"/>
      <c r="M1590" s="1119"/>
      <c r="N1590" s="1118"/>
      <c r="O1590" s="1119"/>
      <c r="P1590" s="184"/>
      <c r="Q1590" s="184"/>
      <c r="R1590" s="184"/>
      <c r="S1590" s="175"/>
      <c r="T1590" s="175"/>
      <c r="U1590" s="175"/>
      <c r="V1590" s="175"/>
      <c r="W1590" s="175"/>
      <c r="X1590" s="175"/>
      <c r="Y1590" s="175"/>
      <c r="Z1590" s="175"/>
      <c r="AA1590" s="175"/>
      <c r="AB1590" s="175"/>
      <c r="AC1590" s="175"/>
      <c r="AD1590" s="179"/>
      <c r="AE1590" s="179"/>
      <c r="AF1590" s="179"/>
      <c r="AG1590" s="179"/>
      <c r="AH1590" s="179"/>
      <c r="AI1590" s="173"/>
      <c r="AJ1590" s="173"/>
      <c r="AK1590" s="173"/>
      <c r="AL1590" s="173"/>
      <c r="AM1590" s="179"/>
      <c r="AN1590" s="179"/>
      <c r="AO1590" s="194"/>
      <c r="AP1590" s="179">
        <v>1E-3</v>
      </c>
      <c r="AQ1590" s="179"/>
    </row>
    <row r="1591" spans="2:43">
      <c r="B1591" s="179"/>
      <c r="C1591" s="179"/>
      <c r="D1591" s="179"/>
      <c r="E1591" s="179"/>
      <c r="F1591" s="179"/>
      <c r="G1591" s="179"/>
      <c r="H1591" s="179"/>
      <c r="I1591" s="179"/>
      <c r="J1591" s="179"/>
      <c r="K1591" s="196">
        <f t="shared" si="123"/>
        <v>0</v>
      </c>
      <c r="L1591" s="1118"/>
      <c r="M1591" s="1119"/>
      <c r="N1591" s="1118"/>
      <c r="O1591" s="1119"/>
      <c r="P1591" s="184"/>
      <c r="Q1591" s="184"/>
      <c r="R1591" s="184"/>
      <c r="S1591" s="175"/>
      <c r="T1591" s="175"/>
      <c r="U1591" s="175"/>
      <c r="V1591" s="175"/>
      <c r="W1591" s="175"/>
      <c r="X1591" s="175"/>
      <c r="Y1591" s="175"/>
      <c r="Z1591" s="175"/>
      <c r="AA1591" s="175"/>
      <c r="AB1591" s="175"/>
      <c r="AC1591" s="175"/>
      <c r="AD1591" s="179"/>
      <c r="AE1591" s="179"/>
      <c r="AF1591" s="179"/>
      <c r="AG1591" s="179"/>
      <c r="AH1591" s="179"/>
      <c r="AI1591" s="173"/>
      <c r="AJ1591" s="173"/>
      <c r="AK1591" s="173"/>
      <c r="AL1591" s="173"/>
      <c r="AM1591" s="179"/>
      <c r="AN1591" s="179"/>
      <c r="AO1591" s="194"/>
      <c r="AP1591" s="179">
        <v>1E-3</v>
      </c>
      <c r="AQ1591" s="179"/>
    </row>
    <row r="1592" spans="2:43">
      <c r="B1592" s="179"/>
      <c r="C1592" s="179"/>
      <c r="D1592" s="179"/>
      <c r="E1592" s="179"/>
      <c r="F1592" s="179"/>
      <c r="G1592" s="179"/>
      <c r="H1592" s="179"/>
      <c r="I1592" s="179"/>
      <c r="J1592" s="179"/>
      <c r="K1592" s="196">
        <f t="shared" si="123"/>
        <v>0</v>
      </c>
      <c r="L1592" s="1118"/>
      <c r="M1592" s="1119"/>
      <c r="N1592" s="1118"/>
      <c r="O1592" s="1119"/>
      <c r="P1592" s="184"/>
      <c r="Q1592" s="184"/>
      <c r="R1592" s="184"/>
      <c r="S1592" s="175"/>
      <c r="T1592" s="175"/>
      <c r="U1592" s="175"/>
      <c r="V1592" s="175"/>
      <c r="W1592" s="175"/>
      <c r="X1592" s="175"/>
      <c r="Y1592" s="175"/>
      <c r="Z1592" s="175"/>
      <c r="AA1592" s="175"/>
      <c r="AB1592" s="175"/>
      <c r="AC1592" s="175"/>
      <c r="AD1592" s="179"/>
      <c r="AE1592" s="179"/>
      <c r="AF1592" s="179"/>
      <c r="AG1592" s="179"/>
      <c r="AH1592" s="179"/>
      <c r="AI1592" s="173"/>
      <c r="AJ1592" s="173"/>
      <c r="AK1592" s="173"/>
      <c r="AL1592" s="173"/>
      <c r="AM1592" s="179"/>
      <c r="AN1592" s="179"/>
      <c r="AO1592" s="194"/>
      <c r="AP1592" s="179">
        <v>1E-3</v>
      </c>
      <c r="AQ1592" s="179"/>
    </row>
    <row r="1593" spans="2:43">
      <c r="B1593" s="179"/>
      <c r="C1593" s="179"/>
      <c r="D1593" s="179"/>
      <c r="E1593" s="179"/>
      <c r="F1593" s="179"/>
      <c r="G1593" s="179"/>
      <c r="H1593" s="179"/>
      <c r="I1593" s="179"/>
      <c r="J1593" s="179"/>
      <c r="K1593" s="196">
        <f t="shared" si="123"/>
        <v>0</v>
      </c>
      <c r="L1593" s="1118"/>
      <c r="M1593" s="1119"/>
      <c r="N1593" s="1118"/>
      <c r="O1593" s="1119"/>
      <c r="P1593" s="184"/>
      <c r="Q1593" s="184"/>
      <c r="R1593" s="184"/>
      <c r="S1593" s="175"/>
      <c r="T1593" s="175"/>
      <c r="U1593" s="175"/>
      <c r="V1593" s="175"/>
      <c r="W1593" s="175"/>
      <c r="X1593" s="175"/>
      <c r="Y1593" s="175"/>
      <c r="Z1593" s="175"/>
      <c r="AA1593" s="175"/>
      <c r="AB1593" s="175"/>
      <c r="AC1593" s="175"/>
      <c r="AD1593" s="179"/>
      <c r="AE1593" s="179"/>
      <c r="AF1593" s="179"/>
      <c r="AG1593" s="179"/>
      <c r="AH1593" s="179"/>
      <c r="AI1593" s="173"/>
      <c r="AJ1593" s="173"/>
      <c r="AK1593" s="173"/>
      <c r="AL1593" s="173"/>
      <c r="AM1593" s="179"/>
      <c r="AN1593" s="179"/>
      <c r="AO1593" s="194"/>
      <c r="AP1593" s="179">
        <v>1E-3</v>
      </c>
      <c r="AQ1593" s="179"/>
    </row>
    <row r="1594" spans="2:43">
      <c r="B1594" s="179"/>
      <c r="C1594" s="179"/>
      <c r="D1594" s="179"/>
      <c r="E1594" s="179"/>
      <c r="F1594" s="179"/>
      <c r="G1594" s="179"/>
      <c r="H1594" s="179"/>
      <c r="I1594" s="179"/>
      <c r="J1594" s="179"/>
      <c r="K1594" s="196">
        <f t="shared" si="123"/>
        <v>0</v>
      </c>
      <c r="L1594" s="1118"/>
      <c r="M1594" s="1119"/>
      <c r="N1594" s="1118"/>
      <c r="O1594" s="1119"/>
      <c r="P1594" s="184"/>
      <c r="Q1594" s="184"/>
      <c r="R1594" s="184"/>
      <c r="S1594" s="175"/>
      <c r="T1594" s="175"/>
      <c r="U1594" s="175"/>
      <c r="V1594" s="175"/>
      <c r="W1594" s="175"/>
      <c r="X1594" s="175"/>
      <c r="Y1594" s="175"/>
      <c r="Z1594" s="175"/>
      <c r="AA1594" s="175"/>
      <c r="AB1594" s="175"/>
      <c r="AC1594" s="175"/>
      <c r="AD1594" s="179"/>
      <c r="AE1594" s="179"/>
      <c r="AF1594" s="179"/>
      <c r="AG1594" s="179"/>
      <c r="AH1594" s="179"/>
      <c r="AI1594" s="173"/>
      <c r="AJ1594" s="173"/>
      <c r="AK1594" s="173"/>
      <c r="AL1594" s="173"/>
      <c r="AM1594" s="179"/>
      <c r="AN1594" s="179"/>
      <c r="AO1594" s="194"/>
      <c r="AP1594" s="179">
        <v>1E-3</v>
      </c>
      <c r="AQ1594" s="179"/>
    </row>
    <row r="1595" spans="2:43">
      <c r="B1595" s="179"/>
      <c r="C1595" s="179"/>
      <c r="D1595" s="179"/>
      <c r="E1595" s="179"/>
      <c r="F1595" s="179"/>
      <c r="G1595" s="179"/>
      <c r="H1595" s="179"/>
      <c r="I1595" s="179"/>
      <c r="J1595" s="179"/>
      <c r="K1595" s="196">
        <f t="shared" si="123"/>
        <v>0</v>
      </c>
      <c r="L1595" s="1118"/>
      <c r="M1595" s="1119"/>
      <c r="N1595" s="1118"/>
      <c r="O1595" s="1119"/>
      <c r="P1595" s="184"/>
      <c r="Q1595" s="184"/>
      <c r="R1595" s="184"/>
      <c r="S1595" s="175"/>
      <c r="T1595" s="175"/>
      <c r="U1595" s="175"/>
      <c r="V1595" s="175"/>
      <c r="W1595" s="175"/>
      <c r="X1595" s="175"/>
      <c r="Y1595" s="175"/>
      <c r="Z1595" s="175"/>
      <c r="AA1595" s="175"/>
      <c r="AB1595" s="175"/>
      <c r="AC1595" s="175"/>
      <c r="AD1595" s="179"/>
      <c r="AE1595" s="179"/>
      <c r="AF1595" s="179"/>
      <c r="AG1595" s="179"/>
      <c r="AH1595" s="179"/>
      <c r="AI1595" s="173"/>
      <c r="AJ1595" s="173"/>
      <c r="AK1595" s="173"/>
      <c r="AL1595" s="173"/>
      <c r="AM1595" s="179"/>
      <c r="AN1595" s="179"/>
      <c r="AO1595" s="194"/>
      <c r="AP1595" s="179">
        <v>1E-3</v>
      </c>
      <c r="AQ1595" s="179"/>
    </row>
    <row r="1596" spans="2:43">
      <c r="B1596" s="179"/>
      <c r="C1596" s="179"/>
      <c r="D1596" s="179"/>
      <c r="E1596" s="179"/>
      <c r="F1596" s="179"/>
      <c r="G1596" s="179"/>
      <c r="H1596" s="179"/>
      <c r="I1596" s="179"/>
      <c r="J1596" s="179"/>
      <c r="K1596" s="196">
        <f t="shared" si="123"/>
        <v>0</v>
      </c>
      <c r="L1596" s="1118"/>
      <c r="M1596" s="1119"/>
      <c r="N1596" s="1118"/>
      <c r="O1596" s="1119"/>
      <c r="P1596" s="184"/>
      <c r="Q1596" s="184"/>
      <c r="R1596" s="184"/>
      <c r="S1596" s="175"/>
      <c r="T1596" s="175"/>
      <c r="U1596" s="175"/>
      <c r="V1596" s="175"/>
      <c r="W1596" s="175"/>
      <c r="X1596" s="175"/>
      <c r="Y1596" s="175"/>
      <c r="Z1596" s="175"/>
      <c r="AA1596" s="175"/>
      <c r="AB1596" s="175"/>
      <c r="AC1596" s="175"/>
      <c r="AD1596" s="179"/>
      <c r="AE1596" s="179"/>
      <c r="AF1596" s="179"/>
      <c r="AG1596" s="179"/>
      <c r="AH1596" s="179"/>
      <c r="AI1596" s="173"/>
      <c r="AJ1596" s="173"/>
      <c r="AK1596" s="173"/>
      <c r="AL1596" s="173"/>
      <c r="AM1596" s="179"/>
      <c r="AN1596" s="179"/>
      <c r="AO1596" s="194"/>
      <c r="AP1596" s="179">
        <v>1E-3</v>
      </c>
      <c r="AQ1596" s="179"/>
    </row>
    <row r="1597" spans="2:43">
      <c r="B1597" s="179"/>
      <c r="C1597" s="179"/>
      <c r="D1597" s="179"/>
      <c r="E1597" s="179"/>
      <c r="F1597" s="179"/>
      <c r="G1597" s="179"/>
      <c r="H1597" s="179"/>
      <c r="I1597" s="179"/>
      <c r="J1597" s="179"/>
      <c r="K1597" s="196">
        <f t="shared" si="123"/>
        <v>0</v>
      </c>
      <c r="L1597" s="1118"/>
      <c r="M1597" s="1119"/>
      <c r="N1597" s="1118"/>
      <c r="O1597" s="1119"/>
      <c r="P1597" s="184"/>
      <c r="Q1597" s="184"/>
      <c r="R1597" s="184"/>
      <c r="S1597" s="175"/>
      <c r="T1597" s="175"/>
      <c r="U1597" s="175"/>
      <c r="V1597" s="175"/>
      <c r="W1597" s="175"/>
      <c r="X1597" s="175"/>
      <c r="Y1597" s="175"/>
      <c r="Z1597" s="175"/>
      <c r="AA1597" s="175"/>
      <c r="AB1597" s="175"/>
      <c r="AC1597" s="175"/>
      <c r="AD1597" s="179"/>
      <c r="AE1597" s="179"/>
      <c r="AF1597" s="179"/>
      <c r="AG1597" s="179"/>
      <c r="AH1597" s="179"/>
      <c r="AI1597" s="173"/>
      <c r="AJ1597" s="173"/>
      <c r="AK1597" s="173"/>
      <c r="AL1597" s="173"/>
      <c r="AM1597" s="179"/>
      <c r="AN1597" s="179"/>
      <c r="AO1597" s="194"/>
      <c r="AP1597" s="179">
        <v>1E-3</v>
      </c>
      <c r="AQ1597" s="179"/>
    </row>
    <row r="1598" spans="2:43">
      <c r="B1598" s="179"/>
      <c r="C1598" s="179"/>
      <c r="D1598" s="179"/>
      <c r="E1598" s="179"/>
      <c r="F1598" s="179"/>
      <c r="G1598" s="179"/>
      <c r="H1598" s="179"/>
      <c r="I1598" s="179"/>
      <c r="J1598" s="179"/>
      <c r="K1598" s="196">
        <f t="shared" si="123"/>
        <v>0</v>
      </c>
      <c r="L1598" s="1118"/>
      <c r="M1598" s="1119"/>
      <c r="N1598" s="1118"/>
      <c r="O1598" s="1119"/>
      <c r="P1598" s="184"/>
      <c r="Q1598" s="184"/>
      <c r="R1598" s="184"/>
      <c r="S1598" s="175"/>
      <c r="T1598" s="175"/>
      <c r="U1598" s="175"/>
      <c r="V1598" s="175"/>
      <c r="W1598" s="175"/>
      <c r="X1598" s="175"/>
      <c r="Y1598" s="175"/>
      <c r="Z1598" s="175"/>
      <c r="AA1598" s="175"/>
      <c r="AB1598" s="175"/>
      <c r="AC1598" s="175"/>
      <c r="AD1598" s="179"/>
      <c r="AE1598" s="179"/>
      <c r="AF1598" s="179"/>
      <c r="AG1598" s="179"/>
      <c r="AH1598" s="179"/>
      <c r="AI1598" s="173"/>
      <c r="AJ1598" s="173"/>
      <c r="AK1598" s="173"/>
      <c r="AL1598" s="173"/>
      <c r="AM1598" s="179"/>
      <c r="AN1598" s="179"/>
      <c r="AO1598" s="194"/>
      <c r="AP1598" s="179">
        <v>1E-3</v>
      </c>
      <c r="AQ1598" s="179"/>
    </row>
    <row r="1599" spans="2:43">
      <c r="B1599" s="179"/>
      <c r="C1599" s="179"/>
      <c r="D1599" s="179"/>
      <c r="E1599" s="179"/>
      <c r="F1599" s="179"/>
      <c r="G1599" s="179"/>
      <c r="H1599" s="179"/>
      <c r="I1599" s="179"/>
      <c r="J1599" s="179"/>
      <c r="K1599" s="196">
        <f t="shared" si="123"/>
        <v>0</v>
      </c>
      <c r="L1599" s="1118"/>
      <c r="M1599" s="1119"/>
      <c r="N1599" s="1118"/>
      <c r="O1599" s="1119"/>
      <c r="P1599" s="184"/>
      <c r="Q1599" s="184"/>
      <c r="R1599" s="184"/>
      <c r="S1599" s="175"/>
      <c r="T1599" s="175"/>
      <c r="U1599" s="175"/>
      <c r="V1599" s="175"/>
      <c r="W1599" s="175"/>
      <c r="X1599" s="175"/>
      <c r="Y1599" s="175"/>
      <c r="Z1599" s="175"/>
      <c r="AA1599" s="175"/>
      <c r="AB1599" s="175"/>
      <c r="AC1599" s="175"/>
      <c r="AD1599" s="179"/>
      <c r="AE1599" s="179"/>
      <c r="AF1599" s="179"/>
      <c r="AG1599" s="179"/>
      <c r="AH1599" s="179"/>
      <c r="AI1599" s="173"/>
      <c r="AJ1599" s="173"/>
      <c r="AK1599" s="173"/>
      <c r="AL1599" s="173"/>
      <c r="AM1599" s="179"/>
      <c r="AN1599" s="179"/>
      <c r="AO1599" s="194"/>
      <c r="AP1599" s="179">
        <v>1E-3</v>
      </c>
      <c r="AQ1599" s="179"/>
    </row>
    <row r="1600" spans="2:43">
      <c r="B1600" s="179"/>
      <c r="C1600" s="179"/>
      <c r="D1600" s="179"/>
      <c r="E1600" s="179"/>
      <c r="F1600" s="179"/>
      <c r="G1600" s="179"/>
      <c r="H1600" s="179"/>
      <c r="I1600" s="179"/>
      <c r="J1600" s="179"/>
      <c r="K1600" s="196">
        <f t="shared" si="123"/>
        <v>0</v>
      </c>
      <c r="L1600" s="1118"/>
      <c r="M1600" s="1119"/>
      <c r="N1600" s="1118"/>
      <c r="O1600" s="1119"/>
      <c r="P1600" s="184"/>
      <c r="Q1600" s="184"/>
      <c r="R1600" s="184"/>
      <c r="S1600" s="175"/>
      <c r="T1600" s="175"/>
      <c r="U1600" s="175"/>
      <c r="V1600" s="175"/>
      <c r="W1600" s="175"/>
      <c r="X1600" s="175"/>
      <c r="Y1600" s="175"/>
      <c r="Z1600" s="175"/>
      <c r="AA1600" s="175"/>
      <c r="AB1600" s="175"/>
      <c r="AC1600" s="175"/>
      <c r="AD1600" s="179"/>
      <c r="AE1600" s="179"/>
      <c r="AF1600" s="179"/>
      <c r="AG1600" s="179"/>
      <c r="AH1600" s="179"/>
      <c r="AI1600" s="173"/>
      <c r="AJ1600" s="173"/>
      <c r="AK1600" s="173"/>
      <c r="AL1600" s="173"/>
      <c r="AM1600" s="179"/>
      <c r="AN1600" s="179"/>
      <c r="AO1600" s="194"/>
      <c r="AP1600" s="179">
        <v>1E-3</v>
      </c>
      <c r="AQ1600" s="179"/>
    </row>
    <row r="1601" spans="2:43">
      <c r="B1601" s="179"/>
      <c r="C1601" s="179"/>
      <c r="D1601" s="179"/>
      <c r="E1601" s="179"/>
      <c r="F1601" s="179"/>
      <c r="G1601" s="179"/>
      <c r="H1601" s="179"/>
      <c r="I1601" s="179"/>
      <c r="J1601" s="179"/>
      <c r="K1601" s="196">
        <f t="shared" si="123"/>
        <v>0</v>
      </c>
      <c r="L1601" s="1118"/>
      <c r="M1601" s="1119"/>
      <c r="N1601" s="1118"/>
      <c r="O1601" s="1119"/>
      <c r="P1601" s="184"/>
      <c r="Q1601" s="184"/>
      <c r="R1601" s="184"/>
      <c r="S1601" s="175"/>
      <c r="T1601" s="175"/>
      <c r="U1601" s="175"/>
      <c r="V1601" s="175"/>
      <c r="W1601" s="175"/>
      <c r="X1601" s="175"/>
      <c r="Y1601" s="175"/>
      <c r="Z1601" s="175"/>
      <c r="AA1601" s="175"/>
      <c r="AB1601" s="175"/>
      <c r="AC1601" s="175"/>
      <c r="AD1601" s="179"/>
      <c r="AE1601" s="179"/>
      <c r="AF1601" s="179"/>
      <c r="AG1601" s="179"/>
      <c r="AH1601" s="179"/>
      <c r="AI1601" s="173"/>
      <c r="AJ1601" s="173"/>
      <c r="AK1601" s="173"/>
      <c r="AL1601" s="173"/>
      <c r="AM1601" s="179"/>
      <c r="AN1601" s="179"/>
      <c r="AO1601" s="194"/>
      <c r="AP1601" s="179">
        <v>1E-3</v>
      </c>
      <c r="AQ1601" s="179"/>
    </row>
    <row r="1602" spans="2:43">
      <c r="B1602" s="179"/>
      <c r="C1602" s="179"/>
      <c r="D1602" s="179"/>
      <c r="E1602" s="179"/>
      <c r="F1602" s="179"/>
      <c r="G1602" s="179"/>
      <c r="H1602" s="179"/>
      <c r="I1602" s="179"/>
      <c r="J1602" s="179"/>
      <c r="K1602" s="196">
        <f t="shared" si="123"/>
        <v>0</v>
      </c>
      <c r="L1602" s="1118"/>
      <c r="M1602" s="1119"/>
      <c r="N1602" s="1118"/>
      <c r="O1602" s="1119"/>
      <c r="P1602" s="184"/>
      <c r="Q1602" s="184"/>
      <c r="R1602" s="184"/>
      <c r="S1602" s="175"/>
      <c r="T1602" s="175"/>
      <c r="U1602" s="175"/>
      <c r="V1602" s="175"/>
      <c r="W1602" s="175"/>
      <c r="X1602" s="175"/>
      <c r="Y1602" s="175"/>
      <c r="Z1602" s="175"/>
      <c r="AA1602" s="175"/>
      <c r="AB1602" s="175"/>
      <c r="AC1602" s="175"/>
      <c r="AD1602" s="179"/>
      <c r="AE1602" s="179"/>
      <c r="AF1602" s="179"/>
      <c r="AG1602" s="179"/>
      <c r="AH1602" s="179"/>
      <c r="AI1602" s="173"/>
      <c r="AJ1602" s="173"/>
      <c r="AK1602" s="173"/>
      <c r="AL1602" s="173"/>
      <c r="AM1602" s="179"/>
      <c r="AN1602" s="179"/>
      <c r="AO1602" s="194"/>
      <c r="AP1602" s="179">
        <v>1E-3</v>
      </c>
      <c r="AQ1602" s="179"/>
    </row>
    <row r="1603" spans="2:43">
      <c r="B1603" s="179"/>
      <c r="C1603" s="179"/>
      <c r="D1603" s="179"/>
      <c r="E1603" s="179"/>
      <c r="F1603" s="179"/>
      <c r="G1603" s="179"/>
      <c r="H1603" s="179"/>
      <c r="I1603" s="179"/>
      <c r="J1603" s="179"/>
      <c r="K1603" s="196">
        <f t="shared" si="123"/>
        <v>0</v>
      </c>
      <c r="L1603" s="1118"/>
      <c r="M1603" s="1119"/>
      <c r="N1603" s="1118"/>
      <c r="O1603" s="1119"/>
      <c r="P1603" s="184"/>
      <c r="Q1603" s="184"/>
      <c r="R1603" s="184"/>
      <c r="S1603" s="175"/>
      <c r="T1603" s="175"/>
      <c r="U1603" s="175"/>
      <c r="V1603" s="175"/>
      <c r="W1603" s="175"/>
      <c r="X1603" s="175"/>
      <c r="Y1603" s="175"/>
      <c r="Z1603" s="175"/>
      <c r="AA1603" s="175"/>
      <c r="AB1603" s="175"/>
      <c r="AC1603" s="175"/>
      <c r="AD1603" s="179"/>
      <c r="AE1603" s="179"/>
      <c r="AF1603" s="179"/>
      <c r="AG1603" s="179"/>
      <c r="AH1603" s="179"/>
      <c r="AI1603" s="173"/>
      <c r="AJ1603" s="173"/>
      <c r="AK1603" s="173"/>
      <c r="AL1603" s="173"/>
      <c r="AM1603" s="179"/>
      <c r="AN1603" s="179"/>
      <c r="AO1603" s="194"/>
      <c r="AP1603" s="179">
        <v>1E-3</v>
      </c>
      <c r="AQ1603" s="179"/>
    </row>
    <row r="1604" spans="2:43">
      <c r="B1604" s="179"/>
      <c r="C1604" s="179"/>
      <c r="D1604" s="179"/>
      <c r="E1604" s="179"/>
      <c r="F1604" s="179"/>
      <c r="G1604" s="179"/>
      <c r="H1604" s="179"/>
      <c r="I1604" s="179"/>
      <c r="J1604" s="179"/>
      <c r="K1604" s="196">
        <f t="shared" si="123"/>
        <v>0</v>
      </c>
      <c r="L1604" s="1118"/>
      <c r="M1604" s="1119"/>
      <c r="N1604" s="1118"/>
      <c r="O1604" s="1119"/>
      <c r="P1604" s="184"/>
      <c r="Q1604" s="184"/>
      <c r="R1604" s="184"/>
      <c r="S1604" s="175"/>
      <c r="T1604" s="175"/>
      <c r="U1604" s="175"/>
      <c r="V1604" s="175"/>
      <c r="W1604" s="175"/>
      <c r="X1604" s="175"/>
      <c r="Y1604" s="175"/>
      <c r="Z1604" s="175"/>
      <c r="AA1604" s="175"/>
      <c r="AB1604" s="175"/>
      <c r="AC1604" s="175"/>
      <c r="AD1604" s="179"/>
      <c r="AE1604" s="179"/>
      <c r="AF1604" s="179"/>
      <c r="AG1604" s="179"/>
      <c r="AH1604" s="179"/>
      <c r="AI1604" s="173"/>
      <c r="AJ1604" s="173"/>
      <c r="AK1604" s="173"/>
      <c r="AL1604" s="173"/>
      <c r="AM1604" s="179"/>
      <c r="AN1604" s="179"/>
      <c r="AO1604" s="194"/>
      <c r="AP1604" s="179">
        <v>1E-3</v>
      </c>
      <c r="AQ1604" s="179"/>
    </row>
    <row r="1605" spans="2:43">
      <c r="B1605" s="179"/>
      <c r="C1605" s="179"/>
      <c r="D1605" s="179"/>
      <c r="E1605" s="179"/>
      <c r="F1605" s="179"/>
      <c r="G1605" s="179"/>
      <c r="H1605" s="179"/>
      <c r="I1605" s="179"/>
      <c r="J1605" s="179"/>
      <c r="K1605" s="196">
        <f t="shared" ref="K1605:K1668" si="124">AO1605+J1605</f>
        <v>0</v>
      </c>
      <c r="L1605" s="1118"/>
      <c r="M1605" s="1119"/>
      <c r="N1605" s="1118"/>
      <c r="O1605" s="1119"/>
      <c r="P1605" s="184"/>
      <c r="Q1605" s="184"/>
      <c r="R1605" s="184"/>
      <c r="S1605" s="175"/>
      <c r="T1605" s="175"/>
      <c r="U1605" s="175"/>
      <c r="V1605" s="175"/>
      <c r="W1605" s="175"/>
      <c r="X1605" s="175"/>
      <c r="Y1605" s="175"/>
      <c r="Z1605" s="175"/>
      <c r="AA1605" s="175"/>
      <c r="AB1605" s="175"/>
      <c r="AC1605" s="175"/>
      <c r="AD1605" s="179"/>
      <c r="AE1605" s="179"/>
      <c r="AF1605" s="179"/>
      <c r="AG1605" s="179"/>
      <c r="AH1605" s="179"/>
      <c r="AI1605" s="173"/>
      <c r="AJ1605" s="173"/>
      <c r="AK1605" s="173"/>
      <c r="AL1605" s="173"/>
      <c r="AM1605" s="179"/>
      <c r="AN1605" s="179"/>
      <c r="AO1605" s="194"/>
      <c r="AP1605" s="179">
        <v>1E-3</v>
      </c>
      <c r="AQ1605" s="179"/>
    </row>
    <row r="1606" spans="2:43">
      <c r="B1606" s="179"/>
      <c r="C1606" s="179"/>
      <c r="D1606" s="179"/>
      <c r="E1606" s="179"/>
      <c r="F1606" s="179"/>
      <c r="G1606" s="179"/>
      <c r="H1606" s="179"/>
      <c r="I1606" s="179"/>
      <c r="J1606" s="179"/>
      <c r="K1606" s="196">
        <f t="shared" si="124"/>
        <v>0</v>
      </c>
      <c r="L1606" s="1118"/>
      <c r="M1606" s="1119"/>
      <c r="N1606" s="1118"/>
      <c r="O1606" s="1119"/>
      <c r="P1606" s="184"/>
      <c r="Q1606" s="184"/>
      <c r="R1606" s="184"/>
      <c r="S1606" s="175"/>
      <c r="T1606" s="175"/>
      <c r="U1606" s="175"/>
      <c r="V1606" s="175"/>
      <c r="W1606" s="175"/>
      <c r="X1606" s="175"/>
      <c r="Y1606" s="175"/>
      <c r="Z1606" s="175"/>
      <c r="AA1606" s="175"/>
      <c r="AB1606" s="175"/>
      <c r="AC1606" s="175"/>
      <c r="AD1606" s="179"/>
      <c r="AE1606" s="179"/>
      <c r="AF1606" s="179"/>
      <c r="AG1606" s="179"/>
      <c r="AH1606" s="179"/>
      <c r="AI1606" s="173"/>
      <c r="AJ1606" s="173"/>
      <c r="AK1606" s="173"/>
      <c r="AL1606" s="173"/>
      <c r="AM1606" s="179"/>
      <c r="AN1606" s="179"/>
      <c r="AO1606" s="194"/>
      <c r="AP1606" s="179">
        <v>1E-3</v>
      </c>
      <c r="AQ1606" s="179"/>
    </row>
    <row r="1607" spans="2:43">
      <c r="B1607" s="179"/>
      <c r="C1607" s="179"/>
      <c r="D1607" s="179"/>
      <c r="E1607" s="179"/>
      <c r="F1607" s="179"/>
      <c r="G1607" s="179"/>
      <c r="H1607" s="179"/>
      <c r="I1607" s="179"/>
      <c r="J1607" s="179"/>
      <c r="K1607" s="196">
        <f t="shared" si="124"/>
        <v>0</v>
      </c>
      <c r="L1607" s="1118"/>
      <c r="M1607" s="1119"/>
      <c r="N1607" s="1118"/>
      <c r="O1607" s="1119"/>
      <c r="P1607" s="184"/>
      <c r="Q1607" s="184"/>
      <c r="R1607" s="184"/>
      <c r="S1607" s="175"/>
      <c r="T1607" s="175"/>
      <c r="U1607" s="175"/>
      <c r="V1607" s="175"/>
      <c r="W1607" s="175"/>
      <c r="X1607" s="175"/>
      <c r="Y1607" s="175"/>
      <c r="Z1607" s="175"/>
      <c r="AA1607" s="175"/>
      <c r="AB1607" s="175"/>
      <c r="AC1607" s="175"/>
      <c r="AD1607" s="179"/>
      <c r="AE1607" s="179"/>
      <c r="AF1607" s="179"/>
      <c r="AG1607" s="179"/>
      <c r="AH1607" s="179"/>
      <c r="AI1607" s="173"/>
      <c r="AJ1607" s="173"/>
      <c r="AK1607" s="173"/>
      <c r="AL1607" s="173"/>
      <c r="AM1607" s="179"/>
      <c r="AN1607" s="179"/>
      <c r="AO1607" s="194"/>
      <c r="AP1607" s="179">
        <v>1E-3</v>
      </c>
      <c r="AQ1607" s="179"/>
    </row>
    <row r="1608" spans="2:43">
      <c r="B1608" s="179"/>
      <c r="C1608" s="179"/>
      <c r="D1608" s="179"/>
      <c r="E1608" s="179"/>
      <c r="F1608" s="179"/>
      <c r="G1608" s="179"/>
      <c r="H1608" s="179"/>
      <c r="I1608" s="179"/>
      <c r="J1608" s="179"/>
      <c r="K1608" s="196">
        <f t="shared" si="124"/>
        <v>0</v>
      </c>
      <c r="L1608" s="1118"/>
      <c r="M1608" s="1119"/>
      <c r="N1608" s="1118"/>
      <c r="O1608" s="1119"/>
      <c r="P1608" s="184"/>
      <c r="Q1608" s="184"/>
      <c r="R1608" s="184"/>
      <c r="S1608" s="175"/>
      <c r="T1608" s="175"/>
      <c r="U1608" s="175"/>
      <c r="V1608" s="175"/>
      <c r="W1608" s="175"/>
      <c r="X1608" s="175"/>
      <c r="Y1608" s="175"/>
      <c r="Z1608" s="175"/>
      <c r="AA1608" s="175"/>
      <c r="AB1608" s="175"/>
      <c r="AC1608" s="175"/>
      <c r="AD1608" s="179"/>
      <c r="AE1608" s="179"/>
      <c r="AF1608" s="179"/>
      <c r="AG1608" s="179"/>
      <c r="AH1608" s="179"/>
      <c r="AI1608" s="173"/>
      <c r="AJ1608" s="173"/>
      <c r="AK1608" s="173"/>
      <c r="AL1608" s="173"/>
      <c r="AM1608" s="179"/>
      <c r="AN1608" s="179"/>
      <c r="AO1608" s="194"/>
      <c r="AP1608" s="179">
        <v>1E-3</v>
      </c>
      <c r="AQ1608" s="179"/>
    </row>
    <row r="1609" spans="2:43">
      <c r="B1609" s="179"/>
      <c r="C1609" s="179"/>
      <c r="D1609" s="179"/>
      <c r="E1609" s="179"/>
      <c r="F1609" s="179"/>
      <c r="G1609" s="179"/>
      <c r="H1609" s="179"/>
      <c r="I1609" s="179"/>
      <c r="J1609" s="179"/>
      <c r="K1609" s="196">
        <f t="shared" si="124"/>
        <v>0</v>
      </c>
      <c r="L1609" s="1118"/>
      <c r="M1609" s="1119"/>
      <c r="N1609" s="1118"/>
      <c r="O1609" s="1119"/>
      <c r="P1609" s="184"/>
      <c r="Q1609" s="184"/>
      <c r="R1609" s="184"/>
      <c r="S1609" s="175"/>
      <c r="T1609" s="175"/>
      <c r="U1609" s="175"/>
      <c r="V1609" s="175"/>
      <c r="W1609" s="175"/>
      <c r="X1609" s="175"/>
      <c r="Y1609" s="175"/>
      <c r="Z1609" s="175"/>
      <c r="AA1609" s="175"/>
      <c r="AB1609" s="175"/>
      <c r="AC1609" s="175"/>
      <c r="AD1609" s="179"/>
      <c r="AE1609" s="179"/>
      <c r="AF1609" s="179"/>
      <c r="AG1609" s="179"/>
      <c r="AH1609" s="179"/>
      <c r="AI1609" s="173"/>
      <c r="AJ1609" s="173"/>
      <c r="AK1609" s="173"/>
      <c r="AL1609" s="173"/>
      <c r="AM1609" s="179"/>
      <c r="AN1609" s="179"/>
      <c r="AO1609" s="194"/>
      <c r="AP1609" s="179">
        <v>1E-3</v>
      </c>
      <c r="AQ1609" s="179"/>
    </row>
    <row r="1610" spans="2:43">
      <c r="B1610" s="179"/>
      <c r="C1610" s="179"/>
      <c r="D1610" s="179"/>
      <c r="E1610" s="179"/>
      <c r="F1610" s="179"/>
      <c r="G1610" s="179"/>
      <c r="H1610" s="179"/>
      <c r="I1610" s="179"/>
      <c r="J1610" s="179"/>
      <c r="K1610" s="196">
        <f t="shared" si="124"/>
        <v>0</v>
      </c>
      <c r="L1610" s="1118"/>
      <c r="M1610" s="1119"/>
      <c r="N1610" s="1118"/>
      <c r="O1610" s="1119"/>
      <c r="P1610" s="184"/>
      <c r="Q1610" s="184"/>
      <c r="R1610" s="184"/>
      <c r="S1610" s="175"/>
      <c r="T1610" s="175"/>
      <c r="U1610" s="175"/>
      <c r="V1610" s="175"/>
      <c r="W1610" s="175"/>
      <c r="X1610" s="175"/>
      <c r="Y1610" s="175"/>
      <c r="Z1610" s="175"/>
      <c r="AA1610" s="175"/>
      <c r="AB1610" s="175"/>
      <c r="AC1610" s="175"/>
      <c r="AD1610" s="179"/>
      <c r="AE1610" s="179"/>
      <c r="AF1610" s="179"/>
      <c r="AG1610" s="179"/>
      <c r="AH1610" s="179"/>
      <c r="AI1610" s="173"/>
      <c r="AJ1610" s="173"/>
      <c r="AK1610" s="173"/>
      <c r="AL1610" s="173"/>
      <c r="AM1610" s="179"/>
      <c r="AN1610" s="179"/>
      <c r="AO1610" s="194"/>
      <c r="AP1610" s="179">
        <v>1E-3</v>
      </c>
      <c r="AQ1610" s="179"/>
    </row>
    <row r="1611" spans="2:43">
      <c r="B1611" s="179"/>
      <c r="C1611" s="179"/>
      <c r="D1611" s="179"/>
      <c r="E1611" s="179"/>
      <c r="F1611" s="179"/>
      <c r="G1611" s="179"/>
      <c r="H1611" s="179"/>
      <c r="I1611" s="179"/>
      <c r="J1611" s="179"/>
      <c r="K1611" s="196">
        <f t="shared" si="124"/>
        <v>0</v>
      </c>
      <c r="L1611" s="1118"/>
      <c r="M1611" s="1119"/>
      <c r="N1611" s="1118"/>
      <c r="O1611" s="1119"/>
      <c r="P1611" s="184"/>
      <c r="Q1611" s="184"/>
      <c r="R1611" s="184"/>
      <c r="S1611" s="175"/>
      <c r="T1611" s="175"/>
      <c r="U1611" s="175"/>
      <c r="V1611" s="175"/>
      <c r="W1611" s="175"/>
      <c r="X1611" s="175"/>
      <c r="Y1611" s="175"/>
      <c r="Z1611" s="175"/>
      <c r="AA1611" s="175"/>
      <c r="AB1611" s="175"/>
      <c r="AC1611" s="175"/>
      <c r="AD1611" s="179"/>
      <c r="AE1611" s="179"/>
      <c r="AF1611" s="179"/>
      <c r="AG1611" s="179"/>
      <c r="AH1611" s="179"/>
      <c r="AI1611" s="173"/>
      <c r="AJ1611" s="173"/>
      <c r="AK1611" s="173"/>
      <c r="AL1611" s="173"/>
      <c r="AM1611" s="179"/>
      <c r="AN1611" s="179"/>
      <c r="AO1611" s="194"/>
      <c r="AP1611" s="179">
        <v>1E-3</v>
      </c>
      <c r="AQ1611" s="179"/>
    </row>
    <row r="1612" spans="2:43">
      <c r="B1612" s="179"/>
      <c r="C1612" s="179"/>
      <c r="D1612" s="179"/>
      <c r="E1612" s="179"/>
      <c r="F1612" s="179"/>
      <c r="G1612" s="179"/>
      <c r="H1612" s="179"/>
      <c r="I1612" s="179"/>
      <c r="J1612" s="179"/>
      <c r="K1612" s="196">
        <f t="shared" si="124"/>
        <v>0</v>
      </c>
      <c r="L1612" s="1118"/>
      <c r="M1612" s="1119"/>
      <c r="N1612" s="1118"/>
      <c r="O1612" s="1119"/>
      <c r="P1612" s="184"/>
      <c r="Q1612" s="184"/>
      <c r="R1612" s="184"/>
      <c r="S1612" s="175"/>
      <c r="T1612" s="175"/>
      <c r="U1612" s="175"/>
      <c r="V1612" s="175"/>
      <c r="W1612" s="175"/>
      <c r="X1612" s="175"/>
      <c r="Y1612" s="175"/>
      <c r="Z1612" s="175"/>
      <c r="AA1612" s="175"/>
      <c r="AB1612" s="175"/>
      <c r="AC1612" s="175"/>
      <c r="AD1612" s="179"/>
      <c r="AE1612" s="179"/>
      <c r="AF1612" s="179"/>
      <c r="AG1612" s="179"/>
      <c r="AH1612" s="179"/>
      <c r="AI1612" s="173"/>
      <c r="AJ1612" s="173"/>
      <c r="AK1612" s="173"/>
      <c r="AL1612" s="173"/>
      <c r="AM1612" s="179"/>
      <c r="AN1612" s="179"/>
      <c r="AO1612" s="194"/>
      <c r="AP1612" s="179">
        <v>1E-3</v>
      </c>
      <c r="AQ1612" s="179"/>
    </row>
    <row r="1613" spans="2:43">
      <c r="B1613" s="179"/>
      <c r="C1613" s="179"/>
      <c r="D1613" s="179"/>
      <c r="E1613" s="179"/>
      <c r="F1613" s="179"/>
      <c r="G1613" s="179"/>
      <c r="H1613" s="179"/>
      <c r="I1613" s="179"/>
      <c r="J1613" s="179"/>
      <c r="K1613" s="196">
        <f t="shared" si="124"/>
        <v>0</v>
      </c>
      <c r="L1613" s="1118"/>
      <c r="M1613" s="1119"/>
      <c r="N1613" s="1118"/>
      <c r="O1613" s="1119"/>
      <c r="P1613" s="184"/>
      <c r="Q1613" s="184"/>
      <c r="R1613" s="184"/>
      <c r="S1613" s="175"/>
      <c r="T1613" s="175"/>
      <c r="U1613" s="175"/>
      <c r="V1613" s="175"/>
      <c r="W1613" s="175"/>
      <c r="X1613" s="175"/>
      <c r="Y1613" s="175"/>
      <c r="Z1613" s="175"/>
      <c r="AA1613" s="175"/>
      <c r="AB1613" s="175"/>
      <c r="AC1613" s="175"/>
      <c r="AD1613" s="179"/>
      <c r="AE1613" s="179"/>
      <c r="AF1613" s="179"/>
      <c r="AG1613" s="179"/>
      <c r="AH1613" s="179"/>
      <c r="AI1613" s="173"/>
      <c r="AJ1613" s="173"/>
      <c r="AK1613" s="173"/>
      <c r="AL1613" s="173"/>
      <c r="AM1613" s="179"/>
      <c r="AN1613" s="179"/>
      <c r="AO1613" s="194"/>
      <c r="AP1613" s="179">
        <v>1E-3</v>
      </c>
      <c r="AQ1613" s="179"/>
    </row>
    <row r="1614" spans="2:43">
      <c r="B1614" s="179"/>
      <c r="C1614" s="179"/>
      <c r="D1614" s="179"/>
      <c r="E1614" s="179"/>
      <c r="F1614" s="179"/>
      <c r="G1614" s="179"/>
      <c r="H1614" s="179"/>
      <c r="I1614" s="179"/>
      <c r="J1614" s="179"/>
      <c r="K1614" s="196">
        <f t="shared" si="124"/>
        <v>0</v>
      </c>
      <c r="L1614" s="1118"/>
      <c r="M1614" s="1119"/>
      <c r="N1614" s="1118"/>
      <c r="O1614" s="1119"/>
      <c r="P1614" s="184"/>
      <c r="Q1614" s="184"/>
      <c r="R1614" s="184"/>
      <c r="S1614" s="175"/>
      <c r="T1614" s="175"/>
      <c r="U1614" s="175"/>
      <c r="V1614" s="175"/>
      <c r="W1614" s="175"/>
      <c r="X1614" s="175"/>
      <c r="Y1614" s="175"/>
      <c r="Z1614" s="175"/>
      <c r="AA1614" s="175"/>
      <c r="AB1614" s="175"/>
      <c r="AC1614" s="175"/>
      <c r="AD1614" s="179"/>
      <c r="AE1614" s="179"/>
      <c r="AF1614" s="179"/>
      <c r="AG1614" s="179"/>
      <c r="AH1614" s="179"/>
      <c r="AI1614" s="173"/>
      <c r="AJ1614" s="173"/>
      <c r="AK1614" s="173"/>
      <c r="AL1614" s="173"/>
      <c r="AM1614" s="179"/>
      <c r="AN1614" s="179"/>
      <c r="AO1614" s="194"/>
      <c r="AP1614" s="179">
        <v>1E-3</v>
      </c>
      <c r="AQ1614" s="179"/>
    </row>
    <row r="1615" spans="2:43">
      <c r="B1615" s="179"/>
      <c r="C1615" s="179"/>
      <c r="D1615" s="179"/>
      <c r="E1615" s="179"/>
      <c r="F1615" s="179"/>
      <c r="G1615" s="179"/>
      <c r="H1615" s="179"/>
      <c r="I1615" s="179"/>
      <c r="J1615" s="179"/>
      <c r="K1615" s="196">
        <f t="shared" si="124"/>
        <v>0</v>
      </c>
      <c r="L1615" s="1118"/>
      <c r="M1615" s="1119"/>
      <c r="N1615" s="1118"/>
      <c r="O1615" s="1119"/>
      <c r="P1615" s="184"/>
      <c r="Q1615" s="184"/>
      <c r="R1615" s="184"/>
      <c r="S1615" s="175"/>
      <c r="T1615" s="175"/>
      <c r="U1615" s="175"/>
      <c r="V1615" s="175"/>
      <c r="W1615" s="175"/>
      <c r="X1615" s="175"/>
      <c r="Y1615" s="175"/>
      <c r="Z1615" s="175"/>
      <c r="AA1615" s="175"/>
      <c r="AB1615" s="175"/>
      <c r="AC1615" s="175"/>
      <c r="AD1615" s="179"/>
      <c r="AE1615" s="179"/>
      <c r="AF1615" s="179"/>
      <c r="AG1615" s="179"/>
      <c r="AH1615" s="179"/>
      <c r="AI1615" s="173"/>
      <c r="AJ1615" s="173"/>
      <c r="AK1615" s="173"/>
      <c r="AL1615" s="173"/>
      <c r="AM1615" s="179"/>
      <c r="AN1615" s="179"/>
      <c r="AO1615" s="194"/>
      <c r="AP1615" s="179">
        <v>1E-3</v>
      </c>
      <c r="AQ1615" s="179"/>
    </row>
    <row r="1616" spans="2:43">
      <c r="B1616" s="179"/>
      <c r="C1616" s="179"/>
      <c r="D1616" s="179"/>
      <c r="E1616" s="179"/>
      <c r="F1616" s="179"/>
      <c r="G1616" s="179"/>
      <c r="H1616" s="179"/>
      <c r="I1616" s="179"/>
      <c r="J1616" s="179"/>
      <c r="K1616" s="196">
        <f t="shared" si="124"/>
        <v>0</v>
      </c>
      <c r="L1616" s="1118"/>
      <c r="M1616" s="1119"/>
      <c r="N1616" s="1118"/>
      <c r="O1616" s="1119"/>
      <c r="P1616" s="184"/>
      <c r="Q1616" s="184"/>
      <c r="R1616" s="184"/>
      <c r="S1616" s="175"/>
      <c r="T1616" s="175"/>
      <c r="U1616" s="175"/>
      <c r="V1616" s="175"/>
      <c r="W1616" s="175"/>
      <c r="X1616" s="175"/>
      <c r="Y1616" s="175"/>
      <c r="Z1616" s="175"/>
      <c r="AA1616" s="175"/>
      <c r="AB1616" s="175"/>
      <c r="AC1616" s="175"/>
      <c r="AD1616" s="179"/>
      <c r="AE1616" s="179"/>
      <c r="AF1616" s="179"/>
      <c r="AG1616" s="179"/>
      <c r="AH1616" s="179"/>
      <c r="AI1616" s="173"/>
      <c r="AJ1616" s="173"/>
      <c r="AK1616" s="173"/>
      <c r="AL1616" s="173"/>
      <c r="AM1616" s="179"/>
      <c r="AN1616" s="179"/>
      <c r="AO1616" s="194"/>
      <c r="AP1616" s="179">
        <v>1E-3</v>
      </c>
      <c r="AQ1616" s="179"/>
    </row>
    <row r="1617" spans="2:43">
      <c r="B1617" s="179"/>
      <c r="C1617" s="179"/>
      <c r="D1617" s="179"/>
      <c r="E1617" s="179"/>
      <c r="F1617" s="179"/>
      <c r="G1617" s="179"/>
      <c r="H1617" s="179"/>
      <c r="I1617" s="179"/>
      <c r="J1617" s="179"/>
      <c r="K1617" s="196">
        <f t="shared" si="124"/>
        <v>0</v>
      </c>
      <c r="L1617" s="1118"/>
      <c r="M1617" s="1119"/>
      <c r="N1617" s="1118"/>
      <c r="O1617" s="1119"/>
      <c r="P1617" s="184"/>
      <c r="Q1617" s="184"/>
      <c r="R1617" s="184"/>
      <c r="S1617" s="175"/>
      <c r="T1617" s="175"/>
      <c r="U1617" s="175"/>
      <c r="V1617" s="175"/>
      <c r="W1617" s="175"/>
      <c r="X1617" s="175"/>
      <c r="Y1617" s="175"/>
      <c r="Z1617" s="175"/>
      <c r="AA1617" s="175"/>
      <c r="AB1617" s="175"/>
      <c r="AC1617" s="175"/>
      <c r="AD1617" s="179"/>
      <c r="AE1617" s="179"/>
      <c r="AF1617" s="179"/>
      <c r="AG1617" s="179"/>
      <c r="AH1617" s="179"/>
      <c r="AI1617" s="173"/>
      <c r="AJ1617" s="173"/>
      <c r="AK1617" s="173"/>
      <c r="AL1617" s="173"/>
      <c r="AM1617" s="179"/>
      <c r="AN1617" s="179"/>
      <c r="AO1617" s="194"/>
      <c r="AP1617" s="179">
        <v>1E-3</v>
      </c>
      <c r="AQ1617" s="179"/>
    </row>
    <row r="1618" spans="2:43">
      <c r="B1618" s="179"/>
      <c r="C1618" s="179"/>
      <c r="D1618" s="179"/>
      <c r="E1618" s="179"/>
      <c r="F1618" s="179"/>
      <c r="G1618" s="179"/>
      <c r="H1618" s="179"/>
      <c r="I1618" s="179"/>
      <c r="J1618" s="179"/>
      <c r="K1618" s="196">
        <f t="shared" si="124"/>
        <v>0</v>
      </c>
      <c r="L1618" s="1118"/>
      <c r="M1618" s="1119"/>
      <c r="N1618" s="1118"/>
      <c r="O1618" s="1119"/>
      <c r="P1618" s="184"/>
      <c r="Q1618" s="184"/>
      <c r="R1618" s="184"/>
      <c r="S1618" s="175"/>
      <c r="T1618" s="175"/>
      <c r="U1618" s="175"/>
      <c r="V1618" s="175"/>
      <c r="W1618" s="175"/>
      <c r="X1618" s="175"/>
      <c r="Y1618" s="175"/>
      <c r="Z1618" s="175"/>
      <c r="AA1618" s="175"/>
      <c r="AB1618" s="175"/>
      <c r="AC1618" s="175"/>
      <c r="AD1618" s="179"/>
      <c r="AE1618" s="179"/>
      <c r="AF1618" s="179"/>
      <c r="AG1618" s="179"/>
      <c r="AH1618" s="179"/>
      <c r="AI1618" s="173"/>
      <c r="AJ1618" s="173"/>
      <c r="AK1618" s="173"/>
      <c r="AL1618" s="173"/>
      <c r="AM1618" s="179"/>
      <c r="AN1618" s="179"/>
      <c r="AO1618" s="194"/>
      <c r="AP1618" s="179">
        <v>1E-3</v>
      </c>
      <c r="AQ1618" s="179"/>
    </row>
    <row r="1619" spans="2:43">
      <c r="B1619" s="179"/>
      <c r="C1619" s="179"/>
      <c r="D1619" s="179"/>
      <c r="E1619" s="179"/>
      <c r="F1619" s="179"/>
      <c r="G1619" s="179"/>
      <c r="H1619" s="179"/>
      <c r="I1619" s="179"/>
      <c r="J1619" s="179"/>
      <c r="K1619" s="196">
        <f t="shared" si="124"/>
        <v>0</v>
      </c>
      <c r="L1619" s="1118"/>
      <c r="M1619" s="1119"/>
      <c r="N1619" s="1118"/>
      <c r="O1619" s="1119"/>
      <c r="P1619" s="184"/>
      <c r="Q1619" s="184"/>
      <c r="R1619" s="184"/>
      <c r="S1619" s="175"/>
      <c r="T1619" s="175"/>
      <c r="U1619" s="175"/>
      <c r="V1619" s="175"/>
      <c r="W1619" s="175"/>
      <c r="X1619" s="175"/>
      <c r="Y1619" s="175"/>
      <c r="Z1619" s="175"/>
      <c r="AA1619" s="175"/>
      <c r="AB1619" s="175"/>
      <c r="AC1619" s="175"/>
      <c r="AD1619" s="179"/>
      <c r="AE1619" s="179"/>
      <c r="AF1619" s="179"/>
      <c r="AG1619" s="179"/>
      <c r="AH1619" s="179"/>
      <c r="AI1619" s="173"/>
      <c r="AJ1619" s="173"/>
      <c r="AK1619" s="173"/>
      <c r="AL1619" s="173"/>
      <c r="AM1619" s="179"/>
      <c r="AN1619" s="179"/>
      <c r="AO1619" s="194"/>
      <c r="AP1619" s="179">
        <v>1E-3</v>
      </c>
      <c r="AQ1619" s="179"/>
    </row>
    <row r="1620" spans="2:43">
      <c r="B1620" s="179"/>
      <c r="C1620" s="179"/>
      <c r="D1620" s="179"/>
      <c r="E1620" s="179"/>
      <c r="F1620" s="179"/>
      <c r="G1620" s="179"/>
      <c r="H1620" s="179"/>
      <c r="I1620" s="179"/>
      <c r="J1620" s="179"/>
      <c r="K1620" s="196">
        <f t="shared" si="124"/>
        <v>0</v>
      </c>
      <c r="L1620" s="1118"/>
      <c r="M1620" s="1119"/>
      <c r="N1620" s="1118"/>
      <c r="O1620" s="1119"/>
      <c r="P1620" s="184"/>
      <c r="Q1620" s="184"/>
      <c r="R1620" s="184"/>
      <c r="S1620" s="175"/>
      <c r="T1620" s="175"/>
      <c r="U1620" s="175"/>
      <c r="V1620" s="175"/>
      <c r="W1620" s="175"/>
      <c r="X1620" s="175"/>
      <c r="Y1620" s="175"/>
      <c r="Z1620" s="175"/>
      <c r="AA1620" s="175"/>
      <c r="AB1620" s="175"/>
      <c r="AC1620" s="175"/>
      <c r="AD1620" s="179"/>
      <c r="AE1620" s="179"/>
      <c r="AF1620" s="179"/>
      <c r="AG1620" s="179"/>
      <c r="AH1620" s="179"/>
      <c r="AI1620" s="173"/>
      <c r="AJ1620" s="173"/>
      <c r="AK1620" s="173"/>
      <c r="AL1620" s="173"/>
      <c r="AM1620" s="179"/>
      <c r="AN1620" s="179"/>
      <c r="AO1620" s="194"/>
      <c r="AP1620" s="179">
        <v>1E-3</v>
      </c>
      <c r="AQ1620" s="179"/>
    </row>
    <row r="1621" spans="2:43">
      <c r="B1621" s="179"/>
      <c r="C1621" s="179"/>
      <c r="D1621" s="179"/>
      <c r="E1621" s="179"/>
      <c r="F1621" s="179"/>
      <c r="G1621" s="179"/>
      <c r="H1621" s="179"/>
      <c r="I1621" s="179"/>
      <c r="J1621" s="179"/>
      <c r="K1621" s="196">
        <f t="shared" si="124"/>
        <v>0</v>
      </c>
      <c r="L1621" s="1118"/>
      <c r="M1621" s="1119"/>
      <c r="N1621" s="1118"/>
      <c r="O1621" s="1119"/>
      <c r="P1621" s="184"/>
      <c r="Q1621" s="184"/>
      <c r="R1621" s="184"/>
      <c r="S1621" s="175"/>
      <c r="T1621" s="175"/>
      <c r="U1621" s="175"/>
      <c r="V1621" s="175"/>
      <c r="W1621" s="175"/>
      <c r="X1621" s="175"/>
      <c r="Y1621" s="175"/>
      <c r="Z1621" s="175"/>
      <c r="AA1621" s="175"/>
      <c r="AB1621" s="175"/>
      <c r="AC1621" s="175"/>
      <c r="AD1621" s="179"/>
      <c r="AE1621" s="179"/>
      <c r="AF1621" s="179"/>
      <c r="AG1621" s="179"/>
      <c r="AH1621" s="179"/>
      <c r="AI1621" s="173"/>
      <c r="AJ1621" s="173"/>
      <c r="AK1621" s="173"/>
      <c r="AL1621" s="173"/>
      <c r="AM1621" s="179"/>
      <c r="AN1621" s="179"/>
      <c r="AO1621" s="194"/>
      <c r="AP1621" s="179">
        <v>1E-3</v>
      </c>
      <c r="AQ1621" s="179"/>
    </row>
    <row r="1622" spans="2:43">
      <c r="B1622" s="179"/>
      <c r="C1622" s="179"/>
      <c r="D1622" s="179"/>
      <c r="E1622" s="179"/>
      <c r="F1622" s="179"/>
      <c r="G1622" s="179"/>
      <c r="H1622" s="179"/>
      <c r="I1622" s="179"/>
      <c r="J1622" s="179"/>
      <c r="K1622" s="196">
        <f t="shared" si="124"/>
        <v>0</v>
      </c>
      <c r="L1622" s="1118"/>
      <c r="M1622" s="1119"/>
      <c r="N1622" s="1118"/>
      <c r="O1622" s="1119"/>
      <c r="P1622" s="184"/>
      <c r="Q1622" s="184"/>
      <c r="R1622" s="184"/>
      <c r="S1622" s="175"/>
      <c r="T1622" s="175"/>
      <c r="U1622" s="175"/>
      <c r="V1622" s="175"/>
      <c r="W1622" s="175"/>
      <c r="X1622" s="175"/>
      <c r="Y1622" s="175"/>
      <c r="Z1622" s="175"/>
      <c r="AA1622" s="175"/>
      <c r="AB1622" s="175"/>
      <c r="AC1622" s="175"/>
      <c r="AD1622" s="179"/>
      <c r="AE1622" s="179"/>
      <c r="AF1622" s="179"/>
      <c r="AG1622" s="179"/>
      <c r="AH1622" s="179"/>
      <c r="AI1622" s="173"/>
      <c r="AJ1622" s="173"/>
      <c r="AK1622" s="173"/>
      <c r="AL1622" s="173"/>
      <c r="AM1622" s="179"/>
      <c r="AN1622" s="179"/>
      <c r="AO1622" s="194"/>
      <c r="AP1622" s="179">
        <v>1E-3</v>
      </c>
      <c r="AQ1622" s="179"/>
    </row>
    <row r="1623" spans="2:43">
      <c r="B1623" s="179"/>
      <c r="C1623" s="179"/>
      <c r="D1623" s="179"/>
      <c r="E1623" s="179"/>
      <c r="F1623" s="179"/>
      <c r="G1623" s="179"/>
      <c r="H1623" s="179"/>
      <c r="I1623" s="179"/>
      <c r="J1623" s="179"/>
      <c r="K1623" s="196">
        <f t="shared" si="124"/>
        <v>0</v>
      </c>
      <c r="L1623" s="1118"/>
      <c r="M1623" s="1119"/>
      <c r="N1623" s="1118"/>
      <c r="O1623" s="1119"/>
      <c r="P1623" s="184"/>
      <c r="Q1623" s="184"/>
      <c r="R1623" s="184"/>
      <c r="S1623" s="175"/>
      <c r="T1623" s="175"/>
      <c r="U1623" s="175"/>
      <c r="V1623" s="175"/>
      <c r="W1623" s="175"/>
      <c r="X1623" s="175"/>
      <c r="Y1623" s="175"/>
      <c r="Z1623" s="175"/>
      <c r="AA1623" s="175"/>
      <c r="AB1623" s="175"/>
      <c r="AC1623" s="175"/>
      <c r="AD1623" s="179"/>
      <c r="AE1623" s="179"/>
      <c r="AF1623" s="179"/>
      <c r="AG1623" s="179"/>
      <c r="AH1623" s="179"/>
      <c r="AI1623" s="173"/>
      <c r="AJ1623" s="173"/>
      <c r="AK1623" s="173"/>
      <c r="AL1623" s="173"/>
      <c r="AM1623" s="179"/>
      <c r="AN1623" s="179"/>
      <c r="AO1623" s="194"/>
      <c r="AP1623" s="179">
        <v>1E-3</v>
      </c>
      <c r="AQ1623" s="179"/>
    </row>
    <row r="1624" spans="2:43">
      <c r="B1624" s="179"/>
      <c r="C1624" s="179"/>
      <c r="D1624" s="179"/>
      <c r="E1624" s="179"/>
      <c r="F1624" s="179"/>
      <c r="G1624" s="179"/>
      <c r="H1624" s="179"/>
      <c r="I1624" s="179"/>
      <c r="J1624" s="179"/>
      <c r="K1624" s="196">
        <f t="shared" si="124"/>
        <v>0</v>
      </c>
      <c r="L1624" s="1118"/>
      <c r="M1624" s="1119"/>
      <c r="N1624" s="1118"/>
      <c r="O1624" s="1119"/>
      <c r="P1624" s="184"/>
      <c r="Q1624" s="184"/>
      <c r="R1624" s="184"/>
      <c r="S1624" s="175"/>
      <c r="T1624" s="175"/>
      <c r="U1624" s="175"/>
      <c r="V1624" s="175"/>
      <c r="W1624" s="175"/>
      <c r="X1624" s="175"/>
      <c r="Y1624" s="175"/>
      <c r="Z1624" s="175"/>
      <c r="AA1624" s="175"/>
      <c r="AB1624" s="175"/>
      <c r="AC1624" s="175"/>
      <c r="AD1624" s="179"/>
      <c r="AE1624" s="179"/>
      <c r="AF1624" s="179"/>
      <c r="AG1624" s="179"/>
      <c r="AH1624" s="179"/>
      <c r="AI1624" s="173"/>
      <c r="AJ1624" s="173"/>
      <c r="AK1624" s="173"/>
      <c r="AL1624" s="173"/>
      <c r="AM1624" s="179"/>
      <c r="AN1624" s="179"/>
      <c r="AO1624" s="194"/>
      <c r="AP1624" s="179">
        <v>1E-3</v>
      </c>
      <c r="AQ1624" s="179"/>
    </row>
    <row r="1625" spans="2:43">
      <c r="B1625" s="179"/>
      <c r="C1625" s="179"/>
      <c r="D1625" s="179"/>
      <c r="E1625" s="179"/>
      <c r="F1625" s="179"/>
      <c r="G1625" s="179"/>
      <c r="H1625" s="179"/>
      <c r="I1625" s="179"/>
      <c r="J1625" s="179"/>
      <c r="K1625" s="196">
        <f t="shared" si="124"/>
        <v>0</v>
      </c>
      <c r="L1625" s="1118"/>
      <c r="M1625" s="1119"/>
      <c r="N1625" s="1118"/>
      <c r="O1625" s="1119"/>
      <c r="P1625" s="184"/>
      <c r="Q1625" s="184"/>
      <c r="R1625" s="184"/>
      <c r="S1625" s="175"/>
      <c r="T1625" s="175"/>
      <c r="U1625" s="175"/>
      <c r="V1625" s="175"/>
      <c r="W1625" s="175"/>
      <c r="X1625" s="175"/>
      <c r="Y1625" s="175"/>
      <c r="Z1625" s="175"/>
      <c r="AA1625" s="175"/>
      <c r="AB1625" s="175"/>
      <c r="AC1625" s="175"/>
      <c r="AD1625" s="179"/>
      <c r="AE1625" s="179"/>
      <c r="AF1625" s="179"/>
      <c r="AG1625" s="179"/>
      <c r="AH1625" s="179"/>
      <c r="AI1625" s="173"/>
      <c r="AJ1625" s="173"/>
      <c r="AK1625" s="173"/>
      <c r="AL1625" s="173"/>
      <c r="AM1625" s="179"/>
      <c r="AN1625" s="179"/>
      <c r="AO1625" s="194"/>
      <c r="AP1625" s="179">
        <v>1E-3</v>
      </c>
      <c r="AQ1625" s="179"/>
    </row>
    <row r="1626" spans="2:43">
      <c r="B1626" s="179"/>
      <c r="C1626" s="179"/>
      <c r="D1626" s="179"/>
      <c r="E1626" s="179"/>
      <c r="F1626" s="179"/>
      <c r="G1626" s="179"/>
      <c r="H1626" s="179"/>
      <c r="I1626" s="179"/>
      <c r="J1626" s="179"/>
      <c r="K1626" s="196">
        <f t="shared" si="124"/>
        <v>0</v>
      </c>
      <c r="L1626" s="1118"/>
      <c r="M1626" s="1119"/>
      <c r="N1626" s="1118"/>
      <c r="O1626" s="1119"/>
      <c r="P1626" s="184"/>
      <c r="Q1626" s="184"/>
      <c r="R1626" s="184"/>
      <c r="S1626" s="175"/>
      <c r="T1626" s="175"/>
      <c r="U1626" s="175"/>
      <c r="V1626" s="175"/>
      <c r="W1626" s="175"/>
      <c r="X1626" s="175"/>
      <c r="Y1626" s="175"/>
      <c r="Z1626" s="175"/>
      <c r="AA1626" s="175"/>
      <c r="AB1626" s="175"/>
      <c r="AC1626" s="175"/>
      <c r="AD1626" s="179"/>
      <c r="AE1626" s="179"/>
      <c r="AF1626" s="179"/>
      <c r="AG1626" s="179"/>
      <c r="AH1626" s="179"/>
      <c r="AI1626" s="173"/>
      <c r="AJ1626" s="173"/>
      <c r="AK1626" s="173"/>
      <c r="AL1626" s="173"/>
      <c r="AM1626" s="179"/>
      <c r="AN1626" s="179"/>
      <c r="AO1626" s="194"/>
      <c r="AP1626" s="179">
        <v>1E-3</v>
      </c>
      <c r="AQ1626" s="179"/>
    </row>
    <row r="1627" spans="2:43">
      <c r="B1627" s="179"/>
      <c r="C1627" s="179"/>
      <c r="D1627" s="179"/>
      <c r="E1627" s="179"/>
      <c r="F1627" s="179"/>
      <c r="G1627" s="179"/>
      <c r="H1627" s="179"/>
      <c r="I1627" s="179"/>
      <c r="J1627" s="179"/>
      <c r="K1627" s="196">
        <f t="shared" si="124"/>
        <v>0</v>
      </c>
      <c r="L1627" s="1118"/>
      <c r="M1627" s="1119"/>
      <c r="N1627" s="1118"/>
      <c r="O1627" s="1119"/>
      <c r="P1627" s="184"/>
      <c r="Q1627" s="184"/>
      <c r="R1627" s="184"/>
      <c r="S1627" s="175"/>
      <c r="T1627" s="175"/>
      <c r="U1627" s="175"/>
      <c r="V1627" s="175"/>
      <c r="W1627" s="175"/>
      <c r="X1627" s="175"/>
      <c r="Y1627" s="175"/>
      <c r="Z1627" s="175"/>
      <c r="AA1627" s="175"/>
      <c r="AB1627" s="175"/>
      <c r="AC1627" s="175"/>
      <c r="AD1627" s="179"/>
      <c r="AE1627" s="179"/>
      <c r="AF1627" s="179"/>
      <c r="AG1627" s="179"/>
      <c r="AH1627" s="179"/>
      <c r="AI1627" s="173"/>
      <c r="AJ1627" s="173"/>
      <c r="AK1627" s="173"/>
      <c r="AL1627" s="173"/>
      <c r="AM1627" s="179"/>
      <c r="AN1627" s="179"/>
      <c r="AO1627" s="194"/>
      <c r="AP1627" s="179">
        <v>1E-3</v>
      </c>
      <c r="AQ1627" s="179"/>
    </row>
    <row r="1628" spans="2:43">
      <c r="B1628" s="179"/>
      <c r="C1628" s="179"/>
      <c r="D1628" s="179"/>
      <c r="E1628" s="179"/>
      <c r="F1628" s="179"/>
      <c r="G1628" s="179"/>
      <c r="H1628" s="179"/>
      <c r="I1628" s="179"/>
      <c r="J1628" s="179"/>
      <c r="K1628" s="196">
        <f t="shared" si="124"/>
        <v>0</v>
      </c>
      <c r="L1628" s="1118"/>
      <c r="M1628" s="1119"/>
      <c r="N1628" s="1118"/>
      <c r="O1628" s="1119"/>
      <c r="P1628" s="184"/>
      <c r="Q1628" s="184"/>
      <c r="R1628" s="184"/>
      <c r="S1628" s="175"/>
      <c r="T1628" s="175"/>
      <c r="U1628" s="175"/>
      <c r="V1628" s="175"/>
      <c r="W1628" s="175"/>
      <c r="X1628" s="175"/>
      <c r="Y1628" s="175"/>
      <c r="Z1628" s="175"/>
      <c r="AA1628" s="175"/>
      <c r="AB1628" s="175"/>
      <c r="AC1628" s="175"/>
      <c r="AD1628" s="179"/>
      <c r="AE1628" s="179"/>
      <c r="AF1628" s="179"/>
      <c r="AG1628" s="179"/>
      <c r="AH1628" s="179"/>
      <c r="AI1628" s="173"/>
      <c r="AJ1628" s="173"/>
      <c r="AK1628" s="173"/>
      <c r="AL1628" s="173"/>
      <c r="AM1628" s="179"/>
      <c r="AN1628" s="179"/>
      <c r="AO1628" s="194"/>
      <c r="AP1628" s="179">
        <v>1E-3</v>
      </c>
      <c r="AQ1628" s="179"/>
    </row>
    <row r="1629" spans="2:43">
      <c r="B1629" s="179"/>
      <c r="C1629" s="179"/>
      <c r="D1629" s="179"/>
      <c r="E1629" s="179"/>
      <c r="F1629" s="179"/>
      <c r="G1629" s="179"/>
      <c r="H1629" s="179"/>
      <c r="I1629" s="179"/>
      <c r="J1629" s="179"/>
      <c r="K1629" s="196">
        <f t="shared" si="124"/>
        <v>0</v>
      </c>
      <c r="L1629" s="1118"/>
      <c r="M1629" s="1119"/>
      <c r="N1629" s="1118"/>
      <c r="O1629" s="1119"/>
      <c r="P1629" s="184"/>
      <c r="Q1629" s="184"/>
      <c r="R1629" s="184"/>
      <c r="S1629" s="175"/>
      <c r="T1629" s="175"/>
      <c r="U1629" s="175"/>
      <c r="V1629" s="175"/>
      <c r="W1629" s="175"/>
      <c r="X1629" s="175"/>
      <c r="Y1629" s="175"/>
      <c r="Z1629" s="175"/>
      <c r="AA1629" s="175"/>
      <c r="AB1629" s="175"/>
      <c r="AC1629" s="175"/>
      <c r="AD1629" s="179"/>
      <c r="AE1629" s="179"/>
      <c r="AF1629" s="179"/>
      <c r="AG1629" s="179"/>
      <c r="AH1629" s="179"/>
      <c r="AI1629" s="173"/>
      <c r="AJ1629" s="173"/>
      <c r="AK1629" s="173"/>
      <c r="AL1629" s="173"/>
      <c r="AM1629" s="179"/>
      <c r="AN1629" s="179"/>
      <c r="AO1629" s="194"/>
      <c r="AP1629" s="179">
        <v>1E-3</v>
      </c>
      <c r="AQ1629" s="179"/>
    </row>
    <row r="1630" spans="2:43">
      <c r="B1630" s="179"/>
      <c r="C1630" s="179"/>
      <c r="D1630" s="179"/>
      <c r="E1630" s="179"/>
      <c r="F1630" s="179"/>
      <c r="G1630" s="179"/>
      <c r="H1630" s="179"/>
      <c r="I1630" s="179"/>
      <c r="J1630" s="179"/>
      <c r="K1630" s="196">
        <f t="shared" si="124"/>
        <v>0</v>
      </c>
      <c r="L1630" s="1118"/>
      <c r="M1630" s="1119"/>
      <c r="N1630" s="1118"/>
      <c r="O1630" s="1119"/>
      <c r="P1630" s="184"/>
      <c r="Q1630" s="184"/>
      <c r="R1630" s="184"/>
      <c r="S1630" s="175"/>
      <c r="T1630" s="175"/>
      <c r="U1630" s="175"/>
      <c r="V1630" s="175"/>
      <c r="W1630" s="175"/>
      <c r="X1630" s="175"/>
      <c r="Y1630" s="175"/>
      <c r="Z1630" s="175"/>
      <c r="AA1630" s="175"/>
      <c r="AB1630" s="175"/>
      <c r="AC1630" s="175"/>
      <c r="AD1630" s="179"/>
      <c r="AE1630" s="179"/>
      <c r="AF1630" s="179"/>
      <c r="AG1630" s="179"/>
      <c r="AH1630" s="179"/>
      <c r="AI1630" s="173"/>
      <c r="AJ1630" s="173"/>
      <c r="AK1630" s="173"/>
      <c r="AL1630" s="173"/>
      <c r="AM1630" s="179"/>
      <c r="AN1630" s="179"/>
      <c r="AO1630" s="194"/>
      <c r="AP1630" s="179">
        <v>1E-3</v>
      </c>
      <c r="AQ1630" s="179"/>
    </row>
    <row r="1631" spans="2:43">
      <c r="B1631" s="179"/>
      <c r="C1631" s="179"/>
      <c r="D1631" s="179"/>
      <c r="E1631" s="179"/>
      <c r="F1631" s="179"/>
      <c r="G1631" s="179"/>
      <c r="H1631" s="179"/>
      <c r="I1631" s="179"/>
      <c r="J1631" s="179"/>
      <c r="K1631" s="196">
        <f t="shared" si="124"/>
        <v>0</v>
      </c>
      <c r="L1631" s="1118"/>
      <c r="M1631" s="1119"/>
      <c r="N1631" s="1118"/>
      <c r="O1631" s="1119"/>
      <c r="P1631" s="184"/>
      <c r="Q1631" s="184"/>
      <c r="R1631" s="184"/>
      <c r="S1631" s="175"/>
      <c r="T1631" s="175"/>
      <c r="U1631" s="175"/>
      <c r="V1631" s="175"/>
      <c r="W1631" s="175"/>
      <c r="X1631" s="175"/>
      <c r="Y1631" s="175"/>
      <c r="Z1631" s="175"/>
      <c r="AA1631" s="175"/>
      <c r="AB1631" s="175"/>
      <c r="AC1631" s="175"/>
      <c r="AD1631" s="179"/>
      <c r="AE1631" s="179"/>
      <c r="AF1631" s="179"/>
      <c r="AG1631" s="179"/>
      <c r="AH1631" s="179"/>
      <c r="AI1631" s="173"/>
      <c r="AJ1631" s="173"/>
      <c r="AK1631" s="173"/>
      <c r="AL1631" s="173"/>
      <c r="AM1631" s="179"/>
      <c r="AN1631" s="179"/>
      <c r="AO1631" s="194"/>
      <c r="AP1631" s="179">
        <v>1E-3</v>
      </c>
      <c r="AQ1631" s="179"/>
    </row>
    <row r="1632" spans="2:43">
      <c r="B1632" s="179"/>
      <c r="C1632" s="179"/>
      <c r="D1632" s="179"/>
      <c r="E1632" s="179"/>
      <c r="F1632" s="179"/>
      <c r="G1632" s="179"/>
      <c r="H1632" s="179"/>
      <c r="I1632" s="179"/>
      <c r="J1632" s="179"/>
      <c r="K1632" s="196">
        <f t="shared" si="124"/>
        <v>0</v>
      </c>
      <c r="L1632" s="1118"/>
      <c r="M1632" s="1119"/>
      <c r="N1632" s="1118"/>
      <c r="O1632" s="1119"/>
      <c r="P1632" s="184"/>
      <c r="Q1632" s="184"/>
      <c r="R1632" s="184"/>
      <c r="S1632" s="175"/>
      <c r="T1632" s="175"/>
      <c r="U1632" s="175"/>
      <c r="V1632" s="175"/>
      <c r="W1632" s="175"/>
      <c r="X1632" s="175"/>
      <c r="Y1632" s="175"/>
      <c r="Z1632" s="175"/>
      <c r="AA1632" s="175"/>
      <c r="AB1632" s="175"/>
      <c r="AC1632" s="175"/>
      <c r="AD1632" s="179"/>
      <c r="AE1632" s="179"/>
      <c r="AF1632" s="179"/>
      <c r="AG1632" s="179"/>
      <c r="AH1632" s="179"/>
      <c r="AI1632" s="173"/>
      <c r="AJ1632" s="173"/>
      <c r="AK1632" s="173"/>
      <c r="AL1632" s="173"/>
      <c r="AM1632" s="179"/>
      <c r="AN1632" s="179"/>
      <c r="AO1632" s="194"/>
      <c r="AP1632" s="179">
        <v>1E-3</v>
      </c>
      <c r="AQ1632" s="179"/>
    </row>
    <row r="1633" spans="2:43">
      <c r="B1633" s="179"/>
      <c r="C1633" s="179"/>
      <c r="D1633" s="179"/>
      <c r="E1633" s="179"/>
      <c r="F1633" s="179"/>
      <c r="G1633" s="179"/>
      <c r="H1633" s="179"/>
      <c r="I1633" s="179"/>
      <c r="J1633" s="179"/>
      <c r="K1633" s="196">
        <f t="shared" si="124"/>
        <v>0</v>
      </c>
      <c r="L1633" s="1118"/>
      <c r="M1633" s="1119"/>
      <c r="N1633" s="1118"/>
      <c r="O1633" s="1119"/>
      <c r="P1633" s="184"/>
      <c r="Q1633" s="184"/>
      <c r="R1633" s="184"/>
      <c r="S1633" s="175"/>
      <c r="T1633" s="175"/>
      <c r="U1633" s="175"/>
      <c r="V1633" s="175"/>
      <c r="W1633" s="175"/>
      <c r="X1633" s="175"/>
      <c r="Y1633" s="175"/>
      <c r="Z1633" s="175"/>
      <c r="AA1633" s="175"/>
      <c r="AB1633" s="175"/>
      <c r="AC1633" s="175"/>
      <c r="AD1633" s="179"/>
      <c r="AE1633" s="179"/>
      <c r="AF1633" s="179"/>
      <c r="AG1633" s="179"/>
      <c r="AH1633" s="179"/>
      <c r="AI1633" s="173"/>
      <c r="AJ1633" s="173"/>
      <c r="AK1633" s="173"/>
      <c r="AL1633" s="173"/>
      <c r="AM1633" s="179"/>
      <c r="AN1633" s="179"/>
      <c r="AO1633" s="194"/>
      <c r="AP1633" s="179">
        <v>1E-3</v>
      </c>
      <c r="AQ1633" s="179"/>
    </row>
    <row r="1634" spans="2:43">
      <c r="B1634" s="179"/>
      <c r="C1634" s="179"/>
      <c r="D1634" s="179"/>
      <c r="E1634" s="179"/>
      <c r="F1634" s="179"/>
      <c r="G1634" s="179"/>
      <c r="H1634" s="179"/>
      <c r="I1634" s="179"/>
      <c r="J1634" s="179"/>
      <c r="K1634" s="196">
        <f t="shared" si="124"/>
        <v>0</v>
      </c>
      <c r="L1634" s="1118"/>
      <c r="M1634" s="1119"/>
      <c r="N1634" s="1118"/>
      <c r="O1634" s="1119"/>
      <c r="P1634" s="184"/>
      <c r="Q1634" s="184"/>
      <c r="R1634" s="184"/>
      <c r="S1634" s="175"/>
      <c r="T1634" s="175"/>
      <c r="U1634" s="175"/>
      <c r="V1634" s="175"/>
      <c r="W1634" s="175"/>
      <c r="X1634" s="175"/>
      <c r="Y1634" s="175"/>
      <c r="Z1634" s="175"/>
      <c r="AA1634" s="175"/>
      <c r="AB1634" s="175"/>
      <c r="AC1634" s="175"/>
      <c r="AD1634" s="179"/>
      <c r="AE1634" s="179"/>
      <c r="AF1634" s="179"/>
      <c r="AG1634" s="179"/>
      <c r="AH1634" s="179"/>
      <c r="AI1634" s="173"/>
      <c r="AJ1634" s="173"/>
      <c r="AK1634" s="173"/>
      <c r="AL1634" s="173"/>
      <c r="AM1634" s="179"/>
      <c r="AN1634" s="179"/>
      <c r="AO1634" s="194"/>
      <c r="AP1634" s="179">
        <v>1E-3</v>
      </c>
      <c r="AQ1634" s="179"/>
    </row>
    <row r="1635" spans="2:43">
      <c r="B1635" s="179"/>
      <c r="C1635" s="179"/>
      <c r="D1635" s="179"/>
      <c r="E1635" s="179"/>
      <c r="F1635" s="179"/>
      <c r="G1635" s="179"/>
      <c r="H1635" s="179"/>
      <c r="I1635" s="179"/>
      <c r="J1635" s="179"/>
      <c r="K1635" s="196">
        <f t="shared" si="124"/>
        <v>0</v>
      </c>
      <c r="L1635" s="1118"/>
      <c r="M1635" s="1119"/>
      <c r="N1635" s="1118"/>
      <c r="O1635" s="1119"/>
      <c r="P1635" s="184"/>
      <c r="Q1635" s="184"/>
      <c r="R1635" s="184"/>
      <c r="S1635" s="175"/>
      <c r="T1635" s="175"/>
      <c r="U1635" s="175"/>
      <c r="V1635" s="175"/>
      <c r="W1635" s="175"/>
      <c r="X1635" s="175"/>
      <c r="Y1635" s="175"/>
      <c r="Z1635" s="175"/>
      <c r="AA1635" s="175"/>
      <c r="AB1635" s="175"/>
      <c r="AC1635" s="175"/>
      <c r="AD1635" s="179"/>
      <c r="AE1635" s="179"/>
      <c r="AF1635" s="179"/>
      <c r="AG1635" s="179"/>
      <c r="AH1635" s="179"/>
      <c r="AI1635" s="173"/>
      <c r="AJ1635" s="173"/>
      <c r="AK1635" s="173"/>
      <c r="AL1635" s="173"/>
      <c r="AM1635" s="179"/>
      <c r="AN1635" s="179"/>
      <c r="AO1635" s="194"/>
      <c r="AP1635" s="179">
        <v>1E-3</v>
      </c>
      <c r="AQ1635" s="179"/>
    </row>
    <row r="1636" spans="2:43">
      <c r="B1636" s="179"/>
      <c r="C1636" s="179"/>
      <c r="D1636" s="179"/>
      <c r="E1636" s="179"/>
      <c r="F1636" s="179"/>
      <c r="G1636" s="179"/>
      <c r="H1636" s="179"/>
      <c r="I1636" s="179"/>
      <c r="J1636" s="179"/>
      <c r="K1636" s="196">
        <f t="shared" si="124"/>
        <v>0</v>
      </c>
      <c r="L1636" s="1118"/>
      <c r="M1636" s="1119"/>
      <c r="N1636" s="1118"/>
      <c r="O1636" s="1119"/>
      <c r="P1636" s="184"/>
      <c r="Q1636" s="184"/>
      <c r="R1636" s="184"/>
      <c r="S1636" s="175"/>
      <c r="T1636" s="175"/>
      <c r="U1636" s="175"/>
      <c r="V1636" s="175"/>
      <c r="W1636" s="175"/>
      <c r="X1636" s="175"/>
      <c r="Y1636" s="175"/>
      <c r="Z1636" s="175"/>
      <c r="AA1636" s="175"/>
      <c r="AB1636" s="175"/>
      <c r="AC1636" s="175"/>
      <c r="AD1636" s="179"/>
      <c r="AE1636" s="179"/>
      <c r="AF1636" s="179"/>
      <c r="AG1636" s="179"/>
      <c r="AH1636" s="179"/>
      <c r="AI1636" s="173"/>
      <c r="AJ1636" s="173"/>
      <c r="AK1636" s="173"/>
      <c r="AL1636" s="173"/>
      <c r="AM1636" s="179"/>
      <c r="AN1636" s="179"/>
      <c r="AO1636" s="194"/>
      <c r="AP1636" s="179">
        <v>1E-3</v>
      </c>
      <c r="AQ1636" s="179"/>
    </row>
    <row r="1637" spans="2:43">
      <c r="B1637" s="179"/>
      <c r="C1637" s="179"/>
      <c r="D1637" s="179"/>
      <c r="E1637" s="179"/>
      <c r="F1637" s="179"/>
      <c r="G1637" s="179"/>
      <c r="H1637" s="179"/>
      <c r="I1637" s="179"/>
      <c r="J1637" s="179"/>
      <c r="K1637" s="196">
        <f t="shared" si="124"/>
        <v>0</v>
      </c>
      <c r="L1637" s="1118"/>
      <c r="M1637" s="1119"/>
      <c r="N1637" s="1118"/>
      <c r="O1637" s="1119"/>
      <c r="P1637" s="184"/>
      <c r="Q1637" s="184"/>
      <c r="R1637" s="184"/>
      <c r="S1637" s="175"/>
      <c r="T1637" s="175"/>
      <c r="U1637" s="175"/>
      <c r="V1637" s="175"/>
      <c r="W1637" s="175"/>
      <c r="X1637" s="175"/>
      <c r="Y1637" s="175"/>
      <c r="Z1637" s="175"/>
      <c r="AA1637" s="175"/>
      <c r="AB1637" s="175"/>
      <c r="AC1637" s="175"/>
      <c r="AD1637" s="179"/>
      <c r="AE1637" s="179"/>
      <c r="AF1637" s="179"/>
      <c r="AG1637" s="179"/>
      <c r="AH1637" s="179"/>
      <c r="AI1637" s="173"/>
      <c r="AJ1637" s="173"/>
      <c r="AK1637" s="173"/>
      <c r="AL1637" s="173"/>
      <c r="AM1637" s="179"/>
      <c r="AN1637" s="179"/>
      <c r="AO1637" s="194"/>
      <c r="AP1637" s="179">
        <v>1E-3</v>
      </c>
      <c r="AQ1637" s="179"/>
    </row>
    <row r="1638" spans="2:43">
      <c r="B1638" s="179"/>
      <c r="C1638" s="179"/>
      <c r="D1638" s="179"/>
      <c r="E1638" s="179"/>
      <c r="F1638" s="179"/>
      <c r="G1638" s="179"/>
      <c r="H1638" s="179"/>
      <c r="I1638" s="179"/>
      <c r="J1638" s="179"/>
      <c r="K1638" s="196">
        <f t="shared" si="124"/>
        <v>0</v>
      </c>
      <c r="L1638" s="1118"/>
      <c r="M1638" s="1119"/>
      <c r="N1638" s="1118"/>
      <c r="O1638" s="1119"/>
      <c r="P1638" s="184"/>
      <c r="Q1638" s="184"/>
      <c r="R1638" s="184"/>
      <c r="S1638" s="175"/>
      <c r="T1638" s="175"/>
      <c r="U1638" s="175"/>
      <c r="V1638" s="175"/>
      <c r="W1638" s="175"/>
      <c r="X1638" s="175"/>
      <c r="Y1638" s="175"/>
      <c r="Z1638" s="175"/>
      <c r="AA1638" s="175"/>
      <c r="AB1638" s="175"/>
      <c r="AC1638" s="175"/>
      <c r="AD1638" s="179"/>
      <c r="AE1638" s="179"/>
      <c r="AF1638" s="179"/>
      <c r="AG1638" s="179"/>
      <c r="AH1638" s="179"/>
      <c r="AI1638" s="173"/>
      <c r="AJ1638" s="173"/>
      <c r="AK1638" s="173"/>
      <c r="AL1638" s="173"/>
      <c r="AM1638" s="179"/>
      <c r="AN1638" s="179"/>
      <c r="AO1638" s="194"/>
      <c r="AP1638" s="179">
        <v>1E-3</v>
      </c>
      <c r="AQ1638" s="179"/>
    </row>
    <row r="1639" spans="2:43">
      <c r="B1639" s="179"/>
      <c r="C1639" s="179"/>
      <c r="D1639" s="179"/>
      <c r="E1639" s="179"/>
      <c r="F1639" s="179"/>
      <c r="G1639" s="179"/>
      <c r="H1639" s="179"/>
      <c r="I1639" s="179"/>
      <c r="J1639" s="179"/>
      <c r="K1639" s="196">
        <f t="shared" si="124"/>
        <v>0</v>
      </c>
      <c r="L1639" s="1118"/>
      <c r="M1639" s="1119"/>
      <c r="N1639" s="1118"/>
      <c r="O1639" s="1119"/>
      <c r="P1639" s="184"/>
      <c r="Q1639" s="184"/>
      <c r="R1639" s="184"/>
      <c r="S1639" s="175"/>
      <c r="T1639" s="175"/>
      <c r="U1639" s="175"/>
      <c r="V1639" s="175"/>
      <c r="W1639" s="175"/>
      <c r="X1639" s="175"/>
      <c r="Y1639" s="175"/>
      <c r="Z1639" s="175"/>
      <c r="AA1639" s="175"/>
      <c r="AB1639" s="175"/>
      <c r="AC1639" s="175"/>
      <c r="AD1639" s="179"/>
      <c r="AE1639" s="179"/>
      <c r="AF1639" s="179"/>
      <c r="AG1639" s="179"/>
      <c r="AH1639" s="179"/>
      <c r="AI1639" s="173"/>
      <c r="AJ1639" s="173"/>
      <c r="AK1639" s="173"/>
      <c r="AL1639" s="173"/>
      <c r="AM1639" s="179"/>
      <c r="AN1639" s="179"/>
      <c r="AO1639" s="194"/>
      <c r="AP1639" s="179">
        <v>1E-3</v>
      </c>
      <c r="AQ1639" s="179"/>
    </row>
    <row r="1640" spans="2:43">
      <c r="B1640" s="179"/>
      <c r="C1640" s="179"/>
      <c r="D1640" s="179"/>
      <c r="E1640" s="179"/>
      <c r="F1640" s="179"/>
      <c r="G1640" s="179"/>
      <c r="H1640" s="179"/>
      <c r="I1640" s="179"/>
      <c r="J1640" s="179"/>
      <c r="K1640" s="196">
        <f t="shared" si="124"/>
        <v>0</v>
      </c>
      <c r="L1640" s="1118"/>
      <c r="M1640" s="1119"/>
      <c r="N1640" s="1118"/>
      <c r="O1640" s="1119"/>
      <c r="P1640" s="184"/>
      <c r="Q1640" s="184"/>
      <c r="R1640" s="184"/>
      <c r="S1640" s="175"/>
      <c r="T1640" s="175"/>
      <c r="U1640" s="175"/>
      <c r="V1640" s="175"/>
      <c r="W1640" s="175"/>
      <c r="X1640" s="175"/>
      <c r="Y1640" s="175"/>
      <c r="Z1640" s="175"/>
      <c r="AA1640" s="175"/>
      <c r="AB1640" s="175"/>
      <c r="AC1640" s="175"/>
      <c r="AD1640" s="179"/>
      <c r="AE1640" s="179"/>
      <c r="AF1640" s="179"/>
      <c r="AG1640" s="179"/>
      <c r="AH1640" s="179"/>
      <c r="AI1640" s="173"/>
      <c r="AJ1640" s="173"/>
      <c r="AK1640" s="173"/>
      <c r="AL1640" s="173"/>
      <c r="AM1640" s="179"/>
      <c r="AN1640" s="179"/>
      <c r="AO1640" s="194"/>
      <c r="AP1640" s="179">
        <v>1E-3</v>
      </c>
      <c r="AQ1640" s="179"/>
    </row>
    <row r="1641" spans="2:43">
      <c r="B1641" s="179"/>
      <c r="C1641" s="179"/>
      <c r="D1641" s="179"/>
      <c r="E1641" s="179"/>
      <c r="F1641" s="179"/>
      <c r="G1641" s="179"/>
      <c r="H1641" s="179"/>
      <c r="I1641" s="179"/>
      <c r="J1641" s="179"/>
      <c r="K1641" s="196">
        <f t="shared" si="124"/>
        <v>0</v>
      </c>
      <c r="L1641" s="1118"/>
      <c r="M1641" s="1119"/>
      <c r="N1641" s="1118"/>
      <c r="O1641" s="1119"/>
      <c r="P1641" s="184"/>
      <c r="Q1641" s="184"/>
      <c r="R1641" s="184"/>
      <c r="S1641" s="175"/>
      <c r="T1641" s="175"/>
      <c r="U1641" s="175"/>
      <c r="V1641" s="175"/>
      <c r="W1641" s="175"/>
      <c r="X1641" s="175"/>
      <c r="Y1641" s="175"/>
      <c r="Z1641" s="175"/>
      <c r="AA1641" s="175"/>
      <c r="AB1641" s="175"/>
      <c r="AC1641" s="175"/>
      <c r="AD1641" s="179"/>
      <c r="AE1641" s="179"/>
      <c r="AF1641" s="179"/>
      <c r="AG1641" s="179"/>
      <c r="AH1641" s="179"/>
      <c r="AI1641" s="173"/>
      <c r="AJ1641" s="173"/>
      <c r="AK1641" s="173"/>
      <c r="AL1641" s="173"/>
      <c r="AM1641" s="179"/>
      <c r="AN1641" s="179"/>
      <c r="AO1641" s="194"/>
      <c r="AP1641" s="179">
        <v>1E-3</v>
      </c>
      <c r="AQ1641" s="179"/>
    </row>
    <row r="1642" spans="2:43">
      <c r="B1642" s="179"/>
      <c r="C1642" s="179"/>
      <c r="D1642" s="179"/>
      <c r="E1642" s="179"/>
      <c r="F1642" s="179"/>
      <c r="G1642" s="179"/>
      <c r="H1642" s="179"/>
      <c r="I1642" s="179"/>
      <c r="J1642" s="179"/>
      <c r="K1642" s="196">
        <f t="shared" si="124"/>
        <v>0</v>
      </c>
      <c r="L1642" s="1118"/>
      <c r="M1642" s="1119"/>
      <c r="N1642" s="1118"/>
      <c r="O1642" s="1119"/>
      <c r="P1642" s="184"/>
      <c r="Q1642" s="184"/>
      <c r="R1642" s="184"/>
      <c r="S1642" s="175"/>
      <c r="T1642" s="175"/>
      <c r="U1642" s="175"/>
      <c r="V1642" s="175"/>
      <c r="W1642" s="175"/>
      <c r="X1642" s="175"/>
      <c r="Y1642" s="175"/>
      <c r="Z1642" s="175"/>
      <c r="AA1642" s="175"/>
      <c r="AB1642" s="175"/>
      <c r="AC1642" s="175"/>
      <c r="AD1642" s="179"/>
      <c r="AE1642" s="179"/>
      <c r="AF1642" s="179"/>
      <c r="AG1642" s="179"/>
      <c r="AH1642" s="179"/>
      <c r="AI1642" s="173"/>
      <c r="AJ1642" s="173"/>
      <c r="AK1642" s="173"/>
      <c r="AL1642" s="173"/>
      <c r="AM1642" s="179"/>
      <c r="AN1642" s="179"/>
      <c r="AO1642" s="194"/>
      <c r="AP1642" s="179">
        <v>1E-3</v>
      </c>
      <c r="AQ1642" s="179"/>
    </row>
    <row r="1643" spans="2:43">
      <c r="B1643" s="179"/>
      <c r="C1643" s="179"/>
      <c r="D1643" s="179"/>
      <c r="E1643" s="179"/>
      <c r="F1643" s="179"/>
      <c r="G1643" s="179"/>
      <c r="H1643" s="179"/>
      <c r="I1643" s="179"/>
      <c r="J1643" s="179"/>
      <c r="K1643" s="196">
        <f t="shared" si="124"/>
        <v>0</v>
      </c>
      <c r="L1643" s="1118"/>
      <c r="M1643" s="1119"/>
      <c r="N1643" s="1118"/>
      <c r="O1643" s="1119"/>
      <c r="P1643" s="184"/>
      <c r="Q1643" s="184"/>
      <c r="R1643" s="184"/>
      <c r="S1643" s="175"/>
      <c r="T1643" s="175"/>
      <c r="U1643" s="175"/>
      <c r="V1643" s="175"/>
      <c r="W1643" s="175"/>
      <c r="X1643" s="175"/>
      <c r="Y1643" s="175"/>
      <c r="Z1643" s="175"/>
      <c r="AA1643" s="175"/>
      <c r="AB1643" s="175"/>
      <c r="AC1643" s="175"/>
      <c r="AD1643" s="179"/>
      <c r="AE1643" s="179"/>
      <c r="AF1643" s="179"/>
      <c r="AG1643" s="179"/>
      <c r="AH1643" s="179"/>
      <c r="AI1643" s="173"/>
      <c r="AJ1643" s="173"/>
      <c r="AK1643" s="173"/>
      <c r="AL1643" s="173"/>
      <c r="AM1643" s="179"/>
      <c r="AN1643" s="179"/>
      <c r="AO1643" s="194"/>
      <c r="AP1643" s="179">
        <v>1E-3</v>
      </c>
      <c r="AQ1643" s="179"/>
    </row>
    <row r="1644" spans="2:43">
      <c r="B1644" s="179"/>
      <c r="C1644" s="179"/>
      <c r="D1644" s="179"/>
      <c r="E1644" s="179"/>
      <c r="F1644" s="179"/>
      <c r="G1644" s="179"/>
      <c r="H1644" s="179"/>
      <c r="I1644" s="179"/>
      <c r="J1644" s="179"/>
      <c r="K1644" s="196">
        <f t="shared" si="124"/>
        <v>0</v>
      </c>
      <c r="L1644" s="1118"/>
      <c r="M1644" s="1119"/>
      <c r="N1644" s="1118"/>
      <c r="O1644" s="1119"/>
      <c r="P1644" s="184"/>
      <c r="Q1644" s="184"/>
      <c r="R1644" s="184"/>
      <c r="S1644" s="175"/>
      <c r="T1644" s="175"/>
      <c r="U1644" s="175"/>
      <c r="V1644" s="175"/>
      <c r="W1644" s="175"/>
      <c r="X1644" s="175"/>
      <c r="Y1644" s="175"/>
      <c r="Z1644" s="175"/>
      <c r="AA1644" s="175"/>
      <c r="AB1644" s="175"/>
      <c r="AC1644" s="175"/>
      <c r="AD1644" s="179"/>
      <c r="AE1644" s="179"/>
      <c r="AF1644" s="179"/>
      <c r="AG1644" s="179"/>
      <c r="AH1644" s="179"/>
      <c r="AI1644" s="173"/>
      <c r="AJ1644" s="173"/>
      <c r="AK1644" s="173"/>
      <c r="AL1644" s="173"/>
      <c r="AM1644" s="179"/>
      <c r="AN1644" s="179"/>
      <c r="AO1644" s="194"/>
      <c r="AP1644" s="179">
        <v>1E-3</v>
      </c>
      <c r="AQ1644" s="179"/>
    </row>
    <row r="1645" spans="2:43">
      <c r="B1645" s="179"/>
      <c r="C1645" s="179"/>
      <c r="D1645" s="179"/>
      <c r="E1645" s="179"/>
      <c r="F1645" s="179"/>
      <c r="G1645" s="179"/>
      <c r="H1645" s="179"/>
      <c r="I1645" s="179"/>
      <c r="J1645" s="179"/>
      <c r="K1645" s="196">
        <f t="shared" si="124"/>
        <v>0</v>
      </c>
      <c r="L1645" s="1118"/>
      <c r="M1645" s="1119"/>
      <c r="N1645" s="1118"/>
      <c r="O1645" s="1119"/>
      <c r="P1645" s="184"/>
      <c r="Q1645" s="184"/>
      <c r="R1645" s="184"/>
      <c r="S1645" s="175"/>
      <c r="T1645" s="175"/>
      <c r="U1645" s="175"/>
      <c r="V1645" s="175"/>
      <c r="W1645" s="175"/>
      <c r="X1645" s="175"/>
      <c r="Y1645" s="175"/>
      <c r="Z1645" s="175"/>
      <c r="AA1645" s="175"/>
      <c r="AB1645" s="175"/>
      <c r="AC1645" s="175"/>
      <c r="AD1645" s="179"/>
      <c r="AE1645" s="179"/>
      <c r="AF1645" s="179"/>
      <c r="AG1645" s="179"/>
      <c r="AH1645" s="179"/>
      <c r="AI1645" s="173"/>
      <c r="AJ1645" s="173"/>
      <c r="AK1645" s="173"/>
      <c r="AL1645" s="173"/>
      <c r="AM1645" s="179"/>
      <c r="AN1645" s="179"/>
      <c r="AO1645" s="194"/>
      <c r="AP1645" s="179">
        <v>1E-3</v>
      </c>
      <c r="AQ1645" s="179"/>
    </row>
    <row r="1646" spans="2:43">
      <c r="B1646" s="179"/>
      <c r="C1646" s="179"/>
      <c r="D1646" s="179"/>
      <c r="E1646" s="179"/>
      <c r="F1646" s="179"/>
      <c r="G1646" s="179"/>
      <c r="H1646" s="179"/>
      <c r="I1646" s="179"/>
      <c r="J1646" s="179"/>
      <c r="K1646" s="196">
        <f t="shared" si="124"/>
        <v>0</v>
      </c>
      <c r="L1646" s="1118"/>
      <c r="M1646" s="1119"/>
      <c r="N1646" s="1118"/>
      <c r="O1646" s="1119"/>
      <c r="P1646" s="184"/>
      <c r="Q1646" s="184"/>
      <c r="R1646" s="184"/>
      <c r="S1646" s="175"/>
      <c r="T1646" s="175"/>
      <c r="U1646" s="175"/>
      <c r="V1646" s="175"/>
      <c r="W1646" s="175"/>
      <c r="X1646" s="175"/>
      <c r="Y1646" s="175"/>
      <c r="Z1646" s="175"/>
      <c r="AA1646" s="175"/>
      <c r="AB1646" s="175"/>
      <c r="AC1646" s="175"/>
      <c r="AD1646" s="179"/>
      <c r="AE1646" s="179"/>
      <c r="AF1646" s="179"/>
      <c r="AG1646" s="179"/>
      <c r="AH1646" s="179"/>
      <c r="AI1646" s="173"/>
      <c r="AJ1646" s="173"/>
      <c r="AK1646" s="173"/>
      <c r="AL1646" s="173"/>
      <c r="AM1646" s="179"/>
      <c r="AN1646" s="179"/>
      <c r="AO1646" s="194"/>
      <c r="AP1646" s="179">
        <v>1E-3</v>
      </c>
      <c r="AQ1646" s="179"/>
    </row>
    <row r="1647" spans="2:43">
      <c r="B1647" s="179"/>
      <c r="C1647" s="179"/>
      <c r="D1647" s="179"/>
      <c r="E1647" s="179"/>
      <c r="F1647" s="179"/>
      <c r="G1647" s="179"/>
      <c r="H1647" s="179"/>
      <c r="I1647" s="179"/>
      <c r="J1647" s="179"/>
      <c r="K1647" s="196">
        <f t="shared" si="124"/>
        <v>0</v>
      </c>
      <c r="L1647" s="1118"/>
      <c r="M1647" s="1119"/>
      <c r="N1647" s="1118"/>
      <c r="O1647" s="1119"/>
      <c r="P1647" s="184"/>
      <c r="Q1647" s="184"/>
      <c r="R1647" s="184"/>
      <c r="S1647" s="175"/>
      <c r="T1647" s="175"/>
      <c r="U1647" s="175"/>
      <c r="V1647" s="175"/>
      <c r="W1647" s="175"/>
      <c r="X1647" s="175"/>
      <c r="Y1647" s="175"/>
      <c r="Z1647" s="175"/>
      <c r="AA1647" s="175"/>
      <c r="AB1647" s="175"/>
      <c r="AC1647" s="175"/>
      <c r="AD1647" s="179"/>
      <c r="AE1647" s="179"/>
      <c r="AF1647" s="179"/>
      <c r="AG1647" s="179"/>
      <c r="AH1647" s="179"/>
      <c r="AI1647" s="173"/>
      <c r="AJ1647" s="173"/>
      <c r="AK1647" s="173"/>
      <c r="AL1647" s="173"/>
      <c r="AM1647" s="179"/>
      <c r="AN1647" s="179"/>
      <c r="AO1647" s="194"/>
      <c r="AP1647" s="179">
        <v>1E-3</v>
      </c>
      <c r="AQ1647" s="179"/>
    </row>
    <row r="1648" spans="2:43">
      <c r="B1648" s="179"/>
      <c r="C1648" s="179"/>
      <c r="D1648" s="179"/>
      <c r="E1648" s="179"/>
      <c r="F1648" s="179"/>
      <c r="G1648" s="179"/>
      <c r="H1648" s="179"/>
      <c r="I1648" s="179"/>
      <c r="J1648" s="179"/>
      <c r="K1648" s="196">
        <f t="shared" si="124"/>
        <v>0</v>
      </c>
      <c r="L1648" s="1118"/>
      <c r="M1648" s="1119"/>
      <c r="N1648" s="1118"/>
      <c r="O1648" s="1119"/>
      <c r="P1648" s="184"/>
      <c r="Q1648" s="184"/>
      <c r="R1648" s="184"/>
      <c r="S1648" s="175"/>
      <c r="T1648" s="175"/>
      <c r="U1648" s="175"/>
      <c r="V1648" s="175"/>
      <c r="W1648" s="175"/>
      <c r="X1648" s="175"/>
      <c r="Y1648" s="175"/>
      <c r="Z1648" s="175"/>
      <c r="AA1648" s="175"/>
      <c r="AB1648" s="175"/>
      <c r="AC1648" s="175"/>
      <c r="AD1648" s="179"/>
      <c r="AE1648" s="179"/>
      <c r="AF1648" s="179"/>
      <c r="AG1648" s="179"/>
      <c r="AH1648" s="179"/>
      <c r="AI1648" s="173"/>
      <c r="AJ1648" s="173"/>
      <c r="AK1648" s="173"/>
      <c r="AL1648" s="173"/>
      <c r="AM1648" s="179"/>
      <c r="AN1648" s="179"/>
      <c r="AO1648" s="194"/>
      <c r="AP1648" s="179">
        <v>1E-3</v>
      </c>
      <c r="AQ1648" s="179"/>
    </row>
    <row r="1649" spans="2:43">
      <c r="B1649" s="179"/>
      <c r="C1649" s="179"/>
      <c r="D1649" s="179"/>
      <c r="E1649" s="179"/>
      <c r="F1649" s="179"/>
      <c r="G1649" s="179"/>
      <c r="H1649" s="179"/>
      <c r="I1649" s="179"/>
      <c r="J1649" s="179"/>
      <c r="K1649" s="196">
        <f t="shared" si="124"/>
        <v>0</v>
      </c>
      <c r="L1649" s="1118"/>
      <c r="M1649" s="1119"/>
      <c r="N1649" s="1118"/>
      <c r="O1649" s="1119"/>
      <c r="P1649" s="184"/>
      <c r="Q1649" s="184"/>
      <c r="R1649" s="184"/>
      <c r="S1649" s="175"/>
      <c r="T1649" s="175"/>
      <c r="U1649" s="175"/>
      <c r="V1649" s="175"/>
      <c r="W1649" s="175"/>
      <c r="X1649" s="175"/>
      <c r="Y1649" s="175"/>
      <c r="Z1649" s="175"/>
      <c r="AA1649" s="175"/>
      <c r="AB1649" s="175"/>
      <c r="AC1649" s="175"/>
      <c r="AD1649" s="179"/>
      <c r="AE1649" s="179"/>
      <c r="AF1649" s="179"/>
      <c r="AG1649" s="179"/>
      <c r="AH1649" s="179"/>
      <c r="AI1649" s="173"/>
      <c r="AJ1649" s="173"/>
      <c r="AK1649" s="173"/>
      <c r="AL1649" s="173"/>
      <c r="AM1649" s="179"/>
      <c r="AN1649" s="179"/>
      <c r="AO1649" s="194"/>
      <c r="AP1649" s="179">
        <v>1E-3</v>
      </c>
      <c r="AQ1649" s="179"/>
    </row>
    <row r="1650" spans="2:43">
      <c r="B1650" s="179"/>
      <c r="C1650" s="179"/>
      <c r="D1650" s="179"/>
      <c r="E1650" s="179"/>
      <c r="F1650" s="179"/>
      <c r="G1650" s="179"/>
      <c r="H1650" s="179"/>
      <c r="I1650" s="179"/>
      <c r="J1650" s="179"/>
      <c r="K1650" s="196">
        <f t="shared" si="124"/>
        <v>0</v>
      </c>
      <c r="L1650" s="1118"/>
      <c r="M1650" s="1119"/>
      <c r="N1650" s="1118"/>
      <c r="O1650" s="1119"/>
      <c r="P1650" s="184"/>
      <c r="Q1650" s="184"/>
      <c r="R1650" s="184"/>
      <c r="S1650" s="175"/>
      <c r="T1650" s="175"/>
      <c r="U1650" s="175"/>
      <c r="V1650" s="175"/>
      <c r="W1650" s="175"/>
      <c r="X1650" s="175"/>
      <c r="Y1650" s="175"/>
      <c r="Z1650" s="175"/>
      <c r="AA1650" s="175"/>
      <c r="AB1650" s="175"/>
      <c r="AC1650" s="175"/>
      <c r="AD1650" s="179"/>
      <c r="AE1650" s="179"/>
      <c r="AF1650" s="179"/>
      <c r="AG1650" s="179"/>
      <c r="AH1650" s="179"/>
      <c r="AI1650" s="173"/>
      <c r="AJ1650" s="173"/>
      <c r="AK1650" s="173"/>
      <c r="AL1650" s="173"/>
      <c r="AM1650" s="179"/>
      <c r="AN1650" s="179"/>
      <c r="AO1650" s="194"/>
      <c r="AP1650" s="179">
        <v>1E-3</v>
      </c>
      <c r="AQ1650" s="179"/>
    </row>
    <row r="1651" spans="2:43">
      <c r="B1651" s="179"/>
      <c r="C1651" s="179"/>
      <c r="D1651" s="179"/>
      <c r="E1651" s="179"/>
      <c r="F1651" s="179"/>
      <c r="G1651" s="179"/>
      <c r="H1651" s="179"/>
      <c r="I1651" s="179"/>
      <c r="J1651" s="179"/>
      <c r="K1651" s="196">
        <f t="shared" si="124"/>
        <v>0</v>
      </c>
      <c r="L1651" s="1118"/>
      <c r="M1651" s="1119"/>
      <c r="N1651" s="1118"/>
      <c r="O1651" s="1119"/>
      <c r="P1651" s="184"/>
      <c r="Q1651" s="184"/>
      <c r="R1651" s="184"/>
      <c r="S1651" s="175"/>
      <c r="T1651" s="175"/>
      <c r="U1651" s="175"/>
      <c r="V1651" s="175"/>
      <c r="W1651" s="175"/>
      <c r="X1651" s="175"/>
      <c r="Y1651" s="175"/>
      <c r="Z1651" s="175"/>
      <c r="AA1651" s="175"/>
      <c r="AB1651" s="175"/>
      <c r="AC1651" s="175"/>
      <c r="AD1651" s="179"/>
      <c r="AE1651" s="179"/>
      <c r="AF1651" s="179"/>
      <c r="AG1651" s="179"/>
      <c r="AH1651" s="179"/>
      <c r="AI1651" s="173"/>
      <c r="AJ1651" s="173"/>
      <c r="AK1651" s="173"/>
      <c r="AL1651" s="173"/>
      <c r="AM1651" s="179"/>
      <c r="AN1651" s="179"/>
      <c r="AO1651" s="194"/>
      <c r="AP1651" s="179">
        <v>1E-3</v>
      </c>
      <c r="AQ1651" s="179"/>
    </row>
    <row r="1652" spans="2:43">
      <c r="B1652" s="179"/>
      <c r="C1652" s="179"/>
      <c r="D1652" s="179"/>
      <c r="E1652" s="179"/>
      <c r="F1652" s="179"/>
      <c r="G1652" s="179"/>
      <c r="H1652" s="179"/>
      <c r="I1652" s="179"/>
      <c r="J1652" s="179"/>
      <c r="K1652" s="196">
        <f t="shared" si="124"/>
        <v>0</v>
      </c>
      <c r="L1652" s="1118"/>
      <c r="M1652" s="1119"/>
      <c r="N1652" s="1118"/>
      <c r="O1652" s="1119"/>
      <c r="P1652" s="184"/>
      <c r="Q1652" s="184"/>
      <c r="R1652" s="184"/>
      <c r="S1652" s="175"/>
      <c r="T1652" s="175"/>
      <c r="U1652" s="175"/>
      <c r="V1652" s="175"/>
      <c r="W1652" s="175"/>
      <c r="X1652" s="175"/>
      <c r="Y1652" s="175"/>
      <c r="Z1652" s="175"/>
      <c r="AA1652" s="175"/>
      <c r="AB1652" s="175"/>
      <c r="AC1652" s="175"/>
      <c r="AD1652" s="179"/>
      <c r="AE1652" s="179"/>
      <c r="AF1652" s="179"/>
      <c r="AG1652" s="179"/>
      <c r="AH1652" s="179"/>
      <c r="AI1652" s="173"/>
      <c r="AJ1652" s="173"/>
      <c r="AK1652" s="173"/>
      <c r="AL1652" s="173"/>
      <c r="AM1652" s="179"/>
      <c r="AN1652" s="179"/>
      <c r="AO1652" s="194"/>
      <c r="AP1652" s="179">
        <v>1E-3</v>
      </c>
      <c r="AQ1652" s="179"/>
    </row>
    <row r="1653" spans="2:43">
      <c r="B1653" s="179"/>
      <c r="C1653" s="179"/>
      <c r="D1653" s="179"/>
      <c r="E1653" s="179"/>
      <c r="F1653" s="179"/>
      <c r="G1653" s="179"/>
      <c r="H1653" s="179"/>
      <c r="I1653" s="179"/>
      <c r="J1653" s="179"/>
      <c r="K1653" s="196">
        <f t="shared" si="124"/>
        <v>0</v>
      </c>
      <c r="L1653" s="1118"/>
      <c r="M1653" s="1119"/>
      <c r="N1653" s="1118"/>
      <c r="O1653" s="1119"/>
      <c r="P1653" s="184"/>
      <c r="Q1653" s="184"/>
      <c r="R1653" s="184"/>
      <c r="S1653" s="175"/>
      <c r="T1653" s="175"/>
      <c r="U1653" s="175"/>
      <c r="V1653" s="175"/>
      <c r="W1653" s="175"/>
      <c r="X1653" s="175"/>
      <c r="Y1653" s="175"/>
      <c r="Z1653" s="175"/>
      <c r="AA1653" s="175"/>
      <c r="AB1653" s="175"/>
      <c r="AC1653" s="175"/>
      <c r="AD1653" s="179"/>
      <c r="AE1653" s="179"/>
      <c r="AF1653" s="179"/>
      <c r="AG1653" s="179"/>
      <c r="AH1653" s="179"/>
      <c r="AI1653" s="173"/>
      <c r="AJ1653" s="173"/>
      <c r="AK1653" s="173"/>
      <c r="AL1653" s="173"/>
      <c r="AM1653" s="179"/>
      <c r="AN1653" s="179"/>
      <c r="AO1653" s="194"/>
      <c r="AP1653" s="179">
        <v>1E-3</v>
      </c>
      <c r="AQ1653" s="179"/>
    </row>
    <row r="1654" spans="2:43">
      <c r="B1654" s="179"/>
      <c r="C1654" s="179"/>
      <c r="D1654" s="179"/>
      <c r="E1654" s="179"/>
      <c r="F1654" s="179"/>
      <c r="G1654" s="179"/>
      <c r="H1654" s="179"/>
      <c r="I1654" s="179"/>
      <c r="J1654" s="179"/>
      <c r="K1654" s="196">
        <f t="shared" si="124"/>
        <v>0</v>
      </c>
      <c r="L1654" s="1118"/>
      <c r="M1654" s="1119"/>
      <c r="N1654" s="1118"/>
      <c r="O1654" s="1119"/>
      <c r="P1654" s="184"/>
      <c r="Q1654" s="184"/>
      <c r="R1654" s="184"/>
      <c r="S1654" s="175"/>
      <c r="T1654" s="175"/>
      <c r="U1654" s="175"/>
      <c r="V1654" s="175"/>
      <c r="W1654" s="175"/>
      <c r="X1654" s="175"/>
      <c r="Y1654" s="175"/>
      <c r="Z1654" s="175"/>
      <c r="AA1654" s="175"/>
      <c r="AB1654" s="175"/>
      <c r="AC1654" s="175"/>
      <c r="AD1654" s="179"/>
      <c r="AE1654" s="179"/>
      <c r="AF1654" s="179"/>
      <c r="AG1654" s="179"/>
      <c r="AH1654" s="179"/>
      <c r="AI1654" s="173"/>
      <c r="AJ1654" s="173"/>
      <c r="AK1654" s="173"/>
      <c r="AL1654" s="173"/>
      <c r="AM1654" s="179"/>
      <c r="AN1654" s="179"/>
      <c r="AO1654" s="194"/>
      <c r="AP1654" s="179">
        <v>1E-3</v>
      </c>
      <c r="AQ1654" s="179"/>
    </row>
    <row r="1655" spans="2:43">
      <c r="B1655" s="179"/>
      <c r="C1655" s="179"/>
      <c r="D1655" s="179"/>
      <c r="E1655" s="179"/>
      <c r="F1655" s="179"/>
      <c r="G1655" s="179"/>
      <c r="H1655" s="179"/>
      <c r="I1655" s="179"/>
      <c r="J1655" s="179"/>
      <c r="K1655" s="196">
        <f t="shared" si="124"/>
        <v>0</v>
      </c>
      <c r="L1655" s="1118"/>
      <c r="M1655" s="1119"/>
      <c r="N1655" s="1118"/>
      <c r="O1655" s="1119"/>
      <c r="P1655" s="184"/>
      <c r="Q1655" s="184"/>
      <c r="R1655" s="184"/>
      <c r="S1655" s="175"/>
      <c r="T1655" s="175"/>
      <c r="U1655" s="175"/>
      <c r="V1655" s="175"/>
      <c r="W1655" s="175"/>
      <c r="X1655" s="175"/>
      <c r="Y1655" s="175"/>
      <c r="Z1655" s="175"/>
      <c r="AA1655" s="175"/>
      <c r="AB1655" s="175"/>
      <c r="AC1655" s="175"/>
      <c r="AD1655" s="179"/>
      <c r="AE1655" s="179"/>
      <c r="AF1655" s="179"/>
      <c r="AG1655" s="179"/>
      <c r="AH1655" s="179"/>
      <c r="AI1655" s="173"/>
      <c r="AJ1655" s="173"/>
      <c r="AK1655" s="173"/>
      <c r="AL1655" s="173"/>
      <c r="AM1655" s="179"/>
      <c r="AN1655" s="179"/>
      <c r="AO1655" s="194"/>
      <c r="AP1655" s="179">
        <v>1E-3</v>
      </c>
      <c r="AQ1655" s="179"/>
    </row>
    <row r="1656" spans="2:43">
      <c r="B1656" s="179"/>
      <c r="C1656" s="179"/>
      <c r="D1656" s="179"/>
      <c r="E1656" s="179"/>
      <c r="F1656" s="179"/>
      <c r="G1656" s="179"/>
      <c r="H1656" s="179"/>
      <c r="I1656" s="179"/>
      <c r="J1656" s="179"/>
      <c r="K1656" s="196">
        <f t="shared" si="124"/>
        <v>0</v>
      </c>
      <c r="L1656" s="1118"/>
      <c r="M1656" s="1119"/>
      <c r="N1656" s="1118"/>
      <c r="O1656" s="1119"/>
      <c r="P1656" s="184"/>
      <c r="Q1656" s="184"/>
      <c r="R1656" s="184"/>
      <c r="S1656" s="175"/>
      <c r="T1656" s="175"/>
      <c r="U1656" s="175"/>
      <c r="V1656" s="175"/>
      <c r="W1656" s="175"/>
      <c r="X1656" s="175"/>
      <c r="Y1656" s="175"/>
      <c r="Z1656" s="175"/>
      <c r="AA1656" s="175"/>
      <c r="AB1656" s="175"/>
      <c r="AC1656" s="175"/>
      <c r="AD1656" s="179"/>
      <c r="AE1656" s="179"/>
      <c r="AF1656" s="179"/>
      <c r="AG1656" s="179"/>
      <c r="AH1656" s="179"/>
      <c r="AI1656" s="173"/>
      <c r="AJ1656" s="173"/>
      <c r="AK1656" s="173"/>
      <c r="AL1656" s="173"/>
      <c r="AM1656" s="179"/>
      <c r="AN1656" s="179"/>
      <c r="AO1656" s="194"/>
      <c r="AP1656" s="179">
        <v>1E-3</v>
      </c>
      <c r="AQ1656" s="179"/>
    </row>
    <row r="1657" spans="2:43">
      <c r="B1657" s="179"/>
      <c r="C1657" s="179"/>
      <c r="D1657" s="179"/>
      <c r="E1657" s="179"/>
      <c r="F1657" s="179"/>
      <c r="G1657" s="179"/>
      <c r="H1657" s="179"/>
      <c r="I1657" s="179"/>
      <c r="J1657" s="179"/>
      <c r="K1657" s="196">
        <f t="shared" si="124"/>
        <v>0</v>
      </c>
      <c r="L1657" s="1118"/>
      <c r="M1657" s="1119"/>
      <c r="N1657" s="1118"/>
      <c r="O1657" s="1119"/>
      <c r="P1657" s="184"/>
      <c r="Q1657" s="184"/>
      <c r="R1657" s="184"/>
      <c r="S1657" s="175"/>
      <c r="T1657" s="175"/>
      <c r="U1657" s="175"/>
      <c r="V1657" s="175"/>
      <c r="W1657" s="175"/>
      <c r="X1657" s="175"/>
      <c r="Y1657" s="175"/>
      <c r="Z1657" s="175"/>
      <c r="AA1657" s="175"/>
      <c r="AB1657" s="175"/>
      <c r="AC1657" s="175"/>
      <c r="AD1657" s="179"/>
      <c r="AE1657" s="179"/>
      <c r="AF1657" s="179"/>
      <c r="AG1657" s="179"/>
      <c r="AH1657" s="179"/>
      <c r="AI1657" s="173"/>
      <c r="AJ1657" s="173"/>
      <c r="AK1657" s="173"/>
      <c r="AL1657" s="173"/>
      <c r="AM1657" s="179"/>
      <c r="AN1657" s="179"/>
      <c r="AO1657" s="194"/>
      <c r="AP1657" s="179">
        <v>1E-3</v>
      </c>
      <c r="AQ1657" s="179"/>
    </row>
    <row r="1658" spans="2:43">
      <c r="B1658" s="179"/>
      <c r="C1658" s="179"/>
      <c r="D1658" s="179"/>
      <c r="E1658" s="179"/>
      <c r="F1658" s="179"/>
      <c r="G1658" s="179"/>
      <c r="H1658" s="179"/>
      <c r="I1658" s="179"/>
      <c r="J1658" s="179"/>
      <c r="K1658" s="196">
        <f t="shared" si="124"/>
        <v>0</v>
      </c>
      <c r="L1658" s="1118"/>
      <c r="M1658" s="1119"/>
      <c r="N1658" s="1118"/>
      <c r="O1658" s="1119"/>
      <c r="P1658" s="184"/>
      <c r="Q1658" s="184"/>
      <c r="R1658" s="184"/>
      <c r="S1658" s="175"/>
      <c r="T1658" s="175"/>
      <c r="U1658" s="175"/>
      <c r="V1658" s="175"/>
      <c r="W1658" s="175"/>
      <c r="X1658" s="175"/>
      <c r="Y1658" s="175"/>
      <c r="Z1658" s="175"/>
      <c r="AA1658" s="175"/>
      <c r="AB1658" s="175"/>
      <c r="AC1658" s="175"/>
      <c r="AD1658" s="179"/>
      <c r="AE1658" s="179"/>
      <c r="AF1658" s="179"/>
      <c r="AG1658" s="179"/>
      <c r="AH1658" s="179"/>
      <c r="AI1658" s="173"/>
      <c r="AJ1658" s="173"/>
      <c r="AK1658" s="173"/>
      <c r="AL1658" s="173"/>
      <c r="AM1658" s="179"/>
      <c r="AN1658" s="179"/>
      <c r="AO1658" s="194"/>
      <c r="AP1658" s="179">
        <v>1E-3</v>
      </c>
      <c r="AQ1658" s="179"/>
    </row>
    <row r="1659" spans="2:43">
      <c r="B1659" s="179"/>
      <c r="C1659" s="179"/>
      <c r="D1659" s="179"/>
      <c r="E1659" s="179"/>
      <c r="F1659" s="179"/>
      <c r="G1659" s="179"/>
      <c r="H1659" s="179"/>
      <c r="I1659" s="179"/>
      <c r="J1659" s="179"/>
      <c r="K1659" s="196">
        <f t="shared" si="124"/>
        <v>0</v>
      </c>
      <c r="L1659" s="1118"/>
      <c r="M1659" s="1119"/>
      <c r="N1659" s="1118"/>
      <c r="O1659" s="1119"/>
      <c r="P1659" s="184"/>
      <c r="Q1659" s="184"/>
      <c r="R1659" s="184"/>
      <c r="S1659" s="175"/>
      <c r="T1659" s="175"/>
      <c r="U1659" s="175"/>
      <c r="V1659" s="175"/>
      <c r="W1659" s="175"/>
      <c r="X1659" s="175"/>
      <c r="Y1659" s="175"/>
      <c r="Z1659" s="175"/>
      <c r="AA1659" s="175"/>
      <c r="AB1659" s="175"/>
      <c r="AC1659" s="175"/>
      <c r="AD1659" s="179"/>
      <c r="AE1659" s="179"/>
      <c r="AF1659" s="179"/>
      <c r="AG1659" s="179"/>
      <c r="AH1659" s="179"/>
      <c r="AI1659" s="173"/>
      <c r="AJ1659" s="173"/>
      <c r="AK1659" s="173"/>
      <c r="AL1659" s="173"/>
      <c r="AM1659" s="179"/>
      <c r="AN1659" s="179"/>
      <c r="AO1659" s="194"/>
      <c r="AP1659" s="179">
        <v>1E-3</v>
      </c>
      <c r="AQ1659" s="179"/>
    </row>
    <row r="1660" spans="2:43">
      <c r="B1660" s="179"/>
      <c r="C1660" s="179"/>
      <c r="D1660" s="179"/>
      <c r="E1660" s="179"/>
      <c r="F1660" s="179"/>
      <c r="G1660" s="179"/>
      <c r="H1660" s="179"/>
      <c r="I1660" s="179"/>
      <c r="J1660" s="179"/>
      <c r="K1660" s="196">
        <f t="shared" si="124"/>
        <v>0</v>
      </c>
      <c r="L1660" s="1118"/>
      <c r="M1660" s="1119"/>
      <c r="N1660" s="1118"/>
      <c r="O1660" s="1119"/>
      <c r="P1660" s="184"/>
      <c r="Q1660" s="184"/>
      <c r="R1660" s="184"/>
      <c r="S1660" s="175"/>
      <c r="T1660" s="175"/>
      <c r="U1660" s="175"/>
      <c r="V1660" s="175"/>
      <c r="W1660" s="175"/>
      <c r="X1660" s="175"/>
      <c r="Y1660" s="175"/>
      <c r="Z1660" s="175"/>
      <c r="AA1660" s="175"/>
      <c r="AB1660" s="175"/>
      <c r="AC1660" s="175"/>
      <c r="AD1660" s="179"/>
      <c r="AE1660" s="179"/>
      <c r="AF1660" s="179"/>
      <c r="AG1660" s="179"/>
      <c r="AH1660" s="179"/>
      <c r="AI1660" s="173"/>
      <c r="AJ1660" s="173"/>
      <c r="AK1660" s="173"/>
      <c r="AL1660" s="173"/>
      <c r="AM1660" s="179"/>
      <c r="AN1660" s="179"/>
      <c r="AO1660" s="194"/>
      <c r="AP1660" s="179">
        <v>1E-3</v>
      </c>
      <c r="AQ1660" s="179"/>
    </row>
    <row r="1661" spans="2:43">
      <c r="B1661" s="179"/>
      <c r="C1661" s="179"/>
      <c r="D1661" s="179"/>
      <c r="E1661" s="179"/>
      <c r="F1661" s="179"/>
      <c r="G1661" s="179"/>
      <c r="H1661" s="179"/>
      <c r="I1661" s="179"/>
      <c r="J1661" s="179"/>
      <c r="K1661" s="196">
        <f t="shared" si="124"/>
        <v>0</v>
      </c>
      <c r="L1661" s="1118"/>
      <c r="M1661" s="1119"/>
      <c r="N1661" s="1118"/>
      <c r="O1661" s="1119"/>
      <c r="P1661" s="184"/>
      <c r="Q1661" s="184"/>
      <c r="R1661" s="184"/>
      <c r="S1661" s="175"/>
      <c r="T1661" s="175"/>
      <c r="U1661" s="175"/>
      <c r="V1661" s="175"/>
      <c r="W1661" s="175"/>
      <c r="X1661" s="175"/>
      <c r="Y1661" s="175"/>
      <c r="Z1661" s="175"/>
      <c r="AA1661" s="175"/>
      <c r="AB1661" s="175"/>
      <c r="AC1661" s="175"/>
      <c r="AD1661" s="179"/>
      <c r="AE1661" s="179"/>
      <c r="AF1661" s="179"/>
      <c r="AG1661" s="179"/>
      <c r="AH1661" s="179"/>
      <c r="AI1661" s="173"/>
      <c r="AJ1661" s="173"/>
      <c r="AK1661" s="173"/>
      <c r="AL1661" s="173"/>
      <c r="AM1661" s="179"/>
      <c r="AN1661" s="179"/>
      <c r="AO1661" s="194"/>
      <c r="AP1661" s="179">
        <v>1E-3</v>
      </c>
      <c r="AQ1661" s="179"/>
    </row>
    <row r="1662" spans="2:43">
      <c r="B1662" s="179"/>
      <c r="C1662" s="179"/>
      <c r="D1662" s="179"/>
      <c r="E1662" s="179"/>
      <c r="F1662" s="179"/>
      <c r="G1662" s="179"/>
      <c r="H1662" s="179"/>
      <c r="I1662" s="179"/>
      <c r="J1662" s="179"/>
      <c r="K1662" s="196">
        <f t="shared" si="124"/>
        <v>0</v>
      </c>
      <c r="L1662" s="1118"/>
      <c r="M1662" s="1119"/>
      <c r="N1662" s="1118"/>
      <c r="O1662" s="1119"/>
      <c r="P1662" s="184"/>
      <c r="Q1662" s="184"/>
      <c r="R1662" s="184"/>
      <c r="S1662" s="175"/>
      <c r="T1662" s="175"/>
      <c r="U1662" s="175"/>
      <c r="V1662" s="175"/>
      <c r="W1662" s="175"/>
      <c r="X1662" s="175"/>
      <c r="Y1662" s="175"/>
      <c r="Z1662" s="175"/>
      <c r="AA1662" s="175"/>
      <c r="AB1662" s="175"/>
      <c r="AC1662" s="175"/>
      <c r="AD1662" s="179"/>
      <c r="AE1662" s="179"/>
      <c r="AF1662" s="179"/>
      <c r="AG1662" s="179"/>
      <c r="AH1662" s="179"/>
      <c r="AI1662" s="173"/>
      <c r="AJ1662" s="173"/>
      <c r="AK1662" s="173"/>
      <c r="AL1662" s="173"/>
      <c r="AM1662" s="179"/>
      <c r="AN1662" s="179"/>
      <c r="AO1662" s="194"/>
      <c r="AP1662" s="179">
        <v>1E-3</v>
      </c>
      <c r="AQ1662" s="179"/>
    </row>
    <row r="1663" spans="2:43">
      <c r="B1663" s="179"/>
      <c r="C1663" s="179"/>
      <c r="D1663" s="179"/>
      <c r="E1663" s="179"/>
      <c r="F1663" s="179"/>
      <c r="G1663" s="179"/>
      <c r="H1663" s="179"/>
      <c r="I1663" s="179"/>
      <c r="J1663" s="179"/>
      <c r="K1663" s="196">
        <f t="shared" si="124"/>
        <v>0</v>
      </c>
      <c r="L1663" s="1118"/>
      <c r="M1663" s="1119"/>
      <c r="N1663" s="1118"/>
      <c r="O1663" s="1119"/>
      <c r="P1663" s="184"/>
      <c r="Q1663" s="184"/>
      <c r="R1663" s="184"/>
      <c r="S1663" s="175"/>
      <c r="T1663" s="175"/>
      <c r="U1663" s="175"/>
      <c r="V1663" s="175"/>
      <c r="W1663" s="175"/>
      <c r="X1663" s="175"/>
      <c r="Y1663" s="175"/>
      <c r="Z1663" s="175"/>
      <c r="AA1663" s="175"/>
      <c r="AB1663" s="175"/>
      <c r="AC1663" s="175"/>
      <c r="AD1663" s="179"/>
      <c r="AE1663" s="179"/>
      <c r="AF1663" s="179"/>
      <c r="AG1663" s="179"/>
      <c r="AH1663" s="179"/>
      <c r="AI1663" s="173"/>
      <c r="AJ1663" s="173"/>
      <c r="AK1663" s="173"/>
      <c r="AL1663" s="173"/>
      <c r="AM1663" s="179"/>
      <c r="AN1663" s="179"/>
      <c r="AO1663" s="194"/>
      <c r="AP1663" s="179">
        <v>1E-3</v>
      </c>
      <c r="AQ1663" s="179"/>
    </row>
    <row r="1664" spans="2:43">
      <c r="B1664" s="179"/>
      <c r="C1664" s="179"/>
      <c r="D1664" s="179"/>
      <c r="E1664" s="179"/>
      <c r="F1664" s="179"/>
      <c r="G1664" s="179"/>
      <c r="H1664" s="179"/>
      <c r="I1664" s="179"/>
      <c r="J1664" s="179"/>
      <c r="K1664" s="196">
        <f t="shared" si="124"/>
        <v>0</v>
      </c>
      <c r="L1664" s="1118"/>
      <c r="M1664" s="1119"/>
      <c r="N1664" s="1118"/>
      <c r="O1664" s="1119"/>
      <c r="P1664" s="184"/>
      <c r="Q1664" s="184"/>
      <c r="R1664" s="184"/>
      <c r="S1664" s="175"/>
      <c r="T1664" s="175"/>
      <c r="U1664" s="175"/>
      <c r="V1664" s="175"/>
      <c r="W1664" s="175"/>
      <c r="X1664" s="175"/>
      <c r="Y1664" s="175"/>
      <c r="Z1664" s="175"/>
      <c r="AA1664" s="175"/>
      <c r="AB1664" s="175"/>
      <c r="AC1664" s="175"/>
      <c r="AD1664" s="179"/>
      <c r="AE1664" s="179"/>
      <c r="AF1664" s="179"/>
      <c r="AG1664" s="179"/>
      <c r="AH1664" s="179"/>
      <c r="AI1664" s="173"/>
      <c r="AJ1664" s="173"/>
      <c r="AK1664" s="173"/>
      <c r="AL1664" s="173"/>
      <c r="AM1664" s="179"/>
      <c r="AN1664" s="179"/>
      <c r="AO1664" s="194"/>
      <c r="AP1664" s="179">
        <v>1E-3</v>
      </c>
      <c r="AQ1664" s="179"/>
    </row>
    <row r="1665" spans="2:43">
      <c r="B1665" s="179"/>
      <c r="C1665" s="179"/>
      <c r="D1665" s="179"/>
      <c r="E1665" s="179"/>
      <c r="F1665" s="179"/>
      <c r="G1665" s="179"/>
      <c r="H1665" s="179"/>
      <c r="I1665" s="179"/>
      <c r="J1665" s="179"/>
      <c r="K1665" s="196">
        <f t="shared" si="124"/>
        <v>0</v>
      </c>
      <c r="L1665" s="1118"/>
      <c r="M1665" s="1119"/>
      <c r="N1665" s="1118"/>
      <c r="O1665" s="1119"/>
      <c r="P1665" s="184"/>
      <c r="Q1665" s="184"/>
      <c r="R1665" s="184"/>
      <c r="S1665" s="175"/>
      <c r="T1665" s="175"/>
      <c r="U1665" s="175"/>
      <c r="V1665" s="175"/>
      <c r="W1665" s="175"/>
      <c r="X1665" s="175"/>
      <c r="Y1665" s="175"/>
      <c r="Z1665" s="175"/>
      <c r="AA1665" s="175"/>
      <c r="AB1665" s="175"/>
      <c r="AC1665" s="175"/>
      <c r="AD1665" s="179"/>
      <c r="AE1665" s="179"/>
      <c r="AF1665" s="179"/>
      <c r="AG1665" s="179"/>
      <c r="AH1665" s="179"/>
      <c r="AI1665" s="173"/>
      <c r="AJ1665" s="173"/>
      <c r="AK1665" s="173"/>
      <c r="AL1665" s="173"/>
      <c r="AM1665" s="179"/>
      <c r="AN1665" s="179"/>
      <c r="AO1665" s="194"/>
      <c r="AP1665" s="179">
        <v>1E-3</v>
      </c>
      <c r="AQ1665" s="179"/>
    </row>
    <row r="1666" spans="2:43">
      <c r="B1666" s="179"/>
      <c r="C1666" s="179"/>
      <c r="D1666" s="179"/>
      <c r="E1666" s="179"/>
      <c r="F1666" s="179"/>
      <c r="G1666" s="179"/>
      <c r="H1666" s="179"/>
      <c r="I1666" s="179"/>
      <c r="J1666" s="179"/>
      <c r="K1666" s="196">
        <f t="shared" si="124"/>
        <v>0</v>
      </c>
      <c r="L1666" s="1118"/>
      <c r="M1666" s="1119"/>
      <c r="N1666" s="1118"/>
      <c r="O1666" s="1119"/>
      <c r="P1666" s="184"/>
      <c r="Q1666" s="184"/>
      <c r="R1666" s="184"/>
      <c r="S1666" s="175"/>
      <c r="T1666" s="175"/>
      <c r="U1666" s="175"/>
      <c r="V1666" s="175"/>
      <c r="W1666" s="175"/>
      <c r="X1666" s="175"/>
      <c r="Y1666" s="175"/>
      <c r="Z1666" s="175"/>
      <c r="AA1666" s="175"/>
      <c r="AB1666" s="175"/>
      <c r="AC1666" s="175"/>
      <c r="AD1666" s="179"/>
      <c r="AE1666" s="179"/>
      <c r="AF1666" s="179"/>
      <c r="AG1666" s="179"/>
      <c r="AH1666" s="179"/>
      <c r="AI1666" s="173"/>
      <c r="AJ1666" s="173"/>
      <c r="AK1666" s="173"/>
      <c r="AL1666" s="173"/>
      <c r="AM1666" s="179"/>
      <c r="AN1666" s="179"/>
      <c r="AO1666" s="194"/>
      <c r="AP1666" s="179">
        <v>1E-3</v>
      </c>
      <c r="AQ1666" s="179"/>
    </row>
    <row r="1667" spans="2:43">
      <c r="B1667" s="179"/>
      <c r="C1667" s="179"/>
      <c r="D1667" s="179"/>
      <c r="E1667" s="179"/>
      <c r="F1667" s="179"/>
      <c r="G1667" s="179"/>
      <c r="H1667" s="179"/>
      <c r="I1667" s="179"/>
      <c r="J1667" s="179"/>
      <c r="K1667" s="196">
        <f t="shared" si="124"/>
        <v>0</v>
      </c>
      <c r="L1667" s="1118"/>
      <c r="M1667" s="1119"/>
      <c r="N1667" s="1118"/>
      <c r="O1667" s="1119"/>
      <c r="P1667" s="184"/>
      <c r="Q1667" s="184"/>
      <c r="R1667" s="184"/>
      <c r="S1667" s="175"/>
      <c r="T1667" s="175"/>
      <c r="U1667" s="175"/>
      <c r="V1667" s="175"/>
      <c r="W1667" s="175"/>
      <c r="X1667" s="175"/>
      <c r="Y1667" s="175"/>
      <c r="Z1667" s="175"/>
      <c r="AA1667" s="175"/>
      <c r="AB1667" s="175"/>
      <c r="AC1667" s="175"/>
      <c r="AD1667" s="179"/>
      <c r="AE1667" s="179"/>
      <c r="AF1667" s="179"/>
      <c r="AG1667" s="179"/>
      <c r="AH1667" s="179"/>
      <c r="AI1667" s="173"/>
      <c r="AJ1667" s="173"/>
      <c r="AK1667" s="173"/>
      <c r="AL1667" s="173"/>
      <c r="AM1667" s="179"/>
      <c r="AN1667" s="179"/>
      <c r="AO1667" s="194"/>
      <c r="AP1667" s="179">
        <v>1E-3</v>
      </c>
      <c r="AQ1667" s="179"/>
    </row>
    <row r="1668" spans="2:43">
      <c r="B1668" s="179"/>
      <c r="C1668" s="179"/>
      <c r="D1668" s="179"/>
      <c r="E1668" s="179"/>
      <c r="F1668" s="179"/>
      <c r="G1668" s="179"/>
      <c r="H1668" s="179"/>
      <c r="I1668" s="179"/>
      <c r="J1668" s="179"/>
      <c r="K1668" s="196">
        <f t="shared" si="124"/>
        <v>0</v>
      </c>
      <c r="L1668" s="1118"/>
      <c r="M1668" s="1119"/>
      <c r="N1668" s="1118"/>
      <c r="O1668" s="1119"/>
      <c r="P1668" s="184"/>
      <c r="Q1668" s="184"/>
      <c r="R1668" s="184"/>
      <c r="S1668" s="175"/>
      <c r="T1668" s="175"/>
      <c r="U1668" s="175"/>
      <c r="V1668" s="175"/>
      <c r="W1668" s="175"/>
      <c r="X1668" s="175"/>
      <c r="Y1668" s="175"/>
      <c r="Z1668" s="175"/>
      <c r="AA1668" s="175"/>
      <c r="AB1668" s="175"/>
      <c r="AC1668" s="175"/>
      <c r="AD1668" s="179"/>
      <c r="AE1668" s="179"/>
      <c r="AF1668" s="179"/>
      <c r="AG1668" s="179"/>
      <c r="AH1668" s="179"/>
      <c r="AI1668" s="173"/>
      <c r="AJ1668" s="173"/>
      <c r="AK1668" s="173"/>
      <c r="AL1668" s="173"/>
      <c r="AM1668" s="179"/>
      <c r="AN1668" s="179"/>
      <c r="AO1668" s="194"/>
      <c r="AP1668" s="179">
        <v>1E-3</v>
      </c>
      <c r="AQ1668" s="179"/>
    </row>
    <row r="1669" spans="2:43">
      <c r="B1669" s="179"/>
      <c r="C1669" s="179"/>
      <c r="D1669" s="179"/>
      <c r="E1669" s="179"/>
      <c r="F1669" s="179"/>
      <c r="G1669" s="179"/>
      <c r="H1669" s="179"/>
      <c r="I1669" s="179"/>
      <c r="J1669" s="179"/>
      <c r="K1669" s="196">
        <f t="shared" ref="K1669:K1732" si="125">AO1669+J1669</f>
        <v>0</v>
      </c>
      <c r="L1669" s="1118"/>
      <c r="M1669" s="1119"/>
      <c r="N1669" s="1118"/>
      <c r="O1669" s="1119"/>
      <c r="P1669" s="184"/>
      <c r="Q1669" s="184"/>
      <c r="R1669" s="184"/>
      <c r="S1669" s="175"/>
      <c r="T1669" s="175"/>
      <c r="U1669" s="175"/>
      <c r="V1669" s="175"/>
      <c r="W1669" s="175"/>
      <c r="X1669" s="175"/>
      <c r="Y1669" s="175"/>
      <c r="Z1669" s="175"/>
      <c r="AA1669" s="175"/>
      <c r="AB1669" s="175"/>
      <c r="AC1669" s="175"/>
      <c r="AD1669" s="179"/>
      <c r="AE1669" s="179"/>
      <c r="AF1669" s="179"/>
      <c r="AG1669" s="179"/>
      <c r="AH1669" s="179"/>
      <c r="AI1669" s="173"/>
      <c r="AJ1669" s="173"/>
      <c r="AK1669" s="173"/>
      <c r="AL1669" s="173"/>
      <c r="AM1669" s="179"/>
      <c r="AN1669" s="179"/>
      <c r="AO1669" s="194"/>
      <c r="AP1669" s="179">
        <v>1E-3</v>
      </c>
      <c r="AQ1669" s="179"/>
    </row>
    <row r="1670" spans="2:43">
      <c r="B1670" s="179"/>
      <c r="C1670" s="179"/>
      <c r="D1670" s="179"/>
      <c r="E1670" s="179"/>
      <c r="F1670" s="179"/>
      <c r="G1670" s="179"/>
      <c r="H1670" s="179"/>
      <c r="I1670" s="179"/>
      <c r="J1670" s="179"/>
      <c r="K1670" s="196">
        <f t="shared" si="125"/>
        <v>0</v>
      </c>
      <c r="L1670" s="1118"/>
      <c r="M1670" s="1119"/>
      <c r="N1670" s="1118"/>
      <c r="O1670" s="1119"/>
      <c r="P1670" s="184"/>
      <c r="Q1670" s="184"/>
      <c r="R1670" s="184"/>
      <c r="S1670" s="175"/>
      <c r="T1670" s="175"/>
      <c r="U1670" s="175"/>
      <c r="V1670" s="175"/>
      <c r="W1670" s="175"/>
      <c r="X1670" s="175"/>
      <c r="Y1670" s="175"/>
      <c r="Z1670" s="175"/>
      <c r="AA1670" s="175"/>
      <c r="AB1670" s="175"/>
      <c r="AC1670" s="175"/>
      <c r="AD1670" s="179"/>
      <c r="AE1670" s="179"/>
      <c r="AF1670" s="179"/>
      <c r="AG1670" s="179"/>
      <c r="AH1670" s="179"/>
      <c r="AI1670" s="173"/>
      <c r="AJ1670" s="173"/>
      <c r="AK1670" s="173"/>
      <c r="AL1670" s="173"/>
      <c r="AM1670" s="179"/>
      <c r="AN1670" s="179"/>
      <c r="AO1670" s="194"/>
      <c r="AP1670" s="179">
        <v>1E-3</v>
      </c>
      <c r="AQ1670" s="179"/>
    </row>
    <row r="1671" spans="2:43">
      <c r="B1671" s="179"/>
      <c r="C1671" s="179"/>
      <c r="D1671" s="179"/>
      <c r="E1671" s="179"/>
      <c r="F1671" s="179"/>
      <c r="G1671" s="179"/>
      <c r="H1671" s="179"/>
      <c r="I1671" s="179"/>
      <c r="J1671" s="179"/>
      <c r="K1671" s="196">
        <f t="shared" si="125"/>
        <v>0</v>
      </c>
      <c r="L1671" s="1118"/>
      <c r="M1671" s="1119"/>
      <c r="N1671" s="1118"/>
      <c r="O1671" s="1119"/>
      <c r="P1671" s="184"/>
      <c r="Q1671" s="184"/>
      <c r="R1671" s="184"/>
      <c r="S1671" s="175"/>
      <c r="T1671" s="175"/>
      <c r="U1671" s="175"/>
      <c r="V1671" s="175"/>
      <c r="W1671" s="175"/>
      <c r="X1671" s="175"/>
      <c r="Y1671" s="175"/>
      <c r="Z1671" s="175"/>
      <c r="AA1671" s="175"/>
      <c r="AB1671" s="175"/>
      <c r="AC1671" s="175"/>
      <c r="AD1671" s="179"/>
      <c r="AE1671" s="179"/>
      <c r="AF1671" s="179"/>
      <c r="AG1671" s="179"/>
      <c r="AH1671" s="179"/>
      <c r="AI1671" s="173"/>
      <c r="AJ1671" s="173"/>
      <c r="AK1671" s="173"/>
      <c r="AL1671" s="173"/>
      <c r="AM1671" s="179"/>
      <c r="AN1671" s="179"/>
      <c r="AO1671" s="194"/>
      <c r="AP1671" s="179">
        <v>1E-3</v>
      </c>
      <c r="AQ1671" s="179"/>
    </row>
    <row r="1672" spans="2:43">
      <c r="B1672" s="179"/>
      <c r="C1672" s="179"/>
      <c r="D1672" s="179"/>
      <c r="E1672" s="179"/>
      <c r="F1672" s="179"/>
      <c r="G1672" s="179"/>
      <c r="H1672" s="179"/>
      <c r="I1672" s="179"/>
      <c r="J1672" s="179"/>
      <c r="K1672" s="196">
        <f t="shared" si="125"/>
        <v>0</v>
      </c>
      <c r="L1672" s="1118"/>
      <c r="M1672" s="1119"/>
      <c r="N1672" s="1118"/>
      <c r="O1672" s="1119"/>
      <c r="P1672" s="184"/>
      <c r="Q1672" s="184"/>
      <c r="R1672" s="184"/>
      <c r="S1672" s="175"/>
      <c r="T1672" s="175"/>
      <c r="U1672" s="175"/>
      <c r="V1672" s="175"/>
      <c r="W1672" s="175"/>
      <c r="X1672" s="175"/>
      <c r="Y1672" s="175"/>
      <c r="Z1672" s="175"/>
      <c r="AA1672" s="175"/>
      <c r="AB1672" s="175"/>
      <c r="AC1672" s="175"/>
      <c r="AD1672" s="179"/>
      <c r="AE1672" s="179"/>
      <c r="AF1672" s="179"/>
      <c r="AG1672" s="179"/>
      <c r="AH1672" s="179"/>
      <c r="AI1672" s="173"/>
      <c r="AJ1672" s="173"/>
      <c r="AK1672" s="173"/>
      <c r="AL1672" s="173"/>
      <c r="AM1672" s="179"/>
      <c r="AN1672" s="179"/>
      <c r="AO1672" s="194"/>
      <c r="AP1672" s="179">
        <v>1E-3</v>
      </c>
      <c r="AQ1672" s="179"/>
    </row>
    <row r="1673" spans="2:43">
      <c r="B1673" s="179"/>
      <c r="C1673" s="179"/>
      <c r="D1673" s="179"/>
      <c r="E1673" s="179"/>
      <c r="F1673" s="179"/>
      <c r="G1673" s="179"/>
      <c r="H1673" s="179"/>
      <c r="I1673" s="179"/>
      <c r="J1673" s="179"/>
      <c r="K1673" s="196">
        <f t="shared" si="125"/>
        <v>0</v>
      </c>
      <c r="L1673" s="1118"/>
      <c r="M1673" s="1119"/>
      <c r="N1673" s="1118"/>
      <c r="O1673" s="1119"/>
      <c r="P1673" s="184"/>
      <c r="Q1673" s="184"/>
      <c r="R1673" s="184"/>
      <c r="S1673" s="175"/>
      <c r="T1673" s="175"/>
      <c r="U1673" s="175"/>
      <c r="V1673" s="175"/>
      <c r="W1673" s="175"/>
      <c r="X1673" s="175"/>
      <c r="Y1673" s="175"/>
      <c r="Z1673" s="175"/>
      <c r="AA1673" s="175"/>
      <c r="AB1673" s="175"/>
      <c r="AC1673" s="175"/>
      <c r="AD1673" s="179"/>
      <c r="AE1673" s="179"/>
      <c r="AF1673" s="179"/>
      <c r="AG1673" s="179"/>
      <c r="AH1673" s="179"/>
      <c r="AI1673" s="173"/>
      <c r="AJ1673" s="173"/>
      <c r="AK1673" s="173"/>
      <c r="AL1673" s="173"/>
      <c r="AM1673" s="179"/>
      <c r="AN1673" s="179"/>
      <c r="AO1673" s="194"/>
      <c r="AP1673" s="179">
        <v>1E-3</v>
      </c>
      <c r="AQ1673" s="179"/>
    </row>
    <row r="1674" spans="2:43">
      <c r="B1674" s="179"/>
      <c r="C1674" s="179"/>
      <c r="D1674" s="179"/>
      <c r="E1674" s="179"/>
      <c r="F1674" s="179"/>
      <c r="G1674" s="179"/>
      <c r="H1674" s="179"/>
      <c r="I1674" s="179"/>
      <c r="J1674" s="179"/>
      <c r="K1674" s="196">
        <f t="shared" si="125"/>
        <v>0</v>
      </c>
      <c r="L1674" s="1118"/>
      <c r="M1674" s="1119"/>
      <c r="N1674" s="1118"/>
      <c r="O1674" s="1119"/>
      <c r="P1674" s="184"/>
      <c r="Q1674" s="184"/>
      <c r="R1674" s="184"/>
      <c r="S1674" s="175"/>
      <c r="T1674" s="175"/>
      <c r="U1674" s="175"/>
      <c r="V1674" s="175"/>
      <c r="W1674" s="175"/>
      <c r="X1674" s="175"/>
      <c r="Y1674" s="175"/>
      <c r="Z1674" s="175"/>
      <c r="AA1674" s="175"/>
      <c r="AB1674" s="175"/>
      <c r="AC1674" s="175"/>
      <c r="AD1674" s="179"/>
      <c r="AE1674" s="179"/>
      <c r="AF1674" s="179"/>
      <c r="AG1674" s="179"/>
      <c r="AH1674" s="179"/>
      <c r="AI1674" s="173"/>
      <c r="AJ1674" s="173"/>
      <c r="AK1674" s="173"/>
      <c r="AL1674" s="173"/>
      <c r="AM1674" s="179"/>
      <c r="AN1674" s="179"/>
      <c r="AO1674" s="194"/>
      <c r="AP1674" s="179">
        <v>1E-3</v>
      </c>
      <c r="AQ1674" s="179"/>
    </row>
    <row r="1675" spans="2:43">
      <c r="B1675" s="179"/>
      <c r="C1675" s="179"/>
      <c r="D1675" s="179"/>
      <c r="E1675" s="179"/>
      <c r="F1675" s="179"/>
      <c r="G1675" s="179"/>
      <c r="H1675" s="179"/>
      <c r="I1675" s="179"/>
      <c r="J1675" s="179"/>
      <c r="K1675" s="196">
        <f t="shared" si="125"/>
        <v>0</v>
      </c>
      <c r="L1675" s="1118"/>
      <c r="M1675" s="1119"/>
      <c r="N1675" s="1118"/>
      <c r="O1675" s="1119"/>
      <c r="P1675" s="184"/>
      <c r="Q1675" s="184"/>
      <c r="R1675" s="184"/>
      <c r="S1675" s="175"/>
      <c r="T1675" s="175"/>
      <c r="U1675" s="175"/>
      <c r="V1675" s="175"/>
      <c r="W1675" s="175"/>
      <c r="X1675" s="175"/>
      <c r="Y1675" s="175"/>
      <c r="Z1675" s="175"/>
      <c r="AA1675" s="175"/>
      <c r="AB1675" s="175"/>
      <c r="AC1675" s="175"/>
      <c r="AD1675" s="179"/>
      <c r="AE1675" s="179"/>
      <c r="AF1675" s="179"/>
      <c r="AG1675" s="179"/>
      <c r="AH1675" s="179"/>
      <c r="AI1675" s="173"/>
      <c r="AJ1675" s="173"/>
      <c r="AK1675" s="173"/>
      <c r="AL1675" s="173"/>
      <c r="AM1675" s="179"/>
      <c r="AN1675" s="179"/>
      <c r="AO1675" s="194"/>
      <c r="AP1675" s="179">
        <v>1E-3</v>
      </c>
      <c r="AQ1675" s="179"/>
    </row>
    <row r="1676" spans="2:43">
      <c r="B1676" s="179"/>
      <c r="C1676" s="179"/>
      <c r="D1676" s="179"/>
      <c r="E1676" s="179"/>
      <c r="F1676" s="179"/>
      <c r="G1676" s="179"/>
      <c r="H1676" s="179"/>
      <c r="I1676" s="179"/>
      <c r="J1676" s="179"/>
      <c r="K1676" s="196">
        <f t="shared" si="125"/>
        <v>0</v>
      </c>
      <c r="L1676" s="1118"/>
      <c r="M1676" s="1119"/>
      <c r="N1676" s="1118"/>
      <c r="O1676" s="1119"/>
      <c r="P1676" s="184"/>
      <c r="Q1676" s="184"/>
      <c r="R1676" s="184"/>
      <c r="S1676" s="175"/>
      <c r="T1676" s="175"/>
      <c r="U1676" s="175"/>
      <c r="V1676" s="175"/>
      <c r="W1676" s="175"/>
      <c r="X1676" s="175"/>
      <c r="Y1676" s="175"/>
      <c r="Z1676" s="175"/>
      <c r="AA1676" s="175"/>
      <c r="AB1676" s="175"/>
      <c r="AC1676" s="175"/>
      <c r="AD1676" s="179"/>
      <c r="AE1676" s="179"/>
      <c r="AF1676" s="179"/>
      <c r="AG1676" s="179"/>
      <c r="AH1676" s="179"/>
      <c r="AI1676" s="173"/>
      <c r="AJ1676" s="173"/>
      <c r="AK1676" s="173"/>
      <c r="AL1676" s="173"/>
      <c r="AM1676" s="179"/>
      <c r="AN1676" s="179"/>
      <c r="AO1676" s="194"/>
      <c r="AP1676" s="179">
        <v>1E-3</v>
      </c>
      <c r="AQ1676" s="179"/>
    </row>
    <row r="1677" spans="2:43">
      <c r="B1677" s="179"/>
      <c r="C1677" s="179"/>
      <c r="D1677" s="179"/>
      <c r="E1677" s="179"/>
      <c r="F1677" s="179"/>
      <c r="G1677" s="179"/>
      <c r="H1677" s="179"/>
      <c r="I1677" s="179"/>
      <c r="J1677" s="179"/>
      <c r="K1677" s="196">
        <f t="shared" si="125"/>
        <v>0</v>
      </c>
      <c r="L1677" s="1118"/>
      <c r="M1677" s="1119"/>
      <c r="N1677" s="1118"/>
      <c r="O1677" s="1119"/>
      <c r="P1677" s="184"/>
      <c r="Q1677" s="184"/>
      <c r="R1677" s="184"/>
      <c r="S1677" s="175"/>
      <c r="T1677" s="175"/>
      <c r="U1677" s="175"/>
      <c r="V1677" s="175"/>
      <c r="W1677" s="175"/>
      <c r="X1677" s="175"/>
      <c r="Y1677" s="175"/>
      <c r="Z1677" s="175"/>
      <c r="AA1677" s="175"/>
      <c r="AB1677" s="175"/>
      <c r="AC1677" s="175"/>
      <c r="AD1677" s="179"/>
      <c r="AE1677" s="179"/>
      <c r="AF1677" s="179"/>
      <c r="AG1677" s="179"/>
      <c r="AH1677" s="179"/>
      <c r="AI1677" s="173"/>
      <c r="AJ1677" s="173"/>
      <c r="AK1677" s="173"/>
      <c r="AL1677" s="173"/>
      <c r="AM1677" s="179"/>
      <c r="AN1677" s="179"/>
      <c r="AO1677" s="194"/>
      <c r="AP1677" s="179">
        <v>1E-3</v>
      </c>
      <c r="AQ1677" s="179"/>
    </row>
    <row r="1678" spans="2:43">
      <c r="B1678" s="179"/>
      <c r="C1678" s="179"/>
      <c r="D1678" s="179"/>
      <c r="E1678" s="179"/>
      <c r="F1678" s="179"/>
      <c r="G1678" s="179"/>
      <c r="H1678" s="179"/>
      <c r="I1678" s="179"/>
      <c r="J1678" s="179"/>
      <c r="K1678" s="196">
        <f t="shared" si="125"/>
        <v>0</v>
      </c>
      <c r="L1678" s="1118"/>
      <c r="M1678" s="1119"/>
      <c r="N1678" s="1118"/>
      <c r="O1678" s="1119"/>
      <c r="P1678" s="184"/>
      <c r="Q1678" s="184"/>
      <c r="R1678" s="184"/>
      <c r="S1678" s="175"/>
      <c r="T1678" s="175"/>
      <c r="U1678" s="175"/>
      <c r="V1678" s="175"/>
      <c r="W1678" s="175"/>
      <c r="X1678" s="175"/>
      <c r="Y1678" s="175"/>
      <c r="Z1678" s="175"/>
      <c r="AA1678" s="175"/>
      <c r="AB1678" s="175"/>
      <c r="AC1678" s="175"/>
      <c r="AD1678" s="179"/>
      <c r="AE1678" s="179"/>
      <c r="AF1678" s="179"/>
      <c r="AG1678" s="179"/>
      <c r="AH1678" s="179"/>
      <c r="AI1678" s="173"/>
      <c r="AJ1678" s="173"/>
      <c r="AK1678" s="173"/>
      <c r="AL1678" s="173"/>
      <c r="AM1678" s="179"/>
      <c r="AN1678" s="179"/>
      <c r="AO1678" s="194"/>
      <c r="AP1678" s="179">
        <v>1E-3</v>
      </c>
      <c r="AQ1678" s="179"/>
    </row>
    <row r="1679" spans="2:43">
      <c r="B1679" s="179"/>
      <c r="C1679" s="179"/>
      <c r="D1679" s="179"/>
      <c r="E1679" s="179"/>
      <c r="F1679" s="179"/>
      <c r="G1679" s="179"/>
      <c r="H1679" s="179"/>
      <c r="I1679" s="179"/>
      <c r="J1679" s="179"/>
      <c r="K1679" s="196">
        <f t="shared" si="125"/>
        <v>0</v>
      </c>
      <c r="L1679" s="1118"/>
      <c r="M1679" s="1119"/>
      <c r="N1679" s="1118"/>
      <c r="O1679" s="1119"/>
      <c r="P1679" s="184"/>
      <c r="Q1679" s="184"/>
      <c r="R1679" s="184"/>
      <c r="S1679" s="175"/>
      <c r="T1679" s="175"/>
      <c r="U1679" s="175"/>
      <c r="V1679" s="175"/>
      <c r="W1679" s="175"/>
      <c r="X1679" s="175"/>
      <c r="Y1679" s="175"/>
      <c r="Z1679" s="175"/>
      <c r="AA1679" s="175"/>
      <c r="AB1679" s="175"/>
      <c r="AC1679" s="175"/>
      <c r="AD1679" s="179"/>
      <c r="AE1679" s="179"/>
      <c r="AF1679" s="179"/>
      <c r="AG1679" s="179"/>
      <c r="AH1679" s="179"/>
      <c r="AI1679" s="173"/>
      <c r="AJ1679" s="173"/>
      <c r="AK1679" s="173"/>
      <c r="AL1679" s="173"/>
      <c r="AM1679" s="179"/>
      <c r="AN1679" s="179"/>
      <c r="AO1679" s="194"/>
      <c r="AP1679" s="179">
        <v>1E-3</v>
      </c>
      <c r="AQ1679" s="179"/>
    </row>
    <row r="1680" spans="2:43">
      <c r="B1680" s="179"/>
      <c r="C1680" s="179"/>
      <c r="D1680" s="179"/>
      <c r="E1680" s="179"/>
      <c r="F1680" s="179"/>
      <c r="G1680" s="179"/>
      <c r="H1680" s="179"/>
      <c r="I1680" s="179"/>
      <c r="J1680" s="179"/>
      <c r="K1680" s="196">
        <f t="shared" si="125"/>
        <v>0</v>
      </c>
      <c r="L1680" s="1118"/>
      <c r="M1680" s="1119"/>
      <c r="N1680" s="1118"/>
      <c r="O1680" s="1119"/>
      <c r="P1680" s="184"/>
      <c r="Q1680" s="184"/>
      <c r="R1680" s="184"/>
      <c r="S1680" s="175"/>
      <c r="T1680" s="175"/>
      <c r="U1680" s="175"/>
      <c r="V1680" s="175"/>
      <c r="W1680" s="175"/>
      <c r="X1680" s="175"/>
      <c r="Y1680" s="175"/>
      <c r="Z1680" s="175"/>
      <c r="AA1680" s="175"/>
      <c r="AB1680" s="175"/>
      <c r="AC1680" s="175"/>
      <c r="AD1680" s="179"/>
      <c r="AE1680" s="179"/>
      <c r="AF1680" s="179"/>
      <c r="AG1680" s="179"/>
      <c r="AH1680" s="179"/>
      <c r="AI1680" s="173"/>
      <c r="AJ1680" s="173"/>
      <c r="AK1680" s="173"/>
      <c r="AL1680" s="173"/>
      <c r="AM1680" s="179"/>
      <c r="AN1680" s="179"/>
      <c r="AO1680" s="194"/>
      <c r="AP1680" s="179">
        <v>1E-3</v>
      </c>
      <c r="AQ1680" s="179"/>
    </row>
    <row r="1681" spans="2:43">
      <c r="B1681" s="179"/>
      <c r="C1681" s="179"/>
      <c r="D1681" s="179"/>
      <c r="E1681" s="179"/>
      <c r="F1681" s="179"/>
      <c r="G1681" s="179"/>
      <c r="H1681" s="179"/>
      <c r="I1681" s="179"/>
      <c r="J1681" s="179"/>
      <c r="K1681" s="196">
        <f t="shared" si="125"/>
        <v>0</v>
      </c>
      <c r="L1681" s="1118"/>
      <c r="M1681" s="1119"/>
      <c r="N1681" s="1118"/>
      <c r="O1681" s="1119"/>
      <c r="P1681" s="184"/>
      <c r="Q1681" s="184"/>
      <c r="R1681" s="184"/>
      <c r="S1681" s="175"/>
      <c r="T1681" s="175"/>
      <c r="U1681" s="175"/>
      <c r="V1681" s="175"/>
      <c r="W1681" s="175"/>
      <c r="X1681" s="175"/>
      <c r="Y1681" s="175"/>
      <c r="Z1681" s="175"/>
      <c r="AA1681" s="175"/>
      <c r="AB1681" s="175"/>
      <c r="AC1681" s="175"/>
      <c r="AD1681" s="179"/>
      <c r="AE1681" s="179"/>
      <c r="AF1681" s="179"/>
      <c r="AG1681" s="179"/>
      <c r="AH1681" s="179"/>
      <c r="AI1681" s="173"/>
      <c r="AJ1681" s="173"/>
      <c r="AK1681" s="173"/>
      <c r="AL1681" s="173"/>
      <c r="AM1681" s="179"/>
      <c r="AN1681" s="179"/>
      <c r="AO1681" s="194"/>
      <c r="AP1681" s="179">
        <v>1E-3</v>
      </c>
      <c r="AQ1681" s="179"/>
    </row>
    <row r="1682" spans="2:43">
      <c r="B1682" s="179"/>
      <c r="C1682" s="179"/>
      <c r="D1682" s="179"/>
      <c r="E1682" s="179"/>
      <c r="F1682" s="179"/>
      <c r="G1682" s="179"/>
      <c r="H1682" s="179"/>
      <c r="I1682" s="179"/>
      <c r="J1682" s="179"/>
      <c r="K1682" s="196">
        <f t="shared" si="125"/>
        <v>0</v>
      </c>
      <c r="L1682" s="1118"/>
      <c r="M1682" s="1119"/>
      <c r="N1682" s="1118"/>
      <c r="O1682" s="1119"/>
      <c r="P1682" s="184"/>
      <c r="Q1682" s="184"/>
      <c r="R1682" s="184"/>
      <c r="S1682" s="175"/>
      <c r="T1682" s="175"/>
      <c r="U1682" s="175"/>
      <c r="V1682" s="175"/>
      <c r="W1682" s="175"/>
      <c r="X1682" s="175"/>
      <c r="Y1682" s="175"/>
      <c r="Z1682" s="175"/>
      <c r="AA1682" s="175"/>
      <c r="AB1682" s="175"/>
      <c r="AC1682" s="175"/>
      <c r="AD1682" s="179"/>
      <c r="AE1682" s="179"/>
      <c r="AF1682" s="179"/>
      <c r="AG1682" s="179"/>
      <c r="AH1682" s="179"/>
      <c r="AI1682" s="173"/>
      <c r="AJ1682" s="173"/>
      <c r="AK1682" s="173"/>
      <c r="AL1682" s="173"/>
      <c r="AM1682" s="179"/>
      <c r="AN1682" s="179"/>
      <c r="AO1682" s="194"/>
      <c r="AP1682" s="179">
        <v>1E-3</v>
      </c>
      <c r="AQ1682" s="179"/>
    </row>
    <row r="1683" spans="2:43">
      <c r="B1683" s="179"/>
      <c r="C1683" s="179"/>
      <c r="D1683" s="179"/>
      <c r="E1683" s="179"/>
      <c r="F1683" s="179"/>
      <c r="G1683" s="179"/>
      <c r="H1683" s="179"/>
      <c r="I1683" s="179"/>
      <c r="J1683" s="179"/>
      <c r="K1683" s="196">
        <f t="shared" si="125"/>
        <v>0</v>
      </c>
      <c r="L1683" s="1118"/>
      <c r="M1683" s="1119"/>
      <c r="N1683" s="1118"/>
      <c r="O1683" s="1119"/>
      <c r="P1683" s="184"/>
      <c r="Q1683" s="184"/>
      <c r="R1683" s="184"/>
      <c r="S1683" s="175"/>
      <c r="T1683" s="175"/>
      <c r="U1683" s="175"/>
      <c r="V1683" s="175"/>
      <c r="W1683" s="175"/>
      <c r="X1683" s="175"/>
      <c r="Y1683" s="175"/>
      <c r="Z1683" s="175"/>
      <c r="AA1683" s="175"/>
      <c r="AB1683" s="175"/>
      <c r="AC1683" s="175"/>
      <c r="AD1683" s="179"/>
      <c r="AE1683" s="179"/>
      <c r="AF1683" s="179"/>
      <c r="AG1683" s="179"/>
      <c r="AH1683" s="179"/>
      <c r="AI1683" s="173"/>
      <c r="AJ1683" s="173"/>
      <c r="AK1683" s="173"/>
      <c r="AL1683" s="173"/>
      <c r="AM1683" s="179"/>
      <c r="AN1683" s="179"/>
      <c r="AO1683" s="194"/>
      <c r="AP1683" s="179">
        <v>1E-3</v>
      </c>
      <c r="AQ1683" s="179"/>
    </row>
    <row r="1684" spans="2:43">
      <c r="B1684" s="179"/>
      <c r="C1684" s="179"/>
      <c r="D1684" s="179"/>
      <c r="E1684" s="179"/>
      <c r="F1684" s="179"/>
      <c r="G1684" s="179"/>
      <c r="H1684" s="179"/>
      <c r="I1684" s="179"/>
      <c r="J1684" s="179"/>
      <c r="K1684" s="196">
        <f t="shared" si="125"/>
        <v>0</v>
      </c>
      <c r="L1684" s="1118"/>
      <c r="M1684" s="1119"/>
      <c r="N1684" s="1118"/>
      <c r="O1684" s="1119"/>
      <c r="P1684" s="184"/>
      <c r="Q1684" s="184"/>
      <c r="R1684" s="184"/>
      <c r="S1684" s="175"/>
      <c r="T1684" s="175"/>
      <c r="U1684" s="175"/>
      <c r="V1684" s="175"/>
      <c r="W1684" s="175"/>
      <c r="X1684" s="175"/>
      <c r="Y1684" s="175"/>
      <c r="Z1684" s="175"/>
      <c r="AA1684" s="175"/>
      <c r="AB1684" s="175"/>
      <c r="AC1684" s="175"/>
      <c r="AD1684" s="179"/>
      <c r="AE1684" s="179"/>
      <c r="AF1684" s="179"/>
      <c r="AG1684" s="179"/>
      <c r="AH1684" s="179"/>
      <c r="AI1684" s="173"/>
      <c r="AJ1684" s="173"/>
      <c r="AK1684" s="173"/>
      <c r="AL1684" s="173"/>
      <c r="AM1684" s="179"/>
      <c r="AN1684" s="179"/>
      <c r="AO1684" s="194"/>
      <c r="AP1684" s="179">
        <v>1E-3</v>
      </c>
      <c r="AQ1684" s="179"/>
    </row>
    <row r="1685" spans="2:43">
      <c r="B1685" s="179"/>
      <c r="C1685" s="179"/>
      <c r="D1685" s="179"/>
      <c r="E1685" s="179"/>
      <c r="F1685" s="179"/>
      <c r="G1685" s="179"/>
      <c r="H1685" s="179"/>
      <c r="I1685" s="179"/>
      <c r="J1685" s="179"/>
      <c r="K1685" s="196">
        <f t="shared" si="125"/>
        <v>0</v>
      </c>
      <c r="L1685" s="1118"/>
      <c r="M1685" s="1119"/>
      <c r="N1685" s="1118"/>
      <c r="O1685" s="1119"/>
      <c r="P1685" s="184"/>
      <c r="Q1685" s="184"/>
      <c r="R1685" s="184"/>
      <c r="S1685" s="175"/>
      <c r="T1685" s="175"/>
      <c r="U1685" s="175"/>
      <c r="V1685" s="175"/>
      <c r="W1685" s="175"/>
      <c r="X1685" s="175"/>
      <c r="Y1685" s="175"/>
      <c r="Z1685" s="175"/>
      <c r="AA1685" s="175"/>
      <c r="AB1685" s="175"/>
      <c r="AC1685" s="175"/>
      <c r="AD1685" s="179"/>
      <c r="AE1685" s="179"/>
      <c r="AF1685" s="179"/>
      <c r="AG1685" s="179"/>
      <c r="AH1685" s="179"/>
      <c r="AI1685" s="173"/>
      <c r="AJ1685" s="173"/>
      <c r="AK1685" s="173"/>
      <c r="AL1685" s="173"/>
      <c r="AM1685" s="179"/>
      <c r="AN1685" s="179"/>
      <c r="AO1685" s="194"/>
      <c r="AP1685" s="179">
        <v>1E-3</v>
      </c>
      <c r="AQ1685" s="179"/>
    </row>
    <row r="1686" spans="2:43">
      <c r="B1686" s="179"/>
      <c r="C1686" s="179"/>
      <c r="D1686" s="179"/>
      <c r="E1686" s="179"/>
      <c r="F1686" s="179"/>
      <c r="G1686" s="179"/>
      <c r="H1686" s="179"/>
      <c r="I1686" s="179"/>
      <c r="J1686" s="179"/>
      <c r="K1686" s="196">
        <f t="shared" si="125"/>
        <v>0</v>
      </c>
      <c r="L1686" s="1118"/>
      <c r="M1686" s="1119"/>
      <c r="N1686" s="1118"/>
      <c r="O1686" s="1119"/>
      <c r="P1686" s="184"/>
      <c r="Q1686" s="184"/>
      <c r="R1686" s="184"/>
      <c r="S1686" s="175"/>
      <c r="T1686" s="175"/>
      <c r="U1686" s="175"/>
      <c r="V1686" s="175"/>
      <c r="W1686" s="175"/>
      <c r="X1686" s="175"/>
      <c r="Y1686" s="175"/>
      <c r="Z1686" s="175"/>
      <c r="AA1686" s="175"/>
      <c r="AB1686" s="175"/>
      <c r="AC1686" s="175"/>
      <c r="AD1686" s="179"/>
      <c r="AE1686" s="179"/>
      <c r="AF1686" s="179"/>
      <c r="AG1686" s="179"/>
      <c r="AH1686" s="179"/>
      <c r="AI1686" s="173"/>
      <c r="AJ1686" s="173"/>
      <c r="AK1686" s="173"/>
      <c r="AL1686" s="173"/>
      <c r="AM1686" s="179"/>
      <c r="AN1686" s="179"/>
      <c r="AO1686" s="194"/>
      <c r="AP1686" s="179">
        <v>1E-3</v>
      </c>
      <c r="AQ1686" s="179"/>
    </row>
    <row r="1687" spans="2:43">
      <c r="B1687" s="179"/>
      <c r="C1687" s="179"/>
      <c r="D1687" s="179"/>
      <c r="E1687" s="179"/>
      <c r="F1687" s="179"/>
      <c r="G1687" s="179"/>
      <c r="H1687" s="179"/>
      <c r="I1687" s="179"/>
      <c r="J1687" s="179"/>
      <c r="K1687" s="196">
        <f t="shared" si="125"/>
        <v>0</v>
      </c>
      <c r="L1687" s="1118"/>
      <c r="M1687" s="1119"/>
      <c r="N1687" s="1118"/>
      <c r="O1687" s="1119"/>
      <c r="P1687" s="184"/>
      <c r="Q1687" s="184"/>
      <c r="R1687" s="184"/>
      <c r="S1687" s="175"/>
      <c r="T1687" s="175"/>
      <c r="U1687" s="175"/>
      <c r="V1687" s="175"/>
      <c r="W1687" s="175"/>
      <c r="X1687" s="175"/>
      <c r="Y1687" s="175"/>
      <c r="Z1687" s="175"/>
      <c r="AA1687" s="175"/>
      <c r="AB1687" s="175"/>
      <c r="AC1687" s="175"/>
      <c r="AD1687" s="179"/>
      <c r="AE1687" s="179"/>
      <c r="AF1687" s="179"/>
      <c r="AG1687" s="179"/>
      <c r="AH1687" s="179"/>
      <c r="AI1687" s="173"/>
      <c r="AJ1687" s="173"/>
      <c r="AK1687" s="173"/>
      <c r="AL1687" s="173"/>
      <c r="AM1687" s="179"/>
      <c r="AN1687" s="179"/>
      <c r="AO1687" s="194"/>
      <c r="AP1687" s="179">
        <v>1E-3</v>
      </c>
      <c r="AQ1687" s="179"/>
    </row>
    <row r="1688" spans="2:43">
      <c r="B1688" s="179"/>
      <c r="C1688" s="179"/>
      <c r="D1688" s="179"/>
      <c r="E1688" s="179"/>
      <c r="F1688" s="179"/>
      <c r="G1688" s="179"/>
      <c r="H1688" s="179"/>
      <c r="I1688" s="179"/>
      <c r="J1688" s="179"/>
      <c r="K1688" s="196">
        <f t="shared" si="125"/>
        <v>0</v>
      </c>
      <c r="L1688" s="1118"/>
      <c r="M1688" s="1119"/>
      <c r="N1688" s="1118"/>
      <c r="O1688" s="1119"/>
      <c r="P1688" s="184"/>
      <c r="Q1688" s="184"/>
      <c r="R1688" s="184"/>
      <c r="S1688" s="175"/>
      <c r="T1688" s="175"/>
      <c r="U1688" s="175"/>
      <c r="V1688" s="175"/>
      <c r="W1688" s="175"/>
      <c r="X1688" s="175"/>
      <c r="Y1688" s="175"/>
      <c r="Z1688" s="175"/>
      <c r="AA1688" s="175"/>
      <c r="AB1688" s="175"/>
      <c r="AC1688" s="175"/>
      <c r="AD1688" s="179"/>
      <c r="AE1688" s="179"/>
      <c r="AF1688" s="179"/>
      <c r="AG1688" s="179"/>
      <c r="AH1688" s="179"/>
      <c r="AI1688" s="173"/>
      <c r="AJ1688" s="173"/>
      <c r="AK1688" s="173"/>
      <c r="AL1688" s="173"/>
      <c r="AM1688" s="179"/>
      <c r="AN1688" s="179"/>
      <c r="AO1688" s="194"/>
      <c r="AP1688" s="179">
        <v>1E-3</v>
      </c>
      <c r="AQ1688" s="179"/>
    </row>
    <row r="1689" spans="2:43">
      <c r="B1689" s="179"/>
      <c r="C1689" s="179"/>
      <c r="D1689" s="179"/>
      <c r="E1689" s="179"/>
      <c r="F1689" s="179"/>
      <c r="G1689" s="179"/>
      <c r="H1689" s="179"/>
      <c r="I1689" s="179"/>
      <c r="J1689" s="179"/>
      <c r="K1689" s="196">
        <f t="shared" si="125"/>
        <v>0</v>
      </c>
      <c r="L1689" s="1118"/>
      <c r="M1689" s="1119"/>
      <c r="N1689" s="1118"/>
      <c r="O1689" s="1119"/>
      <c r="P1689" s="184"/>
      <c r="Q1689" s="184"/>
      <c r="R1689" s="184"/>
      <c r="S1689" s="175"/>
      <c r="T1689" s="175"/>
      <c r="U1689" s="175"/>
      <c r="V1689" s="175"/>
      <c r="W1689" s="175"/>
      <c r="X1689" s="175"/>
      <c r="Y1689" s="175"/>
      <c r="Z1689" s="175"/>
      <c r="AA1689" s="175"/>
      <c r="AB1689" s="175"/>
      <c r="AC1689" s="175"/>
      <c r="AD1689" s="179"/>
      <c r="AE1689" s="179"/>
      <c r="AF1689" s="179"/>
      <c r="AG1689" s="179"/>
      <c r="AH1689" s="179"/>
      <c r="AI1689" s="173"/>
      <c r="AJ1689" s="173"/>
      <c r="AK1689" s="173"/>
      <c r="AL1689" s="173"/>
      <c r="AM1689" s="179"/>
      <c r="AN1689" s="179"/>
      <c r="AO1689" s="194"/>
      <c r="AP1689" s="179">
        <v>1E-3</v>
      </c>
      <c r="AQ1689" s="179"/>
    </row>
    <row r="1690" spans="2:43">
      <c r="B1690" s="179"/>
      <c r="C1690" s="179"/>
      <c r="D1690" s="179"/>
      <c r="E1690" s="179"/>
      <c r="F1690" s="179"/>
      <c r="G1690" s="179"/>
      <c r="H1690" s="179"/>
      <c r="I1690" s="179"/>
      <c r="J1690" s="179"/>
      <c r="K1690" s="196">
        <f t="shared" si="125"/>
        <v>0</v>
      </c>
      <c r="L1690" s="1118"/>
      <c r="M1690" s="1119"/>
      <c r="N1690" s="1118"/>
      <c r="O1690" s="1119"/>
      <c r="P1690" s="184"/>
      <c r="Q1690" s="184"/>
      <c r="R1690" s="184"/>
      <c r="S1690" s="175"/>
      <c r="T1690" s="175"/>
      <c r="U1690" s="175"/>
      <c r="V1690" s="175"/>
      <c r="W1690" s="175"/>
      <c r="X1690" s="175"/>
      <c r="Y1690" s="175"/>
      <c r="Z1690" s="175"/>
      <c r="AA1690" s="175"/>
      <c r="AB1690" s="175"/>
      <c r="AC1690" s="175"/>
      <c r="AD1690" s="179"/>
      <c r="AE1690" s="179"/>
      <c r="AF1690" s="179"/>
      <c r="AG1690" s="179"/>
      <c r="AH1690" s="179"/>
      <c r="AI1690" s="173"/>
      <c r="AJ1690" s="173"/>
      <c r="AK1690" s="173"/>
      <c r="AL1690" s="173"/>
      <c r="AM1690" s="179"/>
      <c r="AN1690" s="179"/>
      <c r="AO1690" s="194"/>
      <c r="AP1690" s="179">
        <v>1E-3</v>
      </c>
      <c r="AQ1690" s="179"/>
    </row>
    <row r="1691" spans="2:43">
      <c r="B1691" s="179"/>
      <c r="C1691" s="179"/>
      <c r="D1691" s="179"/>
      <c r="E1691" s="179"/>
      <c r="F1691" s="179"/>
      <c r="G1691" s="179"/>
      <c r="H1691" s="179"/>
      <c r="I1691" s="179"/>
      <c r="J1691" s="179"/>
      <c r="K1691" s="196">
        <f t="shared" si="125"/>
        <v>0</v>
      </c>
      <c r="L1691" s="1118"/>
      <c r="M1691" s="1119"/>
      <c r="N1691" s="1118"/>
      <c r="O1691" s="1119"/>
      <c r="P1691" s="184"/>
      <c r="Q1691" s="184"/>
      <c r="R1691" s="184"/>
      <c r="S1691" s="175"/>
      <c r="T1691" s="175"/>
      <c r="U1691" s="175"/>
      <c r="V1691" s="175"/>
      <c r="W1691" s="175"/>
      <c r="X1691" s="175"/>
      <c r="Y1691" s="175"/>
      <c r="Z1691" s="175"/>
      <c r="AA1691" s="175"/>
      <c r="AB1691" s="175"/>
      <c r="AC1691" s="175"/>
      <c r="AD1691" s="179"/>
      <c r="AE1691" s="179"/>
      <c r="AF1691" s="179"/>
      <c r="AG1691" s="179"/>
      <c r="AH1691" s="179"/>
      <c r="AI1691" s="173"/>
      <c r="AJ1691" s="173"/>
      <c r="AK1691" s="173"/>
      <c r="AL1691" s="173"/>
      <c r="AM1691" s="179"/>
      <c r="AN1691" s="179"/>
      <c r="AO1691" s="194"/>
      <c r="AP1691" s="179">
        <v>1E-3</v>
      </c>
      <c r="AQ1691" s="179"/>
    </row>
    <row r="1692" spans="2:43">
      <c r="B1692" s="179"/>
      <c r="C1692" s="179"/>
      <c r="D1692" s="179"/>
      <c r="E1692" s="179"/>
      <c r="F1692" s="179"/>
      <c r="G1692" s="179"/>
      <c r="H1692" s="179"/>
      <c r="I1692" s="179"/>
      <c r="J1692" s="179"/>
      <c r="K1692" s="196">
        <f t="shared" si="125"/>
        <v>0</v>
      </c>
      <c r="L1692" s="1118"/>
      <c r="M1692" s="1119"/>
      <c r="N1692" s="1118"/>
      <c r="O1692" s="1119"/>
      <c r="P1692" s="184"/>
      <c r="Q1692" s="184"/>
      <c r="R1692" s="184"/>
      <c r="S1692" s="175"/>
      <c r="T1692" s="175"/>
      <c r="U1692" s="175"/>
      <c r="V1692" s="175"/>
      <c r="W1692" s="175"/>
      <c r="X1692" s="175"/>
      <c r="Y1692" s="175"/>
      <c r="Z1692" s="175"/>
      <c r="AA1692" s="175"/>
      <c r="AB1692" s="175"/>
      <c r="AC1692" s="175"/>
      <c r="AD1692" s="179"/>
      <c r="AE1692" s="179"/>
      <c r="AF1692" s="179"/>
      <c r="AG1692" s="179"/>
      <c r="AH1692" s="179"/>
      <c r="AI1692" s="173"/>
      <c r="AJ1692" s="173"/>
      <c r="AK1692" s="173"/>
      <c r="AL1692" s="173"/>
      <c r="AM1692" s="179"/>
      <c r="AN1692" s="179"/>
      <c r="AO1692" s="194"/>
      <c r="AP1692" s="179">
        <v>1E-3</v>
      </c>
      <c r="AQ1692" s="179"/>
    </row>
    <row r="1693" spans="2:43">
      <c r="B1693" s="179"/>
      <c r="C1693" s="179"/>
      <c r="D1693" s="179"/>
      <c r="E1693" s="179"/>
      <c r="F1693" s="179"/>
      <c r="G1693" s="179"/>
      <c r="H1693" s="179"/>
      <c r="I1693" s="179"/>
      <c r="J1693" s="179"/>
      <c r="K1693" s="196">
        <f t="shared" si="125"/>
        <v>0</v>
      </c>
      <c r="L1693" s="1118"/>
      <c r="M1693" s="1119"/>
      <c r="N1693" s="1118"/>
      <c r="O1693" s="1119"/>
      <c r="P1693" s="184"/>
      <c r="Q1693" s="184"/>
      <c r="R1693" s="184"/>
      <c r="S1693" s="175"/>
      <c r="T1693" s="175"/>
      <c r="U1693" s="175"/>
      <c r="V1693" s="175"/>
      <c r="W1693" s="175"/>
      <c r="X1693" s="175"/>
      <c r="Y1693" s="175"/>
      <c r="Z1693" s="175"/>
      <c r="AA1693" s="175"/>
      <c r="AB1693" s="175"/>
      <c r="AC1693" s="175"/>
      <c r="AD1693" s="179"/>
      <c r="AE1693" s="179"/>
      <c r="AF1693" s="179"/>
      <c r="AG1693" s="179"/>
      <c r="AH1693" s="179"/>
      <c r="AI1693" s="173"/>
      <c r="AJ1693" s="173"/>
      <c r="AK1693" s="173"/>
      <c r="AL1693" s="173"/>
      <c r="AM1693" s="179"/>
      <c r="AN1693" s="179"/>
      <c r="AO1693" s="194"/>
      <c r="AP1693" s="179">
        <v>1E-3</v>
      </c>
      <c r="AQ1693" s="179"/>
    </row>
    <row r="1694" spans="2:43">
      <c r="B1694" s="179"/>
      <c r="C1694" s="179"/>
      <c r="D1694" s="179"/>
      <c r="E1694" s="179"/>
      <c r="F1694" s="179"/>
      <c r="G1694" s="179"/>
      <c r="H1694" s="179"/>
      <c r="I1694" s="179"/>
      <c r="J1694" s="179"/>
      <c r="K1694" s="196">
        <f t="shared" si="125"/>
        <v>0</v>
      </c>
      <c r="L1694" s="1118"/>
      <c r="M1694" s="1119"/>
      <c r="N1694" s="1118"/>
      <c r="O1694" s="1119"/>
      <c r="P1694" s="184"/>
      <c r="Q1694" s="184"/>
      <c r="R1694" s="184"/>
      <c r="S1694" s="175"/>
      <c r="T1694" s="175"/>
      <c r="U1694" s="175"/>
      <c r="V1694" s="175"/>
      <c r="W1694" s="175"/>
      <c r="X1694" s="175"/>
      <c r="Y1694" s="175"/>
      <c r="Z1694" s="175"/>
      <c r="AA1694" s="175"/>
      <c r="AB1694" s="175"/>
      <c r="AC1694" s="175"/>
      <c r="AD1694" s="179"/>
      <c r="AE1694" s="179"/>
      <c r="AF1694" s="179"/>
      <c r="AG1694" s="179"/>
      <c r="AH1694" s="179"/>
      <c r="AI1694" s="173"/>
      <c r="AJ1694" s="173"/>
      <c r="AK1694" s="173"/>
      <c r="AL1694" s="173"/>
      <c r="AM1694" s="179"/>
      <c r="AN1694" s="179"/>
      <c r="AO1694" s="194"/>
      <c r="AP1694" s="179">
        <v>1E-3</v>
      </c>
      <c r="AQ1694" s="179"/>
    </row>
    <row r="1695" spans="2:43">
      <c r="B1695" s="179"/>
      <c r="C1695" s="179"/>
      <c r="D1695" s="179"/>
      <c r="E1695" s="179"/>
      <c r="F1695" s="179"/>
      <c r="G1695" s="179"/>
      <c r="H1695" s="179"/>
      <c r="I1695" s="179"/>
      <c r="J1695" s="179"/>
      <c r="K1695" s="196">
        <f t="shared" si="125"/>
        <v>0</v>
      </c>
      <c r="L1695" s="1118"/>
      <c r="M1695" s="1119"/>
      <c r="N1695" s="1118"/>
      <c r="O1695" s="1119"/>
      <c r="P1695" s="184"/>
      <c r="Q1695" s="184"/>
      <c r="R1695" s="184"/>
      <c r="S1695" s="175"/>
      <c r="T1695" s="175"/>
      <c r="U1695" s="175"/>
      <c r="V1695" s="175"/>
      <c r="W1695" s="175"/>
      <c r="X1695" s="175"/>
      <c r="Y1695" s="175"/>
      <c r="Z1695" s="175"/>
      <c r="AA1695" s="175"/>
      <c r="AB1695" s="175"/>
      <c r="AC1695" s="175"/>
      <c r="AD1695" s="179"/>
      <c r="AE1695" s="179"/>
      <c r="AF1695" s="179"/>
      <c r="AG1695" s="179"/>
      <c r="AH1695" s="179"/>
      <c r="AI1695" s="173"/>
      <c r="AJ1695" s="173"/>
      <c r="AK1695" s="173"/>
      <c r="AL1695" s="173"/>
      <c r="AM1695" s="179"/>
      <c r="AN1695" s="179"/>
      <c r="AO1695" s="194"/>
      <c r="AP1695" s="179">
        <v>1E-3</v>
      </c>
      <c r="AQ1695" s="179"/>
    </row>
    <row r="1696" spans="2:43">
      <c r="B1696" s="179"/>
      <c r="C1696" s="179"/>
      <c r="D1696" s="179"/>
      <c r="E1696" s="179"/>
      <c r="F1696" s="179"/>
      <c r="G1696" s="179"/>
      <c r="H1696" s="179"/>
      <c r="I1696" s="179"/>
      <c r="J1696" s="179"/>
      <c r="K1696" s="196">
        <f t="shared" si="125"/>
        <v>0</v>
      </c>
      <c r="L1696" s="1118"/>
      <c r="M1696" s="1119"/>
      <c r="N1696" s="1118"/>
      <c r="O1696" s="1119"/>
      <c r="P1696" s="184"/>
      <c r="Q1696" s="184"/>
      <c r="R1696" s="184"/>
      <c r="S1696" s="175"/>
      <c r="T1696" s="175"/>
      <c r="U1696" s="175"/>
      <c r="V1696" s="175"/>
      <c r="W1696" s="175"/>
      <c r="X1696" s="175"/>
      <c r="Y1696" s="175"/>
      <c r="Z1696" s="175"/>
      <c r="AA1696" s="175"/>
      <c r="AB1696" s="175"/>
      <c r="AC1696" s="175"/>
      <c r="AD1696" s="179"/>
      <c r="AE1696" s="179"/>
      <c r="AF1696" s="179"/>
      <c r="AG1696" s="179"/>
      <c r="AH1696" s="179"/>
      <c r="AI1696" s="173"/>
      <c r="AJ1696" s="173"/>
      <c r="AK1696" s="173"/>
      <c r="AL1696" s="173"/>
      <c r="AM1696" s="179"/>
      <c r="AN1696" s="179"/>
      <c r="AO1696" s="194"/>
      <c r="AP1696" s="179">
        <v>1E-3</v>
      </c>
      <c r="AQ1696" s="179"/>
    </row>
    <row r="1697" spans="2:43">
      <c r="B1697" s="179"/>
      <c r="C1697" s="179"/>
      <c r="D1697" s="179"/>
      <c r="E1697" s="179"/>
      <c r="F1697" s="179"/>
      <c r="G1697" s="179"/>
      <c r="H1697" s="179"/>
      <c r="I1697" s="179"/>
      <c r="J1697" s="179"/>
      <c r="K1697" s="196">
        <f t="shared" si="125"/>
        <v>0</v>
      </c>
      <c r="L1697" s="1118"/>
      <c r="M1697" s="1119"/>
      <c r="N1697" s="1118"/>
      <c r="O1697" s="1119"/>
      <c r="P1697" s="184"/>
      <c r="Q1697" s="184"/>
      <c r="R1697" s="184"/>
      <c r="S1697" s="175"/>
      <c r="T1697" s="175"/>
      <c r="U1697" s="175"/>
      <c r="V1697" s="175"/>
      <c r="W1697" s="175"/>
      <c r="X1697" s="175"/>
      <c r="Y1697" s="175"/>
      <c r="Z1697" s="175"/>
      <c r="AA1697" s="175"/>
      <c r="AB1697" s="175"/>
      <c r="AC1697" s="175"/>
      <c r="AD1697" s="179"/>
      <c r="AE1697" s="179"/>
      <c r="AF1697" s="179"/>
      <c r="AG1697" s="179"/>
      <c r="AH1697" s="179"/>
      <c r="AI1697" s="173"/>
      <c r="AJ1697" s="173"/>
      <c r="AK1697" s="173"/>
      <c r="AL1697" s="173"/>
      <c r="AM1697" s="179"/>
      <c r="AN1697" s="179"/>
      <c r="AO1697" s="194"/>
      <c r="AP1697" s="179">
        <v>1E-3</v>
      </c>
      <c r="AQ1697" s="179"/>
    </row>
    <row r="1698" spans="2:43">
      <c r="B1698" s="179"/>
      <c r="C1698" s="179"/>
      <c r="D1698" s="179"/>
      <c r="E1698" s="179"/>
      <c r="F1698" s="179"/>
      <c r="G1698" s="179"/>
      <c r="H1698" s="179"/>
      <c r="I1698" s="179"/>
      <c r="J1698" s="179"/>
      <c r="K1698" s="196">
        <f t="shared" si="125"/>
        <v>0</v>
      </c>
      <c r="L1698" s="1118"/>
      <c r="M1698" s="1119"/>
      <c r="N1698" s="1118"/>
      <c r="O1698" s="1119"/>
      <c r="P1698" s="184"/>
      <c r="Q1698" s="184"/>
      <c r="R1698" s="184"/>
      <c r="S1698" s="175"/>
      <c r="T1698" s="175"/>
      <c r="U1698" s="175"/>
      <c r="V1698" s="175"/>
      <c r="W1698" s="175"/>
      <c r="X1698" s="175"/>
      <c r="Y1698" s="175"/>
      <c r="Z1698" s="175"/>
      <c r="AA1698" s="175"/>
      <c r="AB1698" s="175"/>
      <c r="AC1698" s="175"/>
      <c r="AD1698" s="179"/>
      <c r="AE1698" s="179"/>
      <c r="AF1698" s="179"/>
      <c r="AG1698" s="179"/>
      <c r="AH1698" s="179"/>
      <c r="AI1698" s="173"/>
      <c r="AJ1698" s="173"/>
      <c r="AK1698" s="173"/>
      <c r="AL1698" s="173"/>
      <c r="AM1698" s="179"/>
      <c r="AN1698" s="179"/>
      <c r="AO1698" s="194"/>
      <c r="AP1698" s="179">
        <v>1E-3</v>
      </c>
      <c r="AQ1698" s="179"/>
    </row>
    <row r="1699" spans="2:43">
      <c r="B1699" s="179"/>
      <c r="C1699" s="179"/>
      <c r="D1699" s="179"/>
      <c r="E1699" s="179"/>
      <c r="F1699" s="179"/>
      <c r="G1699" s="179"/>
      <c r="H1699" s="179"/>
      <c r="I1699" s="179"/>
      <c r="J1699" s="179"/>
      <c r="K1699" s="196">
        <f t="shared" si="125"/>
        <v>0</v>
      </c>
      <c r="L1699" s="1118"/>
      <c r="M1699" s="1119"/>
      <c r="N1699" s="1118"/>
      <c r="O1699" s="1119"/>
      <c r="P1699" s="184"/>
      <c r="Q1699" s="184"/>
      <c r="R1699" s="184"/>
      <c r="S1699" s="175"/>
      <c r="T1699" s="175"/>
      <c r="U1699" s="175"/>
      <c r="V1699" s="175"/>
      <c r="W1699" s="175"/>
      <c r="X1699" s="175"/>
      <c r="Y1699" s="175"/>
      <c r="Z1699" s="175"/>
      <c r="AA1699" s="175"/>
      <c r="AB1699" s="175"/>
      <c r="AC1699" s="175"/>
      <c r="AD1699" s="179"/>
      <c r="AE1699" s="179"/>
      <c r="AF1699" s="179"/>
      <c r="AG1699" s="179"/>
      <c r="AH1699" s="179"/>
      <c r="AI1699" s="173"/>
      <c r="AJ1699" s="173"/>
      <c r="AK1699" s="173"/>
      <c r="AL1699" s="173"/>
      <c r="AM1699" s="179"/>
      <c r="AN1699" s="179"/>
      <c r="AO1699" s="194"/>
      <c r="AP1699" s="179">
        <v>1E-3</v>
      </c>
      <c r="AQ1699" s="179"/>
    </row>
    <row r="1700" spans="2:43">
      <c r="B1700" s="179"/>
      <c r="C1700" s="179"/>
      <c r="D1700" s="179"/>
      <c r="E1700" s="179"/>
      <c r="F1700" s="179"/>
      <c r="G1700" s="179"/>
      <c r="H1700" s="179"/>
      <c r="I1700" s="179"/>
      <c r="J1700" s="179"/>
      <c r="K1700" s="196">
        <f t="shared" si="125"/>
        <v>0</v>
      </c>
      <c r="L1700" s="1118"/>
      <c r="M1700" s="1119"/>
      <c r="N1700" s="1118"/>
      <c r="O1700" s="1119"/>
      <c r="P1700" s="184"/>
      <c r="Q1700" s="184"/>
      <c r="R1700" s="184"/>
      <c r="S1700" s="175"/>
      <c r="T1700" s="175"/>
      <c r="U1700" s="175"/>
      <c r="V1700" s="175"/>
      <c r="W1700" s="175"/>
      <c r="X1700" s="175"/>
      <c r="Y1700" s="175"/>
      <c r="Z1700" s="175"/>
      <c r="AA1700" s="175"/>
      <c r="AB1700" s="175"/>
      <c r="AC1700" s="175"/>
      <c r="AD1700" s="179"/>
      <c r="AE1700" s="179"/>
      <c r="AF1700" s="179"/>
      <c r="AG1700" s="179"/>
      <c r="AH1700" s="179"/>
      <c r="AI1700" s="173"/>
      <c r="AJ1700" s="173"/>
      <c r="AK1700" s="173"/>
      <c r="AL1700" s="173"/>
      <c r="AM1700" s="179"/>
      <c r="AN1700" s="179"/>
      <c r="AO1700" s="194"/>
      <c r="AP1700" s="179">
        <v>1E-3</v>
      </c>
      <c r="AQ1700" s="179"/>
    </row>
    <row r="1701" spans="2:43">
      <c r="B1701" s="179"/>
      <c r="C1701" s="179"/>
      <c r="D1701" s="179"/>
      <c r="E1701" s="179"/>
      <c r="F1701" s="179"/>
      <c r="G1701" s="179"/>
      <c r="H1701" s="179"/>
      <c r="I1701" s="179"/>
      <c r="J1701" s="179"/>
      <c r="K1701" s="196">
        <f t="shared" si="125"/>
        <v>0</v>
      </c>
      <c r="L1701" s="1118"/>
      <c r="M1701" s="1119"/>
      <c r="N1701" s="1118"/>
      <c r="O1701" s="1119"/>
      <c r="P1701" s="184"/>
      <c r="Q1701" s="184"/>
      <c r="R1701" s="184"/>
      <c r="S1701" s="175"/>
      <c r="T1701" s="175"/>
      <c r="U1701" s="175"/>
      <c r="V1701" s="175"/>
      <c r="W1701" s="175"/>
      <c r="X1701" s="175"/>
      <c r="Y1701" s="175"/>
      <c r="Z1701" s="175"/>
      <c r="AA1701" s="175"/>
      <c r="AB1701" s="175"/>
      <c r="AC1701" s="175"/>
      <c r="AD1701" s="179"/>
      <c r="AE1701" s="179"/>
      <c r="AF1701" s="179"/>
      <c r="AG1701" s="179"/>
      <c r="AH1701" s="179"/>
      <c r="AI1701" s="173"/>
      <c r="AJ1701" s="173"/>
      <c r="AK1701" s="173"/>
      <c r="AL1701" s="173"/>
      <c r="AM1701" s="179"/>
      <c r="AN1701" s="179"/>
      <c r="AO1701" s="194"/>
      <c r="AP1701" s="179">
        <v>1E-3</v>
      </c>
      <c r="AQ1701" s="179"/>
    </row>
    <row r="1702" spans="2:43">
      <c r="B1702" s="179"/>
      <c r="C1702" s="179"/>
      <c r="D1702" s="179"/>
      <c r="E1702" s="179"/>
      <c r="F1702" s="179"/>
      <c r="G1702" s="179"/>
      <c r="H1702" s="179"/>
      <c r="I1702" s="179"/>
      <c r="J1702" s="179"/>
      <c r="K1702" s="196">
        <f t="shared" si="125"/>
        <v>0</v>
      </c>
      <c r="L1702" s="1118"/>
      <c r="M1702" s="1119"/>
      <c r="N1702" s="1118"/>
      <c r="O1702" s="1119"/>
      <c r="P1702" s="184"/>
      <c r="Q1702" s="184"/>
      <c r="R1702" s="184"/>
      <c r="S1702" s="175"/>
      <c r="T1702" s="175"/>
      <c r="U1702" s="175"/>
      <c r="V1702" s="175"/>
      <c r="W1702" s="175"/>
      <c r="X1702" s="175"/>
      <c r="Y1702" s="175"/>
      <c r="Z1702" s="175"/>
      <c r="AA1702" s="175"/>
      <c r="AB1702" s="175"/>
      <c r="AC1702" s="175"/>
      <c r="AD1702" s="179"/>
      <c r="AE1702" s="179"/>
      <c r="AF1702" s="179"/>
      <c r="AG1702" s="179"/>
      <c r="AH1702" s="179"/>
      <c r="AI1702" s="173"/>
      <c r="AJ1702" s="173"/>
      <c r="AK1702" s="173"/>
      <c r="AL1702" s="173"/>
      <c r="AM1702" s="179"/>
      <c r="AN1702" s="179"/>
      <c r="AO1702" s="194"/>
      <c r="AP1702" s="179">
        <v>1E-3</v>
      </c>
      <c r="AQ1702" s="179"/>
    </row>
    <row r="1703" spans="2:43">
      <c r="B1703" s="179"/>
      <c r="C1703" s="179"/>
      <c r="D1703" s="179"/>
      <c r="E1703" s="179"/>
      <c r="F1703" s="179"/>
      <c r="G1703" s="179"/>
      <c r="H1703" s="179"/>
      <c r="I1703" s="179"/>
      <c r="J1703" s="179"/>
      <c r="K1703" s="196">
        <f t="shared" si="125"/>
        <v>0</v>
      </c>
      <c r="L1703" s="1118"/>
      <c r="M1703" s="1119"/>
      <c r="N1703" s="1118"/>
      <c r="O1703" s="1119"/>
      <c r="P1703" s="184"/>
      <c r="Q1703" s="184"/>
      <c r="R1703" s="184"/>
      <c r="S1703" s="175"/>
      <c r="T1703" s="175"/>
      <c r="U1703" s="175"/>
      <c r="V1703" s="175"/>
      <c r="W1703" s="175"/>
      <c r="X1703" s="175"/>
      <c r="Y1703" s="175"/>
      <c r="Z1703" s="175"/>
      <c r="AA1703" s="175"/>
      <c r="AB1703" s="175"/>
      <c r="AC1703" s="175"/>
      <c r="AD1703" s="179"/>
      <c r="AE1703" s="179"/>
      <c r="AF1703" s="179"/>
      <c r="AG1703" s="179"/>
      <c r="AH1703" s="179"/>
      <c r="AI1703" s="173"/>
      <c r="AJ1703" s="173"/>
      <c r="AK1703" s="173"/>
      <c r="AL1703" s="173"/>
      <c r="AM1703" s="179"/>
      <c r="AN1703" s="179"/>
      <c r="AO1703" s="194"/>
      <c r="AP1703" s="179">
        <v>1E-3</v>
      </c>
      <c r="AQ1703" s="179"/>
    </row>
    <row r="1704" spans="2:43">
      <c r="B1704" s="179"/>
      <c r="C1704" s="179"/>
      <c r="D1704" s="179"/>
      <c r="E1704" s="179"/>
      <c r="F1704" s="179"/>
      <c r="G1704" s="179"/>
      <c r="H1704" s="179"/>
      <c r="I1704" s="179"/>
      <c r="J1704" s="179"/>
      <c r="K1704" s="196">
        <f t="shared" si="125"/>
        <v>0</v>
      </c>
      <c r="L1704" s="1118"/>
      <c r="M1704" s="1119"/>
      <c r="N1704" s="1118"/>
      <c r="O1704" s="1119"/>
      <c r="P1704" s="184"/>
      <c r="Q1704" s="184"/>
      <c r="R1704" s="184"/>
      <c r="S1704" s="175"/>
      <c r="T1704" s="175"/>
      <c r="U1704" s="175"/>
      <c r="V1704" s="175"/>
      <c r="W1704" s="175"/>
      <c r="X1704" s="175"/>
      <c r="Y1704" s="175"/>
      <c r="Z1704" s="175"/>
      <c r="AA1704" s="175"/>
      <c r="AB1704" s="175"/>
      <c r="AC1704" s="175"/>
      <c r="AD1704" s="179"/>
      <c r="AE1704" s="179"/>
      <c r="AF1704" s="179"/>
      <c r="AG1704" s="179"/>
      <c r="AH1704" s="179"/>
      <c r="AI1704" s="173"/>
      <c r="AJ1704" s="173"/>
      <c r="AK1704" s="173"/>
      <c r="AL1704" s="173"/>
      <c r="AM1704" s="179"/>
      <c r="AN1704" s="179"/>
      <c r="AO1704" s="194"/>
      <c r="AP1704" s="179">
        <v>1E-3</v>
      </c>
      <c r="AQ1704" s="179"/>
    </row>
    <row r="1705" spans="2:43">
      <c r="B1705" s="179"/>
      <c r="C1705" s="179"/>
      <c r="D1705" s="179"/>
      <c r="E1705" s="179"/>
      <c r="F1705" s="179"/>
      <c r="G1705" s="179"/>
      <c r="H1705" s="179"/>
      <c r="I1705" s="179"/>
      <c r="J1705" s="179"/>
      <c r="K1705" s="196">
        <f t="shared" si="125"/>
        <v>0</v>
      </c>
      <c r="L1705" s="1118"/>
      <c r="M1705" s="1119"/>
      <c r="N1705" s="1118"/>
      <c r="O1705" s="1119"/>
      <c r="P1705" s="184"/>
      <c r="Q1705" s="184"/>
      <c r="R1705" s="184"/>
      <c r="S1705" s="175"/>
      <c r="T1705" s="175"/>
      <c r="U1705" s="175"/>
      <c r="V1705" s="175"/>
      <c r="W1705" s="175"/>
      <c r="X1705" s="175"/>
      <c r="Y1705" s="175"/>
      <c r="Z1705" s="175"/>
      <c r="AA1705" s="175"/>
      <c r="AB1705" s="175"/>
      <c r="AC1705" s="175"/>
      <c r="AD1705" s="179"/>
      <c r="AE1705" s="179"/>
      <c r="AF1705" s="179"/>
      <c r="AG1705" s="179"/>
      <c r="AH1705" s="179"/>
      <c r="AI1705" s="173"/>
      <c r="AJ1705" s="173"/>
      <c r="AK1705" s="173"/>
      <c r="AL1705" s="173"/>
      <c r="AM1705" s="179"/>
      <c r="AN1705" s="179"/>
      <c r="AO1705" s="194"/>
      <c r="AP1705" s="179">
        <v>1E-3</v>
      </c>
      <c r="AQ1705" s="179"/>
    </row>
    <row r="1706" spans="2:43">
      <c r="B1706" s="179"/>
      <c r="C1706" s="179"/>
      <c r="D1706" s="179"/>
      <c r="E1706" s="179"/>
      <c r="F1706" s="179"/>
      <c r="G1706" s="179"/>
      <c r="H1706" s="179"/>
      <c r="I1706" s="179"/>
      <c r="J1706" s="179"/>
      <c r="K1706" s="196">
        <f t="shared" si="125"/>
        <v>0</v>
      </c>
      <c r="L1706" s="1118"/>
      <c r="M1706" s="1119"/>
      <c r="N1706" s="1118"/>
      <c r="O1706" s="1119"/>
      <c r="P1706" s="184"/>
      <c r="Q1706" s="184"/>
      <c r="R1706" s="184"/>
      <c r="S1706" s="175"/>
      <c r="T1706" s="175"/>
      <c r="U1706" s="175"/>
      <c r="V1706" s="175"/>
      <c r="W1706" s="175"/>
      <c r="X1706" s="175"/>
      <c r="Y1706" s="175"/>
      <c r="Z1706" s="175"/>
      <c r="AA1706" s="175"/>
      <c r="AB1706" s="175"/>
      <c r="AC1706" s="175"/>
      <c r="AD1706" s="179"/>
      <c r="AE1706" s="179"/>
      <c r="AF1706" s="179"/>
      <c r="AG1706" s="179"/>
      <c r="AH1706" s="179"/>
      <c r="AI1706" s="173"/>
      <c r="AJ1706" s="173"/>
      <c r="AK1706" s="173"/>
      <c r="AL1706" s="173"/>
      <c r="AM1706" s="179"/>
      <c r="AN1706" s="179"/>
      <c r="AO1706" s="194"/>
      <c r="AP1706" s="179">
        <v>1E-3</v>
      </c>
      <c r="AQ1706" s="179"/>
    </row>
    <row r="1707" spans="2:43">
      <c r="B1707" s="179"/>
      <c r="C1707" s="179"/>
      <c r="D1707" s="179"/>
      <c r="E1707" s="179"/>
      <c r="F1707" s="179"/>
      <c r="G1707" s="179"/>
      <c r="H1707" s="179"/>
      <c r="I1707" s="179"/>
      <c r="J1707" s="179"/>
      <c r="K1707" s="196">
        <f t="shared" si="125"/>
        <v>0</v>
      </c>
      <c r="L1707" s="1118"/>
      <c r="M1707" s="1119"/>
      <c r="N1707" s="1118"/>
      <c r="O1707" s="1119"/>
      <c r="P1707" s="184"/>
      <c r="Q1707" s="184"/>
      <c r="R1707" s="184"/>
      <c r="S1707" s="175"/>
      <c r="T1707" s="175"/>
      <c r="U1707" s="175"/>
      <c r="V1707" s="175"/>
      <c r="W1707" s="175"/>
      <c r="X1707" s="175"/>
      <c r="Y1707" s="175"/>
      <c r="Z1707" s="175"/>
      <c r="AA1707" s="175"/>
      <c r="AB1707" s="175"/>
      <c r="AC1707" s="175"/>
      <c r="AD1707" s="179"/>
      <c r="AE1707" s="179"/>
      <c r="AF1707" s="179"/>
      <c r="AG1707" s="179"/>
      <c r="AH1707" s="179"/>
      <c r="AI1707" s="173"/>
      <c r="AJ1707" s="173"/>
      <c r="AK1707" s="173"/>
      <c r="AL1707" s="173"/>
      <c r="AM1707" s="179"/>
      <c r="AN1707" s="179"/>
      <c r="AO1707" s="194"/>
      <c r="AP1707" s="179">
        <v>1E-3</v>
      </c>
      <c r="AQ1707" s="179"/>
    </row>
    <row r="1708" spans="2:43">
      <c r="B1708" s="179"/>
      <c r="C1708" s="179"/>
      <c r="D1708" s="179"/>
      <c r="E1708" s="179"/>
      <c r="F1708" s="179"/>
      <c r="G1708" s="179"/>
      <c r="H1708" s="179"/>
      <c r="I1708" s="179"/>
      <c r="J1708" s="179"/>
      <c r="K1708" s="196">
        <f t="shared" si="125"/>
        <v>0</v>
      </c>
      <c r="L1708" s="1118"/>
      <c r="M1708" s="1119"/>
      <c r="N1708" s="1118"/>
      <c r="O1708" s="1119"/>
      <c r="P1708" s="184"/>
      <c r="Q1708" s="184"/>
      <c r="R1708" s="184"/>
      <c r="S1708" s="175"/>
      <c r="T1708" s="175"/>
      <c r="U1708" s="175"/>
      <c r="V1708" s="175"/>
      <c r="W1708" s="175"/>
      <c r="X1708" s="175"/>
      <c r="Y1708" s="175"/>
      <c r="Z1708" s="175"/>
      <c r="AA1708" s="175"/>
      <c r="AB1708" s="175"/>
      <c r="AC1708" s="175"/>
      <c r="AD1708" s="179"/>
      <c r="AE1708" s="179"/>
      <c r="AF1708" s="179"/>
      <c r="AG1708" s="179"/>
      <c r="AH1708" s="179"/>
      <c r="AI1708" s="173"/>
      <c r="AJ1708" s="173"/>
      <c r="AK1708" s="173"/>
      <c r="AL1708" s="173"/>
      <c r="AM1708" s="179"/>
      <c r="AN1708" s="179"/>
      <c r="AO1708" s="194"/>
      <c r="AP1708" s="179">
        <v>1E-3</v>
      </c>
      <c r="AQ1708" s="179"/>
    </row>
    <row r="1709" spans="2:43">
      <c r="B1709" s="179"/>
      <c r="C1709" s="179"/>
      <c r="D1709" s="179"/>
      <c r="E1709" s="179"/>
      <c r="F1709" s="179"/>
      <c r="G1709" s="179"/>
      <c r="H1709" s="179"/>
      <c r="I1709" s="179"/>
      <c r="J1709" s="179"/>
      <c r="K1709" s="196">
        <f t="shared" si="125"/>
        <v>0</v>
      </c>
      <c r="L1709" s="1118"/>
      <c r="M1709" s="1119"/>
      <c r="N1709" s="1118"/>
      <c r="O1709" s="1119"/>
      <c r="P1709" s="184"/>
      <c r="Q1709" s="184"/>
      <c r="R1709" s="184"/>
      <c r="S1709" s="175"/>
      <c r="T1709" s="175"/>
      <c r="U1709" s="175"/>
      <c r="V1709" s="175"/>
      <c r="W1709" s="175"/>
      <c r="X1709" s="175"/>
      <c r="Y1709" s="175"/>
      <c r="Z1709" s="175"/>
      <c r="AA1709" s="175"/>
      <c r="AB1709" s="175"/>
      <c r="AC1709" s="175"/>
      <c r="AD1709" s="179"/>
      <c r="AE1709" s="179"/>
      <c r="AF1709" s="179"/>
      <c r="AG1709" s="179"/>
      <c r="AH1709" s="179"/>
      <c r="AI1709" s="173"/>
      <c r="AJ1709" s="173"/>
      <c r="AK1709" s="173"/>
      <c r="AL1709" s="173"/>
      <c r="AM1709" s="179"/>
      <c r="AN1709" s="179"/>
      <c r="AO1709" s="194"/>
      <c r="AP1709" s="179">
        <v>1E-3</v>
      </c>
      <c r="AQ1709" s="179"/>
    </row>
    <row r="1710" spans="2:43">
      <c r="B1710" s="179"/>
      <c r="C1710" s="179"/>
      <c r="D1710" s="179"/>
      <c r="E1710" s="179"/>
      <c r="F1710" s="179"/>
      <c r="G1710" s="179"/>
      <c r="H1710" s="179"/>
      <c r="I1710" s="179"/>
      <c r="J1710" s="179"/>
      <c r="K1710" s="196">
        <f t="shared" si="125"/>
        <v>0</v>
      </c>
      <c r="L1710" s="1118"/>
      <c r="M1710" s="1119"/>
      <c r="N1710" s="1118"/>
      <c r="O1710" s="1119"/>
      <c r="P1710" s="184"/>
      <c r="Q1710" s="184"/>
      <c r="R1710" s="184"/>
      <c r="S1710" s="175"/>
      <c r="T1710" s="175"/>
      <c r="U1710" s="175"/>
      <c r="V1710" s="175"/>
      <c r="W1710" s="175"/>
      <c r="X1710" s="175"/>
      <c r="Y1710" s="175"/>
      <c r="Z1710" s="175"/>
      <c r="AA1710" s="175"/>
      <c r="AB1710" s="175"/>
      <c r="AC1710" s="175"/>
      <c r="AD1710" s="179"/>
      <c r="AE1710" s="179"/>
      <c r="AF1710" s="179"/>
      <c r="AG1710" s="179"/>
      <c r="AH1710" s="179"/>
      <c r="AI1710" s="173"/>
      <c r="AJ1710" s="173"/>
      <c r="AK1710" s="173"/>
      <c r="AL1710" s="173"/>
      <c r="AM1710" s="179"/>
      <c r="AN1710" s="179"/>
      <c r="AO1710" s="194"/>
      <c r="AP1710" s="179">
        <v>1E-3</v>
      </c>
      <c r="AQ1710" s="179"/>
    </row>
    <row r="1711" spans="2:43">
      <c r="B1711" s="179"/>
      <c r="C1711" s="179"/>
      <c r="D1711" s="179"/>
      <c r="E1711" s="179"/>
      <c r="F1711" s="179"/>
      <c r="G1711" s="179"/>
      <c r="H1711" s="179"/>
      <c r="I1711" s="179"/>
      <c r="J1711" s="179"/>
      <c r="K1711" s="196">
        <f t="shared" si="125"/>
        <v>0</v>
      </c>
      <c r="L1711" s="1118"/>
      <c r="M1711" s="1119"/>
      <c r="N1711" s="1118"/>
      <c r="O1711" s="1119"/>
      <c r="P1711" s="184"/>
      <c r="Q1711" s="184"/>
      <c r="R1711" s="184"/>
      <c r="S1711" s="175"/>
      <c r="T1711" s="175"/>
      <c r="U1711" s="175"/>
      <c r="V1711" s="175"/>
      <c r="W1711" s="175"/>
      <c r="X1711" s="175"/>
      <c r="Y1711" s="175"/>
      <c r="Z1711" s="175"/>
      <c r="AA1711" s="175"/>
      <c r="AB1711" s="175"/>
      <c r="AC1711" s="175"/>
      <c r="AD1711" s="179"/>
      <c r="AE1711" s="179"/>
      <c r="AF1711" s="179"/>
      <c r="AG1711" s="179"/>
      <c r="AH1711" s="179"/>
      <c r="AI1711" s="173"/>
      <c r="AJ1711" s="173"/>
      <c r="AK1711" s="173"/>
      <c r="AL1711" s="173"/>
      <c r="AM1711" s="179"/>
      <c r="AN1711" s="179"/>
      <c r="AO1711" s="194"/>
      <c r="AP1711" s="179">
        <v>1E-3</v>
      </c>
      <c r="AQ1711" s="179"/>
    </row>
    <row r="1712" spans="2:43">
      <c r="B1712" s="179"/>
      <c r="C1712" s="179"/>
      <c r="D1712" s="179"/>
      <c r="E1712" s="179"/>
      <c r="F1712" s="179"/>
      <c r="G1712" s="179"/>
      <c r="H1712" s="179"/>
      <c r="I1712" s="179"/>
      <c r="J1712" s="179"/>
      <c r="K1712" s="196">
        <f t="shared" si="125"/>
        <v>0</v>
      </c>
      <c r="L1712" s="1118"/>
      <c r="M1712" s="1119"/>
      <c r="N1712" s="1118"/>
      <c r="O1712" s="1119"/>
      <c r="P1712" s="184"/>
      <c r="Q1712" s="184"/>
      <c r="R1712" s="184"/>
      <c r="S1712" s="175"/>
      <c r="T1712" s="175"/>
      <c r="U1712" s="175"/>
      <c r="V1712" s="175"/>
      <c r="W1712" s="175"/>
      <c r="X1712" s="175"/>
      <c r="Y1712" s="175"/>
      <c r="Z1712" s="175"/>
      <c r="AA1712" s="175"/>
      <c r="AB1712" s="175"/>
      <c r="AC1712" s="175"/>
      <c r="AD1712" s="179"/>
      <c r="AE1712" s="179"/>
      <c r="AF1712" s="179"/>
      <c r="AG1712" s="179"/>
      <c r="AH1712" s="179"/>
      <c r="AI1712" s="173"/>
      <c r="AJ1712" s="173"/>
      <c r="AK1712" s="173"/>
      <c r="AL1712" s="173"/>
      <c r="AM1712" s="179"/>
      <c r="AN1712" s="179"/>
      <c r="AO1712" s="194"/>
      <c r="AP1712" s="179">
        <v>1E-3</v>
      </c>
      <c r="AQ1712" s="179"/>
    </row>
    <row r="1713" spans="2:43">
      <c r="B1713" s="179"/>
      <c r="C1713" s="179"/>
      <c r="D1713" s="179"/>
      <c r="E1713" s="179"/>
      <c r="F1713" s="179"/>
      <c r="G1713" s="179"/>
      <c r="H1713" s="179"/>
      <c r="I1713" s="179"/>
      <c r="J1713" s="179"/>
      <c r="K1713" s="196">
        <f t="shared" si="125"/>
        <v>0</v>
      </c>
      <c r="L1713" s="1118"/>
      <c r="M1713" s="1119"/>
      <c r="N1713" s="1118"/>
      <c r="O1713" s="1119"/>
      <c r="P1713" s="184"/>
      <c r="Q1713" s="184"/>
      <c r="R1713" s="184"/>
      <c r="S1713" s="175"/>
      <c r="T1713" s="175"/>
      <c r="U1713" s="175"/>
      <c r="V1713" s="175"/>
      <c r="W1713" s="175"/>
      <c r="X1713" s="175"/>
      <c r="Y1713" s="175"/>
      <c r="Z1713" s="175"/>
      <c r="AA1713" s="175"/>
      <c r="AB1713" s="175"/>
      <c r="AC1713" s="175"/>
      <c r="AD1713" s="179"/>
      <c r="AE1713" s="179"/>
      <c r="AF1713" s="179"/>
      <c r="AG1713" s="179"/>
      <c r="AH1713" s="179"/>
      <c r="AI1713" s="173"/>
      <c r="AJ1713" s="173"/>
      <c r="AK1713" s="173"/>
      <c r="AL1713" s="173"/>
      <c r="AM1713" s="179"/>
      <c r="AN1713" s="179"/>
      <c r="AO1713" s="194"/>
      <c r="AP1713" s="179">
        <v>1E-3</v>
      </c>
      <c r="AQ1713" s="179"/>
    </row>
    <row r="1714" spans="2:43">
      <c r="B1714" s="179"/>
      <c r="C1714" s="179"/>
      <c r="D1714" s="179"/>
      <c r="E1714" s="179"/>
      <c r="F1714" s="179"/>
      <c r="G1714" s="179"/>
      <c r="H1714" s="179"/>
      <c r="I1714" s="179"/>
      <c r="J1714" s="179"/>
      <c r="K1714" s="196">
        <f t="shared" si="125"/>
        <v>0</v>
      </c>
      <c r="L1714" s="1118"/>
      <c r="M1714" s="1119"/>
      <c r="N1714" s="1118"/>
      <c r="O1714" s="1119"/>
      <c r="P1714" s="184"/>
      <c r="Q1714" s="184"/>
      <c r="R1714" s="184"/>
      <c r="S1714" s="175"/>
      <c r="T1714" s="175"/>
      <c r="U1714" s="175"/>
      <c r="V1714" s="175"/>
      <c r="W1714" s="175"/>
      <c r="X1714" s="175"/>
      <c r="Y1714" s="175"/>
      <c r="Z1714" s="175"/>
      <c r="AA1714" s="175"/>
      <c r="AB1714" s="175"/>
      <c r="AC1714" s="175"/>
      <c r="AD1714" s="179"/>
      <c r="AE1714" s="179"/>
      <c r="AF1714" s="179"/>
      <c r="AG1714" s="179"/>
      <c r="AH1714" s="179"/>
      <c r="AI1714" s="173"/>
      <c r="AJ1714" s="173"/>
      <c r="AK1714" s="173"/>
      <c r="AL1714" s="173"/>
      <c r="AM1714" s="179"/>
      <c r="AN1714" s="179"/>
      <c r="AO1714" s="194"/>
      <c r="AP1714" s="179">
        <v>1E-3</v>
      </c>
      <c r="AQ1714" s="179"/>
    </row>
    <row r="1715" spans="2:43">
      <c r="B1715" s="179"/>
      <c r="C1715" s="179"/>
      <c r="D1715" s="179"/>
      <c r="E1715" s="179"/>
      <c r="F1715" s="179"/>
      <c r="G1715" s="179"/>
      <c r="H1715" s="179"/>
      <c r="I1715" s="179"/>
      <c r="J1715" s="179"/>
      <c r="K1715" s="196">
        <f t="shared" si="125"/>
        <v>0</v>
      </c>
      <c r="L1715" s="1118"/>
      <c r="M1715" s="1119"/>
      <c r="N1715" s="1118"/>
      <c r="O1715" s="1119"/>
      <c r="P1715" s="184"/>
      <c r="Q1715" s="184"/>
      <c r="R1715" s="184"/>
      <c r="S1715" s="175"/>
      <c r="T1715" s="175"/>
      <c r="U1715" s="175"/>
      <c r="V1715" s="175"/>
      <c r="W1715" s="175"/>
      <c r="X1715" s="175"/>
      <c r="Y1715" s="175"/>
      <c r="Z1715" s="175"/>
      <c r="AA1715" s="175"/>
      <c r="AB1715" s="175"/>
      <c r="AC1715" s="175"/>
      <c r="AD1715" s="179"/>
      <c r="AE1715" s="179"/>
      <c r="AF1715" s="179"/>
      <c r="AG1715" s="179"/>
      <c r="AH1715" s="179"/>
      <c r="AI1715" s="173"/>
      <c r="AJ1715" s="173"/>
      <c r="AK1715" s="173"/>
      <c r="AL1715" s="173"/>
      <c r="AM1715" s="179"/>
      <c r="AN1715" s="179"/>
      <c r="AO1715" s="194"/>
      <c r="AP1715" s="179">
        <v>1E-3</v>
      </c>
      <c r="AQ1715" s="179"/>
    </row>
    <row r="1716" spans="2:43">
      <c r="B1716" s="179"/>
      <c r="C1716" s="179"/>
      <c r="D1716" s="179"/>
      <c r="E1716" s="179"/>
      <c r="F1716" s="179"/>
      <c r="G1716" s="179"/>
      <c r="H1716" s="179"/>
      <c r="I1716" s="179"/>
      <c r="J1716" s="179"/>
      <c r="K1716" s="196">
        <f t="shared" si="125"/>
        <v>0</v>
      </c>
      <c r="L1716" s="1118"/>
      <c r="M1716" s="1119"/>
      <c r="N1716" s="1118"/>
      <c r="O1716" s="1119"/>
      <c r="P1716" s="184"/>
      <c r="Q1716" s="184"/>
      <c r="R1716" s="184"/>
      <c r="S1716" s="175"/>
      <c r="T1716" s="175"/>
      <c r="U1716" s="175"/>
      <c r="V1716" s="175"/>
      <c r="W1716" s="175"/>
      <c r="X1716" s="175"/>
      <c r="Y1716" s="175"/>
      <c r="Z1716" s="175"/>
      <c r="AA1716" s="175"/>
      <c r="AB1716" s="175"/>
      <c r="AC1716" s="175"/>
      <c r="AD1716" s="179"/>
      <c r="AE1716" s="179"/>
      <c r="AF1716" s="179"/>
      <c r="AG1716" s="179"/>
      <c r="AH1716" s="179"/>
      <c r="AI1716" s="173"/>
      <c r="AJ1716" s="173"/>
      <c r="AK1716" s="173"/>
      <c r="AL1716" s="173"/>
      <c r="AM1716" s="179"/>
      <c r="AN1716" s="179"/>
      <c r="AO1716" s="194"/>
      <c r="AP1716" s="179">
        <v>1E-3</v>
      </c>
      <c r="AQ1716" s="179"/>
    </row>
    <row r="1717" spans="2:43">
      <c r="B1717" s="179"/>
      <c r="C1717" s="179"/>
      <c r="D1717" s="179"/>
      <c r="E1717" s="179"/>
      <c r="F1717" s="179"/>
      <c r="G1717" s="179"/>
      <c r="H1717" s="179"/>
      <c r="I1717" s="179"/>
      <c r="J1717" s="179"/>
      <c r="K1717" s="196">
        <f t="shared" si="125"/>
        <v>0</v>
      </c>
      <c r="L1717" s="1118"/>
      <c r="M1717" s="1119"/>
      <c r="N1717" s="1118"/>
      <c r="O1717" s="1119"/>
      <c r="P1717" s="184"/>
      <c r="Q1717" s="184"/>
      <c r="R1717" s="184"/>
      <c r="S1717" s="175"/>
      <c r="T1717" s="175"/>
      <c r="U1717" s="175"/>
      <c r="V1717" s="175"/>
      <c r="W1717" s="175"/>
      <c r="X1717" s="175"/>
      <c r="Y1717" s="175"/>
      <c r="Z1717" s="175"/>
      <c r="AA1717" s="175"/>
      <c r="AB1717" s="175"/>
      <c r="AC1717" s="175"/>
      <c r="AD1717" s="179"/>
      <c r="AE1717" s="179"/>
      <c r="AF1717" s="179"/>
      <c r="AG1717" s="179"/>
      <c r="AH1717" s="179"/>
      <c r="AI1717" s="173"/>
      <c r="AJ1717" s="173"/>
      <c r="AK1717" s="173"/>
      <c r="AL1717" s="173"/>
      <c r="AM1717" s="179"/>
      <c r="AN1717" s="179"/>
      <c r="AO1717" s="194"/>
      <c r="AP1717" s="179">
        <v>1E-3</v>
      </c>
      <c r="AQ1717" s="179"/>
    </row>
    <row r="1718" spans="2:43">
      <c r="B1718" s="179"/>
      <c r="C1718" s="179"/>
      <c r="D1718" s="179"/>
      <c r="E1718" s="179"/>
      <c r="F1718" s="179"/>
      <c r="G1718" s="179"/>
      <c r="H1718" s="179"/>
      <c r="I1718" s="179"/>
      <c r="J1718" s="179"/>
      <c r="K1718" s="196">
        <f t="shared" si="125"/>
        <v>0</v>
      </c>
      <c r="L1718" s="1118"/>
      <c r="M1718" s="1119"/>
      <c r="N1718" s="1118"/>
      <c r="O1718" s="1119"/>
      <c r="P1718" s="184"/>
      <c r="Q1718" s="184"/>
      <c r="R1718" s="184"/>
      <c r="S1718" s="175"/>
      <c r="T1718" s="175"/>
      <c r="U1718" s="175"/>
      <c r="V1718" s="175"/>
      <c r="W1718" s="175"/>
      <c r="X1718" s="175"/>
      <c r="Y1718" s="175"/>
      <c r="Z1718" s="175"/>
      <c r="AA1718" s="175"/>
      <c r="AB1718" s="175"/>
      <c r="AC1718" s="175"/>
      <c r="AD1718" s="179"/>
      <c r="AE1718" s="179"/>
      <c r="AF1718" s="179"/>
      <c r="AG1718" s="179"/>
      <c r="AH1718" s="179"/>
      <c r="AI1718" s="173"/>
      <c r="AJ1718" s="173"/>
      <c r="AK1718" s="173"/>
      <c r="AL1718" s="173"/>
      <c r="AM1718" s="179"/>
      <c r="AN1718" s="179"/>
      <c r="AO1718" s="194"/>
      <c r="AP1718" s="179">
        <v>1E-3</v>
      </c>
      <c r="AQ1718" s="179"/>
    </row>
    <row r="1719" spans="2:43">
      <c r="B1719" s="179"/>
      <c r="C1719" s="179"/>
      <c r="D1719" s="179"/>
      <c r="E1719" s="179"/>
      <c r="F1719" s="179"/>
      <c r="G1719" s="179"/>
      <c r="H1719" s="179"/>
      <c r="I1719" s="179"/>
      <c r="J1719" s="179"/>
      <c r="K1719" s="196">
        <f t="shared" si="125"/>
        <v>0</v>
      </c>
      <c r="L1719" s="1118"/>
      <c r="M1719" s="1119"/>
      <c r="N1719" s="1118"/>
      <c r="O1719" s="1119"/>
      <c r="P1719" s="184"/>
      <c r="Q1719" s="184"/>
      <c r="R1719" s="184"/>
      <c r="S1719" s="175"/>
      <c r="T1719" s="175"/>
      <c r="U1719" s="175"/>
      <c r="V1719" s="175"/>
      <c r="W1719" s="175"/>
      <c r="X1719" s="175"/>
      <c r="Y1719" s="175"/>
      <c r="Z1719" s="175"/>
      <c r="AA1719" s="175"/>
      <c r="AB1719" s="175"/>
      <c r="AC1719" s="175"/>
      <c r="AD1719" s="179"/>
      <c r="AE1719" s="179"/>
      <c r="AF1719" s="179"/>
      <c r="AG1719" s="179"/>
      <c r="AH1719" s="179"/>
      <c r="AI1719" s="173"/>
      <c r="AJ1719" s="173"/>
      <c r="AK1719" s="173"/>
      <c r="AL1719" s="173"/>
      <c r="AM1719" s="179"/>
      <c r="AN1719" s="179"/>
      <c r="AO1719" s="194"/>
      <c r="AP1719" s="179">
        <v>1E-3</v>
      </c>
      <c r="AQ1719" s="179"/>
    </row>
    <row r="1720" spans="2:43">
      <c r="B1720" s="179"/>
      <c r="C1720" s="179"/>
      <c r="D1720" s="179"/>
      <c r="E1720" s="179"/>
      <c r="F1720" s="179"/>
      <c r="G1720" s="179"/>
      <c r="H1720" s="179"/>
      <c r="I1720" s="179"/>
      <c r="J1720" s="179"/>
      <c r="K1720" s="196">
        <f t="shared" si="125"/>
        <v>0</v>
      </c>
      <c r="L1720" s="1118"/>
      <c r="M1720" s="1119"/>
      <c r="N1720" s="1118"/>
      <c r="O1720" s="1119"/>
      <c r="P1720" s="184"/>
      <c r="Q1720" s="184"/>
      <c r="R1720" s="184"/>
      <c r="S1720" s="175"/>
      <c r="T1720" s="175"/>
      <c r="U1720" s="175"/>
      <c r="V1720" s="175"/>
      <c r="W1720" s="175"/>
      <c r="X1720" s="175"/>
      <c r="Y1720" s="175"/>
      <c r="Z1720" s="175"/>
      <c r="AA1720" s="175"/>
      <c r="AB1720" s="175"/>
      <c r="AC1720" s="175"/>
      <c r="AD1720" s="179"/>
      <c r="AE1720" s="179"/>
      <c r="AF1720" s="179"/>
      <c r="AG1720" s="179"/>
      <c r="AH1720" s="179"/>
      <c r="AI1720" s="173"/>
      <c r="AJ1720" s="173"/>
      <c r="AK1720" s="173"/>
      <c r="AL1720" s="173"/>
      <c r="AM1720" s="179"/>
      <c r="AN1720" s="179"/>
      <c r="AO1720" s="194"/>
      <c r="AP1720" s="179">
        <v>1E-3</v>
      </c>
      <c r="AQ1720" s="179"/>
    </row>
    <row r="1721" spans="2:43">
      <c r="B1721" s="179"/>
      <c r="C1721" s="179"/>
      <c r="D1721" s="179"/>
      <c r="E1721" s="179"/>
      <c r="F1721" s="179"/>
      <c r="G1721" s="179"/>
      <c r="H1721" s="179"/>
      <c r="I1721" s="179"/>
      <c r="J1721" s="179"/>
      <c r="K1721" s="196">
        <f t="shared" si="125"/>
        <v>0</v>
      </c>
      <c r="L1721" s="1118"/>
      <c r="M1721" s="1119"/>
      <c r="N1721" s="1118"/>
      <c r="O1721" s="1119"/>
      <c r="P1721" s="184"/>
      <c r="Q1721" s="184"/>
      <c r="R1721" s="184"/>
      <c r="S1721" s="175"/>
      <c r="T1721" s="175"/>
      <c r="U1721" s="175"/>
      <c r="V1721" s="175"/>
      <c r="W1721" s="175"/>
      <c r="X1721" s="175"/>
      <c r="Y1721" s="175"/>
      <c r="Z1721" s="175"/>
      <c r="AA1721" s="175"/>
      <c r="AB1721" s="175"/>
      <c r="AC1721" s="175"/>
      <c r="AD1721" s="179"/>
      <c r="AE1721" s="179"/>
      <c r="AF1721" s="179"/>
      <c r="AG1721" s="179"/>
      <c r="AH1721" s="179"/>
      <c r="AI1721" s="173"/>
      <c r="AJ1721" s="173"/>
      <c r="AK1721" s="173"/>
      <c r="AL1721" s="173"/>
      <c r="AM1721" s="179"/>
      <c r="AN1721" s="179"/>
      <c r="AO1721" s="194"/>
      <c r="AP1721" s="179">
        <v>1E-3</v>
      </c>
      <c r="AQ1721" s="179"/>
    </row>
    <row r="1722" spans="2:43">
      <c r="B1722" s="179"/>
      <c r="C1722" s="179"/>
      <c r="D1722" s="179"/>
      <c r="E1722" s="179"/>
      <c r="F1722" s="179"/>
      <c r="G1722" s="179"/>
      <c r="H1722" s="179"/>
      <c r="I1722" s="179"/>
      <c r="J1722" s="179"/>
      <c r="K1722" s="196">
        <f t="shared" si="125"/>
        <v>0</v>
      </c>
      <c r="L1722" s="1118"/>
      <c r="M1722" s="1119"/>
      <c r="N1722" s="1118"/>
      <c r="O1722" s="1119"/>
      <c r="P1722" s="184"/>
      <c r="Q1722" s="184"/>
      <c r="R1722" s="184"/>
      <c r="S1722" s="175"/>
      <c r="T1722" s="175"/>
      <c r="U1722" s="175"/>
      <c r="V1722" s="175"/>
      <c r="W1722" s="175"/>
      <c r="X1722" s="175"/>
      <c r="Y1722" s="175"/>
      <c r="Z1722" s="175"/>
      <c r="AA1722" s="175"/>
      <c r="AB1722" s="175"/>
      <c r="AC1722" s="175"/>
      <c r="AD1722" s="179"/>
      <c r="AE1722" s="179"/>
      <c r="AF1722" s="179"/>
      <c r="AG1722" s="179"/>
      <c r="AH1722" s="179"/>
      <c r="AI1722" s="173"/>
      <c r="AJ1722" s="173"/>
      <c r="AK1722" s="173"/>
      <c r="AL1722" s="173"/>
      <c r="AM1722" s="179"/>
      <c r="AN1722" s="179"/>
      <c r="AO1722" s="194"/>
      <c r="AP1722" s="179">
        <v>1E-3</v>
      </c>
      <c r="AQ1722" s="179"/>
    </row>
    <row r="1723" spans="2:43">
      <c r="B1723" s="179"/>
      <c r="C1723" s="179"/>
      <c r="D1723" s="179"/>
      <c r="E1723" s="179"/>
      <c r="F1723" s="179"/>
      <c r="G1723" s="179"/>
      <c r="H1723" s="179"/>
      <c r="I1723" s="179"/>
      <c r="J1723" s="179"/>
      <c r="K1723" s="196">
        <f t="shared" si="125"/>
        <v>0</v>
      </c>
      <c r="L1723" s="1118"/>
      <c r="M1723" s="1119"/>
      <c r="N1723" s="1118"/>
      <c r="O1723" s="1119"/>
      <c r="P1723" s="184"/>
      <c r="Q1723" s="184"/>
      <c r="R1723" s="184"/>
      <c r="S1723" s="175"/>
      <c r="T1723" s="175"/>
      <c r="U1723" s="175"/>
      <c r="V1723" s="175"/>
      <c r="W1723" s="175"/>
      <c r="X1723" s="175"/>
      <c r="Y1723" s="175"/>
      <c r="Z1723" s="175"/>
      <c r="AA1723" s="175"/>
      <c r="AB1723" s="175"/>
      <c r="AC1723" s="175"/>
      <c r="AD1723" s="179"/>
      <c r="AE1723" s="179"/>
      <c r="AF1723" s="179"/>
      <c r="AG1723" s="179"/>
      <c r="AH1723" s="179"/>
      <c r="AI1723" s="173"/>
      <c r="AJ1723" s="173"/>
      <c r="AK1723" s="173"/>
      <c r="AL1723" s="173"/>
      <c r="AM1723" s="179"/>
      <c r="AN1723" s="179"/>
      <c r="AO1723" s="194"/>
      <c r="AP1723" s="179">
        <v>1E-3</v>
      </c>
      <c r="AQ1723" s="179"/>
    </row>
    <row r="1724" spans="2:43">
      <c r="B1724" s="179"/>
      <c r="C1724" s="179"/>
      <c r="D1724" s="179"/>
      <c r="E1724" s="179"/>
      <c r="F1724" s="179"/>
      <c r="G1724" s="179"/>
      <c r="H1724" s="179"/>
      <c r="I1724" s="179"/>
      <c r="J1724" s="179"/>
      <c r="K1724" s="196">
        <f t="shared" si="125"/>
        <v>0</v>
      </c>
      <c r="L1724" s="1118"/>
      <c r="M1724" s="1119"/>
      <c r="N1724" s="1118"/>
      <c r="O1724" s="1119"/>
      <c r="P1724" s="184"/>
      <c r="Q1724" s="184"/>
      <c r="R1724" s="184"/>
      <c r="S1724" s="175"/>
      <c r="T1724" s="175"/>
      <c r="U1724" s="175"/>
      <c r="V1724" s="175"/>
      <c r="W1724" s="175"/>
      <c r="X1724" s="175"/>
      <c r="Y1724" s="175"/>
      <c r="Z1724" s="175"/>
      <c r="AA1724" s="175"/>
      <c r="AB1724" s="175"/>
      <c r="AC1724" s="175"/>
      <c r="AD1724" s="179"/>
      <c r="AE1724" s="179"/>
      <c r="AF1724" s="179"/>
      <c r="AG1724" s="179"/>
      <c r="AH1724" s="179"/>
      <c r="AI1724" s="173"/>
      <c r="AJ1724" s="173"/>
      <c r="AK1724" s="173"/>
      <c r="AL1724" s="173"/>
      <c r="AM1724" s="179"/>
      <c r="AN1724" s="179"/>
      <c r="AO1724" s="194"/>
      <c r="AP1724" s="179">
        <v>1E-3</v>
      </c>
      <c r="AQ1724" s="179"/>
    </row>
    <row r="1725" spans="2:43">
      <c r="B1725" s="179"/>
      <c r="C1725" s="179"/>
      <c r="D1725" s="179"/>
      <c r="E1725" s="179"/>
      <c r="F1725" s="179"/>
      <c r="G1725" s="179"/>
      <c r="H1725" s="179"/>
      <c r="I1725" s="179"/>
      <c r="J1725" s="179"/>
      <c r="K1725" s="196">
        <f t="shared" si="125"/>
        <v>0</v>
      </c>
      <c r="L1725" s="1118"/>
      <c r="M1725" s="1119"/>
      <c r="N1725" s="1118"/>
      <c r="O1725" s="1119"/>
      <c r="P1725" s="184"/>
      <c r="Q1725" s="184"/>
      <c r="R1725" s="184"/>
      <c r="S1725" s="175"/>
      <c r="T1725" s="175"/>
      <c r="U1725" s="175"/>
      <c r="V1725" s="175"/>
      <c r="W1725" s="175"/>
      <c r="X1725" s="175"/>
      <c r="Y1725" s="175"/>
      <c r="Z1725" s="175"/>
      <c r="AA1725" s="175"/>
      <c r="AB1725" s="175"/>
      <c r="AC1725" s="175"/>
      <c r="AD1725" s="179"/>
      <c r="AE1725" s="179"/>
      <c r="AF1725" s="179"/>
      <c r="AG1725" s="179"/>
      <c r="AH1725" s="179"/>
      <c r="AI1725" s="173"/>
      <c r="AJ1725" s="173"/>
      <c r="AK1725" s="173"/>
      <c r="AL1725" s="173"/>
      <c r="AM1725" s="179"/>
      <c r="AN1725" s="179"/>
      <c r="AO1725" s="194"/>
      <c r="AP1725" s="179">
        <v>1E-3</v>
      </c>
      <c r="AQ1725" s="179"/>
    </row>
    <row r="1726" spans="2:43">
      <c r="B1726" s="179"/>
      <c r="C1726" s="179"/>
      <c r="D1726" s="179"/>
      <c r="E1726" s="179"/>
      <c r="F1726" s="179"/>
      <c r="G1726" s="179"/>
      <c r="H1726" s="179"/>
      <c r="I1726" s="179"/>
      <c r="J1726" s="179"/>
      <c r="K1726" s="196">
        <f t="shared" si="125"/>
        <v>0</v>
      </c>
      <c r="L1726" s="1118"/>
      <c r="M1726" s="1119"/>
      <c r="N1726" s="1118"/>
      <c r="O1726" s="1119"/>
      <c r="P1726" s="184"/>
      <c r="Q1726" s="184"/>
      <c r="R1726" s="184"/>
      <c r="S1726" s="175"/>
      <c r="T1726" s="175"/>
      <c r="U1726" s="175"/>
      <c r="V1726" s="175"/>
      <c r="W1726" s="175"/>
      <c r="X1726" s="175"/>
      <c r="Y1726" s="175"/>
      <c r="Z1726" s="175"/>
      <c r="AA1726" s="175"/>
      <c r="AB1726" s="175"/>
      <c r="AC1726" s="175"/>
      <c r="AD1726" s="179"/>
      <c r="AE1726" s="179"/>
      <c r="AF1726" s="179"/>
      <c r="AG1726" s="179"/>
      <c r="AH1726" s="179"/>
      <c r="AI1726" s="173"/>
      <c r="AJ1726" s="173"/>
      <c r="AK1726" s="173"/>
      <c r="AL1726" s="173"/>
      <c r="AM1726" s="179"/>
      <c r="AN1726" s="179"/>
      <c r="AO1726" s="194"/>
      <c r="AP1726" s="179">
        <v>1E-3</v>
      </c>
      <c r="AQ1726" s="179"/>
    </row>
    <row r="1727" spans="2:43">
      <c r="B1727" s="179"/>
      <c r="C1727" s="179"/>
      <c r="D1727" s="179"/>
      <c r="E1727" s="179"/>
      <c r="F1727" s="179"/>
      <c r="G1727" s="179"/>
      <c r="H1727" s="179"/>
      <c r="I1727" s="179"/>
      <c r="J1727" s="179"/>
      <c r="K1727" s="196">
        <f t="shared" si="125"/>
        <v>0</v>
      </c>
      <c r="L1727" s="1118"/>
      <c r="M1727" s="1119"/>
      <c r="N1727" s="1118"/>
      <c r="O1727" s="1119"/>
      <c r="P1727" s="184"/>
      <c r="Q1727" s="184"/>
      <c r="R1727" s="184"/>
      <c r="S1727" s="175"/>
      <c r="T1727" s="175"/>
      <c r="U1727" s="175"/>
      <c r="V1727" s="175"/>
      <c r="W1727" s="175"/>
      <c r="X1727" s="175"/>
      <c r="Y1727" s="175"/>
      <c r="Z1727" s="175"/>
      <c r="AA1727" s="175"/>
      <c r="AB1727" s="175"/>
      <c r="AC1727" s="175"/>
      <c r="AD1727" s="179"/>
      <c r="AE1727" s="179"/>
      <c r="AF1727" s="179"/>
      <c r="AG1727" s="179"/>
      <c r="AH1727" s="179"/>
      <c r="AI1727" s="173"/>
      <c r="AJ1727" s="173"/>
      <c r="AK1727" s="173"/>
      <c r="AL1727" s="173"/>
      <c r="AM1727" s="179"/>
      <c r="AN1727" s="179"/>
      <c r="AO1727" s="194"/>
      <c r="AP1727" s="179">
        <v>1E-3</v>
      </c>
      <c r="AQ1727" s="179"/>
    </row>
    <row r="1728" spans="2:43">
      <c r="B1728" s="179"/>
      <c r="C1728" s="179"/>
      <c r="D1728" s="179"/>
      <c r="E1728" s="179"/>
      <c r="F1728" s="179"/>
      <c r="G1728" s="179"/>
      <c r="H1728" s="179"/>
      <c r="I1728" s="179"/>
      <c r="J1728" s="179"/>
      <c r="K1728" s="196">
        <f t="shared" si="125"/>
        <v>0</v>
      </c>
      <c r="L1728" s="1118"/>
      <c r="M1728" s="1119"/>
      <c r="N1728" s="1118"/>
      <c r="O1728" s="1119"/>
      <c r="P1728" s="184"/>
      <c r="Q1728" s="184"/>
      <c r="R1728" s="184"/>
      <c r="S1728" s="175"/>
      <c r="T1728" s="175"/>
      <c r="U1728" s="175"/>
      <c r="V1728" s="175"/>
      <c r="W1728" s="175"/>
      <c r="X1728" s="175"/>
      <c r="Y1728" s="175"/>
      <c r="Z1728" s="175"/>
      <c r="AA1728" s="175"/>
      <c r="AB1728" s="175"/>
      <c r="AC1728" s="175"/>
      <c r="AD1728" s="179"/>
      <c r="AE1728" s="179"/>
      <c r="AF1728" s="179"/>
      <c r="AG1728" s="179"/>
      <c r="AH1728" s="179"/>
      <c r="AI1728" s="173"/>
      <c r="AJ1728" s="173"/>
      <c r="AK1728" s="173"/>
      <c r="AL1728" s="173"/>
      <c r="AM1728" s="179"/>
      <c r="AN1728" s="179"/>
      <c r="AO1728" s="194"/>
      <c r="AP1728" s="179">
        <v>1E-3</v>
      </c>
      <c r="AQ1728" s="179"/>
    </row>
    <row r="1729" spans="2:43">
      <c r="B1729" s="179"/>
      <c r="C1729" s="179"/>
      <c r="D1729" s="179"/>
      <c r="E1729" s="179"/>
      <c r="F1729" s="179"/>
      <c r="G1729" s="179"/>
      <c r="H1729" s="179"/>
      <c r="I1729" s="179"/>
      <c r="J1729" s="179"/>
      <c r="K1729" s="196">
        <f t="shared" si="125"/>
        <v>0</v>
      </c>
      <c r="L1729" s="1118"/>
      <c r="M1729" s="1119"/>
      <c r="N1729" s="1118"/>
      <c r="O1729" s="1119"/>
      <c r="P1729" s="184"/>
      <c r="Q1729" s="184"/>
      <c r="R1729" s="184"/>
      <c r="S1729" s="175"/>
      <c r="T1729" s="175"/>
      <c r="U1729" s="175"/>
      <c r="V1729" s="175"/>
      <c r="W1729" s="175"/>
      <c r="X1729" s="175"/>
      <c r="Y1729" s="175"/>
      <c r="Z1729" s="175"/>
      <c r="AA1729" s="175"/>
      <c r="AB1729" s="175"/>
      <c r="AC1729" s="175"/>
      <c r="AD1729" s="179"/>
      <c r="AE1729" s="179"/>
      <c r="AF1729" s="179"/>
      <c r="AG1729" s="179"/>
      <c r="AH1729" s="179"/>
      <c r="AI1729" s="173"/>
      <c r="AJ1729" s="173"/>
      <c r="AK1729" s="173"/>
      <c r="AL1729" s="173"/>
      <c r="AM1729" s="179"/>
      <c r="AN1729" s="179"/>
      <c r="AO1729" s="194"/>
      <c r="AP1729" s="179">
        <v>1E-3</v>
      </c>
      <c r="AQ1729" s="179"/>
    </row>
    <row r="1730" spans="2:43">
      <c r="B1730" s="179"/>
      <c r="C1730" s="179"/>
      <c r="D1730" s="179"/>
      <c r="E1730" s="179"/>
      <c r="F1730" s="179"/>
      <c r="G1730" s="179"/>
      <c r="H1730" s="179"/>
      <c r="I1730" s="179"/>
      <c r="J1730" s="179"/>
      <c r="K1730" s="196">
        <f t="shared" si="125"/>
        <v>0</v>
      </c>
      <c r="L1730" s="1118"/>
      <c r="M1730" s="1119"/>
      <c r="N1730" s="1118"/>
      <c r="O1730" s="1119"/>
      <c r="P1730" s="184"/>
      <c r="Q1730" s="184"/>
      <c r="R1730" s="184"/>
      <c r="S1730" s="175"/>
      <c r="T1730" s="175"/>
      <c r="U1730" s="175"/>
      <c r="V1730" s="175"/>
      <c r="W1730" s="175"/>
      <c r="X1730" s="175"/>
      <c r="Y1730" s="175"/>
      <c r="Z1730" s="175"/>
      <c r="AA1730" s="175"/>
      <c r="AB1730" s="175"/>
      <c r="AC1730" s="175"/>
      <c r="AD1730" s="179"/>
      <c r="AE1730" s="179"/>
      <c r="AF1730" s="179"/>
      <c r="AG1730" s="179"/>
      <c r="AH1730" s="179"/>
      <c r="AI1730" s="173"/>
      <c r="AJ1730" s="173"/>
      <c r="AK1730" s="173"/>
      <c r="AL1730" s="173"/>
      <c r="AM1730" s="179"/>
      <c r="AN1730" s="179"/>
      <c r="AO1730" s="194"/>
      <c r="AP1730" s="179">
        <v>1E-3</v>
      </c>
      <c r="AQ1730" s="179"/>
    </row>
    <row r="1731" spans="2:43">
      <c r="B1731" s="179"/>
      <c r="C1731" s="179"/>
      <c r="D1731" s="179"/>
      <c r="E1731" s="179"/>
      <c r="F1731" s="179"/>
      <c r="G1731" s="179"/>
      <c r="H1731" s="179"/>
      <c r="I1731" s="179"/>
      <c r="J1731" s="179"/>
      <c r="K1731" s="196">
        <f t="shared" si="125"/>
        <v>0</v>
      </c>
      <c r="L1731" s="1118"/>
      <c r="M1731" s="1119"/>
      <c r="N1731" s="1118"/>
      <c r="O1731" s="1119"/>
      <c r="P1731" s="184"/>
      <c r="Q1731" s="184"/>
      <c r="R1731" s="184"/>
      <c r="S1731" s="175"/>
      <c r="T1731" s="175"/>
      <c r="U1731" s="175"/>
      <c r="V1731" s="175"/>
      <c r="W1731" s="175"/>
      <c r="X1731" s="175"/>
      <c r="Y1731" s="175"/>
      <c r="Z1731" s="175"/>
      <c r="AA1731" s="175"/>
      <c r="AB1731" s="175"/>
      <c r="AC1731" s="175"/>
      <c r="AD1731" s="179"/>
      <c r="AE1731" s="179"/>
      <c r="AF1731" s="179"/>
      <c r="AG1731" s="179"/>
      <c r="AH1731" s="179"/>
      <c r="AI1731" s="173"/>
      <c r="AJ1731" s="173"/>
      <c r="AK1731" s="173"/>
      <c r="AL1731" s="173"/>
      <c r="AM1731" s="179"/>
      <c r="AN1731" s="179"/>
      <c r="AO1731" s="194"/>
      <c r="AP1731" s="179">
        <v>1E-3</v>
      </c>
      <c r="AQ1731" s="179"/>
    </row>
    <row r="1732" spans="2:43">
      <c r="B1732" s="179"/>
      <c r="C1732" s="179"/>
      <c r="D1732" s="179"/>
      <c r="E1732" s="179"/>
      <c r="F1732" s="179"/>
      <c r="G1732" s="179"/>
      <c r="H1732" s="179"/>
      <c r="I1732" s="179"/>
      <c r="J1732" s="179"/>
      <c r="K1732" s="196">
        <f t="shared" si="125"/>
        <v>0</v>
      </c>
      <c r="L1732" s="1118"/>
      <c r="M1732" s="1119"/>
      <c r="N1732" s="1118"/>
      <c r="O1732" s="1119"/>
      <c r="P1732" s="184"/>
      <c r="Q1732" s="184"/>
      <c r="R1732" s="184"/>
      <c r="S1732" s="175"/>
      <c r="T1732" s="175"/>
      <c r="U1732" s="175"/>
      <c r="V1732" s="175"/>
      <c r="W1732" s="175"/>
      <c r="X1732" s="175"/>
      <c r="Y1732" s="175"/>
      <c r="Z1732" s="175"/>
      <c r="AA1732" s="175"/>
      <c r="AB1732" s="175"/>
      <c r="AC1732" s="175"/>
      <c r="AD1732" s="179"/>
      <c r="AE1732" s="179"/>
      <c r="AF1732" s="179"/>
      <c r="AG1732" s="179"/>
      <c r="AH1732" s="179"/>
      <c r="AI1732" s="173"/>
      <c r="AJ1732" s="173"/>
      <c r="AK1732" s="173"/>
      <c r="AL1732" s="173"/>
      <c r="AM1732" s="179"/>
      <c r="AN1732" s="179"/>
      <c r="AO1732" s="194"/>
      <c r="AP1732" s="179">
        <v>1E-3</v>
      </c>
      <c r="AQ1732" s="179"/>
    </row>
    <row r="1733" spans="2:43">
      <c r="B1733" s="179"/>
      <c r="C1733" s="179"/>
      <c r="D1733" s="179"/>
      <c r="E1733" s="179"/>
      <c r="F1733" s="179"/>
      <c r="G1733" s="179"/>
      <c r="H1733" s="179"/>
      <c r="I1733" s="179"/>
      <c r="J1733" s="179"/>
      <c r="K1733" s="196">
        <f t="shared" ref="K1733:K1796" si="126">AO1733+J1733</f>
        <v>0</v>
      </c>
      <c r="L1733" s="1118"/>
      <c r="M1733" s="1119"/>
      <c r="N1733" s="1118"/>
      <c r="O1733" s="1119"/>
      <c r="P1733" s="184"/>
      <c r="Q1733" s="184"/>
      <c r="R1733" s="184"/>
      <c r="S1733" s="175"/>
      <c r="T1733" s="175"/>
      <c r="U1733" s="175"/>
      <c r="V1733" s="175"/>
      <c r="W1733" s="175"/>
      <c r="X1733" s="175"/>
      <c r="Y1733" s="175"/>
      <c r="Z1733" s="175"/>
      <c r="AA1733" s="175"/>
      <c r="AB1733" s="175"/>
      <c r="AC1733" s="175"/>
      <c r="AD1733" s="179"/>
      <c r="AE1733" s="179"/>
      <c r="AF1733" s="179"/>
      <c r="AG1733" s="179"/>
      <c r="AH1733" s="179"/>
      <c r="AI1733" s="173"/>
      <c r="AJ1733" s="173"/>
      <c r="AK1733" s="173"/>
      <c r="AL1733" s="173"/>
      <c r="AM1733" s="179"/>
      <c r="AN1733" s="179"/>
      <c r="AO1733" s="194"/>
      <c r="AP1733" s="179">
        <v>1E-3</v>
      </c>
      <c r="AQ1733" s="179"/>
    </row>
    <row r="1734" spans="2:43">
      <c r="B1734" s="179"/>
      <c r="C1734" s="179"/>
      <c r="D1734" s="179"/>
      <c r="E1734" s="179"/>
      <c r="F1734" s="179"/>
      <c r="G1734" s="179"/>
      <c r="H1734" s="179"/>
      <c r="I1734" s="179"/>
      <c r="J1734" s="179"/>
      <c r="K1734" s="196">
        <f t="shared" si="126"/>
        <v>0</v>
      </c>
      <c r="L1734" s="1118"/>
      <c r="M1734" s="1119"/>
      <c r="N1734" s="1118"/>
      <c r="O1734" s="1119"/>
      <c r="P1734" s="184"/>
      <c r="Q1734" s="184"/>
      <c r="R1734" s="184"/>
      <c r="S1734" s="175"/>
      <c r="T1734" s="175"/>
      <c r="U1734" s="175"/>
      <c r="V1734" s="175"/>
      <c r="W1734" s="175"/>
      <c r="X1734" s="175"/>
      <c r="Y1734" s="175"/>
      <c r="Z1734" s="175"/>
      <c r="AA1734" s="175"/>
      <c r="AB1734" s="175"/>
      <c r="AC1734" s="175"/>
      <c r="AD1734" s="179"/>
      <c r="AE1734" s="179"/>
      <c r="AF1734" s="179"/>
      <c r="AG1734" s="179"/>
      <c r="AH1734" s="179"/>
      <c r="AI1734" s="173"/>
      <c r="AJ1734" s="173"/>
      <c r="AK1734" s="173"/>
      <c r="AL1734" s="173"/>
      <c r="AM1734" s="179"/>
      <c r="AN1734" s="179"/>
      <c r="AO1734" s="194"/>
      <c r="AP1734" s="179">
        <v>1E-3</v>
      </c>
      <c r="AQ1734" s="179"/>
    </row>
    <row r="1735" spans="2:43">
      <c r="B1735" s="179"/>
      <c r="C1735" s="179"/>
      <c r="D1735" s="179"/>
      <c r="E1735" s="179"/>
      <c r="F1735" s="179"/>
      <c r="G1735" s="179"/>
      <c r="H1735" s="179"/>
      <c r="I1735" s="179"/>
      <c r="J1735" s="179"/>
      <c r="K1735" s="196">
        <f t="shared" si="126"/>
        <v>0</v>
      </c>
      <c r="L1735" s="1118"/>
      <c r="M1735" s="1119"/>
      <c r="N1735" s="1118"/>
      <c r="O1735" s="1119"/>
      <c r="P1735" s="184"/>
      <c r="Q1735" s="184"/>
      <c r="R1735" s="184"/>
      <c r="S1735" s="175"/>
      <c r="T1735" s="175"/>
      <c r="U1735" s="175"/>
      <c r="V1735" s="175"/>
      <c r="W1735" s="175"/>
      <c r="X1735" s="175"/>
      <c r="Y1735" s="175"/>
      <c r="Z1735" s="175"/>
      <c r="AA1735" s="175"/>
      <c r="AB1735" s="175"/>
      <c r="AC1735" s="175"/>
      <c r="AD1735" s="179"/>
      <c r="AE1735" s="179"/>
      <c r="AF1735" s="179"/>
      <c r="AG1735" s="179"/>
      <c r="AH1735" s="179"/>
      <c r="AI1735" s="173"/>
      <c r="AJ1735" s="173"/>
      <c r="AK1735" s="173"/>
      <c r="AL1735" s="173"/>
      <c r="AM1735" s="179"/>
      <c r="AN1735" s="179"/>
      <c r="AO1735" s="194"/>
      <c r="AP1735" s="179">
        <v>1E-3</v>
      </c>
      <c r="AQ1735" s="179"/>
    </row>
    <row r="1736" spans="2:43">
      <c r="B1736" s="179"/>
      <c r="C1736" s="179"/>
      <c r="D1736" s="179"/>
      <c r="E1736" s="179"/>
      <c r="F1736" s="179"/>
      <c r="G1736" s="179"/>
      <c r="H1736" s="179"/>
      <c r="I1736" s="179"/>
      <c r="J1736" s="179"/>
      <c r="K1736" s="196">
        <f t="shared" si="126"/>
        <v>0</v>
      </c>
      <c r="L1736" s="1118"/>
      <c r="M1736" s="1119"/>
      <c r="N1736" s="1118"/>
      <c r="O1736" s="1119"/>
      <c r="P1736" s="184"/>
      <c r="Q1736" s="184"/>
      <c r="R1736" s="184"/>
      <c r="S1736" s="175"/>
      <c r="T1736" s="175"/>
      <c r="U1736" s="175"/>
      <c r="V1736" s="175"/>
      <c r="W1736" s="175"/>
      <c r="X1736" s="175"/>
      <c r="Y1736" s="175"/>
      <c r="Z1736" s="175"/>
      <c r="AA1736" s="175"/>
      <c r="AB1736" s="175"/>
      <c r="AC1736" s="175"/>
      <c r="AD1736" s="179"/>
      <c r="AE1736" s="179"/>
      <c r="AF1736" s="179"/>
      <c r="AG1736" s="179"/>
      <c r="AH1736" s="179"/>
      <c r="AI1736" s="173"/>
      <c r="AJ1736" s="173"/>
      <c r="AK1736" s="173"/>
      <c r="AL1736" s="173"/>
      <c r="AM1736" s="179"/>
      <c r="AN1736" s="179"/>
      <c r="AO1736" s="194"/>
      <c r="AP1736" s="179">
        <v>1E-3</v>
      </c>
      <c r="AQ1736" s="179"/>
    </row>
    <row r="1737" spans="2:43">
      <c r="B1737" s="179"/>
      <c r="C1737" s="179"/>
      <c r="D1737" s="179"/>
      <c r="E1737" s="179"/>
      <c r="F1737" s="179"/>
      <c r="G1737" s="179"/>
      <c r="H1737" s="179"/>
      <c r="I1737" s="179"/>
      <c r="J1737" s="179"/>
      <c r="K1737" s="196">
        <f t="shared" si="126"/>
        <v>0</v>
      </c>
      <c r="L1737" s="1118"/>
      <c r="M1737" s="1119"/>
      <c r="N1737" s="1118"/>
      <c r="O1737" s="1119"/>
      <c r="P1737" s="184"/>
      <c r="Q1737" s="184"/>
      <c r="R1737" s="184"/>
      <c r="S1737" s="175"/>
      <c r="T1737" s="175"/>
      <c r="U1737" s="175"/>
      <c r="V1737" s="175"/>
      <c r="W1737" s="175"/>
      <c r="X1737" s="175"/>
      <c r="Y1737" s="175"/>
      <c r="Z1737" s="175"/>
      <c r="AA1737" s="175"/>
      <c r="AB1737" s="175"/>
      <c r="AC1737" s="175"/>
      <c r="AD1737" s="179"/>
      <c r="AE1737" s="179"/>
      <c r="AF1737" s="179"/>
      <c r="AG1737" s="179"/>
      <c r="AH1737" s="179"/>
      <c r="AI1737" s="173"/>
      <c r="AJ1737" s="173"/>
      <c r="AK1737" s="173"/>
      <c r="AL1737" s="173"/>
      <c r="AM1737" s="179"/>
      <c r="AN1737" s="179"/>
      <c r="AO1737" s="194"/>
      <c r="AP1737" s="179">
        <v>1E-3</v>
      </c>
      <c r="AQ1737" s="179"/>
    </row>
    <row r="1738" spans="2:43">
      <c r="B1738" s="179"/>
      <c r="C1738" s="179"/>
      <c r="D1738" s="179"/>
      <c r="E1738" s="179"/>
      <c r="F1738" s="179"/>
      <c r="G1738" s="179"/>
      <c r="H1738" s="179"/>
      <c r="I1738" s="179"/>
      <c r="J1738" s="179"/>
      <c r="K1738" s="196">
        <f t="shared" si="126"/>
        <v>0</v>
      </c>
      <c r="L1738" s="1118"/>
      <c r="M1738" s="1119"/>
      <c r="N1738" s="1118"/>
      <c r="O1738" s="1119"/>
      <c r="P1738" s="184"/>
      <c r="Q1738" s="184"/>
      <c r="R1738" s="184"/>
      <c r="S1738" s="175"/>
      <c r="T1738" s="175"/>
      <c r="U1738" s="175"/>
      <c r="V1738" s="175"/>
      <c r="W1738" s="175"/>
      <c r="X1738" s="175"/>
      <c r="Y1738" s="175"/>
      <c r="Z1738" s="175"/>
      <c r="AA1738" s="175"/>
      <c r="AB1738" s="175"/>
      <c r="AC1738" s="175"/>
      <c r="AD1738" s="179"/>
      <c r="AE1738" s="179"/>
      <c r="AF1738" s="179"/>
      <c r="AG1738" s="179"/>
      <c r="AH1738" s="179"/>
      <c r="AI1738" s="173"/>
      <c r="AJ1738" s="173"/>
      <c r="AK1738" s="173"/>
      <c r="AL1738" s="173"/>
      <c r="AM1738" s="179"/>
      <c r="AN1738" s="179"/>
      <c r="AO1738" s="194"/>
      <c r="AP1738" s="179">
        <v>1E-3</v>
      </c>
      <c r="AQ1738" s="179"/>
    </row>
    <row r="1739" spans="2:43">
      <c r="B1739" s="179"/>
      <c r="C1739" s="179"/>
      <c r="D1739" s="179"/>
      <c r="E1739" s="179"/>
      <c r="F1739" s="179"/>
      <c r="G1739" s="179"/>
      <c r="H1739" s="179"/>
      <c r="I1739" s="179"/>
      <c r="J1739" s="179"/>
      <c r="K1739" s="196">
        <f t="shared" si="126"/>
        <v>0</v>
      </c>
      <c r="L1739" s="1118"/>
      <c r="M1739" s="1119"/>
      <c r="N1739" s="1118"/>
      <c r="O1739" s="1119"/>
      <c r="P1739" s="184"/>
      <c r="Q1739" s="184"/>
      <c r="R1739" s="184"/>
      <c r="S1739" s="175"/>
      <c r="T1739" s="175"/>
      <c r="U1739" s="175"/>
      <c r="V1739" s="175"/>
      <c r="W1739" s="175"/>
      <c r="X1739" s="175"/>
      <c r="Y1739" s="175"/>
      <c r="Z1739" s="175"/>
      <c r="AA1739" s="175"/>
      <c r="AB1739" s="175"/>
      <c r="AC1739" s="175"/>
      <c r="AD1739" s="179"/>
      <c r="AE1739" s="179"/>
      <c r="AF1739" s="179"/>
      <c r="AG1739" s="179"/>
      <c r="AH1739" s="179"/>
      <c r="AI1739" s="173"/>
      <c r="AJ1739" s="173"/>
      <c r="AK1739" s="173"/>
      <c r="AL1739" s="173"/>
      <c r="AM1739" s="179"/>
      <c r="AN1739" s="179"/>
      <c r="AO1739" s="194"/>
      <c r="AP1739" s="179">
        <v>1E-3</v>
      </c>
      <c r="AQ1739" s="179"/>
    </row>
    <row r="1740" spans="2:43">
      <c r="B1740" s="179"/>
      <c r="C1740" s="179"/>
      <c r="D1740" s="179"/>
      <c r="E1740" s="179"/>
      <c r="F1740" s="179"/>
      <c r="G1740" s="179"/>
      <c r="H1740" s="179"/>
      <c r="I1740" s="179"/>
      <c r="J1740" s="179"/>
      <c r="K1740" s="196">
        <f t="shared" si="126"/>
        <v>0</v>
      </c>
      <c r="L1740" s="1118"/>
      <c r="M1740" s="1119"/>
      <c r="N1740" s="1118"/>
      <c r="O1740" s="1119"/>
      <c r="P1740" s="184"/>
      <c r="Q1740" s="184"/>
      <c r="R1740" s="184"/>
      <c r="S1740" s="175"/>
      <c r="T1740" s="175"/>
      <c r="U1740" s="175"/>
      <c r="V1740" s="175"/>
      <c r="W1740" s="175"/>
      <c r="X1740" s="175"/>
      <c r="Y1740" s="175"/>
      <c r="Z1740" s="175"/>
      <c r="AA1740" s="175"/>
      <c r="AB1740" s="175"/>
      <c r="AC1740" s="175"/>
      <c r="AD1740" s="179"/>
      <c r="AE1740" s="179"/>
      <c r="AF1740" s="179"/>
      <c r="AG1740" s="179"/>
      <c r="AH1740" s="179"/>
      <c r="AI1740" s="173"/>
      <c r="AJ1740" s="173"/>
      <c r="AK1740" s="173"/>
      <c r="AL1740" s="173"/>
      <c r="AM1740" s="179"/>
      <c r="AN1740" s="179"/>
      <c r="AO1740" s="194"/>
      <c r="AP1740" s="179">
        <v>1E-3</v>
      </c>
      <c r="AQ1740" s="179"/>
    </row>
    <row r="1741" spans="2:43">
      <c r="B1741" s="179"/>
      <c r="C1741" s="179"/>
      <c r="D1741" s="179"/>
      <c r="E1741" s="179"/>
      <c r="F1741" s="179"/>
      <c r="G1741" s="179"/>
      <c r="H1741" s="179"/>
      <c r="I1741" s="179"/>
      <c r="J1741" s="179"/>
      <c r="K1741" s="196">
        <f t="shared" si="126"/>
        <v>0</v>
      </c>
      <c r="L1741" s="1118"/>
      <c r="M1741" s="1119"/>
      <c r="N1741" s="1118"/>
      <c r="O1741" s="1119"/>
      <c r="P1741" s="184"/>
      <c r="Q1741" s="184"/>
      <c r="R1741" s="184"/>
      <c r="S1741" s="175"/>
      <c r="T1741" s="175"/>
      <c r="U1741" s="175"/>
      <c r="V1741" s="175"/>
      <c r="W1741" s="175"/>
      <c r="X1741" s="175"/>
      <c r="Y1741" s="175"/>
      <c r="Z1741" s="175"/>
      <c r="AA1741" s="175"/>
      <c r="AB1741" s="175"/>
      <c r="AC1741" s="175"/>
      <c r="AD1741" s="179"/>
      <c r="AE1741" s="179"/>
      <c r="AF1741" s="179"/>
      <c r="AG1741" s="179"/>
      <c r="AH1741" s="179"/>
      <c r="AI1741" s="173"/>
      <c r="AJ1741" s="173"/>
      <c r="AK1741" s="173"/>
      <c r="AL1741" s="173"/>
      <c r="AM1741" s="179"/>
      <c r="AN1741" s="179"/>
      <c r="AO1741" s="194"/>
      <c r="AP1741" s="179">
        <v>1E-3</v>
      </c>
      <c r="AQ1741" s="179"/>
    </row>
    <row r="1742" spans="2:43">
      <c r="B1742" s="179"/>
      <c r="C1742" s="179"/>
      <c r="D1742" s="179"/>
      <c r="E1742" s="179"/>
      <c r="F1742" s="179"/>
      <c r="G1742" s="179"/>
      <c r="H1742" s="179"/>
      <c r="I1742" s="179"/>
      <c r="J1742" s="179"/>
      <c r="K1742" s="196">
        <f t="shared" si="126"/>
        <v>0</v>
      </c>
      <c r="L1742" s="1118"/>
      <c r="M1742" s="1119"/>
      <c r="N1742" s="1118"/>
      <c r="O1742" s="1119"/>
      <c r="P1742" s="184"/>
      <c r="Q1742" s="184"/>
      <c r="R1742" s="184"/>
      <c r="S1742" s="175"/>
      <c r="T1742" s="175"/>
      <c r="U1742" s="175"/>
      <c r="V1742" s="175"/>
      <c r="W1742" s="175"/>
      <c r="X1742" s="175"/>
      <c r="Y1742" s="175"/>
      <c r="Z1742" s="175"/>
      <c r="AA1742" s="175"/>
      <c r="AB1742" s="175"/>
      <c r="AC1742" s="175"/>
      <c r="AD1742" s="179"/>
      <c r="AE1742" s="179"/>
      <c r="AF1742" s="179"/>
      <c r="AG1742" s="179"/>
      <c r="AH1742" s="179"/>
      <c r="AI1742" s="173"/>
      <c r="AJ1742" s="173"/>
      <c r="AK1742" s="173"/>
      <c r="AL1742" s="173"/>
      <c r="AM1742" s="179"/>
      <c r="AN1742" s="179"/>
      <c r="AO1742" s="194"/>
      <c r="AP1742" s="179">
        <v>1E-3</v>
      </c>
      <c r="AQ1742" s="179"/>
    </row>
    <row r="1743" spans="2:43">
      <c r="B1743" s="179"/>
      <c r="C1743" s="179"/>
      <c r="D1743" s="179"/>
      <c r="E1743" s="179"/>
      <c r="F1743" s="179"/>
      <c r="G1743" s="179"/>
      <c r="H1743" s="179"/>
      <c r="I1743" s="179"/>
      <c r="J1743" s="179"/>
      <c r="K1743" s="196">
        <f t="shared" si="126"/>
        <v>0</v>
      </c>
      <c r="L1743" s="1118"/>
      <c r="M1743" s="1119"/>
      <c r="N1743" s="1118"/>
      <c r="O1743" s="1119"/>
      <c r="P1743" s="184"/>
      <c r="Q1743" s="184"/>
      <c r="R1743" s="184"/>
      <c r="S1743" s="175"/>
      <c r="T1743" s="175"/>
      <c r="U1743" s="175"/>
      <c r="V1743" s="175"/>
      <c r="W1743" s="175"/>
      <c r="X1743" s="175"/>
      <c r="Y1743" s="175"/>
      <c r="Z1743" s="175"/>
      <c r="AA1743" s="175"/>
      <c r="AB1743" s="175"/>
      <c r="AC1743" s="175"/>
      <c r="AD1743" s="179"/>
      <c r="AE1743" s="179"/>
      <c r="AF1743" s="179"/>
      <c r="AG1743" s="179"/>
      <c r="AH1743" s="179"/>
      <c r="AI1743" s="173"/>
      <c r="AJ1743" s="173"/>
      <c r="AK1743" s="173"/>
      <c r="AL1743" s="173"/>
      <c r="AM1743" s="179"/>
      <c r="AN1743" s="179"/>
      <c r="AO1743" s="194"/>
      <c r="AP1743" s="179">
        <v>1E-3</v>
      </c>
      <c r="AQ1743" s="179"/>
    </row>
    <row r="1744" spans="2:43">
      <c r="B1744" s="179"/>
      <c r="C1744" s="179"/>
      <c r="D1744" s="179"/>
      <c r="E1744" s="179"/>
      <c r="F1744" s="179"/>
      <c r="G1744" s="179"/>
      <c r="H1744" s="179"/>
      <c r="I1744" s="179"/>
      <c r="J1744" s="179"/>
      <c r="K1744" s="196">
        <f t="shared" si="126"/>
        <v>0</v>
      </c>
      <c r="L1744" s="1118"/>
      <c r="M1744" s="1119"/>
      <c r="N1744" s="1118"/>
      <c r="O1744" s="1119"/>
      <c r="P1744" s="184"/>
      <c r="Q1744" s="184"/>
      <c r="R1744" s="184"/>
      <c r="S1744" s="175"/>
      <c r="T1744" s="175"/>
      <c r="U1744" s="175"/>
      <c r="V1744" s="175"/>
      <c r="W1744" s="175"/>
      <c r="X1744" s="175"/>
      <c r="Y1744" s="175"/>
      <c r="Z1744" s="175"/>
      <c r="AA1744" s="175"/>
      <c r="AB1744" s="175"/>
      <c r="AC1744" s="175"/>
      <c r="AD1744" s="179"/>
      <c r="AE1744" s="179"/>
      <c r="AF1744" s="179"/>
      <c r="AG1744" s="179"/>
      <c r="AH1744" s="179"/>
      <c r="AI1744" s="173"/>
      <c r="AJ1744" s="173"/>
      <c r="AK1744" s="173"/>
      <c r="AL1744" s="173"/>
      <c r="AM1744" s="179"/>
      <c r="AN1744" s="179"/>
      <c r="AO1744" s="194"/>
      <c r="AP1744" s="179">
        <v>1E-3</v>
      </c>
      <c r="AQ1744" s="179"/>
    </row>
    <row r="1745" spans="2:43">
      <c r="B1745" s="179"/>
      <c r="C1745" s="179"/>
      <c r="D1745" s="179"/>
      <c r="E1745" s="179"/>
      <c r="F1745" s="179"/>
      <c r="G1745" s="179"/>
      <c r="H1745" s="179"/>
      <c r="I1745" s="179"/>
      <c r="J1745" s="179"/>
      <c r="K1745" s="196">
        <f t="shared" si="126"/>
        <v>0</v>
      </c>
      <c r="L1745" s="1118"/>
      <c r="M1745" s="1119"/>
      <c r="N1745" s="1118"/>
      <c r="O1745" s="1119"/>
      <c r="P1745" s="184"/>
      <c r="Q1745" s="184"/>
      <c r="R1745" s="184"/>
      <c r="S1745" s="175"/>
      <c r="T1745" s="175"/>
      <c r="U1745" s="175"/>
      <c r="V1745" s="175"/>
      <c r="W1745" s="175"/>
      <c r="X1745" s="175"/>
      <c r="Y1745" s="175"/>
      <c r="Z1745" s="175"/>
      <c r="AA1745" s="175"/>
      <c r="AB1745" s="175"/>
      <c r="AC1745" s="175"/>
      <c r="AD1745" s="179"/>
      <c r="AE1745" s="179"/>
      <c r="AF1745" s="179"/>
      <c r="AG1745" s="179"/>
      <c r="AH1745" s="179"/>
      <c r="AI1745" s="173"/>
      <c r="AJ1745" s="173"/>
      <c r="AK1745" s="173"/>
      <c r="AL1745" s="173"/>
      <c r="AM1745" s="179"/>
      <c r="AN1745" s="179"/>
      <c r="AO1745" s="194"/>
      <c r="AP1745" s="179">
        <v>1E-3</v>
      </c>
      <c r="AQ1745" s="179"/>
    </row>
    <row r="1746" spans="2:43">
      <c r="B1746" s="179"/>
      <c r="C1746" s="179"/>
      <c r="D1746" s="179"/>
      <c r="E1746" s="179"/>
      <c r="F1746" s="179"/>
      <c r="G1746" s="179"/>
      <c r="H1746" s="179"/>
      <c r="I1746" s="179"/>
      <c r="J1746" s="179"/>
      <c r="K1746" s="196">
        <f t="shared" si="126"/>
        <v>0</v>
      </c>
      <c r="L1746" s="1118"/>
      <c r="M1746" s="1119"/>
      <c r="N1746" s="1118"/>
      <c r="O1746" s="1119"/>
      <c r="P1746" s="184"/>
      <c r="Q1746" s="184"/>
      <c r="R1746" s="184"/>
      <c r="S1746" s="175"/>
      <c r="T1746" s="175"/>
      <c r="U1746" s="175"/>
      <c r="V1746" s="175"/>
      <c r="W1746" s="175"/>
      <c r="X1746" s="175"/>
      <c r="Y1746" s="175"/>
      <c r="Z1746" s="175"/>
      <c r="AA1746" s="175"/>
      <c r="AB1746" s="175"/>
      <c r="AC1746" s="175"/>
      <c r="AD1746" s="179"/>
      <c r="AE1746" s="179"/>
      <c r="AF1746" s="179"/>
      <c r="AG1746" s="179"/>
      <c r="AH1746" s="179"/>
      <c r="AI1746" s="173"/>
      <c r="AJ1746" s="173"/>
      <c r="AK1746" s="173"/>
      <c r="AL1746" s="173"/>
      <c r="AM1746" s="179"/>
      <c r="AN1746" s="179"/>
      <c r="AO1746" s="194"/>
      <c r="AP1746" s="179">
        <v>1E-3</v>
      </c>
      <c r="AQ1746" s="179"/>
    </row>
    <row r="1747" spans="2:43">
      <c r="B1747" s="179"/>
      <c r="C1747" s="179"/>
      <c r="D1747" s="179"/>
      <c r="E1747" s="179"/>
      <c r="F1747" s="179"/>
      <c r="G1747" s="179"/>
      <c r="H1747" s="179"/>
      <c r="I1747" s="179"/>
      <c r="J1747" s="179"/>
      <c r="K1747" s="196">
        <f t="shared" si="126"/>
        <v>0</v>
      </c>
      <c r="L1747" s="1118"/>
      <c r="M1747" s="1119"/>
      <c r="N1747" s="1118"/>
      <c r="O1747" s="1119"/>
      <c r="P1747" s="184"/>
      <c r="Q1747" s="184"/>
      <c r="R1747" s="184"/>
      <c r="S1747" s="175"/>
      <c r="T1747" s="175"/>
      <c r="U1747" s="175"/>
      <c r="V1747" s="175"/>
      <c r="W1747" s="175"/>
      <c r="X1747" s="175"/>
      <c r="Y1747" s="175"/>
      <c r="Z1747" s="175"/>
      <c r="AA1747" s="175"/>
      <c r="AB1747" s="175"/>
      <c r="AC1747" s="175"/>
      <c r="AD1747" s="179"/>
      <c r="AE1747" s="179"/>
      <c r="AF1747" s="179"/>
      <c r="AG1747" s="179"/>
      <c r="AH1747" s="179"/>
      <c r="AI1747" s="173"/>
      <c r="AJ1747" s="173"/>
      <c r="AK1747" s="173"/>
      <c r="AL1747" s="173"/>
      <c r="AM1747" s="179"/>
      <c r="AN1747" s="179"/>
      <c r="AO1747" s="194"/>
      <c r="AP1747" s="179">
        <v>1E-3</v>
      </c>
      <c r="AQ1747" s="179"/>
    </row>
    <row r="1748" spans="2:43">
      <c r="B1748" s="179"/>
      <c r="C1748" s="179"/>
      <c r="D1748" s="179"/>
      <c r="E1748" s="179"/>
      <c r="F1748" s="179"/>
      <c r="G1748" s="179"/>
      <c r="H1748" s="179"/>
      <c r="I1748" s="179"/>
      <c r="J1748" s="179"/>
      <c r="K1748" s="196">
        <f t="shared" si="126"/>
        <v>0</v>
      </c>
      <c r="L1748" s="1118"/>
      <c r="M1748" s="1119"/>
      <c r="N1748" s="1118"/>
      <c r="O1748" s="1119"/>
      <c r="P1748" s="184"/>
      <c r="Q1748" s="184"/>
      <c r="R1748" s="184"/>
      <c r="S1748" s="175"/>
      <c r="T1748" s="175"/>
      <c r="U1748" s="175"/>
      <c r="V1748" s="175"/>
      <c r="W1748" s="175"/>
      <c r="X1748" s="175"/>
      <c r="Y1748" s="175"/>
      <c r="Z1748" s="175"/>
      <c r="AA1748" s="175"/>
      <c r="AB1748" s="175"/>
      <c r="AC1748" s="175"/>
      <c r="AD1748" s="179"/>
      <c r="AE1748" s="179"/>
      <c r="AF1748" s="179"/>
      <c r="AG1748" s="179"/>
      <c r="AH1748" s="179"/>
      <c r="AI1748" s="173"/>
      <c r="AJ1748" s="173"/>
      <c r="AK1748" s="173"/>
      <c r="AL1748" s="173"/>
      <c r="AM1748" s="179"/>
      <c r="AN1748" s="179"/>
      <c r="AO1748" s="194"/>
      <c r="AP1748" s="179">
        <v>1E-3</v>
      </c>
      <c r="AQ1748" s="179"/>
    </row>
    <row r="1749" spans="2:43">
      <c r="B1749" s="179"/>
      <c r="C1749" s="179"/>
      <c r="D1749" s="179"/>
      <c r="E1749" s="179"/>
      <c r="F1749" s="179"/>
      <c r="G1749" s="179"/>
      <c r="H1749" s="179"/>
      <c r="I1749" s="179"/>
      <c r="J1749" s="179"/>
      <c r="K1749" s="196">
        <f t="shared" si="126"/>
        <v>0</v>
      </c>
      <c r="L1749" s="1118"/>
      <c r="M1749" s="1119"/>
      <c r="N1749" s="1118"/>
      <c r="O1749" s="1119"/>
      <c r="P1749" s="184"/>
      <c r="Q1749" s="184"/>
      <c r="R1749" s="184"/>
      <c r="S1749" s="175"/>
      <c r="T1749" s="175"/>
      <c r="U1749" s="175"/>
      <c r="V1749" s="175"/>
      <c r="W1749" s="175"/>
      <c r="X1749" s="175"/>
      <c r="Y1749" s="175"/>
      <c r="Z1749" s="175"/>
      <c r="AA1749" s="175"/>
      <c r="AB1749" s="175"/>
      <c r="AC1749" s="175"/>
      <c r="AD1749" s="179"/>
      <c r="AE1749" s="179"/>
      <c r="AF1749" s="179"/>
      <c r="AG1749" s="179"/>
      <c r="AH1749" s="179"/>
      <c r="AI1749" s="173"/>
      <c r="AJ1749" s="173"/>
      <c r="AK1749" s="173"/>
      <c r="AL1749" s="173"/>
      <c r="AM1749" s="179"/>
      <c r="AN1749" s="179"/>
      <c r="AO1749" s="194"/>
      <c r="AP1749" s="179">
        <v>1E-3</v>
      </c>
      <c r="AQ1749" s="179"/>
    </row>
    <row r="1750" spans="2:43">
      <c r="B1750" s="179"/>
      <c r="C1750" s="179"/>
      <c r="D1750" s="179"/>
      <c r="E1750" s="179"/>
      <c r="F1750" s="179"/>
      <c r="G1750" s="179"/>
      <c r="H1750" s="179"/>
      <c r="I1750" s="179"/>
      <c r="J1750" s="179"/>
      <c r="K1750" s="196">
        <f t="shared" si="126"/>
        <v>0</v>
      </c>
      <c r="L1750" s="1118"/>
      <c r="M1750" s="1119"/>
      <c r="N1750" s="1118"/>
      <c r="O1750" s="1119"/>
      <c r="P1750" s="184"/>
      <c r="Q1750" s="184"/>
      <c r="R1750" s="184"/>
      <c r="S1750" s="175"/>
      <c r="T1750" s="175"/>
      <c r="U1750" s="175"/>
      <c r="V1750" s="175"/>
      <c r="W1750" s="175"/>
      <c r="X1750" s="175"/>
      <c r="Y1750" s="175"/>
      <c r="Z1750" s="175"/>
      <c r="AA1750" s="175"/>
      <c r="AB1750" s="175"/>
      <c r="AC1750" s="175"/>
      <c r="AD1750" s="179"/>
      <c r="AE1750" s="179"/>
      <c r="AF1750" s="179"/>
      <c r="AG1750" s="179"/>
      <c r="AH1750" s="179"/>
      <c r="AI1750" s="173"/>
      <c r="AJ1750" s="173"/>
      <c r="AK1750" s="173"/>
      <c r="AL1750" s="173"/>
      <c r="AM1750" s="179"/>
      <c r="AN1750" s="179"/>
      <c r="AO1750" s="194"/>
      <c r="AP1750" s="179">
        <v>1E-3</v>
      </c>
      <c r="AQ1750" s="179"/>
    </row>
    <row r="1751" spans="2:43">
      <c r="B1751" s="179"/>
      <c r="C1751" s="179"/>
      <c r="D1751" s="179"/>
      <c r="E1751" s="179"/>
      <c r="F1751" s="179"/>
      <c r="G1751" s="179"/>
      <c r="H1751" s="179"/>
      <c r="I1751" s="179"/>
      <c r="J1751" s="179"/>
      <c r="K1751" s="196">
        <f t="shared" si="126"/>
        <v>0</v>
      </c>
      <c r="L1751" s="1118"/>
      <c r="M1751" s="1119"/>
      <c r="N1751" s="1118"/>
      <c r="O1751" s="1119"/>
      <c r="P1751" s="184"/>
      <c r="Q1751" s="184"/>
      <c r="R1751" s="184"/>
      <c r="S1751" s="175"/>
      <c r="T1751" s="175"/>
      <c r="U1751" s="175"/>
      <c r="V1751" s="175"/>
      <c r="W1751" s="175"/>
      <c r="X1751" s="175"/>
      <c r="Y1751" s="175"/>
      <c r="Z1751" s="175"/>
      <c r="AA1751" s="175"/>
      <c r="AB1751" s="175"/>
      <c r="AC1751" s="175"/>
      <c r="AD1751" s="179"/>
      <c r="AE1751" s="179"/>
      <c r="AF1751" s="179"/>
      <c r="AG1751" s="179"/>
      <c r="AH1751" s="179"/>
      <c r="AI1751" s="173"/>
      <c r="AJ1751" s="173"/>
      <c r="AK1751" s="173"/>
      <c r="AL1751" s="173"/>
      <c r="AM1751" s="179"/>
      <c r="AN1751" s="179"/>
      <c r="AO1751" s="194"/>
      <c r="AP1751" s="179">
        <v>1E-3</v>
      </c>
      <c r="AQ1751" s="179"/>
    </row>
    <row r="1752" spans="2:43">
      <c r="B1752" s="179"/>
      <c r="C1752" s="179"/>
      <c r="D1752" s="179"/>
      <c r="E1752" s="179"/>
      <c r="F1752" s="179"/>
      <c r="G1752" s="179"/>
      <c r="H1752" s="179"/>
      <c r="I1752" s="179"/>
      <c r="J1752" s="179"/>
      <c r="K1752" s="196">
        <f t="shared" si="126"/>
        <v>0</v>
      </c>
      <c r="L1752" s="1118"/>
      <c r="M1752" s="1119"/>
      <c r="N1752" s="1118"/>
      <c r="O1752" s="1119"/>
      <c r="P1752" s="184"/>
      <c r="Q1752" s="184"/>
      <c r="R1752" s="184"/>
      <c r="S1752" s="175"/>
      <c r="T1752" s="175"/>
      <c r="U1752" s="175"/>
      <c r="V1752" s="175"/>
      <c r="W1752" s="175"/>
      <c r="X1752" s="175"/>
      <c r="Y1752" s="175"/>
      <c r="Z1752" s="175"/>
      <c r="AA1752" s="175"/>
      <c r="AB1752" s="175"/>
      <c r="AC1752" s="175"/>
      <c r="AD1752" s="179"/>
      <c r="AE1752" s="179"/>
      <c r="AF1752" s="179"/>
      <c r="AG1752" s="179"/>
      <c r="AH1752" s="179"/>
      <c r="AI1752" s="173"/>
      <c r="AJ1752" s="173"/>
      <c r="AK1752" s="173"/>
      <c r="AL1752" s="173"/>
      <c r="AM1752" s="179"/>
      <c r="AN1752" s="179"/>
      <c r="AO1752" s="194"/>
      <c r="AP1752" s="179">
        <v>1E-3</v>
      </c>
      <c r="AQ1752" s="179"/>
    </row>
    <row r="1753" spans="2:43">
      <c r="B1753" s="179"/>
      <c r="C1753" s="179"/>
      <c r="D1753" s="179"/>
      <c r="E1753" s="179"/>
      <c r="F1753" s="179"/>
      <c r="G1753" s="179"/>
      <c r="H1753" s="179"/>
      <c r="I1753" s="179"/>
      <c r="J1753" s="179"/>
      <c r="K1753" s="196">
        <f t="shared" si="126"/>
        <v>0</v>
      </c>
      <c r="L1753" s="1118"/>
      <c r="M1753" s="1119"/>
      <c r="N1753" s="1118"/>
      <c r="O1753" s="1119"/>
      <c r="P1753" s="184"/>
      <c r="Q1753" s="184"/>
      <c r="R1753" s="184"/>
      <c r="S1753" s="175"/>
      <c r="T1753" s="175"/>
      <c r="U1753" s="175"/>
      <c r="V1753" s="175"/>
      <c r="W1753" s="175"/>
      <c r="X1753" s="175"/>
      <c r="Y1753" s="175"/>
      <c r="Z1753" s="175"/>
      <c r="AA1753" s="175"/>
      <c r="AB1753" s="175"/>
      <c r="AC1753" s="175"/>
      <c r="AD1753" s="179"/>
      <c r="AE1753" s="179"/>
      <c r="AF1753" s="179"/>
      <c r="AG1753" s="179"/>
      <c r="AH1753" s="179"/>
      <c r="AI1753" s="173"/>
      <c r="AJ1753" s="173"/>
      <c r="AK1753" s="173"/>
      <c r="AL1753" s="173"/>
      <c r="AM1753" s="179"/>
      <c r="AN1753" s="179"/>
      <c r="AO1753" s="194"/>
      <c r="AP1753" s="179">
        <v>1E-3</v>
      </c>
      <c r="AQ1753" s="179"/>
    </row>
    <row r="1754" spans="2:43">
      <c r="B1754" s="179"/>
      <c r="C1754" s="179"/>
      <c r="D1754" s="179"/>
      <c r="E1754" s="179"/>
      <c r="F1754" s="179"/>
      <c r="G1754" s="179"/>
      <c r="H1754" s="179"/>
      <c r="I1754" s="179"/>
      <c r="J1754" s="179"/>
      <c r="K1754" s="196">
        <f t="shared" si="126"/>
        <v>0</v>
      </c>
      <c r="L1754" s="1118"/>
      <c r="M1754" s="1119"/>
      <c r="N1754" s="1118"/>
      <c r="O1754" s="1119"/>
      <c r="P1754" s="184"/>
      <c r="Q1754" s="184"/>
      <c r="R1754" s="184"/>
      <c r="S1754" s="175"/>
      <c r="T1754" s="175"/>
      <c r="U1754" s="175"/>
      <c r="V1754" s="175"/>
      <c r="W1754" s="175"/>
      <c r="X1754" s="175"/>
      <c r="Y1754" s="175"/>
      <c r="Z1754" s="175"/>
      <c r="AA1754" s="175"/>
      <c r="AB1754" s="175"/>
      <c r="AC1754" s="175"/>
      <c r="AD1754" s="179"/>
      <c r="AE1754" s="179"/>
      <c r="AF1754" s="179"/>
      <c r="AG1754" s="179"/>
      <c r="AH1754" s="179"/>
      <c r="AI1754" s="173"/>
      <c r="AJ1754" s="173"/>
      <c r="AK1754" s="173"/>
      <c r="AL1754" s="173"/>
      <c r="AM1754" s="179"/>
      <c r="AN1754" s="179"/>
      <c r="AO1754" s="194"/>
      <c r="AP1754" s="179">
        <v>1E-3</v>
      </c>
      <c r="AQ1754" s="179"/>
    </row>
    <row r="1755" spans="2:43">
      <c r="B1755" s="179"/>
      <c r="C1755" s="179"/>
      <c r="D1755" s="179"/>
      <c r="E1755" s="179"/>
      <c r="F1755" s="179"/>
      <c r="G1755" s="179"/>
      <c r="H1755" s="179"/>
      <c r="I1755" s="179"/>
      <c r="J1755" s="179"/>
      <c r="K1755" s="196">
        <f t="shared" si="126"/>
        <v>0</v>
      </c>
      <c r="L1755" s="1118"/>
      <c r="M1755" s="1119"/>
      <c r="N1755" s="1118"/>
      <c r="O1755" s="1119"/>
      <c r="P1755" s="184"/>
      <c r="Q1755" s="184"/>
      <c r="R1755" s="184"/>
      <c r="S1755" s="175"/>
      <c r="T1755" s="175"/>
      <c r="U1755" s="175"/>
      <c r="V1755" s="175"/>
      <c r="W1755" s="175"/>
      <c r="X1755" s="175"/>
      <c r="Y1755" s="175"/>
      <c r="Z1755" s="175"/>
      <c r="AA1755" s="175"/>
      <c r="AB1755" s="175"/>
      <c r="AC1755" s="175"/>
      <c r="AD1755" s="179"/>
      <c r="AE1755" s="179"/>
      <c r="AF1755" s="179"/>
      <c r="AG1755" s="179"/>
      <c r="AH1755" s="179"/>
      <c r="AI1755" s="173"/>
      <c r="AJ1755" s="173"/>
      <c r="AK1755" s="173"/>
      <c r="AL1755" s="173"/>
      <c r="AM1755" s="179"/>
      <c r="AN1755" s="179"/>
      <c r="AO1755" s="194"/>
      <c r="AP1755" s="179">
        <v>1E-3</v>
      </c>
      <c r="AQ1755" s="179"/>
    </row>
    <row r="1756" spans="2:43">
      <c r="B1756" s="179"/>
      <c r="C1756" s="179"/>
      <c r="D1756" s="179"/>
      <c r="E1756" s="179"/>
      <c r="F1756" s="179"/>
      <c r="G1756" s="179"/>
      <c r="H1756" s="179"/>
      <c r="I1756" s="179"/>
      <c r="J1756" s="179"/>
      <c r="K1756" s="196">
        <f t="shared" si="126"/>
        <v>0</v>
      </c>
      <c r="L1756" s="1118"/>
      <c r="M1756" s="1119"/>
      <c r="N1756" s="1118"/>
      <c r="O1756" s="1119"/>
      <c r="P1756" s="184"/>
      <c r="Q1756" s="184"/>
      <c r="R1756" s="184"/>
      <c r="S1756" s="175"/>
      <c r="T1756" s="175"/>
      <c r="U1756" s="175"/>
      <c r="V1756" s="175"/>
      <c r="W1756" s="175"/>
      <c r="X1756" s="175"/>
      <c r="Y1756" s="175"/>
      <c r="Z1756" s="175"/>
      <c r="AA1756" s="175"/>
      <c r="AB1756" s="175"/>
      <c r="AC1756" s="175"/>
      <c r="AD1756" s="179"/>
      <c r="AE1756" s="179"/>
      <c r="AF1756" s="179"/>
      <c r="AG1756" s="179"/>
      <c r="AH1756" s="179"/>
      <c r="AI1756" s="173"/>
      <c r="AJ1756" s="173"/>
      <c r="AK1756" s="173"/>
      <c r="AL1756" s="173"/>
      <c r="AM1756" s="179"/>
      <c r="AN1756" s="179"/>
      <c r="AO1756" s="194"/>
      <c r="AP1756" s="179">
        <v>1E-3</v>
      </c>
      <c r="AQ1756" s="179"/>
    </row>
    <row r="1757" spans="2:43">
      <c r="B1757" s="179"/>
      <c r="C1757" s="179"/>
      <c r="D1757" s="179"/>
      <c r="E1757" s="179"/>
      <c r="F1757" s="179"/>
      <c r="G1757" s="179"/>
      <c r="H1757" s="179"/>
      <c r="I1757" s="179"/>
      <c r="J1757" s="179"/>
      <c r="K1757" s="196">
        <f t="shared" si="126"/>
        <v>0</v>
      </c>
      <c r="L1757" s="1118"/>
      <c r="M1757" s="1119"/>
      <c r="N1757" s="1118"/>
      <c r="O1757" s="1119"/>
      <c r="P1757" s="184"/>
      <c r="Q1757" s="184"/>
      <c r="R1757" s="184"/>
      <c r="S1757" s="175"/>
      <c r="T1757" s="175"/>
      <c r="U1757" s="175"/>
      <c r="V1757" s="175"/>
      <c r="W1757" s="175"/>
      <c r="X1757" s="175"/>
      <c r="Y1757" s="175"/>
      <c r="Z1757" s="175"/>
      <c r="AA1757" s="175"/>
      <c r="AB1757" s="175"/>
      <c r="AC1757" s="175"/>
      <c r="AD1757" s="179"/>
      <c r="AE1757" s="179"/>
      <c r="AF1757" s="179"/>
      <c r="AG1757" s="179"/>
      <c r="AH1757" s="179"/>
      <c r="AI1757" s="173"/>
      <c r="AJ1757" s="173"/>
      <c r="AK1757" s="173"/>
      <c r="AL1757" s="173"/>
      <c r="AM1757" s="179"/>
      <c r="AN1757" s="179"/>
      <c r="AO1757" s="194"/>
      <c r="AP1757" s="179">
        <v>1E-3</v>
      </c>
      <c r="AQ1757" s="179"/>
    </row>
    <row r="1758" spans="2:43">
      <c r="B1758" s="179"/>
      <c r="C1758" s="179"/>
      <c r="D1758" s="179"/>
      <c r="E1758" s="179"/>
      <c r="F1758" s="179"/>
      <c r="G1758" s="179"/>
      <c r="H1758" s="179"/>
      <c r="I1758" s="179"/>
      <c r="J1758" s="179"/>
      <c r="K1758" s="196">
        <f t="shared" si="126"/>
        <v>0</v>
      </c>
      <c r="L1758" s="1118"/>
      <c r="M1758" s="1119"/>
      <c r="N1758" s="1118"/>
      <c r="O1758" s="1119"/>
      <c r="P1758" s="184"/>
      <c r="Q1758" s="184"/>
      <c r="R1758" s="184"/>
      <c r="S1758" s="175"/>
      <c r="T1758" s="175"/>
      <c r="U1758" s="175"/>
      <c r="V1758" s="175"/>
      <c r="W1758" s="175"/>
      <c r="X1758" s="175"/>
      <c r="Y1758" s="175"/>
      <c r="Z1758" s="175"/>
      <c r="AA1758" s="175"/>
      <c r="AB1758" s="175"/>
      <c r="AC1758" s="175"/>
      <c r="AD1758" s="179"/>
      <c r="AE1758" s="179"/>
      <c r="AF1758" s="179"/>
      <c r="AG1758" s="179"/>
      <c r="AH1758" s="179"/>
      <c r="AI1758" s="173"/>
      <c r="AJ1758" s="173"/>
      <c r="AK1758" s="173"/>
      <c r="AL1758" s="173"/>
      <c r="AM1758" s="179"/>
      <c r="AN1758" s="179"/>
      <c r="AO1758" s="194"/>
      <c r="AP1758" s="179">
        <v>1E-3</v>
      </c>
      <c r="AQ1758" s="179"/>
    </row>
    <row r="1759" spans="2:43">
      <c r="B1759" s="179"/>
      <c r="C1759" s="179"/>
      <c r="D1759" s="179"/>
      <c r="E1759" s="179"/>
      <c r="F1759" s="179"/>
      <c r="G1759" s="179"/>
      <c r="H1759" s="179"/>
      <c r="I1759" s="179"/>
      <c r="J1759" s="179"/>
      <c r="K1759" s="196">
        <f t="shared" si="126"/>
        <v>0</v>
      </c>
      <c r="L1759" s="1118"/>
      <c r="M1759" s="1119"/>
      <c r="N1759" s="1118"/>
      <c r="O1759" s="1119"/>
      <c r="P1759" s="184"/>
      <c r="Q1759" s="184"/>
      <c r="R1759" s="184"/>
      <c r="S1759" s="175"/>
      <c r="T1759" s="175"/>
      <c r="U1759" s="175"/>
      <c r="V1759" s="175"/>
      <c r="W1759" s="175"/>
      <c r="X1759" s="175"/>
      <c r="Y1759" s="175"/>
      <c r="Z1759" s="175"/>
      <c r="AA1759" s="175"/>
      <c r="AB1759" s="175"/>
      <c r="AC1759" s="175"/>
      <c r="AD1759" s="179"/>
      <c r="AE1759" s="179"/>
      <c r="AF1759" s="179"/>
      <c r="AG1759" s="179"/>
      <c r="AH1759" s="179"/>
      <c r="AI1759" s="173"/>
      <c r="AJ1759" s="173"/>
      <c r="AK1759" s="173"/>
      <c r="AL1759" s="173"/>
      <c r="AM1759" s="179"/>
      <c r="AN1759" s="179"/>
      <c r="AO1759" s="194"/>
      <c r="AP1759" s="179">
        <v>1E-3</v>
      </c>
      <c r="AQ1759" s="179"/>
    </row>
    <row r="1760" spans="2:43">
      <c r="B1760" s="179"/>
      <c r="C1760" s="179"/>
      <c r="D1760" s="179"/>
      <c r="E1760" s="179"/>
      <c r="F1760" s="179"/>
      <c r="G1760" s="179"/>
      <c r="H1760" s="179"/>
      <c r="I1760" s="179"/>
      <c r="J1760" s="179"/>
      <c r="K1760" s="196">
        <f t="shared" si="126"/>
        <v>0</v>
      </c>
      <c r="L1760" s="1118"/>
      <c r="M1760" s="1119"/>
      <c r="N1760" s="1118"/>
      <c r="O1760" s="1119"/>
      <c r="P1760" s="184"/>
      <c r="Q1760" s="184"/>
      <c r="R1760" s="184"/>
      <c r="S1760" s="175"/>
      <c r="T1760" s="175"/>
      <c r="U1760" s="175"/>
      <c r="V1760" s="175"/>
      <c r="W1760" s="175"/>
      <c r="X1760" s="175"/>
      <c r="Y1760" s="175"/>
      <c r="Z1760" s="175"/>
      <c r="AA1760" s="175"/>
      <c r="AB1760" s="175"/>
      <c r="AC1760" s="175"/>
      <c r="AD1760" s="179"/>
      <c r="AE1760" s="179"/>
      <c r="AF1760" s="179"/>
      <c r="AG1760" s="179"/>
      <c r="AH1760" s="179"/>
      <c r="AI1760" s="173"/>
      <c r="AJ1760" s="173"/>
      <c r="AK1760" s="173"/>
      <c r="AL1760" s="173"/>
      <c r="AM1760" s="179"/>
      <c r="AN1760" s="179"/>
      <c r="AO1760" s="194"/>
      <c r="AP1760" s="179">
        <v>1E-3</v>
      </c>
      <c r="AQ1760" s="179"/>
    </row>
    <row r="1761" spans="2:43">
      <c r="B1761" s="179"/>
      <c r="C1761" s="179"/>
      <c r="D1761" s="179"/>
      <c r="E1761" s="179"/>
      <c r="F1761" s="179"/>
      <c r="G1761" s="179"/>
      <c r="H1761" s="179"/>
      <c r="I1761" s="179"/>
      <c r="J1761" s="179"/>
      <c r="K1761" s="196">
        <f t="shared" si="126"/>
        <v>0</v>
      </c>
      <c r="L1761" s="1118"/>
      <c r="M1761" s="1119"/>
      <c r="N1761" s="1118"/>
      <c r="O1761" s="1119"/>
      <c r="P1761" s="184"/>
      <c r="Q1761" s="184"/>
      <c r="R1761" s="184"/>
      <c r="S1761" s="175"/>
      <c r="T1761" s="175"/>
      <c r="U1761" s="175"/>
      <c r="V1761" s="175"/>
      <c r="W1761" s="175"/>
      <c r="X1761" s="175"/>
      <c r="Y1761" s="175"/>
      <c r="Z1761" s="175"/>
      <c r="AA1761" s="175"/>
      <c r="AB1761" s="175"/>
      <c r="AC1761" s="175"/>
      <c r="AD1761" s="179"/>
      <c r="AE1761" s="179"/>
      <c r="AF1761" s="179"/>
      <c r="AG1761" s="179"/>
      <c r="AH1761" s="179"/>
      <c r="AI1761" s="173"/>
      <c r="AJ1761" s="173"/>
      <c r="AK1761" s="173"/>
      <c r="AL1761" s="173"/>
      <c r="AM1761" s="179"/>
      <c r="AN1761" s="179"/>
      <c r="AO1761" s="194"/>
      <c r="AP1761" s="179">
        <v>1E-3</v>
      </c>
      <c r="AQ1761" s="179"/>
    </row>
    <row r="1762" spans="2:43">
      <c r="B1762" s="179"/>
      <c r="C1762" s="179"/>
      <c r="D1762" s="179"/>
      <c r="E1762" s="179"/>
      <c r="F1762" s="179"/>
      <c r="G1762" s="179"/>
      <c r="H1762" s="179"/>
      <c r="I1762" s="179"/>
      <c r="J1762" s="179"/>
      <c r="K1762" s="196">
        <f t="shared" si="126"/>
        <v>0</v>
      </c>
      <c r="L1762" s="1118"/>
      <c r="M1762" s="1119"/>
      <c r="N1762" s="1118"/>
      <c r="O1762" s="1119"/>
      <c r="P1762" s="184"/>
      <c r="Q1762" s="184"/>
      <c r="R1762" s="184"/>
      <c r="S1762" s="175"/>
      <c r="T1762" s="175"/>
      <c r="U1762" s="175"/>
      <c r="V1762" s="175"/>
      <c r="W1762" s="175"/>
      <c r="X1762" s="175"/>
      <c r="Y1762" s="175"/>
      <c r="Z1762" s="175"/>
      <c r="AA1762" s="175"/>
      <c r="AB1762" s="175"/>
      <c r="AC1762" s="175"/>
      <c r="AD1762" s="179"/>
      <c r="AE1762" s="179"/>
      <c r="AF1762" s="179"/>
      <c r="AG1762" s="179"/>
      <c r="AH1762" s="179"/>
      <c r="AI1762" s="173"/>
      <c r="AJ1762" s="173"/>
      <c r="AK1762" s="173"/>
      <c r="AL1762" s="173"/>
      <c r="AM1762" s="179"/>
      <c r="AN1762" s="179"/>
      <c r="AO1762" s="194"/>
      <c r="AP1762" s="179">
        <v>1E-3</v>
      </c>
      <c r="AQ1762" s="179"/>
    </row>
    <row r="1763" spans="2:43">
      <c r="B1763" s="179"/>
      <c r="C1763" s="179"/>
      <c r="D1763" s="179"/>
      <c r="E1763" s="179"/>
      <c r="F1763" s="179"/>
      <c r="G1763" s="179"/>
      <c r="H1763" s="179"/>
      <c r="I1763" s="179"/>
      <c r="J1763" s="179"/>
      <c r="K1763" s="196">
        <f t="shared" si="126"/>
        <v>0</v>
      </c>
      <c r="L1763" s="1118"/>
      <c r="M1763" s="1119"/>
      <c r="N1763" s="1118"/>
      <c r="O1763" s="1119"/>
      <c r="P1763" s="184"/>
      <c r="Q1763" s="184"/>
      <c r="R1763" s="184"/>
      <c r="S1763" s="175"/>
      <c r="T1763" s="175"/>
      <c r="U1763" s="175"/>
      <c r="V1763" s="175"/>
      <c r="W1763" s="175"/>
      <c r="X1763" s="175"/>
      <c r="Y1763" s="175"/>
      <c r="Z1763" s="175"/>
      <c r="AA1763" s="175"/>
      <c r="AB1763" s="175"/>
      <c r="AC1763" s="175"/>
      <c r="AD1763" s="179"/>
      <c r="AE1763" s="179"/>
      <c r="AF1763" s="179"/>
      <c r="AG1763" s="179"/>
      <c r="AH1763" s="179"/>
      <c r="AI1763" s="173"/>
      <c r="AJ1763" s="173"/>
      <c r="AK1763" s="173"/>
      <c r="AL1763" s="173"/>
      <c r="AM1763" s="179"/>
      <c r="AN1763" s="179"/>
      <c r="AO1763" s="194"/>
      <c r="AP1763" s="179">
        <v>1E-3</v>
      </c>
      <c r="AQ1763" s="179"/>
    </row>
    <row r="1764" spans="2:43">
      <c r="B1764" s="179"/>
      <c r="C1764" s="179"/>
      <c r="D1764" s="179"/>
      <c r="E1764" s="179"/>
      <c r="F1764" s="179"/>
      <c r="G1764" s="179"/>
      <c r="H1764" s="179"/>
      <c r="I1764" s="179"/>
      <c r="J1764" s="179"/>
      <c r="K1764" s="196">
        <f t="shared" si="126"/>
        <v>0</v>
      </c>
      <c r="L1764" s="1118"/>
      <c r="M1764" s="1119"/>
      <c r="N1764" s="1118"/>
      <c r="O1764" s="1119"/>
      <c r="P1764" s="184"/>
      <c r="Q1764" s="184"/>
      <c r="R1764" s="184"/>
      <c r="S1764" s="175"/>
      <c r="T1764" s="175"/>
      <c r="U1764" s="175"/>
      <c r="V1764" s="175"/>
      <c r="W1764" s="175"/>
      <c r="X1764" s="175"/>
      <c r="Y1764" s="175"/>
      <c r="Z1764" s="175"/>
      <c r="AA1764" s="175"/>
      <c r="AB1764" s="175"/>
      <c r="AC1764" s="175"/>
      <c r="AD1764" s="179"/>
      <c r="AE1764" s="179"/>
      <c r="AF1764" s="179"/>
      <c r="AG1764" s="179"/>
      <c r="AH1764" s="179"/>
      <c r="AI1764" s="173"/>
      <c r="AJ1764" s="173"/>
      <c r="AK1764" s="173"/>
      <c r="AL1764" s="173"/>
      <c r="AM1764" s="179"/>
      <c r="AN1764" s="179"/>
      <c r="AO1764" s="194"/>
      <c r="AP1764" s="179">
        <v>1E-3</v>
      </c>
      <c r="AQ1764" s="179"/>
    </row>
    <row r="1765" spans="2:43">
      <c r="B1765" s="179"/>
      <c r="C1765" s="179"/>
      <c r="D1765" s="179"/>
      <c r="E1765" s="179"/>
      <c r="F1765" s="179"/>
      <c r="G1765" s="179"/>
      <c r="H1765" s="179"/>
      <c r="I1765" s="179"/>
      <c r="J1765" s="179"/>
      <c r="K1765" s="196">
        <f t="shared" si="126"/>
        <v>0</v>
      </c>
      <c r="L1765" s="1118"/>
      <c r="M1765" s="1119"/>
      <c r="N1765" s="1118"/>
      <c r="O1765" s="1119"/>
      <c r="P1765" s="184"/>
      <c r="Q1765" s="184"/>
      <c r="R1765" s="184"/>
      <c r="S1765" s="175"/>
      <c r="T1765" s="175"/>
      <c r="U1765" s="175"/>
      <c r="V1765" s="175"/>
      <c r="W1765" s="175"/>
      <c r="X1765" s="175"/>
      <c r="Y1765" s="175"/>
      <c r="Z1765" s="175"/>
      <c r="AA1765" s="175"/>
      <c r="AB1765" s="175"/>
      <c r="AC1765" s="175"/>
      <c r="AD1765" s="179"/>
      <c r="AE1765" s="179"/>
      <c r="AF1765" s="179"/>
      <c r="AG1765" s="179"/>
      <c r="AH1765" s="179"/>
      <c r="AI1765" s="173"/>
      <c r="AJ1765" s="173"/>
      <c r="AK1765" s="173"/>
      <c r="AL1765" s="173"/>
      <c r="AM1765" s="179"/>
      <c r="AN1765" s="179"/>
      <c r="AO1765" s="194"/>
      <c r="AP1765" s="179">
        <v>1E-3</v>
      </c>
      <c r="AQ1765" s="179"/>
    </row>
    <row r="1766" spans="2:43">
      <c r="B1766" s="179"/>
      <c r="C1766" s="179"/>
      <c r="D1766" s="179"/>
      <c r="E1766" s="179"/>
      <c r="F1766" s="179"/>
      <c r="G1766" s="179"/>
      <c r="H1766" s="179"/>
      <c r="I1766" s="179"/>
      <c r="J1766" s="179"/>
      <c r="K1766" s="196">
        <f t="shared" si="126"/>
        <v>0</v>
      </c>
      <c r="L1766" s="1118"/>
      <c r="M1766" s="1119"/>
      <c r="N1766" s="1118"/>
      <c r="O1766" s="1119"/>
      <c r="P1766" s="184"/>
      <c r="Q1766" s="184"/>
      <c r="R1766" s="184"/>
      <c r="S1766" s="175"/>
      <c r="T1766" s="175"/>
      <c r="U1766" s="175"/>
      <c r="V1766" s="175"/>
      <c r="W1766" s="175"/>
      <c r="X1766" s="175"/>
      <c r="Y1766" s="175"/>
      <c r="Z1766" s="175"/>
      <c r="AA1766" s="175"/>
      <c r="AB1766" s="175"/>
      <c r="AC1766" s="175"/>
      <c r="AD1766" s="179"/>
      <c r="AE1766" s="179"/>
      <c r="AF1766" s="179"/>
      <c r="AG1766" s="179"/>
      <c r="AH1766" s="179"/>
      <c r="AI1766" s="173"/>
      <c r="AJ1766" s="173"/>
      <c r="AK1766" s="173"/>
      <c r="AL1766" s="173"/>
      <c r="AM1766" s="179"/>
      <c r="AN1766" s="179"/>
      <c r="AO1766" s="194"/>
      <c r="AP1766" s="179">
        <v>1E-3</v>
      </c>
      <c r="AQ1766" s="179"/>
    </row>
    <row r="1767" spans="2:43">
      <c r="B1767" s="179"/>
      <c r="C1767" s="179"/>
      <c r="D1767" s="179"/>
      <c r="E1767" s="179"/>
      <c r="F1767" s="179"/>
      <c r="G1767" s="179"/>
      <c r="H1767" s="179"/>
      <c r="I1767" s="179"/>
      <c r="J1767" s="179"/>
      <c r="K1767" s="196">
        <f t="shared" si="126"/>
        <v>0</v>
      </c>
      <c r="L1767" s="1118"/>
      <c r="M1767" s="1119"/>
      <c r="N1767" s="1118"/>
      <c r="O1767" s="1119"/>
      <c r="P1767" s="184"/>
      <c r="Q1767" s="184"/>
      <c r="R1767" s="184"/>
      <c r="S1767" s="175"/>
      <c r="T1767" s="175"/>
      <c r="U1767" s="175"/>
      <c r="V1767" s="175"/>
      <c r="W1767" s="175"/>
      <c r="X1767" s="175"/>
      <c r="Y1767" s="175"/>
      <c r="Z1767" s="175"/>
      <c r="AA1767" s="175"/>
      <c r="AB1767" s="175"/>
      <c r="AC1767" s="175"/>
      <c r="AD1767" s="179"/>
      <c r="AE1767" s="179"/>
      <c r="AF1767" s="179"/>
      <c r="AG1767" s="179"/>
      <c r="AH1767" s="179"/>
      <c r="AI1767" s="173"/>
      <c r="AJ1767" s="173"/>
      <c r="AK1767" s="173"/>
      <c r="AL1767" s="173"/>
      <c r="AM1767" s="179"/>
      <c r="AN1767" s="179"/>
      <c r="AO1767" s="194"/>
      <c r="AP1767" s="179">
        <v>1E-3</v>
      </c>
      <c r="AQ1767" s="179"/>
    </row>
    <row r="1768" spans="2:43">
      <c r="B1768" s="179"/>
      <c r="C1768" s="179"/>
      <c r="D1768" s="179"/>
      <c r="E1768" s="179"/>
      <c r="F1768" s="179"/>
      <c r="G1768" s="179"/>
      <c r="H1768" s="179"/>
      <c r="I1768" s="179"/>
      <c r="J1768" s="179"/>
      <c r="K1768" s="196">
        <f t="shared" si="126"/>
        <v>0</v>
      </c>
      <c r="L1768" s="1118"/>
      <c r="M1768" s="1119"/>
      <c r="N1768" s="1118"/>
      <c r="O1768" s="1119"/>
      <c r="P1768" s="184"/>
      <c r="Q1768" s="184"/>
      <c r="R1768" s="184"/>
      <c r="S1768" s="175"/>
      <c r="T1768" s="175"/>
      <c r="U1768" s="175"/>
      <c r="V1768" s="175"/>
      <c r="W1768" s="175"/>
      <c r="X1768" s="175"/>
      <c r="Y1768" s="175"/>
      <c r="Z1768" s="175"/>
      <c r="AA1768" s="175"/>
      <c r="AB1768" s="175"/>
      <c r="AC1768" s="175"/>
      <c r="AD1768" s="179"/>
      <c r="AE1768" s="179"/>
      <c r="AF1768" s="179"/>
      <c r="AG1768" s="179"/>
      <c r="AH1768" s="179"/>
      <c r="AI1768" s="173"/>
      <c r="AJ1768" s="173"/>
      <c r="AK1768" s="173"/>
      <c r="AL1768" s="173"/>
      <c r="AM1768" s="179"/>
      <c r="AN1768" s="179"/>
      <c r="AO1768" s="194"/>
      <c r="AP1768" s="179">
        <v>1E-3</v>
      </c>
      <c r="AQ1768" s="179"/>
    </row>
    <row r="1769" spans="2:43">
      <c r="B1769" s="179"/>
      <c r="C1769" s="179"/>
      <c r="D1769" s="179"/>
      <c r="E1769" s="179"/>
      <c r="F1769" s="179"/>
      <c r="G1769" s="179"/>
      <c r="H1769" s="179"/>
      <c r="I1769" s="179"/>
      <c r="J1769" s="179"/>
      <c r="K1769" s="196">
        <f t="shared" si="126"/>
        <v>0</v>
      </c>
      <c r="L1769" s="1118"/>
      <c r="M1769" s="1119"/>
      <c r="N1769" s="1118"/>
      <c r="O1769" s="1119"/>
      <c r="P1769" s="184"/>
      <c r="Q1769" s="184"/>
      <c r="R1769" s="184"/>
      <c r="S1769" s="175"/>
      <c r="T1769" s="175"/>
      <c r="U1769" s="175"/>
      <c r="V1769" s="175"/>
      <c r="W1769" s="175"/>
      <c r="X1769" s="175"/>
      <c r="Y1769" s="175"/>
      <c r="Z1769" s="175"/>
      <c r="AA1769" s="175"/>
      <c r="AB1769" s="175"/>
      <c r="AC1769" s="175"/>
      <c r="AD1769" s="179"/>
      <c r="AE1769" s="179"/>
      <c r="AF1769" s="179"/>
      <c r="AG1769" s="179"/>
      <c r="AH1769" s="179"/>
      <c r="AI1769" s="173"/>
      <c r="AJ1769" s="173"/>
      <c r="AK1769" s="173"/>
      <c r="AL1769" s="173"/>
      <c r="AM1769" s="179"/>
      <c r="AN1769" s="179"/>
      <c r="AO1769" s="194"/>
      <c r="AP1769" s="179">
        <v>1E-3</v>
      </c>
      <c r="AQ1769" s="179"/>
    </row>
    <row r="1770" spans="2:43">
      <c r="B1770" s="179"/>
      <c r="C1770" s="179"/>
      <c r="D1770" s="179"/>
      <c r="E1770" s="179"/>
      <c r="F1770" s="179"/>
      <c r="G1770" s="179"/>
      <c r="H1770" s="179"/>
      <c r="I1770" s="179"/>
      <c r="J1770" s="179"/>
      <c r="K1770" s="196">
        <f t="shared" si="126"/>
        <v>0</v>
      </c>
      <c r="L1770" s="1118"/>
      <c r="M1770" s="1119"/>
      <c r="N1770" s="1118"/>
      <c r="O1770" s="1119"/>
      <c r="P1770" s="184"/>
      <c r="Q1770" s="184"/>
      <c r="R1770" s="184"/>
      <c r="S1770" s="175"/>
      <c r="T1770" s="175"/>
      <c r="U1770" s="175"/>
      <c r="V1770" s="175"/>
      <c r="W1770" s="175"/>
      <c r="X1770" s="175"/>
      <c r="Y1770" s="175"/>
      <c r="Z1770" s="175"/>
      <c r="AA1770" s="175"/>
      <c r="AB1770" s="175"/>
      <c r="AC1770" s="175"/>
      <c r="AD1770" s="179"/>
      <c r="AE1770" s="179"/>
      <c r="AF1770" s="179"/>
      <c r="AG1770" s="179"/>
      <c r="AH1770" s="179"/>
      <c r="AI1770" s="173"/>
      <c r="AJ1770" s="173"/>
      <c r="AK1770" s="173"/>
      <c r="AL1770" s="173"/>
      <c r="AM1770" s="179"/>
      <c r="AN1770" s="179"/>
      <c r="AO1770" s="194"/>
      <c r="AP1770" s="179">
        <v>1E-3</v>
      </c>
      <c r="AQ1770" s="179"/>
    </row>
    <row r="1771" spans="2:43">
      <c r="B1771" s="179"/>
      <c r="C1771" s="179"/>
      <c r="D1771" s="179"/>
      <c r="E1771" s="179"/>
      <c r="F1771" s="179"/>
      <c r="G1771" s="179"/>
      <c r="H1771" s="179"/>
      <c r="I1771" s="179"/>
      <c r="J1771" s="179"/>
      <c r="K1771" s="196">
        <f t="shared" si="126"/>
        <v>0</v>
      </c>
      <c r="L1771" s="1118"/>
      <c r="M1771" s="1119"/>
      <c r="N1771" s="1118"/>
      <c r="O1771" s="1119"/>
      <c r="P1771" s="184"/>
      <c r="Q1771" s="184"/>
      <c r="R1771" s="184"/>
      <c r="S1771" s="175"/>
      <c r="T1771" s="175"/>
      <c r="U1771" s="175"/>
      <c r="V1771" s="175"/>
      <c r="W1771" s="175"/>
      <c r="X1771" s="175"/>
      <c r="Y1771" s="175"/>
      <c r="Z1771" s="175"/>
      <c r="AA1771" s="175"/>
      <c r="AB1771" s="175"/>
      <c r="AC1771" s="175"/>
      <c r="AD1771" s="179"/>
      <c r="AE1771" s="179"/>
      <c r="AF1771" s="179"/>
      <c r="AG1771" s="179"/>
      <c r="AH1771" s="179"/>
      <c r="AI1771" s="173"/>
      <c r="AJ1771" s="173"/>
      <c r="AK1771" s="173"/>
      <c r="AL1771" s="173"/>
      <c r="AM1771" s="179"/>
      <c r="AN1771" s="179"/>
      <c r="AO1771" s="194"/>
      <c r="AP1771" s="179">
        <v>1E-3</v>
      </c>
      <c r="AQ1771" s="179"/>
    </row>
    <row r="1772" spans="2:43">
      <c r="B1772" s="179"/>
      <c r="C1772" s="179"/>
      <c r="D1772" s="179"/>
      <c r="E1772" s="179"/>
      <c r="F1772" s="179"/>
      <c r="G1772" s="179"/>
      <c r="H1772" s="179"/>
      <c r="I1772" s="179"/>
      <c r="J1772" s="179"/>
      <c r="K1772" s="196">
        <f t="shared" si="126"/>
        <v>0</v>
      </c>
      <c r="L1772" s="1118"/>
      <c r="M1772" s="1119"/>
      <c r="N1772" s="1118"/>
      <c r="O1772" s="1119"/>
      <c r="P1772" s="184"/>
      <c r="Q1772" s="184"/>
      <c r="R1772" s="184"/>
      <c r="S1772" s="175"/>
      <c r="T1772" s="175"/>
      <c r="U1772" s="175"/>
      <c r="V1772" s="175"/>
      <c r="W1772" s="175"/>
      <c r="X1772" s="175"/>
      <c r="Y1772" s="175"/>
      <c r="Z1772" s="175"/>
      <c r="AA1772" s="175"/>
      <c r="AB1772" s="175"/>
      <c r="AC1772" s="175"/>
      <c r="AD1772" s="179"/>
      <c r="AE1772" s="179"/>
      <c r="AF1772" s="179"/>
      <c r="AG1772" s="179"/>
      <c r="AH1772" s="179"/>
      <c r="AI1772" s="173"/>
      <c r="AJ1772" s="173"/>
      <c r="AK1772" s="173"/>
      <c r="AL1772" s="173"/>
      <c r="AM1772" s="179"/>
      <c r="AN1772" s="179"/>
      <c r="AO1772" s="194"/>
      <c r="AP1772" s="179">
        <v>1E-3</v>
      </c>
      <c r="AQ1772" s="179"/>
    </row>
    <row r="1773" spans="2:43">
      <c r="B1773" s="179"/>
      <c r="C1773" s="179"/>
      <c r="D1773" s="179"/>
      <c r="E1773" s="179"/>
      <c r="F1773" s="179"/>
      <c r="G1773" s="179"/>
      <c r="H1773" s="179"/>
      <c r="I1773" s="179"/>
      <c r="J1773" s="179"/>
      <c r="K1773" s="196">
        <f t="shared" si="126"/>
        <v>0</v>
      </c>
      <c r="L1773" s="1118"/>
      <c r="M1773" s="1119"/>
      <c r="N1773" s="1118"/>
      <c r="O1773" s="1119"/>
      <c r="P1773" s="184"/>
      <c r="Q1773" s="184"/>
      <c r="R1773" s="184"/>
      <c r="S1773" s="175"/>
      <c r="T1773" s="175"/>
      <c r="U1773" s="175"/>
      <c r="V1773" s="175"/>
      <c r="W1773" s="175"/>
      <c r="X1773" s="175"/>
      <c r="Y1773" s="175"/>
      <c r="Z1773" s="175"/>
      <c r="AA1773" s="175"/>
      <c r="AB1773" s="175"/>
      <c r="AC1773" s="175"/>
      <c r="AD1773" s="179"/>
      <c r="AE1773" s="179"/>
      <c r="AF1773" s="179"/>
      <c r="AG1773" s="179"/>
      <c r="AH1773" s="179"/>
      <c r="AI1773" s="173"/>
      <c r="AJ1773" s="173"/>
      <c r="AK1773" s="173"/>
      <c r="AL1773" s="173"/>
      <c r="AM1773" s="179"/>
      <c r="AN1773" s="179"/>
      <c r="AO1773" s="194"/>
      <c r="AP1773" s="179">
        <v>1E-3</v>
      </c>
      <c r="AQ1773" s="179"/>
    </row>
    <row r="1774" spans="2:43">
      <c r="B1774" s="179"/>
      <c r="C1774" s="179"/>
      <c r="D1774" s="179"/>
      <c r="E1774" s="179"/>
      <c r="F1774" s="179"/>
      <c r="G1774" s="179"/>
      <c r="H1774" s="179"/>
      <c r="I1774" s="179"/>
      <c r="J1774" s="179"/>
      <c r="K1774" s="196">
        <f t="shared" si="126"/>
        <v>0</v>
      </c>
      <c r="L1774" s="1118"/>
      <c r="M1774" s="1119"/>
      <c r="N1774" s="1118"/>
      <c r="O1774" s="1119"/>
      <c r="P1774" s="184"/>
      <c r="Q1774" s="184"/>
      <c r="R1774" s="184"/>
      <c r="S1774" s="175"/>
      <c r="T1774" s="175"/>
      <c r="U1774" s="175"/>
      <c r="V1774" s="175"/>
      <c r="W1774" s="175"/>
      <c r="X1774" s="175"/>
      <c r="Y1774" s="175"/>
      <c r="Z1774" s="175"/>
      <c r="AA1774" s="175"/>
      <c r="AB1774" s="175"/>
      <c r="AC1774" s="175"/>
      <c r="AD1774" s="179"/>
      <c r="AE1774" s="179"/>
      <c r="AF1774" s="179"/>
      <c r="AG1774" s="179"/>
      <c r="AH1774" s="179"/>
      <c r="AI1774" s="173"/>
      <c r="AJ1774" s="173"/>
      <c r="AK1774" s="173"/>
      <c r="AL1774" s="173"/>
      <c r="AM1774" s="179"/>
      <c r="AN1774" s="179"/>
      <c r="AO1774" s="194"/>
      <c r="AP1774" s="179">
        <v>1E-3</v>
      </c>
      <c r="AQ1774" s="179"/>
    </row>
    <row r="1775" spans="2:43">
      <c r="B1775" s="179"/>
      <c r="C1775" s="179"/>
      <c r="D1775" s="179"/>
      <c r="E1775" s="179"/>
      <c r="F1775" s="179"/>
      <c r="G1775" s="179"/>
      <c r="H1775" s="179"/>
      <c r="I1775" s="179"/>
      <c r="J1775" s="179"/>
      <c r="K1775" s="196">
        <f t="shared" si="126"/>
        <v>0</v>
      </c>
      <c r="L1775" s="1118"/>
      <c r="M1775" s="1119"/>
      <c r="N1775" s="1118"/>
      <c r="O1775" s="1119"/>
      <c r="P1775" s="184"/>
      <c r="Q1775" s="184"/>
      <c r="R1775" s="184"/>
      <c r="S1775" s="175"/>
      <c r="T1775" s="175"/>
      <c r="U1775" s="175"/>
      <c r="V1775" s="175"/>
      <c r="W1775" s="175"/>
      <c r="X1775" s="175"/>
      <c r="Y1775" s="175"/>
      <c r="Z1775" s="175"/>
      <c r="AA1775" s="175"/>
      <c r="AB1775" s="175"/>
      <c r="AC1775" s="175"/>
      <c r="AD1775" s="179"/>
      <c r="AE1775" s="179"/>
      <c r="AF1775" s="179"/>
      <c r="AG1775" s="179"/>
      <c r="AH1775" s="179"/>
      <c r="AI1775" s="173"/>
      <c r="AJ1775" s="173"/>
      <c r="AK1775" s="173"/>
      <c r="AL1775" s="173"/>
      <c r="AM1775" s="179"/>
      <c r="AN1775" s="179"/>
      <c r="AO1775" s="194"/>
      <c r="AP1775" s="179">
        <v>1E-3</v>
      </c>
      <c r="AQ1775" s="179"/>
    </row>
    <row r="1776" spans="2:43">
      <c r="B1776" s="179"/>
      <c r="C1776" s="179"/>
      <c r="D1776" s="179"/>
      <c r="E1776" s="179"/>
      <c r="F1776" s="179"/>
      <c r="G1776" s="179"/>
      <c r="H1776" s="179"/>
      <c r="I1776" s="179"/>
      <c r="J1776" s="179"/>
      <c r="K1776" s="196">
        <f t="shared" si="126"/>
        <v>0</v>
      </c>
      <c r="L1776" s="1118"/>
      <c r="M1776" s="1119"/>
      <c r="N1776" s="1118"/>
      <c r="O1776" s="1119"/>
      <c r="P1776" s="184"/>
      <c r="Q1776" s="184"/>
      <c r="R1776" s="184"/>
      <c r="S1776" s="175"/>
      <c r="T1776" s="175"/>
      <c r="U1776" s="175"/>
      <c r="V1776" s="175"/>
      <c r="W1776" s="175"/>
      <c r="X1776" s="175"/>
      <c r="Y1776" s="175"/>
      <c r="Z1776" s="175"/>
      <c r="AA1776" s="175"/>
      <c r="AB1776" s="175"/>
      <c r="AC1776" s="175"/>
      <c r="AD1776" s="179"/>
      <c r="AE1776" s="179"/>
      <c r="AF1776" s="179"/>
      <c r="AG1776" s="179"/>
      <c r="AH1776" s="179"/>
      <c r="AI1776" s="173"/>
      <c r="AJ1776" s="173"/>
      <c r="AK1776" s="173"/>
      <c r="AL1776" s="173"/>
      <c r="AM1776" s="179"/>
      <c r="AN1776" s="179"/>
      <c r="AO1776" s="194"/>
      <c r="AP1776" s="179">
        <v>1E-3</v>
      </c>
      <c r="AQ1776" s="179"/>
    </row>
    <row r="1777" spans="2:43">
      <c r="B1777" s="179"/>
      <c r="C1777" s="179"/>
      <c r="D1777" s="179"/>
      <c r="E1777" s="179"/>
      <c r="F1777" s="179"/>
      <c r="G1777" s="179"/>
      <c r="H1777" s="179"/>
      <c r="I1777" s="179"/>
      <c r="J1777" s="179"/>
      <c r="K1777" s="196">
        <f t="shared" si="126"/>
        <v>0</v>
      </c>
      <c r="L1777" s="1118"/>
      <c r="M1777" s="1119"/>
      <c r="N1777" s="1118"/>
      <c r="O1777" s="1119"/>
      <c r="P1777" s="184"/>
      <c r="Q1777" s="184"/>
      <c r="R1777" s="184"/>
      <c r="S1777" s="175"/>
      <c r="T1777" s="175"/>
      <c r="U1777" s="175"/>
      <c r="V1777" s="175"/>
      <c r="W1777" s="175"/>
      <c r="X1777" s="175"/>
      <c r="Y1777" s="175"/>
      <c r="Z1777" s="175"/>
      <c r="AA1777" s="175"/>
      <c r="AB1777" s="175"/>
      <c r="AC1777" s="175"/>
      <c r="AD1777" s="179"/>
      <c r="AE1777" s="179"/>
      <c r="AF1777" s="179"/>
      <c r="AG1777" s="179"/>
      <c r="AH1777" s="179"/>
      <c r="AI1777" s="173"/>
      <c r="AJ1777" s="173"/>
      <c r="AK1777" s="173"/>
      <c r="AL1777" s="173"/>
      <c r="AM1777" s="179"/>
      <c r="AN1777" s="179"/>
      <c r="AO1777" s="194"/>
      <c r="AP1777" s="179">
        <v>1E-3</v>
      </c>
      <c r="AQ1777" s="179"/>
    </row>
    <row r="1778" spans="2:43">
      <c r="B1778" s="179"/>
      <c r="C1778" s="179"/>
      <c r="D1778" s="179"/>
      <c r="E1778" s="179"/>
      <c r="F1778" s="179"/>
      <c r="G1778" s="179"/>
      <c r="H1778" s="179"/>
      <c r="I1778" s="179"/>
      <c r="J1778" s="179"/>
      <c r="K1778" s="196">
        <f t="shared" si="126"/>
        <v>0</v>
      </c>
      <c r="L1778" s="1118"/>
      <c r="M1778" s="1119"/>
      <c r="N1778" s="1118"/>
      <c r="O1778" s="1119"/>
      <c r="P1778" s="184"/>
      <c r="Q1778" s="184"/>
      <c r="R1778" s="184"/>
      <c r="S1778" s="175"/>
      <c r="T1778" s="175"/>
      <c r="U1778" s="175"/>
      <c r="V1778" s="175"/>
      <c r="W1778" s="175"/>
      <c r="X1778" s="175"/>
      <c r="Y1778" s="175"/>
      <c r="Z1778" s="175"/>
      <c r="AA1778" s="175"/>
      <c r="AB1778" s="175"/>
      <c r="AC1778" s="175"/>
      <c r="AD1778" s="179"/>
      <c r="AE1778" s="179"/>
      <c r="AF1778" s="179"/>
      <c r="AG1778" s="179"/>
      <c r="AH1778" s="179"/>
      <c r="AI1778" s="173"/>
      <c r="AJ1778" s="173"/>
      <c r="AK1778" s="173"/>
      <c r="AL1778" s="173"/>
      <c r="AM1778" s="179"/>
      <c r="AN1778" s="179"/>
      <c r="AO1778" s="194"/>
      <c r="AP1778" s="179">
        <v>1E-3</v>
      </c>
      <c r="AQ1778" s="179"/>
    </row>
    <row r="1779" spans="2:43">
      <c r="B1779" s="179"/>
      <c r="C1779" s="179"/>
      <c r="D1779" s="179"/>
      <c r="E1779" s="179"/>
      <c r="F1779" s="179"/>
      <c r="G1779" s="179"/>
      <c r="H1779" s="179"/>
      <c r="I1779" s="179"/>
      <c r="J1779" s="179"/>
      <c r="K1779" s="196">
        <f t="shared" si="126"/>
        <v>0</v>
      </c>
      <c r="L1779" s="1118"/>
      <c r="M1779" s="1119"/>
      <c r="N1779" s="1118"/>
      <c r="O1779" s="1119"/>
      <c r="P1779" s="184"/>
      <c r="Q1779" s="184"/>
      <c r="R1779" s="184"/>
      <c r="S1779" s="175"/>
      <c r="T1779" s="175"/>
      <c r="U1779" s="175"/>
      <c r="V1779" s="175"/>
      <c r="W1779" s="175"/>
      <c r="X1779" s="175"/>
      <c r="Y1779" s="175"/>
      <c r="Z1779" s="175"/>
      <c r="AA1779" s="175"/>
      <c r="AB1779" s="175"/>
      <c r="AC1779" s="175"/>
      <c r="AD1779" s="179"/>
      <c r="AE1779" s="179"/>
      <c r="AF1779" s="179"/>
      <c r="AG1779" s="179"/>
      <c r="AH1779" s="179"/>
      <c r="AI1779" s="173"/>
      <c r="AJ1779" s="173"/>
      <c r="AK1779" s="173"/>
      <c r="AL1779" s="173"/>
      <c r="AM1779" s="179"/>
      <c r="AN1779" s="179"/>
      <c r="AO1779" s="194"/>
      <c r="AP1779" s="179">
        <v>1E-3</v>
      </c>
      <c r="AQ1779" s="179"/>
    </row>
    <row r="1780" spans="2:43">
      <c r="B1780" s="179"/>
      <c r="C1780" s="179"/>
      <c r="D1780" s="179"/>
      <c r="E1780" s="179"/>
      <c r="F1780" s="179"/>
      <c r="G1780" s="179"/>
      <c r="H1780" s="179"/>
      <c r="I1780" s="179"/>
      <c r="J1780" s="179"/>
      <c r="K1780" s="196">
        <f t="shared" si="126"/>
        <v>0</v>
      </c>
      <c r="L1780" s="1118"/>
      <c r="M1780" s="1119"/>
      <c r="N1780" s="1118"/>
      <c r="O1780" s="1119"/>
      <c r="P1780" s="184"/>
      <c r="Q1780" s="184"/>
      <c r="R1780" s="184"/>
      <c r="S1780" s="175"/>
      <c r="T1780" s="175"/>
      <c r="U1780" s="175"/>
      <c r="V1780" s="175"/>
      <c r="W1780" s="175"/>
      <c r="X1780" s="175"/>
      <c r="Y1780" s="175"/>
      <c r="Z1780" s="175"/>
      <c r="AA1780" s="175"/>
      <c r="AB1780" s="175"/>
      <c r="AC1780" s="175"/>
      <c r="AD1780" s="179"/>
      <c r="AE1780" s="179"/>
      <c r="AF1780" s="179"/>
      <c r="AG1780" s="179"/>
      <c r="AH1780" s="179"/>
      <c r="AI1780" s="173"/>
      <c r="AJ1780" s="173"/>
      <c r="AK1780" s="173"/>
      <c r="AL1780" s="173"/>
      <c r="AM1780" s="179"/>
      <c r="AN1780" s="179"/>
      <c r="AO1780" s="194"/>
      <c r="AP1780" s="179">
        <v>1E-3</v>
      </c>
      <c r="AQ1780" s="179"/>
    </row>
    <row r="1781" spans="2:43">
      <c r="B1781" s="179"/>
      <c r="C1781" s="179"/>
      <c r="D1781" s="179"/>
      <c r="E1781" s="179"/>
      <c r="F1781" s="179"/>
      <c r="G1781" s="179"/>
      <c r="H1781" s="179"/>
      <c r="I1781" s="179"/>
      <c r="J1781" s="179"/>
      <c r="K1781" s="196">
        <f t="shared" si="126"/>
        <v>0</v>
      </c>
      <c r="L1781" s="1118"/>
      <c r="M1781" s="1119"/>
      <c r="N1781" s="1118"/>
      <c r="O1781" s="1119"/>
      <c r="P1781" s="184"/>
      <c r="Q1781" s="184"/>
      <c r="R1781" s="184"/>
      <c r="S1781" s="175"/>
      <c r="T1781" s="175"/>
      <c r="U1781" s="175"/>
      <c r="V1781" s="175"/>
      <c r="W1781" s="175"/>
      <c r="X1781" s="175"/>
      <c r="Y1781" s="175"/>
      <c r="Z1781" s="175"/>
      <c r="AA1781" s="175"/>
      <c r="AB1781" s="175"/>
      <c r="AC1781" s="175"/>
      <c r="AD1781" s="179"/>
      <c r="AE1781" s="179"/>
      <c r="AF1781" s="179"/>
      <c r="AG1781" s="179"/>
      <c r="AH1781" s="179"/>
      <c r="AI1781" s="173"/>
      <c r="AJ1781" s="173"/>
      <c r="AK1781" s="173"/>
      <c r="AL1781" s="173"/>
      <c r="AM1781" s="179"/>
      <c r="AN1781" s="179"/>
      <c r="AO1781" s="194"/>
      <c r="AP1781" s="179">
        <v>1E-3</v>
      </c>
      <c r="AQ1781" s="179"/>
    </row>
    <row r="1782" spans="2:43">
      <c r="B1782" s="179"/>
      <c r="C1782" s="179"/>
      <c r="D1782" s="179"/>
      <c r="E1782" s="179"/>
      <c r="F1782" s="179"/>
      <c r="G1782" s="179"/>
      <c r="H1782" s="179"/>
      <c r="I1782" s="179"/>
      <c r="J1782" s="179"/>
      <c r="K1782" s="196">
        <f t="shared" si="126"/>
        <v>0</v>
      </c>
      <c r="L1782" s="1118"/>
      <c r="M1782" s="1119"/>
      <c r="N1782" s="1118"/>
      <c r="O1782" s="1119"/>
      <c r="P1782" s="184"/>
      <c r="Q1782" s="184"/>
      <c r="R1782" s="184"/>
      <c r="S1782" s="175"/>
      <c r="T1782" s="175"/>
      <c r="U1782" s="175"/>
      <c r="V1782" s="175"/>
      <c r="W1782" s="175"/>
      <c r="X1782" s="175"/>
      <c r="Y1782" s="175"/>
      <c r="Z1782" s="175"/>
      <c r="AA1782" s="175"/>
      <c r="AB1782" s="175"/>
      <c r="AC1782" s="175"/>
      <c r="AD1782" s="179"/>
      <c r="AE1782" s="179"/>
      <c r="AF1782" s="179"/>
      <c r="AG1782" s="179"/>
      <c r="AH1782" s="179"/>
      <c r="AI1782" s="173"/>
      <c r="AJ1782" s="173"/>
      <c r="AK1782" s="173"/>
      <c r="AL1782" s="173"/>
      <c r="AM1782" s="179"/>
      <c r="AN1782" s="179"/>
      <c r="AO1782" s="194"/>
      <c r="AP1782" s="179">
        <v>1E-3</v>
      </c>
      <c r="AQ1782" s="179"/>
    </row>
    <row r="1783" spans="2:43">
      <c r="B1783" s="179"/>
      <c r="C1783" s="179"/>
      <c r="D1783" s="179"/>
      <c r="E1783" s="179"/>
      <c r="F1783" s="179"/>
      <c r="G1783" s="179"/>
      <c r="H1783" s="179"/>
      <c r="I1783" s="179"/>
      <c r="J1783" s="179"/>
      <c r="K1783" s="196">
        <f t="shared" si="126"/>
        <v>0</v>
      </c>
      <c r="L1783" s="1118"/>
      <c r="M1783" s="1119"/>
      <c r="N1783" s="1118"/>
      <c r="O1783" s="1119"/>
      <c r="P1783" s="184"/>
      <c r="Q1783" s="184"/>
      <c r="R1783" s="184"/>
      <c r="S1783" s="175"/>
      <c r="T1783" s="175"/>
      <c r="U1783" s="175"/>
      <c r="V1783" s="175"/>
      <c r="W1783" s="175"/>
      <c r="X1783" s="175"/>
      <c r="Y1783" s="175"/>
      <c r="Z1783" s="175"/>
      <c r="AA1783" s="175"/>
      <c r="AB1783" s="175"/>
      <c r="AC1783" s="175"/>
      <c r="AD1783" s="179"/>
      <c r="AE1783" s="179"/>
      <c r="AF1783" s="179"/>
      <c r="AG1783" s="179"/>
      <c r="AH1783" s="179"/>
      <c r="AI1783" s="173"/>
      <c r="AJ1783" s="173"/>
      <c r="AK1783" s="173"/>
      <c r="AL1783" s="173"/>
      <c r="AM1783" s="179"/>
      <c r="AN1783" s="179"/>
      <c r="AO1783" s="194"/>
      <c r="AP1783" s="179">
        <v>1E-3</v>
      </c>
      <c r="AQ1783" s="179"/>
    </row>
    <row r="1784" spans="2:43">
      <c r="B1784" s="179"/>
      <c r="C1784" s="179"/>
      <c r="D1784" s="179"/>
      <c r="E1784" s="179"/>
      <c r="F1784" s="179"/>
      <c r="G1784" s="179"/>
      <c r="H1784" s="179"/>
      <c r="I1784" s="179"/>
      <c r="J1784" s="179"/>
      <c r="K1784" s="196">
        <f t="shared" si="126"/>
        <v>0</v>
      </c>
      <c r="L1784" s="1118"/>
      <c r="M1784" s="1119"/>
      <c r="N1784" s="1118"/>
      <c r="O1784" s="1119"/>
      <c r="P1784" s="184"/>
      <c r="Q1784" s="184"/>
      <c r="R1784" s="184"/>
      <c r="S1784" s="175"/>
      <c r="T1784" s="175"/>
      <c r="U1784" s="175"/>
      <c r="V1784" s="175"/>
      <c r="W1784" s="175"/>
      <c r="X1784" s="175"/>
      <c r="Y1784" s="175"/>
      <c r="Z1784" s="175"/>
      <c r="AA1784" s="175"/>
      <c r="AB1784" s="175"/>
      <c r="AC1784" s="175"/>
      <c r="AD1784" s="179"/>
      <c r="AE1784" s="179"/>
      <c r="AF1784" s="179"/>
      <c r="AG1784" s="179"/>
      <c r="AH1784" s="179"/>
      <c r="AI1784" s="173"/>
      <c r="AJ1784" s="173"/>
      <c r="AK1784" s="173"/>
      <c r="AL1784" s="173"/>
      <c r="AM1784" s="179"/>
      <c r="AN1784" s="179"/>
      <c r="AO1784" s="194"/>
      <c r="AP1784" s="179">
        <v>1E-3</v>
      </c>
      <c r="AQ1784" s="179"/>
    </row>
    <row r="1785" spans="2:43">
      <c r="B1785" s="179"/>
      <c r="C1785" s="179"/>
      <c r="D1785" s="179"/>
      <c r="E1785" s="179"/>
      <c r="F1785" s="179"/>
      <c r="G1785" s="179"/>
      <c r="H1785" s="179"/>
      <c r="I1785" s="179"/>
      <c r="J1785" s="179"/>
      <c r="K1785" s="196">
        <f t="shared" si="126"/>
        <v>0</v>
      </c>
      <c r="L1785" s="1118"/>
      <c r="M1785" s="1119"/>
      <c r="N1785" s="1118"/>
      <c r="O1785" s="1119"/>
      <c r="P1785" s="184"/>
      <c r="Q1785" s="184"/>
      <c r="R1785" s="184"/>
      <c r="S1785" s="175"/>
      <c r="T1785" s="175"/>
      <c r="U1785" s="175"/>
      <c r="V1785" s="175"/>
      <c r="W1785" s="175"/>
      <c r="X1785" s="175"/>
      <c r="Y1785" s="175"/>
      <c r="Z1785" s="175"/>
      <c r="AA1785" s="175"/>
      <c r="AB1785" s="175"/>
      <c r="AC1785" s="175"/>
      <c r="AD1785" s="179"/>
      <c r="AE1785" s="179"/>
      <c r="AF1785" s="179"/>
      <c r="AG1785" s="179"/>
      <c r="AH1785" s="179"/>
      <c r="AI1785" s="173"/>
      <c r="AJ1785" s="173"/>
      <c r="AK1785" s="173"/>
      <c r="AL1785" s="173"/>
      <c r="AM1785" s="179"/>
      <c r="AN1785" s="179"/>
      <c r="AO1785" s="194"/>
      <c r="AP1785" s="179">
        <v>1E-3</v>
      </c>
      <c r="AQ1785" s="179"/>
    </row>
    <row r="1786" spans="2:43">
      <c r="B1786" s="179"/>
      <c r="C1786" s="179"/>
      <c r="D1786" s="179"/>
      <c r="E1786" s="179"/>
      <c r="F1786" s="179"/>
      <c r="G1786" s="179"/>
      <c r="H1786" s="179"/>
      <c r="I1786" s="179"/>
      <c r="J1786" s="179"/>
      <c r="K1786" s="196">
        <f t="shared" si="126"/>
        <v>0</v>
      </c>
      <c r="L1786" s="1118"/>
      <c r="M1786" s="1119"/>
      <c r="N1786" s="1118"/>
      <c r="O1786" s="1119"/>
      <c r="P1786" s="184"/>
      <c r="Q1786" s="184"/>
      <c r="R1786" s="184"/>
      <c r="S1786" s="175"/>
      <c r="T1786" s="175"/>
      <c r="U1786" s="175"/>
      <c r="V1786" s="175"/>
      <c r="W1786" s="175"/>
      <c r="X1786" s="175"/>
      <c r="Y1786" s="175"/>
      <c r="Z1786" s="175"/>
      <c r="AA1786" s="175"/>
      <c r="AB1786" s="175"/>
      <c r="AC1786" s="175"/>
      <c r="AD1786" s="179"/>
      <c r="AE1786" s="179"/>
      <c r="AF1786" s="179"/>
      <c r="AG1786" s="179"/>
      <c r="AH1786" s="179"/>
      <c r="AI1786" s="173"/>
      <c r="AJ1786" s="173"/>
      <c r="AK1786" s="173"/>
      <c r="AL1786" s="173"/>
      <c r="AM1786" s="179"/>
      <c r="AN1786" s="179"/>
      <c r="AO1786" s="194"/>
      <c r="AP1786" s="179">
        <v>1E-3</v>
      </c>
      <c r="AQ1786" s="179"/>
    </row>
    <row r="1787" spans="2:43">
      <c r="B1787" s="179"/>
      <c r="C1787" s="179"/>
      <c r="D1787" s="179"/>
      <c r="E1787" s="179"/>
      <c r="F1787" s="179"/>
      <c r="G1787" s="179"/>
      <c r="H1787" s="179"/>
      <c r="I1787" s="179"/>
      <c r="J1787" s="179"/>
      <c r="K1787" s="196">
        <f t="shared" si="126"/>
        <v>0</v>
      </c>
      <c r="L1787" s="1118"/>
      <c r="M1787" s="1119"/>
      <c r="N1787" s="1118"/>
      <c r="O1787" s="1119"/>
      <c r="P1787" s="184"/>
      <c r="Q1787" s="184"/>
      <c r="R1787" s="184"/>
      <c r="S1787" s="175"/>
      <c r="T1787" s="175"/>
      <c r="U1787" s="175"/>
      <c r="V1787" s="175"/>
      <c r="W1787" s="175"/>
      <c r="X1787" s="175"/>
      <c r="Y1787" s="175"/>
      <c r="Z1787" s="175"/>
      <c r="AA1787" s="175"/>
      <c r="AB1787" s="175"/>
      <c r="AC1787" s="175"/>
      <c r="AD1787" s="179"/>
      <c r="AE1787" s="179"/>
      <c r="AF1787" s="179"/>
      <c r="AG1787" s="179"/>
      <c r="AH1787" s="179"/>
      <c r="AI1787" s="173"/>
      <c r="AJ1787" s="173"/>
      <c r="AK1787" s="173"/>
      <c r="AL1787" s="173"/>
      <c r="AM1787" s="179"/>
      <c r="AN1787" s="179"/>
      <c r="AO1787" s="194"/>
      <c r="AP1787" s="179">
        <v>1E-3</v>
      </c>
      <c r="AQ1787" s="179"/>
    </row>
    <row r="1788" spans="2:43">
      <c r="B1788" s="179"/>
      <c r="C1788" s="179"/>
      <c r="D1788" s="179"/>
      <c r="E1788" s="179"/>
      <c r="F1788" s="179"/>
      <c r="G1788" s="179"/>
      <c r="H1788" s="179"/>
      <c r="I1788" s="179"/>
      <c r="J1788" s="179"/>
      <c r="K1788" s="196">
        <f t="shared" si="126"/>
        <v>0</v>
      </c>
      <c r="L1788" s="1118"/>
      <c r="M1788" s="1119"/>
      <c r="N1788" s="1118"/>
      <c r="O1788" s="1119"/>
      <c r="P1788" s="184"/>
      <c r="Q1788" s="184"/>
      <c r="R1788" s="184"/>
      <c r="S1788" s="175"/>
      <c r="T1788" s="175"/>
      <c r="U1788" s="175"/>
      <c r="V1788" s="175"/>
      <c r="W1788" s="175"/>
      <c r="X1788" s="175"/>
      <c r="Y1788" s="175"/>
      <c r="Z1788" s="175"/>
      <c r="AA1788" s="175"/>
      <c r="AB1788" s="175"/>
      <c r="AC1788" s="175"/>
      <c r="AD1788" s="179"/>
      <c r="AE1788" s="179"/>
      <c r="AF1788" s="179"/>
      <c r="AG1788" s="179"/>
      <c r="AH1788" s="179"/>
      <c r="AI1788" s="173"/>
      <c r="AJ1788" s="173"/>
      <c r="AK1788" s="173"/>
      <c r="AL1788" s="173"/>
      <c r="AM1788" s="179"/>
      <c r="AN1788" s="179"/>
      <c r="AO1788" s="194"/>
      <c r="AP1788" s="179">
        <v>1E-3</v>
      </c>
      <c r="AQ1788" s="179"/>
    </row>
    <row r="1789" spans="2:43">
      <c r="B1789" s="179"/>
      <c r="C1789" s="179"/>
      <c r="D1789" s="179"/>
      <c r="E1789" s="179"/>
      <c r="F1789" s="179"/>
      <c r="G1789" s="179"/>
      <c r="H1789" s="179"/>
      <c r="I1789" s="179"/>
      <c r="J1789" s="179"/>
      <c r="K1789" s="196">
        <f t="shared" si="126"/>
        <v>0</v>
      </c>
      <c r="L1789" s="1118"/>
      <c r="M1789" s="1119"/>
      <c r="N1789" s="1118"/>
      <c r="O1789" s="1119"/>
      <c r="P1789" s="184"/>
      <c r="Q1789" s="184"/>
      <c r="R1789" s="184"/>
      <c r="S1789" s="175"/>
      <c r="T1789" s="175"/>
      <c r="U1789" s="175"/>
      <c r="V1789" s="175"/>
      <c r="W1789" s="175"/>
      <c r="X1789" s="175"/>
      <c r="Y1789" s="175"/>
      <c r="Z1789" s="175"/>
      <c r="AA1789" s="175"/>
      <c r="AB1789" s="175"/>
      <c r="AC1789" s="175"/>
      <c r="AD1789" s="179"/>
      <c r="AE1789" s="179"/>
      <c r="AF1789" s="179"/>
      <c r="AG1789" s="179"/>
      <c r="AH1789" s="179"/>
      <c r="AI1789" s="173"/>
      <c r="AJ1789" s="173"/>
      <c r="AK1789" s="173"/>
      <c r="AL1789" s="173"/>
      <c r="AM1789" s="179"/>
      <c r="AN1789" s="179"/>
      <c r="AO1789" s="194"/>
      <c r="AP1789" s="179">
        <v>1E-3</v>
      </c>
      <c r="AQ1789" s="179"/>
    </row>
    <row r="1790" spans="2:43">
      <c r="B1790" s="179"/>
      <c r="C1790" s="179"/>
      <c r="D1790" s="179"/>
      <c r="E1790" s="179"/>
      <c r="F1790" s="179"/>
      <c r="G1790" s="179"/>
      <c r="H1790" s="179"/>
      <c r="I1790" s="179"/>
      <c r="J1790" s="179"/>
      <c r="K1790" s="196">
        <f t="shared" si="126"/>
        <v>0</v>
      </c>
      <c r="L1790" s="1118"/>
      <c r="M1790" s="1119"/>
      <c r="N1790" s="1118"/>
      <c r="O1790" s="1119"/>
      <c r="P1790" s="184"/>
      <c r="Q1790" s="184"/>
      <c r="R1790" s="184"/>
      <c r="S1790" s="175"/>
      <c r="T1790" s="175"/>
      <c r="U1790" s="175"/>
      <c r="V1790" s="175"/>
      <c r="W1790" s="175"/>
      <c r="X1790" s="175"/>
      <c r="Y1790" s="175"/>
      <c r="Z1790" s="175"/>
      <c r="AA1790" s="175"/>
      <c r="AB1790" s="175"/>
      <c r="AC1790" s="175"/>
      <c r="AD1790" s="179"/>
      <c r="AE1790" s="179"/>
      <c r="AF1790" s="179"/>
      <c r="AG1790" s="179"/>
      <c r="AH1790" s="179"/>
      <c r="AI1790" s="173"/>
      <c r="AJ1790" s="173"/>
      <c r="AK1790" s="173"/>
      <c r="AL1790" s="173"/>
      <c r="AM1790" s="179"/>
      <c r="AN1790" s="179"/>
      <c r="AO1790" s="194"/>
      <c r="AP1790" s="179">
        <v>1E-3</v>
      </c>
      <c r="AQ1790" s="179"/>
    </row>
    <row r="1791" spans="2:43">
      <c r="B1791" s="179"/>
      <c r="C1791" s="179"/>
      <c r="D1791" s="179"/>
      <c r="E1791" s="179"/>
      <c r="F1791" s="179"/>
      <c r="G1791" s="179"/>
      <c r="H1791" s="179"/>
      <c r="I1791" s="179"/>
      <c r="J1791" s="179"/>
      <c r="K1791" s="196">
        <f t="shared" si="126"/>
        <v>0</v>
      </c>
      <c r="L1791" s="1118"/>
      <c r="M1791" s="1119"/>
      <c r="N1791" s="1118"/>
      <c r="O1791" s="1119"/>
      <c r="P1791" s="184"/>
      <c r="Q1791" s="184"/>
      <c r="R1791" s="184"/>
      <c r="S1791" s="175"/>
      <c r="T1791" s="175"/>
      <c r="U1791" s="175"/>
      <c r="V1791" s="175"/>
      <c r="W1791" s="175"/>
      <c r="X1791" s="175"/>
      <c r="Y1791" s="175"/>
      <c r="Z1791" s="175"/>
      <c r="AA1791" s="175"/>
      <c r="AB1791" s="175"/>
      <c r="AC1791" s="175"/>
      <c r="AD1791" s="179"/>
      <c r="AE1791" s="179"/>
      <c r="AF1791" s="179"/>
      <c r="AG1791" s="179"/>
      <c r="AH1791" s="179"/>
      <c r="AI1791" s="173"/>
      <c r="AJ1791" s="173"/>
      <c r="AK1791" s="173"/>
      <c r="AL1791" s="173"/>
      <c r="AM1791" s="179"/>
      <c r="AN1791" s="179"/>
      <c r="AO1791" s="194"/>
      <c r="AP1791" s="179">
        <v>1E-3</v>
      </c>
      <c r="AQ1791" s="179"/>
    </row>
    <row r="1792" spans="2:43">
      <c r="B1792" s="179"/>
      <c r="C1792" s="179"/>
      <c r="D1792" s="179"/>
      <c r="E1792" s="179"/>
      <c r="F1792" s="179"/>
      <c r="G1792" s="179"/>
      <c r="H1792" s="179"/>
      <c r="I1792" s="179"/>
      <c r="J1792" s="179"/>
      <c r="K1792" s="196">
        <f t="shared" si="126"/>
        <v>0</v>
      </c>
      <c r="L1792" s="1118"/>
      <c r="M1792" s="1119"/>
      <c r="N1792" s="1118"/>
      <c r="O1792" s="1119"/>
      <c r="P1792" s="184"/>
      <c r="Q1792" s="184"/>
      <c r="R1792" s="184"/>
      <c r="S1792" s="175"/>
      <c r="T1792" s="175"/>
      <c r="U1792" s="175"/>
      <c r="V1792" s="175"/>
      <c r="W1792" s="175"/>
      <c r="X1792" s="175"/>
      <c r="Y1792" s="175"/>
      <c r="Z1792" s="175"/>
      <c r="AA1792" s="175"/>
      <c r="AB1792" s="175"/>
      <c r="AC1792" s="175"/>
      <c r="AD1792" s="179"/>
      <c r="AE1792" s="179"/>
      <c r="AF1792" s="179"/>
      <c r="AG1792" s="179"/>
      <c r="AH1792" s="179"/>
      <c r="AI1792" s="173"/>
      <c r="AJ1792" s="173"/>
      <c r="AK1792" s="173"/>
      <c r="AL1792" s="173"/>
      <c r="AM1792" s="179"/>
      <c r="AN1792" s="179"/>
      <c r="AO1792" s="194"/>
      <c r="AP1792" s="179">
        <v>1E-3</v>
      </c>
      <c r="AQ1792" s="179"/>
    </row>
    <row r="1793" spans="2:43">
      <c r="B1793" s="179"/>
      <c r="C1793" s="179"/>
      <c r="D1793" s="179"/>
      <c r="E1793" s="179"/>
      <c r="F1793" s="179"/>
      <c r="G1793" s="179"/>
      <c r="H1793" s="179"/>
      <c r="I1793" s="179"/>
      <c r="J1793" s="179"/>
      <c r="K1793" s="196">
        <f t="shared" si="126"/>
        <v>0</v>
      </c>
      <c r="L1793" s="1118"/>
      <c r="M1793" s="1119"/>
      <c r="N1793" s="1118"/>
      <c r="O1793" s="1119"/>
      <c r="P1793" s="184"/>
      <c r="Q1793" s="184"/>
      <c r="R1793" s="184"/>
      <c r="S1793" s="175"/>
      <c r="T1793" s="175"/>
      <c r="U1793" s="175"/>
      <c r="V1793" s="175"/>
      <c r="W1793" s="175"/>
      <c r="X1793" s="175"/>
      <c r="Y1793" s="175"/>
      <c r="Z1793" s="175"/>
      <c r="AA1793" s="175"/>
      <c r="AB1793" s="175"/>
      <c r="AC1793" s="175"/>
      <c r="AD1793" s="179"/>
      <c r="AE1793" s="179"/>
      <c r="AF1793" s="179"/>
      <c r="AG1793" s="179"/>
      <c r="AH1793" s="179"/>
      <c r="AI1793" s="173"/>
      <c r="AJ1793" s="173"/>
      <c r="AK1793" s="173"/>
      <c r="AL1793" s="173"/>
      <c r="AM1793" s="179"/>
      <c r="AN1793" s="179"/>
      <c r="AO1793" s="194"/>
      <c r="AP1793" s="179">
        <v>1E-3</v>
      </c>
      <c r="AQ1793" s="179"/>
    </row>
    <row r="1794" spans="2:43">
      <c r="B1794" s="179"/>
      <c r="C1794" s="179"/>
      <c r="D1794" s="179"/>
      <c r="E1794" s="179"/>
      <c r="F1794" s="179"/>
      <c r="G1794" s="179"/>
      <c r="H1794" s="179"/>
      <c r="I1794" s="179"/>
      <c r="J1794" s="179"/>
      <c r="K1794" s="196">
        <f t="shared" si="126"/>
        <v>0</v>
      </c>
      <c r="L1794" s="1118"/>
      <c r="M1794" s="1119"/>
      <c r="N1794" s="1118"/>
      <c r="O1794" s="1119"/>
      <c r="P1794" s="184"/>
      <c r="Q1794" s="184"/>
      <c r="R1794" s="184"/>
      <c r="S1794" s="175"/>
      <c r="T1794" s="175"/>
      <c r="U1794" s="175"/>
      <c r="V1794" s="175"/>
      <c r="W1794" s="175"/>
      <c r="X1794" s="175"/>
      <c r="Y1794" s="175"/>
      <c r="Z1794" s="175"/>
      <c r="AA1794" s="175"/>
      <c r="AB1794" s="175"/>
      <c r="AC1794" s="175"/>
      <c r="AD1794" s="179"/>
      <c r="AE1794" s="179"/>
      <c r="AF1794" s="179"/>
      <c r="AG1794" s="179"/>
      <c r="AH1794" s="179"/>
      <c r="AI1794" s="173"/>
      <c r="AJ1794" s="173"/>
      <c r="AK1794" s="173"/>
      <c r="AL1794" s="173"/>
      <c r="AM1794" s="179"/>
      <c r="AN1794" s="179"/>
      <c r="AO1794" s="194"/>
      <c r="AP1794" s="179">
        <v>1E-3</v>
      </c>
      <c r="AQ1794" s="179"/>
    </row>
    <row r="1795" spans="2:43">
      <c r="B1795" s="179"/>
      <c r="C1795" s="179"/>
      <c r="D1795" s="179"/>
      <c r="E1795" s="179"/>
      <c r="F1795" s="179"/>
      <c r="G1795" s="179"/>
      <c r="H1795" s="179"/>
      <c r="I1795" s="179"/>
      <c r="J1795" s="179"/>
      <c r="K1795" s="196">
        <f t="shared" si="126"/>
        <v>0</v>
      </c>
      <c r="L1795" s="1118"/>
      <c r="M1795" s="1119"/>
      <c r="N1795" s="1118"/>
      <c r="O1795" s="1119"/>
      <c r="P1795" s="184"/>
      <c r="Q1795" s="184"/>
      <c r="R1795" s="184"/>
      <c r="S1795" s="175"/>
      <c r="T1795" s="175"/>
      <c r="U1795" s="175"/>
      <c r="V1795" s="175"/>
      <c r="W1795" s="175"/>
      <c r="X1795" s="175"/>
      <c r="Y1795" s="175"/>
      <c r="Z1795" s="175"/>
      <c r="AA1795" s="175"/>
      <c r="AB1795" s="175"/>
      <c r="AC1795" s="175"/>
      <c r="AD1795" s="179"/>
      <c r="AE1795" s="179"/>
      <c r="AF1795" s="179"/>
      <c r="AG1795" s="179"/>
      <c r="AH1795" s="179"/>
      <c r="AI1795" s="173"/>
      <c r="AJ1795" s="173"/>
      <c r="AK1795" s="173"/>
      <c r="AL1795" s="173"/>
      <c r="AM1795" s="179"/>
      <c r="AN1795" s="179"/>
      <c r="AO1795" s="194"/>
      <c r="AP1795" s="179">
        <v>1E-3</v>
      </c>
      <c r="AQ1795" s="179"/>
    </row>
    <row r="1796" spans="2:43">
      <c r="B1796" s="179"/>
      <c r="C1796" s="179"/>
      <c r="D1796" s="179"/>
      <c r="E1796" s="179"/>
      <c r="F1796" s="179"/>
      <c r="G1796" s="179"/>
      <c r="H1796" s="179"/>
      <c r="I1796" s="179"/>
      <c r="J1796" s="179"/>
      <c r="K1796" s="196">
        <f t="shared" si="126"/>
        <v>0</v>
      </c>
      <c r="L1796" s="1118"/>
      <c r="M1796" s="1119"/>
      <c r="N1796" s="1118"/>
      <c r="O1796" s="1119"/>
      <c r="P1796" s="184"/>
      <c r="Q1796" s="184"/>
      <c r="R1796" s="184"/>
      <c r="S1796" s="175"/>
      <c r="T1796" s="175"/>
      <c r="U1796" s="175"/>
      <c r="V1796" s="175"/>
      <c r="W1796" s="175"/>
      <c r="X1796" s="175"/>
      <c r="Y1796" s="175"/>
      <c r="Z1796" s="175"/>
      <c r="AA1796" s="175"/>
      <c r="AB1796" s="175"/>
      <c r="AC1796" s="175"/>
      <c r="AD1796" s="179"/>
      <c r="AE1796" s="179"/>
      <c r="AF1796" s="179"/>
      <c r="AG1796" s="179"/>
      <c r="AH1796" s="179"/>
      <c r="AI1796" s="173"/>
      <c r="AJ1796" s="173"/>
      <c r="AK1796" s="173"/>
      <c r="AL1796" s="173"/>
      <c r="AM1796" s="179"/>
      <c r="AN1796" s="179"/>
      <c r="AO1796" s="194"/>
      <c r="AP1796" s="179">
        <v>1E-3</v>
      </c>
      <c r="AQ1796" s="179"/>
    </row>
    <row r="1797" spans="2:43">
      <c r="B1797" s="179"/>
      <c r="C1797" s="179"/>
      <c r="D1797" s="179"/>
      <c r="E1797" s="179"/>
      <c r="F1797" s="179"/>
      <c r="G1797" s="179"/>
      <c r="H1797" s="179"/>
      <c r="I1797" s="179"/>
      <c r="J1797" s="179"/>
      <c r="K1797" s="196">
        <f t="shared" ref="K1797:K1860" si="127">AO1797+J1797</f>
        <v>0</v>
      </c>
      <c r="L1797" s="1118"/>
      <c r="M1797" s="1119"/>
      <c r="N1797" s="1118"/>
      <c r="O1797" s="1119"/>
      <c r="P1797" s="184"/>
      <c r="Q1797" s="184"/>
      <c r="R1797" s="184"/>
      <c r="S1797" s="175"/>
      <c r="T1797" s="175"/>
      <c r="U1797" s="175"/>
      <c r="V1797" s="175"/>
      <c r="W1797" s="175"/>
      <c r="X1797" s="175"/>
      <c r="Y1797" s="175"/>
      <c r="Z1797" s="175"/>
      <c r="AA1797" s="175"/>
      <c r="AB1797" s="175"/>
      <c r="AC1797" s="175"/>
      <c r="AD1797" s="179"/>
      <c r="AE1797" s="179"/>
      <c r="AF1797" s="179"/>
      <c r="AG1797" s="179"/>
      <c r="AH1797" s="179"/>
      <c r="AI1797" s="173"/>
      <c r="AJ1797" s="173"/>
      <c r="AK1797" s="173"/>
      <c r="AL1797" s="173"/>
      <c r="AM1797" s="179"/>
      <c r="AN1797" s="179"/>
      <c r="AO1797" s="194"/>
      <c r="AP1797" s="179">
        <v>1E-3</v>
      </c>
      <c r="AQ1797" s="179"/>
    </row>
    <row r="1798" spans="2:43">
      <c r="B1798" s="179"/>
      <c r="C1798" s="179"/>
      <c r="D1798" s="179"/>
      <c r="E1798" s="179"/>
      <c r="F1798" s="179"/>
      <c r="G1798" s="179"/>
      <c r="H1798" s="179"/>
      <c r="I1798" s="179"/>
      <c r="J1798" s="179"/>
      <c r="K1798" s="196">
        <f t="shared" si="127"/>
        <v>0</v>
      </c>
      <c r="L1798" s="1118"/>
      <c r="M1798" s="1119"/>
      <c r="N1798" s="1118"/>
      <c r="O1798" s="1119"/>
      <c r="P1798" s="184"/>
      <c r="Q1798" s="184"/>
      <c r="R1798" s="184"/>
      <c r="S1798" s="175"/>
      <c r="T1798" s="175"/>
      <c r="U1798" s="175"/>
      <c r="V1798" s="175"/>
      <c r="W1798" s="175"/>
      <c r="X1798" s="175"/>
      <c r="Y1798" s="175"/>
      <c r="Z1798" s="175"/>
      <c r="AA1798" s="175"/>
      <c r="AB1798" s="175"/>
      <c r="AC1798" s="175"/>
      <c r="AD1798" s="179"/>
      <c r="AE1798" s="179"/>
      <c r="AF1798" s="179"/>
      <c r="AG1798" s="179"/>
      <c r="AH1798" s="179"/>
      <c r="AI1798" s="173"/>
      <c r="AJ1798" s="173"/>
      <c r="AK1798" s="173"/>
      <c r="AL1798" s="173"/>
      <c r="AM1798" s="179"/>
      <c r="AN1798" s="179"/>
      <c r="AO1798" s="194"/>
      <c r="AP1798" s="179">
        <v>1E-3</v>
      </c>
      <c r="AQ1798" s="179"/>
    </row>
    <row r="1799" spans="2:43">
      <c r="B1799" s="179"/>
      <c r="C1799" s="179"/>
      <c r="D1799" s="179"/>
      <c r="E1799" s="179"/>
      <c r="F1799" s="179"/>
      <c r="G1799" s="179"/>
      <c r="H1799" s="179"/>
      <c r="I1799" s="179"/>
      <c r="J1799" s="179"/>
      <c r="K1799" s="196">
        <f t="shared" si="127"/>
        <v>0</v>
      </c>
      <c r="L1799" s="1118"/>
      <c r="M1799" s="1119"/>
      <c r="N1799" s="1118"/>
      <c r="O1799" s="1119"/>
      <c r="P1799" s="184"/>
      <c r="Q1799" s="184"/>
      <c r="R1799" s="184"/>
      <c r="S1799" s="175"/>
      <c r="T1799" s="175"/>
      <c r="U1799" s="175"/>
      <c r="V1799" s="175"/>
      <c r="W1799" s="175"/>
      <c r="X1799" s="175"/>
      <c r="Y1799" s="175"/>
      <c r="Z1799" s="175"/>
      <c r="AA1799" s="175"/>
      <c r="AB1799" s="175"/>
      <c r="AC1799" s="175"/>
      <c r="AD1799" s="179"/>
      <c r="AE1799" s="179"/>
      <c r="AF1799" s="179"/>
      <c r="AG1799" s="179"/>
      <c r="AH1799" s="179"/>
      <c r="AI1799" s="173"/>
      <c r="AJ1799" s="173"/>
      <c r="AK1799" s="173"/>
      <c r="AL1799" s="173"/>
      <c r="AM1799" s="179"/>
      <c r="AN1799" s="179"/>
      <c r="AO1799" s="194"/>
      <c r="AP1799" s="179">
        <v>1E-3</v>
      </c>
      <c r="AQ1799" s="179"/>
    </row>
    <row r="1800" spans="2:43">
      <c r="B1800" s="179"/>
      <c r="C1800" s="179"/>
      <c r="D1800" s="179"/>
      <c r="E1800" s="179"/>
      <c r="F1800" s="179"/>
      <c r="G1800" s="179"/>
      <c r="H1800" s="179"/>
      <c r="I1800" s="179"/>
      <c r="J1800" s="179"/>
      <c r="K1800" s="196">
        <f t="shared" si="127"/>
        <v>0</v>
      </c>
      <c r="L1800" s="1118"/>
      <c r="M1800" s="1119"/>
      <c r="N1800" s="1118"/>
      <c r="O1800" s="1119"/>
      <c r="P1800" s="184"/>
      <c r="Q1800" s="184"/>
      <c r="R1800" s="184"/>
      <c r="S1800" s="175"/>
      <c r="T1800" s="175"/>
      <c r="U1800" s="175"/>
      <c r="V1800" s="175"/>
      <c r="W1800" s="175"/>
      <c r="X1800" s="175"/>
      <c r="Y1800" s="175"/>
      <c r="Z1800" s="175"/>
      <c r="AA1800" s="175"/>
      <c r="AB1800" s="175"/>
      <c r="AC1800" s="175"/>
      <c r="AD1800" s="179"/>
      <c r="AE1800" s="179"/>
      <c r="AF1800" s="179"/>
      <c r="AG1800" s="179"/>
      <c r="AH1800" s="179"/>
      <c r="AI1800" s="173"/>
      <c r="AJ1800" s="173"/>
      <c r="AK1800" s="173"/>
      <c r="AL1800" s="173"/>
      <c r="AM1800" s="179"/>
      <c r="AN1800" s="179"/>
      <c r="AO1800" s="194"/>
      <c r="AP1800" s="179">
        <v>1E-3</v>
      </c>
      <c r="AQ1800" s="179"/>
    </row>
    <row r="1801" spans="2:43">
      <c r="B1801" s="179"/>
      <c r="C1801" s="179"/>
      <c r="D1801" s="179"/>
      <c r="E1801" s="179"/>
      <c r="F1801" s="179"/>
      <c r="G1801" s="179"/>
      <c r="H1801" s="179"/>
      <c r="I1801" s="179"/>
      <c r="J1801" s="179"/>
      <c r="K1801" s="196">
        <f t="shared" si="127"/>
        <v>0</v>
      </c>
      <c r="L1801" s="1118"/>
      <c r="M1801" s="1119"/>
      <c r="N1801" s="1118"/>
      <c r="O1801" s="1119"/>
      <c r="P1801" s="184"/>
      <c r="Q1801" s="184"/>
      <c r="R1801" s="184"/>
      <c r="S1801" s="175"/>
      <c r="T1801" s="175"/>
      <c r="U1801" s="175"/>
      <c r="V1801" s="175"/>
      <c r="W1801" s="175"/>
      <c r="X1801" s="175"/>
      <c r="Y1801" s="175"/>
      <c r="Z1801" s="175"/>
      <c r="AA1801" s="175"/>
      <c r="AB1801" s="175"/>
      <c r="AC1801" s="175"/>
      <c r="AD1801" s="179"/>
      <c r="AE1801" s="179"/>
      <c r="AF1801" s="179"/>
      <c r="AG1801" s="179"/>
      <c r="AH1801" s="179"/>
      <c r="AI1801" s="173"/>
      <c r="AJ1801" s="173"/>
      <c r="AK1801" s="173"/>
      <c r="AL1801" s="173"/>
      <c r="AM1801" s="179"/>
      <c r="AN1801" s="179"/>
      <c r="AO1801" s="194"/>
      <c r="AP1801" s="179">
        <v>1E-3</v>
      </c>
      <c r="AQ1801" s="179"/>
    </row>
    <row r="1802" spans="2:43">
      <c r="B1802" s="179"/>
      <c r="C1802" s="179"/>
      <c r="D1802" s="179"/>
      <c r="E1802" s="179"/>
      <c r="F1802" s="179"/>
      <c r="G1802" s="179"/>
      <c r="H1802" s="179"/>
      <c r="I1802" s="179"/>
      <c r="J1802" s="179"/>
      <c r="K1802" s="196">
        <f t="shared" si="127"/>
        <v>0</v>
      </c>
      <c r="L1802" s="1118"/>
      <c r="M1802" s="1119"/>
      <c r="N1802" s="1118"/>
      <c r="O1802" s="1119"/>
      <c r="P1802" s="184"/>
      <c r="Q1802" s="184"/>
      <c r="R1802" s="184"/>
      <c r="S1802" s="175"/>
      <c r="T1802" s="175"/>
      <c r="U1802" s="175"/>
      <c r="V1802" s="175"/>
      <c r="W1802" s="175"/>
      <c r="X1802" s="175"/>
      <c r="Y1802" s="175"/>
      <c r="Z1802" s="175"/>
      <c r="AA1802" s="175"/>
      <c r="AB1802" s="175"/>
      <c r="AC1802" s="175"/>
      <c r="AD1802" s="179"/>
      <c r="AE1802" s="179"/>
      <c r="AF1802" s="179"/>
      <c r="AG1802" s="179"/>
      <c r="AH1802" s="179"/>
      <c r="AI1802" s="173"/>
      <c r="AJ1802" s="173"/>
      <c r="AK1802" s="173"/>
      <c r="AL1802" s="173"/>
      <c r="AM1802" s="179"/>
      <c r="AN1802" s="179"/>
      <c r="AO1802" s="194"/>
      <c r="AP1802" s="179">
        <v>1E-3</v>
      </c>
      <c r="AQ1802" s="179"/>
    </row>
    <row r="1803" spans="2:43">
      <c r="B1803" s="179"/>
      <c r="C1803" s="179"/>
      <c r="D1803" s="179"/>
      <c r="E1803" s="179"/>
      <c r="F1803" s="179"/>
      <c r="G1803" s="179"/>
      <c r="H1803" s="179"/>
      <c r="I1803" s="179"/>
      <c r="J1803" s="179"/>
      <c r="K1803" s="196">
        <f t="shared" si="127"/>
        <v>0</v>
      </c>
      <c r="L1803" s="1118"/>
      <c r="M1803" s="1119"/>
      <c r="N1803" s="1118"/>
      <c r="O1803" s="1119"/>
      <c r="P1803" s="184"/>
      <c r="Q1803" s="184"/>
      <c r="R1803" s="184"/>
      <c r="S1803" s="175"/>
      <c r="T1803" s="175"/>
      <c r="U1803" s="175"/>
      <c r="V1803" s="175"/>
      <c r="W1803" s="175"/>
      <c r="X1803" s="175"/>
      <c r="Y1803" s="175"/>
      <c r="Z1803" s="175"/>
      <c r="AA1803" s="175"/>
      <c r="AB1803" s="175"/>
      <c r="AC1803" s="175"/>
      <c r="AD1803" s="179"/>
      <c r="AE1803" s="179"/>
      <c r="AF1803" s="179"/>
      <c r="AG1803" s="179"/>
      <c r="AH1803" s="179"/>
      <c r="AI1803" s="173"/>
      <c r="AJ1803" s="173"/>
      <c r="AK1803" s="173"/>
      <c r="AL1803" s="173"/>
      <c r="AM1803" s="179"/>
      <c r="AN1803" s="179"/>
      <c r="AO1803" s="194"/>
      <c r="AP1803" s="179">
        <v>1E-3</v>
      </c>
      <c r="AQ1803" s="179"/>
    </row>
    <row r="1804" spans="2:43">
      <c r="B1804" s="179"/>
      <c r="C1804" s="179"/>
      <c r="D1804" s="179"/>
      <c r="E1804" s="179"/>
      <c r="F1804" s="179"/>
      <c r="G1804" s="179"/>
      <c r="H1804" s="179"/>
      <c r="I1804" s="179"/>
      <c r="J1804" s="179"/>
      <c r="K1804" s="196">
        <f t="shared" si="127"/>
        <v>0</v>
      </c>
      <c r="L1804" s="1118"/>
      <c r="M1804" s="1119"/>
      <c r="N1804" s="1118"/>
      <c r="O1804" s="1119"/>
      <c r="P1804" s="184"/>
      <c r="Q1804" s="184"/>
      <c r="R1804" s="184"/>
      <c r="S1804" s="175"/>
      <c r="T1804" s="175"/>
      <c r="U1804" s="175"/>
      <c r="V1804" s="175"/>
      <c r="W1804" s="175"/>
      <c r="X1804" s="175"/>
      <c r="Y1804" s="175"/>
      <c r="Z1804" s="175"/>
      <c r="AA1804" s="175"/>
      <c r="AB1804" s="175"/>
      <c r="AC1804" s="175"/>
      <c r="AD1804" s="179"/>
      <c r="AE1804" s="179"/>
      <c r="AF1804" s="179"/>
      <c r="AG1804" s="179"/>
      <c r="AH1804" s="179"/>
      <c r="AI1804" s="173"/>
      <c r="AJ1804" s="173"/>
      <c r="AK1804" s="173"/>
      <c r="AL1804" s="173"/>
      <c r="AM1804" s="179"/>
      <c r="AN1804" s="179"/>
      <c r="AO1804" s="194"/>
      <c r="AP1804" s="179">
        <v>1E-3</v>
      </c>
      <c r="AQ1804" s="179"/>
    </row>
    <row r="1805" spans="2:43">
      <c r="B1805" s="179"/>
      <c r="C1805" s="179"/>
      <c r="D1805" s="179"/>
      <c r="E1805" s="179"/>
      <c r="F1805" s="179"/>
      <c r="G1805" s="179"/>
      <c r="H1805" s="179"/>
      <c r="I1805" s="179"/>
      <c r="J1805" s="179"/>
      <c r="K1805" s="196">
        <f t="shared" si="127"/>
        <v>0</v>
      </c>
      <c r="L1805" s="1118"/>
      <c r="M1805" s="1119"/>
      <c r="N1805" s="1118"/>
      <c r="O1805" s="1119"/>
      <c r="P1805" s="184"/>
      <c r="Q1805" s="184"/>
      <c r="R1805" s="184"/>
      <c r="S1805" s="175"/>
      <c r="T1805" s="175"/>
      <c r="U1805" s="175"/>
      <c r="V1805" s="175"/>
      <c r="W1805" s="175"/>
      <c r="X1805" s="175"/>
      <c r="Y1805" s="175"/>
      <c r="Z1805" s="175"/>
      <c r="AA1805" s="175"/>
      <c r="AB1805" s="175"/>
      <c r="AC1805" s="175"/>
      <c r="AD1805" s="179"/>
      <c r="AE1805" s="179"/>
      <c r="AF1805" s="179"/>
      <c r="AG1805" s="179"/>
      <c r="AH1805" s="179"/>
      <c r="AI1805" s="173"/>
      <c r="AJ1805" s="173"/>
      <c r="AK1805" s="173"/>
      <c r="AL1805" s="173"/>
      <c r="AM1805" s="179"/>
      <c r="AN1805" s="179"/>
      <c r="AO1805" s="194"/>
      <c r="AP1805" s="179">
        <v>1E-3</v>
      </c>
      <c r="AQ1805" s="179"/>
    </row>
    <row r="1806" spans="2:43">
      <c r="B1806" s="179"/>
      <c r="C1806" s="179"/>
      <c r="D1806" s="179"/>
      <c r="E1806" s="179"/>
      <c r="F1806" s="179"/>
      <c r="G1806" s="179"/>
      <c r="H1806" s="179"/>
      <c r="I1806" s="179"/>
      <c r="J1806" s="179"/>
      <c r="K1806" s="196">
        <f t="shared" si="127"/>
        <v>0</v>
      </c>
      <c r="L1806" s="1118"/>
      <c r="M1806" s="1119"/>
      <c r="N1806" s="1118"/>
      <c r="O1806" s="1119"/>
      <c r="P1806" s="184"/>
      <c r="Q1806" s="184"/>
      <c r="R1806" s="184"/>
      <c r="S1806" s="175"/>
      <c r="T1806" s="175"/>
      <c r="U1806" s="175"/>
      <c r="V1806" s="175"/>
      <c r="W1806" s="175"/>
      <c r="X1806" s="175"/>
      <c r="Y1806" s="175"/>
      <c r="Z1806" s="175"/>
      <c r="AA1806" s="175"/>
      <c r="AB1806" s="175"/>
      <c r="AC1806" s="175"/>
      <c r="AD1806" s="179"/>
      <c r="AE1806" s="179"/>
      <c r="AF1806" s="179"/>
      <c r="AG1806" s="179"/>
      <c r="AH1806" s="179"/>
      <c r="AI1806" s="173"/>
      <c r="AJ1806" s="173"/>
      <c r="AK1806" s="173"/>
      <c r="AL1806" s="173"/>
      <c r="AM1806" s="179"/>
      <c r="AN1806" s="179"/>
      <c r="AO1806" s="194"/>
      <c r="AP1806" s="179">
        <v>1E-3</v>
      </c>
      <c r="AQ1806" s="179"/>
    </row>
    <row r="1807" spans="2:43">
      <c r="B1807" s="179"/>
      <c r="C1807" s="179"/>
      <c r="D1807" s="179"/>
      <c r="E1807" s="179"/>
      <c r="F1807" s="179"/>
      <c r="G1807" s="179"/>
      <c r="H1807" s="179"/>
      <c r="I1807" s="179"/>
      <c r="J1807" s="179"/>
      <c r="K1807" s="196">
        <f t="shared" si="127"/>
        <v>0</v>
      </c>
      <c r="L1807" s="1118"/>
      <c r="M1807" s="1119"/>
      <c r="N1807" s="1118"/>
      <c r="O1807" s="1119"/>
      <c r="P1807" s="184"/>
      <c r="Q1807" s="184"/>
      <c r="R1807" s="184"/>
      <c r="S1807" s="175"/>
      <c r="T1807" s="175"/>
      <c r="U1807" s="175"/>
      <c r="V1807" s="175"/>
      <c r="W1807" s="175"/>
      <c r="X1807" s="175"/>
      <c r="Y1807" s="175"/>
      <c r="Z1807" s="175"/>
      <c r="AA1807" s="175"/>
      <c r="AB1807" s="175"/>
      <c r="AC1807" s="175"/>
      <c r="AD1807" s="179"/>
      <c r="AE1807" s="179"/>
      <c r="AF1807" s="179"/>
      <c r="AG1807" s="179"/>
      <c r="AH1807" s="179"/>
      <c r="AI1807" s="173"/>
      <c r="AJ1807" s="173"/>
      <c r="AK1807" s="173"/>
      <c r="AL1807" s="173"/>
      <c r="AM1807" s="179"/>
      <c r="AN1807" s="179"/>
      <c r="AO1807" s="194"/>
      <c r="AP1807" s="179">
        <v>1E-3</v>
      </c>
      <c r="AQ1807" s="179"/>
    </row>
    <row r="1808" spans="2:43">
      <c r="B1808" s="179"/>
      <c r="C1808" s="179"/>
      <c r="D1808" s="179"/>
      <c r="E1808" s="179"/>
      <c r="F1808" s="179"/>
      <c r="G1808" s="179"/>
      <c r="H1808" s="179"/>
      <c r="I1808" s="179"/>
      <c r="J1808" s="179"/>
      <c r="K1808" s="196">
        <f t="shared" si="127"/>
        <v>0</v>
      </c>
      <c r="L1808" s="1118"/>
      <c r="M1808" s="1119"/>
      <c r="N1808" s="1118"/>
      <c r="O1808" s="1119"/>
      <c r="P1808" s="184"/>
      <c r="Q1808" s="184"/>
      <c r="R1808" s="184"/>
      <c r="S1808" s="175"/>
      <c r="T1808" s="175"/>
      <c r="U1808" s="175"/>
      <c r="V1808" s="175"/>
      <c r="W1808" s="175"/>
      <c r="X1808" s="175"/>
      <c r="Y1808" s="175"/>
      <c r="Z1808" s="175"/>
      <c r="AA1808" s="175"/>
      <c r="AB1808" s="175"/>
      <c r="AC1808" s="175"/>
      <c r="AD1808" s="179"/>
      <c r="AE1808" s="179"/>
      <c r="AF1808" s="179"/>
      <c r="AG1808" s="179"/>
      <c r="AH1808" s="179"/>
      <c r="AI1808" s="173"/>
      <c r="AJ1808" s="173"/>
      <c r="AK1808" s="173"/>
      <c r="AL1808" s="173"/>
      <c r="AM1808" s="179"/>
      <c r="AN1808" s="179"/>
      <c r="AO1808" s="194"/>
      <c r="AP1808" s="179">
        <v>1E-3</v>
      </c>
      <c r="AQ1808" s="179"/>
    </row>
    <row r="1809" spans="2:43">
      <c r="B1809" s="179"/>
      <c r="C1809" s="179"/>
      <c r="D1809" s="179"/>
      <c r="E1809" s="179"/>
      <c r="F1809" s="179"/>
      <c r="G1809" s="179"/>
      <c r="H1809" s="179"/>
      <c r="I1809" s="179"/>
      <c r="J1809" s="179"/>
      <c r="K1809" s="196">
        <f t="shared" si="127"/>
        <v>0</v>
      </c>
      <c r="L1809" s="1118"/>
      <c r="M1809" s="1119"/>
      <c r="N1809" s="1118"/>
      <c r="O1809" s="1119"/>
      <c r="P1809" s="184"/>
      <c r="Q1809" s="184"/>
      <c r="R1809" s="184"/>
      <c r="S1809" s="175"/>
      <c r="T1809" s="175"/>
      <c r="U1809" s="175"/>
      <c r="V1809" s="175"/>
      <c r="W1809" s="175"/>
      <c r="X1809" s="175"/>
      <c r="Y1809" s="175"/>
      <c r="Z1809" s="175"/>
      <c r="AA1809" s="175"/>
      <c r="AB1809" s="175"/>
      <c r="AC1809" s="175"/>
      <c r="AD1809" s="179"/>
      <c r="AE1809" s="179"/>
      <c r="AF1809" s="179"/>
      <c r="AG1809" s="179"/>
      <c r="AH1809" s="179"/>
      <c r="AI1809" s="173"/>
      <c r="AJ1809" s="173"/>
      <c r="AK1809" s="173"/>
      <c r="AL1809" s="173"/>
      <c r="AM1809" s="179"/>
      <c r="AN1809" s="179"/>
      <c r="AO1809" s="194"/>
      <c r="AP1809" s="179">
        <v>1E-3</v>
      </c>
      <c r="AQ1809" s="179"/>
    </row>
    <row r="1810" spans="2:43">
      <c r="B1810" s="179"/>
      <c r="C1810" s="179"/>
      <c r="D1810" s="179"/>
      <c r="E1810" s="179"/>
      <c r="F1810" s="179"/>
      <c r="G1810" s="179"/>
      <c r="H1810" s="179"/>
      <c r="I1810" s="179"/>
      <c r="J1810" s="179"/>
      <c r="K1810" s="196">
        <f t="shared" si="127"/>
        <v>0</v>
      </c>
      <c r="L1810" s="1118"/>
      <c r="M1810" s="1119"/>
      <c r="N1810" s="1118"/>
      <c r="O1810" s="1119"/>
      <c r="P1810" s="184"/>
      <c r="Q1810" s="184"/>
      <c r="R1810" s="184"/>
      <c r="S1810" s="175"/>
      <c r="T1810" s="175"/>
      <c r="U1810" s="175"/>
      <c r="V1810" s="175"/>
      <c r="W1810" s="175"/>
      <c r="X1810" s="175"/>
      <c r="Y1810" s="175"/>
      <c r="Z1810" s="175"/>
      <c r="AA1810" s="175"/>
      <c r="AB1810" s="175"/>
      <c r="AC1810" s="175"/>
      <c r="AD1810" s="179"/>
      <c r="AE1810" s="179"/>
      <c r="AF1810" s="179"/>
      <c r="AG1810" s="179"/>
      <c r="AH1810" s="179"/>
      <c r="AI1810" s="173"/>
      <c r="AJ1810" s="173"/>
      <c r="AK1810" s="173"/>
      <c r="AL1810" s="173"/>
      <c r="AM1810" s="179"/>
      <c r="AN1810" s="179"/>
      <c r="AO1810" s="194"/>
      <c r="AP1810" s="179">
        <v>1E-3</v>
      </c>
      <c r="AQ1810" s="179"/>
    </row>
    <row r="1811" spans="2:43">
      <c r="B1811" s="179"/>
      <c r="C1811" s="179"/>
      <c r="D1811" s="179"/>
      <c r="E1811" s="179"/>
      <c r="F1811" s="179"/>
      <c r="G1811" s="179"/>
      <c r="H1811" s="179"/>
      <c r="I1811" s="179"/>
      <c r="J1811" s="179"/>
      <c r="K1811" s="196">
        <f t="shared" si="127"/>
        <v>0</v>
      </c>
      <c r="L1811" s="1118"/>
      <c r="M1811" s="1119"/>
      <c r="N1811" s="1118"/>
      <c r="O1811" s="1119"/>
      <c r="P1811" s="184"/>
      <c r="Q1811" s="184"/>
      <c r="R1811" s="184"/>
      <c r="S1811" s="175"/>
      <c r="T1811" s="175"/>
      <c r="U1811" s="175"/>
      <c r="V1811" s="175"/>
      <c r="W1811" s="175"/>
      <c r="X1811" s="175"/>
      <c r="Y1811" s="175"/>
      <c r="Z1811" s="175"/>
      <c r="AA1811" s="175"/>
      <c r="AB1811" s="175"/>
      <c r="AC1811" s="175"/>
      <c r="AD1811" s="179"/>
      <c r="AE1811" s="179"/>
      <c r="AF1811" s="179"/>
      <c r="AG1811" s="179"/>
      <c r="AH1811" s="179"/>
      <c r="AI1811" s="173"/>
      <c r="AJ1811" s="173"/>
      <c r="AK1811" s="173"/>
      <c r="AL1811" s="173"/>
      <c r="AM1811" s="179"/>
      <c r="AN1811" s="179"/>
      <c r="AO1811" s="194"/>
      <c r="AP1811" s="179">
        <v>1E-3</v>
      </c>
      <c r="AQ1811" s="179"/>
    </row>
    <row r="1812" spans="2:43">
      <c r="B1812" s="179"/>
      <c r="C1812" s="179"/>
      <c r="D1812" s="179"/>
      <c r="E1812" s="179"/>
      <c r="F1812" s="179"/>
      <c r="G1812" s="179"/>
      <c r="H1812" s="179"/>
      <c r="I1812" s="179"/>
      <c r="J1812" s="179"/>
      <c r="K1812" s="196">
        <f t="shared" si="127"/>
        <v>0</v>
      </c>
      <c r="L1812" s="1118"/>
      <c r="M1812" s="1119"/>
      <c r="N1812" s="1118"/>
      <c r="O1812" s="1119"/>
      <c r="P1812" s="184"/>
      <c r="Q1812" s="184"/>
      <c r="R1812" s="184"/>
      <c r="S1812" s="175"/>
      <c r="T1812" s="175"/>
      <c r="U1812" s="175"/>
      <c r="V1812" s="175"/>
      <c r="W1812" s="175"/>
      <c r="X1812" s="175"/>
      <c r="Y1812" s="175"/>
      <c r="Z1812" s="175"/>
      <c r="AA1812" s="175"/>
      <c r="AB1812" s="175"/>
      <c r="AC1812" s="175"/>
      <c r="AD1812" s="179"/>
      <c r="AE1812" s="179"/>
      <c r="AF1812" s="179"/>
      <c r="AG1812" s="179"/>
      <c r="AH1812" s="179"/>
      <c r="AI1812" s="173"/>
      <c r="AJ1812" s="173"/>
      <c r="AK1812" s="173"/>
      <c r="AL1812" s="173"/>
      <c r="AM1812" s="179"/>
      <c r="AN1812" s="179"/>
      <c r="AO1812" s="194"/>
      <c r="AP1812" s="179">
        <v>1E-3</v>
      </c>
      <c r="AQ1812" s="179"/>
    </row>
    <row r="1813" spans="2:43">
      <c r="B1813" s="179"/>
      <c r="C1813" s="179"/>
      <c r="D1813" s="179"/>
      <c r="E1813" s="179"/>
      <c r="F1813" s="179"/>
      <c r="G1813" s="179"/>
      <c r="H1813" s="179"/>
      <c r="I1813" s="179"/>
      <c r="J1813" s="179"/>
      <c r="K1813" s="196">
        <f t="shared" si="127"/>
        <v>0</v>
      </c>
      <c r="L1813" s="1118"/>
      <c r="M1813" s="1119"/>
      <c r="N1813" s="1118"/>
      <c r="O1813" s="1119"/>
      <c r="P1813" s="184"/>
      <c r="Q1813" s="184"/>
      <c r="R1813" s="184"/>
      <c r="S1813" s="175"/>
      <c r="T1813" s="175"/>
      <c r="U1813" s="175"/>
      <c r="V1813" s="175"/>
      <c r="W1813" s="175"/>
      <c r="X1813" s="175"/>
      <c r="Y1813" s="175"/>
      <c r="Z1813" s="175"/>
      <c r="AA1813" s="175"/>
      <c r="AB1813" s="175"/>
      <c r="AC1813" s="175"/>
      <c r="AD1813" s="179"/>
      <c r="AE1813" s="179"/>
      <c r="AF1813" s="179"/>
      <c r="AG1813" s="179"/>
      <c r="AH1813" s="179"/>
      <c r="AI1813" s="173"/>
      <c r="AJ1813" s="173"/>
      <c r="AK1813" s="173"/>
      <c r="AL1813" s="173"/>
      <c r="AM1813" s="179"/>
      <c r="AN1813" s="179"/>
      <c r="AO1813" s="194"/>
      <c r="AP1813" s="179">
        <v>1E-3</v>
      </c>
      <c r="AQ1813" s="179"/>
    </row>
    <row r="1814" spans="2:43">
      <c r="B1814" s="179"/>
      <c r="C1814" s="179"/>
      <c r="D1814" s="179"/>
      <c r="E1814" s="179"/>
      <c r="F1814" s="179"/>
      <c r="G1814" s="179"/>
      <c r="H1814" s="179"/>
      <c r="I1814" s="179"/>
      <c r="J1814" s="179"/>
      <c r="K1814" s="196">
        <f t="shared" si="127"/>
        <v>0</v>
      </c>
      <c r="L1814" s="1118"/>
      <c r="M1814" s="1119"/>
      <c r="N1814" s="1118"/>
      <c r="O1814" s="1119"/>
      <c r="P1814" s="184"/>
      <c r="Q1814" s="184"/>
      <c r="R1814" s="184"/>
      <c r="S1814" s="175"/>
      <c r="T1814" s="175"/>
      <c r="U1814" s="175"/>
      <c r="V1814" s="175"/>
      <c r="W1814" s="175"/>
      <c r="X1814" s="175"/>
      <c r="Y1814" s="175"/>
      <c r="Z1814" s="175"/>
      <c r="AA1814" s="175"/>
      <c r="AB1814" s="175"/>
      <c r="AC1814" s="175"/>
      <c r="AD1814" s="179"/>
      <c r="AE1814" s="179"/>
      <c r="AF1814" s="179"/>
      <c r="AG1814" s="179"/>
      <c r="AH1814" s="179"/>
      <c r="AI1814" s="173"/>
      <c r="AJ1814" s="173"/>
      <c r="AK1814" s="173"/>
      <c r="AL1814" s="173"/>
      <c r="AM1814" s="179"/>
      <c r="AN1814" s="179"/>
      <c r="AO1814" s="194"/>
      <c r="AP1814" s="179">
        <v>1E-3</v>
      </c>
      <c r="AQ1814" s="179"/>
    </row>
    <row r="1815" spans="2:43">
      <c r="B1815" s="179"/>
      <c r="C1815" s="179"/>
      <c r="D1815" s="179"/>
      <c r="E1815" s="179"/>
      <c r="F1815" s="179"/>
      <c r="G1815" s="179"/>
      <c r="H1815" s="179"/>
      <c r="I1815" s="179"/>
      <c r="J1815" s="179"/>
      <c r="K1815" s="196">
        <f t="shared" si="127"/>
        <v>0</v>
      </c>
      <c r="L1815" s="1118"/>
      <c r="M1815" s="1119"/>
      <c r="N1815" s="1118"/>
      <c r="O1815" s="1119"/>
      <c r="P1815" s="184"/>
      <c r="Q1815" s="184"/>
      <c r="R1815" s="184"/>
      <c r="S1815" s="175"/>
      <c r="T1815" s="175"/>
      <c r="U1815" s="175"/>
      <c r="V1815" s="175"/>
      <c r="W1815" s="175"/>
      <c r="X1815" s="175"/>
      <c r="Y1815" s="175"/>
      <c r="Z1815" s="175"/>
      <c r="AA1815" s="175"/>
      <c r="AB1815" s="175"/>
      <c r="AC1815" s="175"/>
      <c r="AD1815" s="179"/>
      <c r="AE1815" s="179"/>
      <c r="AF1815" s="179"/>
      <c r="AG1815" s="179"/>
      <c r="AH1815" s="179"/>
      <c r="AI1815" s="173"/>
      <c r="AJ1815" s="173"/>
      <c r="AK1815" s="173"/>
      <c r="AL1815" s="173"/>
      <c r="AM1815" s="179"/>
      <c r="AN1815" s="179"/>
      <c r="AO1815" s="194"/>
      <c r="AP1815" s="179">
        <v>1E-3</v>
      </c>
      <c r="AQ1815" s="179"/>
    </row>
    <row r="1816" spans="2:43">
      <c r="B1816" s="179"/>
      <c r="C1816" s="179"/>
      <c r="D1816" s="179"/>
      <c r="E1816" s="179"/>
      <c r="F1816" s="179"/>
      <c r="G1816" s="179"/>
      <c r="H1816" s="179"/>
      <c r="I1816" s="179"/>
      <c r="J1816" s="179"/>
      <c r="K1816" s="196">
        <f t="shared" si="127"/>
        <v>0</v>
      </c>
      <c r="L1816" s="1118"/>
      <c r="M1816" s="1119"/>
      <c r="N1816" s="1118"/>
      <c r="O1816" s="1119"/>
      <c r="P1816" s="184"/>
      <c r="Q1816" s="184"/>
      <c r="R1816" s="184"/>
      <c r="S1816" s="175"/>
      <c r="T1816" s="175"/>
      <c r="U1816" s="175"/>
      <c r="V1816" s="175"/>
      <c r="W1816" s="175"/>
      <c r="X1816" s="175"/>
      <c r="Y1816" s="175"/>
      <c r="Z1816" s="175"/>
      <c r="AA1816" s="175"/>
      <c r="AB1816" s="175"/>
      <c r="AC1816" s="175"/>
      <c r="AD1816" s="179"/>
      <c r="AE1816" s="179"/>
      <c r="AF1816" s="179"/>
      <c r="AG1816" s="179"/>
      <c r="AH1816" s="179"/>
      <c r="AI1816" s="173"/>
      <c r="AJ1816" s="173"/>
      <c r="AK1816" s="173"/>
      <c r="AL1816" s="173"/>
      <c r="AM1816" s="179"/>
      <c r="AN1816" s="179"/>
      <c r="AO1816" s="194"/>
      <c r="AP1816" s="179">
        <v>1E-3</v>
      </c>
      <c r="AQ1816" s="179"/>
    </row>
    <row r="1817" spans="2:43">
      <c r="B1817" s="179"/>
      <c r="C1817" s="179"/>
      <c r="D1817" s="179"/>
      <c r="E1817" s="179"/>
      <c r="F1817" s="179"/>
      <c r="G1817" s="179"/>
      <c r="H1817" s="179"/>
      <c r="I1817" s="179"/>
      <c r="J1817" s="179"/>
      <c r="K1817" s="196">
        <f t="shared" si="127"/>
        <v>0</v>
      </c>
      <c r="L1817" s="1118"/>
      <c r="M1817" s="1119"/>
      <c r="N1817" s="1118"/>
      <c r="O1817" s="1119"/>
      <c r="P1817" s="184"/>
      <c r="Q1817" s="184"/>
      <c r="R1817" s="184"/>
      <c r="S1817" s="175"/>
      <c r="T1817" s="175"/>
      <c r="U1817" s="175"/>
      <c r="V1817" s="175"/>
      <c r="W1817" s="175"/>
      <c r="X1817" s="175"/>
      <c r="Y1817" s="175"/>
      <c r="Z1817" s="175"/>
      <c r="AA1817" s="175"/>
      <c r="AB1817" s="175"/>
      <c r="AC1817" s="175"/>
      <c r="AD1817" s="179"/>
      <c r="AE1817" s="179"/>
      <c r="AF1817" s="179"/>
      <c r="AG1817" s="179"/>
      <c r="AH1817" s="179"/>
      <c r="AI1817" s="173"/>
      <c r="AJ1817" s="173"/>
      <c r="AK1817" s="173"/>
      <c r="AL1817" s="173"/>
      <c r="AM1817" s="179"/>
      <c r="AN1817" s="179"/>
      <c r="AO1817" s="194"/>
      <c r="AP1817" s="179">
        <v>1E-3</v>
      </c>
      <c r="AQ1817" s="179"/>
    </row>
    <row r="1818" spans="2:43">
      <c r="B1818" s="179"/>
      <c r="C1818" s="179"/>
      <c r="D1818" s="179"/>
      <c r="E1818" s="179"/>
      <c r="F1818" s="179"/>
      <c r="G1818" s="179"/>
      <c r="H1818" s="179"/>
      <c r="I1818" s="179"/>
      <c r="J1818" s="179"/>
      <c r="K1818" s="196">
        <f t="shared" si="127"/>
        <v>0</v>
      </c>
      <c r="L1818" s="1118"/>
      <c r="M1818" s="1119"/>
      <c r="N1818" s="1118"/>
      <c r="O1818" s="1119"/>
      <c r="P1818" s="184"/>
      <c r="Q1818" s="184"/>
      <c r="R1818" s="184"/>
      <c r="S1818" s="175"/>
      <c r="T1818" s="175"/>
      <c r="U1818" s="175"/>
      <c r="V1818" s="175"/>
      <c r="W1818" s="175"/>
      <c r="X1818" s="175"/>
      <c r="Y1818" s="175"/>
      <c r="Z1818" s="175"/>
      <c r="AA1818" s="175"/>
      <c r="AB1818" s="175"/>
      <c r="AC1818" s="175"/>
      <c r="AD1818" s="179"/>
      <c r="AE1818" s="179"/>
      <c r="AF1818" s="179"/>
      <c r="AG1818" s="179"/>
      <c r="AH1818" s="179"/>
      <c r="AI1818" s="173"/>
      <c r="AJ1818" s="173"/>
      <c r="AK1818" s="173"/>
      <c r="AL1818" s="173"/>
      <c r="AM1818" s="179"/>
      <c r="AN1818" s="179"/>
      <c r="AO1818" s="194"/>
      <c r="AP1818" s="179">
        <v>1E-3</v>
      </c>
      <c r="AQ1818" s="179"/>
    </row>
    <row r="1819" spans="2:43">
      <c r="B1819" s="179"/>
      <c r="C1819" s="179"/>
      <c r="D1819" s="179"/>
      <c r="E1819" s="179"/>
      <c r="F1819" s="179"/>
      <c r="G1819" s="179"/>
      <c r="H1819" s="179"/>
      <c r="I1819" s="179"/>
      <c r="J1819" s="179"/>
      <c r="K1819" s="196">
        <f t="shared" si="127"/>
        <v>0</v>
      </c>
      <c r="L1819" s="1118"/>
      <c r="M1819" s="1119"/>
      <c r="N1819" s="1118"/>
      <c r="O1819" s="1119"/>
      <c r="P1819" s="184"/>
      <c r="Q1819" s="184"/>
      <c r="R1819" s="184"/>
      <c r="S1819" s="175"/>
      <c r="T1819" s="175"/>
      <c r="U1819" s="175"/>
      <c r="V1819" s="175"/>
      <c r="W1819" s="175"/>
      <c r="X1819" s="175"/>
      <c r="Y1819" s="175"/>
      <c r="Z1819" s="175"/>
      <c r="AA1819" s="175"/>
      <c r="AB1819" s="175"/>
      <c r="AC1819" s="175"/>
      <c r="AD1819" s="179"/>
      <c r="AE1819" s="179"/>
      <c r="AF1819" s="179"/>
      <c r="AG1819" s="179"/>
      <c r="AH1819" s="179"/>
      <c r="AI1819" s="173"/>
      <c r="AJ1819" s="173"/>
      <c r="AK1819" s="173"/>
      <c r="AL1819" s="173"/>
      <c r="AM1819" s="179"/>
      <c r="AN1819" s="179"/>
      <c r="AO1819" s="194"/>
      <c r="AP1819" s="179">
        <v>1E-3</v>
      </c>
      <c r="AQ1819" s="179"/>
    </row>
    <row r="1820" spans="2:43">
      <c r="B1820" s="179"/>
      <c r="C1820" s="179"/>
      <c r="D1820" s="179"/>
      <c r="E1820" s="179"/>
      <c r="F1820" s="179"/>
      <c r="G1820" s="179"/>
      <c r="H1820" s="179"/>
      <c r="I1820" s="179"/>
      <c r="J1820" s="179"/>
      <c r="K1820" s="196">
        <f t="shared" si="127"/>
        <v>0</v>
      </c>
      <c r="L1820" s="1118"/>
      <c r="M1820" s="1119"/>
      <c r="N1820" s="1118"/>
      <c r="O1820" s="1119"/>
      <c r="P1820" s="184"/>
      <c r="Q1820" s="184"/>
      <c r="R1820" s="184"/>
      <c r="S1820" s="175"/>
      <c r="T1820" s="175"/>
      <c r="U1820" s="175"/>
      <c r="V1820" s="175"/>
      <c r="W1820" s="175"/>
      <c r="X1820" s="175"/>
      <c r="Y1820" s="175"/>
      <c r="Z1820" s="175"/>
      <c r="AA1820" s="175"/>
      <c r="AB1820" s="175"/>
      <c r="AC1820" s="175"/>
      <c r="AD1820" s="179"/>
      <c r="AE1820" s="179"/>
      <c r="AF1820" s="179"/>
      <c r="AG1820" s="179"/>
      <c r="AH1820" s="179"/>
      <c r="AI1820" s="173"/>
      <c r="AJ1820" s="173"/>
      <c r="AK1820" s="173"/>
      <c r="AL1820" s="173"/>
      <c r="AM1820" s="179"/>
      <c r="AN1820" s="179"/>
      <c r="AO1820" s="194"/>
      <c r="AP1820" s="179">
        <v>1E-3</v>
      </c>
      <c r="AQ1820" s="179"/>
    </row>
    <row r="1821" spans="2:43">
      <c r="B1821" s="179"/>
      <c r="C1821" s="179"/>
      <c r="D1821" s="179"/>
      <c r="E1821" s="179"/>
      <c r="F1821" s="179"/>
      <c r="G1821" s="179"/>
      <c r="H1821" s="179"/>
      <c r="I1821" s="179"/>
      <c r="J1821" s="179"/>
      <c r="K1821" s="196">
        <f t="shared" si="127"/>
        <v>0</v>
      </c>
      <c r="L1821" s="1118"/>
      <c r="M1821" s="1119"/>
      <c r="N1821" s="1118"/>
      <c r="O1821" s="1119"/>
      <c r="P1821" s="184"/>
      <c r="Q1821" s="184"/>
      <c r="R1821" s="184"/>
      <c r="S1821" s="175"/>
      <c r="T1821" s="175"/>
      <c r="U1821" s="175"/>
      <c r="V1821" s="175"/>
      <c r="W1821" s="175"/>
      <c r="X1821" s="175"/>
      <c r="Y1821" s="175"/>
      <c r="Z1821" s="175"/>
      <c r="AA1821" s="175"/>
      <c r="AB1821" s="175"/>
      <c r="AC1821" s="175"/>
      <c r="AD1821" s="179"/>
      <c r="AE1821" s="179"/>
      <c r="AF1821" s="179"/>
      <c r="AG1821" s="179"/>
      <c r="AH1821" s="179"/>
      <c r="AI1821" s="173"/>
      <c r="AJ1821" s="173"/>
      <c r="AK1821" s="173"/>
      <c r="AL1821" s="173"/>
      <c r="AM1821" s="179"/>
      <c r="AN1821" s="179"/>
      <c r="AO1821" s="194"/>
      <c r="AP1821" s="179">
        <v>1E-3</v>
      </c>
      <c r="AQ1821" s="179"/>
    </row>
    <row r="1822" spans="2:43">
      <c r="B1822" s="179"/>
      <c r="C1822" s="179"/>
      <c r="D1822" s="179"/>
      <c r="E1822" s="179"/>
      <c r="F1822" s="179"/>
      <c r="G1822" s="179"/>
      <c r="H1822" s="179"/>
      <c r="I1822" s="179"/>
      <c r="J1822" s="179"/>
      <c r="K1822" s="196">
        <f t="shared" si="127"/>
        <v>0</v>
      </c>
      <c r="L1822" s="1118"/>
      <c r="M1822" s="1119"/>
      <c r="N1822" s="1118"/>
      <c r="O1822" s="1119"/>
      <c r="P1822" s="184"/>
      <c r="Q1822" s="184"/>
      <c r="R1822" s="184"/>
      <c r="S1822" s="175"/>
      <c r="T1822" s="175"/>
      <c r="U1822" s="175"/>
      <c r="V1822" s="175"/>
      <c r="W1822" s="175"/>
      <c r="X1822" s="175"/>
      <c r="Y1822" s="175"/>
      <c r="Z1822" s="175"/>
      <c r="AA1822" s="175"/>
      <c r="AB1822" s="175"/>
      <c r="AC1822" s="175"/>
      <c r="AD1822" s="179"/>
      <c r="AE1822" s="179"/>
      <c r="AF1822" s="179"/>
      <c r="AG1822" s="179"/>
      <c r="AH1822" s="179"/>
      <c r="AI1822" s="173"/>
      <c r="AJ1822" s="173"/>
      <c r="AK1822" s="173"/>
      <c r="AL1822" s="173"/>
      <c r="AM1822" s="179"/>
      <c r="AN1822" s="179"/>
      <c r="AO1822" s="194"/>
      <c r="AP1822" s="179">
        <v>1E-3</v>
      </c>
      <c r="AQ1822" s="179"/>
    </row>
    <row r="1823" spans="2:43">
      <c r="B1823" s="179"/>
      <c r="C1823" s="179"/>
      <c r="D1823" s="179"/>
      <c r="E1823" s="179"/>
      <c r="F1823" s="179"/>
      <c r="G1823" s="179"/>
      <c r="H1823" s="179"/>
      <c r="I1823" s="179"/>
      <c r="J1823" s="179"/>
      <c r="K1823" s="196">
        <f t="shared" si="127"/>
        <v>0</v>
      </c>
      <c r="L1823" s="1118"/>
      <c r="M1823" s="1119"/>
      <c r="N1823" s="1118"/>
      <c r="O1823" s="1119"/>
      <c r="P1823" s="184"/>
      <c r="Q1823" s="184"/>
      <c r="R1823" s="184"/>
      <c r="S1823" s="175"/>
      <c r="T1823" s="175"/>
      <c r="U1823" s="175"/>
      <c r="V1823" s="175"/>
      <c r="W1823" s="175"/>
      <c r="X1823" s="175"/>
      <c r="Y1823" s="175"/>
      <c r="Z1823" s="175"/>
      <c r="AA1823" s="175"/>
      <c r="AB1823" s="175"/>
      <c r="AC1823" s="175"/>
      <c r="AD1823" s="179"/>
      <c r="AE1823" s="179"/>
      <c r="AF1823" s="179"/>
      <c r="AG1823" s="179"/>
      <c r="AH1823" s="179"/>
      <c r="AI1823" s="173"/>
      <c r="AJ1823" s="173"/>
      <c r="AK1823" s="173"/>
      <c r="AL1823" s="173"/>
      <c r="AM1823" s="179"/>
      <c r="AN1823" s="179"/>
      <c r="AO1823" s="194"/>
      <c r="AP1823" s="179">
        <v>1E-3</v>
      </c>
      <c r="AQ1823" s="179"/>
    </row>
    <row r="1824" spans="2:43">
      <c r="B1824" s="179"/>
      <c r="C1824" s="179"/>
      <c r="D1824" s="179"/>
      <c r="E1824" s="179"/>
      <c r="F1824" s="179"/>
      <c r="G1824" s="179"/>
      <c r="H1824" s="179"/>
      <c r="I1824" s="179"/>
      <c r="J1824" s="179"/>
      <c r="K1824" s="196">
        <f t="shared" si="127"/>
        <v>0</v>
      </c>
      <c r="L1824" s="1118"/>
      <c r="M1824" s="1119"/>
      <c r="N1824" s="1118"/>
      <c r="O1824" s="1119"/>
      <c r="P1824" s="184"/>
      <c r="Q1824" s="184"/>
      <c r="R1824" s="184"/>
      <c r="S1824" s="175"/>
      <c r="T1824" s="175"/>
      <c r="U1824" s="175"/>
      <c r="V1824" s="175"/>
      <c r="W1824" s="175"/>
      <c r="X1824" s="175"/>
      <c r="Y1824" s="175"/>
      <c r="Z1824" s="175"/>
      <c r="AA1824" s="175"/>
      <c r="AB1824" s="175"/>
      <c r="AC1824" s="175"/>
      <c r="AD1824" s="179"/>
      <c r="AE1824" s="179"/>
      <c r="AF1824" s="179"/>
      <c r="AG1824" s="179"/>
      <c r="AH1824" s="179"/>
      <c r="AI1824" s="173"/>
      <c r="AJ1824" s="173"/>
      <c r="AK1824" s="173"/>
      <c r="AL1824" s="173"/>
      <c r="AM1824" s="179"/>
      <c r="AN1824" s="179"/>
      <c r="AO1824" s="194"/>
      <c r="AP1824" s="179">
        <v>1E-3</v>
      </c>
      <c r="AQ1824" s="179"/>
    </row>
    <row r="1825" spans="2:43">
      <c r="B1825" s="179"/>
      <c r="C1825" s="179"/>
      <c r="D1825" s="179"/>
      <c r="E1825" s="179"/>
      <c r="F1825" s="179"/>
      <c r="G1825" s="179"/>
      <c r="H1825" s="179"/>
      <c r="I1825" s="179"/>
      <c r="J1825" s="179"/>
      <c r="K1825" s="196">
        <f t="shared" si="127"/>
        <v>0</v>
      </c>
      <c r="L1825" s="1118"/>
      <c r="M1825" s="1119"/>
      <c r="N1825" s="1118"/>
      <c r="O1825" s="1119"/>
      <c r="P1825" s="184"/>
      <c r="Q1825" s="184"/>
      <c r="R1825" s="184"/>
      <c r="S1825" s="175"/>
      <c r="T1825" s="175"/>
      <c r="U1825" s="175"/>
      <c r="V1825" s="175"/>
      <c r="W1825" s="175"/>
      <c r="X1825" s="175"/>
      <c r="Y1825" s="175"/>
      <c r="Z1825" s="175"/>
      <c r="AA1825" s="175"/>
      <c r="AB1825" s="175"/>
      <c r="AC1825" s="175"/>
      <c r="AD1825" s="179"/>
      <c r="AE1825" s="179"/>
      <c r="AF1825" s="179"/>
      <c r="AG1825" s="179"/>
      <c r="AH1825" s="179"/>
      <c r="AI1825" s="173"/>
      <c r="AJ1825" s="173"/>
      <c r="AK1825" s="173"/>
      <c r="AL1825" s="173"/>
      <c r="AM1825" s="179"/>
      <c r="AN1825" s="179"/>
      <c r="AO1825" s="194"/>
      <c r="AP1825" s="179">
        <v>1E-3</v>
      </c>
      <c r="AQ1825" s="179"/>
    </row>
    <row r="1826" spans="2:43">
      <c r="B1826" s="179"/>
      <c r="C1826" s="179"/>
      <c r="D1826" s="179"/>
      <c r="E1826" s="179"/>
      <c r="F1826" s="179"/>
      <c r="G1826" s="179"/>
      <c r="H1826" s="179"/>
      <c r="I1826" s="179"/>
      <c r="J1826" s="179"/>
      <c r="K1826" s="196">
        <f t="shared" si="127"/>
        <v>0</v>
      </c>
      <c r="L1826" s="1118"/>
      <c r="M1826" s="1119"/>
      <c r="N1826" s="1118"/>
      <c r="O1826" s="1119"/>
      <c r="P1826" s="184"/>
      <c r="Q1826" s="184"/>
      <c r="R1826" s="184"/>
      <c r="S1826" s="175"/>
      <c r="T1826" s="175"/>
      <c r="U1826" s="175"/>
      <c r="V1826" s="175"/>
      <c r="W1826" s="175"/>
      <c r="X1826" s="175"/>
      <c r="Y1826" s="175"/>
      <c r="Z1826" s="175"/>
      <c r="AA1826" s="175"/>
      <c r="AB1826" s="175"/>
      <c r="AC1826" s="175"/>
      <c r="AD1826" s="179"/>
      <c r="AE1826" s="179"/>
      <c r="AF1826" s="179"/>
      <c r="AG1826" s="179"/>
      <c r="AH1826" s="179"/>
      <c r="AI1826" s="173"/>
      <c r="AJ1826" s="173"/>
      <c r="AK1826" s="173"/>
      <c r="AL1826" s="173"/>
      <c r="AM1826" s="179"/>
      <c r="AN1826" s="179"/>
      <c r="AO1826" s="194"/>
      <c r="AP1826" s="179">
        <v>1E-3</v>
      </c>
      <c r="AQ1826" s="179"/>
    </row>
    <row r="1827" spans="2:43">
      <c r="B1827" s="179"/>
      <c r="C1827" s="179"/>
      <c r="D1827" s="179"/>
      <c r="E1827" s="179"/>
      <c r="F1827" s="179"/>
      <c r="G1827" s="179"/>
      <c r="H1827" s="179"/>
      <c r="I1827" s="179"/>
      <c r="J1827" s="179"/>
      <c r="K1827" s="196">
        <f t="shared" si="127"/>
        <v>0</v>
      </c>
      <c r="L1827" s="1118"/>
      <c r="M1827" s="1119"/>
      <c r="N1827" s="1118"/>
      <c r="O1827" s="1119"/>
      <c r="P1827" s="184"/>
      <c r="Q1827" s="184"/>
      <c r="R1827" s="184"/>
      <c r="S1827" s="175"/>
      <c r="T1827" s="175"/>
      <c r="U1827" s="175"/>
      <c r="V1827" s="175"/>
      <c r="W1827" s="175"/>
      <c r="X1827" s="175"/>
      <c r="Y1827" s="175"/>
      <c r="Z1827" s="175"/>
      <c r="AA1827" s="175"/>
      <c r="AB1827" s="175"/>
      <c r="AC1827" s="175"/>
      <c r="AD1827" s="179"/>
      <c r="AE1827" s="179"/>
      <c r="AF1827" s="179"/>
      <c r="AG1827" s="179"/>
      <c r="AH1827" s="179"/>
      <c r="AI1827" s="173"/>
      <c r="AJ1827" s="173"/>
      <c r="AK1827" s="173"/>
      <c r="AL1827" s="173"/>
      <c r="AM1827" s="179"/>
      <c r="AN1827" s="179"/>
      <c r="AO1827" s="194"/>
      <c r="AP1827" s="179">
        <v>1E-3</v>
      </c>
      <c r="AQ1827" s="179"/>
    </row>
    <row r="1828" spans="2:43">
      <c r="B1828" s="179"/>
      <c r="C1828" s="179"/>
      <c r="D1828" s="179"/>
      <c r="E1828" s="179"/>
      <c r="F1828" s="179"/>
      <c r="G1828" s="179"/>
      <c r="H1828" s="179"/>
      <c r="I1828" s="179"/>
      <c r="J1828" s="179"/>
      <c r="K1828" s="196">
        <f t="shared" si="127"/>
        <v>0</v>
      </c>
      <c r="L1828" s="1118"/>
      <c r="M1828" s="1119"/>
      <c r="N1828" s="1118"/>
      <c r="O1828" s="1119"/>
      <c r="P1828" s="184"/>
      <c r="Q1828" s="184"/>
      <c r="R1828" s="184"/>
      <c r="S1828" s="175"/>
      <c r="T1828" s="175"/>
      <c r="U1828" s="175"/>
      <c r="V1828" s="175"/>
      <c r="W1828" s="175"/>
      <c r="X1828" s="175"/>
      <c r="Y1828" s="175"/>
      <c r="Z1828" s="175"/>
      <c r="AA1828" s="175"/>
      <c r="AB1828" s="175"/>
      <c r="AC1828" s="175"/>
      <c r="AD1828" s="179"/>
      <c r="AE1828" s="179"/>
      <c r="AF1828" s="179"/>
      <c r="AG1828" s="179"/>
      <c r="AH1828" s="179"/>
      <c r="AI1828" s="173"/>
      <c r="AJ1828" s="173"/>
      <c r="AK1828" s="173"/>
      <c r="AL1828" s="173"/>
      <c r="AM1828" s="179"/>
      <c r="AN1828" s="179"/>
      <c r="AO1828" s="194"/>
      <c r="AP1828" s="179">
        <v>1E-3</v>
      </c>
      <c r="AQ1828" s="179"/>
    </row>
    <row r="1829" spans="2:43">
      <c r="B1829" s="179"/>
      <c r="C1829" s="179"/>
      <c r="D1829" s="179"/>
      <c r="E1829" s="179"/>
      <c r="F1829" s="179"/>
      <c r="G1829" s="179"/>
      <c r="H1829" s="179"/>
      <c r="I1829" s="179"/>
      <c r="J1829" s="179"/>
      <c r="K1829" s="196">
        <f t="shared" si="127"/>
        <v>0</v>
      </c>
      <c r="L1829" s="1118"/>
      <c r="M1829" s="1119"/>
      <c r="N1829" s="1118"/>
      <c r="O1829" s="1119"/>
      <c r="P1829" s="184"/>
      <c r="Q1829" s="184"/>
      <c r="R1829" s="184"/>
      <c r="S1829" s="175"/>
      <c r="T1829" s="175"/>
      <c r="U1829" s="175"/>
      <c r="V1829" s="175"/>
      <c r="W1829" s="175"/>
      <c r="X1829" s="175"/>
      <c r="Y1829" s="175"/>
      <c r="Z1829" s="175"/>
      <c r="AA1829" s="175"/>
      <c r="AB1829" s="175"/>
      <c r="AC1829" s="175"/>
      <c r="AD1829" s="179"/>
      <c r="AE1829" s="179"/>
      <c r="AF1829" s="179"/>
      <c r="AG1829" s="179"/>
      <c r="AH1829" s="179"/>
      <c r="AI1829" s="173"/>
      <c r="AJ1829" s="173"/>
      <c r="AK1829" s="173"/>
      <c r="AL1829" s="173"/>
      <c r="AM1829" s="179"/>
      <c r="AN1829" s="179"/>
      <c r="AO1829" s="194"/>
      <c r="AP1829" s="179">
        <v>1E-3</v>
      </c>
      <c r="AQ1829" s="179"/>
    </row>
    <row r="1830" spans="2:43">
      <c r="B1830" s="179"/>
      <c r="C1830" s="179"/>
      <c r="D1830" s="179"/>
      <c r="E1830" s="179"/>
      <c r="F1830" s="179"/>
      <c r="G1830" s="179"/>
      <c r="H1830" s="179"/>
      <c r="I1830" s="179"/>
      <c r="J1830" s="179"/>
      <c r="K1830" s="196">
        <f t="shared" si="127"/>
        <v>0</v>
      </c>
      <c r="L1830" s="1118"/>
      <c r="M1830" s="1119"/>
      <c r="N1830" s="1118"/>
      <c r="O1830" s="1119"/>
      <c r="P1830" s="184"/>
      <c r="Q1830" s="184"/>
      <c r="R1830" s="184"/>
      <c r="S1830" s="175"/>
      <c r="T1830" s="175"/>
      <c r="U1830" s="175"/>
      <c r="V1830" s="175"/>
      <c r="W1830" s="175"/>
      <c r="X1830" s="175"/>
      <c r="Y1830" s="175"/>
      <c r="Z1830" s="175"/>
      <c r="AA1830" s="175"/>
      <c r="AB1830" s="175"/>
      <c r="AC1830" s="175"/>
      <c r="AD1830" s="179"/>
      <c r="AE1830" s="179"/>
      <c r="AF1830" s="179"/>
      <c r="AG1830" s="179"/>
      <c r="AH1830" s="179"/>
      <c r="AI1830" s="173"/>
      <c r="AJ1830" s="173"/>
      <c r="AK1830" s="173"/>
      <c r="AL1830" s="173"/>
      <c r="AM1830" s="179"/>
      <c r="AN1830" s="179"/>
      <c r="AO1830" s="194"/>
      <c r="AP1830" s="179">
        <v>1E-3</v>
      </c>
      <c r="AQ1830" s="179"/>
    </row>
    <row r="1831" spans="2:43">
      <c r="B1831" s="179"/>
      <c r="C1831" s="179"/>
      <c r="D1831" s="179"/>
      <c r="E1831" s="179"/>
      <c r="F1831" s="179"/>
      <c r="G1831" s="179"/>
      <c r="H1831" s="179"/>
      <c r="I1831" s="179"/>
      <c r="J1831" s="179"/>
      <c r="K1831" s="196">
        <f t="shared" si="127"/>
        <v>0</v>
      </c>
      <c r="L1831" s="1118"/>
      <c r="M1831" s="1119"/>
      <c r="N1831" s="1118"/>
      <c r="O1831" s="1119"/>
      <c r="P1831" s="184"/>
      <c r="Q1831" s="184"/>
      <c r="R1831" s="184"/>
      <c r="S1831" s="175"/>
      <c r="T1831" s="175"/>
      <c r="U1831" s="175"/>
      <c r="V1831" s="175"/>
      <c r="W1831" s="175"/>
      <c r="X1831" s="175"/>
      <c r="Y1831" s="175"/>
      <c r="Z1831" s="175"/>
      <c r="AA1831" s="175"/>
      <c r="AB1831" s="175"/>
      <c r="AC1831" s="175"/>
      <c r="AD1831" s="179"/>
      <c r="AE1831" s="179"/>
      <c r="AF1831" s="179"/>
      <c r="AG1831" s="179"/>
      <c r="AH1831" s="179"/>
      <c r="AI1831" s="173"/>
      <c r="AJ1831" s="173"/>
      <c r="AK1831" s="173"/>
      <c r="AL1831" s="173"/>
      <c r="AM1831" s="179"/>
      <c r="AN1831" s="179"/>
      <c r="AO1831" s="194"/>
      <c r="AP1831" s="179">
        <v>1E-3</v>
      </c>
      <c r="AQ1831" s="179"/>
    </row>
    <row r="1832" spans="2:43">
      <c r="B1832" s="179"/>
      <c r="C1832" s="179"/>
      <c r="D1832" s="179"/>
      <c r="E1832" s="179"/>
      <c r="F1832" s="179"/>
      <c r="G1832" s="179"/>
      <c r="H1832" s="179"/>
      <c r="I1832" s="179"/>
      <c r="J1832" s="179"/>
      <c r="K1832" s="196">
        <f t="shared" si="127"/>
        <v>0</v>
      </c>
      <c r="L1832" s="1118"/>
      <c r="M1832" s="1119"/>
      <c r="N1832" s="1118"/>
      <c r="O1832" s="1119"/>
      <c r="P1832" s="184"/>
      <c r="Q1832" s="184"/>
      <c r="R1832" s="184"/>
      <c r="S1832" s="175"/>
      <c r="T1832" s="175"/>
      <c r="U1832" s="175"/>
      <c r="V1832" s="175"/>
      <c r="W1832" s="175"/>
      <c r="X1832" s="175"/>
      <c r="Y1832" s="175"/>
      <c r="Z1832" s="175"/>
      <c r="AA1832" s="175"/>
      <c r="AB1832" s="175"/>
      <c r="AC1832" s="175"/>
      <c r="AD1832" s="179"/>
      <c r="AE1832" s="179"/>
      <c r="AF1832" s="179"/>
      <c r="AG1832" s="179"/>
      <c r="AH1832" s="179"/>
      <c r="AI1832" s="173"/>
      <c r="AJ1832" s="173"/>
      <c r="AK1832" s="173"/>
      <c r="AL1832" s="173"/>
      <c r="AM1832" s="179"/>
      <c r="AN1832" s="179"/>
      <c r="AO1832" s="194"/>
      <c r="AP1832" s="179">
        <v>1E-3</v>
      </c>
      <c r="AQ1832" s="179"/>
    </row>
    <row r="1833" spans="2:43">
      <c r="B1833" s="179"/>
      <c r="C1833" s="179"/>
      <c r="D1833" s="179"/>
      <c r="E1833" s="179"/>
      <c r="F1833" s="179"/>
      <c r="G1833" s="179"/>
      <c r="H1833" s="179"/>
      <c r="I1833" s="179"/>
      <c r="J1833" s="179"/>
      <c r="K1833" s="196">
        <f t="shared" si="127"/>
        <v>0</v>
      </c>
      <c r="L1833" s="1118"/>
      <c r="M1833" s="1119"/>
      <c r="N1833" s="1118"/>
      <c r="O1833" s="1119"/>
      <c r="P1833" s="184"/>
      <c r="Q1833" s="184"/>
      <c r="R1833" s="184"/>
      <c r="S1833" s="175"/>
      <c r="T1833" s="175"/>
      <c r="U1833" s="175"/>
      <c r="V1833" s="175"/>
      <c r="W1833" s="175"/>
      <c r="X1833" s="175"/>
      <c r="Y1833" s="175"/>
      <c r="Z1833" s="175"/>
      <c r="AA1833" s="175"/>
      <c r="AB1833" s="175"/>
      <c r="AC1833" s="175"/>
      <c r="AD1833" s="179"/>
      <c r="AE1833" s="179"/>
      <c r="AF1833" s="179"/>
      <c r="AG1833" s="179"/>
      <c r="AH1833" s="179"/>
      <c r="AI1833" s="173"/>
      <c r="AJ1833" s="173"/>
      <c r="AK1833" s="173"/>
      <c r="AL1833" s="173"/>
      <c r="AM1833" s="179"/>
      <c r="AN1833" s="179"/>
      <c r="AO1833" s="194"/>
      <c r="AP1833" s="179">
        <v>1E-3</v>
      </c>
      <c r="AQ1833" s="179"/>
    </row>
    <row r="1834" spans="2:43">
      <c r="B1834" s="179"/>
      <c r="C1834" s="179"/>
      <c r="D1834" s="179"/>
      <c r="E1834" s="179"/>
      <c r="F1834" s="179"/>
      <c r="G1834" s="179"/>
      <c r="H1834" s="179"/>
      <c r="I1834" s="179"/>
      <c r="J1834" s="179"/>
      <c r="K1834" s="196">
        <f t="shared" si="127"/>
        <v>0</v>
      </c>
      <c r="L1834" s="1118"/>
      <c r="M1834" s="1119"/>
      <c r="N1834" s="1118"/>
      <c r="O1834" s="1119"/>
      <c r="P1834" s="184"/>
      <c r="Q1834" s="184"/>
      <c r="R1834" s="184"/>
      <c r="S1834" s="175"/>
      <c r="T1834" s="175"/>
      <c r="U1834" s="175"/>
      <c r="V1834" s="175"/>
      <c r="W1834" s="175"/>
      <c r="X1834" s="175"/>
      <c r="Y1834" s="175"/>
      <c r="Z1834" s="175"/>
      <c r="AA1834" s="175"/>
      <c r="AB1834" s="175"/>
      <c r="AC1834" s="175"/>
      <c r="AD1834" s="179"/>
      <c r="AE1834" s="179"/>
      <c r="AF1834" s="179"/>
      <c r="AG1834" s="179"/>
      <c r="AH1834" s="179"/>
      <c r="AI1834" s="173"/>
      <c r="AJ1834" s="173"/>
      <c r="AK1834" s="173"/>
      <c r="AL1834" s="173"/>
      <c r="AM1834" s="179"/>
      <c r="AN1834" s="179"/>
      <c r="AO1834" s="194"/>
      <c r="AP1834" s="179">
        <v>1E-3</v>
      </c>
      <c r="AQ1834" s="179"/>
    </row>
    <row r="1835" spans="2:43">
      <c r="B1835" s="179"/>
      <c r="C1835" s="179"/>
      <c r="D1835" s="179"/>
      <c r="E1835" s="179"/>
      <c r="F1835" s="179"/>
      <c r="G1835" s="179"/>
      <c r="H1835" s="179"/>
      <c r="I1835" s="179"/>
      <c r="J1835" s="179"/>
      <c r="K1835" s="196">
        <f t="shared" si="127"/>
        <v>0</v>
      </c>
      <c r="L1835" s="1118"/>
      <c r="M1835" s="1119"/>
      <c r="N1835" s="1118"/>
      <c r="O1835" s="1119"/>
      <c r="P1835" s="184"/>
      <c r="Q1835" s="184"/>
      <c r="R1835" s="184"/>
      <c r="S1835" s="175"/>
      <c r="T1835" s="175"/>
      <c r="U1835" s="175"/>
      <c r="V1835" s="175"/>
      <c r="W1835" s="175"/>
      <c r="X1835" s="175"/>
      <c r="Y1835" s="175"/>
      <c r="Z1835" s="175"/>
      <c r="AA1835" s="175"/>
      <c r="AB1835" s="175"/>
      <c r="AC1835" s="175"/>
      <c r="AD1835" s="179"/>
      <c r="AE1835" s="179"/>
      <c r="AF1835" s="179"/>
      <c r="AG1835" s="179"/>
      <c r="AH1835" s="179"/>
      <c r="AI1835" s="173"/>
      <c r="AJ1835" s="173"/>
      <c r="AK1835" s="173"/>
      <c r="AL1835" s="173"/>
      <c r="AM1835" s="179"/>
      <c r="AN1835" s="179"/>
      <c r="AO1835" s="194"/>
      <c r="AP1835" s="179">
        <v>1E-3</v>
      </c>
      <c r="AQ1835" s="179"/>
    </row>
    <row r="1836" spans="2:43">
      <c r="B1836" s="179"/>
      <c r="C1836" s="179"/>
      <c r="D1836" s="179"/>
      <c r="E1836" s="179"/>
      <c r="F1836" s="179"/>
      <c r="G1836" s="179"/>
      <c r="H1836" s="179"/>
      <c r="I1836" s="179"/>
      <c r="J1836" s="179"/>
      <c r="K1836" s="196">
        <f t="shared" si="127"/>
        <v>0</v>
      </c>
      <c r="L1836" s="1118"/>
      <c r="M1836" s="1119"/>
      <c r="N1836" s="1118"/>
      <c r="O1836" s="1119"/>
      <c r="P1836" s="184"/>
      <c r="Q1836" s="184"/>
      <c r="R1836" s="184"/>
      <c r="S1836" s="175"/>
      <c r="T1836" s="175"/>
      <c r="U1836" s="175"/>
      <c r="V1836" s="175"/>
      <c r="W1836" s="175"/>
      <c r="X1836" s="175"/>
      <c r="Y1836" s="175"/>
      <c r="Z1836" s="175"/>
      <c r="AA1836" s="175"/>
      <c r="AB1836" s="175"/>
      <c r="AC1836" s="175"/>
      <c r="AD1836" s="179"/>
      <c r="AE1836" s="179"/>
      <c r="AF1836" s="179"/>
      <c r="AG1836" s="179"/>
      <c r="AH1836" s="179"/>
      <c r="AI1836" s="173"/>
      <c r="AJ1836" s="173"/>
      <c r="AK1836" s="173"/>
      <c r="AL1836" s="173"/>
      <c r="AM1836" s="179"/>
      <c r="AN1836" s="179"/>
      <c r="AO1836" s="194"/>
      <c r="AP1836" s="179">
        <v>1E-3</v>
      </c>
      <c r="AQ1836" s="179"/>
    </row>
    <row r="1837" spans="2:43">
      <c r="B1837" s="179"/>
      <c r="C1837" s="179"/>
      <c r="D1837" s="179"/>
      <c r="E1837" s="179"/>
      <c r="F1837" s="179"/>
      <c r="G1837" s="179"/>
      <c r="H1837" s="179"/>
      <c r="I1837" s="179"/>
      <c r="J1837" s="179"/>
      <c r="K1837" s="196">
        <f t="shared" si="127"/>
        <v>0</v>
      </c>
      <c r="L1837" s="1118"/>
      <c r="M1837" s="1119"/>
      <c r="N1837" s="1118"/>
      <c r="O1837" s="1119"/>
      <c r="P1837" s="184"/>
      <c r="Q1837" s="184"/>
      <c r="R1837" s="184"/>
      <c r="S1837" s="175"/>
      <c r="T1837" s="175"/>
      <c r="U1837" s="175"/>
      <c r="V1837" s="175"/>
      <c r="W1837" s="175"/>
      <c r="X1837" s="175"/>
      <c r="Y1837" s="175"/>
      <c r="Z1837" s="175"/>
      <c r="AA1837" s="175"/>
      <c r="AB1837" s="175"/>
      <c r="AC1837" s="175"/>
      <c r="AD1837" s="179"/>
      <c r="AE1837" s="179"/>
      <c r="AF1837" s="179"/>
      <c r="AG1837" s="179"/>
      <c r="AH1837" s="179"/>
      <c r="AI1837" s="173"/>
      <c r="AJ1837" s="173"/>
      <c r="AK1837" s="173"/>
      <c r="AL1837" s="173"/>
      <c r="AM1837" s="179"/>
      <c r="AN1837" s="179"/>
      <c r="AO1837" s="194"/>
      <c r="AP1837" s="179">
        <v>1E-3</v>
      </c>
      <c r="AQ1837" s="179"/>
    </row>
    <row r="1838" spans="2:43">
      <c r="B1838" s="179"/>
      <c r="C1838" s="179"/>
      <c r="D1838" s="179"/>
      <c r="E1838" s="179"/>
      <c r="F1838" s="179"/>
      <c r="G1838" s="179"/>
      <c r="H1838" s="179"/>
      <c r="I1838" s="179"/>
      <c r="J1838" s="179"/>
      <c r="K1838" s="196">
        <f t="shared" si="127"/>
        <v>0</v>
      </c>
      <c r="L1838" s="1118"/>
      <c r="M1838" s="1119"/>
      <c r="N1838" s="1118"/>
      <c r="O1838" s="1119"/>
      <c r="P1838" s="184"/>
      <c r="Q1838" s="184"/>
      <c r="R1838" s="184"/>
      <c r="S1838" s="175"/>
      <c r="T1838" s="175"/>
      <c r="U1838" s="175"/>
      <c r="V1838" s="175"/>
      <c r="W1838" s="175"/>
      <c r="X1838" s="175"/>
      <c r="Y1838" s="175"/>
      <c r="Z1838" s="175"/>
      <c r="AA1838" s="175"/>
      <c r="AB1838" s="175"/>
      <c r="AC1838" s="175"/>
      <c r="AD1838" s="179"/>
      <c r="AE1838" s="179"/>
      <c r="AF1838" s="179"/>
      <c r="AG1838" s="179"/>
      <c r="AH1838" s="179"/>
      <c r="AI1838" s="173"/>
      <c r="AJ1838" s="173"/>
      <c r="AK1838" s="173"/>
      <c r="AL1838" s="173"/>
      <c r="AM1838" s="179"/>
      <c r="AN1838" s="179"/>
      <c r="AO1838" s="194"/>
      <c r="AP1838" s="179">
        <v>1E-3</v>
      </c>
      <c r="AQ1838" s="179"/>
    </row>
    <row r="1839" spans="2:43">
      <c r="B1839" s="179"/>
      <c r="C1839" s="179"/>
      <c r="D1839" s="179"/>
      <c r="E1839" s="179"/>
      <c r="F1839" s="179"/>
      <c r="G1839" s="179"/>
      <c r="H1839" s="179"/>
      <c r="I1839" s="179"/>
      <c r="J1839" s="179"/>
      <c r="K1839" s="196">
        <f t="shared" si="127"/>
        <v>0</v>
      </c>
      <c r="L1839" s="1118"/>
      <c r="M1839" s="1119"/>
      <c r="N1839" s="1118"/>
      <c r="O1839" s="1119"/>
      <c r="P1839" s="184"/>
      <c r="Q1839" s="184"/>
      <c r="R1839" s="184"/>
      <c r="S1839" s="175"/>
      <c r="T1839" s="175"/>
      <c r="U1839" s="175"/>
      <c r="V1839" s="175"/>
      <c r="W1839" s="175"/>
      <c r="X1839" s="175"/>
      <c r="Y1839" s="175"/>
      <c r="Z1839" s="175"/>
      <c r="AA1839" s="175"/>
      <c r="AB1839" s="175"/>
      <c r="AC1839" s="175"/>
      <c r="AD1839" s="179"/>
      <c r="AE1839" s="179"/>
      <c r="AF1839" s="179"/>
      <c r="AG1839" s="179"/>
      <c r="AH1839" s="179"/>
      <c r="AI1839" s="173"/>
      <c r="AJ1839" s="173"/>
      <c r="AK1839" s="173"/>
      <c r="AL1839" s="173"/>
      <c r="AM1839" s="179"/>
      <c r="AN1839" s="179"/>
      <c r="AO1839" s="194"/>
      <c r="AP1839" s="179">
        <v>1E-3</v>
      </c>
      <c r="AQ1839" s="179"/>
    </row>
    <row r="1840" spans="2:43">
      <c r="B1840" s="179"/>
      <c r="C1840" s="179"/>
      <c r="D1840" s="179"/>
      <c r="E1840" s="179"/>
      <c r="F1840" s="179"/>
      <c r="G1840" s="179"/>
      <c r="H1840" s="179"/>
      <c r="I1840" s="179"/>
      <c r="J1840" s="179"/>
      <c r="K1840" s="196">
        <f t="shared" si="127"/>
        <v>0</v>
      </c>
      <c r="L1840" s="1118"/>
      <c r="M1840" s="1119"/>
      <c r="N1840" s="1118"/>
      <c r="O1840" s="1119"/>
      <c r="P1840" s="184"/>
      <c r="Q1840" s="184"/>
      <c r="R1840" s="184"/>
      <c r="S1840" s="175"/>
      <c r="T1840" s="175"/>
      <c r="U1840" s="175"/>
      <c r="V1840" s="175"/>
      <c r="W1840" s="175"/>
      <c r="X1840" s="175"/>
      <c r="Y1840" s="175"/>
      <c r="Z1840" s="175"/>
      <c r="AA1840" s="175"/>
      <c r="AB1840" s="175"/>
      <c r="AC1840" s="175"/>
      <c r="AD1840" s="179"/>
      <c r="AE1840" s="179"/>
      <c r="AF1840" s="179"/>
      <c r="AG1840" s="179"/>
      <c r="AH1840" s="179"/>
      <c r="AI1840" s="173"/>
      <c r="AJ1840" s="173"/>
      <c r="AK1840" s="173"/>
      <c r="AL1840" s="173"/>
      <c r="AM1840" s="179"/>
      <c r="AN1840" s="179"/>
      <c r="AO1840" s="194"/>
      <c r="AP1840" s="179">
        <v>1E-3</v>
      </c>
      <c r="AQ1840" s="179"/>
    </row>
    <row r="1841" spans="2:43">
      <c r="B1841" s="179"/>
      <c r="C1841" s="179"/>
      <c r="D1841" s="179"/>
      <c r="E1841" s="179"/>
      <c r="F1841" s="179"/>
      <c r="G1841" s="179"/>
      <c r="H1841" s="179"/>
      <c r="I1841" s="179"/>
      <c r="J1841" s="179"/>
      <c r="K1841" s="196">
        <f t="shared" si="127"/>
        <v>0</v>
      </c>
      <c r="L1841" s="1118"/>
      <c r="M1841" s="1119"/>
      <c r="N1841" s="1118"/>
      <c r="O1841" s="1119"/>
      <c r="P1841" s="184"/>
      <c r="Q1841" s="184"/>
      <c r="R1841" s="184"/>
      <c r="S1841" s="175"/>
      <c r="T1841" s="175"/>
      <c r="U1841" s="175"/>
      <c r="V1841" s="175"/>
      <c r="W1841" s="175"/>
      <c r="X1841" s="175"/>
      <c r="Y1841" s="175"/>
      <c r="Z1841" s="175"/>
      <c r="AA1841" s="175"/>
      <c r="AB1841" s="175"/>
      <c r="AC1841" s="175"/>
      <c r="AD1841" s="179"/>
      <c r="AE1841" s="179"/>
      <c r="AF1841" s="179"/>
      <c r="AG1841" s="179"/>
      <c r="AH1841" s="179"/>
      <c r="AI1841" s="173"/>
      <c r="AJ1841" s="173"/>
      <c r="AK1841" s="173"/>
      <c r="AL1841" s="173"/>
      <c r="AM1841" s="179"/>
      <c r="AN1841" s="179"/>
      <c r="AO1841" s="194"/>
      <c r="AP1841" s="179">
        <v>1E-3</v>
      </c>
      <c r="AQ1841" s="179"/>
    </row>
    <row r="1842" spans="2:43">
      <c r="B1842" s="179"/>
      <c r="C1842" s="179"/>
      <c r="D1842" s="179"/>
      <c r="E1842" s="179"/>
      <c r="F1842" s="179"/>
      <c r="G1842" s="179"/>
      <c r="H1842" s="179"/>
      <c r="I1842" s="179"/>
      <c r="J1842" s="179"/>
      <c r="K1842" s="196">
        <f t="shared" si="127"/>
        <v>0</v>
      </c>
      <c r="L1842" s="1118"/>
      <c r="M1842" s="1119"/>
      <c r="N1842" s="1118"/>
      <c r="O1842" s="1119"/>
      <c r="P1842" s="184"/>
      <c r="Q1842" s="184"/>
      <c r="R1842" s="184"/>
      <c r="S1842" s="175"/>
      <c r="T1842" s="175"/>
      <c r="U1842" s="175"/>
      <c r="V1842" s="175"/>
      <c r="W1842" s="175"/>
      <c r="X1842" s="175"/>
      <c r="Y1842" s="175"/>
      <c r="Z1842" s="175"/>
      <c r="AA1842" s="175"/>
      <c r="AB1842" s="175"/>
      <c r="AC1842" s="175"/>
      <c r="AD1842" s="179"/>
      <c r="AE1842" s="179"/>
      <c r="AF1842" s="179"/>
      <c r="AG1842" s="179"/>
      <c r="AH1842" s="179"/>
      <c r="AI1842" s="173"/>
      <c r="AJ1842" s="173"/>
      <c r="AK1842" s="173"/>
      <c r="AL1842" s="173"/>
      <c r="AM1842" s="179"/>
      <c r="AN1842" s="179"/>
      <c r="AO1842" s="194"/>
      <c r="AP1842" s="179">
        <v>1E-3</v>
      </c>
      <c r="AQ1842" s="179"/>
    </row>
    <row r="1843" spans="2:43">
      <c r="B1843" s="179"/>
      <c r="C1843" s="179"/>
      <c r="D1843" s="179"/>
      <c r="E1843" s="179"/>
      <c r="F1843" s="179"/>
      <c r="G1843" s="179"/>
      <c r="H1843" s="179"/>
      <c r="I1843" s="179"/>
      <c r="J1843" s="179"/>
      <c r="K1843" s="196">
        <f t="shared" si="127"/>
        <v>0</v>
      </c>
      <c r="L1843" s="1118"/>
      <c r="M1843" s="1119"/>
      <c r="N1843" s="1118"/>
      <c r="O1843" s="1119"/>
      <c r="P1843" s="184"/>
      <c r="Q1843" s="184"/>
      <c r="R1843" s="184"/>
      <c r="S1843" s="175"/>
      <c r="T1843" s="175"/>
      <c r="U1843" s="175"/>
      <c r="V1843" s="175"/>
      <c r="W1843" s="175"/>
      <c r="X1843" s="175"/>
      <c r="Y1843" s="175"/>
      <c r="Z1843" s="175"/>
      <c r="AA1843" s="175"/>
      <c r="AB1843" s="175"/>
      <c r="AC1843" s="175"/>
      <c r="AD1843" s="179"/>
      <c r="AE1843" s="179"/>
      <c r="AF1843" s="179"/>
      <c r="AG1843" s="179"/>
      <c r="AH1843" s="179"/>
      <c r="AI1843" s="173"/>
      <c r="AJ1843" s="173"/>
      <c r="AK1843" s="173"/>
      <c r="AL1843" s="173"/>
      <c r="AM1843" s="179"/>
      <c r="AN1843" s="179"/>
      <c r="AO1843" s="194"/>
      <c r="AP1843" s="179">
        <v>1E-3</v>
      </c>
      <c r="AQ1843" s="179"/>
    </row>
    <row r="1844" spans="2:43">
      <c r="B1844" s="179"/>
      <c r="C1844" s="179"/>
      <c r="D1844" s="179"/>
      <c r="E1844" s="179"/>
      <c r="F1844" s="179"/>
      <c r="G1844" s="179"/>
      <c r="H1844" s="179"/>
      <c r="I1844" s="179"/>
      <c r="J1844" s="179"/>
      <c r="K1844" s="196">
        <f t="shared" si="127"/>
        <v>0</v>
      </c>
      <c r="L1844" s="1118"/>
      <c r="M1844" s="1119"/>
      <c r="N1844" s="1118"/>
      <c r="O1844" s="1119"/>
      <c r="P1844" s="184"/>
      <c r="Q1844" s="184"/>
      <c r="R1844" s="184"/>
      <c r="S1844" s="175"/>
      <c r="T1844" s="175"/>
      <c r="U1844" s="175"/>
      <c r="V1844" s="175"/>
      <c r="W1844" s="175"/>
      <c r="X1844" s="175"/>
      <c r="Y1844" s="175"/>
      <c r="Z1844" s="175"/>
      <c r="AA1844" s="175"/>
      <c r="AB1844" s="175"/>
      <c r="AC1844" s="175"/>
      <c r="AD1844" s="179"/>
      <c r="AE1844" s="179"/>
      <c r="AF1844" s="179"/>
      <c r="AG1844" s="179"/>
      <c r="AH1844" s="179"/>
      <c r="AI1844" s="173"/>
      <c r="AJ1844" s="173"/>
      <c r="AK1844" s="173"/>
      <c r="AL1844" s="173"/>
      <c r="AM1844" s="179"/>
      <c r="AN1844" s="179"/>
      <c r="AO1844" s="194"/>
      <c r="AP1844" s="179">
        <v>1E-3</v>
      </c>
      <c r="AQ1844" s="179"/>
    </row>
    <row r="1845" spans="2:43">
      <c r="B1845" s="179"/>
      <c r="C1845" s="179"/>
      <c r="D1845" s="179"/>
      <c r="E1845" s="179"/>
      <c r="F1845" s="179"/>
      <c r="G1845" s="179"/>
      <c r="H1845" s="179"/>
      <c r="I1845" s="179"/>
      <c r="J1845" s="179"/>
      <c r="K1845" s="196">
        <f t="shared" si="127"/>
        <v>0</v>
      </c>
      <c r="L1845" s="1118"/>
      <c r="M1845" s="1119"/>
      <c r="N1845" s="1118"/>
      <c r="O1845" s="1119"/>
      <c r="P1845" s="184"/>
      <c r="Q1845" s="184"/>
      <c r="R1845" s="184"/>
      <c r="S1845" s="175"/>
      <c r="T1845" s="175"/>
      <c r="U1845" s="175"/>
      <c r="V1845" s="175"/>
      <c r="W1845" s="175"/>
      <c r="X1845" s="175"/>
      <c r="Y1845" s="175"/>
      <c r="Z1845" s="175"/>
      <c r="AA1845" s="175"/>
      <c r="AB1845" s="175"/>
      <c r="AC1845" s="175"/>
      <c r="AD1845" s="179"/>
      <c r="AE1845" s="179"/>
      <c r="AF1845" s="179"/>
      <c r="AG1845" s="179"/>
      <c r="AH1845" s="179"/>
      <c r="AI1845" s="173"/>
      <c r="AJ1845" s="173"/>
      <c r="AK1845" s="173"/>
      <c r="AL1845" s="173"/>
      <c r="AM1845" s="179"/>
      <c r="AN1845" s="179"/>
      <c r="AO1845" s="194"/>
      <c r="AP1845" s="179">
        <v>1E-3</v>
      </c>
      <c r="AQ1845" s="179"/>
    </row>
    <row r="1846" spans="2:43">
      <c r="B1846" s="179"/>
      <c r="C1846" s="179"/>
      <c r="D1846" s="179"/>
      <c r="E1846" s="179"/>
      <c r="F1846" s="179"/>
      <c r="G1846" s="179"/>
      <c r="H1846" s="179"/>
      <c r="I1846" s="179"/>
      <c r="J1846" s="179"/>
      <c r="K1846" s="196">
        <f t="shared" si="127"/>
        <v>0</v>
      </c>
      <c r="L1846" s="1118"/>
      <c r="M1846" s="1119"/>
      <c r="N1846" s="1118"/>
      <c r="O1846" s="1119"/>
      <c r="P1846" s="184"/>
      <c r="Q1846" s="184"/>
      <c r="R1846" s="184"/>
      <c r="S1846" s="175"/>
      <c r="T1846" s="175"/>
      <c r="U1846" s="175"/>
      <c r="V1846" s="175"/>
      <c r="W1846" s="175"/>
      <c r="X1846" s="175"/>
      <c r="Y1846" s="175"/>
      <c r="Z1846" s="175"/>
      <c r="AA1846" s="175"/>
      <c r="AB1846" s="175"/>
      <c r="AC1846" s="175"/>
      <c r="AD1846" s="179"/>
      <c r="AE1846" s="179"/>
      <c r="AF1846" s="179"/>
      <c r="AG1846" s="179"/>
      <c r="AH1846" s="179"/>
      <c r="AI1846" s="173"/>
      <c r="AJ1846" s="173"/>
      <c r="AK1846" s="173"/>
      <c r="AL1846" s="173"/>
      <c r="AM1846" s="179"/>
      <c r="AN1846" s="179"/>
      <c r="AO1846" s="194"/>
      <c r="AP1846" s="179">
        <v>1E-3</v>
      </c>
      <c r="AQ1846" s="179"/>
    </row>
    <row r="1847" spans="2:43">
      <c r="B1847" s="179"/>
      <c r="C1847" s="179"/>
      <c r="D1847" s="179"/>
      <c r="E1847" s="179"/>
      <c r="F1847" s="179"/>
      <c r="G1847" s="179"/>
      <c r="H1847" s="179"/>
      <c r="I1847" s="179"/>
      <c r="J1847" s="179"/>
      <c r="K1847" s="196">
        <f t="shared" si="127"/>
        <v>0</v>
      </c>
      <c r="L1847" s="1118"/>
      <c r="M1847" s="1119"/>
      <c r="N1847" s="1118"/>
      <c r="O1847" s="1119"/>
      <c r="P1847" s="184"/>
      <c r="Q1847" s="184"/>
      <c r="R1847" s="184"/>
      <c r="S1847" s="175"/>
      <c r="T1847" s="175"/>
      <c r="U1847" s="175"/>
      <c r="V1847" s="175"/>
      <c r="W1847" s="175"/>
      <c r="X1847" s="175"/>
      <c r="Y1847" s="175"/>
      <c r="Z1847" s="175"/>
      <c r="AA1847" s="175"/>
      <c r="AB1847" s="175"/>
      <c r="AC1847" s="175"/>
      <c r="AD1847" s="179"/>
      <c r="AE1847" s="179"/>
      <c r="AF1847" s="179"/>
      <c r="AG1847" s="179"/>
      <c r="AH1847" s="179"/>
      <c r="AI1847" s="173"/>
      <c r="AJ1847" s="173"/>
      <c r="AK1847" s="173"/>
      <c r="AL1847" s="173"/>
      <c r="AM1847" s="179"/>
      <c r="AN1847" s="179"/>
      <c r="AO1847" s="194"/>
      <c r="AP1847" s="179">
        <v>1E-3</v>
      </c>
      <c r="AQ1847" s="179"/>
    </row>
    <row r="1848" spans="2:43">
      <c r="B1848" s="179"/>
      <c r="C1848" s="179"/>
      <c r="D1848" s="179"/>
      <c r="E1848" s="179"/>
      <c r="F1848" s="179"/>
      <c r="G1848" s="179"/>
      <c r="H1848" s="179"/>
      <c r="I1848" s="179"/>
      <c r="J1848" s="179"/>
      <c r="K1848" s="196">
        <f t="shared" si="127"/>
        <v>0</v>
      </c>
      <c r="L1848" s="1118"/>
      <c r="M1848" s="1119"/>
      <c r="N1848" s="1118"/>
      <c r="O1848" s="1119"/>
      <c r="P1848" s="184"/>
      <c r="Q1848" s="184"/>
      <c r="R1848" s="184"/>
      <c r="S1848" s="175"/>
      <c r="T1848" s="175"/>
      <c r="U1848" s="175"/>
      <c r="V1848" s="175"/>
      <c r="W1848" s="175"/>
      <c r="X1848" s="175"/>
      <c r="Y1848" s="175"/>
      <c r="Z1848" s="175"/>
      <c r="AA1848" s="175"/>
      <c r="AB1848" s="175"/>
      <c r="AC1848" s="175"/>
      <c r="AD1848" s="179"/>
      <c r="AE1848" s="179"/>
      <c r="AF1848" s="179"/>
      <c r="AG1848" s="179"/>
      <c r="AH1848" s="179"/>
      <c r="AI1848" s="173"/>
      <c r="AJ1848" s="173"/>
      <c r="AK1848" s="173"/>
      <c r="AL1848" s="173"/>
      <c r="AM1848" s="179"/>
      <c r="AN1848" s="179"/>
      <c r="AO1848" s="194"/>
      <c r="AP1848" s="179">
        <v>1E-3</v>
      </c>
      <c r="AQ1848" s="179"/>
    </row>
    <row r="1849" spans="2:43">
      <c r="B1849" s="179"/>
      <c r="C1849" s="179"/>
      <c r="D1849" s="179"/>
      <c r="E1849" s="179"/>
      <c r="F1849" s="179"/>
      <c r="G1849" s="179"/>
      <c r="H1849" s="179"/>
      <c r="I1849" s="179"/>
      <c r="J1849" s="179"/>
      <c r="K1849" s="196">
        <f t="shared" si="127"/>
        <v>0</v>
      </c>
      <c r="L1849" s="1118"/>
      <c r="M1849" s="1119"/>
      <c r="N1849" s="1118"/>
      <c r="O1849" s="1119"/>
      <c r="P1849" s="184"/>
      <c r="Q1849" s="184"/>
      <c r="R1849" s="184"/>
      <c r="S1849" s="175"/>
      <c r="T1849" s="175"/>
      <c r="U1849" s="175"/>
      <c r="V1849" s="175"/>
      <c r="W1849" s="175"/>
      <c r="X1849" s="175"/>
      <c r="Y1849" s="175"/>
      <c r="Z1849" s="175"/>
      <c r="AA1849" s="175"/>
      <c r="AB1849" s="175"/>
      <c r="AC1849" s="175"/>
      <c r="AD1849" s="179"/>
      <c r="AE1849" s="179"/>
      <c r="AF1849" s="179"/>
      <c r="AG1849" s="179"/>
      <c r="AH1849" s="179"/>
      <c r="AI1849" s="173"/>
      <c r="AJ1849" s="173"/>
      <c r="AK1849" s="173"/>
      <c r="AL1849" s="173"/>
      <c r="AM1849" s="179"/>
      <c r="AN1849" s="179"/>
      <c r="AO1849" s="194"/>
      <c r="AP1849" s="179">
        <v>1E-3</v>
      </c>
      <c r="AQ1849" s="179"/>
    </row>
    <row r="1850" spans="2:43">
      <c r="B1850" s="179"/>
      <c r="C1850" s="179"/>
      <c r="D1850" s="179"/>
      <c r="E1850" s="179"/>
      <c r="F1850" s="179"/>
      <c r="G1850" s="179"/>
      <c r="H1850" s="179"/>
      <c r="I1850" s="179"/>
      <c r="J1850" s="179"/>
      <c r="K1850" s="196">
        <f t="shared" si="127"/>
        <v>0</v>
      </c>
      <c r="L1850" s="1118"/>
      <c r="M1850" s="1119"/>
      <c r="N1850" s="1118"/>
      <c r="O1850" s="1119"/>
      <c r="P1850" s="184"/>
      <c r="Q1850" s="184"/>
      <c r="R1850" s="184"/>
      <c r="S1850" s="175"/>
      <c r="T1850" s="175"/>
      <c r="U1850" s="175"/>
      <c r="V1850" s="175"/>
      <c r="W1850" s="175"/>
      <c r="X1850" s="175"/>
      <c r="Y1850" s="175"/>
      <c r="Z1850" s="175"/>
      <c r="AA1850" s="175"/>
      <c r="AB1850" s="175"/>
      <c r="AC1850" s="175"/>
      <c r="AD1850" s="179"/>
      <c r="AE1850" s="179"/>
      <c r="AF1850" s="179"/>
      <c r="AG1850" s="179"/>
      <c r="AH1850" s="179"/>
      <c r="AI1850" s="173"/>
      <c r="AJ1850" s="173"/>
      <c r="AK1850" s="173"/>
      <c r="AL1850" s="173"/>
      <c r="AM1850" s="179"/>
      <c r="AN1850" s="179"/>
      <c r="AO1850" s="194"/>
      <c r="AP1850" s="179">
        <v>1E-3</v>
      </c>
      <c r="AQ1850" s="179"/>
    </row>
    <row r="1851" spans="2:43">
      <c r="B1851" s="179"/>
      <c r="C1851" s="179"/>
      <c r="D1851" s="179"/>
      <c r="E1851" s="179"/>
      <c r="F1851" s="179"/>
      <c r="G1851" s="179"/>
      <c r="H1851" s="179"/>
      <c r="I1851" s="179"/>
      <c r="J1851" s="179"/>
      <c r="K1851" s="196">
        <f t="shared" si="127"/>
        <v>0</v>
      </c>
      <c r="L1851" s="1118"/>
      <c r="M1851" s="1119"/>
      <c r="N1851" s="1118"/>
      <c r="O1851" s="1119"/>
      <c r="P1851" s="184"/>
      <c r="Q1851" s="184"/>
      <c r="R1851" s="184"/>
      <c r="S1851" s="175"/>
      <c r="T1851" s="175"/>
      <c r="U1851" s="175"/>
      <c r="V1851" s="175"/>
      <c r="W1851" s="175"/>
      <c r="X1851" s="175"/>
      <c r="Y1851" s="175"/>
      <c r="Z1851" s="175"/>
      <c r="AA1851" s="175"/>
      <c r="AB1851" s="175"/>
      <c r="AC1851" s="175"/>
      <c r="AD1851" s="179"/>
      <c r="AE1851" s="179"/>
      <c r="AF1851" s="179"/>
      <c r="AG1851" s="179"/>
      <c r="AH1851" s="179"/>
      <c r="AI1851" s="173"/>
      <c r="AJ1851" s="173"/>
      <c r="AK1851" s="173"/>
      <c r="AL1851" s="173"/>
      <c r="AM1851" s="179"/>
      <c r="AN1851" s="179"/>
      <c r="AO1851" s="194"/>
      <c r="AP1851" s="179">
        <v>1E-3</v>
      </c>
      <c r="AQ1851" s="179"/>
    </row>
    <row r="1852" spans="2:43">
      <c r="B1852" s="179"/>
      <c r="C1852" s="179"/>
      <c r="D1852" s="179"/>
      <c r="E1852" s="179"/>
      <c r="F1852" s="179"/>
      <c r="G1852" s="179"/>
      <c r="H1852" s="179"/>
      <c r="I1852" s="179"/>
      <c r="J1852" s="179"/>
      <c r="K1852" s="196">
        <f t="shared" si="127"/>
        <v>0</v>
      </c>
      <c r="L1852" s="1118"/>
      <c r="M1852" s="1119"/>
      <c r="N1852" s="1118"/>
      <c r="O1852" s="1119"/>
      <c r="P1852" s="184"/>
      <c r="Q1852" s="184"/>
      <c r="R1852" s="184"/>
      <c r="S1852" s="175"/>
      <c r="T1852" s="175"/>
      <c r="U1852" s="175"/>
      <c r="V1852" s="175"/>
      <c r="W1852" s="175"/>
      <c r="X1852" s="175"/>
      <c r="Y1852" s="175"/>
      <c r="Z1852" s="175"/>
      <c r="AA1852" s="175"/>
      <c r="AB1852" s="175"/>
      <c r="AC1852" s="175"/>
      <c r="AD1852" s="179"/>
      <c r="AE1852" s="179"/>
      <c r="AF1852" s="179"/>
      <c r="AG1852" s="179"/>
      <c r="AH1852" s="179"/>
      <c r="AI1852" s="173"/>
      <c r="AJ1852" s="173"/>
      <c r="AK1852" s="173"/>
      <c r="AL1852" s="173"/>
      <c r="AM1852" s="179"/>
      <c r="AN1852" s="179"/>
      <c r="AO1852" s="194"/>
      <c r="AP1852" s="179">
        <v>1E-3</v>
      </c>
      <c r="AQ1852" s="179"/>
    </row>
    <row r="1853" spans="2:43">
      <c r="B1853" s="179"/>
      <c r="C1853" s="179"/>
      <c r="D1853" s="179"/>
      <c r="E1853" s="179"/>
      <c r="F1853" s="179"/>
      <c r="G1853" s="179"/>
      <c r="H1853" s="179"/>
      <c r="I1853" s="179"/>
      <c r="J1853" s="179"/>
      <c r="K1853" s="196">
        <f t="shared" si="127"/>
        <v>0</v>
      </c>
      <c r="L1853" s="1118"/>
      <c r="M1853" s="1119"/>
      <c r="N1853" s="1118"/>
      <c r="O1853" s="1119"/>
      <c r="P1853" s="184"/>
      <c r="Q1853" s="184"/>
      <c r="R1853" s="184"/>
      <c r="S1853" s="175"/>
      <c r="T1853" s="175"/>
      <c r="U1853" s="175"/>
      <c r="V1853" s="175"/>
      <c r="W1853" s="175"/>
      <c r="X1853" s="175"/>
      <c r="Y1853" s="175"/>
      <c r="Z1853" s="175"/>
      <c r="AA1853" s="175"/>
      <c r="AB1853" s="175"/>
      <c r="AC1853" s="175"/>
      <c r="AD1853" s="179"/>
      <c r="AE1853" s="179"/>
      <c r="AF1853" s="179"/>
      <c r="AG1853" s="179"/>
      <c r="AH1853" s="179"/>
      <c r="AI1853" s="173"/>
      <c r="AJ1853" s="173"/>
      <c r="AK1853" s="173"/>
      <c r="AL1853" s="173"/>
      <c r="AM1853" s="179"/>
      <c r="AN1853" s="179"/>
      <c r="AO1853" s="194"/>
      <c r="AP1853" s="179">
        <v>1E-3</v>
      </c>
      <c r="AQ1853" s="179"/>
    </row>
    <row r="1854" spans="2:43">
      <c r="B1854" s="179"/>
      <c r="C1854" s="179"/>
      <c r="D1854" s="179"/>
      <c r="E1854" s="179"/>
      <c r="F1854" s="179"/>
      <c r="G1854" s="179"/>
      <c r="H1854" s="179"/>
      <c r="I1854" s="179"/>
      <c r="J1854" s="179"/>
      <c r="K1854" s="196">
        <f t="shared" si="127"/>
        <v>0</v>
      </c>
      <c r="L1854" s="1118"/>
      <c r="M1854" s="1119"/>
      <c r="N1854" s="1118"/>
      <c r="O1854" s="1119"/>
      <c r="P1854" s="184"/>
      <c r="Q1854" s="184"/>
      <c r="R1854" s="184"/>
      <c r="S1854" s="175"/>
      <c r="T1854" s="175"/>
      <c r="U1854" s="175"/>
      <c r="V1854" s="175"/>
      <c r="W1854" s="175"/>
      <c r="X1854" s="175"/>
      <c r="Y1854" s="175"/>
      <c r="Z1854" s="175"/>
      <c r="AA1854" s="175"/>
      <c r="AB1854" s="175"/>
      <c r="AC1854" s="175"/>
      <c r="AD1854" s="179"/>
      <c r="AE1854" s="179"/>
      <c r="AF1854" s="179"/>
      <c r="AG1854" s="179"/>
      <c r="AH1854" s="179"/>
      <c r="AI1854" s="173"/>
      <c r="AJ1854" s="173"/>
      <c r="AK1854" s="173"/>
      <c r="AL1854" s="173"/>
      <c r="AM1854" s="179"/>
      <c r="AN1854" s="179"/>
      <c r="AO1854" s="194"/>
      <c r="AP1854" s="179">
        <v>1E-3</v>
      </c>
      <c r="AQ1854" s="179"/>
    </row>
    <row r="1855" spans="2:43">
      <c r="B1855" s="179"/>
      <c r="C1855" s="179"/>
      <c r="D1855" s="179"/>
      <c r="E1855" s="179"/>
      <c r="F1855" s="179"/>
      <c r="G1855" s="179"/>
      <c r="H1855" s="179"/>
      <c r="I1855" s="179"/>
      <c r="J1855" s="179"/>
      <c r="K1855" s="196">
        <f t="shared" si="127"/>
        <v>0</v>
      </c>
      <c r="L1855" s="1118"/>
      <c r="M1855" s="1119"/>
      <c r="N1855" s="1118"/>
      <c r="O1855" s="1119"/>
      <c r="P1855" s="184"/>
      <c r="Q1855" s="184"/>
      <c r="R1855" s="184"/>
      <c r="S1855" s="175"/>
      <c r="T1855" s="175"/>
      <c r="U1855" s="175"/>
      <c r="V1855" s="175"/>
      <c r="W1855" s="175"/>
      <c r="X1855" s="175"/>
      <c r="Y1855" s="175"/>
      <c r="Z1855" s="175"/>
      <c r="AA1855" s="175"/>
      <c r="AB1855" s="175"/>
      <c r="AC1855" s="175"/>
      <c r="AD1855" s="179"/>
      <c r="AE1855" s="179"/>
      <c r="AF1855" s="179"/>
      <c r="AG1855" s="179"/>
      <c r="AH1855" s="179"/>
      <c r="AI1855" s="173"/>
      <c r="AJ1855" s="173"/>
      <c r="AK1855" s="173"/>
      <c r="AL1855" s="173"/>
      <c r="AM1855" s="179"/>
      <c r="AN1855" s="179"/>
      <c r="AO1855" s="194"/>
      <c r="AP1855" s="179">
        <v>1E-3</v>
      </c>
      <c r="AQ1855" s="179"/>
    </row>
    <row r="1856" spans="2:43">
      <c r="B1856" s="179"/>
      <c r="C1856" s="179"/>
      <c r="D1856" s="179"/>
      <c r="E1856" s="179"/>
      <c r="F1856" s="179"/>
      <c r="G1856" s="179"/>
      <c r="H1856" s="179"/>
      <c r="I1856" s="179"/>
      <c r="J1856" s="179"/>
      <c r="K1856" s="196">
        <f t="shared" si="127"/>
        <v>0</v>
      </c>
      <c r="L1856" s="1118"/>
      <c r="M1856" s="1119"/>
      <c r="N1856" s="1118"/>
      <c r="O1856" s="1119"/>
      <c r="P1856" s="184"/>
      <c r="Q1856" s="184"/>
      <c r="R1856" s="184"/>
      <c r="S1856" s="175"/>
      <c r="T1856" s="175"/>
      <c r="U1856" s="175"/>
      <c r="V1856" s="175"/>
      <c r="W1856" s="175"/>
      <c r="X1856" s="175"/>
      <c r="Y1856" s="175"/>
      <c r="Z1856" s="175"/>
      <c r="AA1856" s="175"/>
      <c r="AB1856" s="175"/>
      <c r="AC1856" s="175"/>
      <c r="AD1856" s="179"/>
      <c r="AE1856" s="179"/>
      <c r="AF1856" s="179"/>
      <c r="AG1856" s="179"/>
      <c r="AH1856" s="179"/>
      <c r="AI1856" s="173"/>
      <c r="AJ1856" s="173"/>
      <c r="AK1856" s="173"/>
      <c r="AL1856" s="173"/>
      <c r="AM1856" s="179"/>
      <c r="AN1856" s="179"/>
      <c r="AO1856" s="194"/>
      <c r="AP1856" s="179">
        <v>1E-3</v>
      </c>
      <c r="AQ1856" s="179"/>
    </row>
    <row r="1857" spans="2:43">
      <c r="B1857" s="179"/>
      <c r="C1857" s="179"/>
      <c r="D1857" s="179"/>
      <c r="E1857" s="179"/>
      <c r="F1857" s="179"/>
      <c r="G1857" s="179"/>
      <c r="H1857" s="179"/>
      <c r="I1857" s="179"/>
      <c r="J1857" s="179"/>
      <c r="K1857" s="196">
        <f t="shared" si="127"/>
        <v>0</v>
      </c>
      <c r="L1857" s="1118"/>
      <c r="M1857" s="1119"/>
      <c r="N1857" s="1118"/>
      <c r="O1857" s="1119"/>
      <c r="P1857" s="184"/>
      <c r="Q1857" s="184"/>
      <c r="R1857" s="184"/>
      <c r="S1857" s="175"/>
      <c r="T1857" s="175"/>
      <c r="U1857" s="175"/>
      <c r="V1857" s="175"/>
      <c r="W1857" s="175"/>
      <c r="X1857" s="175"/>
      <c r="Y1857" s="175"/>
      <c r="Z1857" s="175"/>
      <c r="AA1857" s="175"/>
      <c r="AB1857" s="175"/>
      <c r="AC1857" s="175"/>
      <c r="AD1857" s="179"/>
      <c r="AE1857" s="179"/>
      <c r="AF1857" s="179"/>
      <c r="AG1857" s="179"/>
      <c r="AH1857" s="179"/>
      <c r="AI1857" s="173"/>
      <c r="AJ1857" s="173"/>
      <c r="AK1857" s="173"/>
      <c r="AL1857" s="173"/>
      <c r="AM1857" s="179"/>
      <c r="AN1857" s="179"/>
      <c r="AO1857" s="194"/>
      <c r="AP1857" s="179">
        <v>1E-3</v>
      </c>
      <c r="AQ1857" s="179"/>
    </row>
    <row r="1858" spans="2:43">
      <c r="B1858" s="179"/>
      <c r="C1858" s="179"/>
      <c r="D1858" s="179"/>
      <c r="E1858" s="179"/>
      <c r="F1858" s="179"/>
      <c r="G1858" s="179"/>
      <c r="H1858" s="179"/>
      <c r="I1858" s="179"/>
      <c r="J1858" s="179"/>
      <c r="K1858" s="196">
        <f t="shared" si="127"/>
        <v>0</v>
      </c>
      <c r="L1858" s="1118"/>
      <c r="M1858" s="1119"/>
      <c r="N1858" s="1118"/>
      <c r="O1858" s="1119"/>
      <c r="P1858" s="184"/>
      <c r="Q1858" s="184"/>
      <c r="R1858" s="184"/>
      <c r="S1858" s="175"/>
      <c r="T1858" s="175"/>
      <c r="U1858" s="175"/>
      <c r="V1858" s="175"/>
      <c r="W1858" s="175"/>
      <c r="X1858" s="175"/>
      <c r="Y1858" s="175"/>
      <c r="Z1858" s="175"/>
      <c r="AA1858" s="175"/>
      <c r="AB1858" s="175"/>
      <c r="AC1858" s="175"/>
      <c r="AD1858" s="179"/>
      <c r="AE1858" s="179"/>
      <c r="AF1858" s="179"/>
      <c r="AG1858" s="179"/>
      <c r="AH1858" s="179"/>
      <c r="AI1858" s="173"/>
      <c r="AJ1858" s="173"/>
      <c r="AK1858" s="173"/>
      <c r="AL1858" s="173"/>
      <c r="AM1858" s="179"/>
      <c r="AN1858" s="179"/>
      <c r="AO1858" s="194"/>
      <c r="AP1858" s="179">
        <v>1E-3</v>
      </c>
      <c r="AQ1858" s="179"/>
    </row>
    <row r="1859" spans="2:43">
      <c r="B1859" s="179"/>
      <c r="C1859" s="179"/>
      <c r="D1859" s="179"/>
      <c r="E1859" s="179"/>
      <c r="F1859" s="179"/>
      <c r="G1859" s="179"/>
      <c r="H1859" s="179"/>
      <c r="I1859" s="179"/>
      <c r="J1859" s="179"/>
      <c r="K1859" s="196">
        <f t="shared" si="127"/>
        <v>0</v>
      </c>
      <c r="L1859" s="1118"/>
      <c r="M1859" s="1119"/>
      <c r="N1859" s="1118"/>
      <c r="O1859" s="1119"/>
      <c r="P1859" s="184"/>
      <c r="Q1859" s="184"/>
      <c r="R1859" s="184"/>
      <c r="S1859" s="175"/>
      <c r="T1859" s="175"/>
      <c r="U1859" s="175"/>
      <c r="V1859" s="175"/>
      <c r="W1859" s="175"/>
      <c r="X1859" s="175"/>
      <c r="Y1859" s="175"/>
      <c r="Z1859" s="175"/>
      <c r="AA1859" s="175"/>
      <c r="AB1859" s="175"/>
      <c r="AC1859" s="175"/>
      <c r="AD1859" s="179"/>
      <c r="AE1859" s="179"/>
      <c r="AF1859" s="179"/>
      <c r="AG1859" s="179"/>
      <c r="AH1859" s="179"/>
      <c r="AI1859" s="173"/>
      <c r="AJ1859" s="173"/>
      <c r="AK1859" s="173"/>
      <c r="AL1859" s="173"/>
      <c r="AM1859" s="179"/>
      <c r="AN1859" s="179"/>
      <c r="AO1859" s="194"/>
      <c r="AP1859" s="179">
        <v>1E-3</v>
      </c>
      <c r="AQ1859" s="179"/>
    </row>
    <row r="1860" spans="2:43">
      <c r="B1860" s="179"/>
      <c r="C1860" s="179"/>
      <c r="D1860" s="179"/>
      <c r="E1860" s="179"/>
      <c r="F1860" s="179"/>
      <c r="G1860" s="179"/>
      <c r="H1860" s="179"/>
      <c r="I1860" s="179"/>
      <c r="J1860" s="179"/>
      <c r="K1860" s="196">
        <f t="shared" si="127"/>
        <v>0</v>
      </c>
      <c r="L1860" s="1118"/>
      <c r="M1860" s="1119"/>
      <c r="N1860" s="1118"/>
      <c r="O1860" s="1119"/>
      <c r="P1860" s="184"/>
      <c r="Q1860" s="184"/>
      <c r="R1860" s="184"/>
      <c r="S1860" s="175"/>
      <c r="T1860" s="175"/>
      <c r="U1860" s="175"/>
      <c r="V1860" s="175"/>
      <c r="W1860" s="175"/>
      <c r="X1860" s="175"/>
      <c r="Y1860" s="175"/>
      <c r="Z1860" s="175"/>
      <c r="AA1860" s="175"/>
      <c r="AB1860" s="175"/>
      <c r="AC1860" s="175"/>
      <c r="AD1860" s="179"/>
      <c r="AE1860" s="179"/>
      <c r="AF1860" s="179"/>
      <c r="AG1860" s="179"/>
      <c r="AH1860" s="179"/>
      <c r="AI1860" s="173"/>
      <c r="AJ1860" s="173"/>
      <c r="AK1860" s="173"/>
      <c r="AL1860" s="173"/>
      <c r="AM1860" s="179"/>
      <c r="AN1860" s="179"/>
      <c r="AO1860" s="194"/>
      <c r="AP1860" s="179">
        <v>1E-3</v>
      </c>
      <c r="AQ1860" s="179"/>
    </row>
    <row r="1861" spans="2:43">
      <c r="B1861" s="179"/>
      <c r="C1861" s="179"/>
      <c r="D1861" s="179"/>
      <c r="E1861" s="179"/>
      <c r="F1861" s="179"/>
      <c r="G1861" s="179"/>
      <c r="H1861" s="179"/>
      <c r="I1861" s="179"/>
      <c r="J1861" s="179"/>
      <c r="K1861" s="196">
        <f t="shared" ref="K1861:K1924" si="128">AO1861+J1861</f>
        <v>0</v>
      </c>
      <c r="L1861" s="1118"/>
      <c r="M1861" s="1119"/>
      <c r="N1861" s="1118"/>
      <c r="O1861" s="1119"/>
      <c r="P1861" s="184"/>
      <c r="Q1861" s="184"/>
      <c r="R1861" s="184"/>
      <c r="S1861" s="175"/>
      <c r="T1861" s="175"/>
      <c r="U1861" s="175"/>
      <c r="V1861" s="175"/>
      <c r="W1861" s="175"/>
      <c r="X1861" s="175"/>
      <c r="Y1861" s="175"/>
      <c r="Z1861" s="175"/>
      <c r="AA1861" s="175"/>
      <c r="AB1861" s="175"/>
      <c r="AC1861" s="175"/>
      <c r="AD1861" s="179"/>
      <c r="AE1861" s="179"/>
      <c r="AF1861" s="179"/>
      <c r="AG1861" s="179"/>
      <c r="AH1861" s="179"/>
      <c r="AI1861" s="173"/>
      <c r="AJ1861" s="173"/>
      <c r="AK1861" s="173"/>
      <c r="AL1861" s="173"/>
      <c r="AM1861" s="179"/>
      <c r="AN1861" s="179"/>
      <c r="AO1861" s="194"/>
      <c r="AP1861" s="179">
        <v>1E-3</v>
      </c>
      <c r="AQ1861" s="179"/>
    </row>
    <row r="1862" spans="2:43">
      <c r="B1862" s="179"/>
      <c r="C1862" s="179"/>
      <c r="D1862" s="179"/>
      <c r="E1862" s="179"/>
      <c r="F1862" s="179"/>
      <c r="G1862" s="179"/>
      <c r="H1862" s="179"/>
      <c r="I1862" s="179"/>
      <c r="J1862" s="179"/>
      <c r="K1862" s="196">
        <f t="shared" si="128"/>
        <v>0</v>
      </c>
      <c r="L1862" s="1118"/>
      <c r="M1862" s="1119"/>
      <c r="N1862" s="1118"/>
      <c r="O1862" s="1119"/>
      <c r="P1862" s="184"/>
      <c r="Q1862" s="184"/>
      <c r="R1862" s="184"/>
      <c r="S1862" s="175"/>
      <c r="T1862" s="175"/>
      <c r="U1862" s="175"/>
      <c r="V1862" s="175"/>
      <c r="W1862" s="175"/>
      <c r="X1862" s="175"/>
      <c r="Y1862" s="175"/>
      <c r="Z1862" s="175"/>
      <c r="AA1862" s="175"/>
      <c r="AB1862" s="175"/>
      <c r="AC1862" s="175"/>
      <c r="AD1862" s="179"/>
      <c r="AE1862" s="179"/>
      <c r="AF1862" s="179"/>
      <c r="AG1862" s="179"/>
      <c r="AH1862" s="179"/>
      <c r="AI1862" s="173"/>
      <c r="AJ1862" s="173"/>
      <c r="AK1862" s="173"/>
      <c r="AL1862" s="173"/>
      <c r="AM1862" s="179"/>
      <c r="AN1862" s="179"/>
      <c r="AO1862" s="194"/>
      <c r="AP1862" s="179">
        <v>1E-3</v>
      </c>
      <c r="AQ1862" s="179"/>
    </row>
    <row r="1863" spans="2:43">
      <c r="B1863" s="179"/>
      <c r="C1863" s="179"/>
      <c r="D1863" s="179"/>
      <c r="E1863" s="179"/>
      <c r="F1863" s="179"/>
      <c r="G1863" s="179"/>
      <c r="H1863" s="179"/>
      <c r="I1863" s="179"/>
      <c r="J1863" s="179"/>
      <c r="K1863" s="196">
        <f t="shared" si="128"/>
        <v>0</v>
      </c>
      <c r="L1863" s="1118"/>
      <c r="M1863" s="1119"/>
      <c r="N1863" s="1118"/>
      <c r="O1863" s="1119"/>
      <c r="P1863" s="184"/>
      <c r="Q1863" s="184"/>
      <c r="R1863" s="184"/>
      <c r="S1863" s="175"/>
      <c r="T1863" s="175"/>
      <c r="U1863" s="175"/>
      <c r="V1863" s="175"/>
      <c r="W1863" s="175"/>
      <c r="X1863" s="175"/>
      <c r="Y1863" s="175"/>
      <c r="Z1863" s="175"/>
      <c r="AA1863" s="175"/>
      <c r="AB1863" s="175"/>
      <c r="AC1863" s="175"/>
      <c r="AD1863" s="179"/>
      <c r="AE1863" s="179"/>
      <c r="AF1863" s="179"/>
      <c r="AG1863" s="179"/>
      <c r="AH1863" s="179"/>
      <c r="AI1863" s="173"/>
      <c r="AJ1863" s="173"/>
      <c r="AK1863" s="173"/>
      <c r="AL1863" s="173"/>
      <c r="AM1863" s="179"/>
      <c r="AN1863" s="179"/>
      <c r="AO1863" s="194"/>
      <c r="AP1863" s="179">
        <v>1E-3</v>
      </c>
      <c r="AQ1863" s="179"/>
    </row>
    <row r="1864" spans="2:43">
      <c r="B1864" s="179"/>
      <c r="C1864" s="179"/>
      <c r="D1864" s="179"/>
      <c r="E1864" s="179"/>
      <c r="F1864" s="179"/>
      <c r="G1864" s="179"/>
      <c r="H1864" s="179"/>
      <c r="I1864" s="179"/>
      <c r="J1864" s="179"/>
      <c r="K1864" s="196">
        <f t="shared" si="128"/>
        <v>0</v>
      </c>
      <c r="L1864" s="1118"/>
      <c r="M1864" s="1119"/>
      <c r="N1864" s="1118"/>
      <c r="O1864" s="1119"/>
      <c r="P1864" s="184"/>
      <c r="Q1864" s="184"/>
      <c r="R1864" s="184"/>
      <c r="S1864" s="175"/>
      <c r="T1864" s="175"/>
      <c r="U1864" s="175"/>
      <c r="V1864" s="175"/>
      <c r="W1864" s="175"/>
      <c r="X1864" s="175"/>
      <c r="Y1864" s="175"/>
      <c r="Z1864" s="175"/>
      <c r="AA1864" s="175"/>
      <c r="AB1864" s="175"/>
      <c r="AC1864" s="175"/>
      <c r="AD1864" s="179"/>
      <c r="AE1864" s="179"/>
      <c r="AF1864" s="179"/>
      <c r="AG1864" s="179"/>
      <c r="AH1864" s="179"/>
      <c r="AI1864" s="173"/>
      <c r="AJ1864" s="173"/>
      <c r="AK1864" s="173"/>
      <c r="AL1864" s="173"/>
      <c r="AM1864" s="179"/>
      <c r="AN1864" s="179"/>
      <c r="AO1864" s="194"/>
      <c r="AP1864" s="179">
        <v>1E-3</v>
      </c>
      <c r="AQ1864" s="179"/>
    </row>
    <row r="1865" spans="2:43">
      <c r="B1865" s="179"/>
      <c r="C1865" s="179"/>
      <c r="D1865" s="179"/>
      <c r="E1865" s="179"/>
      <c r="F1865" s="179"/>
      <c r="G1865" s="179"/>
      <c r="H1865" s="179"/>
      <c r="I1865" s="179"/>
      <c r="J1865" s="179"/>
      <c r="K1865" s="196">
        <f t="shared" si="128"/>
        <v>0</v>
      </c>
      <c r="L1865" s="1118"/>
      <c r="M1865" s="1119"/>
      <c r="N1865" s="1118"/>
      <c r="O1865" s="1119"/>
      <c r="P1865" s="184"/>
      <c r="Q1865" s="184"/>
      <c r="R1865" s="184"/>
      <c r="S1865" s="175"/>
      <c r="T1865" s="175"/>
      <c r="U1865" s="175"/>
      <c r="V1865" s="175"/>
      <c r="W1865" s="175"/>
      <c r="X1865" s="175"/>
      <c r="Y1865" s="175"/>
      <c r="Z1865" s="175"/>
      <c r="AA1865" s="175"/>
      <c r="AB1865" s="175"/>
      <c r="AC1865" s="175"/>
      <c r="AD1865" s="179"/>
      <c r="AE1865" s="179"/>
      <c r="AF1865" s="179"/>
      <c r="AG1865" s="179"/>
      <c r="AH1865" s="179"/>
      <c r="AI1865" s="173"/>
      <c r="AJ1865" s="173"/>
      <c r="AK1865" s="173"/>
      <c r="AL1865" s="173"/>
      <c r="AM1865" s="179"/>
      <c r="AN1865" s="179"/>
      <c r="AO1865" s="194"/>
      <c r="AP1865" s="179">
        <v>1E-3</v>
      </c>
      <c r="AQ1865" s="179"/>
    </row>
    <row r="1866" spans="2:43">
      <c r="B1866" s="179"/>
      <c r="C1866" s="179"/>
      <c r="D1866" s="179"/>
      <c r="E1866" s="179"/>
      <c r="F1866" s="179"/>
      <c r="G1866" s="179"/>
      <c r="H1866" s="179"/>
      <c r="I1866" s="179"/>
      <c r="J1866" s="179"/>
      <c r="K1866" s="196">
        <f t="shared" si="128"/>
        <v>0</v>
      </c>
      <c r="L1866" s="1118"/>
      <c r="M1866" s="1119"/>
      <c r="N1866" s="1118"/>
      <c r="O1866" s="1119"/>
      <c r="P1866" s="184"/>
      <c r="Q1866" s="184"/>
      <c r="R1866" s="184"/>
      <c r="S1866" s="175"/>
      <c r="T1866" s="175"/>
      <c r="U1866" s="175"/>
      <c r="V1866" s="175"/>
      <c r="W1866" s="175"/>
      <c r="X1866" s="175"/>
      <c r="Y1866" s="175"/>
      <c r="Z1866" s="175"/>
      <c r="AA1866" s="175"/>
      <c r="AB1866" s="175"/>
      <c r="AC1866" s="175"/>
      <c r="AD1866" s="179"/>
      <c r="AE1866" s="179"/>
      <c r="AF1866" s="179"/>
      <c r="AG1866" s="179"/>
      <c r="AH1866" s="179"/>
      <c r="AI1866" s="173"/>
      <c r="AJ1866" s="173"/>
      <c r="AK1866" s="173"/>
      <c r="AL1866" s="173"/>
      <c r="AM1866" s="179"/>
      <c r="AN1866" s="179"/>
      <c r="AO1866" s="194"/>
      <c r="AP1866" s="179">
        <v>1E-3</v>
      </c>
      <c r="AQ1866" s="179"/>
    </row>
    <row r="1867" spans="2:43">
      <c r="B1867" s="179"/>
      <c r="C1867" s="179"/>
      <c r="D1867" s="179"/>
      <c r="E1867" s="179"/>
      <c r="F1867" s="179"/>
      <c r="G1867" s="179"/>
      <c r="H1867" s="179"/>
      <c r="I1867" s="179"/>
      <c r="J1867" s="179"/>
      <c r="K1867" s="196">
        <f t="shared" si="128"/>
        <v>0</v>
      </c>
      <c r="L1867" s="1118"/>
      <c r="M1867" s="1119"/>
      <c r="N1867" s="1118"/>
      <c r="O1867" s="1119"/>
      <c r="P1867" s="184"/>
      <c r="Q1867" s="184"/>
      <c r="R1867" s="184"/>
      <c r="S1867" s="175"/>
      <c r="T1867" s="175"/>
      <c r="U1867" s="175"/>
      <c r="V1867" s="175"/>
      <c r="W1867" s="175"/>
      <c r="X1867" s="175"/>
      <c r="Y1867" s="175"/>
      <c r="Z1867" s="175"/>
      <c r="AA1867" s="175"/>
      <c r="AB1867" s="175"/>
      <c r="AC1867" s="175"/>
      <c r="AD1867" s="179"/>
      <c r="AE1867" s="179"/>
      <c r="AF1867" s="179"/>
      <c r="AG1867" s="179"/>
      <c r="AH1867" s="179"/>
      <c r="AI1867" s="173"/>
      <c r="AJ1867" s="173"/>
      <c r="AK1867" s="173"/>
      <c r="AL1867" s="173"/>
      <c r="AM1867" s="179"/>
      <c r="AN1867" s="179"/>
      <c r="AO1867" s="194"/>
      <c r="AP1867" s="179">
        <v>1E-3</v>
      </c>
      <c r="AQ1867" s="179"/>
    </row>
    <row r="1868" spans="2:43">
      <c r="B1868" s="179"/>
      <c r="C1868" s="179"/>
      <c r="D1868" s="179"/>
      <c r="E1868" s="179"/>
      <c r="F1868" s="179"/>
      <c r="G1868" s="179"/>
      <c r="H1868" s="179"/>
      <c r="I1868" s="179"/>
      <c r="J1868" s="179"/>
      <c r="K1868" s="196">
        <f t="shared" si="128"/>
        <v>0</v>
      </c>
      <c r="L1868" s="1118"/>
      <c r="M1868" s="1119"/>
      <c r="N1868" s="1118"/>
      <c r="O1868" s="1119"/>
      <c r="P1868" s="184"/>
      <c r="Q1868" s="184"/>
      <c r="R1868" s="184"/>
      <c r="S1868" s="175"/>
      <c r="T1868" s="175"/>
      <c r="U1868" s="175"/>
      <c r="V1868" s="175"/>
      <c r="W1868" s="175"/>
      <c r="X1868" s="175"/>
      <c r="Y1868" s="175"/>
      <c r="Z1868" s="175"/>
      <c r="AA1868" s="175"/>
      <c r="AB1868" s="175"/>
      <c r="AC1868" s="175"/>
      <c r="AD1868" s="179"/>
      <c r="AE1868" s="179"/>
      <c r="AF1868" s="179"/>
      <c r="AG1868" s="179"/>
      <c r="AH1868" s="179"/>
      <c r="AI1868" s="173"/>
      <c r="AJ1868" s="173"/>
      <c r="AK1868" s="173"/>
      <c r="AL1868" s="173"/>
      <c r="AM1868" s="179"/>
      <c r="AN1868" s="179"/>
      <c r="AO1868" s="194"/>
      <c r="AP1868" s="179">
        <v>1E-3</v>
      </c>
      <c r="AQ1868" s="179"/>
    </row>
    <row r="1869" spans="2:43">
      <c r="B1869" s="179"/>
      <c r="C1869" s="179"/>
      <c r="D1869" s="179"/>
      <c r="E1869" s="179"/>
      <c r="F1869" s="179"/>
      <c r="G1869" s="179"/>
      <c r="H1869" s="179"/>
      <c r="I1869" s="179"/>
      <c r="J1869" s="179"/>
      <c r="K1869" s="196">
        <f t="shared" si="128"/>
        <v>0</v>
      </c>
      <c r="L1869" s="1118"/>
      <c r="M1869" s="1119"/>
      <c r="N1869" s="1118"/>
      <c r="O1869" s="1119"/>
      <c r="P1869" s="184"/>
      <c r="Q1869" s="184"/>
      <c r="R1869" s="184"/>
      <c r="S1869" s="175"/>
      <c r="T1869" s="175"/>
      <c r="U1869" s="175"/>
      <c r="V1869" s="175"/>
      <c r="W1869" s="175"/>
      <c r="X1869" s="175"/>
      <c r="Y1869" s="175"/>
      <c r="Z1869" s="175"/>
      <c r="AA1869" s="175"/>
      <c r="AB1869" s="175"/>
      <c r="AC1869" s="175"/>
      <c r="AD1869" s="179"/>
      <c r="AE1869" s="179"/>
      <c r="AF1869" s="179"/>
      <c r="AG1869" s="179"/>
      <c r="AH1869" s="179"/>
      <c r="AI1869" s="173"/>
      <c r="AJ1869" s="173"/>
      <c r="AK1869" s="173"/>
      <c r="AL1869" s="173"/>
      <c r="AM1869" s="179"/>
      <c r="AN1869" s="179"/>
      <c r="AO1869" s="194"/>
      <c r="AP1869" s="179">
        <v>1E-3</v>
      </c>
      <c r="AQ1869" s="179"/>
    </row>
    <row r="1870" spans="2:43">
      <c r="B1870" s="179"/>
      <c r="C1870" s="179"/>
      <c r="D1870" s="179"/>
      <c r="E1870" s="179"/>
      <c r="F1870" s="179"/>
      <c r="G1870" s="179"/>
      <c r="H1870" s="179"/>
      <c r="I1870" s="179"/>
      <c r="J1870" s="179"/>
      <c r="K1870" s="196">
        <f t="shared" si="128"/>
        <v>0</v>
      </c>
      <c r="L1870" s="1118"/>
      <c r="M1870" s="1119"/>
      <c r="N1870" s="1118"/>
      <c r="O1870" s="1119"/>
      <c r="P1870" s="184"/>
      <c r="Q1870" s="184"/>
      <c r="R1870" s="184"/>
      <c r="S1870" s="175"/>
      <c r="T1870" s="175"/>
      <c r="U1870" s="175"/>
      <c r="V1870" s="175"/>
      <c r="W1870" s="175"/>
      <c r="X1870" s="175"/>
      <c r="Y1870" s="175"/>
      <c r="Z1870" s="175"/>
      <c r="AA1870" s="175"/>
      <c r="AB1870" s="175"/>
      <c r="AC1870" s="175"/>
      <c r="AD1870" s="179"/>
      <c r="AE1870" s="179"/>
      <c r="AF1870" s="179"/>
      <c r="AG1870" s="179"/>
      <c r="AH1870" s="179"/>
      <c r="AI1870" s="173"/>
      <c r="AJ1870" s="173"/>
      <c r="AK1870" s="173"/>
      <c r="AL1870" s="173"/>
      <c r="AM1870" s="179"/>
      <c r="AN1870" s="179"/>
      <c r="AO1870" s="194"/>
      <c r="AP1870" s="179">
        <v>1E-3</v>
      </c>
      <c r="AQ1870" s="179"/>
    </row>
    <row r="1871" spans="2:43">
      <c r="B1871" s="179"/>
      <c r="C1871" s="179"/>
      <c r="D1871" s="179"/>
      <c r="E1871" s="179"/>
      <c r="F1871" s="179"/>
      <c r="G1871" s="179"/>
      <c r="H1871" s="179"/>
      <c r="I1871" s="179"/>
      <c r="J1871" s="179"/>
      <c r="K1871" s="196">
        <f t="shared" si="128"/>
        <v>0</v>
      </c>
      <c r="L1871" s="1118"/>
      <c r="M1871" s="1119"/>
      <c r="N1871" s="1118"/>
      <c r="O1871" s="1119"/>
      <c r="P1871" s="184"/>
      <c r="Q1871" s="184"/>
      <c r="R1871" s="184"/>
      <c r="S1871" s="175"/>
      <c r="T1871" s="175"/>
      <c r="U1871" s="175"/>
      <c r="V1871" s="175"/>
      <c r="W1871" s="175"/>
      <c r="X1871" s="175"/>
      <c r="Y1871" s="175"/>
      <c r="Z1871" s="175"/>
      <c r="AA1871" s="175"/>
      <c r="AB1871" s="175"/>
      <c r="AC1871" s="175"/>
      <c r="AD1871" s="179"/>
      <c r="AE1871" s="179"/>
      <c r="AF1871" s="179"/>
      <c r="AG1871" s="179"/>
      <c r="AH1871" s="179"/>
      <c r="AI1871" s="173"/>
      <c r="AJ1871" s="173"/>
      <c r="AK1871" s="173"/>
      <c r="AL1871" s="173"/>
      <c r="AM1871" s="179"/>
      <c r="AN1871" s="179"/>
      <c r="AO1871" s="194"/>
      <c r="AP1871" s="179">
        <v>1E-3</v>
      </c>
      <c r="AQ1871" s="179"/>
    </row>
    <row r="1872" spans="2:43">
      <c r="B1872" s="179"/>
      <c r="C1872" s="179"/>
      <c r="D1872" s="179"/>
      <c r="E1872" s="179"/>
      <c r="F1872" s="179"/>
      <c r="G1872" s="179"/>
      <c r="H1872" s="179"/>
      <c r="I1872" s="179"/>
      <c r="J1872" s="179"/>
      <c r="K1872" s="196">
        <f t="shared" si="128"/>
        <v>0</v>
      </c>
      <c r="L1872" s="1118"/>
      <c r="M1872" s="1119"/>
      <c r="N1872" s="1118"/>
      <c r="O1872" s="1119"/>
      <c r="P1872" s="184"/>
      <c r="Q1872" s="184"/>
      <c r="R1872" s="184"/>
      <c r="S1872" s="175"/>
      <c r="T1872" s="175"/>
      <c r="U1872" s="175"/>
      <c r="V1872" s="175"/>
      <c r="W1872" s="175"/>
      <c r="X1872" s="175"/>
      <c r="Y1872" s="175"/>
      <c r="Z1872" s="175"/>
      <c r="AA1872" s="175"/>
      <c r="AB1872" s="175"/>
      <c r="AC1872" s="175"/>
      <c r="AD1872" s="179"/>
      <c r="AE1872" s="179"/>
      <c r="AF1872" s="179"/>
      <c r="AG1872" s="179"/>
      <c r="AH1872" s="179"/>
      <c r="AI1872" s="173"/>
      <c r="AJ1872" s="173"/>
      <c r="AK1872" s="173"/>
      <c r="AL1872" s="173"/>
      <c r="AM1872" s="179"/>
      <c r="AN1872" s="179"/>
      <c r="AO1872" s="194"/>
      <c r="AP1872" s="179">
        <v>1E-3</v>
      </c>
      <c r="AQ1872" s="179"/>
    </row>
    <row r="1873" spans="2:43">
      <c r="B1873" s="179"/>
      <c r="C1873" s="179"/>
      <c r="D1873" s="179"/>
      <c r="E1873" s="179"/>
      <c r="F1873" s="179"/>
      <c r="G1873" s="179"/>
      <c r="H1873" s="179"/>
      <c r="I1873" s="179"/>
      <c r="J1873" s="179"/>
      <c r="K1873" s="196">
        <f t="shared" si="128"/>
        <v>0</v>
      </c>
      <c r="L1873" s="1118"/>
      <c r="M1873" s="1119"/>
      <c r="N1873" s="1118"/>
      <c r="O1873" s="1119"/>
      <c r="P1873" s="184"/>
      <c r="Q1873" s="184"/>
      <c r="R1873" s="184"/>
      <c r="S1873" s="175"/>
      <c r="T1873" s="175"/>
      <c r="U1873" s="175"/>
      <c r="V1873" s="175"/>
      <c r="W1873" s="175"/>
      <c r="X1873" s="175"/>
      <c r="Y1873" s="175"/>
      <c r="Z1873" s="175"/>
      <c r="AA1873" s="175"/>
      <c r="AB1873" s="175"/>
      <c r="AC1873" s="175"/>
      <c r="AD1873" s="179"/>
      <c r="AE1873" s="179"/>
      <c r="AF1873" s="179"/>
      <c r="AG1873" s="179"/>
      <c r="AH1873" s="179"/>
      <c r="AI1873" s="173"/>
      <c r="AJ1873" s="173"/>
      <c r="AK1873" s="173"/>
      <c r="AL1873" s="173"/>
      <c r="AM1873" s="179"/>
      <c r="AN1873" s="179"/>
      <c r="AO1873" s="194"/>
      <c r="AP1873" s="179">
        <v>1E-3</v>
      </c>
      <c r="AQ1873" s="179"/>
    </row>
    <row r="1874" spans="2:43">
      <c r="B1874" s="179"/>
      <c r="C1874" s="179"/>
      <c r="D1874" s="179"/>
      <c r="E1874" s="179"/>
      <c r="F1874" s="179"/>
      <c r="G1874" s="179"/>
      <c r="H1874" s="179"/>
      <c r="I1874" s="179"/>
      <c r="J1874" s="179"/>
      <c r="K1874" s="196">
        <f t="shared" si="128"/>
        <v>0</v>
      </c>
      <c r="L1874" s="1118"/>
      <c r="M1874" s="1119"/>
      <c r="N1874" s="1118"/>
      <c r="O1874" s="1119"/>
      <c r="P1874" s="184"/>
      <c r="Q1874" s="184"/>
      <c r="R1874" s="184"/>
      <c r="S1874" s="175"/>
      <c r="T1874" s="175"/>
      <c r="U1874" s="175"/>
      <c r="V1874" s="175"/>
      <c r="W1874" s="175"/>
      <c r="X1874" s="175"/>
      <c r="Y1874" s="175"/>
      <c r="Z1874" s="175"/>
      <c r="AA1874" s="175"/>
      <c r="AB1874" s="175"/>
      <c r="AC1874" s="175"/>
      <c r="AD1874" s="179"/>
      <c r="AE1874" s="179"/>
      <c r="AF1874" s="179"/>
      <c r="AG1874" s="179"/>
      <c r="AH1874" s="179"/>
      <c r="AI1874" s="173"/>
      <c r="AJ1874" s="173"/>
      <c r="AK1874" s="173"/>
      <c r="AL1874" s="173"/>
      <c r="AM1874" s="179"/>
      <c r="AN1874" s="179"/>
      <c r="AO1874" s="194"/>
      <c r="AP1874" s="179">
        <v>1E-3</v>
      </c>
      <c r="AQ1874" s="179"/>
    </row>
    <row r="1875" spans="2:43">
      <c r="B1875" s="179"/>
      <c r="C1875" s="179"/>
      <c r="D1875" s="179"/>
      <c r="E1875" s="179"/>
      <c r="F1875" s="179"/>
      <c r="G1875" s="179"/>
      <c r="H1875" s="179"/>
      <c r="I1875" s="179"/>
      <c r="J1875" s="179"/>
      <c r="K1875" s="196">
        <f t="shared" si="128"/>
        <v>0</v>
      </c>
      <c r="L1875" s="1118"/>
      <c r="M1875" s="1119"/>
      <c r="N1875" s="1118"/>
      <c r="O1875" s="1119"/>
      <c r="P1875" s="184"/>
      <c r="Q1875" s="184"/>
      <c r="R1875" s="184"/>
      <c r="S1875" s="175"/>
      <c r="T1875" s="175"/>
      <c r="U1875" s="175"/>
      <c r="V1875" s="175"/>
      <c r="W1875" s="175"/>
      <c r="X1875" s="175"/>
      <c r="Y1875" s="175"/>
      <c r="Z1875" s="175"/>
      <c r="AA1875" s="175"/>
      <c r="AB1875" s="175"/>
      <c r="AC1875" s="175"/>
      <c r="AD1875" s="179"/>
      <c r="AE1875" s="179"/>
      <c r="AF1875" s="179"/>
      <c r="AG1875" s="179"/>
      <c r="AH1875" s="179"/>
      <c r="AI1875" s="173"/>
      <c r="AJ1875" s="173"/>
      <c r="AK1875" s="173"/>
      <c r="AL1875" s="173"/>
      <c r="AM1875" s="179"/>
      <c r="AN1875" s="179"/>
      <c r="AO1875" s="194"/>
      <c r="AP1875" s="179">
        <v>1E-3</v>
      </c>
      <c r="AQ1875" s="179"/>
    </row>
    <row r="1876" spans="2:43">
      <c r="B1876" s="179"/>
      <c r="C1876" s="179"/>
      <c r="D1876" s="179"/>
      <c r="E1876" s="179"/>
      <c r="F1876" s="179"/>
      <c r="G1876" s="179"/>
      <c r="H1876" s="179"/>
      <c r="I1876" s="179"/>
      <c r="J1876" s="179"/>
      <c r="K1876" s="196">
        <f t="shared" si="128"/>
        <v>0</v>
      </c>
      <c r="L1876" s="1118"/>
      <c r="M1876" s="1119"/>
      <c r="N1876" s="1118"/>
      <c r="O1876" s="1119"/>
      <c r="P1876" s="184"/>
      <c r="Q1876" s="184"/>
      <c r="R1876" s="184"/>
      <c r="S1876" s="175"/>
      <c r="T1876" s="175"/>
      <c r="U1876" s="175"/>
      <c r="V1876" s="175"/>
      <c r="W1876" s="175"/>
      <c r="X1876" s="175"/>
      <c r="Y1876" s="175"/>
      <c r="Z1876" s="175"/>
      <c r="AA1876" s="175"/>
      <c r="AB1876" s="175"/>
      <c r="AC1876" s="175"/>
      <c r="AD1876" s="179"/>
      <c r="AE1876" s="179"/>
      <c r="AF1876" s="179"/>
      <c r="AG1876" s="179"/>
      <c r="AH1876" s="179"/>
      <c r="AI1876" s="173"/>
      <c r="AJ1876" s="173"/>
      <c r="AK1876" s="173"/>
      <c r="AL1876" s="173"/>
      <c r="AM1876" s="179"/>
      <c r="AN1876" s="179"/>
      <c r="AO1876" s="194"/>
      <c r="AP1876" s="179">
        <v>1E-3</v>
      </c>
      <c r="AQ1876" s="179"/>
    </row>
    <row r="1877" spans="2:43">
      <c r="B1877" s="179"/>
      <c r="C1877" s="179"/>
      <c r="D1877" s="179"/>
      <c r="E1877" s="179"/>
      <c r="F1877" s="179"/>
      <c r="G1877" s="179"/>
      <c r="H1877" s="179"/>
      <c r="I1877" s="179"/>
      <c r="J1877" s="179"/>
      <c r="K1877" s="196">
        <f t="shared" si="128"/>
        <v>0</v>
      </c>
      <c r="L1877" s="1118"/>
      <c r="M1877" s="1119"/>
      <c r="N1877" s="1118"/>
      <c r="O1877" s="1119"/>
      <c r="P1877" s="184"/>
      <c r="Q1877" s="184"/>
      <c r="R1877" s="184"/>
      <c r="S1877" s="175"/>
      <c r="T1877" s="175"/>
      <c r="U1877" s="175"/>
      <c r="V1877" s="175"/>
      <c r="W1877" s="175"/>
      <c r="X1877" s="175"/>
      <c r="Y1877" s="175"/>
      <c r="Z1877" s="175"/>
      <c r="AA1877" s="175"/>
      <c r="AB1877" s="175"/>
      <c r="AC1877" s="175"/>
      <c r="AD1877" s="179"/>
      <c r="AE1877" s="179"/>
      <c r="AF1877" s="179"/>
      <c r="AG1877" s="179"/>
      <c r="AH1877" s="179"/>
      <c r="AI1877" s="173"/>
      <c r="AJ1877" s="173"/>
      <c r="AK1877" s="173"/>
      <c r="AL1877" s="173"/>
      <c r="AM1877" s="179"/>
      <c r="AN1877" s="179"/>
      <c r="AO1877" s="194"/>
      <c r="AP1877" s="179">
        <v>1E-3</v>
      </c>
      <c r="AQ1877" s="179"/>
    </row>
    <row r="1878" spans="2:43">
      <c r="B1878" s="179"/>
      <c r="C1878" s="179"/>
      <c r="D1878" s="179"/>
      <c r="E1878" s="179"/>
      <c r="F1878" s="179"/>
      <c r="G1878" s="179"/>
      <c r="H1878" s="179"/>
      <c r="I1878" s="179"/>
      <c r="J1878" s="179"/>
      <c r="K1878" s="196">
        <f t="shared" si="128"/>
        <v>0</v>
      </c>
      <c r="L1878" s="1118"/>
      <c r="M1878" s="1119"/>
      <c r="N1878" s="1118"/>
      <c r="O1878" s="1119"/>
      <c r="P1878" s="184"/>
      <c r="Q1878" s="184"/>
      <c r="R1878" s="184"/>
      <c r="S1878" s="175"/>
      <c r="T1878" s="175"/>
      <c r="U1878" s="175"/>
      <c r="V1878" s="175"/>
      <c r="W1878" s="175"/>
      <c r="X1878" s="175"/>
      <c r="Y1878" s="175"/>
      <c r="Z1878" s="175"/>
      <c r="AA1878" s="175"/>
      <c r="AB1878" s="175"/>
      <c r="AC1878" s="175"/>
      <c r="AD1878" s="179"/>
      <c r="AE1878" s="179"/>
      <c r="AF1878" s="179"/>
      <c r="AG1878" s="179"/>
      <c r="AH1878" s="179"/>
      <c r="AI1878" s="173"/>
      <c r="AJ1878" s="173"/>
      <c r="AK1878" s="173"/>
      <c r="AL1878" s="173"/>
      <c r="AM1878" s="179"/>
      <c r="AN1878" s="179"/>
      <c r="AO1878" s="194"/>
      <c r="AP1878" s="179">
        <v>1E-3</v>
      </c>
      <c r="AQ1878" s="179"/>
    </row>
    <row r="1879" spans="2:43">
      <c r="B1879" s="179"/>
      <c r="C1879" s="179"/>
      <c r="D1879" s="179"/>
      <c r="E1879" s="179"/>
      <c r="F1879" s="179"/>
      <c r="G1879" s="179"/>
      <c r="H1879" s="179"/>
      <c r="I1879" s="179"/>
      <c r="J1879" s="179"/>
      <c r="K1879" s="196">
        <f t="shared" si="128"/>
        <v>0</v>
      </c>
      <c r="L1879" s="1118"/>
      <c r="M1879" s="1119"/>
      <c r="N1879" s="1118"/>
      <c r="O1879" s="1119"/>
      <c r="P1879" s="184"/>
      <c r="Q1879" s="184"/>
      <c r="R1879" s="184"/>
      <c r="S1879" s="175"/>
      <c r="T1879" s="175"/>
      <c r="U1879" s="175"/>
      <c r="V1879" s="175"/>
      <c r="W1879" s="175"/>
      <c r="X1879" s="175"/>
      <c r="Y1879" s="175"/>
      <c r="Z1879" s="175"/>
      <c r="AA1879" s="175"/>
      <c r="AB1879" s="175"/>
      <c r="AC1879" s="175"/>
      <c r="AD1879" s="179"/>
      <c r="AE1879" s="179"/>
      <c r="AF1879" s="179"/>
      <c r="AG1879" s="179"/>
      <c r="AH1879" s="179"/>
      <c r="AI1879" s="173"/>
      <c r="AJ1879" s="173"/>
      <c r="AK1879" s="173"/>
      <c r="AL1879" s="173"/>
      <c r="AM1879" s="179"/>
      <c r="AN1879" s="179"/>
      <c r="AO1879" s="194"/>
      <c r="AP1879" s="179">
        <v>1E-3</v>
      </c>
      <c r="AQ1879" s="179"/>
    </row>
    <row r="1880" spans="2:43">
      <c r="B1880" s="179"/>
      <c r="C1880" s="179"/>
      <c r="D1880" s="179"/>
      <c r="E1880" s="179"/>
      <c r="F1880" s="179"/>
      <c r="G1880" s="179"/>
      <c r="H1880" s="179"/>
      <c r="I1880" s="179"/>
      <c r="J1880" s="179"/>
      <c r="K1880" s="196">
        <f t="shared" si="128"/>
        <v>0</v>
      </c>
      <c r="L1880" s="1118"/>
      <c r="M1880" s="1119"/>
      <c r="N1880" s="1118"/>
      <c r="O1880" s="1119"/>
      <c r="P1880" s="184"/>
      <c r="Q1880" s="184"/>
      <c r="R1880" s="184"/>
      <c r="S1880" s="175"/>
      <c r="T1880" s="175"/>
      <c r="U1880" s="175"/>
      <c r="V1880" s="175"/>
      <c r="W1880" s="175"/>
      <c r="X1880" s="175"/>
      <c r="Y1880" s="175"/>
      <c r="Z1880" s="175"/>
      <c r="AA1880" s="175"/>
      <c r="AB1880" s="175"/>
      <c r="AC1880" s="175"/>
      <c r="AD1880" s="179"/>
      <c r="AE1880" s="179"/>
      <c r="AF1880" s="179"/>
      <c r="AG1880" s="179"/>
      <c r="AH1880" s="179"/>
      <c r="AI1880" s="173"/>
      <c r="AJ1880" s="173"/>
      <c r="AK1880" s="173"/>
      <c r="AL1880" s="173"/>
      <c r="AM1880" s="179"/>
      <c r="AN1880" s="179"/>
      <c r="AO1880" s="194"/>
      <c r="AP1880" s="179">
        <v>1E-3</v>
      </c>
      <c r="AQ1880" s="179"/>
    </row>
    <row r="1881" spans="2:43">
      <c r="B1881" s="179"/>
      <c r="C1881" s="179"/>
      <c r="D1881" s="179"/>
      <c r="E1881" s="179"/>
      <c r="F1881" s="179"/>
      <c r="G1881" s="179"/>
      <c r="H1881" s="179"/>
      <c r="I1881" s="179"/>
      <c r="J1881" s="179"/>
      <c r="K1881" s="196">
        <f t="shared" si="128"/>
        <v>0</v>
      </c>
      <c r="L1881" s="1118"/>
      <c r="M1881" s="1119"/>
      <c r="N1881" s="1118"/>
      <c r="O1881" s="1119"/>
      <c r="P1881" s="184"/>
      <c r="Q1881" s="184"/>
      <c r="R1881" s="184"/>
      <c r="S1881" s="175"/>
      <c r="T1881" s="175"/>
      <c r="U1881" s="175"/>
      <c r="V1881" s="175"/>
      <c r="W1881" s="175"/>
      <c r="X1881" s="175"/>
      <c r="Y1881" s="175"/>
      <c r="Z1881" s="175"/>
      <c r="AA1881" s="175"/>
      <c r="AB1881" s="175"/>
      <c r="AC1881" s="175"/>
      <c r="AD1881" s="179"/>
      <c r="AE1881" s="179"/>
      <c r="AF1881" s="179"/>
      <c r="AG1881" s="179"/>
      <c r="AH1881" s="179"/>
      <c r="AI1881" s="173"/>
      <c r="AJ1881" s="173"/>
      <c r="AK1881" s="173"/>
      <c r="AL1881" s="173"/>
      <c r="AM1881" s="179"/>
      <c r="AN1881" s="179"/>
      <c r="AO1881" s="194"/>
      <c r="AP1881" s="179">
        <v>1E-3</v>
      </c>
      <c r="AQ1881" s="179"/>
    </row>
    <row r="1882" spans="2:43">
      <c r="B1882" s="179"/>
      <c r="C1882" s="179"/>
      <c r="D1882" s="179"/>
      <c r="E1882" s="179"/>
      <c r="F1882" s="179"/>
      <c r="G1882" s="179"/>
      <c r="H1882" s="179"/>
      <c r="I1882" s="179"/>
      <c r="J1882" s="179"/>
      <c r="K1882" s="196">
        <f t="shared" si="128"/>
        <v>0</v>
      </c>
      <c r="L1882" s="1118"/>
      <c r="M1882" s="1119"/>
      <c r="N1882" s="1118"/>
      <c r="O1882" s="1119"/>
      <c r="P1882" s="184"/>
      <c r="Q1882" s="184"/>
      <c r="R1882" s="184"/>
      <c r="S1882" s="175"/>
      <c r="T1882" s="175"/>
      <c r="U1882" s="175"/>
      <c r="V1882" s="175"/>
      <c r="W1882" s="175"/>
      <c r="X1882" s="175"/>
      <c r="Y1882" s="175"/>
      <c r="Z1882" s="175"/>
      <c r="AA1882" s="175"/>
      <c r="AB1882" s="175"/>
      <c r="AC1882" s="175"/>
      <c r="AD1882" s="179"/>
      <c r="AE1882" s="179"/>
      <c r="AF1882" s="179"/>
      <c r="AG1882" s="179"/>
      <c r="AH1882" s="179"/>
      <c r="AI1882" s="173"/>
      <c r="AJ1882" s="173"/>
      <c r="AK1882" s="173"/>
      <c r="AL1882" s="173"/>
      <c r="AM1882" s="179"/>
      <c r="AN1882" s="179"/>
      <c r="AO1882" s="194"/>
      <c r="AP1882" s="179">
        <v>1E-3</v>
      </c>
      <c r="AQ1882" s="179"/>
    </row>
    <row r="1883" spans="2:43">
      <c r="B1883" s="179"/>
      <c r="C1883" s="179"/>
      <c r="D1883" s="179"/>
      <c r="E1883" s="179"/>
      <c r="F1883" s="179"/>
      <c r="G1883" s="179"/>
      <c r="H1883" s="179"/>
      <c r="I1883" s="179"/>
      <c r="J1883" s="179"/>
      <c r="K1883" s="196">
        <f t="shared" si="128"/>
        <v>0</v>
      </c>
      <c r="L1883" s="1118"/>
      <c r="M1883" s="1119"/>
      <c r="N1883" s="1118"/>
      <c r="O1883" s="1119"/>
      <c r="P1883" s="184"/>
      <c r="Q1883" s="184"/>
      <c r="R1883" s="184"/>
      <c r="S1883" s="175"/>
      <c r="T1883" s="175"/>
      <c r="U1883" s="175"/>
      <c r="V1883" s="175"/>
      <c r="W1883" s="175"/>
      <c r="X1883" s="175"/>
      <c r="Y1883" s="175"/>
      <c r="Z1883" s="175"/>
      <c r="AA1883" s="175"/>
      <c r="AB1883" s="175"/>
      <c r="AC1883" s="175"/>
      <c r="AD1883" s="179"/>
      <c r="AE1883" s="179"/>
      <c r="AF1883" s="179"/>
      <c r="AG1883" s="179"/>
      <c r="AH1883" s="179"/>
      <c r="AI1883" s="173"/>
      <c r="AJ1883" s="173"/>
      <c r="AK1883" s="173"/>
      <c r="AL1883" s="173"/>
      <c r="AM1883" s="179"/>
      <c r="AN1883" s="179"/>
      <c r="AO1883" s="194"/>
      <c r="AP1883" s="179">
        <v>1E-3</v>
      </c>
      <c r="AQ1883" s="179"/>
    </row>
    <row r="1884" spans="2:43">
      <c r="B1884" s="179"/>
      <c r="C1884" s="179"/>
      <c r="D1884" s="179"/>
      <c r="E1884" s="179"/>
      <c r="F1884" s="179"/>
      <c r="G1884" s="179"/>
      <c r="H1884" s="179"/>
      <c r="I1884" s="179"/>
      <c r="J1884" s="179"/>
      <c r="K1884" s="196">
        <f t="shared" si="128"/>
        <v>0</v>
      </c>
      <c r="L1884" s="1118"/>
      <c r="M1884" s="1119"/>
      <c r="N1884" s="1118"/>
      <c r="O1884" s="1119"/>
      <c r="P1884" s="184"/>
      <c r="Q1884" s="184"/>
      <c r="R1884" s="184"/>
      <c r="S1884" s="175"/>
      <c r="T1884" s="175"/>
      <c r="U1884" s="175"/>
      <c r="V1884" s="175"/>
      <c r="W1884" s="175"/>
      <c r="X1884" s="175"/>
      <c r="Y1884" s="175"/>
      <c r="Z1884" s="175"/>
      <c r="AA1884" s="175"/>
      <c r="AB1884" s="175"/>
      <c r="AC1884" s="175"/>
      <c r="AD1884" s="179"/>
      <c r="AE1884" s="179"/>
      <c r="AF1884" s="179"/>
      <c r="AG1884" s="179"/>
      <c r="AH1884" s="179"/>
      <c r="AI1884" s="173"/>
      <c r="AJ1884" s="173"/>
      <c r="AK1884" s="173"/>
      <c r="AL1884" s="173"/>
      <c r="AM1884" s="179"/>
      <c r="AN1884" s="179"/>
      <c r="AO1884" s="194"/>
      <c r="AP1884" s="179">
        <v>1E-3</v>
      </c>
      <c r="AQ1884" s="179"/>
    </row>
    <row r="1885" spans="2:43">
      <c r="B1885" s="179"/>
      <c r="C1885" s="179"/>
      <c r="D1885" s="179"/>
      <c r="E1885" s="179"/>
      <c r="F1885" s="179"/>
      <c r="G1885" s="179"/>
      <c r="H1885" s="179"/>
      <c r="I1885" s="179"/>
      <c r="J1885" s="179"/>
      <c r="K1885" s="196">
        <f t="shared" si="128"/>
        <v>0</v>
      </c>
      <c r="L1885" s="1118"/>
      <c r="M1885" s="1119"/>
      <c r="N1885" s="1118"/>
      <c r="O1885" s="1119"/>
      <c r="P1885" s="184"/>
      <c r="Q1885" s="184"/>
      <c r="R1885" s="184"/>
      <c r="S1885" s="175"/>
      <c r="T1885" s="175"/>
      <c r="U1885" s="175"/>
      <c r="V1885" s="175"/>
      <c r="W1885" s="175"/>
      <c r="X1885" s="175"/>
      <c r="Y1885" s="175"/>
      <c r="Z1885" s="175"/>
      <c r="AA1885" s="175"/>
      <c r="AB1885" s="175"/>
      <c r="AC1885" s="175"/>
      <c r="AD1885" s="179"/>
      <c r="AE1885" s="179"/>
      <c r="AF1885" s="179"/>
      <c r="AG1885" s="179"/>
      <c r="AH1885" s="179"/>
      <c r="AI1885" s="173"/>
      <c r="AJ1885" s="173"/>
      <c r="AK1885" s="173"/>
      <c r="AL1885" s="173"/>
      <c r="AM1885" s="179"/>
      <c r="AN1885" s="179"/>
      <c r="AO1885" s="194"/>
      <c r="AP1885" s="179">
        <v>1E-3</v>
      </c>
      <c r="AQ1885" s="179"/>
    </row>
    <row r="1886" spans="2:43">
      <c r="B1886" s="179"/>
      <c r="C1886" s="179"/>
      <c r="D1886" s="179"/>
      <c r="E1886" s="179"/>
      <c r="F1886" s="179"/>
      <c r="G1886" s="179"/>
      <c r="H1886" s="179"/>
      <c r="I1886" s="179"/>
      <c r="J1886" s="179"/>
      <c r="K1886" s="196">
        <f t="shared" si="128"/>
        <v>0</v>
      </c>
      <c r="L1886" s="1118"/>
      <c r="M1886" s="1119"/>
      <c r="N1886" s="1118"/>
      <c r="O1886" s="1119"/>
      <c r="P1886" s="184"/>
      <c r="Q1886" s="184"/>
      <c r="R1886" s="184"/>
      <c r="S1886" s="175"/>
      <c r="T1886" s="175"/>
      <c r="U1886" s="175"/>
      <c r="V1886" s="175"/>
      <c r="W1886" s="175"/>
      <c r="X1886" s="175"/>
      <c r="Y1886" s="175"/>
      <c r="Z1886" s="175"/>
      <c r="AA1886" s="175"/>
      <c r="AB1886" s="175"/>
      <c r="AC1886" s="175"/>
      <c r="AD1886" s="179"/>
      <c r="AE1886" s="179"/>
      <c r="AF1886" s="179"/>
      <c r="AG1886" s="179"/>
      <c r="AH1886" s="179"/>
      <c r="AI1886" s="173"/>
      <c r="AJ1886" s="173"/>
      <c r="AK1886" s="173"/>
      <c r="AL1886" s="173"/>
      <c r="AM1886" s="179"/>
      <c r="AN1886" s="179"/>
      <c r="AO1886" s="194"/>
      <c r="AP1886" s="179">
        <v>1E-3</v>
      </c>
      <c r="AQ1886" s="179"/>
    </row>
    <row r="1887" spans="2:43">
      <c r="B1887" s="179"/>
      <c r="C1887" s="179"/>
      <c r="D1887" s="179"/>
      <c r="E1887" s="179"/>
      <c r="F1887" s="179"/>
      <c r="G1887" s="179"/>
      <c r="H1887" s="179"/>
      <c r="I1887" s="179"/>
      <c r="J1887" s="179"/>
      <c r="K1887" s="196">
        <f t="shared" si="128"/>
        <v>0</v>
      </c>
      <c r="L1887" s="1118"/>
      <c r="M1887" s="1119"/>
      <c r="N1887" s="1118"/>
      <c r="O1887" s="1119"/>
      <c r="P1887" s="184"/>
      <c r="Q1887" s="184"/>
      <c r="R1887" s="184"/>
      <c r="S1887" s="175"/>
      <c r="T1887" s="175"/>
      <c r="U1887" s="175"/>
      <c r="V1887" s="175"/>
      <c r="W1887" s="175"/>
      <c r="X1887" s="175"/>
      <c r="Y1887" s="175"/>
      <c r="Z1887" s="175"/>
      <c r="AA1887" s="175"/>
      <c r="AB1887" s="175"/>
      <c r="AC1887" s="175"/>
      <c r="AD1887" s="179"/>
      <c r="AE1887" s="179"/>
      <c r="AF1887" s="179"/>
      <c r="AG1887" s="179"/>
      <c r="AH1887" s="179"/>
      <c r="AI1887" s="173"/>
      <c r="AJ1887" s="173"/>
      <c r="AK1887" s="173"/>
      <c r="AL1887" s="173"/>
      <c r="AM1887" s="179"/>
      <c r="AN1887" s="179"/>
      <c r="AO1887" s="194"/>
      <c r="AP1887" s="179">
        <v>1E-3</v>
      </c>
      <c r="AQ1887" s="179"/>
    </row>
    <row r="1888" spans="2:43">
      <c r="B1888" s="179"/>
      <c r="C1888" s="179"/>
      <c r="D1888" s="179"/>
      <c r="E1888" s="179"/>
      <c r="F1888" s="179"/>
      <c r="G1888" s="179"/>
      <c r="H1888" s="179"/>
      <c r="I1888" s="179"/>
      <c r="J1888" s="179"/>
      <c r="K1888" s="196">
        <f t="shared" si="128"/>
        <v>0</v>
      </c>
      <c r="L1888" s="1118"/>
      <c r="M1888" s="1119"/>
      <c r="N1888" s="1118"/>
      <c r="O1888" s="1119"/>
      <c r="P1888" s="184"/>
      <c r="Q1888" s="184"/>
      <c r="R1888" s="184"/>
      <c r="S1888" s="175"/>
      <c r="T1888" s="175"/>
      <c r="U1888" s="175"/>
      <c r="V1888" s="175"/>
      <c r="W1888" s="175"/>
      <c r="X1888" s="175"/>
      <c r="Y1888" s="175"/>
      <c r="Z1888" s="175"/>
      <c r="AA1888" s="175"/>
      <c r="AB1888" s="175"/>
      <c r="AC1888" s="175"/>
      <c r="AD1888" s="179"/>
      <c r="AE1888" s="179"/>
      <c r="AF1888" s="179"/>
      <c r="AG1888" s="179"/>
      <c r="AH1888" s="179"/>
      <c r="AI1888" s="173"/>
      <c r="AJ1888" s="173"/>
      <c r="AK1888" s="173"/>
      <c r="AL1888" s="173"/>
      <c r="AM1888" s="179"/>
      <c r="AN1888" s="179"/>
      <c r="AO1888" s="194"/>
      <c r="AP1888" s="179">
        <v>1E-3</v>
      </c>
      <c r="AQ1888" s="179"/>
    </row>
    <row r="1889" spans="2:43">
      <c r="B1889" s="179"/>
      <c r="C1889" s="179"/>
      <c r="D1889" s="179"/>
      <c r="E1889" s="179"/>
      <c r="F1889" s="179"/>
      <c r="G1889" s="179"/>
      <c r="H1889" s="179"/>
      <c r="I1889" s="179"/>
      <c r="J1889" s="179"/>
      <c r="K1889" s="196">
        <f t="shared" si="128"/>
        <v>0</v>
      </c>
      <c r="L1889" s="1118"/>
      <c r="M1889" s="1119"/>
      <c r="N1889" s="1118"/>
      <c r="O1889" s="1119"/>
      <c r="P1889" s="184"/>
      <c r="Q1889" s="184"/>
      <c r="R1889" s="184"/>
      <c r="S1889" s="175"/>
      <c r="T1889" s="175"/>
      <c r="U1889" s="175"/>
      <c r="V1889" s="175"/>
      <c r="W1889" s="175"/>
      <c r="X1889" s="175"/>
      <c r="Y1889" s="175"/>
      <c r="Z1889" s="175"/>
      <c r="AA1889" s="175"/>
      <c r="AB1889" s="175"/>
      <c r="AC1889" s="175"/>
      <c r="AD1889" s="179"/>
      <c r="AE1889" s="179"/>
      <c r="AF1889" s="179"/>
      <c r="AG1889" s="179"/>
      <c r="AH1889" s="179"/>
      <c r="AI1889" s="173"/>
      <c r="AJ1889" s="173"/>
      <c r="AK1889" s="173"/>
      <c r="AL1889" s="173"/>
      <c r="AM1889" s="179"/>
      <c r="AN1889" s="179"/>
      <c r="AO1889" s="194"/>
      <c r="AP1889" s="179">
        <v>1E-3</v>
      </c>
      <c r="AQ1889" s="179"/>
    </row>
    <row r="1890" spans="2:43">
      <c r="B1890" s="179"/>
      <c r="C1890" s="179"/>
      <c r="D1890" s="179"/>
      <c r="E1890" s="179"/>
      <c r="F1890" s="179"/>
      <c r="G1890" s="179"/>
      <c r="H1890" s="179"/>
      <c r="I1890" s="179"/>
      <c r="J1890" s="179"/>
      <c r="K1890" s="196">
        <f t="shared" si="128"/>
        <v>0</v>
      </c>
      <c r="L1890" s="1118"/>
      <c r="M1890" s="1119"/>
      <c r="N1890" s="1118"/>
      <c r="O1890" s="1119"/>
      <c r="P1890" s="184"/>
      <c r="Q1890" s="184"/>
      <c r="R1890" s="184"/>
      <c r="S1890" s="175"/>
      <c r="T1890" s="175"/>
      <c r="U1890" s="175"/>
      <c r="V1890" s="175"/>
      <c r="W1890" s="175"/>
      <c r="X1890" s="175"/>
      <c r="Y1890" s="175"/>
      <c r="Z1890" s="175"/>
      <c r="AA1890" s="175"/>
      <c r="AB1890" s="175"/>
      <c r="AC1890" s="175"/>
      <c r="AD1890" s="179"/>
      <c r="AE1890" s="179"/>
      <c r="AF1890" s="179"/>
      <c r="AG1890" s="179"/>
      <c r="AH1890" s="179"/>
      <c r="AI1890" s="173"/>
      <c r="AJ1890" s="173"/>
      <c r="AK1890" s="173"/>
      <c r="AL1890" s="173"/>
      <c r="AM1890" s="179"/>
      <c r="AN1890" s="179"/>
      <c r="AO1890" s="194"/>
      <c r="AP1890" s="179">
        <v>1E-3</v>
      </c>
      <c r="AQ1890" s="179"/>
    </row>
    <row r="1891" spans="2:43">
      <c r="B1891" s="179"/>
      <c r="C1891" s="179"/>
      <c r="D1891" s="179"/>
      <c r="E1891" s="179"/>
      <c r="F1891" s="179"/>
      <c r="G1891" s="179"/>
      <c r="H1891" s="179"/>
      <c r="I1891" s="179"/>
      <c r="J1891" s="179"/>
      <c r="K1891" s="196">
        <f t="shared" si="128"/>
        <v>0</v>
      </c>
      <c r="L1891" s="1118"/>
      <c r="M1891" s="1119"/>
      <c r="N1891" s="1118"/>
      <c r="O1891" s="1119"/>
      <c r="P1891" s="184"/>
      <c r="Q1891" s="184"/>
      <c r="R1891" s="184"/>
      <c r="S1891" s="175"/>
      <c r="T1891" s="175"/>
      <c r="U1891" s="175"/>
      <c r="V1891" s="175"/>
      <c r="W1891" s="175"/>
      <c r="X1891" s="175"/>
      <c r="Y1891" s="175"/>
      <c r="Z1891" s="175"/>
      <c r="AA1891" s="175"/>
      <c r="AB1891" s="175"/>
      <c r="AC1891" s="175"/>
      <c r="AD1891" s="179"/>
      <c r="AE1891" s="179"/>
      <c r="AF1891" s="179"/>
      <c r="AG1891" s="179"/>
      <c r="AH1891" s="179"/>
      <c r="AI1891" s="173"/>
      <c r="AJ1891" s="173"/>
      <c r="AK1891" s="173"/>
      <c r="AL1891" s="173"/>
      <c r="AM1891" s="179"/>
      <c r="AN1891" s="179"/>
      <c r="AO1891" s="194"/>
      <c r="AP1891" s="179">
        <v>1E-3</v>
      </c>
      <c r="AQ1891" s="179"/>
    </row>
    <row r="1892" spans="2:43">
      <c r="B1892" s="179"/>
      <c r="C1892" s="179"/>
      <c r="D1892" s="179"/>
      <c r="E1892" s="179"/>
      <c r="F1892" s="179"/>
      <c r="G1892" s="179"/>
      <c r="H1892" s="179"/>
      <c r="I1892" s="179"/>
      <c r="J1892" s="179"/>
      <c r="K1892" s="196">
        <f t="shared" si="128"/>
        <v>0</v>
      </c>
      <c r="L1892" s="1118"/>
      <c r="M1892" s="1119"/>
      <c r="N1892" s="1118"/>
      <c r="O1892" s="1119"/>
      <c r="P1892" s="184"/>
      <c r="Q1892" s="184"/>
      <c r="R1892" s="184"/>
      <c r="S1892" s="175"/>
      <c r="T1892" s="175"/>
      <c r="U1892" s="175"/>
      <c r="V1892" s="175"/>
      <c r="W1892" s="175"/>
      <c r="X1892" s="175"/>
      <c r="Y1892" s="175"/>
      <c r="Z1892" s="175"/>
      <c r="AA1892" s="175"/>
      <c r="AB1892" s="175"/>
      <c r="AC1892" s="175"/>
      <c r="AD1892" s="179"/>
      <c r="AE1892" s="179"/>
      <c r="AF1892" s="179"/>
      <c r="AG1892" s="179"/>
      <c r="AH1892" s="179"/>
      <c r="AI1892" s="173"/>
      <c r="AJ1892" s="173"/>
      <c r="AK1892" s="173"/>
      <c r="AL1892" s="173"/>
      <c r="AM1892" s="179"/>
      <c r="AN1892" s="179"/>
      <c r="AO1892" s="194"/>
      <c r="AP1892" s="179">
        <v>1E-3</v>
      </c>
      <c r="AQ1892" s="179"/>
    </row>
    <row r="1893" spans="2:43">
      <c r="B1893" s="179"/>
      <c r="C1893" s="179"/>
      <c r="D1893" s="179"/>
      <c r="E1893" s="179"/>
      <c r="F1893" s="179"/>
      <c r="G1893" s="179"/>
      <c r="H1893" s="179"/>
      <c r="I1893" s="179"/>
      <c r="J1893" s="179"/>
      <c r="K1893" s="196">
        <f t="shared" si="128"/>
        <v>0</v>
      </c>
      <c r="L1893" s="1118"/>
      <c r="M1893" s="1119"/>
      <c r="N1893" s="1118"/>
      <c r="O1893" s="1119"/>
      <c r="P1893" s="184"/>
      <c r="Q1893" s="184"/>
      <c r="R1893" s="184"/>
      <c r="S1893" s="175"/>
      <c r="T1893" s="175"/>
      <c r="U1893" s="175"/>
      <c r="V1893" s="175"/>
      <c r="W1893" s="175"/>
      <c r="X1893" s="175"/>
      <c r="Y1893" s="175"/>
      <c r="Z1893" s="175"/>
      <c r="AA1893" s="175"/>
      <c r="AB1893" s="175"/>
      <c r="AC1893" s="175"/>
      <c r="AD1893" s="179"/>
      <c r="AE1893" s="179"/>
      <c r="AF1893" s="179"/>
      <c r="AG1893" s="179"/>
      <c r="AH1893" s="179"/>
      <c r="AI1893" s="173"/>
      <c r="AJ1893" s="173"/>
      <c r="AK1893" s="173"/>
      <c r="AL1893" s="173"/>
      <c r="AM1893" s="179"/>
      <c r="AN1893" s="179"/>
      <c r="AO1893" s="194"/>
      <c r="AP1893" s="179">
        <v>1E-3</v>
      </c>
      <c r="AQ1893" s="179"/>
    </row>
    <row r="1894" spans="2:43">
      <c r="B1894" s="179"/>
      <c r="C1894" s="179"/>
      <c r="D1894" s="179"/>
      <c r="E1894" s="179"/>
      <c r="F1894" s="179"/>
      <c r="G1894" s="179"/>
      <c r="H1894" s="179"/>
      <c r="I1894" s="179"/>
      <c r="J1894" s="179"/>
      <c r="K1894" s="196">
        <f t="shared" si="128"/>
        <v>0</v>
      </c>
      <c r="L1894" s="1118"/>
      <c r="M1894" s="1119"/>
      <c r="N1894" s="1118"/>
      <c r="O1894" s="1119"/>
      <c r="P1894" s="184"/>
      <c r="Q1894" s="184"/>
      <c r="R1894" s="184"/>
      <c r="S1894" s="175"/>
      <c r="T1894" s="175"/>
      <c r="U1894" s="175"/>
      <c r="V1894" s="175"/>
      <c r="W1894" s="175"/>
      <c r="X1894" s="175"/>
      <c r="Y1894" s="175"/>
      <c r="Z1894" s="175"/>
      <c r="AA1894" s="175"/>
      <c r="AB1894" s="175"/>
      <c r="AC1894" s="175"/>
      <c r="AD1894" s="179"/>
      <c r="AE1894" s="179"/>
      <c r="AF1894" s="179"/>
      <c r="AG1894" s="179"/>
      <c r="AH1894" s="179"/>
      <c r="AI1894" s="173"/>
      <c r="AJ1894" s="173"/>
      <c r="AK1894" s="173"/>
      <c r="AL1894" s="173"/>
      <c r="AM1894" s="179"/>
      <c r="AN1894" s="179"/>
      <c r="AO1894" s="194"/>
      <c r="AP1894" s="179">
        <v>1E-3</v>
      </c>
      <c r="AQ1894" s="179"/>
    </row>
    <row r="1895" spans="2:43">
      <c r="B1895" s="179"/>
      <c r="C1895" s="179"/>
      <c r="D1895" s="179"/>
      <c r="E1895" s="179"/>
      <c r="F1895" s="179"/>
      <c r="G1895" s="179"/>
      <c r="H1895" s="179"/>
      <c r="I1895" s="179"/>
      <c r="J1895" s="179"/>
      <c r="K1895" s="196">
        <f t="shared" si="128"/>
        <v>0</v>
      </c>
      <c r="L1895" s="1118"/>
      <c r="M1895" s="1119"/>
      <c r="N1895" s="1118"/>
      <c r="O1895" s="1119"/>
      <c r="P1895" s="184"/>
      <c r="Q1895" s="184"/>
      <c r="R1895" s="184"/>
      <c r="S1895" s="175"/>
      <c r="T1895" s="175"/>
      <c r="U1895" s="175"/>
      <c r="V1895" s="175"/>
      <c r="W1895" s="175"/>
      <c r="X1895" s="175"/>
      <c r="Y1895" s="175"/>
      <c r="Z1895" s="175"/>
      <c r="AA1895" s="175"/>
      <c r="AB1895" s="175"/>
      <c r="AC1895" s="175"/>
      <c r="AD1895" s="179"/>
      <c r="AE1895" s="179"/>
      <c r="AF1895" s="179"/>
      <c r="AG1895" s="179"/>
      <c r="AH1895" s="179"/>
      <c r="AI1895" s="173"/>
      <c r="AJ1895" s="173"/>
      <c r="AK1895" s="173"/>
      <c r="AL1895" s="173"/>
      <c r="AM1895" s="179"/>
      <c r="AN1895" s="179"/>
      <c r="AO1895" s="194"/>
      <c r="AP1895" s="179">
        <v>1E-3</v>
      </c>
      <c r="AQ1895" s="179"/>
    </row>
    <row r="1896" spans="2:43">
      <c r="B1896" s="179"/>
      <c r="C1896" s="179"/>
      <c r="D1896" s="179"/>
      <c r="E1896" s="179"/>
      <c r="F1896" s="179"/>
      <c r="G1896" s="179"/>
      <c r="H1896" s="179"/>
      <c r="I1896" s="179"/>
      <c r="J1896" s="179"/>
      <c r="K1896" s="196">
        <f t="shared" si="128"/>
        <v>0</v>
      </c>
      <c r="L1896" s="1118"/>
      <c r="M1896" s="1119"/>
      <c r="N1896" s="1118"/>
      <c r="O1896" s="1119"/>
      <c r="P1896" s="184"/>
      <c r="Q1896" s="184"/>
      <c r="R1896" s="184"/>
      <c r="S1896" s="175"/>
      <c r="T1896" s="175"/>
      <c r="U1896" s="175"/>
      <c r="V1896" s="175"/>
      <c r="W1896" s="175"/>
      <c r="X1896" s="175"/>
      <c r="Y1896" s="175"/>
      <c r="Z1896" s="175"/>
      <c r="AA1896" s="175"/>
      <c r="AB1896" s="175"/>
      <c r="AC1896" s="175"/>
      <c r="AD1896" s="179"/>
      <c r="AE1896" s="179"/>
      <c r="AF1896" s="179"/>
      <c r="AG1896" s="179"/>
      <c r="AH1896" s="179"/>
      <c r="AI1896" s="173"/>
      <c r="AJ1896" s="173"/>
      <c r="AK1896" s="173"/>
      <c r="AL1896" s="173"/>
      <c r="AM1896" s="179"/>
      <c r="AN1896" s="179"/>
      <c r="AO1896" s="194"/>
      <c r="AP1896" s="179">
        <v>1E-3</v>
      </c>
      <c r="AQ1896" s="179"/>
    </row>
    <row r="1897" spans="2:43">
      <c r="B1897" s="179"/>
      <c r="C1897" s="179"/>
      <c r="D1897" s="179"/>
      <c r="E1897" s="179"/>
      <c r="F1897" s="179"/>
      <c r="G1897" s="179"/>
      <c r="H1897" s="179"/>
      <c r="I1897" s="179"/>
      <c r="J1897" s="179"/>
      <c r="K1897" s="196">
        <f t="shared" si="128"/>
        <v>0</v>
      </c>
      <c r="L1897" s="1118"/>
      <c r="M1897" s="1119"/>
      <c r="N1897" s="1118"/>
      <c r="O1897" s="1119"/>
      <c r="P1897" s="184"/>
      <c r="Q1897" s="184"/>
      <c r="R1897" s="184"/>
      <c r="S1897" s="175"/>
      <c r="T1897" s="175"/>
      <c r="U1897" s="175"/>
      <c r="V1897" s="175"/>
      <c r="W1897" s="175"/>
      <c r="X1897" s="175"/>
      <c r="Y1897" s="175"/>
      <c r="Z1897" s="175"/>
      <c r="AA1897" s="175"/>
      <c r="AB1897" s="175"/>
      <c r="AC1897" s="175"/>
      <c r="AD1897" s="179"/>
      <c r="AE1897" s="179"/>
      <c r="AF1897" s="179"/>
      <c r="AG1897" s="179"/>
      <c r="AH1897" s="179"/>
      <c r="AI1897" s="173"/>
      <c r="AJ1897" s="173"/>
      <c r="AK1897" s="173"/>
      <c r="AL1897" s="173"/>
      <c r="AM1897" s="179"/>
      <c r="AN1897" s="179"/>
      <c r="AO1897" s="194"/>
      <c r="AP1897" s="179">
        <v>1E-3</v>
      </c>
      <c r="AQ1897" s="179"/>
    </row>
    <row r="1898" spans="2:43">
      <c r="B1898" s="179"/>
      <c r="C1898" s="179"/>
      <c r="D1898" s="179"/>
      <c r="E1898" s="179"/>
      <c r="F1898" s="179"/>
      <c r="G1898" s="179"/>
      <c r="H1898" s="179"/>
      <c r="I1898" s="179"/>
      <c r="J1898" s="179"/>
      <c r="K1898" s="196">
        <f t="shared" si="128"/>
        <v>0</v>
      </c>
      <c r="L1898" s="1118"/>
      <c r="M1898" s="1119"/>
      <c r="N1898" s="1118"/>
      <c r="O1898" s="1119"/>
      <c r="P1898" s="184"/>
      <c r="Q1898" s="184"/>
      <c r="R1898" s="184"/>
      <c r="S1898" s="175"/>
      <c r="T1898" s="175"/>
      <c r="U1898" s="175"/>
      <c r="V1898" s="175"/>
      <c r="W1898" s="175"/>
      <c r="X1898" s="175"/>
      <c r="Y1898" s="175"/>
      <c r="Z1898" s="175"/>
      <c r="AA1898" s="175"/>
      <c r="AB1898" s="175"/>
      <c r="AC1898" s="175"/>
      <c r="AD1898" s="179"/>
      <c r="AE1898" s="179"/>
      <c r="AF1898" s="179"/>
      <c r="AG1898" s="179"/>
      <c r="AH1898" s="179"/>
      <c r="AI1898" s="173"/>
      <c r="AJ1898" s="173"/>
      <c r="AK1898" s="173"/>
      <c r="AL1898" s="173"/>
      <c r="AM1898" s="179"/>
      <c r="AN1898" s="179"/>
      <c r="AO1898" s="194"/>
      <c r="AP1898" s="179">
        <v>1E-3</v>
      </c>
      <c r="AQ1898" s="179"/>
    </row>
    <row r="1899" spans="2:43">
      <c r="B1899" s="179"/>
      <c r="C1899" s="179"/>
      <c r="D1899" s="179"/>
      <c r="E1899" s="179"/>
      <c r="F1899" s="179"/>
      <c r="G1899" s="179"/>
      <c r="H1899" s="179"/>
      <c r="I1899" s="179"/>
      <c r="J1899" s="179"/>
      <c r="K1899" s="196">
        <f t="shared" si="128"/>
        <v>0</v>
      </c>
      <c r="L1899" s="1118"/>
      <c r="M1899" s="1119"/>
      <c r="N1899" s="1118"/>
      <c r="O1899" s="1119"/>
      <c r="P1899" s="184"/>
      <c r="Q1899" s="184"/>
      <c r="R1899" s="184"/>
      <c r="S1899" s="175"/>
      <c r="T1899" s="175"/>
      <c r="U1899" s="175"/>
      <c r="V1899" s="175"/>
      <c r="W1899" s="175"/>
      <c r="X1899" s="175"/>
      <c r="Y1899" s="175"/>
      <c r="Z1899" s="175"/>
      <c r="AA1899" s="175"/>
      <c r="AB1899" s="175"/>
      <c r="AC1899" s="175"/>
      <c r="AD1899" s="179"/>
      <c r="AE1899" s="179"/>
      <c r="AF1899" s="179"/>
      <c r="AG1899" s="179"/>
      <c r="AH1899" s="179"/>
      <c r="AI1899" s="173"/>
      <c r="AJ1899" s="173"/>
      <c r="AK1899" s="173"/>
      <c r="AL1899" s="173"/>
      <c r="AM1899" s="179"/>
      <c r="AN1899" s="179"/>
      <c r="AO1899" s="194"/>
      <c r="AP1899" s="179">
        <v>1E-3</v>
      </c>
      <c r="AQ1899" s="179"/>
    </row>
    <row r="1900" spans="2:43">
      <c r="B1900" s="179"/>
      <c r="C1900" s="179"/>
      <c r="D1900" s="179"/>
      <c r="E1900" s="179"/>
      <c r="F1900" s="179"/>
      <c r="G1900" s="179"/>
      <c r="H1900" s="179"/>
      <c r="I1900" s="179"/>
      <c r="J1900" s="179"/>
      <c r="K1900" s="196">
        <f t="shared" si="128"/>
        <v>0</v>
      </c>
      <c r="L1900" s="1118"/>
      <c r="M1900" s="1119"/>
      <c r="N1900" s="1118"/>
      <c r="O1900" s="1119"/>
      <c r="P1900" s="184"/>
      <c r="Q1900" s="184"/>
      <c r="R1900" s="184"/>
      <c r="S1900" s="175"/>
      <c r="T1900" s="175"/>
      <c r="U1900" s="175"/>
      <c r="V1900" s="175"/>
      <c r="W1900" s="175"/>
      <c r="X1900" s="175"/>
      <c r="Y1900" s="175"/>
      <c r="Z1900" s="175"/>
      <c r="AA1900" s="175"/>
      <c r="AB1900" s="175"/>
      <c r="AC1900" s="175"/>
      <c r="AD1900" s="179"/>
      <c r="AE1900" s="179"/>
      <c r="AF1900" s="179"/>
      <c r="AG1900" s="179"/>
      <c r="AH1900" s="179"/>
      <c r="AI1900" s="173"/>
      <c r="AJ1900" s="173"/>
      <c r="AK1900" s="173"/>
      <c r="AL1900" s="173"/>
      <c r="AM1900" s="179"/>
      <c r="AN1900" s="179"/>
      <c r="AO1900" s="194"/>
      <c r="AP1900" s="179">
        <v>1E-3</v>
      </c>
      <c r="AQ1900" s="179"/>
    </row>
    <row r="1901" spans="2:43">
      <c r="B1901" s="179"/>
      <c r="C1901" s="179"/>
      <c r="D1901" s="179"/>
      <c r="E1901" s="179"/>
      <c r="F1901" s="179"/>
      <c r="G1901" s="179"/>
      <c r="H1901" s="179"/>
      <c r="I1901" s="179"/>
      <c r="J1901" s="179"/>
      <c r="K1901" s="196">
        <f t="shared" si="128"/>
        <v>0</v>
      </c>
      <c r="L1901" s="1118"/>
      <c r="M1901" s="1119"/>
      <c r="N1901" s="1118"/>
      <c r="O1901" s="1119"/>
      <c r="P1901" s="184"/>
      <c r="Q1901" s="184"/>
      <c r="R1901" s="184"/>
      <c r="S1901" s="175"/>
      <c r="T1901" s="175"/>
      <c r="U1901" s="175"/>
      <c r="V1901" s="175"/>
      <c r="W1901" s="175"/>
      <c r="X1901" s="175"/>
      <c r="Y1901" s="175"/>
      <c r="Z1901" s="175"/>
      <c r="AA1901" s="175"/>
      <c r="AB1901" s="175"/>
      <c r="AC1901" s="175"/>
      <c r="AD1901" s="179"/>
      <c r="AE1901" s="179"/>
      <c r="AF1901" s="179"/>
      <c r="AG1901" s="179"/>
      <c r="AH1901" s="179"/>
      <c r="AI1901" s="173"/>
      <c r="AJ1901" s="173"/>
      <c r="AK1901" s="173"/>
      <c r="AL1901" s="173"/>
      <c r="AM1901" s="179"/>
      <c r="AN1901" s="179"/>
      <c r="AO1901" s="194"/>
      <c r="AP1901" s="179">
        <v>1E-3</v>
      </c>
      <c r="AQ1901" s="179"/>
    </row>
    <row r="1902" spans="2:43">
      <c r="B1902" s="179"/>
      <c r="C1902" s="179"/>
      <c r="D1902" s="179"/>
      <c r="E1902" s="179"/>
      <c r="F1902" s="179"/>
      <c r="G1902" s="179"/>
      <c r="H1902" s="179"/>
      <c r="I1902" s="179"/>
      <c r="J1902" s="179"/>
      <c r="K1902" s="196">
        <f t="shared" si="128"/>
        <v>0</v>
      </c>
      <c r="L1902" s="1118"/>
      <c r="M1902" s="1119"/>
      <c r="N1902" s="1118"/>
      <c r="O1902" s="1119"/>
      <c r="P1902" s="184"/>
      <c r="Q1902" s="184"/>
      <c r="R1902" s="184"/>
      <c r="S1902" s="175"/>
      <c r="T1902" s="175"/>
      <c r="U1902" s="175"/>
      <c r="V1902" s="175"/>
      <c r="W1902" s="175"/>
      <c r="X1902" s="175"/>
      <c r="Y1902" s="175"/>
      <c r="Z1902" s="175"/>
      <c r="AA1902" s="175"/>
      <c r="AB1902" s="175"/>
      <c r="AC1902" s="175"/>
      <c r="AD1902" s="179"/>
      <c r="AE1902" s="179"/>
      <c r="AF1902" s="179"/>
      <c r="AG1902" s="179"/>
      <c r="AH1902" s="179"/>
      <c r="AI1902" s="173"/>
      <c r="AJ1902" s="173"/>
      <c r="AK1902" s="173"/>
      <c r="AL1902" s="173"/>
      <c r="AM1902" s="179"/>
      <c r="AN1902" s="179"/>
      <c r="AO1902" s="194"/>
      <c r="AP1902" s="179">
        <v>1E-3</v>
      </c>
      <c r="AQ1902" s="179"/>
    </row>
    <row r="1903" spans="2:43">
      <c r="B1903" s="179"/>
      <c r="C1903" s="179"/>
      <c r="D1903" s="179"/>
      <c r="E1903" s="179"/>
      <c r="F1903" s="179"/>
      <c r="G1903" s="179"/>
      <c r="H1903" s="179"/>
      <c r="I1903" s="179"/>
      <c r="J1903" s="179"/>
      <c r="K1903" s="196">
        <f t="shared" si="128"/>
        <v>0</v>
      </c>
      <c r="L1903" s="1118"/>
      <c r="M1903" s="1119"/>
      <c r="N1903" s="1118"/>
      <c r="O1903" s="1119"/>
      <c r="P1903" s="184"/>
      <c r="Q1903" s="184"/>
      <c r="R1903" s="184"/>
      <c r="S1903" s="175"/>
      <c r="T1903" s="175"/>
      <c r="U1903" s="175"/>
      <c r="V1903" s="175"/>
      <c r="W1903" s="175"/>
      <c r="X1903" s="175"/>
      <c r="Y1903" s="175"/>
      <c r="Z1903" s="175"/>
      <c r="AA1903" s="175"/>
      <c r="AB1903" s="175"/>
      <c r="AC1903" s="175"/>
      <c r="AD1903" s="179"/>
      <c r="AE1903" s="179"/>
      <c r="AF1903" s="179"/>
      <c r="AG1903" s="179"/>
      <c r="AH1903" s="179"/>
      <c r="AI1903" s="173"/>
      <c r="AJ1903" s="173"/>
      <c r="AK1903" s="173"/>
      <c r="AL1903" s="173"/>
      <c r="AM1903" s="179"/>
      <c r="AN1903" s="179"/>
      <c r="AO1903" s="194"/>
      <c r="AP1903" s="179">
        <v>1E-3</v>
      </c>
      <c r="AQ1903" s="179"/>
    </row>
    <row r="1904" spans="2:43">
      <c r="B1904" s="179"/>
      <c r="C1904" s="179"/>
      <c r="D1904" s="179"/>
      <c r="E1904" s="179"/>
      <c r="F1904" s="179"/>
      <c r="G1904" s="179"/>
      <c r="H1904" s="179"/>
      <c r="I1904" s="179"/>
      <c r="J1904" s="179"/>
      <c r="K1904" s="196">
        <f t="shared" si="128"/>
        <v>0</v>
      </c>
      <c r="L1904" s="1118"/>
      <c r="M1904" s="1119"/>
      <c r="N1904" s="1118"/>
      <c r="O1904" s="1119"/>
      <c r="P1904" s="184"/>
      <c r="Q1904" s="184"/>
      <c r="R1904" s="184"/>
      <c r="S1904" s="175"/>
      <c r="T1904" s="175"/>
      <c r="U1904" s="175"/>
      <c r="V1904" s="175"/>
      <c r="W1904" s="175"/>
      <c r="X1904" s="175"/>
      <c r="Y1904" s="175"/>
      <c r="Z1904" s="175"/>
      <c r="AA1904" s="175"/>
      <c r="AB1904" s="175"/>
      <c r="AC1904" s="175"/>
      <c r="AD1904" s="179"/>
      <c r="AE1904" s="179"/>
      <c r="AF1904" s="179"/>
      <c r="AG1904" s="179"/>
      <c r="AH1904" s="179"/>
      <c r="AI1904" s="173"/>
      <c r="AJ1904" s="173"/>
      <c r="AK1904" s="173"/>
      <c r="AL1904" s="173"/>
      <c r="AM1904" s="179"/>
      <c r="AN1904" s="179"/>
      <c r="AO1904" s="194"/>
      <c r="AP1904" s="179">
        <v>1E-3</v>
      </c>
      <c r="AQ1904" s="179"/>
    </row>
    <row r="1905" spans="2:43">
      <c r="B1905" s="179"/>
      <c r="C1905" s="179"/>
      <c r="D1905" s="179"/>
      <c r="E1905" s="179"/>
      <c r="F1905" s="179"/>
      <c r="G1905" s="179"/>
      <c r="H1905" s="179"/>
      <c r="I1905" s="179"/>
      <c r="J1905" s="179"/>
      <c r="K1905" s="196">
        <f t="shared" si="128"/>
        <v>0</v>
      </c>
      <c r="L1905" s="1118"/>
      <c r="M1905" s="1119"/>
      <c r="N1905" s="1118"/>
      <c r="O1905" s="1119"/>
      <c r="P1905" s="184"/>
      <c r="Q1905" s="184"/>
      <c r="R1905" s="184"/>
      <c r="S1905" s="175"/>
      <c r="T1905" s="175"/>
      <c r="U1905" s="175"/>
      <c r="V1905" s="175"/>
      <c r="W1905" s="175"/>
      <c r="X1905" s="175"/>
      <c r="Y1905" s="175"/>
      <c r="Z1905" s="175"/>
      <c r="AA1905" s="175"/>
      <c r="AB1905" s="175"/>
      <c r="AC1905" s="175"/>
      <c r="AD1905" s="179"/>
      <c r="AE1905" s="179"/>
      <c r="AF1905" s="179"/>
      <c r="AG1905" s="179"/>
      <c r="AH1905" s="179"/>
      <c r="AI1905" s="173"/>
      <c r="AJ1905" s="173"/>
      <c r="AK1905" s="173"/>
      <c r="AL1905" s="173"/>
      <c r="AM1905" s="179"/>
      <c r="AN1905" s="179"/>
      <c r="AO1905" s="194"/>
      <c r="AP1905" s="179">
        <v>1E-3</v>
      </c>
      <c r="AQ1905" s="179"/>
    </row>
    <row r="1906" spans="2:43">
      <c r="B1906" s="179"/>
      <c r="C1906" s="179"/>
      <c r="D1906" s="179"/>
      <c r="E1906" s="179"/>
      <c r="F1906" s="179"/>
      <c r="G1906" s="179"/>
      <c r="H1906" s="179"/>
      <c r="I1906" s="179"/>
      <c r="J1906" s="179"/>
      <c r="K1906" s="196">
        <f t="shared" si="128"/>
        <v>0</v>
      </c>
      <c r="L1906" s="1118"/>
      <c r="M1906" s="1119"/>
      <c r="N1906" s="1118"/>
      <c r="O1906" s="1119"/>
      <c r="P1906" s="184"/>
      <c r="Q1906" s="184"/>
      <c r="R1906" s="184"/>
      <c r="S1906" s="175"/>
      <c r="T1906" s="175"/>
      <c r="U1906" s="175"/>
      <c r="V1906" s="175"/>
      <c r="W1906" s="175"/>
      <c r="X1906" s="175"/>
      <c r="Y1906" s="175"/>
      <c r="Z1906" s="175"/>
      <c r="AA1906" s="175"/>
      <c r="AB1906" s="175"/>
      <c r="AC1906" s="175"/>
      <c r="AD1906" s="179"/>
      <c r="AE1906" s="179"/>
      <c r="AF1906" s="179"/>
      <c r="AG1906" s="179"/>
      <c r="AH1906" s="179"/>
      <c r="AI1906" s="173"/>
      <c r="AJ1906" s="173"/>
      <c r="AK1906" s="173"/>
      <c r="AL1906" s="173"/>
      <c r="AM1906" s="179"/>
      <c r="AN1906" s="179"/>
      <c r="AO1906" s="194"/>
      <c r="AP1906" s="179">
        <v>1E-3</v>
      </c>
      <c r="AQ1906" s="179"/>
    </row>
    <row r="1907" spans="2:43">
      <c r="B1907" s="179"/>
      <c r="C1907" s="179"/>
      <c r="D1907" s="179"/>
      <c r="E1907" s="179"/>
      <c r="F1907" s="179"/>
      <c r="G1907" s="179"/>
      <c r="H1907" s="179"/>
      <c r="I1907" s="179"/>
      <c r="J1907" s="179"/>
      <c r="K1907" s="196">
        <f t="shared" si="128"/>
        <v>0</v>
      </c>
      <c r="L1907" s="1118"/>
      <c r="M1907" s="1119"/>
      <c r="N1907" s="1118"/>
      <c r="O1907" s="1119"/>
      <c r="P1907" s="184"/>
      <c r="Q1907" s="184"/>
      <c r="R1907" s="184"/>
      <c r="S1907" s="175"/>
      <c r="T1907" s="175"/>
      <c r="U1907" s="175"/>
      <c r="V1907" s="175"/>
      <c r="W1907" s="175"/>
      <c r="X1907" s="175"/>
      <c r="Y1907" s="175"/>
      <c r="Z1907" s="175"/>
      <c r="AA1907" s="175"/>
      <c r="AB1907" s="175"/>
      <c r="AC1907" s="175"/>
      <c r="AD1907" s="179"/>
      <c r="AE1907" s="179"/>
      <c r="AF1907" s="179"/>
      <c r="AG1907" s="179"/>
      <c r="AH1907" s="179"/>
      <c r="AI1907" s="173"/>
      <c r="AJ1907" s="173"/>
      <c r="AK1907" s="173"/>
      <c r="AL1907" s="173"/>
      <c r="AM1907" s="179"/>
      <c r="AN1907" s="179"/>
      <c r="AO1907" s="194"/>
      <c r="AP1907" s="179">
        <v>1E-3</v>
      </c>
      <c r="AQ1907" s="179"/>
    </row>
    <row r="1908" spans="2:43">
      <c r="B1908" s="179"/>
      <c r="C1908" s="179"/>
      <c r="D1908" s="179"/>
      <c r="E1908" s="179"/>
      <c r="F1908" s="179"/>
      <c r="G1908" s="179"/>
      <c r="H1908" s="179"/>
      <c r="I1908" s="179"/>
      <c r="J1908" s="179"/>
      <c r="K1908" s="196">
        <f t="shared" si="128"/>
        <v>0</v>
      </c>
      <c r="L1908" s="1118"/>
      <c r="M1908" s="1119"/>
      <c r="N1908" s="1118"/>
      <c r="O1908" s="1119"/>
      <c r="P1908" s="184"/>
      <c r="Q1908" s="184"/>
      <c r="R1908" s="184"/>
      <c r="S1908" s="175"/>
      <c r="T1908" s="175"/>
      <c r="U1908" s="175"/>
      <c r="V1908" s="175"/>
      <c r="W1908" s="175"/>
      <c r="X1908" s="175"/>
      <c r="Y1908" s="175"/>
      <c r="Z1908" s="175"/>
      <c r="AA1908" s="175"/>
      <c r="AB1908" s="175"/>
      <c r="AC1908" s="175"/>
      <c r="AD1908" s="179"/>
      <c r="AE1908" s="179"/>
      <c r="AF1908" s="179"/>
      <c r="AG1908" s="179"/>
      <c r="AH1908" s="179"/>
      <c r="AI1908" s="173"/>
      <c r="AJ1908" s="173"/>
      <c r="AK1908" s="173"/>
      <c r="AL1908" s="173"/>
      <c r="AM1908" s="179"/>
      <c r="AN1908" s="179"/>
      <c r="AO1908" s="194"/>
      <c r="AP1908" s="179">
        <v>1E-3</v>
      </c>
      <c r="AQ1908" s="179"/>
    </row>
    <row r="1909" spans="2:43">
      <c r="B1909" s="179"/>
      <c r="C1909" s="179"/>
      <c r="D1909" s="179"/>
      <c r="E1909" s="179"/>
      <c r="F1909" s="179"/>
      <c r="G1909" s="179"/>
      <c r="H1909" s="179"/>
      <c r="I1909" s="179"/>
      <c r="J1909" s="179"/>
      <c r="K1909" s="196">
        <f t="shared" si="128"/>
        <v>0</v>
      </c>
      <c r="L1909" s="1118"/>
      <c r="M1909" s="1119"/>
      <c r="N1909" s="1118"/>
      <c r="O1909" s="1119"/>
      <c r="P1909" s="184"/>
      <c r="Q1909" s="184"/>
      <c r="R1909" s="184"/>
      <c r="S1909" s="175"/>
      <c r="T1909" s="175"/>
      <c r="U1909" s="175"/>
      <c r="V1909" s="175"/>
      <c r="W1909" s="175"/>
      <c r="X1909" s="175"/>
      <c r="Y1909" s="175"/>
      <c r="Z1909" s="175"/>
      <c r="AA1909" s="175"/>
      <c r="AB1909" s="175"/>
      <c r="AC1909" s="175"/>
      <c r="AD1909" s="179"/>
      <c r="AE1909" s="179"/>
      <c r="AF1909" s="179"/>
      <c r="AG1909" s="179"/>
      <c r="AH1909" s="179"/>
      <c r="AI1909" s="173"/>
      <c r="AJ1909" s="173"/>
      <c r="AK1909" s="173"/>
      <c r="AL1909" s="173"/>
      <c r="AM1909" s="179"/>
      <c r="AN1909" s="179"/>
      <c r="AO1909" s="194"/>
      <c r="AP1909" s="179">
        <v>1E-3</v>
      </c>
      <c r="AQ1909" s="179"/>
    </row>
    <row r="1910" spans="2:43">
      <c r="B1910" s="179"/>
      <c r="C1910" s="179"/>
      <c r="D1910" s="179"/>
      <c r="E1910" s="179"/>
      <c r="F1910" s="179"/>
      <c r="G1910" s="179"/>
      <c r="H1910" s="179"/>
      <c r="I1910" s="179"/>
      <c r="J1910" s="179"/>
      <c r="K1910" s="196">
        <f t="shared" si="128"/>
        <v>0</v>
      </c>
      <c r="L1910" s="1118"/>
      <c r="M1910" s="1119"/>
      <c r="N1910" s="1118"/>
      <c r="O1910" s="1119"/>
      <c r="P1910" s="184"/>
      <c r="Q1910" s="184"/>
      <c r="R1910" s="184"/>
      <c r="S1910" s="175"/>
      <c r="T1910" s="175"/>
      <c r="U1910" s="175"/>
      <c r="V1910" s="175"/>
      <c r="W1910" s="175"/>
      <c r="X1910" s="175"/>
      <c r="Y1910" s="175"/>
      <c r="Z1910" s="175"/>
      <c r="AA1910" s="175"/>
      <c r="AB1910" s="175"/>
      <c r="AC1910" s="175"/>
      <c r="AD1910" s="179"/>
      <c r="AE1910" s="179"/>
      <c r="AF1910" s="179"/>
      <c r="AG1910" s="179"/>
      <c r="AH1910" s="179"/>
      <c r="AI1910" s="173"/>
      <c r="AJ1910" s="173"/>
      <c r="AK1910" s="173"/>
      <c r="AL1910" s="173"/>
      <c r="AM1910" s="179"/>
      <c r="AN1910" s="179"/>
      <c r="AO1910" s="194"/>
      <c r="AP1910" s="179">
        <v>1E-3</v>
      </c>
      <c r="AQ1910" s="179"/>
    </row>
    <row r="1911" spans="2:43">
      <c r="B1911" s="179"/>
      <c r="C1911" s="179"/>
      <c r="D1911" s="179"/>
      <c r="E1911" s="179"/>
      <c r="F1911" s="179"/>
      <c r="G1911" s="179"/>
      <c r="H1911" s="179"/>
      <c r="I1911" s="179"/>
      <c r="J1911" s="179"/>
      <c r="K1911" s="196">
        <f t="shared" si="128"/>
        <v>0</v>
      </c>
      <c r="L1911" s="1118"/>
      <c r="M1911" s="1119"/>
      <c r="N1911" s="1118"/>
      <c r="O1911" s="1119"/>
      <c r="P1911" s="184"/>
      <c r="Q1911" s="184"/>
      <c r="R1911" s="184"/>
      <c r="S1911" s="175"/>
      <c r="T1911" s="175"/>
      <c r="U1911" s="175"/>
      <c r="V1911" s="175"/>
      <c r="W1911" s="175"/>
      <c r="X1911" s="175"/>
      <c r="Y1911" s="175"/>
      <c r="Z1911" s="175"/>
      <c r="AA1911" s="175"/>
      <c r="AB1911" s="175"/>
      <c r="AC1911" s="175"/>
      <c r="AD1911" s="179"/>
      <c r="AE1911" s="179"/>
      <c r="AF1911" s="179"/>
      <c r="AG1911" s="179"/>
      <c r="AH1911" s="179"/>
      <c r="AI1911" s="173"/>
      <c r="AJ1911" s="173"/>
      <c r="AK1911" s="173"/>
      <c r="AL1911" s="173"/>
      <c r="AM1911" s="179"/>
      <c r="AN1911" s="179"/>
      <c r="AO1911" s="194"/>
      <c r="AP1911" s="179">
        <v>1E-3</v>
      </c>
      <c r="AQ1911" s="179"/>
    </row>
    <row r="1912" spans="2:43">
      <c r="B1912" s="179"/>
      <c r="C1912" s="179"/>
      <c r="D1912" s="179"/>
      <c r="E1912" s="179"/>
      <c r="F1912" s="179"/>
      <c r="G1912" s="179"/>
      <c r="H1912" s="179"/>
      <c r="I1912" s="179"/>
      <c r="J1912" s="179"/>
      <c r="K1912" s="196">
        <f t="shared" si="128"/>
        <v>0</v>
      </c>
      <c r="L1912" s="1118"/>
      <c r="M1912" s="1119"/>
      <c r="N1912" s="1118"/>
      <c r="O1912" s="1119"/>
      <c r="P1912" s="184"/>
      <c r="Q1912" s="184"/>
      <c r="R1912" s="184"/>
      <c r="S1912" s="175"/>
      <c r="T1912" s="175"/>
      <c r="U1912" s="175"/>
      <c r="V1912" s="175"/>
      <c r="W1912" s="175"/>
      <c r="X1912" s="175"/>
      <c r="Y1912" s="175"/>
      <c r="Z1912" s="175"/>
      <c r="AA1912" s="175"/>
      <c r="AB1912" s="175"/>
      <c r="AC1912" s="175"/>
      <c r="AD1912" s="179"/>
      <c r="AE1912" s="179"/>
      <c r="AF1912" s="179"/>
      <c r="AG1912" s="179"/>
      <c r="AH1912" s="179"/>
      <c r="AI1912" s="173"/>
      <c r="AJ1912" s="173"/>
      <c r="AK1912" s="173"/>
      <c r="AL1912" s="173"/>
      <c r="AM1912" s="179"/>
      <c r="AN1912" s="179"/>
      <c r="AO1912" s="194"/>
      <c r="AP1912" s="179">
        <v>1E-3</v>
      </c>
      <c r="AQ1912" s="179"/>
    </row>
    <row r="1913" spans="2:43">
      <c r="B1913" s="179"/>
      <c r="C1913" s="179"/>
      <c r="D1913" s="179"/>
      <c r="E1913" s="179"/>
      <c r="F1913" s="179"/>
      <c r="G1913" s="179"/>
      <c r="H1913" s="179"/>
      <c r="I1913" s="179"/>
      <c r="J1913" s="179"/>
      <c r="K1913" s="196">
        <f t="shared" si="128"/>
        <v>0</v>
      </c>
      <c r="L1913" s="1118"/>
      <c r="M1913" s="1119"/>
      <c r="N1913" s="1118"/>
      <c r="O1913" s="1119"/>
      <c r="P1913" s="184"/>
      <c r="Q1913" s="184"/>
      <c r="R1913" s="184"/>
      <c r="S1913" s="175"/>
      <c r="T1913" s="175"/>
      <c r="U1913" s="175"/>
      <c r="V1913" s="175"/>
      <c r="W1913" s="175"/>
      <c r="X1913" s="175"/>
      <c r="Y1913" s="175"/>
      <c r="Z1913" s="175"/>
      <c r="AA1913" s="175"/>
      <c r="AB1913" s="175"/>
      <c r="AC1913" s="175"/>
      <c r="AD1913" s="179"/>
      <c r="AE1913" s="179"/>
      <c r="AF1913" s="179"/>
      <c r="AG1913" s="179"/>
      <c r="AH1913" s="179"/>
      <c r="AI1913" s="173"/>
      <c r="AJ1913" s="173"/>
      <c r="AK1913" s="173"/>
      <c r="AL1913" s="173"/>
      <c r="AM1913" s="179"/>
      <c r="AN1913" s="179"/>
      <c r="AO1913" s="194"/>
      <c r="AP1913" s="179">
        <v>1E-3</v>
      </c>
      <c r="AQ1913" s="179"/>
    </row>
    <row r="1914" spans="2:43">
      <c r="B1914" s="179"/>
      <c r="C1914" s="179"/>
      <c r="D1914" s="179"/>
      <c r="E1914" s="179"/>
      <c r="F1914" s="179"/>
      <c r="G1914" s="179"/>
      <c r="H1914" s="179"/>
      <c r="I1914" s="179"/>
      <c r="J1914" s="179"/>
      <c r="K1914" s="196">
        <f t="shared" si="128"/>
        <v>0</v>
      </c>
      <c r="L1914" s="1118"/>
      <c r="M1914" s="1119"/>
      <c r="N1914" s="1118"/>
      <c r="O1914" s="1119"/>
      <c r="P1914" s="184"/>
      <c r="Q1914" s="184"/>
      <c r="R1914" s="184"/>
      <c r="S1914" s="175"/>
      <c r="T1914" s="175"/>
      <c r="U1914" s="175"/>
      <c r="V1914" s="175"/>
      <c r="W1914" s="175"/>
      <c r="X1914" s="175"/>
      <c r="Y1914" s="175"/>
      <c r="Z1914" s="175"/>
      <c r="AA1914" s="175"/>
      <c r="AB1914" s="175"/>
      <c r="AC1914" s="175"/>
      <c r="AD1914" s="179"/>
      <c r="AE1914" s="179"/>
      <c r="AF1914" s="179"/>
      <c r="AG1914" s="179"/>
      <c r="AH1914" s="179"/>
      <c r="AI1914" s="173"/>
      <c r="AJ1914" s="173"/>
      <c r="AK1914" s="173"/>
      <c r="AL1914" s="173"/>
      <c r="AM1914" s="179"/>
      <c r="AN1914" s="179"/>
      <c r="AO1914" s="194"/>
      <c r="AP1914" s="179">
        <v>1E-3</v>
      </c>
      <c r="AQ1914" s="179"/>
    </row>
    <row r="1915" spans="2:43">
      <c r="B1915" s="179"/>
      <c r="C1915" s="179"/>
      <c r="D1915" s="179"/>
      <c r="E1915" s="179"/>
      <c r="F1915" s="179"/>
      <c r="G1915" s="179"/>
      <c r="H1915" s="179"/>
      <c r="I1915" s="179"/>
      <c r="J1915" s="179"/>
      <c r="K1915" s="196">
        <f t="shared" si="128"/>
        <v>0</v>
      </c>
      <c r="L1915" s="1118"/>
      <c r="M1915" s="1119"/>
      <c r="N1915" s="1118"/>
      <c r="O1915" s="1119"/>
      <c r="P1915" s="184"/>
      <c r="Q1915" s="184"/>
      <c r="R1915" s="184"/>
      <c r="S1915" s="175"/>
      <c r="T1915" s="175"/>
      <c r="U1915" s="175"/>
      <c r="V1915" s="175"/>
      <c r="W1915" s="175"/>
      <c r="X1915" s="175"/>
      <c r="Y1915" s="175"/>
      <c r="Z1915" s="175"/>
      <c r="AA1915" s="175"/>
      <c r="AB1915" s="175"/>
      <c r="AC1915" s="175"/>
      <c r="AD1915" s="179"/>
      <c r="AE1915" s="179"/>
      <c r="AF1915" s="179"/>
      <c r="AG1915" s="179"/>
      <c r="AH1915" s="179"/>
      <c r="AI1915" s="173"/>
      <c r="AJ1915" s="173"/>
      <c r="AK1915" s="173"/>
      <c r="AL1915" s="173"/>
      <c r="AM1915" s="179"/>
      <c r="AN1915" s="179"/>
      <c r="AO1915" s="194"/>
      <c r="AP1915" s="179">
        <v>1E-3</v>
      </c>
      <c r="AQ1915" s="179"/>
    </row>
    <row r="1916" spans="2:43">
      <c r="B1916" s="179"/>
      <c r="C1916" s="179"/>
      <c r="D1916" s="179"/>
      <c r="E1916" s="179"/>
      <c r="F1916" s="179"/>
      <c r="G1916" s="179"/>
      <c r="H1916" s="179"/>
      <c r="I1916" s="179"/>
      <c r="J1916" s="179"/>
      <c r="K1916" s="196">
        <f t="shared" si="128"/>
        <v>0</v>
      </c>
      <c r="L1916" s="1118"/>
      <c r="M1916" s="1119"/>
      <c r="N1916" s="1118"/>
      <c r="O1916" s="1119"/>
      <c r="P1916" s="184"/>
      <c r="Q1916" s="184"/>
      <c r="R1916" s="184"/>
      <c r="S1916" s="175"/>
      <c r="T1916" s="175"/>
      <c r="U1916" s="175"/>
      <c r="V1916" s="175"/>
      <c r="W1916" s="175"/>
      <c r="X1916" s="175"/>
      <c r="Y1916" s="175"/>
      <c r="Z1916" s="175"/>
      <c r="AA1916" s="175"/>
      <c r="AB1916" s="175"/>
      <c r="AC1916" s="175"/>
      <c r="AD1916" s="179"/>
      <c r="AE1916" s="179"/>
      <c r="AF1916" s="179"/>
      <c r="AG1916" s="179"/>
      <c r="AH1916" s="179"/>
      <c r="AI1916" s="173"/>
      <c r="AJ1916" s="173"/>
      <c r="AK1916" s="173"/>
      <c r="AL1916" s="173"/>
      <c r="AM1916" s="179"/>
      <c r="AN1916" s="179"/>
      <c r="AO1916" s="194"/>
      <c r="AP1916" s="179">
        <v>1E-3</v>
      </c>
      <c r="AQ1916" s="179"/>
    </row>
    <row r="1917" spans="2:43">
      <c r="B1917" s="179"/>
      <c r="C1917" s="179"/>
      <c r="D1917" s="179"/>
      <c r="E1917" s="179"/>
      <c r="F1917" s="179"/>
      <c r="G1917" s="179"/>
      <c r="H1917" s="179"/>
      <c r="I1917" s="179"/>
      <c r="J1917" s="179"/>
      <c r="K1917" s="196">
        <f t="shared" si="128"/>
        <v>0</v>
      </c>
      <c r="L1917" s="1118"/>
      <c r="M1917" s="1119"/>
      <c r="N1917" s="1118"/>
      <c r="O1917" s="1119"/>
      <c r="P1917" s="184"/>
      <c r="Q1917" s="184"/>
      <c r="R1917" s="184"/>
      <c r="S1917" s="175"/>
      <c r="T1917" s="175"/>
      <c r="U1917" s="175"/>
      <c r="V1917" s="175"/>
      <c r="W1917" s="175"/>
      <c r="X1917" s="175"/>
      <c r="Y1917" s="175"/>
      <c r="Z1917" s="175"/>
      <c r="AA1917" s="175"/>
      <c r="AB1917" s="175"/>
      <c r="AC1917" s="175"/>
      <c r="AD1917" s="179"/>
      <c r="AE1917" s="179"/>
      <c r="AF1917" s="179"/>
      <c r="AG1917" s="179"/>
      <c r="AH1917" s="179"/>
      <c r="AI1917" s="173"/>
      <c r="AJ1917" s="173"/>
      <c r="AK1917" s="173"/>
      <c r="AL1917" s="173"/>
      <c r="AM1917" s="179"/>
      <c r="AN1917" s="179"/>
      <c r="AO1917" s="194"/>
      <c r="AP1917" s="179">
        <v>1E-3</v>
      </c>
      <c r="AQ1917" s="179"/>
    </row>
    <row r="1918" spans="2:43">
      <c r="B1918" s="179"/>
      <c r="C1918" s="179"/>
      <c r="D1918" s="179"/>
      <c r="E1918" s="179"/>
      <c r="F1918" s="179"/>
      <c r="G1918" s="179"/>
      <c r="H1918" s="179"/>
      <c r="I1918" s="179"/>
      <c r="J1918" s="179"/>
      <c r="K1918" s="196">
        <f t="shared" si="128"/>
        <v>0</v>
      </c>
      <c r="L1918" s="1118"/>
      <c r="M1918" s="1119"/>
      <c r="N1918" s="1118"/>
      <c r="O1918" s="1119"/>
      <c r="P1918" s="184"/>
      <c r="Q1918" s="184"/>
      <c r="R1918" s="184"/>
      <c r="S1918" s="175"/>
      <c r="T1918" s="175"/>
      <c r="U1918" s="175"/>
      <c r="V1918" s="175"/>
      <c r="W1918" s="175"/>
      <c r="X1918" s="175"/>
      <c r="Y1918" s="175"/>
      <c r="Z1918" s="175"/>
      <c r="AA1918" s="175"/>
      <c r="AB1918" s="175"/>
      <c r="AC1918" s="175"/>
      <c r="AD1918" s="179"/>
      <c r="AE1918" s="179"/>
      <c r="AF1918" s="179"/>
      <c r="AG1918" s="179"/>
      <c r="AH1918" s="179"/>
      <c r="AI1918" s="173"/>
      <c r="AJ1918" s="173"/>
      <c r="AK1918" s="173"/>
      <c r="AL1918" s="173"/>
      <c r="AM1918" s="179"/>
      <c r="AN1918" s="179"/>
      <c r="AO1918" s="194"/>
      <c r="AP1918" s="179">
        <v>1E-3</v>
      </c>
      <c r="AQ1918" s="179"/>
    </row>
    <row r="1919" spans="2:43">
      <c r="B1919" s="179"/>
      <c r="C1919" s="179"/>
      <c r="D1919" s="179"/>
      <c r="E1919" s="179"/>
      <c r="F1919" s="179"/>
      <c r="G1919" s="179"/>
      <c r="H1919" s="179"/>
      <c r="I1919" s="179"/>
      <c r="J1919" s="179"/>
      <c r="K1919" s="196">
        <f t="shared" si="128"/>
        <v>0</v>
      </c>
      <c r="L1919" s="1118"/>
      <c r="M1919" s="1119"/>
      <c r="N1919" s="1118"/>
      <c r="O1919" s="1119"/>
      <c r="P1919" s="184"/>
      <c r="Q1919" s="184"/>
      <c r="R1919" s="184"/>
      <c r="S1919" s="175"/>
      <c r="T1919" s="175"/>
      <c r="U1919" s="175"/>
      <c r="V1919" s="175"/>
      <c r="W1919" s="175"/>
      <c r="X1919" s="175"/>
      <c r="Y1919" s="175"/>
      <c r="Z1919" s="175"/>
      <c r="AA1919" s="175"/>
      <c r="AB1919" s="175"/>
      <c r="AC1919" s="175"/>
      <c r="AD1919" s="179"/>
      <c r="AE1919" s="179"/>
      <c r="AF1919" s="179"/>
      <c r="AG1919" s="179"/>
      <c r="AH1919" s="179"/>
      <c r="AI1919" s="173"/>
      <c r="AJ1919" s="173"/>
      <c r="AK1919" s="173"/>
      <c r="AL1919" s="173"/>
      <c r="AM1919" s="179"/>
      <c r="AN1919" s="179"/>
      <c r="AO1919" s="194"/>
      <c r="AP1919" s="179">
        <v>1E-3</v>
      </c>
      <c r="AQ1919" s="179"/>
    </row>
    <row r="1920" spans="2:43">
      <c r="B1920" s="179"/>
      <c r="C1920" s="179"/>
      <c r="D1920" s="179"/>
      <c r="E1920" s="179"/>
      <c r="F1920" s="179"/>
      <c r="G1920" s="179"/>
      <c r="H1920" s="179"/>
      <c r="I1920" s="179"/>
      <c r="J1920" s="179"/>
      <c r="K1920" s="196">
        <f t="shared" si="128"/>
        <v>0</v>
      </c>
      <c r="L1920" s="1118"/>
      <c r="M1920" s="1119"/>
      <c r="N1920" s="1118"/>
      <c r="O1920" s="1119"/>
      <c r="P1920" s="184"/>
      <c r="Q1920" s="184"/>
      <c r="R1920" s="184"/>
      <c r="S1920" s="175"/>
      <c r="T1920" s="175"/>
      <c r="U1920" s="175"/>
      <c r="V1920" s="175"/>
      <c r="W1920" s="175"/>
      <c r="X1920" s="175"/>
      <c r="Y1920" s="175"/>
      <c r="Z1920" s="175"/>
      <c r="AA1920" s="175"/>
      <c r="AB1920" s="175"/>
      <c r="AC1920" s="175"/>
      <c r="AD1920" s="179"/>
      <c r="AE1920" s="179"/>
      <c r="AF1920" s="179"/>
      <c r="AG1920" s="179"/>
      <c r="AH1920" s="179"/>
      <c r="AI1920" s="173"/>
      <c r="AJ1920" s="173"/>
      <c r="AK1920" s="173"/>
      <c r="AL1920" s="173"/>
      <c r="AM1920" s="179"/>
      <c r="AN1920" s="179"/>
      <c r="AO1920" s="194"/>
      <c r="AP1920" s="179">
        <v>1E-3</v>
      </c>
      <c r="AQ1920" s="179"/>
    </row>
    <row r="1921" spans="2:43">
      <c r="B1921" s="179"/>
      <c r="C1921" s="179"/>
      <c r="D1921" s="179"/>
      <c r="E1921" s="179"/>
      <c r="F1921" s="179"/>
      <c r="G1921" s="179"/>
      <c r="H1921" s="179"/>
      <c r="I1921" s="179"/>
      <c r="J1921" s="179"/>
      <c r="K1921" s="196">
        <f t="shared" si="128"/>
        <v>0</v>
      </c>
      <c r="L1921" s="1118"/>
      <c r="M1921" s="1119"/>
      <c r="N1921" s="1118"/>
      <c r="O1921" s="1119"/>
      <c r="P1921" s="184"/>
      <c r="Q1921" s="184"/>
      <c r="R1921" s="184"/>
      <c r="S1921" s="175"/>
      <c r="T1921" s="175"/>
      <c r="U1921" s="175"/>
      <c r="V1921" s="175"/>
      <c r="W1921" s="175"/>
      <c r="X1921" s="175"/>
      <c r="Y1921" s="175"/>
      <c r="Z1921" s="175"/>
      <c r="AA1921" s="175"/>
      <c r="AB1921" s="175"/>
      <c r="AC1921" s="175"/>
      <c r="AD1921" s="179"/>
      <c r="AE1921" s="179"/>
      <c r="AF1921" s="179"/>
      <c r="AG1921" s="179"/>
      <c r="AH1921" s="179"/>
      <c r="AI1921" s="173"/>
      <c r="AJ1921" s="173"/>
      <c r="AK1921" s="173"/>
      <c r="AL1921" s="173"/>
      <c r="AM1921" s="179"/>
      <c r="AN1921" s="179"/>
      <c r="AO1921" s="194"/>
      <c r="AP1921" s="179">
        <v>1E-3</v>
      </c>
      <c r="AQ1921" s="179"/>
    </row>
    <row r="1922" spans="2:43">
      <c r="B1922" s="179"/>
      <c r="C1922" s="179"/>
      <c r="D1922" s="179"/>
      <c r="E1922" s="179"/>
      <c r="F1922" s="179"/>
      <c r="G1922" s="179"/>
      <c r="H1922" s="179"/>
      <c r="I1922" s="179"/>
      <c r="J1922" s="179"/>
      <c r="K1922" s="196">
        <f t="shared" si="128"/>
        <v>0</v>
      </c>
      <c r="L1922" s="1118"/>
      <c r="M1922" s="1119"/>
      <c r="N1922" s="1118"/>
      <c r="O1922" s="1119"/>
      <c r="P1922" s="184"/>
      <c r="Q1922" s="184"/>
      <c r="R1922" s="184"/>
      <c r="S1922" s="175"/>
      <c r="T1922" s="175"/>
      <c r="U1922" s="175"/>
      <c r="V1922" s="175"/>
      <c r="W1922" s="175"/>
      <c r="X1922" s="175"/>
      <c r="Y1922" s="175"/>
      <c r="Z1922" s="175"/>
      <c r="AA1922" s="175"/>
      <c r="AB1922" s="175"/>
      <c r="AC1922" s="175"/>
      <c r="AD1922" s="179"/>
      <c r="AE1922" s="179"/>
      <c r="AF1922" s="179"/>
      <c r="AG1922" s="179"/>
      <c r="AH1922" s="179"/>
      <c r="AI1922" s="173"/>
      <c r="AJ1922" s="173"/>
      <c r="AK1922" s="173"/>
      <c r="AL1922" s="173"/>
      <c r="AM1922" s="179"/>
      <c r="AN1922" s="179"/>
      <c r="AO1922" s="194"/>
      <c r="AP1922" s="179">
        <v>1E-3</v>
      </c>
      <c r="AQ1922" s="179"/>
    </row>
    <row r="1923" spans="2:43">
      <c r="B1923" s="179"/>
      <c r="C1923" s="179"/>
      <c r="D1923" s="179"/>
      <c r="E1923" s="179"/>
      <c r="F1923" s="179"/>
      <c r="G1923" s="179"/>
      <c r="H1923" s="179"/>
      <c r="I1923" s="179"/>
      <c r="J1923" s="179"/>
      <c r="K1923" s="196">
        <f t="shared" si="128"/>
        <v>0</v>
      </c>
      <c r="L1923" s="1118"/>
      <c r="M1923" s="1119"/>
      <c r="N1923" s="1118"/>
      <c r="O1923" s="1119"/>
      <c r="P1923" s="184"/>
      <c r="Q1923" s="184"/>
      <c r="R1923" s="184"/>
      <c r="S1923" s="175"/>
      <c r="T1923" s="175"/>
      <c r="U1923" s="175"/>
      <c r="V1923" s="175"/>
      <c r="W1923" s="175"/>
      <c r="X1923" s="175"/>
      <c r="Y1923" s="175"/>
      <c r="Z1923" s="175"/>
      <c r="AA1923" s="175"/>
      <c r="AB1923" s="175"/>
      <c r="AC1923" s="175"/>
      <c r="AD1923" s="179"/>
      <c r="AE1923" s="179"/>
      <c r="AF1923" s="179"/>
      <c r="AG1923" s="179"/>
      <c r="AH1923" s="179"/>
      <c r="AI1923" s="173"/>
      <c r="AJ1923" s="173"/>
      <c r="AK1923" s="173"/>
      <c r="AL1923" s="173"/>
      <c r="AM1923" s="179"/>
      <c r="AN1923" s="179"/>
      <c r="AO1923" s="194"/>
      <c r="AP1923" s="179">
        <v>1E-3</v>
      </c>
      <c r="AQ1923" s="179"/>
    </row>
    <row r="1924" spans="2:43">
      <c r="B1924" s="179"/>
      <c r="C1924" s="179"/>
      <c r="D1924" s="179"/>
      <c r="E1924" s="179"/>
      <c r="F1924" s="179"/>
      <c r="G1924" s="179"/>
      <c r="H1924" s="179"/>
      <c r="I1924" s="179"/>
      <c r="J1924" s="179"/>
      <c r="K1924" s="196">
        <f t="shared" si="128"/>
        <v>0</v>
      </c>
      <c r="L1924" s="1118"/>
      <c r="M1924" s="1119"/>
      <c r="N1924" s="1118"/>
      <c r="O1924" s="1119"/>
      <c r="P1924" s="184"/>
      <c r="Q1924" s="184"/>
      <c r="R1924" s="184"/>
      <c r="S1924" s="175"/>
      <c r="T1924" s="175"/>
      <c r="U1924" s="175"/>
      <c r="V1924" s="175"/>
      <c r="W1924" s="175"/>
      <c r="X1924" s="175"/>
      <c r="Y1924" s="175"/>
      <c r="Z1924" s="175"/>
      <c r="AA1924" s="175"/>
      <c r="AB1924" s="175"/>
      <c r="AC1924" s="175"/>
      <c r="AD1924" s="179"/>
      <c r="AE1924" s="179"/>
      <c r="AF1924" s="179"/>
      <c r="AG1924" s="179"/>
      <c r="AH1924" s="179"/>
      <c r="AI1924" s="173"/>
      <c r="AJ1924" s="173"/>
      <c r="AK1924" s="173"/>
      <c r="AL1924" s="173"/>
      <c r="AM1924" s="179"/>
      <c r="AN1924" s="179"/>
      <c r="AO1924" s="194"/>
      <c r="AP1924" s="179">
        <v>1E-3</v>
      </c>
      <c r="AQ1924" s="179"/>
    </row>
    <row r="1925" spans="2:43">
      <c r="B1925" s="179"/>
      <c r="C1925" s="179"/>
      <c r="D1925" s="179"/>
      <c r="E1925" s="179"/>
      <c r="F1925" s="179"/>
      <c r="G1925" s="179"/>
      <c r="H1925" s="179"/>
      <c r="I1925" s="179"/>
      <c r="J1925" s="179"/>
      <c r="K1925" s="196">
        <f t="shared" ref="K1925:K1988" si="129">AO1925+J1925</f>
        <v>0</v>
      </c>
      <c r="L1925" s="1118"/>
      <c r="M1925" s="1119"/>
      <c r="N1925" s="1118"/>
      <c r="O1925" s="1119"/>
      <c r="P1925" s="184"/>
      <c r="Q1925" s="184"/>
      <c r="R1925" s="184"/>
      <c r="S1925" s="175"/>
      <c r="T1925" s="175"/>
      <c r="U1925" s="175"/>
      <c r="V1925" s="175"/>
      <c r="W1925" s="175"/>
      <c r="X1925" s="175"/>
      <c r="Y1925" s="175"/>
      <c r="Z1925" s="175"/>
      <c r="AA1925" s="175"/>
      <c r="AB1925" s="175"/>
      <c r="AC1925" s="175"/>
      <c r="AD1925" s="179"/>
      <c r="AE1925" s="179"/>
      <c r="AF1925" s="179"/>
      <c r="AG1925" s="179"/>
      <c r="AH1925" s="179"/>
      <c r="AI1925" s="173"/>
      <c r="AJ1925" s="173"/>
      <c r="AK1925" s="173"/>
      <c r="AL1925" s="173"/>
      <c r="AM1925" s="179"/>
      <c r="AN1925" s="179"/>
      <c r="AO1925" s="194"/>
      <c r="AP1925" s="179">
        <v>1E-3</v>
      </c>
      <c r="AQ1925" s="179"/>
    </row>
    <row r="1926" spans="2:43">
      <c r="B1926" s="179"/>
      <c r="C1926" s="179"/>
      <c r="D1926" s="179"/>
      <c r="E1926" s="179"/>
      <c r="F1926" s="179"/>
      <c r="G1926" s="179"/>
      <c r="H1926" s="179"/>
      <c r="I1926" s="179"/>
      <c r="J1926" s="179"/>
      <c r="K1926" s="196">
        <f t="shared" si="129"/>
        <v>0</v>
      </c>
      <c r="L1926" s="1118"/>
      <c r="M1926" s="1119"/>
      <c r="N1926" s="1118"/>
      <c r="O1926" s="1119"/>
      <c r="P1926" s="184"/>
      <c r="Q1926" s="184"/>
      <c r="R1926" s="184"/>
      <c r="S1926" s="175"/>
      <c r="T1926" s="175"/>
      <c r="U1926" s="175"/>
      <c r="V1926" s="175"/>
      <c r="W1926" s="175"/>
      <c r="X1926" s="175"/>
      <c r="Y1926" s="175"/>
      <c r="Z1926" s="175"/>
      <c r="AA1926" s="175"/>
      <c r="AB1926" s="175"/>
      <c r="AC1926" s="175"/>
      <c r="AD1926" s="179"/>
      <c r="AE1926" s="179"/>
      <c r="AF1926" s="179"/>
      <c r="AG1926" s="179"/>
      <c r="AH1926" s="179"/>
      <c r="AI1926" s="173"/>
      <c r="AJ1926" s="173"/>
      <c r="AK1926" s="173"/>
      <c r="AL1926" s="173"/>
      <c r="AM1926" s="179"/>
      <c r="AN1926" s="179"/>
      <c r="AO1926" s="194"/>
      <c r="AP1926" s="179">
        <v>1E-3</v>
      </c>
      <c r="AQ1926" s="179"/>
    </row>
    <row r="1927" spans="2:43">
      <c r="B1927" s="179"/>
      <c r="C1927" s="179"/>
      <c r="D1927" s="179"/>
      <c r="E1927" s="179"/>
      <c r="F1927" s="179"/>
      <c r="G1927" s="179"/>
      <c r="H1927" s="179"/>
      <c r="I1927" s="179"/>
      <c r="J1927" s="179"/>
      <c r="K1927" s="196">
        <f t="shared" si="129"/>
        <v>0</v>
      </c>
      <c r="L1927" s="1118"/>
      <c r="M1927" s="1119"/>
      <c r="N1927" s="1118"/>
      <c r="O1927" s="1119"/>
      <c r="P1927" s="184"/>
      <c r="Q1927" s="184"/>
      <c r="R1927" s="184"/>
      <c r="S1927" s="175"/>
      <c r="T1927" s="175"/>
      <c r="U1927" s="175"/>
      <c r="V1927" s="175"/>
      <c r="W1927" s="175"/>
      <c r="X1927" s="175"/>
      <c r="Y1927" s="175"/>
      <c r="Z1927" s="175"/>
      <c r="AA1927" s="175"/>
      <c r="AB1927" s="175"/>
      <c r="AC1927" s="175"/>
      <c r="AD1927" s="179"/>
      <c r="AE1927" s="179"/>
      <c r="AF1927" s="179"/>
      <c r="AG1927" s="179"/>
      <c r="AH1927" s="179"/>
      <c r="AI1927" s="173"/>
      <c r="AJ1927" s="173"/>
      <c r="AK1927" s="173"/>
      <c r="AL1927" s="173"/>
      <c r="AM1927" s="179"/>
      <c r="AN1927" s="179"/>
      <c r="AO1927" s="194"/>
      <c r="AP1927" s="179">
        <v>1E-3</v>
      </c>
      <c r="AQ1927" s="179"/>
    </row>
    <row r="1928" spans="2:43">
      <c r="B1928" s="179"/>
      <c r="C1928" s="179"/>
      <c r="D1928" s="179"/>
      <c r="E1928" s="179"/>
      <c r="F1928" s="179"/>
      <c r="G1928" s="179"/>
      <c r="H1928" s="179"/>
      <c r="I1928" s="179"/>
      <c r="J1928" s="179"/>
      <c r="K1928" s="196">
        <f t="shared" si="129"/>
        <v>0</v>
      </c>
      <c r="L1928" s="1118"/>
      <c r="M1928" s="1119"/>
      <c r="N1928" s="1118"/>
      <c r="O1928" s="1119"/>
      <c r="P1928" s="184"/>
      <c r="Q1928" s="184"/>
      <c r="R1928" s="184"/>
      <c r="S1928" s="175"/>
      <c r="T1928" s="175"/>
      <c r="U1928" s="175"/>
      <c r="V1928" s="175"/>
      <c r="W1928" s="175"/>
      <c r="X1928" s="175"/>
      <c r="Y1928" s="175"/>
      <c r="Z1928" s="175"/>
      <c r="AA1928" s="175"/>
      <c r="AB1928" s="175"/>
      <c r="AC1928" s="175"/>
      <c r="AD1928" s="179"/>
      <c r="AE1928" s="179"/>
      <c r="AF1928" s="179"/>
      <c r="AG1928" s="179"/>
      <c r="AH1928" s="179"/>
      <c r="AI1928" s="173"/>
      <c r="AJ1928" s="173"/>
      <c r="AK1928" s="173"/>
      <c r="AL1928" s="173"/>
      <c r="AM1928" s="179"/>
      <c r="AN1928" s="179"/>
      <c r="AO1928" s="194"/>
      <c r="AP1928" s="179">
        <v>1E-3</v>
      </c>
      <c r="AQ1928" s="179"/>
    </row>
    <row r="1929" spans="2:43">
      <c r="B1929" s="179"/>
      <c r="C1929" s="179"/>
      <c r="D1929" s="179"/>
      <c r="E1929" s="179"/>
      <c r="F1929" s="179"/>
      <c r="G1929" s="179"/>
      <c r="H1929" s="179"/>
      <c r="I1929" s="179"/>
      <c r="J1929" s="179"/>
      <c r="K1929" s="196">
        <f t="shared" si="129"/>
        <v>0</v>
      </c>
      <c r="L1929" s="1118"/>
      <c r="M1929" s="1119"/>
      <c r="N1929" s="1118"/>
      <c r="O1929" s="1119"/>
      <c r="P1929" s="184"/>
      <c r="Q1929" s="184"/>
      <c r="R1929" s="184"/>
      <c r="S1929" s="175"/>
      <c r="T1929" s="175"/>
      <c r="U1929" s="175"/>
      <c r="V1929" s="175"/>
      <c r="W1929" s="175"/>
      <c r="X1929" s="175"/>
      <c r="Y1929" s="175"/>
      <c r="Z1929" s="175"/>
      <c r="AA1929" s="175"/>
      <c r="AB1929" s="175"/>
      <c r="AC1929" s="175"/>
      <c r="AD1929" s="179"/>
      <c r="AE1929" s="179"/>
      <c r="AF1929" s="179"/>
      <c r="AG1929" s="179"/>
      <c r="AH1929" s="179"/>
      <c r="AI1929" s="173"/>
      <c r="AJ1929" s="173"/>
      <c r="AK1929" s="173"/>
      <c r="AL1929" s="173"/>
      <c r="AM1929" s="179"/>
      <c r="AN1929" s="179"/>
      <c r="AO1929" s="194"/>
      <c r="AP1929" s="179">
        <v>1E-3</v>
      </c>
      <c r="AQ1929" s="179"/>
    </row>
    <row r="1930" spans="2:43">
      <c r="B1930" s="179"/>
      <c r="C1930" s="179"/>
      <c r="D1930" s="179"/>
      <c r="E1930" s="179"/>
      <c r="F1930" s="179"/>
      <c r="G1930" s="179"/>
      <c r="H1930" s="179"/>
      <c r="I1930" s="179"/>
      <c r="J1930" s="179"/>
      <c r="K1930" s="196">
        <f t="shared" si="129"/>
        <v>0</v>
      </c>
      <c r="L1930" s="1118"/>
      <c r="M1930" s="1119"/>
      <c r="N1930" s="1118"/>
      <c r="O1930" s="1119"/>
      <c r="P1930" s="184"/>
      <c r="Q1930" s="184"/>
      <c r="R1930" s="184"/>
      <c r="S1930" s="175"/>
      <c r="T1930" s="175"/>
      <c r="U1930" s="175"/>
      <c r="V1930" s="175"/>
      <c r="W1930" s="175"/>
      <c r="X1930" s="175"/>
      <c r="Y1930" s="175"/>
      <c r="Z1930" s="175"/>
      <c r="AA1930" s="175"/>
      <c r="AB1930" s="175"/>
      <c r="AC1930" s="175"/>
      <c r="AD1930" s="179"/>
      <c r="AE1930" s="179"/>
      <c r="AF1930" s="179"/>
      <c r="AG1930" s="179"/>
      <c r="AH1930" s="179"/>
      <c r="AI1930" s="173"/>
      <c r="AJ1930" s="173"/>
      <c r="AK1930" s="173"/>
      <c r="AL1930" s="173"/>
      <c r="AM1930" s="179"/>
      <c r="AN1930" s="179"/>
      <c r="AO1930" s="194"/>
      <c r="AP1930" s="179">
        <v>1E-3</v>
      </c>
      <c r="AQ1930" s="179"/>
    </row>
    <row r="1931" spans="2:43">
      <c r="B1931" s="179"/>
      <c r="C1931" s="179"/>
      <c r="D1931" s="179"/>
      <c r="E1931" s="179"/>
      <c r="F1931" s="179"/>
      <c r="G1931" s="179"/>
      <c r="H1931" s="179"/>
      <c r="I1931" s="179"/>
      <c r="J1931" s="179"/>
      <c r="K1931" s="196">
        <f t="shared" si="129"/>
        <v>0</v>
      </c>
      <c r="L1931" s="1118"/>
      <c r="M1931" s="1119"/>
      <c r="N1931" s="1118"/>
      <c r="O1931" s="1119"/>
      <c r="P1931" s="184"/>
      <c r="Q1931" s="184"/>
      <c r="R1931" s="184"/>
      <c r="S1931" s="175"/>
      <c r="T1931" s="175"/>
      <c r="U1931" s="175"/>
      <c r="V1931" s="175"/>
      <c r="W1931" s="175"/>
      <c r="X1931" s="175"/>
      <c r="Y1931" s="175"/>
      <c r="Z1931" s="175"/>
      <c r="AA1931" s="175"/>
      <c r="AB1931" s="175"/>
      <c r="AC1931" s="175"/>
      <c r="AD1931" s="179"/>
      <c r="AE1931" s="179"/>
      <c r="AF1931" s="179"/>
      <c r="AG1931" s="179"/>
      <c r="AH1931" s="179"/>
      <c r="AI1931" s="173"/>
      <c r="AJ1931" s="173"/>
      <c r="AK1931" s="173"/>
      <c r="AL1931" s="173"/>
      <c r="AM1931" s="179"/>
      <c r="AN1931" s="179"/>
      <c r="AO1931" s="194"/>
      <c r="AP1931" s="179">
        <v>1E-3</v>
      </c>
      <c r="AQ1931" s="179"/>
    </row>
    <row r="1932" spans="2:43">
      <c r="B1932" s="179"/>
      <c r="C1932" s="179"/>
      <c r="D1932" s="179"/>
      <c r="E1932" s="179"/>
      <c r="F1932" s="179"/>
      <c r="G1932" s="179"/>
      <c r="H1932" s="179"/>
      <c r="I1932" s="179"/>
      <c r="J1932" s="179"/>
      <c r="K1932" s="196">
        <f t="shared" si="129"/>
        <v>0</v>
      </c>
      <c r="L1932" s="1118"/>
      <c r="M1932" s="1119"/>
      <c r="N1932" s="1118"/>
      <c r="O1932" s="1119"/>
      <c r="P1932" s="184"/>
      <c r="Q1932" s="184"/>
      <c r="R1932" s="184"/>
      <c r="S1932" s="175"/>
      <c r="T1932" s="175"/>
      <c r="U1932" s="175"/>
      <c r="V1932" s="175"/>
      <c r="W1932" s="175"/>
      <c r="X1932" s="175"/>
      <c r="Y1932" s="175"/>
      <c r="Z1932" s="175"/>
      <c r="AA1932" s="175"/>
      <c r="AB1932" s="175"/>
      <c r="AC1932" s="175"/>
      <c r="AD1932" s="179"/>
      <c r="AE1932" s="179"/>
      <c r="AF1932" s="179"/>
      <c r="AG1932" s="179"/>
      <c r="AH1932" s="179"/>
      <c r="AI1932" s="173"/>
      <c r="AJ1932" s="173"/>
      <c r="AK1932" s="173"/>
      <c r="AL1932" s="173"/>
      <c r="AM1932" s="179"/>
      <c r="AN1932" s="179"/>
      <c r="AO1932" s="194"/>
      <c r="AP1932" s="179">
        <v>1E-3</v>
      </c>
      <c r="AQ1932" s="179"/>
    </row>
    <row r="1933" spans="2:43">
      <c r="B1933" s="179"/>
      <c r="C1933" s="179"/>
      <c r="D1933" s="179"/>
      <c r="E1933" s="179"/>
      <c r="F1933" s="179"/>
      <c r="G1933" s="179"/>
      <c r="H1933" s="179"/>
      <c r="I1933" s="179"/>
      <c r="J1933" s="179"/>
      <c r="K1933" s="196">
        <f t="shared" si="129"/>
        <v>0</v>
      </c>
      <c r="L1933" s="1118"/>
      <c r="M1933" s="1119"/>
      <c r="N1933" s="1118"/>
      <c r="O1933" s="1119"/>
      <c r="P1933" s="184"/>
      <c r="Q1933" s="184"/>
      <c r="R1933" s="184"/>
      <c r="S1933" s="175"/>
      <c r="T1933" s="175"/>
      <c r="U1933" s="175"/>
      <c r="V1933" s="175"/>
      <c r="W1933" s="175"/>
      <c r="X1933" s="175"/>
      <c r="Y1933" s="175"/>
      <c r="Z1933" s="175"/>
      <c r="AA1933" s="175"/>
      <c r="AB1933" s="175"/>
      <c r="AC1933" s="175"/>
      <c r="AD1933" s="179"/>
      <c r="AE1933" s="179"/>
      <c r="AF1933" s="179"/>
      <c r="AG1933" s="179"/>
      <c r="AH1933" s="179"/>
      <c r="AI1933" s="173"/>
      <c r="AJ1933" s="173"/>
      <c r="AK1933" s="173"/>
      <c r="AL1933" s="173"/>
      <c r="AM1933" s="179"/>
      <c r="AN1933" s="179"/>
      <c r="AO1933" s="194"/>
      <c r="AP1933" s="179">
        <v>1E-3</v>
      </c>
      <c r="AQ1933" s="179"/>
    </row>
    <row r="1934" spans="2:43">
      <c r="B1934" s="179"/>
      <c r="C1934" s="179"/>
      <c r="D1934" s="179"/>
      <c r="E1934" s="179"/>
      <c r="F1934" s="179"/>
      <c r="G1934" s="179"/>
      <c r="H1934" s="179"/>
      <c r="I1934" s="179"/>
      <c r="J1934" s="179"/>
      <c r="K1934" s="196">
        <f t="shared" si="129"/>
        <v>0</v>
      </c>
      <c r="L1934" s="1118"/>
      <c r="M1934" s="1119"/>
      <c r="N1934" s="1118"/>
      <c r="O1934" s="1119"/>
      <c r="P1934" s="184"/>
      <c r="Q1934" s="184"/>
      <c r="R1934" s="184"/>
      <c r="S1934" s="175"/>
      <c r="T1934" s="175"/>
      <c r="U1934" s="175"/>
      <c r="V1934" s="175"/>
      <c r="W1934" s="175"/>
      <c r="X1934" s="175"/>
      <c r="Y1934" s="175"/>
      <c r="Z1934" s="175"/>
      <c r="AA1934" s="175"/>
      <c r="AB1934" s="175"/>
      <c r="AC1934" s="175"/>
      <c r="AD1934" s="179"/>
      <c r="AE1934" s="179"/>
      <c r="AF1934" s="179"/>
      <c r="AG1934" s="179"/>
      <c r="AH1934" s="179"/>
      <c r="AI1934" s="173"/>
      <c r="AJ1934" s="173"/>
      <c r="AK1934" s="173"/>
      <c r="AL1934" s="173"/>
      <c r="AM1934" s="179"/>
      <c r="AN1934" s="179"/>
      <c r="AO1934" s="194"/>
      <c r="AP1934" s="179">
        <v>1E-3</v>
      </c>
      <c r="AQ1934" s="179"/>
    </row>
    <row r="1935" spans="2:43">
      <c r="B1935" s="179"/>
      <c r="C1935" s="179"/>
      <c r="D1935" s="179"/>
      <c r="E1935" s="179"/>
      <c r="F1935" s="179"/>
      <c r="G1935" s="179"/>
      <c r="H1935" s="179"/>
      <c r="I1935" s="179"/>
      <c r="J1935" s="179"/>
      <c r="K1935" s="196">
        <f t="shared" si="129"/>
        <v>0</v>
      </c>
      <c r="L1935" s="1118"/>
      <c r="M1935" s="1119"/>
      <c r="N1935" s="1118"/>
      <c r="O1935" s="1119"/>
      <c r="P1935" s="184"/>
      <c r="Q1935" s="184"/>
      <c r="R1935" s="184"/>
      <c r="S1935" s="175"/>
      <c r="T1935" s="175"/>
      <c r="U1935" s="175"/>
      <c r="V1935" s="175"/>
      <c r="W1935" s="175"/>
      <c r="X1935" s="175"/>
      <c r="Y1935" s="175"/>
      <c r="Z1935" s="175"/>
      <c r="AA1935" s="175"/>
      <c r="AB1935" s="175"/>
      <c r="AC1935" s="175"/>
      <c r="AD1935" s="179"/>
      <c r="AE1935" s="179"/>
      <c r="AF1935" s="179"/>
      <c r="AG1935" s="179"/>
      <c r="AH1935" s="179"/>
      <c r="AI1935" s="173"/>
      <c r="AJ1935" s="173"/>
      <c r="AK1935" s="173"/>
      <c r="AL1935" s="173"/>
      <c r="AM1935" s="179"/>
      <c r="AN1935" s="179"/>
      <c r="AO1935" s="194"/>
      <c r="AP1935" s="179">
        <v>1E-3</v>
      </c>
      <c r="AQ1935" s="179"/>
    </row>
    <row r="1936" spans="2:43">
      <c r="B1936" s="179"/>
      <c r="C1936" s="179"/>
      <c r="D1936" s="179"/>
      <c r="E1936" s="179"/>
      <c r="F1936" s="179"/>
      <c r="G1936" s="179"/>
      <c r="H1936" s="179"/>
      <c r="I1936" s="179"/>
      <c r="J1936" s="179"/>
      <c r="K1936" s="196">
        <f t="shared" si="129"/>
        <v>0</v>
      </c>
      <c r="L1936" s="1118"/>
      <c r="M1936" s="1119"/>
      <c r="N1936" s="1118"/>
      <c r="O1936" s="1119"/>
      <c r="P1936" s="184"/>
      <c r="Q1936" s="184"/>
      <c r="R1936" s="184"/>
      <c r="S1936" s="175"/>
      <c r="T1936" s="175"/>
      <c r="U1936" s="175"/>
      <c r="V1936" s="175"/>
      <c r="W1936" s="175"/>
      <c r="X1936" s="175"/>
      <c r="Y1936" s="175"/>
      <c r="Z1936" s="175"/>
      <c r="AA1936" s="175"/>
      <c r="AB1936" s="175"/>
      <c r="AC1936" s="175"/>
      <c r="AD1936" s="179"/>
      <c r="AE1936" s="179"/>
      <c r="AF1936" s="179"/>
      <c r="AG1936" s="179"/>
      <c r="AH1936" s="179"/>
      <c r="AI1936" s="173"/>
      <c r="AJ1936" s="173"/>
      <c r="AK1936" s="173"/>
      <c r="AL1936" s="173"/>
      <c r="AM1936" s="179"/>
      <c r="AN1936" s="179"/>
      <c r="AO1936" s="194"/>
      <c r="AP1936" s="179">
        <v>1E-3</v>
      </c>
      <c r="AQ1936" s="179"/>
    </row>
    <row r="1937" spans="2:43">
      <c r="B1937" s="179"/>
      <c r="C1937" s="179"/>
      <c r="D1937" s="179"/>
      <c r="E1937" s="179"/>
      <c r="F1937" s="179"/>
      <c r="G1937" s="179"/>
      <c r="H1937" s="179"/>
      <c r="I1937" s="179"/>
      <c r="J1937" s="179"/>
      <c r="K1937" s="196">
        <f t="shared" si="129"/>
        <v>0</v>
      </c>
      <c r="L1937" s="1118"/>
      <c r="M1937" s="1119"/>
      <c r="N1937" s="1118"/>
      <c r="O1937" s="1119"/>
      <c r="P1937" s="184"/>
      <c r="Q1937" s="184"/>
      <c r="R1937" s="184"/>
      <c r="S1937" s="175"/>
      <c r="T1937" s="175"/>
      <c r="U1937" s="175"/>
      <c r="V1937" s="175"/>
      <c r="W1937" s="175"/>
      <c r="X1937" s="175"/>
      <c r="Y1937" s="175"/>
      <c r="Z1937" s="175"/>
      <c r="AA1937" s="175"/>
      <c r="AB1937" s="175"/>
      <c r="AC1937" s="175"/>
      <c r="AD1937" s="179"/>
      <c r="AE1937" s="179"/>
      <c r="AF1937" s="179"/>
      <c r="AG1937" s="179"/>
      <c r="AH1937" s="179"/>
      <c r="AI1937" s="173"/>
      <c r="AJ1937" s="173"/>
      <c r="AK1937" s="173"/>
      <c r="AL1937" s="173"/>
      <c r="AM1937" s="179"/>
      <c r="AN1937" s="179"/>
      <c r="AO1937" s="194"/>
      <c r="AP1937" s="179">
        <v>1E-3</v>
      </c>
      <c r="AQ1937" s="179"/>
    </row>
    <row r="1938" spans="2:43">
      <c r="B1938" s="179"/>
      <c r="C1938" s="179"/>
      <c r="D1938" s="179"/>
      <c r="E1938" s="179"/>
      <c r="F1938" s="179"/>
      <c r="G1938" s="179"/>
      <c r="H1938" s="179"/>
      <c r="I1938" s="179"/>
      <c r="J1938" s="179"/>
      <c r="K1938" s="196">
        <f t="shared" si="129"/>
        <v>0</v>
      </c>
      <c r="L1938" s="1118"/>
      <c r="M1938" s="1119"/>
      <c r="N1938" s="1118"/>
      <c r="O1938" s="1119"/>
      <c r="P1938" s="184"/>
      <c r="Q1938" s="184"/>
      <c r="R1938" s="184"/>
      <c r="S1938" s="175"/>
      <c r="T1938" s="175"/>
      <c r="U1938" s="175"/>
      <c r="V1938" s="175"/>
      <c r="W1938" s="175"/>
      <c r="X1938" s="175"/>
      <c r="Y1938" s="175"/>
      <c r="Z1938" s="175"/>
      <c r="AA1938" s="175"/>
      <c r="AB1938" s="175"/>
      <c r="AC1938" s="175"/>
      <c r="AD1938" s="179"/>
      <c r="AE1938" s="179"/>
      <c r="AF1938" s="179"/>
      <c r="AG1938" s="179"/>
      <c r="AH1938" s="179"/>
      <c r="AI1938" s="173"/>
      <c r="AJ1938" s="173"/>
      <c r="AK1938" s="173"/>
      <c r="AL1938" s="173"/>
      <c r="AM1938" s="179"/>
      <c r="AN1938" s="179"/>
      <c r="AO1938" s="194"/>
      <c r="AP1938" s="179">
        <v>1E-3</v>
      </c>
      <c r="AQ1938" s="179"/>
    </row>
    <row r="1939" spans="2:43">
      <c r="B1939" s="179"/>
      <c r="C1939" s="179"/>
      <c r="D1939" s="179"/>
      <c r="E1939" s="179"/>
      <c r="F1939" s="179"/>
      <c r="G1939" s="179"/>
      <c r="H1939" s="179"/>
      <c r="I1939" s="179"/>
      <c r="J1939" s="179"/>
      <c r="K1939" s="196">
        <f t="shared" si="129"/>
        <v>0</v>
      </c>
      <c r="L1939" s="1118"/>
      <c r="M1939" s="1119"/>
      <c r="N1939" s="1118"/>
      <c r="O1939" s="1119"/>
      <c r="P1939" s="184"/>
      <c r="Q1939" s="184"/>
      <c r="R1939" s="184"/>
      <c r="S1939" s="175"/>
      <c r="T1939" s="175"/>
      <c r="U1939" s="175"/>
      <c r="V1939" s="175"/>
      <c r="W1939" s="175"/>
      <c r="X1939" s="175"/>
      <c r="Y1939" s="175"/>
      <c r="Z1939" s="175"/>
      <c r="AA1939" s="175"/>
      <c r="AB1939" s="175"/>
      <c r="AC1939" s="175"/>
      <c r="AD1939" s="179"/>
      <c r="AE1939" s="179"/>
      <c r="AF1939" s="179"/>
      <c r="AG1939" s="179"/>
      <c r="AH1939" s="179"/>
      <c r="AI1939" s="173"/>
      <c r="AJ1939" s="173"/>
      <c r="AK1939" s="173"/>
      <c r="AL1939" s="173"/>
      <c r="AM1939" s="179"/>
      <c r="AN1939" s="179"/>
      <c r="AO1939" s="194"/>
      <c r="AP1939" s="179">
        <v>1E-3</v>
      </c>
      <c r="AQ1939" s="179"/>
    </row>
    <row r="1940" spans="2:43">
      <c r="B1940" s="179"/>
      <c r="C1940" s="179"/>
      <c r="D1940" s="179"/>
      <c r="E1940" s="179"/>
      <c r="F1940" s="179"/>
      <c r="G1940" s="179"/>
      <c r="H1940" s="179"/>
      <c r="I1940" s="179"/>
      <c r="J1940" s="179"/>
      <c r="K1940" s="196">
        <f t="shared" si="129"/>
        <v>0</v>
      </c>
      <c r="L1940" s="1118"/>
      <c r="M1940" s="1119"/>
      <c r="N1940" s="1118"/>
      <c r="O1940" s="1119"/>
      <c r="P1940" s="184"/>
      <c r="Q1940" s="184"/>
      <c r="R1940" s="184"/>
      <c r="S1940" s="175"/>
      <c r="T1940" s="175"/>
      <c r="U1940" s="175"/>
      <c r="V1940" s="175"/>
      <c r="W1940" s="175"/>
      <c r="X1940" s="175"/>
      <c r="Y1940" s="175"/>
      <c r="Z1940" s="175"/>
      <c r="AA1940" s="175"/>
      <c r="AB1940" s="175"/>
      <c r="AC1940" s="175"/>
      <c r="AD1940" s="179"/>
      <c r="AE1940" s="179"/>
      <c r="AF1940" s="179"/>
      <c r="AG1940" s="179"/>
      <c r="AH1940" s="179"/>
      <c r="AI1940" s="173"/>
      <c r="AJ1940" s="173"/>
      <c r="AK1940" s="173"/>
      <c r="AL1940" s="173"/>
      <c r="AM1940" s="179"/>
      <c r="AN1940" s="179"/>
      <c r="AO1940" s="194"/>
      <c r="AP1940" s="179">
        <v>1E-3</v>
      </c>
      <c r="AQ1940" s="179"/>
    </row>
    <row r="1941" spans="2:43">
      <c r="B1941" s="179"/>
      <c r="C1941" s="179"/>
      <c r="D1941" s="179"/>
      <c r="E1941" s="179"/>
      <c r="F1941" s="179"/>
      <c r="G1941" s="179"/>
      <c r="H1941" s="179"/>
      <c r="I1941" s="179"/>
      <c r="J1941" s="179"/>
      <c r="K1941" s="196">
        <f t="shared" si="129"/>
        <v>0</v>
      </c>
      <c r="L1941" s="1118"/>
      <c r="M1941" s="1119"/>
      <c r="N1941" s="1118"/>
      <c r="O1941" s="1119"/>
      <c r="P1941" s="184"/>
      <c r="Q1941" s="184"/>
      <c r="R1941" s="184"/>
      <c r="S1941" s="175"/>
      <c r="T1941" s="175"/>
      <c r="U1941" s="175"/>
      <c r="V1941" s="175"/>
      <c r="W1941" s="175"/>
      <c r="X1941" s="175"/>
      <c r="Y1941" s="175"/>
      <c r="Z1941" s="175"/>
      <c r="AA1941" s="175"/>
      <c r="AB1941" s="175"/>
      <c r="AC1941" s="175"/>
      <c r="AD1941" s="179"/>
      <c r="AE1941" s="179"/>
      <c r="AF1941" s="179"/>
      <c r="AG1941" s="179"/>
      <c r="AH1941" s="179"/>
      <c r="AI1941" s="173"/>
      <c r="AJ1941" s="173"/>
      <c r="AK1941" s="173"/>
      <c r="AL1941" s="173"/>
      <c r="AM1941" s="179"/>
      <c r="AN1941" s="179"/>
      <c r="AO1941" s="194"/>
      <c r="AP1941" s="179">
        <v>1E-3</v>
      </c>
      <c r="AQ1941" s="179"/>
    </row>
    <row r="1942" spans="2:43">
      <c r="B1942" s="179"/>
      <c r="C1942" s="179"/>
      <c r="D1942" s="179"/>
      <c r="E1942" s="179"/>
      <c r="F1942" s="179"/>
      <c r="G1942" s="179"/>
      <c r="H1942" s="179"/>
      <c r="I1942" s="179"/>
      <c r="J1942" s="179"/>
      <c r="K1942" s="196">
        <f t="shared" si="129"/>
        <v>0</v>
      </c>
      <c r="L1942" s="1118"/>
      <c r="M1942" s="1119"/>
      <c r="N1942" s="1118"/>
      <c r="O1942" s="1119"/>
      <c r="P1942" s="184"/>
      <c r="Q1942" s="184"/>
      <c r="R1942" s="184"/>
      <c r="S1942" s="175"/>
      <c r="T1942" s="175"/>
      <c r="U1942" s="175"/>
      <c r="V1942" s="175"/>
      <c r="W1942" s="175"/>
      <c r="X1942" s="175"/>
      <c r="Y1942" s="175"/>
      <c r="Z1942" s="175"/>
      <c r="AA1942" s="175"/>
      <c r="AB1942" s="175"/>
      <c r="AC1942" s="175"/>
      <c r="AD1942" s="179"/>
      <c r="AE1942" s="179"/>
      <c r="AF1942" s="179"/>
      <c r="AG1942" s="179"/>
      <c r="AH1942" s="179"/>
      <c r="AI1942" s="173"/>
      <c r="AJ1942" s="173"/>
      <c r="AK1942" s="173"/>
      <c r="AL1942" s="173"/>
      <c r="AM1942" s="179"/>
      <c r="AN1942" s="179"/>
      <c r="AO1942" s="194"/>
      <c r="AP1942" s="179">
        <v>1E-3</v>
      </c>
      <c r="AQ1942" s="179"/>
    </row>
    <row r="1943" spans="2:43">
      <c r="B1943" s="179"/>
      <c r="C1943" s="179"/>
      <c r="D1943" s="179"/>
      <c r="E1943" s="179"/>
      <c r="F1943" s="179"/>
      <c r="G1943" s="179"/>
      <c r="H1943" s="179"/>
      <c r="I1943" s="179"/>
      <c r="J1943" s="179"/>
      <c r="K1943" s="196">
        <f t="shared" si="129"/>
        <v>0</v>
      </c>
      <c r="L1943" s="1118"/>
      <c r="M1943" s="1119"/>
      <c r="N1943" s="1118"/>
      <c r="O1943" s="1119"/>
      <c r="P1943" s="184"/>
      <c r="Q1943" s="184"/>
      <c r="R1943" s="184"/>
      <c r="S1943" s="175"/>
      <c r="T1943" s="175"/>
      <c r="U1943" s="175"/>
      <c r="V1943" s="175"/>
      <c r="W1943" s="175"/>
      <c r="X1943" s="175"/>
      <c r="Y1943" s="175"/>
      <c r="Z1943" s="175"/>
      <c r="AA1943" s="175"/>
      <c r="AB1943" s="175"/>
      <c r="AC1943" s="175"/>
      <c r="AD1943" s="179"/>
      <c r="AE1943" s="179"/>
      <c r="AF1943" s="179"/>
      <c r="AG1943" s="179"/>
      <c r="AH1943" s="179"/>
      <c r="AI1943" s="173"/>
      <c r="AJ1943" s="173"/>
      <c r="AK1943" s="173"/>
      <c r="AL1943" s="173"/>
      <c r="AM1943" s="179"/>
      <c r="AN1943" s="179"/>
      <c r="AO1943" s="194"/>
      <c r="AP1943" s="179">
        <v>1E-3</v>
      </c>
      <c r="AQ1943" s="179"/>
    </row>
    <row r="1944" spans="2:43">
      <c r="B1944" s="179"/>
      <c r="C1944" s="179"/>
      <c r="D1944" s="179"/>
      <c r="E1944" s="179"/>
      <c r="F1944" s="179"/>
      <c r="G1944" s="179"/>
      <c r="H1944" s="179"/>
      <c r="I1944" s="179"/>
      <c r="J1944" s="179"/>
      <c r="K1944" s="196">
        <f t="shared" si="129"/>
        <v>0</v>
      </c>
      <c r="L1944" s="1118"/>
      <c r="M1944" s="1119"/>
      <c r="N1944" s="1118"/>
      <c r="O1944" s="1119"/>
      <c r="P1944" s="184"/>
      <c r="Q1944" s="184"/>
      <c r="R1944" s="184"/>
      <c r="S1944" s="175"/>
      <c r="T1944" s="175"/>
      <c r="U1944" s="175"/>
      <c r="V1944" s="175"/>
      <c r="W1944" s="175"/>
      <c r="X1944" s="175"/>
      <c r="Y1944" s="175"/>
      <c r="Z1944" s="175"/>
      <c r="AA1944" s="175"/>
      <c r="AB1944" s="175"/>
      <c r="AC1944" s="175"/>
      <c r="AD1944" s="179"/>
      <c r="AE1944" s="179"/>
      <c r="AF1944" s="179"/>
      <c r="AG1944" s="179"/>
      <c r="AH1944" s="179"/>
      <c r="AI1944" s="173"/>
      <c r="AJ1944" s="173"/>
      <c r="AK1944" s="173"/>
      <c r="AL1944" s="173"/>
      <c r="AM1944" s="179"/>
      <c r="AN1944" s="179"/>
      <c r="AO1944" s="194"/>
      <c r="AP1944" s="179">
        <v>1E-3</v>
      </c>
      <c r="AQ1944" s="179"/>
    </row>
    <row r="1945" spans="2:43">
      <c r="B1945" s="179"/>
      <c r="C1945" s="179"/>
      <c r="D1945" s="179"/>
      <c r="E1945" s="179"/>
      <c r="F1945" s="179"/>
      <c r="G1945" s="179"/>
      <c r="H1945" s="179"/>
      <c r="I1945" s="179"/>
      <c r="J1945" s="179"/>
      <c r="K1945" s="196">
        <f t="shared" si="129"/>
        <v>0</v>
      </c>
      <c r="L1945" s="1118"/>
      <c r="M1945" s="1119"/>
      <c r="N1945" s="1118"/>
      <c r="O1945" s="1119"/>
      <c r="P1945" s="184"/>
      <c r="Q1945" s="184"/>
      <c r="R1945" s="184"/>
      <c r="S1945" s="175"/>
      <c r="T1945" s="175"/>
      <c r="U1945" s="175"/>
      <c r="V1945" s="175"/>
      <c r="W1945" s="175"/>
      <c r="X1945" s="175"/>
      <c r="Y1945" s="175"/>
      <c r="Z1945" s="175"/>
      <c r="AA1945" s="175"/>
      <c r="AB1945" s="175"/>
      <c r="AC1945" s="175"/>
      <c r="AD1945" s="179"/>
      <c r="AE1945" s="179"/>
      <c r="AF1945" s="179"/>
      <c r="AG1945" s="179"/>
      <c r="AH1945" s="179"/>
      <c r="AI1945" s="173"/>
      <c r="AJ1945" s="173"/>
      <c r="AK1945" s="173"/>
      <c r="AL1945" s="173"/>
      <c r="AM1945" s="179"/>
      <c r="AN1945" s="179"/>
      <c r="AO1945" s="194"/>
      <c r="AP1945" s="179">
        <v>1E-3</v>
      </c>
      <c r="AQ1945" s="179"/>
    </row>
    <row r="1946" spans="2:43">
      <c r="B1946" s="179"/>
      <c r="C1946" s="179"/>
      <c r="D1946" s="179"/>
      <c r="E1946" s="179"/>
      <c r="F1946" s="179"/>
      <c r="G1946" s="179"/>
      <c r="H1946" s="179"/>
      <c r="I1946" s="179"/>
      <c r="J1946" s="179"/>
      <c r="K1946" s="196">
        <f t="shared" si="129"/>
        <v>0</v>
      </c>
      <c r="L1946" s="1118"/>
      <c r="M1946" s="1119"/>
      <c r="N1946" s="1118"/>
      <c r="O1946" s="1119"/>
      <c r="P1946" s="184"/>
      <c r="Q1946" s="184"/>
      <c r="R1946" s="184"/>
      <c r="S1946" s="175"/>
      <c r="T1946" s="175"/>
      <c r="U1946" s="175"/>
      <c r="V1946" s="175"/>
      <c r="W1946" s="175"/>
      <c r="X1946" s="175"/>
      <c r="Y1946" s="175"/>
      <c r="Z1946" s="175"/>
      <c r="AA1946" s="175"/>
      <c r="AB1946" s="175"/>
      <c r="AC1946" s="175"/>
      <c r="AD1946" s="179"/>
      <c r="AE1946" s="179"/>
      <c r="AF1946" s="179"/>
      <c r="AG1946" s="179"/>
      <c r="AH1946" s="179"/>
      <c r="AI1946" s="173"/>
      <c r="AJ1946" s="173"/>
      <c r="AK1946" s="173"/>
      <c r="AL1946" s="173"/>
      <c r="AM1946" s="179"/>
      <c r="AN1946" s="179"/>
      <c r="AO1946" s="194"/>
      <c r="AP1946" s="179">
        <v>1E-3</v>
      </c>
      <c r="AQ1946" s="179"/>
    </row>
    <row r="1947" spans="2:43">
      <c r="B1947" s="179"/>
      <c r="C1947" s="179"/>
      <c r="D1947" s="179"/>
      <c r="E1947" s="179"/>
      <c r="F1947" s="179"/>
      <c r="G1947" s="179"/>
      <c r="H1947" s="179"/>
      <c r="I1947" s="179"/>
      <c r="J1947" s="179"/>
      <c r="K1947" s="196">
        <f t="shared" si="129"/>
        <v>0</v>
      </c>
      <c r="L1947" s="1118"/>
      <c r="M1947" s="1119"/>
      <c r="N1947" s="1118"/>
      <c r="O1947" s="1119"/>
      <c r="P1947" s="184"/>
      <c r="Q1947" s="184"/>
      <c r="R1947" s="184"/>
      <c r="S1947" s="175"/>
      <c r="T1947" s="175"/>
      <c r="U1947" s="175"/>
      <c r="V1947" s="175"/>
      <c r="W1947" s="175"/>
      <c r="X1947" s="175"/>
      <c r="Y1947" s="175"/>
      <c r="Z1947" s="175"/>
      <c r="AA1947" s="175"/>
      <c r="AB1947" s="175"/>
      <c r="AC1947" s="175"/>
      <c r="AD1947" s="179"/>
      <c r="AE1947" s="179"/>
      <c r="AF1947" s="179"/>
      <c r="AG1947" s="179"/>
      <c r="AH1947" s="179"/>
      <c r="AI1947" s="173"/>
      <c r="AJ1947" s="173"/>
      <c r="AK1947" s="173"/>
      <c r="AL1947" s="173"/>
      <c r="AM1947" s="179"/>
      <c r="AN1947" s="179"/>
      <c r="AO1947" s="194"/>
      <c r="AP1947" s="179">
        <v>1E-3</v>
      </c>
      <c r="AQ1947" s="179"/>
    </row>
    <row r="1948" spans="2:43">
      <c r="B1948" s="179"/>
      <c r="C1948" s="179"/>
      <c r="D1948" s="179"/>
      <c r="E1948" s="179"/>
      <c r="F1948" s="179"/>
      <c r="G1948" s="179"/>
      <c r="H1948" s="179"/>
      <c r="I1948" s="179"/>
      <c r="J1948" s="179"/>
      <c r="K1948" s="196">
        <f t="shared" si="129"/>
        <v>0</v>
      </c>
      <c r="L1948" s="1118"/>
      <c r="M1948" s="1119"/>
      <c r="N1948" s="1118"/>
      <c r="O1948" s="1119"/>
      <c r="P1948" s="184"/>
      <c r="Q1948" s="184"/>
      <c r="R1948" s="184"/>
      <c r="S1948" s="175"/>
      <c r="T1948" s="175"/>
      <c r="U1948" s="175"/>
      <c r="V1948" s="175"/>
      <c r="W1948" s="175"/>
      <c r="X1948" s="175"/>
      <c r="Y1948" s="175"/>
      <c r="Z1948" s="175"/>
      <c r="AA1948" s="175"/>
      <c r="AB1948" s="175"/>
      <c r="AC1948" s="175"/>
      <c r="AD1948" s="179"/>
      <c r="AE1948" s="179"/>
      <c r="AF1948" s="179"/>
      <c r="AG1948" s="179"/>
      <c r="AH1948" s="179"/>
      <c r="AI1948" s="173"/>
      <c r="AJ1948" s="173"/>
      <c r="AK1948" s="173"/>
      <c r="AL1948" s="173"/>
      <c r="AM1948" s="179"/>
      <c r="AN1948" s="179"/>
      <c r="AO1948" s="194"/>
      <c r="AP1948" s="179">
        <v>1E-3</v>
      </c>
      <c r="AQ1948" s="179"/>
    </row>
    <row r="1949" spans="2:43">
      <c r="B1949" s="179"/>
      <c r="C1949" s="179"/>
      <c r="D1949" s="179"/>
      <c r="E1949" s="179"/>
      <c r="F1949" s="179"/>
      <c r="G1949" s="179"/>
      <c r="H1949" s="179"/>
      <c r="I1949" s="179"/>
      <c r="J1949" s="179"/>
      <c r="K1949" s="196">
        <f t="shared" si="129"/>
        <v>0</v>
      </c>
      <c r="L1949" s="1118"/>
      <c r="M1949" s="1119"/>
      <c r="N1949" s="1118"/>
      <c r="O1949" s="1119"/>
      <c r="P1949" s="184"/>
      <c r="Q1949" s="184"/>
      <c r="R1949" s="184"/>
      <c r="S1949" s="175"/>
      <c r="T1949" s="175"/>
      <c r="U1949" s="175"/>
      <c r="V1949" s="175"/>
      <c r="W1949" s="175"/>
      <c r="X1949" s="175"/>
      <c r="Y1949" s="175"/>
      <c r="Z1949" s="175"/>
      <c r="AA1949" s="175"/>
      <c r="AB1949" s="175"/>
      <c r="AC1949" s="175"/>
      <c r="AD1949" s="179"/>
      <c r="AE1949" s="179"/>
      <c r="AF1949" s="179"/>
      <c r="AG1949" s="179"/>
      <c r="AH1949" s="179"/>
      <c r="AI1949" s="173"/>
      <c r="AJ1949" s="173"/>
      <c r="AK1949" s="173"/>
      <c r="AL1949" s="173"/>
      <c r="AM1949" s="179"/>
      <c r="AN1949" s="179"/>
      <c r="AO1949" s="194"/>
      <c r="AP1949" s="179">
        <v>1E-3</v>
      </c>
      <c r="AQ1949" s="179"/>
    </row>
    <row r="1950" spans="2:43">
      <c r="B1950" s="179"/>
      <c r="C1950" s="179"/>
      <c r="D1950" s="179"/>
      <c r="E1950" s="179"/>
      <c r="F1950" s="179"/>
      <c r="G1950" s="179"/>
      <c r="H1950" s="179"/>
      <c r="I1950" s="179"/>
      <c r="J1950" s="179"/>
      <c r="K1950" s="196">
        <f t="shared" si="129"/>
        <v>0</v>
      </c>
      <c r="L1950" s="1118"/>
      <c r="M1950" s="1119"/>
      <c r="N1950" s="1118"/>
      <c r="O1950" s="1119"/>
      <c r="P1950" s="184"/>
      <c r="Q1950" s="184"/>
      <c r="R1950" s="184"/>
      <c r="S1950" s="175"/>
      <c r="T1950" s="175"/>
      <c r="U1950" s="175"/>
      <c r="V1950" s="175"/>
      <c r="W1950" s="175"/>
      <c r="X1950" s="175"/>
      <c r="Y1950" s="175"/>
      <c r="Z1950" s="175"/>
      <c r="AA1950" s="175"/>
      <c r="AB1950" s="175"/>
      <c r="AC1950" s="175"/>
      <c r="AD1950" s="179"/>
      <c r="AE1950" s="179"/>
      <c r="AF1950" s="179"/>
      <c r="AG1950" s="179"/>
      <c r="AH1950" s="179"/>
      <c r="AI1950" s="173"/>
      <c r="AJ1950" s="173"/>
      <c r="AK1950" s="173"/>
      <c r="AL1950" s="173"/>
      <c r="AM1950" s="179"/>
      <c r="AN1950" s="179"/>
      <c r="AO1950" s="194"/>
      <c r="AP1950" s="179">
        <v>1E-3</v>
      </c>
      <c r="AQ1950" s="179"/>
    </row>
    <row r="1951" spans="2:43">
      <c r="B1951" s="179"/>
      <c r="C1951" s="179"/>
      <c r="D1951" s="179"/>
      <c r="E1951" s="179"/>
      <c r="F1951" s="179"/>
      <c r="G1951" s="179"/>
      <c r="H1951" s="179"/>
      <c r="I1951" s="179"/>
      <c r="J1951" s="179"/>
      <c r="K1951" s="196">
        <f t="shared" si="129"/>
        <v>0</v>
      </c>
      <c r="L1951" s="1118"/>
      <c r="M1951" s="1119"/>
      <c r="N1951" s="1118"/>
      <c r="O1951" s="1119"/>
      <c r="P1951" s="184"/>
      <c r="Q1951" s="184"/>
      <c r="R1951" s="184"/>
      <c r="S1951" s="175"/>
      <c r="T1951" s="175"/>
      <c r="U1951" s="175"/>
      <c r="V1951" s="175"/>
      <c r="W1951" s="175"/>
      <c r="X1951" s="175"/>
      <c r="Y1951" s="175"/>
      <c r="Z1951" s="175"/>
      <c r="AA1951" s="175"/>
      <c r="AB1951" s="175"/>
      <c r="AC1951" s="175"/>
      <c r="AD1951" s="179"/>
      <c r="AE1951" s="179"/>
      <c r="AF1951" s="179"/>
      <c r="AG1951" s="179"/>
      <c r="AH1951" s="179"/>
      <c r="AI1951" s="173"/>
      <c r="AJ1951" s="173"/>
      <c r="AK1951" s="173"/>
      <c r="AL1951" s="173"/>
      <c r="AM1951" s="179"/>
      <c r="AN1951" s="179"/>
      <c r="AO1951" s="194"/>
      <c r="AP1951" s="179">
        <v>1E-3</v>
      </c>
      <c r="AQ1951" s="179"/>
    </row>
    <row r="1952" spans="2:43">
      <c r="B1952" s="179"/>
      <c r="C1952" s="179"/>
      <c r="D1952" s="179"/>
      <c r="E1952" s="179"/>
      <c r="F1952" s="179"/>
      <c r="G1952" s="179"/>
      <c r="H1952" s="179"/>
      <c r="I1952" s="179"/>
      <c r="J1952" s="179"/>
      <c r="K1952" s="196">
        <f t="shared" si="129"/>
        <v>0</v>
      </c>
      <c r="L1952" s="1118"/>
      <c r="M1952" s="1119"/>
      <c r="N1952" s="1118"/>
      <c r="O1952" s="1119"/>
      <c r="P1952" s="184"/>
      <c r="Q1952" s="184"/>
      <c r="R1952" s="184"/>
      <c r="S1952" s="175"/>
      <c r="T1952" s="175"/>
      <c r="U1952" s="175"/>
      <c r="V1952" s="175"/>
      <c r="W1952" s="175"/>
      <c r="X1952" s="175"/>
      <c r="Y1952" s="175"/>
      <c r="Z1952" s="175"/>
      <c r="AA1952" s="175"/>
      <c r="AB1952" s="175"/>
      <c r="AC1952" s="175"/>
      <c r="AD1952" s="179"/>
      <c r="AE1952" s="179"/>
      <c r="AF1952" s="179"/>
      <c r="AG1952" s="179"/>
      <c r="AH1952" s="179"/>
      <c r="AI1952" s="173"/>
      <c r="AJ1952" s="173"/>
      <c r="AK1952" s="173"/>
      <c r="AL1952" s="173"/>
      <c r="AM1952" s="179"/>
      <c r="AN1952" s="179"/>
      <c r="AO1952" s="194"/>
      <c r="AP1952" s="179">
        <v>1E-3</v>
      </c>
      <c r="AQ1952" s="179"/>
    </row>
    <row r="1953" spans="2:43">
      <c r="B1953" s="179"/>
      <c r="C1953" s="179"/>
      <c r="D1953" s="179"/>
      <c r="E1953" s="179"/>
      <c r="F1953" s="179"/>
      <c r="G1953" s="179"/>
      <c r="H1953" s="179"/>
      <c r="I1953" s="179"/>
      <c r="J1953" s="179"/>
      <c r="K1953" s="196">
        <f t="shared" si="129"/>
        <v>0</v>
      </c>
      <c r="L1953" s="1118"/>
      <c r="M1953" s="1119"/>
      <c r="N1953" s="1118"/>
      <c r="O1953" s="1119"/>
      <c r="P1953" s="184"/>
      <c r="Q1953" s="184"/>
      <c r="R1953" s="184"/>
      <c r="S1953" s="175"/>
      <c r="T1953" s="175"/>
      <c r="U1953" s="175"/>
      <c r="V1953" s="175"/>
      <c r="W1953" s="175"/>
      <c r="X1953" s="175"/>
      <c r="Y1953" s="175"/>
      <c r="Z1953" s="175"/>
      <c r="AA1953" s="175"/>
      <c r="AB1953" s="175"/>
      <c r="AC1953" s="175"/>
      <c r="AD1953" s="179"/>
      <c r="AE1953" s="179"/>
      <c r="AF1953" s="179"/>
      <c r="AG1953" s="179"/>
      <c r="AH1953" s="179"/>
      <c r="AI1953" s="173"/>
      <c r="AJ1953" s="173"/>
      <c r="AK1953" s="173"/>
      <c r="AL1953" s="173"/>
      <c r="AM1953" s="179"/>
      <c r="AN1953" s="179"/>
      <c r="AO1953" s="194"/>
      <c r="AP1953" s="179">
        <v>1E-3</v>
      </c>
      <c r="AQ1953" s="179"/>
    </row>
    <row r="1954" spans="2:43">
      <c r="B1954" s="179"/>
      <c r="C1954" s="179"/>
      <c r="D1954" s="179"/>
      <c r="E1954" s="179"/>
      <c r="F1954" s="179"/>
      <c r="G1954" s="179"/>
      <c r="H1954" s="179"/>
      <c r="I1954" s="179"/>
      <c r="J1954" s="179"/>
      <c r="K1954" s="196">
        <f t="shared" si="129"/>
        <v>0</v>
      </c>
      <c r="L1954" s="1118"/>
      <c r="M1954" s="1119"/>
      <c r="N1954" s="1118"/>
      <c r="O1954" s="1119"/>
      <c r="P1954" s="184"/>
      <c r="Q1954" s="184"/>
      <c r="R1954" s="184"/>
      <c r="S1954" s="175"/>
      <c r="T1954" s="175"/>
      <c r="U1954" s="175"/>
      <c r="V1954" s="175"/>
      <c r="W1954" s="175"/>
      <c r="X1954" s="175"/>
      <c r="Y1954" s="175"/>
      <c r="Z1954" s="175"/>
      <c r="AA1954" s="175"/>
      <c r="AB1954" s="175"/>
      <c r="AC1954" s="175"/>
      <c r="AD1954" s="179"/>
      <c r="AE1954" s="179"/>
      <c r="AF1954" s="179"/>
      <c r="AG1954" s="179"/>
      <c r="AH1954" s="179"/>
      <c r="AI1954" s="173"/>
      <c r="AJ1954" s="173"/>
      <c r="AK1954" s="173"/>
      <c r="AL1954" s="173"/>
      <c r="AM1954" s="179"/>
      <c r="AN1954" s="179"/>
      <c r="AO1954" s="194"/>
      <c r="AP1954" s="179">
        <v>1E-3</v>
      </c>
      <c r="AQ1954" s="179"/>
    </row>
    <row r="1955" spans="2:43">
      <c r="B1955" s="179"/>
      <c r="C1955" s="179"/>
      <c r="D1955" s="179"/>
      <c r="E1955" s="179"/>
      <c r="F1955" s="179"/>
      <c r="G1955" s="179"/>
      <c r="H1955" s="179"/>
      <c r="I1955" s="179"/>
      <c r="J1955" s="179"/>
      <c r="K1955" s="196">
        <f t="shared" si="129"/>
        <v>0</v>
      </c>
      <c r="L1955" s="1118"/>
      <c r="M1955" s="1119"/>
      <c r="N1955" s="1118"/>
      <c r="O1955" s="1119"/>
      <c r="P1955" s="184"/>
      <c r="Q1955" s="184"/>
      <c r="R1955" s="184"/>
      <c r="S1955" s="175"/>
      <c r="T1955" s="175"/>
      <c r="U1955" s="175"/>
      <c r="V1955" s="175"/>
      <c r="W1955" s="175"/>
      <c r="X1955" s="175"/>
      <c r="Y1955" s="175"/>
      <c r="Z1955" s="175"/>
      <c r="AA1955" s="175"/>
      <c r="AB1955" s="175"/>
      <c r="AC1955" s="175"/>
      <c r="AD1955" s="179"/>
      <c r="AE1955" s="179"/>
      <c r="AF1955" s="179"/>
      <c r="AG1955" s="179"/>
      <c r="AH1955" s="179"/>
      <c r="AI1955" s="173"/>
      <c r="AJ1955" s="173"/>
      <c r="AK1955" s="173"/>
      <c r="AL1955" s="173"/>
      <c r="AM1955" s="179"/>
      <c r="AN1955" s="179"/>
      <c r="AO1955" s="194"/>
      <c r="AP1955" s="179">
        <v>1E-3</v>
      </c>
      <c r="AQ1955" s="179"/>
    </row>
    <row r="1956" spans="2:43">
      <c r="B1956" s="179"/>
      <c r="C1956" s="179"/>
      <c r="D1956" s="179"/>
      <c r="E1956" s="179"/>
      <c r="F1956" s="179"/>
      <c r="G1956" s="179"/>
      <c r="H1956" s="179"/>
      <c r="I1956" s="179"/>
      <c r="J1956" s="179"/>
      <c r="K1956" s="196">
        <f t="shared" si="129"/>
        <v>0</v>
      </c>
      <c r="L1956" s="1118"/>
      <c r="M1956" s="1119"/>
      <c r="N1956" s="1118"/>
      <c r="O1956" s="1119"/>
      <c r="P1956" s="184"/>
      <c r="Q1956" s="184"/>
      <c r="R1956" s="184"/>
      <c r="S1956" s="175"/>
      <c r="T1956" s="175"/>
      <c r="U1956" s="175"/>
      <c r="V1956" s="175"/>
      <c r="W1956" s="175"/>
      <c r="X1956" s="175"/>
      <c r="Y1956" s="175"/>
      <c r="Z1956" s="175"/>
      <c r="AA1956" s="175"/>
      <c r="AB1956" s="175"/>
      <c r="AC1956" s="175"/>
      <c r="AD1956" s="179"/>
      <c r="AE1956" s="179"/>
      <c r="AF1956" s="179"/>
      <c r="AG1956" s="179"/>
      <c r="AH1956" s="179"/>
      <c r="AI1956" s="173"/>
      <c r="AJ1956" s="173"/>
      <c r="AK1956" s="173"/>
      <c r="AL1956" s="173"/>
      <c r="AM1956" s="179"/>
      <c r="AN1956" s="179"/>
      <c r="AO1956" s="194"/>
      <c r="AP1956" s="179">
        <v>1E-3</v>
      </c>
      <c r="AQ1956" s="179"/>
    </row>
    <row r="1957" spans="2:43">
      <c r="B1957" s="179"/>
      <c r="C1957" s="179"/>
      <c r="D1957" s="179"/>
      <c r="E1957" s="179"/>
      <c r="F1957" s="179"/>
      <c r="G1957" s="179"/>
      <c r="H1957" s="179"/>
      <c r="I1957" s="179"/>
      <c r="J1957" s="179"/>
      <c r="K1957" s="196">
        <f t="shared" si="129"/>
        <v>0</v>
      </c>
      <c r="L1957" s="1118"/>
      <c r="M1957" s="1119"/>
      <c r="N1957" s="1118"/>
      <c r="O1957" s="1119"/>
      <c r="P1957" s="184"/>
      <c r="Q1957" s="184"/>
      <c r="R1957" s="184"/>
      <c r="S1957" s="175"/>
      <c r="T1957" s="175"/>
      <c r="U1957" s="175"/>
      <c r="V1957" s="175"/>
      <c r="W1957" s="175"/>
      <c r="X1957" s="175"/>
      <c r="Y1957" s="175"/>
      <c r="Z1957" s="175"/>
      <c r="AA1957" s="175"/>
      <c r="AB1957" s="175"/>
      <c r="AC1957" s="175"/>
      <c r="AD1957" s="179"/>
      <c r="AE1957" s="179"/>
      <c r="AF1957" s="179"/>
      <c r="AG1957" s="179"/>
      <c r="AH1957" s="179"/>
      <c r="AI1957" s="173"/>
      <c r="AJ1957" s="173"/>
      <c r="AK1957" s="173"/>
      <c r="AL1957" s="173"/>
      <c r="AM1957" s="179"/>
      <c r="AN1957" s="179"/>
      <c r="AO1957" s="194"/>
      <c r="AP1957" s="179">
        <v>1E-3</v>
      </c>
      <c r="AQ1957" s="179"/>
    </row>
    <row r="1958" spans="2:43">
      <c r="B1958" s="179"/>
      <c r="C1958" s="179"/>
      <c r="D1958" s="179"/>
      <c r="E1958" s="179"/>
      <c r="F1958" s="179"/>
      <c r="G1958" s="179"/>
      <c r="H1958" s="179"/>
      <c r="I1958" s="179"/>
      <c r="J1958" s="179"/>
      <c r="K1958" s="196">
        <f t="shared" si="129"/>
        <v>0</v>
      </c>
      <c r="L1958" s="1118"/>
      <c r="M1958" s="1119"/>
      <c r="N1958" s="1118"/>
      <c r="O1958" s="1119"/>
      <c r="P1958" s="184"/>
      <c r="Q1958" s="184"/>
      <c r="R1958" s="184"/>
      <c r="S1958" s="175"/>
      <c r="T1958" s="175"/>
      <c r="U1958" s="175"/>
      <c r="V1958" s="175"/>
      <c r="W1958" s="175"/>
      <c r="X1958" s="175"/>
      <c r="Y1958" s="175"/>
      <c r="Z1958" s="175"/>
      <c r="AA1958" s="175"/>
      <c r="AB1958" s="175"/>
      <c r="AC1958" s="175"/>
      <c r="AD1958" s="179"/>
      <c r="AE1958" s="179"/>
      <c r="AF1958" s="179"/>
      <c r="AG1958" s="179"/>
      <c r="AH1958" s="179"/>
      <c r="AI1958" s="173"/>
      <c r="AJ1958" s="173"/>
      <c r="AK1958" s="173"/>
      <c r="AL1958" s="173"/>
      <c r="AM1958" s="179"/>
      <c r="AN1958" s="179"/>
      <c r="AO1958" s="194"/>
      <c r="AP1958" s="179">
        <v>1E-3</v>
      </c>
      <c r="AQ1958" s="179"/>
    </row>
    <row r="1959" spans="2:43">
      <c r="B1959" s="179"/>
      <c r="C1959" s="179"/>
      <c r="D1959" s="179"/>
      <c r="E1959" s="179"/>
      <c r="F1959" s="179"/>
      <c r="G1959" s="179"/>
      <c r="H1959" s="179"/>
      <c r="I1959" s="179"/>
      <c r="J1959" s="179"/>
      <c r="K1959" s="196">
        <f t="shared" si="129"/>
        <v>0</v>
      </c>
      <c r="L1959" s="1118"/>
      <c r="M1959" s="1119"/>
      <c r="N1959" s="1118"/>
      <c r="O1959" s="1119"/>
      <c r="P1959" s="184"/>
      <c r="Q1959" s="184"/>
      <c r="R1959" s="184"/>
      <c r="S1959" s="175"/>
      <c r="T1959" s="175"/>
      <c r="U1959" s="175"/>
      <c r="V1959" s="175"/>
      <c r="W1959" s="175"/>
      <c r="X1959" s="175"/>
      <c r="Y1959" s="175"/>
      <c r="Z1959" s="175"/>
      <c r="AA1959" s="175"/>
      <c r="AB1959" s="175"/>
      <c r="AC1959" s="175"/>
      <c r="AD1959" s="179"/>
      <c r="AE1959" s="179"/>
      <c r="AF1959" s="179"/>
      <c r="AG1959" s="179"/>
      <c r="AH1959" s="179"/>
      <c r="AI1959" s="173"/>
      <c r="AJ1959" s="173"/>
      <c r="AK1959" s="173"/>
      <c r="AL1959" s="173"/>
      <c r="AM1959" s="179"/>
      <c r="AN1959" s="179"/>
      <c r="AO1959" s="194"/>
      <c r="AP1959" s="179">
        <v>1E-3</v>
      </c>
      <c r="AQ1959" s="179"/>
    </row>
    <row r="1960" spans="2:43">
      <c r="B1960" s="179"/>
      <c r="C1960" s="179"/>
      <c r="D1960" s="179"/>
      <c r="E1960" s="179"/>
      <c r="F1960" s="179"/>
      <c r="G1960" s="179"/>
      <c r="H1960" s="179"/>
      <c r="I1960" s="179"/>
      <c r="J1960" s="179"/>
      <c r="K1960" s="196">
        <f t="shared" si="129"/>
        <v>0</v>
      </c>
      <c r="L1960" s="1118"/>
      <c r="M1960" s="1119"/>
      <c r="N1960" s="1118"/>
      <c r="O1960" s="1119"/>
      <c r="P1960" s="184"/>
      <c r="Q1960" s="184"/>
      <c r="R1960" s="184"/>
      <c r="S1960" s="175"/>
      <c r="T1960" s="175"/>
      <c r="U1960" s="175"/>
      <c r="V1960" s="175"/>
      <c r="W1960" s="175"/>
      <c r="X1960" s="175"/>
      <c r="Y1960" s="175"/>
      <c r="Z1960" s="175"/>
      <c r="AA1960" s="175"/>
      <c r="AB1960" s="175"/>
      <c r="AC1960" s="175"/>
      <c r="AD1960" s="179"/>
      <c r="AE1960" s="179"/>
      <c r="AF1960" s="179"/>
      <c r="AG1960" s="179"/>
      <c r="AH1960" s="179"/>
      <c r="AI1960" s="173"/>
      <c r="AJ1960" s="173"/>
      <c r="AK1960" s="173"/>
      <c r="AL1960" s="173"/>
      <c r="AM1960" s="179"/>
      <c r="AN1960" s="179"/>
      <c r="AO1960" s="194"/>
      <c r="AP1960" s="179">
        <v>1E-3</v>
      </c>
      <c r="AQ1960" s="179"/>
    </row>
    <row r="1961" spans="2:43">
      <c r="B1961" s="179"/>
      <c r="C1961" s="179"/>
      <c r="D1961" s="179"/>
      <c r="E1961" s="179"/>
      <c r="F1961" s="179"/>
      <c r="G1961" s="179"/>
      <c r="H1961" s="179"/>
      <c r="I1961" s="179"/>
      <c r="J1961" s="179"/>
      <c r="K1961" s="196">
        <f t="shared" si="129"/>
        <v>0</v>
      </c>
      <c r="L1961" s="1118"/>
      <c r="M1961" s="1119"/>
      <c r="N1961" s="1118"/>
      <c r="O1961" s="1119"/>
      <c r="P1961" s="184"/>
      <c r="Q1961" s="184"/>
      <c r="R1961" s="184"/>
      <c r="S1961" s="175"/>
      <c r="T1961" s="175"/>
      <c r="U1961" s="175"/>
      <c r="V1961" s="175"/>
      <c r="W1961" s="175"/>
      <c r="X1961" s="175"/>
      <c r="Y1961" s="175"/>
      <c r="Z1961" s="175"/>
      <c r="AA1961" s="175"/>
      <c r="AB1961" s="175"/>
      <c r="AC1961" s="175"/>
      <c r="AD1961" s="179"/>
      <c r="AE1961" s="179"/>
      <c r="AF1961" s="179"/>
      <c r="AG1961" s="179"/>
      <c r="AH1961" s="179"/>
      <c r="AI1961" s="173"/>
      <c r="AJ1961" s="173"/>
      <c r="AK1961" s="173"/>
      <c r="AL1961" s="173"/>
      <c r="AM1961" s="179"/>
      <c r="AN1961" s="179"/>
      <c r="AO1961" s="194"/>
      <c r="AP1961" s="179">
        <v>1E-3</v>
      </c>
      <c r="AQ1961" s="179"/>
    </row>
    <row r="1962" spans="2:43">
      <c r="B1962" s="179"/>
      <c r="C1962" s="179"/>
      <c r="D1962" s="179"/>
      <c r="E1962" s="179"/>
      <c r="F1962" s="179"/>
      <c r="G1962" s="179"/>
      <c r="H1962" s="179"/>
      <c r="I1962" s="179"/>
      <c r="J1962" s="179"/>
      <c r="K1962" s="196">
        <f t="shared" si="129"/>
        <v>0</v>
      </c>
      <c r="L1962" s="1118"/>
      <c r="M1962" s="1119"/>
      <c r="N1962" s="1118"/>
      <c r="O1962" s="1119"/>
      <c r="P1962" s="184"/>
      <c r="Q1962" s="184"/>
      <c r="R1962" s="184"/>
      <c r="S1962" s="175"/>
      <c r="T1962" s="175"/>
      <c r="U1962" s="175"/>
      <c r="V1962" s="175"/>
      <c r="W1962" s="175"/>
      <c r="X1962" s="175"/>
      <c r="Y1962" s="175"/>
      <c r="Z1962" s="175"/>
      <c r="AA1962" s="175"/>
      <c r="AB1962" s="175"/>
      <c r="AC1962" s="175"/>
      <c r="AD1962" s="179"/>
      <c r="AE1962" s="179"/>
      <c r="AF1962" s="179"/>
      <c r="AG1962" s="179"/>
      <c r="AH1962" s="179"/>
      <c r="AI1962" s="173"/>
      <c r="AJ1962" s="173"/>
      <c r="AK1962" s="173"/>
      <c r="AL1962" s="173"/>
      <c r="AM1962" s="179"/>
      <c r="AN1962" s="179"/>
      <c r="AO1962" s="194"/>
      <c r="AP1962" s="179">
        <v>1E-3</v>
      </c>
      <c r="AQ1962" s="179"/>
    </row>
    <row r="1963" spans="2:43">
      <c r="B1963" s="179"/>
      <c r="C1963" s="179"/>
      <c r="D1963" s="179"/>
      <c r="E1963" s="179"/>
      <c r="F1963" s="179"/>
      <c r="G1963" s="179"/>
      <c r="H1963" s="179"/>
      <c r="I1963" s="179"/>
      <c r="J1963" s="179"/>
      <c r="K1963" s="196">
        <f t="shared" si="129"/>
        <v>0</v>
      </c>
      <c r="L1963" s="1118"/>
      <c r="M1963" s="1119"/>
      <c r="N1963" s="1118"/>
      <c r="O1963" s="1119"/>
      <c r="P1963" s="184"/>
      <c r="Q1963" s="184"/>
      <c r="R1963" s="184"/>
      <c r="S1963" s="175"/>
      <c r="T1963" s="175"/>
      <c r="U1963" s="175"/>
      <c r="V1963" s="175"/>
      <c r="W1963" s="175"/>
      <c r="X1963" s="175"/>
      <c r="Y1963" s="175"/>
      <c r="Z1963" s="175"/>
      <c r="AA1963" s="175"/>
      <c r="AB1963" s="175"/>
      <c r="AC1963" s="175"/>
      <c r="AD1963" s="179"/>
      <c r="AE1963" s="179"/>
      <c r="AF1963" s="179"/>
      <c r="AG1963" s="179"/>
      <c r="AH1963" s="179"/>
      <c r="AI1963" s="173"/>
      <c r="AJ1963" s="173"/>
      <c r="AK1963" s="173"/>
      <c r="AL1963" s="173"/>
      <c r="AM1963" s="179"/>
      <c r="AN1963" s="179"/>
      <c r="AO1963" s="194"/>
      <c r="AP1963" s="179">
        <v>1E-3</v>
      </c>
      <c r="AQ1963" s="179"/>
    </row>
    <row r="1964" spans="2:43">
      <c r="B1964" s="179"/>
      <c r="C1964" s="179"/>
      <c r="D1964" s="179"/>
      <c r="E1964" s="179"/>
      <c r="F1964" s="179"/>
      <c r="G1964" s="179"/>
      <c r="H1964" s="179"/>
      <c r="I1964" s="179"/>
      <c r="J1964" s="179"/>
      <c r="K1964" s="196">
        <f t="shared" si="129"/>
        <v>0</v>
      </c>
      <c r="L1964" s="1118"/>
      <c r="M1964" s="1119"/>
      <c r="N1964" s="1118"/>
      <c r="O1964" s="1119"/>
      <c r="P1964" s="184"/>
      <c r="Q1964" s="184"/>
      <c r="R1964" s="184"/>
      <c r="S1964" s="175"/>
      <c r="T1964" s="175"/>
      <c r="U1964" s="175"/>
      <c r="V1964" s="175"/>
      <c r="W1964" s="175"/>
      <c r="X1964" s="175"/>
      <c r="Y1964" s="175"/>
      <c r="Z1964" s="175"/>
      <c r="AA1964" s="175"/>
      <c r="AB1964" s="175"/>
      <c r="AC1964" s="175"/>
      <c r="AD1964" s="179"/>
      <c r="AE1964" s="179"/>
      <c r="AF1964" s="179"/>
      <c r="AG1964" s="179"/>
      <c r="AH1964" s="179"/>
      <c r="AI1964" s="173"/>
      <c r="AJ1964" s="173"/>
      <c r="AK1964" s="173"/>
      <c r="AL1964" s="173"/>
      <c r="AM1964" s="179"/>
      <c r="AN1964" s="179"/>
      <c r="AO1964" s="194"/>
      <c r="AP1964" s="179">
        <v>1E-3</v>
      </c>
      <c r="AQ1964" s="179"/>
    </row>
    <row r="1965" spans="2:43">
      <c r="B1965" s="179"/>
      <c r="C1965" s="179"/>
      <c r="D1965" s="179"/>
      <c r="E1965" s="179"/>
      <c r="F1965" s="179"/>
      <c r="G1965" s="179"/>
      <c r="H1965" s="179"/>
      <c r="I1965" s="179"/>
      <c r="J1965" s="179"/>
      <c r="K1965" s="196">
        <f t="shared" si="129"/>
        <v>0</v>
      </c>
      <c r="L1965" s="1118"/>
      <c r="M1965" s="1119"/>
      <c r="N1965" s="1118"/>
      <c r="O1965" s="1119"/>
      <c r="P1965" s="184"/>
      <c r="Q1965" s="184"/>
      <c r="R1965" s="184"/>
      <c r="S1965" s="175"/>
      <c r="T1965" s="175"/>
      <c r="U1965" s="175"/>
      <c r="V1965" s="175"/>
      <c r="W1965" s="175"/>
      <c r="X1965" s="175"/>
      <c r="Y1965" s="175"/>
      <c r="Z1965" s="175"/>
      <c r="AA1965" s="175"/>
      <c r="AB1965" s="175"/>
      <c r="AC1965" s="175"/>
      <c r="AD1965" s="179"/>
      <c r="AE1965" s="179"/>
      <c r="AF1965" s="179"/>
      <c r="AG1965" s="179"/>
      <c r="AH1965" s="179"/>
      <c r="AI1965" s="173"/>
      <c r="AJ1965" s="173"/>
      <c r="AK1965" s="173"/>
      <c r="AL1965" s="173"/>
      <c r="AM1965" s="179"/>
      <c r="AN1965" s="179"/>
      <c r="AO1965" s="194"/>
      <c r="AP1965" s="179">
        <v>1E-3</v>
      </c>
      <c r="AQ1965" s="179"/>
    </row>
    <row r="1966" spans="2:43">
      <c r="B1966" s="179"/>
      <c r="C1966" s="179"/>
      <c r="D1966" s="179"/>
      <c r="E1966" s="179"/>
      <c r="F1966" s="179"/>
      <c r="G1966" s="179"/>
      <c r="H1966" s="179"/>
      <c r="I1966" s="179"/>
      <c r="J1966" s="179"/>
      <c r="K1966" s="196">
        <f t="shared" si="129"/>
        <v>0</v>
      </c>
      <c r="L1966" s="1118"/>
      <c r="M1966" s="1119"/>
      <c r="N1966" s="1118"/>
      <c r="O1966" s="1119"/>
      <c r="P1966" s="184"/>
      <c r="Q1966" s="184"/>
      <c r="R1966" s="184"/>
      <c r="S1966" s="175"/>
      <c r="T1966" s="175"/>
      <c r="U1966" s="175"/>
      <c r="V1966" s="175"/>
      <c r="W1966" s="175"/>
      <c r="X1966" s="175"/>
      <c r="Y1966" s="175"/>
      <c r="Z1966" s="175"/>
      <c r="AA1966" s="175"/>
      <c r="AB1966" s="175"/>
      <c r="AC1966" s="175"/>
      <c r="AD1966" s="179"/>
      <c r="AE1966" s="179"/>
      <c r="AF1966" s="179"/>
      <c r="AG1966" s="179"/>
      <c r="AH1966" s="179"/>
      <c r="AI1966" s="173"/>
      <c r="AJ1966" s="173"/>
      <c r="AK1966" s="173"/>
      <c r="AL1966" s="173"/>
      <c r="AM1966" s="179"/>
      <c r="AN1966" s="179"/>
      <c r="AO1966" s="194"/>
      <c r="AP1966" s="179">
        <v>1E-3</v>
      </c>
      <c r="AQ1966" s="179"/>
    </row>
    <row r="1967" spans="2:43">
      <c r="B1967" s="179"/>
      <c r="C1967" s="179"/>
      <c r="D1967" s="179"/>
      <c r="E1967" s="179"/>
      <c r="F1967" s="179"/>
      <c r="G1967" s="179"/>
      <c r="H1967" s="179"/>
      <c r="I1967" s="179"/>
      <c r="J1967" s="179"/>
      <c r="K1967" s="196">
        <f t="shared" si="129"/>
        <v>0</v>
      </c>
      <c r="L1967" s="1118"/>
      <c r="M1967" s="1119"/>
      <c r="N1967" s="1118"/>
      <c r="O1967" s="1119"/>
      <c r="P1967" s="184"/>
      <c r="Q1967" s="184"/>
      <c r="R1967" s="184"/>
      <c r="S1967" s="175"/>
      <c r="T1967" s="175"/>
      <c r="U1967" s="175"/>
      <c r="V1967" s="175"/>
      <c r="W1967" s="175"/>
      <c r="X1967" s="175"/>
      <c r="Y1967" s="175"/>
      <c r="Z1967" s="175"/>
      <c r="AA1967" s="175"/>
      <c r="AB1967" s="175"/>
      <c r="AC1967" s="175"/>
      <c r="AD1967" s="179"/>
      <c r="AE1967" s="179"/>
      <c r="AF1967" s="179"/>
      <c r="AG1967" s="179"/>
      <c r="AH1967" s="179"/>
      <c r="AI1967" s="173"/>
      <c r="AJ1967" s="173"/>
      <c r="AK1967" s="173"/>
      <c r="AL1967" s="173"/>
      <c r="AM1967" s="179"/>
      <c r="AN1967" s="179"/>
      <c r="AO1967" s="194"/>
      <c r="AP1967" s="179">
        <v>1E-3</v>
      </c>
      <c r="AQ1967" s="179"/>
    </row>
    <row r="1968" spans="2:43">
      <c r="B1968" s="179"/>
      <c r="C1968" s="179"/>
      <c r="D1968" s="179"/>
      <c r="E1968" s="179"/>
      <c r="F1968" s="179"/>
      <c r="G1968" s="179"/>
      <c r="H1968" s="179"/>
      <c r="I1968" s="179"/>
      <c r="J1968" s="179"/>
      <c r="K1968" s="196">
        <f t="shared" si="129"/>
        <v>0</v>
      </c>
      <c r="L1968" s="1118"/>
      <c r="M1968" s="1119"/>
      <c r="N1968" s="1118"/>
      <c r="O1968" s="1119"/>
      <c r="P1968" s="184"/>
      <c r="Q1968" s="184"/>
      <c r="R1968" s="184"/>
      <c r="S1968" s="175"/>
      <c r="T1968" s="175"/>
      <c r="U1968" s="175"/>
      <c r="V1968" s="175"/>
      <c r="W1968" s="175"/>
      <c r="X1968" s="175"/>
      <c r="Y1968" s="175"/>
      <c r="Z1968" s="175"/>
      <c r="AA1968" s="175"/>
      <c r="AB1968" s="175"/>
      <c r="AC1968" s="175"/>
      <c r="AD1968" s="179"/>
      <c r="AE1968" s="179"/>
      <c r="AF1968" s="179"/>
      <c r="AG1968" s="179"/>
      <c r="AH1968" s="179"/>
      <c r="AI1968" s="173"/>
      <c r="AJ1968" s="173"/>
      <c r="AK1968" s="173"/>
      <c r="AL1968" s="173"/>
      <c r="AM1968" s="179"/>
      <c r="AN1968" s="179"/>
      <c r="AO1968" s="194"/>
      <c r="AP1968" s="179">
        <v>1E-3</v>
      </c>
      <c r="AQ1968" s="179"/>
    </row>
    <row r="1969" spans="2:43">
      <c r="B1969" s="179"/>
      <c r="C1969" s="179"/>
      <c r="D1969" s="179"/>
      <c r="E1969" s="179"/>
      <c r="F1969" s="179"/>
      <c r="G1969" s="179"/>
      <c r="H1969" s="179"/>
      <c r="I1969" s="179"/>
      <c r="J1969" s="179"/>
      <c r="K1969" s="196">
        <f t="shared" si="129"/>
        <v>0</v>
      </c>
      <c r="L1969" s="1118"/>
      <c r="M1969" s="1119"/>
      <c r="N1969" s="1118"/>
      <c r="O1969" s="1119"/>
      <c r="P1969" s="184"/>
      <c r="Q1969" s="184"/>
      <c r="R1969" s="184"/>
      <c r="S1969" s="175"/>
      <c r="T1969" s="175"/>
      <c r="U1969" s="175"/>
      <c r="V1969" s="175"/>
      <c r="W1969" s="175"/>
      <c r="X1969" s="175"/>
      <c r="Y1969" s="175"/>
      <c r="Z1969" s="175"/>
      <c r="AA1969" s="175"/>
      <c r="AB1969" s="175"/>
      <c r="AC1969" s="175"/>
      <c r="AD1969" s="179"/>
      <c r="AE1969" s="179"/>
      <c r="AF1969" s="179"/>
      <c r="AG1969" s="179"/>
      <c r="AH1969" s="179"/>
      <c r="AI1969" s="173"/>
      <c r="AJ1969" s="173"/>
      <c r="AK1969" s="173"/>
      <c r="AL1969" s="173"/>
      <c r="AM1969" s="179"/>
      <c r="AN1969" s="179"/>
      <c r="AO1969" s="194"/>
      <c r="AP1969" s="179">
        <v>1E-3</v>
      </c>
      <c r="AQ1969" s="179"/>
    </row>
    <row r="1970" spans="2:43">
      <c r="B1970" s="179"/>
      <c r="C1970" s="179"/>
      <c r="D1970" s="179"/>
      <c r="E1970" s="179"/>
      <c r="F1970" s="179"/>
      <c r="G1970" s="179"/>
      <c r="H1970" s="179"/>
      <c r="I1970" s="179"/>
      <c r="J1970" s="179"/>
      <c r="K1970" s="196">
        <f t="shared" si="129"/>
        <v>0</v>
      </c>
      <c r="L1970" s="1118"/>
      <c r="M1970" s="1119"/>
      <c r="N1970" s="1118"/>
      <c r="O1970" s="1119"/>
      <c r="P1970" s="184"/>
      <c r="Q1970" s="184"/>
      <c r="R1970" s="184"/>
      <c r="S1970" s="175"/>
      <c r="T1970" s="175"/>
      <c r="U1970" s="175"/>
      <c r="V1970" s="175"/>
      <c r="W1970" s="175"/>
      <c r="X1970" s="175"/>
      <c r="Y1970" s="175"/>
      <c r="Z1970" s="175"/>
      <c r="AA1970" s="175"/>
      <c r="AB1970" s="175"/>
      <c r="AC1970" s="175"/>
      <c r="AD1970" s="179"/>
      <c r="AE1970" s="179"/>
      <c r="AF1970" s="179"/>
      <c r="AG1970" s="179"/>
      <c r="AH1970" s="179"/>
      <c r="AI1970" s="173"/>
      <c r="AJ1970" s="173"/>
      <c r="AK1970" s="173"/>
      <c r="AL1970" s="173"/>
      <c r="AM1970" s="179"/>
      <c r="AN1970" s="179"/>
      <c r="AO1970" s="194"/>
      <c r="AP1970" s="179">
        <v>1E-3</v>
      </c>
      <c r="AQ1970" s="179"/>
    </row>
    <row r="1971" spans="2:43">
      <c r="B1971" s="179"/>
      <c r="C1971" s="179"/>
      <c r="D1971" s="179"/>
      <c r="E1971" s="179"/>
      <c r="F1971" s="179"/>
      <c r="G1971" s="179"/>
      <c r="H1971" s="179"/>
      <c r="I1971" s="179"/>
      <c r="J1971" s="179"/>
      <c r="K1971" s="196">
        <f t="shared" si="129"/>
        <v>0</v>
      </c>
      <c r="L1971" s="1118"/>
      <c r="M1971" s="1119"/>
      <c r="N1971" s="1118"/>
      <c r="O1971" s="1119"/>
      <c r="P1971" s="184"/>
      <c r="Q1971" s="184"/>
      <c r="R1971" s="184"/>
      <c r="S1971" s="175"/>
      <c r="T1971" s="175"/>
      <c r="U1971" s="175"/>
      <c r="V1971" s="175"/>
      <c r="W1971" s="175"/>
      <c r="X1971" s="175"/>
      <c r="Y1971" s="175"/>
      <c r="Z1971" s="175"/>
      <c r="AA1971" s="175"/>
      <c r="AB1971" s="175"/>
      <c r="AC1971" s="175"/>
      <c r="AD1971" s="179"/>
      <c r="AE1971" s="179"/>
      <c r="AF1971" s="179"/>
      <c r="AG1971" s="179"/>
      <c r="AH1971" s="179"/>
      <c r="AI1971" s="173"/>
      <c r="AJ1971" s="173"/>
      <c r="AK1971" s="173"/>
      <c r="AL1971" s="173"/>
      <c r="AM1971" s="179"/>
      <c r="AN1971" s="179"/>
      <c r="AO1971" s="194"/>
      <c r="AP1971" s="179">
        <v>1E-3</v>
      </c>
      <c r="AQ1971" s="179"/>
    </row>
    <row r="1972" spans="2:43">
      <c r="B1972" s="179"/>
      <c r="C1972" s="179"/>
      <c r="D1972" s="179"/>
      <c r="E1972" s="179"/>
      <c r="F1972" s="179"/>
      <c r="G1972" s="179"/>
      <c r="H1972" s="179"/>
      <c r="I1972" s="179"/>
      <c r="J1972" s="179"/>
      <c r="K1972" s="196">
        <f t="shared" si="129"/>
        <v>0</v>
      </c>
      <c r="L1972" s="1118"/>
      <c r="M1972" s="1119"/>
      <c r="N1972" s="1118"/>
      <c r="O1972" s="1119"/>
      <c r="P1972" s="184"/>
      <c r="Q1972" s="184"/>
      <c r="R1972" s="184"/>
      <c r="S1972" s="175"/>
      <c r="T1972" s="175"/>
      <c r="U1972" s="175"/>
      <c r="V1972" s="175"/>
      <c r="W1972" s="175"/>
      <c r="X1972" s="175"/>
      <c r="Y1972" s="175"/>
      <c r="Z1972" s="175"/>
      <c r="AA1972" s="175"/>
      <c r="AB1972" s="175"/>
      <c r="AC1972" s="175"/>
      <c r="AD1972" s="179"/>
      <c r="AE1972" s="179"/>
      <c r="AF1972" s="179"/>
      <c r="AG1972" s="179"/>
      <c r="AH1972" s="179"/>
      <c r="AI1972" s="173"/>
      <c r="AJ1972" s="173"/>
      <c r="AK1972" s="173"/>
      <c r="AL1972" s="173"/>
      <c r="AM1972" s="179"/>
      <c r="AN1972" s="179"/>
      <c r="AO1972" s="194"/>
      <c r="AP1972" s="179">
        <v>1E-3</v>
      </c>
      <c r="AQ1972" s="179"/>
    </row>
    <row r="1973" spans="2:43">
      <c r="B1973" s="179"/>
      <c r="C1973" s="179"/>
      <c r="D1973" s="179"/>
      <c r="E1973" s="179"/>
      <c r="F1973" s="179"/>
      <c r="G1973" s="179"/>
      <c r="H1973" s="179"/>
      <c r="I1973" s="179"/>
      <c r="J1973" s="179"/>
      <c r="K1973" s="196">
        <f t="shared" si="129"/>
        <v>0</v>
      </c>
      <c r="L1973" s="1118"/>
      <c r="M1973" s="1119"/>
      <c r="N1973" s="1118"/>
      <c r="O1973" s="1119"/>
      <c r="P1973" s="184"/>
      <c r="Q1973" s="184"/>
      <c r="R1973" s="184"/>
      <c r="S1973" s="175"/>
      <c r="T1973" s="175"/>
      <c r="U1973" s="175"/>
      <c r="V1973" s="175"/>
      <c r="W1973" s="175"/>
      <c r="X1973" s="175"/>
      <c r="Y1973" s="175"/>
      <c r="Z1973" s="175"/>
      <c r="AA1973" s="175"/>
      <c r="AB1973" s="175"/>
      <c r="AC1973" s="175"/>
      <c r="AD1973" s="179"/>
      <c r="AE1973" s="179"/>
      <c r="AF1973" s="179"/>
      <c r="AG1973" s="179"/>
      <c r="AH1973" s="179"/>
      <c r="AI1973" s="173"/>
      <c r="AJ1973" s="173"/>
      <c r="AK1973" s="173"/>
      <c r="AL1973" s="173"/>
      <c r="AM1973" s="179"/>
      <c r="AN1973" s="179"/>
      <c r="AO1973" s="194"/>
      <c r="AP1973" s="179">
        <v>1E-3</v>
      </c>
      <c r="AQ1973" s="179"/>
    </row>
    <row r="1974" spans="2:43">
      <c r="B1974" s="179"/>
      <c r="C1974" s="179"/>
      <c r="D1974" s="179"/>
      <c r="E1974" s="179"/>
      <c r="F1974" s="179"/>
      <c r="G1974" s="179"/>
      <c r="H1974" s="179"/>
      <c r="I1974" s="179"/>
      <c r="J1974" s="179"/>
      <c r="K1974" s="196">
        <f t="shared" si="129"/>
        <v>0</v>
      </c>
      <c r="L1974" s="1118"/>
      <c r="M1974" s="1119"/>
      <c r="N1974" s="1118"/>
      <c r="O1974" s="1119"/>
      <c r="P1974" s="184"/>
      <c r="Q1974" s="184"/>
      <c r="R1974" s="184"/>
      <c r="S1974" s="175"/>
      <c r="T1974" s="175"/>
      <c r="U1974" s="175"/>
      <c r="V1974" s="175"/>
      <c r="W1974" s="175"/>
      <c r="X1974" s="175"/>
      <c r="Y1974" s="175"/>
      <c r="Z1974" s="175"/>
      <c r="AA1974" s="175"/>
      <c r="AB1974" s="175"/>
      <c r="AC1974" s="175"/>
      <c r="AD1974" s="179"/>
      <c r="AE1974" s="179"/>
      <c r="AF1974" s="179"/>
      <c r="AG1974" s="179"/>
      <c r="AH1974" s="179"/>
      <c r="AI1974" s="173"/>
      <c r="AJ1974" s="173"/>
      <c r="AK1974" s="173"/>
      <c r="AL1974" s="173"/>
      <c r="AM1974" s="179"/>
      <c r="AN1974" s="179"/>
      <c r="AO1974" s="194"/>
      <c r="AP1974" s="179">
        <v>1E-3</v>
      </c>
      <c r="AQ1974" s="179"/>
    </row>
    <row r="1975" spans="2:43">
      <c r="B1975" s="179"/>
      <c r="C1975" s="179"/>
      <c r="D1975" s="179"/>
      <c r="E1975" s="179"/>
      <c r="F1975" s="179"/>
      <c r="G1975" s="179"/>
      <c r="H1975" s="179"/>
      <c r="I1975" s="179"/>
      <c r="J1975" s="179"/>
      <c r="K1975" s="196">
        <f t="shared" si="129"/>
        <v>0</v>
      </c>
      <c r="L1975" s="1118"/>
      <c r="M1975" s="1119"/>
      <c r="N1975" s="1118"/>
      <c r="O1975" s="1119"/>
      <c r="P1975" s="184"/>
      <c r="Q1975" s="184"/>
      <c r="R1975" s="184"/>
      <c r="S1975" s="175"/>
      <c r="T1975" s="175"/>
      <c r="U1975" s="175"/>
      <c r="V1975" s="175"/>
      <c r="W1975" s="175"/>
      <c r="X1975" s="175"/>
      <c r="Y1975" s="175"/>
      <c r="Z1975" s="175"/>
      <c r="AA1975" s="175"/>
      <c r="AB1975" s="175"/>
      <c r="AC1975" s="175"/>
      <c r="AD1975" s="179"/>
      <c r="AE1975" s="179"/>
      <c r="AF1975" s="179"/>
      <c r="AG1975" s="179"/>
      <c r="AH1975" s="179"/>
      <c r="AI1975" s="173"/>
      <c r="AJ1975" s="173"/>
      <c r="AK1975" s="173"/>
      <c r="AL1975" s="173"/>
      <c r="AM1975" s="179"/>
      <c r="AN1975" s="179"/>
      <c r="AO1975" s="194"/>
      <c r="AP1975" s="179">
        <v>1E-3</v>
      </c>
      <c r="AQ1975" s="179"/>
    </row>
    <row r="1976" spans="2:43">
      <c r="B1976" s="179"/>
      <c r="C1976" s="179"/>
      <c r="D1976" s="179"/>
      <c r="E1976" s="179"/>
      <c r="F1976" s="179"/>
      <c r="G1976" s="179"/>
      <c r="H1976" s="179"/>
      <c r="I1976" s="179"/>
      <c r="J1976" s="179"/>
      <c r="K1976" s="196">
        <f t="shared" si="129"/>
        <v>0</v>
      </c>
      <c r="L1976" s="1118"/>
      <c r="M1976" s="1119"/>
      <c r="N1976" s="1118"/>
      <c r="O1976" s="1119"/>
      <c r="P1976" s="184"/>
      <c r="Q1976" s="184"/>
      <c r="R1976" s="184"/>
      <c r="S1976" s="175"/>
      <c r="T1976" s="175"/>
      <c r="U1976" s="175"/>
      <c r="V1976" s="175"/>
      <c r="W1976" s="175"/>
      <c r="X1976" s="175"/>
      <c r="Y1976" s="175"/>
      <c r="Z1976" s="175"/>
      <c r="AA1976" s="175"/>
      <c r="AB1976" s="175"/>
      <c r="AC1976" s="175"/>
      <c r="AD1976" s="179"/>
      <c r="AE1976" s="179"/>
      <c r="AF1976" s="179"/>
      <c r="AG1976" s="179"/>
      <c r="AH1976" s="179"/>
      <c r="AI1976" s="173"/>
      <c r="AJ1976" s="173"/>
      <c r="AK1976" s="173"/>
      <c r="AL1976" s="173"/>
      <c r="AM1976" s="179"/>
      <c r="AN1976" s="179"/>
      <c r="AO1976" s="194"/>
      <c r="AP1976" s="179">
        <v>1E-3</v>
      </c>
      <c r="AQ1976" s="179"/>
    </row>
    <row r="1977" spans="2:43">
      <c r="B1977" s="179"/>
      <c r="C1977" s="179"/>
      <c r="D1977" s="179"/>
      <c r="E1977" s="179"/>
      <c r="F1977" s="179"/>
      <c r="G1977" s="179"/>
      <c r="H1977" s="179"/>
      <c r="I1977" s="179"/>
      <c r="J1977" s="179"/>
      <c r="K1977" s="196">
        <f t="shared" si="129"/>
        <v>0</v>
      </c>
      <c r="L1977" s="1118"/>
      <c r="M1977" s="1119"/>
      <c r="N1977" s="1118"/>
      <c r="O1977" s="1119"/>
      <c r="P1977" s="184"/>
      <c r="Q1977" s="184"/>
      <c r="R1977" s="184"/>
      <c r="S1977" s="175"/>
      <c r="T1977" s="175"/>
      <c r="U1977" s="175"/>
      <c r="V1977" s="175"/>
      <c r="W1977" s="175"/>
      <c r="X1977" s="175"/>
      <c r="Y1977" s="175"/>
      <c r="Z1977" s="175"/>
      <c r="AA1977" s="175"/>
      <c r="AB1977" s="175"/>
      <c r="AC1977" s="175"/>
      <c r="AD1977" s="179"/>
      <c r="AE1977" s="179"/>
      <c r="AF1977" s="179"/>
      <c r="AG1977" s="179"/>
      <c r="AH1977" s="179"/>
      <c r="AI1977" s="173"/>
      <c r="AJ1977" s="173"/>
      <c r="AK1977" s="173"/>
      <c r="AL1977" s="173"/>
      <c r="AM1977" s="179"/>
      <c r="AN1977" s="179"/>
      <c r="AO1977" s="194"/>
      <c r="AP1977" s="179">
        <v>1E-3</v>
      </c>
      <c r="AQ1977" s="179"/>
    </row>
    <row r="1978" spans="2:43">
      <c r="B1978" s="179"/>
      <c r="C1978" s="179"/>
      <c r="D1978" s="179"/>
      <c r="E1978" s="179"/>
      <c r="F1978" s="179"/>
      <c r="G1978" s="179"/>
      <c r="H1978" s="179"/>
      <c r="I1978" s="179"/>
      <c r="J1978" s="179"/>
      <c r="K1978" s="196">
        <f t="shared" si="129"/>
        <v>0</v>
      </c>
      <c r="L1978" s="1118"/>
      <c r="M1978" s="1119"/>
      <c r="N1978" s="1118"/>
      <c r="O1978" s="1119"/>
      <c r="P1978" s="184"/>
      <c r="Q1978" s="184"/>
      <c r="R1978" s="184"/>
      <c r="S1978" s="175"/>
      <c r="T1978" s="175"/>
      <c r="U1978" s="175"/>
      <c r="V1978" s="175"/>
      <c r="W1978" s="175"/>
      <c r="X1978" s="175"/>
      <c r="Y1978" s="175"/>
      <c r="Z1978" s="175"/>
      <c r="AA1978" s="175"/>
      <c r="AB1978" s="175"/>
      <c r="AC1978" s="175"/>
      <c r="AD1978" s="179"/>
      <c r="AE1978" s="179"/>
      <c r="AF1978" s="179"/>
      <c r="AG1978" s="179"/>
      <c r="AH1978" s="179"/>
      <c r="AI1978" s="173"/>
      <c r="AJ1978" s="173"/>
      <c r="AK1978" s="173"/>
      <c r="AL1978" s="173"/>
      <c r="AM1978" s="179"/>
      <c r="AN1978" s="179"/>
      <c r="AO1978" s="194"/>
      <c r="AP1978" s="179">
        <v>1E-3</v>
      </c>
      <c r="AQ1978" s="179"/>
    </row>
    <row r="1979" spans="2:43">
      <c r="B1979" s="179"/>
      <c r="C1979" s="179"/>
      <c r="D1979" s="179"/>
      <c r="E1979" s="179"/>
      <c r="F1979" s="179"/>
      <c r="G1979" s="179"/>
      <c r="H1979" s="179"/>
      <c r="I1979" s="179"/>
      <c r="J1979" s="179"/>
      <c r="K1979" s="196">
        <f t="shared" si="129"/>
        <v>0</v>
      </c>
      <c r="L1979" s="1118"/>
      <c r="M1979" s="1119"/>
      <c r="N1979" s="1118"/>
      <c r="O1979" s="1119"/>
      <c r="P1979" s="184"/>
      <c r="Q1979" s="184"/>
      <c r="R1979" s="184"/>
      <c r="S1979" s="175"/>
      <c r="T1979" s="175"/>
      <c r="U1979" s="175"/>
      <c r="V1979" s="175"/>
      <c r="W1979" s="175"/>
      <c r="X1979" s="175"/>
      <c r="Y1979" s="175"/>
      <c r="Z1979" s="175"/>
      <c r="AA1979" s="175"/>
      <c r="AB1979" s="175"/>
      <c r="AC1979" s="175"/>
      <c r="AD1979" s="179"/>
      <c r="AE1979" s="179"/>
      <c r="AF1979" s="179"/>
      <c r="AG1979" s="179"/>
      <c r="AH1979" s="179"/>
      <c r="AI1979" s="173"/>
      <c r="AJ1979" s="173"/>
      <c r="AK1979" s="173"/>
      <c r="AL1979" s="173"/>
      <c r="AM1979" s="179"/>
      <c r="AN1979" s="179"/>
      <c r="AO1979" s="194"/>
      <c r="AP1979" s="179">
        <v>1E-3</v>
      </c>
      <c r="AQ1979" s="179"/>
    </row>
    <row r="1980" spans="2:43">
      <c r="B1980" s="179"/>
      <c r="C1980" s="179"/>
      <c r="D1980" s="179"/>
      <c r="E1980" s="179"/>
      <c r="F1980" s="179"/>
      <c r="G1980" s="179"/>
      <c r="H1980" s="179"/>
      <c r="I1980" s="179"/>
      <c r="J1980" s="179"/>
      <c r="K1980" s="196">
        <f t="shared" si="129"/>
        <v>0</v>
      </c>
      <c r="L1980" s="1118"/>
      <c r="M1980" s="1119"/>
      <c r="N1980" s="1118"/>
      <c r="O1980" s="1119"/>
      <c r="P1980" s="184"/>
      <c r="Q1980" s="184"/>
      <c r="R1980" s="184"/>
      <c r="S1980" s="175"/>
      <c r="T1980" s="175"/>
      <c r="U1980" s="175"/>
      <c r="V1980" s="175"/>
      <c r="W1980" s="175"/>
      <c r="X1980" s="175"/>
      <c r="Y1980" s="175"/>
      <c r="Z1980" s="175"/>
      <c r="AA1980" s="175"/>
      <c r="AB1980" s="175"/>
      <c r="AC1980" s="175"/>
      <c r="AD1980" s="179"/>
      <c r="AE1980" s="179"/>
      <c r="AF1980" s="179"/>
      <c r="AG1980" s="179"/>
      <c r="AH1980" s="179"/>
      <c r="AI1980" s="173"/>
      <c r="AJ1980" s="173"/>
      <c r="AK1980" s="173"/>
      <c r="AL1980" s="173"/>
      <c r="AM1980" s="179"/>
      <c r="AN1980" s="179"/>
      <c r="AO1980" s="194"/>
      <c r="AP1980" s="179">
        <v>1E-3</v>
      </c>
      <c r="AQ1980" s="179"/>
    </row>
    <row r="1981" spans="2:43">
      <c r="B1981" s="179"/>
      <c r="C1981" s="179"/>
      <c r="D1981" s="179"/>
      <c r="E1981" s="179"/>
      <c r="F1981" s="179"/>
      <c r="G1981" s="179"/>
      <c r="H1981" s="179"/>
      <c r="I1981" s="179"/>
      <c r="J1981" s="179"/>
      <c r="K1981" s="196">
        <f t="shared" si="129"/>
        <v>0</v>
      </c>
      <c r="L1981" s="1118"/>
      <c r="M1981" s="1119"/>
      <c r="N1981" s="1118"/>
      <c r="O1981" s="1119"/>
      <c r="P1981" s="184"/>
      <c r="Q1981" s="184"/>
      <c r="R1981" s="184"/>
      <c r="S1981" s="175"/>
      <c r="T1981" s="175"/>
      <c r="U1981" s="175"/>
      <c r="V1981" s="175"/>
      <c r="W1981" s="175"/>
      <c r="X1981" s="175"/>
      <c r="Y1981" s="175"/>
      <c r="Z1981" s="175"/>
      <c r="AA1981" s="175"/>
      <c r="AB1981" s="175"/>
      <c r="AC1981" s="175"/>
      <c r="AD1981" s="179"/>
      <c r="AE1981" s="179"/>
      <c r="AF1981" s="179"/>
      <c r="AG1981" s="179"/>
      <c r="AH1981" s="179"/>
      <c r="AI1981" s="173"/>
      <c r="AJ1981" s="173"/>
      <c r="AK1981" s="173"/>
      <c r="AL1981" s="173"/>
      <c r="AM1981" s="179"/>
      <c r="AN1981" s="179"/>
      <c r="AO1981" s="194"/>
      <c r="AP1981" s="179">
        <v>1E-3</v>
      </c>
      <c r="AQ1981" s="179"/>
    </row>
    <row r="1982" spans="2:43">
      <c r="B1982" s="179"/>
      <c r="C1982" s="179"/>
      <c r="D1982" s="179"/>
      <c r="E1982" s="179"/>
      <c r="F1982" s="179"/>
      <c r="G1982" s="179"/>
      <c r="H1982" s="179"/>
      <c r="I1982" s="179"/>
      <c r="J1982" s="179"/>
      <c r="K1982" s="196">
        <f t="shared" si="129"/>
        <v>0</v>
      </c>
      <c r="L1982" s="1118"/>
      <c r="M1982" s="1119"/>
      <c r="N1982" s="1118"/>
      <c r="O1982" s="1119"/>
      <c r="P1982" s="184"/>
      <c r="Q1982" s="184"/>
      <c r="R1982" s="184"/>
      <c r="S1982" s="175"/>
      <c r="T1982" s="175"/>
      <c r="U1982" s="175"/>
      <c r="V1982" s="175"/>
      <c r="W1982" s="175"/>
      <c r="X1982" s="175"/>
      <c r="Y1982" s="175"/>
      <c r="Z1982" s="175"/>
      <c r="AA1982" s="175"/>
      <c r="AB1982" s="175"/>
      <c r="AC1982" s="175"/>
      <c r="AD1982" s="179"/>
      <c r="AE1982" s="179"/>
      <c r="AF1982" s="179"/>
      <c r="AG1982" s="179"/>
      <c r="AH1982" s="179"/>
      <c r="AI1982" s="173"/>
      <c r="AJ1982" s="173"/>
      <c r="AK1982" s="173"/>
      <c r="AL1982" s="173"/>
      <c r="AM1982" s="179"/>
      <c r="AN1982" s="179"/>
      <c r="AO1982" s="194"/>
      <c r="AP1982" s="179">
        <v>1E-3</v>
      </c>
      <c r="AQ1982" s="179"/>
    </row>
    <row r="1983" spans="2:43">
      <c r="B1983" s="179"/>
      <c r="C1983" s="179"/>
      <c r="D1983" s="179"/>
      <c r="E1983" s="179"/>
      <c r="F1983" s="179"/>
      <c r="G1983" s="179"/>
      <c r="H1983" s="179"/>
      <c r="I1983" s="179"/>
      <c r="J1983" s="179"/>
      <c r="K1983" s="196">
        <f t="shared" si="129"/>
        <v>0</v>
      </c>
      <c r="L1983" s="1118"/>
      <c r="M1983" s="1119"/>
      <c r="N1983" s="1118"/>
      <c r="O1983" s="1119"/>
      <c r="P1983" s="184"/>
      <c r="Q1983" s="184"/>
      <c r="R1983" s="184"/>
      <c r="S1983" s="175"/>
      <c r="T1983" s="175"/>
      <c r="U1983" s="175"/>
      <c r="V1983" s="175"/>
      <c r="W1983" s="175"/>
      <c r="X1983" s="175"/>
      <c r="Y1983" s="175"/>
      <c r="Z1983" s="175"/>
      <c r="AA1983" s="175"/>
      <c r="AB1983" s="175"/>
      <c r="AC1983" s="175"/>
      <c r="AD1983" s="179"/>
      <c r="AE1983" s="179"/>
      <c r="AF1983" s="179"/>
      <c r="AG1983" s="179"/>
      <c r="AH1983" s="179"/>
      <c r="AI1983" s="173"/>
      <c r="AJ1983" s="173"/>
      <c r="AK1983" s="173"/>
      <c r="AL1983" s="173"/>
      <c r="AM1983" s="179"/>
      <c r="AN1983" s="179"/>
      <c r="AO1983" s="194"/>
      <c r="AP1983" s="179">
        <v>1E-3</v>
      </c>
      <c r="AQ1983" s="179"/>
    </row>
    <row r="1984" spans="2:43">
      <c r="B1984" s="179"/>
      <c r="C1984" s="179"/>
      <c r="D1984" s="179"/>
      <c r="E1984" s="179"/>
      <c r="F1984" s="179"/>
      <c r="G1984" s="179"/>
      <c r="H1984" s="179"/>
      <c r="I1984" s="179"/>
      <c r="J1984" s="179"/>
      <c r="K1984" s="196">
        <f t="shared" si="129"/>
        <v>0</v>
      </c>
      <c r="L1984" s="1118"/>
      <c r="M1984" s="1119"/>
      <c r="N1984" s="1118"/>
      <c r="O1984" s="1119"/>
      <c r="P1984" s="184"/>
      <c r="Q1984" s="184"/>
      <c r="R1984" s="184"/>
      <c r="S1984" s="175"/>
      <c r="T1984" s="175"/>
      <c r="U1984" s="175"/>
      <c r="V1984" s="175"/>
      <c r="W1984" s="175"/>
      <c r="X1984" s="175"/>
      <c r="Y1984" s="175"/>
      <c r="Z1984" s="175"/>
      <c r="AA1984" s="175"/>
      <c r="AB1984" s="175"/>
      <c r="AC1984" s="175"/>
      <c r="AD1984" s="179"/>
      <c r="AE1984" s="179"/>
      <c r="AF1984" s="179"/>
      <c r="AG1984" s="179"/>
      <c r="AH1984" s="179"/>
      <c r="AI1984" s="173"/>
      <c r="AJ1984" s="173"/>
      <c r="AK1984" s="173"/>
      <c r="AL1984" s="173"/>
      <c r="AM1984" s="179"/>
      <c r="AN1984" s="179"/>
      <c r="AO1984" s="194"/>
      <c r="AP1984" s="179">
        <v>1E-3</v>
      </c>
      <c r="AQ1984" s="179"/>
    </row>
    <row r="1985" spans="2:43">
      <c r="B1985" s="179"/>
      <c r="C1985" s="179"/>
      <c r="D1985" s="179"/>
      <c r="E1985" s="179"/>
      <c r="F1985" s="179"/>
      <c r="G1985" s="179"/>
      <c r="H1985" s="179"/>
      <c r="I1985" s="179"/>
      <c r="J1985" s="179"/>
      <c r="K1985" s="196">
        <f t="shared" si="129"/>
        <v>0</v>
      </c>
      <c r="L1985" s="1118"/>
      <c r="M1985" s="1119"/>
      <c r="N1985" s="1118"/>
      <c r="O1985" s="1119"/>
      <c r="P1985" s="184"/>
      <c r="Q1985" s="184"/>
      <c r="R1985" s="184"/>
      <c r="S1985" s="175"/>
      <c r="T1985" s="175"/>
      <c r="U1985" s="175"/>
      <c r="V1985" s="175"/>
      <c r="W1985" s="175"/>
      <c r="X1985" s="175"/>
      <c r="Y1985" s="175"/>
      <c r="Z1985" s="175"/>
      <c r="AA1985" s="175"/>
      <c r="AB1985" s="175"/>
      <c r="AC1985" s="175"/>
      <c r="AD1985" s="179"/>
      <c r="AE1985" s="179"/>
      <c r="AF1985" s="179"/>
      <c r="AG1985" s="179"/>
      <c r="AH1985" s="179"/>
      <c r="AI1985" s="173"/>
      <c r="AJ1985" s="173"/>
      <c r="AK1985" s="173"/>
      <c r="AL1985" s="173"/>
      <c r="AM1985" s="179"/>
      <c r="AN1985" s="179"/>
      <c r="AO1985" s="194"/>
      <c r="AP1985" s="179">
        <v>1E-3</v>
      </c>
      <c r="AQ1985" s="179"/>
    </row>
    <row r="1986" spans="2:43">
      <c r="B1986" s="179"/>
      <c r="C1986" s="179"/>
      <c r="D1986" s="179"/>
      <c r="E1986" s="179"/>
      <c r="F1986" s="179"/>
      <c r="G1986" s="179"/>
      <c r="H1986" s="179"/>
      <c r="I1986" s="179"/>
      <c r="J1986" s="179"/>
      <c r="K1986" s="196">
        <f t="shared" si="129"/>
        <v>0</v>
      </c>
      <c r="L1986" s="1118"/>
      <c r="M1986" s="1119"/>
      <c r="N1986" s="1118"/>
      <c r="O1986" s="1119"/>
      <c r="P1986" s="184"/>
      <c r="Q1986" s="184"/>
      <c r="R1986" s="184"/>
      <c r="S1986" s="175"/>
      <c r="T1986" s="175"/>
      <c r="U1986" s="175"/>
      <c r="V1986" s="175"/>
      <c r="W1986" s="175"/>
      <c r="X1986" s="175"/>
      <c r="Y1986" s="175"/>
      <c r="Z1986" s="175"/>
      <c r="AA1986" s="175"/>
      <c r="AB1986" s="175"/>
      <c r="AC1986" s="175"/>
      <c r="AD1986" s="179"/>
      <c r="AE1986" s="179"/>
      <c r="AF1986" s="179"/>
      <c r="AG1986" s="179"/>
      <c r="AH1986" s="179"/>
      <c r="AI1986" s="173"/>
      <c r="AJ1986" s="173"/>
      <c r="AK1986" s="173"/>
      <c r="AL1986" s="173"/>
      <c r="AM1986" s="179"/>
      <c r="AN1986" s="179"/>
      <c r="AO1986" s="194"/>
      <c r="AP1986" s="179">
        <v>1E-3</v>
      </c>
      <c r="AQ1986" s="179"/>
    </row>
    <row r="1987" spans="2:43">
      <c r="B1987" s="179"/>
      <c r="C1987" s="179"/>
      <c r="D1987" s="179"/>
      <c r="E1987" s="179"/>
      <c r="F1987" s="179"/>
      <c r="G1987" s="179"/>
      <c r="H1987" s="179"/>
      <c r="I1987" s="179"/>
      <c r="J1987" s="179"/>
      <c r="K1987" s="196">
        <f t="shared" si="129"/>
        <v>0</v>
      </c>
      <c r="L1987" s="1118"/>
      <c r="M1987" s="1119"/>
      <c r="N1987" s="1118"/>
      <c r="O1987" s="1119"/>
      <c r="P1987" s="184"/>
      <c r="Q1987" s="184"/>
      <c r="R1987" s="184"/>
      <c r="S1987" s="175"/>
      <c r="T1987" s="175"/>
      <c r="U1987" s="175"/>
      <c r="V1987" s="175"/>
      <c r="W1987" s="175"/>
      <c r="X1987" s="175"/>
      <c r="Y1987" s="175"/>
      <c r="Z1987" s="175"/>
      <c r="AA1987" s="175"/>
      <c r="AB1987" s="175"/>
      <c r="AC1987" s="175"/>
      <c r="AD1987" s="179"/>
      <c r="AE1987" s="179"/>
      <c r="AF1987" s="179"/>
      <c r="AG1987" s="179"/>
      <c r="AH1987" s="179"/>
      <c r="AI1987" s="173"/>
      <c r="AJ1987" s="173"/>
      <c r="AK1987" s="173"/>
      <c r="AL1987" s="173"/>
      <c r="AM1987" s="179"/>
      <c r="AN1987" s="179"/>
      <c r="AO1987" s="194"/>
      <c r="AP1987" s="179">
        <v>1E-3</v>
      </c>
      <c r="AQ1987" s="179"/>
    </row>
    <row r="1988" spans="2:43">
      <c r="B1988" s="179"/>
      <c r="C1988" s="179"/>
      <c r="D1988" s="179"/>
      <c r="E1988" s="179"/>
      <c r="F1988" s="179"/>
      <c r="G1988" s="179"/>
      <c r="H1988" s="179"/>
      <c r="I1988" s="179"/>
      <c r="J1988" s="179"/>
      <c r="K1988" s="196">
        <f t="shared" si="129"/>
        <v>0</v>
      </c>
      <c r="L1988" s="1118"/>
      <c r="M1988" s="1119"/>
      <c r="N1988" s="1118"/>
      <c r="O1988" s="1119"/>
      <c r="P1988" s="184"/>
      <c r="Q1988" s="184"/>
      <c r="R1988" s="184"/>
      <c r="S1988" s="175"/>
      <c r="T1988" s="175"/>
      <c r="U1988" s="175"/>
      <c r="V1988" s="175"/>
      <c r="W1988" s="175"/>
      <c r="X1988" s="175"/>
      <c r="Y1988" s="175"/>
      <c r="Z1988" s="175"/>
      <c r="AA1988" s="175"/>
      <c r="AB1988" s="175"/>
      <c r="AC1988" s="175"/>
      <c r="AD1988" s="179"/>
      <c r="AE1988" s="179"/>
      <c r="AF1988" s="179"/>
      <c r="AG1988" s="179"/>
      <c r="AH1988" s="179"/>
      <c r="AI1988" s="173"/>
      <c r="AJ1988" s="173"/>
      <c r="AK1988" s="173"/>
      <c r="AL1988" s="173"/>
      <c r="AM1988" s="179"/>
      <c r="AN1988" s="179"/>
      <c r="AO1988" s="194"/>
      <c r="AP1988" s="179">
        <v>1E-3</v>
      </c>
      <c r="AQ1988" s="179"/>
    </row>
    <row r="1989" spans="2:43">
      <c r="B1989" s="179"/>
      <c r="C1989" s="179"/>
      <c r="D1989" s="179"/>
      <c r="E1989" s="179"/>
      <c r="F1989" s="179"/>
      <c r="G1989" s="179"/>
      <c r="H1989" s="179"/>
      <c r="I1989" s="179"/>
      <c r="J1989" s="179"/>
      <c r="K1989" s="196">
        <f t="shared" ref="K1989:K1999" si="130">AO1989+J1989</f>
        <v>0</v>
      </c>
      <c r="L1989" s="1118"/>
      <c r="M1989" s="1119"/>
      <c r="N1989" s="1118"/>
      <c r="O1989" s="1119"/>
      <c r="P1989" s="184"/>
      <c r="Q1989" s="184"/>
      <c r="R1989" s="184"/>
      <c r="S1989" s="175"/>
      <c r="T1989" s="175"/>
      <c r="U1989" s="175"/>
      <c r="V1989" s="175"/>
      <c r="W1989" s="175"/>
      <c r="X1989" s="175"/>
      <c r="Y1989" s="175"/>
      <c r="Z1989" s="175"/>
      <c r="AA1989" s="175"/>
      <c r="AB1989" s="175"/>
      <c r="AC1989" s="175"/>
      <c r="AD1989" s="179"/>
      <c r="AE1989" s="179"/>
      <c r="AF1989" s="179"/>
      <c r="AG1989" s="179"/>
      <c r="AH1989" s="179"/>
      <c r="AI1989" s="173"/>
      <c r="AJ1989" s="173"/>
      <c r="AK1989" s="173"/>
      <c r="AL1989" s="173"/>
      <c r="AM1989" s="179"/>
      <c r="AN1989" s="179"/>
      <c r="AO1989" s="194"/>
      <c r="AP1989" s="179">
        <v>1E-3</v>
      </c>
      <c r="AQ1989" s="179"/>
    </row>
    <row r="1990" spans="2:43">
      <c r="B1990" s="179"/>
      <c r="C1990" s="179"/>
      <c r="D1990" s="179"/>
      <c r="E1990" s="179"/>
      <c r="F1990" s="179"/>
      <c r="G1990" s="179"/>
      <c r="H1990" s="179"/>
      <c r="I1990" s="179"/>
      <c r="J1990" s="179"/>
      <c r="K1990" s="196">
        <f t="shared" si="130"/>
        <v>0</v>
      </c>
      <c r="L1990" s="1118"/>
      <c r="M1990" s="1119"/>
      <c r="N1990" s="1118"/>
      <c r="O1990" s="1119"/>
      <c r="P1990" s="184"/>
      <c r="Q1990" s="184"/>
      <c r="R1990" s="184"/>
      <c r="S1990" s="175"/>
      <c r="T1990" s="175"/>
      <c r="U1990" s="175"/>
      <c r="V1990" s="175"/>
      <c r="W1990" s="175"/>
      <c r="X1990" s="175"/>
      <c r="Y1990" s="175"/>
      <c r="Z1990" s="175"/>
      <c r="AA1990" s="175"/>
      <c r="AB1990" s="175"/>
      <c r="AC1990" s="175"/>
      <c r="AD1990" s="179"/>
      <c r="AE1990" s="179"/>
      <c r="AF1990" s="179"/>
      <c r="AG1990" s="179"/>
      <c r="AH1990" s="179"/>
      <c r="AI1990" s="173"/>
      <c r="AJ1990" s="173"/>
      <c r="AK1990" s="173"/>
      <c r="AL1990" s="173"/>
      <c r="AM1990" s="179"/>
      <c r="AN1990" s="179"/>
      <c r="AO1990" s="194"/>
      <c r="AP1990" s="179">
        <v>1E-3</v>
      </c>
      <c r="AQ1990" s="179"/>
    </row>
    <row r="1991" spans="2:43">
      <c r="B1991" s="179"/>
      <c r="C1991" s="179"/>
      <c r="D1991" s="179"/>
      <c r="E1991" s="179"/>
      <c r="F1991" s="179"/>
      <c r="G1991" s="179"/>
      <c r="H1991" s="179"/>
      <c r="I1991" s="179"/>
      <c r="J1991" s="179"/>
      <c r="K1991" s="196">
        <f t="shared" si="130"/>
        <v>0</v>
      </c>
      <c r="L1991" s="1118"/>
      <c r="M1991" s="1119"/>
      <c r="N1991" s="1118"/>
      <c r="O1991" s="1119"/>
      <c r="P1991" s="184"/>
      <c r="Q1991" s="184"/>
      <c r="R1991" s="184"/>
      <c r="S1991" s="175"/>
      <c r="T1991" s="175"/>
      <c r="U1991" s="175"/>
      <c r="V1991" s="175"/>
      <c r="W1991" s="175"/>
      <c r="X1991" s="175"/>
      <c r="Y1991" s="175"/>
      <c r="Z1991" s="175"/>
      <c r="AA1991" s="175"/>
      <c r="AB1991" s="175"/>
      <c r="AC1991" s="175"/>
      <c r="AD1991" s="179"/>
      <c r="AE1991" s="179"/>
      <c r="AF1991" s="179"/>
      <c r="AG1991" s="179"/>
      <c r="AH1991" s="179"/>
      <c r="AI1991" s="173"/>
      <c r="AJ1991" s="173"/>
      <c r="AK1991" s="173"/>
      <c r="AL1991" s="173"/>
      <c r="AM1991" s="179"/>
      <c r="AN1991" s="179"/>
      <c r="AO1991" s="194"/>
      <c r="AP1991" s="179">
        <v>1E-3</v>
      </c>
      <c r="AQ1991" s="179"/>
    </row>
    <row r="1992" spans="2:43">
      <c r="B1992" s="179"/>
      <c r="C1992" s="179"/>
      <c r="D1992" s="179"/>
      <c r="E1992" s="179"/>
      <c r="F1992" s="179"/>
      <c r="G1992" s="179"/>
      <c r="H1992" s="179"/>
      <c r="I1992" s="179"/>
      <c r="J1992" s="179"/>
      <c r="K1992" s="196">
        <f t="shared" si="130"/>
        <v>0</v>
      </c>
      <c r="L1992" s="1118"/>
      <c r="M1992" s="1119"/>
      <c r="N1992" s="1118"/>
      <c r="O1992" s="1119"/>
      <c r="P1992" s="184"/>
      <c r="Q1992" s="184"/>
      <c r="R1992" s="184"/>
      <c r="S1992" s="175"/>
      <c r="T1992" s="175"/>
      <c r="U1992" s="175"/>
      <c r="V1992" s="175"/>
      <c r="W1992" s="175"/>
      <c r="X1992" s="175"/>
      <c r="Y1992" s="175"/>
      <c r="Z1992" s="175"/>
      <c r="AA1992" s="175"/>
      <c r="AB1992" s="175"/>
      <c r="AC1992" s="175"/>
      <c r="AD1992" s="179"/>
      <c r="AE1992" s="179"/>
      <c r="AF1992" s="179"/>
      <c r="AG1992" s="179"/>
      <c r="AH1992" s="179"/>
      <c r="AI1992" s="173"/>
      <c r="AJ1992" s="173"/>
      <c r="AK1992" s="173"/>
      <c r="AL1992" s="173"/>
      <c r="AM1992" s="179"/>
      <c r="AN1992" s="179"/>
      <c r="AO1992" s="194"/>
      <c r="AP1992" s="179">
        <v>1E-3</v>
      </c>
      <c r="AQ1992" s="179"/>
    </row>
    <row r="1993" spans="2:43">
      <c r="B1993" s="179"/>
      <c r="C1993" s="179"/>
      <c r="D1993" s="179"/>
      <c r="E1993" s="179"/>
      <c r="F1993" s="179"/>
      <c r="G1993" s="179"/>
      <c r="H1993" s="179"/>
      <c r="I1993" s="179"/>
      <c r="J1993" s="179"/>
      <c r="K1993" s="196">
        <f t="shared" si="130"/>
        <v>0</v>
      </c>
      <c r="L1993" s="1118"/>
      <c r="M1993" s="1119"/>
      <c r="N1993" s="1118"/>
      <c r="O1993" s="1119"/>
      <c r="P1993" s="184"/>
      <c r="Q1993" s="184"/>
      <c r="R1993" s="184"/>
      <c r="S1993" s="175"/>
      <c r="T1993" s="175"/>
      <c r="U1993" s="175"/>
      <c r="V1993" s="175"/>
      <c r="W1993" s="175"/>
      <c r="X1993" s="175"/>
      <c r="Y1993" s="175"/>
      <c r="Z1993" s="175"/>
      <c r="AA1993" s="175"/>
      <c r="AB1993" s="175"/>
      <c r="AC1993" s="175"/>
      <c r="AD1993" s="179"/>
      <c r="AE1993" s="179"/>
      <c r="AF1993" s="179"/>
      <c r="AG1993" s="179"/>
      <c r="AH1993" s="179"/>
      <c r="AI1993" s="173"/>
      <c r="AJ1993" s="173"/>
      <c r="AK1993" s="173"/>
      <c r="AL1993" s="173"/>
      <c r="AM1993" s="179"/>
      <c r="AN1993" s="179"/>
      <c r="AO1993" s="194"/>
      <c r="AP1993" s="179">
        <v>1E-3</v>
      </c>
      <c r="AQ1993" s="179"/>
    </row>
    <row r="1994" spans="2:43">
      <c r="B1994" s="179"/>
      <c r="C1994" s="179"/>
      <c r="D1994" s="179"/>
      <c r="E1994" s="179"/>
      <c r="F1994" s="179"/>
      <c r="G1994" s="179"/>
      <c r="H1994" s="179"/>
      <c r="I1994" s="179"/>
      <c r="J1994" s="179"/>
      <c r="K1994" s="196">
        <f t="shared" si="130"/>
        <v>0</v>
      </c>
      <c r="L1994" s="1118"/>
      <c r="M1994" s="1119"/>
      <c r="N1994" s="1118"/>
      <c r="O1994" s="1119"/>
      <c r="P1994" s="184"/>
      <c r="Q1994" s="184"/>
      <c r="R1994" s="184"/>
      <c r="S1994" s="175"/>
      <c r="T1994" s="175"/>
      <c r="U1994" s="175"/>
      <c r="V1994" s="175"/>
      <c r="W1994" s="175"/>
      <c r="X1994" s="175"/>
      <c r="Y1994" s="175"/>
      <c r="Z1994" s="175"/>
      <c r="AA1994" s="175"/>
      <c r="AB1994" s="175"/>
      <c r="AC1994" s="175"/>
      <c r="AD1994" s="179"/>
      <c r="AE1994" s="179"/>
      <c r="AF1994" s="179"/>
      <c r="AG1994" s="179"/>
      <c r="AH1994" s="179"/>
      <c r="AI1994" s="173"/>
      <c r="AJ1994" s="173"/>
      <c r="AK1994" s="173"/>
      <c r="AL1994" s="173"/>
      <c r="AM1994" s="179"/>
      <c r="AN1994" s="179"/>
      <c r="AO1994" s="194"/>
      <c r="AP1994" s="179">
        <v>1E-3</v>
      </c>
      <c r="AQ1994" s="179"/>
    </row>
    <row r="1995" spans="2:43">
      <c r="B1995" s="179"/>
      <c r="C1995" s="179"/>
      <c r="D1995" s="179"/>
      <c r="E1995" s="179"/>
      <c r="F1995" s="179"/>
      <c r="G1995" s="179"/>
      <c r="H1995" s="179"/>
      <c r="I1995" s="179"/>
      <c r="J1995" s="179"/>
      <c r="K1995" s="196">
        <f t="shared" si="130"/>
        <v>0</v>
      </c>
      <c r="L1995" s="1118"/>
      <c r="M1995" s="1119"/>
      <c r="N1995" s="1118"/>
      <c r="O1995" s="1119"/>
      <c r="P1995" s="184"/>
      <c r="Q1995" s="184"/>
      <c r="R1995" s="184"/>
      <c r="S1995" s="175"/>
      <c r="T1995" s="175"/>
      <c r="U1995" s="175"/>
      <c r="V1995" s="175"/>
      <c r="W1995" s="175"/>
      <c r="X1995" s="175"/>
      <c r="Y1995" s="175"/>
      <c r="Z1995" s="175"/>
      <c r="AA1995" s="175"/>
      <c r="AB1995" s="175"/>
      <c r="AC1995" s="175"/>
      <c r="AD1995" s="179"/>
      <c r="AE1995" s="179"/>
      <c r="AF1995" s="179"/>
      <c r="AG1995" s="179"/>
      <c r="AH1995" s="179"/>
      <c r="AI1995" s="173"/>
      <c r="AJ1995" s="173"/>
      <c r="AK1995" s="173"/>
      <c r="AL1995" s="173"/>
      <c r="AM1995" s="179"/>
      <c r="AN1995" s="179"/>
      <c r="AO1995" s="194"/>
      <c r="AP1995" s="179">
        <v>1E-3</v>
      </c>
      <c r="AQ1995" s="179"/>
    </row>
    <row r="1996" spans="2:43">
      <c r="B1996" s="179"/>
      <c r="C1996" s="179"/>
      <c r="D1996" s="179"/>
      <c r="E1996" s="179"/>
      <c r="F1996" s="179"/>
      <c r="G1996" s="179"/>
      <c r="H1996" s="179"/>
      <c r="I1996" s="179"/>
      <c r="J1996" s="179"/>
      <c r="K1996" s="196">
        <f t="shared" si="130"/>
        <v>0</v>
      </c>
      <c r="L1996" s="1118"/>
      <c r="M1996" s="1119"/>
      <c r="N1996" s="1118"/>
      <c r="O1996" s="1119"/>
      <c r="P1996" s="184"/>
      <c r="Q1996" s="184"/>
      <c r="R1996" s="184"/>
      <c r="S1996" s="175"/>
      <c r="T1996" s="175"/>
      <c r="U1996" s="175"/>
      <c r="V1996" s="175"/>
      <c r="W1996" s="175"/>
      <c r="X1996" s="175"/>
      <c r="Y1996" s="175"/>
      <c r="Z1996" s="175"/>
      <c r="AA1996" s="175"/>
      <c r="AB1996" s="175"/>
      <c r="AC1996" s="175"/>
      <c r="AD1996" s="179"/>
      <c r="AE1996" s="179"/>
      <c r="AF1996" s="179"/>
      <c r="AG1996" s="179"/>
      <c r="AH1996" s="179"/>
      <c r="AI1996" s="173"/>
      <c r="AJ1996" s="173"/>
      <c r="AK1996" s="173"/>
      <c r="AL1996" s="173"/>
      <c r="AM1996" s="179"/>
      <c r="AN1996" s="179"/>
      <c r="AO1996" s="194"/>
      <c r="AP1996" s="179">
        <v>1E-3</v>
      </c>
      <c r="AQ1996" s="179"/>
    </row>
    <row r="1997" spans="2:43">
      <c r="B1997" s="179"/>
      <c r="C1997" s="179"/>
      <c r="D1997" s="179"/>
      <c r="E1997" s="179"/>
      <c r="F1997" s="179"/>
      <c r="G1997" s="179"/>
      <c r="H1997" s="179"/>
      <c r="I1997" s="179"/>
      <c r="J1997" s="179"/>
      <c r="K1997" s="196">
        <f t="shared" si="130"/>
        <v>0</v>
      </c>
      <c r="L1997" s="1118"/>
      <c r="M1997" s="1119"/>
      <c r="N1997" s="1118"/>
      <c r="O1997" s="1119"/>
      <c r="P1997" s="184"/>
      <c r="Q1997" s="184"/>
      <c r="R1997" s="184"/>
      <c r="S1997" s="175"/>
      <c r="T1997" s="175"/>
      <c r="U1997" s="175"/>
      <c r="V1997" s="175"/>
      <c r="W1997" s="175"/>
      <c r="X1997" s="175"/>
      <c r="Y1997" s="175"/>
      <c r="Z1997" s="175"/>
      <c r="AA1997" s="175"/>
      <c r="AB1997" s="175"/>
      <c r="AC1997" s="175"/>
      <c r="AD1997" s="179"/>
      <c r="AE1997" s="179"/>
      <c r="AF1997" s="179"/>
      <c r="AG1997" s="179"/>
      <c r="AH1997" s="179"/>
      <c r="AI1997" s="173"/>
      <c r="AJ1997" s="173"/>
      <c r="AK1997" s="173"/>
      <c r="AL1997" s="173"/>
      <c r="AM1997" s="179"/>
      <c r="AN1997" s="179"/>
      <c r="AO1997" s="194"/>
      <c r="AP1997" s="179">
        <v>1E-3</v>
      </c>
      <c r="AQ1997" s="179"/>
    </row>
    <row r="1998" spans="2:43">
      <c r="B1998" s="179"/>
      <c r="C1998" s="179"/>
      <c r="D1998" s="179"/>
      <c r="E1998" s="179"/>
      <c r="F1998" s="179"/>
      <c r="G1998" s="179"/>
      <c r="H1998" s="179"/>
      <c r="I1998" s="179"/>
      <c r="J1998" s="179"/>
      <c r="K1998" s="196">
        <f t="shared" si="130"/>
        <v>0</v>
      </c>
      <c r="L1998" s="1118"/>
      <c r="M1998" s="1119"/>
      <c r="N1998" s="1118"/>
      <c r="O1998" s="1119"/>
      <c r="P1998" s="184"/>
      <c r="Q1998" s="184"/>
      <c r="R1998" s="184"/>
      <c r="S1998" s="175"/>
      <c r="T1998" s="175"/>
      <c r="U1998" s="175"/>
      <c r="V1998" s="175"/>
      <c r="W1998" s="175"/>
      <c r="X1998" s="175"/>
      <c r="Y1998" s="175"/>
      <c r="Z1998" s="175"/>
      <c r="AA1998" s="175"/>
      <c r="AB1998" s="175"/>
      <c r="AC1998" s="175"/>
      <c r="AD1998" s="179"/>
      <c r="AE1998" s="179"/>
      <c r="AF1998" s="179"/>
      <c r="AG1998" s="179"/>
      <c r="AH1998" s="179"/>
      <c r="AI1998" s="173"/>
      <c r="AJ1998" s="173"/>
      <c r="AK1998" s="173"/>
      <c r="AL1998" s="173"/>
      <c r="AM1998" s="179"/>
      <c r="AN1998" s="179"/>
      <c r="AO1998" s="194"/>
      <c r="AP1998" s="179">
        <v>1E-3</v>
      </c>
      <c r="AQ1998" s="179"/>
    </row>
    <row r="1999" spans="2:43">
      <c r="B1999" s="179"/>
      <c r="C1999" s="179"/>
      <c r="D1999" s="179"/>
      <c r="E1999" s="179"/>
      <c r="F1999" s="179"/>
      <c r="G1999" s="179"/>
      <c r="H1999" s="179"/>
      <c r="I1999" s="179"/>
      <c r="J1999" s="179"/>
      <c r="K1999" s="196">
        <f t="shared" si="130"/>
        <v>0</v>
      </c>
      <c r="L1999" s="1118"/>
      <c r="M1999" s="1119"/>
      <c r="N1999" s="1118"/>
      <c r="O1999" s="1119"/>
      <c r="P1999" s="184"/>
      <c r="Q1999" s="184"/>
      <c r="R1999" s="184"/>
      <c r="S1999" s="175"/>
      <c r="T1999" s="175"/>
      <c r="U1999" s="175"/>
      <c r="V1999" s="175"/>
      <c r="W1999" s="175"/>
      <c r="X1999" s="175"/>
      <c r="Y1999" s="175"/>
      <c r="Z1999" s="175"/>
      <c r="AA1999" s="175"/>
      <c r="AB1999" s="175"/>
      <c r="AC1999" s="175"/>
      <c r="AD1999" s="1114"/>
      <c r="AE1999" s="1114"/>
      <c r="AF1999" s="1114"/>
      <c r="AG1999" s="1114"/>
      <c r="AH1999" s="1114"/>
      <c r="AI1999" s="173"/>
      <c r="AJ1999" s="173"/>
      <c r="AK1999" s="173"/>
      <c r="AL1999" s="173"/>
      <c r="AM1999" s="179"/>
      <c r="AN1999" s="179"/>
      <c r="AO1999" s="194"/>
      <c r="AP1999" s="179">
        <v>1E-3</v>
      </c>
      <c r="AQ1999" s="179"/>
    </row>
  </sheetData>
  <mergeCells count="5594">
    <mergeCell ref="L1992:M1992"/>
    <mergeCell ref="N1992:O1992"/>
    <mergeCell ref="L1993:M1993"/>
    <mergeCell ref="N1993:O1993"/>
    <mergeCell ref="L1994:M1994"/>
    <mergeCell ref="N1994:O1994"/>
    <mergeCell ref="L1995:M1995"/>
    <mergeCell ref="N1995:O1995"/>
    <mergeCell ref="L1996:M1996"/>
    <mergeCell ref="N1996:O1996"/>
    <mergeCell ref="L1997:M1997"/>
    <mergeCell ref="N1997:O1997"/>
    <mergeCell ref="L1998:M1998"/>
    <mergeCell ref="N1998:O1998"/>
    <mergeCell ref="L1999:M1999"/>
    <mergeCell ref="N1999:O1999"/>
    <mergeCell ref="L1983:M1983"/>
    <mergeCell ref="N1983:O1983"/>
    <mergeCell ref="L1984:M1984"/>
    <mergeCell ref="N1984:O1984"/>
    <mergeCell ref="L1985:M1985"/>
    <mergeCell ref="N1985:O1985"/>
    <mergeCell ref="L1986:M1986"/>
    <mergeCell ref="N1986:O1986"/>
    <mergeCell ref="L1987:M1987"/>
    <mergeCell ref="N1987:O1987"/>
    <mergeCell ref="L1988:M1988"/>
    <mergeCell ref="N1988:O1988"/>
    <mergeCell ref="L1989:M1989"/>
    <mergeCell ref="N1989:O1989"/>
    <mergeCell ref="L1990:M1990"/>
    <mergeCell ref="N1990:O1990"/>
    <mergeCell ref="L1973:M1973"/>
    <mergeCell ref="N1973:O1973"/>
    <mergeCell ref="L1991:M1991"/>
    <mergeCell ref="N1991:O1991"/>
    <mergeCell ref="L1974:M1974"/>
    <mergeCell ref="N1974:O1974"/>
    <mergeCell ref="L1975:M1975"/>
    <mergeCell ref="N1975:O1975"/>
    <mergeCell ref="L1976:M1976"/>
    <mergeCell ref="N1976:O1976"/>
    <mergeCell ref="L1977:M1977"/>
    <mergeCell ref="N1977:O1977"/>
    <mergeCell ref="L1978:M1978"/>
    <mergeCell ref="N1978:O1978"/>
    <mergeCell ref="L1979:M1979"/>
    <mergeCell ref="N1979:O1979"/>
    <mergeCell ref="L1980:M1980"/>
    <mergeCell ref="N1980:O1980"/>
    <mergeCell ref="L1981:M1981"/>
    <mergeCell ref="N1981:O1981"/>
    <mergeCell ref="L1982:M1982"/>
    <mergeCell ref="N1982:O1982"/>
    <mergeCell ref="L1964:M1964"/>
    <mergeCell ref="N1964:O1964"/>
    <mergeCell ref="L1965:M1965"/>
    <mergeCell ref="N1965:O1965"/>
    <mergeCell ref="L1966:M1966"/>
    <mergeCell ref="N1966:O1966"/>
    <mergeCell ref="L1967:M1967"/>
    <mergeCell ref="N1967:O1967"/>
    <mergeCell ref="L1968:M1968"/>
    <mergeCell ref="N1968:O1968"/>
    <mergeCell ref="L1969:M1969"/>
    <mergeCell ref="N1969:O1969"/>
    <mergeCell ref="L1970:M1970"/>
    <mergeCell ref="N1970:O1970"/>
    <mergeCell ref="L1971:M1971"/>
    <mergeCell ref="N1971:O1971"/>
    <mergeCell ref="L1972:M1972"/>
    <mergeCell ref="N1972:O1972"/>
    <mergeCell ref="L1955:M1955"/>
    <mergeCell ref="N1955:O1955"/>
    <mergeCell ref="L1956:M1956"/>
    <mergeCell ref="N1956:O1956"/>
    <mergeCell ref="L1957:M1957"/>
    <mergeCell ref="N1957:O1957"/>
    <mergeCell ref="L1958:M1958"/>
    <mergeCell ref="N1958:O1958"/>
    <mergeCell ref="L1959:M1959"/>
    <mergeCell ref="N1959:O1959"/>
    <mergeCell ref="L1960:M1960"/>
    <mergeCell ref="N1960:O1960"/>
    <mergeCell ref="L1961:M1961"/>
    <mergeCell ref="N1961:O1961"/>
    <mergeCell ref="L1962:M1962"/>
    <mergeCell ref="N1962:O1962"/>
    <mergeCell ref="L1963:M1963"/>
    <mergeCell ref="N1963:O1963"/>
    <mergeCell ref="L1946:M1946"/>
    <mergeCell ref="N1946:O1946"/>
    <mergeCell ref="L1947:M1947"/>
    <mergeCell ref="N1947:O1947"/>
    <mergeCell ref="L1948:M1948"/>
    <mergeCell ref="N1948:O1948"/>
    <mergeCell ref="L1949:M1949"/>
    <mergeCell ref="N1949:O1949"/>
    <mergeCell ref="L1950:M1950"/>
    <mergeCell ref="N1950:O1950"/>
    <mergeCell ref="L1951:M1951"/>
    <mergeCell ref="N1951:O1951"/>
    <mergeCell ref="L1952:M1952"/>
    <mergeCell ref="N1952:O1952"/>
    <mergeCell ref="L1953:M1953"/>
    <mergeCell ref="N1953:O1953"/>
    <mergeCell ref="L1954:M1954"/>
    <mergeCell ref="N1954:O1954"/>
    <mergeCell ref="L1937:M1937"/>
    <mergeCell ref="N1937:O1937"/>
    <mergeCell ref="L1938:M1938"/>
    <mergeCell ref="N1938:O1938"/>
    <mergeCell ref="L1939:M1939"/>
    <mergeCell ref="N1939:O1939"/>
    <mergeCell ref="L1940:M1940"/>
    <mergeCell ref="N1940:O1940"/>
    <mergeCell ref="L1941:M1941"/>
    <mergeCell ref="N1941:O1941"/>
    <mergeCell ref="L1942:M1942"/>
    <mergeCell ref="N1942:O1942"/>
    <mergeCell ref="L1943:M1943"/>
    <mergeCell ref="N1943:O1943"/>
    <mergeCell ref="L1944:M1944"/>
    <mergeCell ref="N1944:O1944"/>
    <mergeCell ref="L1945:M1945"/>
    <mergeCell ref="N1945:O1945"/>
    <mergeCell ref="L1928:M1928"/>
    <mergeCell ref="N1928:O1928"/>
    <mergeCell ref="L1929:M1929"/>
    <mergeCell ref="N1929:O1929"/>
    <mergeCell ref="L1930:M1930"/>
    <mergeCell ref="N1930:O1930"/>
    <mergeCell ref="L1931:M1931"/>
    <mergeCell ref="N1931:O1931"/>
    <mergeCell ref="L1932:M1932"/>
    <mergeCell ref="N1932:O1932"/>
    <mergeCell ref="L1933:M1933"/>
    <mergeCell ref="N1933:O1933"/>
    <mergeCell ref="L1934:M1934"/>
    <mergeCell ref="N1934:O1934"/>
    <mergeCell ref="L1935:M1935"/>
    <mergeCell ref="N1935:O1935"/>
    <mergeCell ref="L1936:M1936"/>
    <mergeCell ref="N1936:O1936"/>
    <mergeCell ref="L1919:M1919"/>
    <mergeCell ref="N1919:O1919"/>
    <mergeCell ref="L1920:M1920"/>
    <mergeCell ref="N1920:O1920"/>
    <mergeCell ref="L1921:M1921"/>
    <mergeCell ref="N1921:O1921"/>
    <mergeCell ref="L1922:M1922"/>
    <mergeCell ref="N1922:O1922"/>
    <mergeCell ref="L1923:M1923"/>
    <mergeCell ref="N1923:O1923"/>
    <mergeCell ref="L1924:M1924"/>
    <mergeCell ref="N1924:O1924"/>
    <mergeCell ref="L1925:M1925"/>
    <mergeCell ref="N1925:O1925"/>
    <mergeCell ref="L1926:M1926"/>
    <mergeCell ref="N1926:O1926"/>
    <mergeCell ref="L1927:M1927"/>
    <mergeCell ref="N1927:O1927"/>
    <mergeCell ref="L1910:M1910"/>
    <mergeCell ref="N1910:O1910"/>
    <mergeCell ref="L1911:M1911"/>
    <mergeCell ref="N1911:O1911"/>
    <mergeCell ref="L1912:M1912"/>
    <mergeCell ref="N1912:O1912"/>
    <mergeCell ref="L1913:M1913"/>
    <mergeCell ref="N1913:O1913"/>
    <mergeCell ref="L1914:M1914"/>
    <mergeCell ref="N1914:O1914"/>
    <mergeCell ref="L1915:M1915"/>
    <mergeCell ref="N1915:O1915"/>
    <mergeCell ref="L1916:M1916"/>
    <mergeCell ref="N1916:O1916"/>
    <mergeCell ref="L1917:M1917"/>
    <mergeCell ref="N1917:O1917"/>
    <mergeCell ref="L1918:M1918"/>
    <mergeCell ref="N1918:O1918"/>
    <mergeCell ref="L1901:M1901"/>
    <mergeCell ref="N1901:O1901"/>
    <mergeCell ref="L1902:M1902"/>
    <mergeCell ref="N1902:O1902"/>
    <mergeCell ref="L1903:M1903"/>
    <mergeCell ref="N1903:O1903"/>
    <mergeCell ref="L1904:M1904"/>
    <mergeCell ref="N1904:O1904"/>
    <mergeCell ref="L1905:M1905"/>
    <mergeCell ref="N1905:O1905"/>
    <mergeCell ref="L1906:M1906"/>
    <mergeCell ref="N1906:O1906"/>
    <mergeCell ref="L1907:M1907"/>
    <mergeCell ref="N1907:O1907"/>
    <mergeCell ref="L1908:M1908"/>
    <mergeCell ref="N1908:O1908"/>
    <mergeCell ref="L1909:M1909"/>
    <mergeCell ref="N1909:O1909"/>
    <mergeCell ref="L1892:M1892"/>
    <mergeCell ref="N1892:O1892"/>
    <mergeCell ref="L1893:M1893"/>
    <mergeCell ref="N1893:O1893"/>
    <mergeCell ref="L1894:M1894"/>
    <mergeCell ref="N1894:O1894"/>
    <mergeCell ref="L1895:M1895"/>
    <mergeCell ref="N1895:O1895"/>
    <mergeCell ref="L1896:M1896"/>
    <mergeCell ref="N1896:O1896"/>
    <mergeCell ref="L1897:M1897"/>
    <mergeCell ref="N1897:O1897"/>
    <mergeCell ref="L1898:M1898"/>
    <mergeCell ref="N1898:O1898"/>
    <mergeCell ref="L1899:M1899"/>
    <mergeCell ref="N1899:O1899"/>
    <mergeCell ref="L1900:M1900"/>
    <mergeCell ref="N1900:O1900"/>
    <mergeCell ref="L1883:M1883"/>
    <mergeCell ref="N1883:O1883"/>
    <mergeCell ref="L1884:M1884"/>
    <mergeCell ref="N1884:O1884"/>
    <mergeCell ref="L1885:M1885"/>
    <mergeCell ref="N1885:O1885"/>
    <mergeCell ref="L1886:M1886"/>
    <mergeCell ref="N1886:O1886"/>
    <mergeCell ref="L1887:M1887"/>
    <mergeCell ref="N1887:O1887"/>
    <mergeCell ref="L1888:M1888"/>
    <mergeCell ref="N1888:O1888"/>
    <mergeCell ref="L1889:M1889"/>
    <mergeCell ref="N1889:O1889"/>
    <mergeCell ref="L1890:M1890"/>
    <mergeCell ref="N1890:O1890"/>
    <mergeCell ref="L1891:M1891"/>
    <mergeCell ref="N1891:O1891"/>
    <mergeCell ref="L1874:M1874"/>
    <mergeCell ref="N1874:O1874"/>
    <mergeCell ref="L1875:M1875"/>
    <mergeCell ref="N1875:O1875"/>
    <mergeCell ref="L1876:M1876"/>
    <mergeCell ref="N1876:O1876"/>
    <mergeCell ref="L1877:M1877"/>
    <mergeCell ref="N1877:O1877"/>
    <mergeCell ref="L1878:M1878"/>
    <mergeCell ref="N1878:O1878"/>
    <mergeCell ref="L1879:M1879"/>
    <mergeCell ref="N1879:O1879"/>
    <mergeCell ref="L1880:M1880"/>
    <mergeCell ref="N1880:O1880"/>
    <mergeCell ref="L1881:M1881"/>
    <mergeCell ref="N1881:O1881"/>
    <mergeCell ref="L1882:M1882"/>
    <mergeCell ref="N1882:O1882"/>
    <mergeCell ref="L1865:M1865"/>
    <mergeCell ref="N1865:O1865"/>
    <mergeCell ref="L1866:M1866"/>
    <mergeCell ref="N1866:O1866"/>
    <mergeCell ref="L1867:M1867"/>
    <mergeCell ref="N1867:O1867"/>
    <mergeCell ref="L1868:M1868"/>
    <mergeCell ref="N1868:O1868"/>
    <mergeCell ref="L1869:M1869"/>
    <mergeCell ref="N1869:O1869"/>
    <mergeCell ref="L1870:M1870"/>
    <mergeCell ref="N1870:O1870"/>
    <mergeCell ref="L1871:M1871"/>
    <mergeCell ref="N1871:O1871"/>
    <mergeCell ref="L1872:M1872"/>
    <mergeCell ref="N1872:O1872"/>
    <mergeCell ref="L1873:M1873"/>
    <mergeCell ref="N1873:O1873"/>
    <mergeCell ref="L1856:M1856"/>
    <mergeCell ref="N1856:O1856"/>
    <mergeCell ref="L1857:M1857"/>
    <mergeCell ref="N1857:O1857"/>
    <mergeCell ref="L1858:M1858"/>
    <mergeCell ref="N1858:O1858"/>
    <mergeCell ref="L1859:M1859"/>
    <mergeCell ref="N1859:O1859"/>
    <mergeCell ref="L1860:M1860"/>
    <mergeCell ref="N1860:O1860"/>
    <mergeCell ref="L1861:M1861"/>
    <mergeCell ref="N1861:O1861"/>
    <mergeCell ref="L1862:M1862"/>
    <mergeCell ref="N1862:O1862"/>
    <mergeCell ref="L1863:M1863"/>
    <mergeCell ref="N1863:O1863"/>
    <mergeCell ref="L1864:M1864"/>
    <mergeCell ref="N1864:O1864"/>
    <mergeCell ref="L1847:M1847"/>
    <mergeCell ref="N1847:O1847"/>
    <mergeCell ref="L1848:M1848"/>
    <mergeCell ref="N1848:O1848"/>
    <mergeCell ref="L1849:M1849"/>
    <mergeCell ref="N1849:O1849"/>
    <mergeCell ref="L1850:M1850"/>
    <mergeCell ref="N1850:O1850"/>
    <mergeCell ref="L1851:M1851"/>
    <mergeCell ref="N1851:O1851"/>
    <mergeCell ref="L1852:M1852"/>
    <mergeCell ref="N1852:O1852"/>
    <mergeCell ref="L1853:M1853"/>
    <mergeCell ref="N1853:O1853"/>
    <mergeCell ref="L1854:M1854"/>
    <mergeCell ref="N1854:O1854"/>
    <mergeCell ref="L1855:M1855"/>
    <mergeCell ref="N1855:O1855"/>
    <mergeCell ref="L1838:M1838"/>
    <mergeCell ref="N1838:O1838"/>
    <mergeCell ref="L1839:M1839"/>
    <mergeCell ref="N1839:O1839"/>
    <mergeCell ref="L1840:M1840"/>
    <mergeCell ref="N1840:O1840"/>
    <mergeCell ref="L1841:M1841"/>
    <mergeCell ref="N1841:O1841"/>
    <mergeCell ref="L1842:M1842"/>
    <mergeCell ref="N1842:O1842"/>
    <mergeCell ref="L1843:M1843"/>
    <mergeCell ref="N1843:O1843"/>
    <mergeCell ref="L1844:M1844"/>
    <mergeCell ref="N1844:O1844"/>
    <mergeCell ref="L1845:M1845"/>
    <mergeCell ref="N1845:O1845"/>
    <mergeCell ref="L1846:M1846"/>
    <mergeCell ref="N1846:O1846"/>
    <mergeCell ref="L1829:M1829"/>
    <mergeCell ref="N1829:O1829"/>
    <mergeCell ref="L1830:M1830"/>
    <mergeCell ref="N1830:O1830"/>
    <mergeCell ref="L1831:M1831"/>
    <mergeCell ref="N1831:O1831"/>
    <mergeCell ref="L1832:M1832"/>
    <mergeCell ref="N1832:O1832"/>
    <mergeCell ref="L1833:M1833"/>
    <mergeCell ref="N1833:O1833"/>
    <mergeCell ref="L1834:M1834"/>
    <mergeCell ref="N1834:O1834"/>
    <mergeCell ref="L1835:M1835"/>
    <mergeCell ref="N1835:O1835"/>
    <mergeCell ref="L1836:M1836"/>
    <mergeCell ref="N1836:O1836"/>
    <mergeCell ref="L1837:M1837"/>
    <mergeCell ref="N1837:O1837"/>
    <mergeCell ref="L1820:M1820"/>
    <mergeCell ref="N1820:O1820"/>
    <mergeCell ref="L1821:M1821"/>
    <mergeCell ref="N1821:O1821"/>
    <mergeCell ref="L1822:M1822"/>
    <mergeCell ref="N1822:O1822"/>
    <mergeCell ref="L1823:M1823"/>
    <mergeCell ref="N1823:O1823"/>
    <mergeCell ref="L1824:M1824"/>
    <mergeCell ref="N1824:O1824"/>
    <mergeCell ref="L1825:M1825"/>
    <mergeCell ref="N1825:O1825"/>
    <mergeCell ref="L1826:M1826"/>
    <mergeCell ref="N1826:O1826"/>
    <mergeCell ref="L1827:M1827"/>
    <mergeCell ref="N1827:O1827"/>
    <mergeCell ref="L1828:M1828"/>
    <mergeCell ref="N1828:O1828"/>
    <mergeCell ref="L1811:M1811"/>
    <mergeCell ref="N1811:O1811"/>
    <mergeCell ref="L1812:M1812"/>
    <mergeCell ref="N1812:O1812"/>
    <mergeCell ref="L1813:M1813"/>
    <mergeCell ref="N1813:O1813"/>
    <mergeCell ref="L1814:M1814"/>
    <mergeCell ref="N1814:O1814"/>
    <mergeCell ref="L1815:M1815"/>
    <mergeCell ref="N1815:O1815"/>
    <mergeCell ref="L1816:M1816"/>
    <mergeCell ref="N1816:O1816"/>
    <mergeCell ref="L1817:M1817"/>
    <mergeCell ref="N1817:O1817"/>
    <mergeCell ref="L1818:M1818"/>
    <mergeCell ref="N1818:O1818"/>
    <mergeCell ref="L1819:M1819"/>
    <mergeCell ref="N1819:O1819"/>
    <mergeCell ref="L1802:M1802"/>
    <mergeCell ref="N1802:O1802"/>
    <mergeCell ref="L1803:M1803"/>
    <mergeCell ref="N1803:O1803"/>
    <mergeCell ref="L1804:M1804"/>
    <mergeCell ref="N1804:O1804"/>
    <mergeCell ref="L1805:M1805"/>
    <mergeCell ref="N1805:O1805"/>
    <mergeCell ref="L1806:M1806"/>
    <mergeCell ref="N1806:O1806"/>
    <mergeCell ref="L1807:M1807"/>
    <mergeCell ref="N1807:O1807"/>
    <mergeCell ref="L1808:M1808"/>
    <mergeCell ref="N1808:O1808"/>
    <mergeCell ref="L1809:M1809"/>
    <mergeCell ref="N1809:O1809"/>
    <mergeCell ref="L1810:M1810"/>
    <mergeCell ref="N1810:O1810"/>
    <mergeCell ref="L1793:M1793"/>
    <mergeCell ref="N1793:O1793"/>
    <mergeCell ref="L1794:M1794"/>
    <mergeCell ref="N1794:O1794"/>
    <mergeCell ref="L1795:M1795"/>
    <mergeCell ref="N1795:O1795"/>
    <mergeCell ref="L1796:M1796"/>
    <mergeCell ref="N1796:O1796"/>
    <mergeCell ref="L1797:M1797"/>
    <mergeCell ref="N1797:O1797"/>
    <mergeCell ref="L1798:M1798"/>
    <mergeCell ref="N1798:O1798"/>
    <mergeCell ref="L1799:M1799"/>
    <mergeCell ref="N1799:O1799"/>
    <mergeCell ref="L1800:M1800"/>
    <mergeCell ref="N1800:O1800"/>
    <mergeCell ref="L1801:M1801"/>
    <mergeCell ref="N1801:O1801"/>
    <mergeCell ref="L1784:M1784"/>
    <mergeCell ref="N1784:O1784"/>
    <mergeCell ref="L1785:M1785"/>
    <mergeCell ref="N1785:O1785"/>
    <mergeCell ref="L1786:M1786"/>
    <mergeCell ref="N1786:O1786"/>
    <mergeCell ref="L1787:M1787"/>
    <mergeCell ref="N1787:O1787"/>
    <mergeCell ref="L1788:M1788"/>
    <mergeCell ref="N1788:O1788"/>
    <mergeCell ref="L1789:M1789"/>
    <mergeCell ref="N1789:O1789"/>
    <mergeCell ref="L1790:M1790"/>
    <mergeCell ref="N1790:O1790"/>
    <mergeCell ref="L1791:M1791"/>
    <mergeCell ref="N1791:O1791"/>
    <mergeCell ref="L1792:M1792"/>
    <mergeCell ref="N1792:O1792"/>
    <mergeCell ref="L1775:M1775"/>
    <mergeCell ref="N1775:O1775"/>
    <mergeCell ref="L1776:M1776"/>
    <mergeCell ref="N1776:O1776"/>
    <mergeCell ref="L1777:M1777"/>
    <mergeCell ref="N1777:O1777"/>
    <mergeCell ref="L1778:M1778"/>
    <mergeCell ref="N1778:O1778"/>
    <mergeCell ref="L1779:M1779"/>
    <mergeCell ref="N1779:O1779"/>
    <mergeCell ref="L1780:M1780"/>
    <mergeCell ref="N1780:O1780"/>
    <mergeCell ref="L1781:M1781"/>
    <mergeCell ref="N1781:O1781"/>
    <mergeCell ref="L1782:M1782"/>
    <mergeCell ref="N1782:O1782"/>
    <mergeCell ref="L1783:M1783"/>
    <mergeCell ref="N1783:O1783"/>
    <mergeCell ref="L1766:M1766"/>
    <mergeCell ref="N1766:O1766"/>
    <mergeCell ref="L1767:M1767"/>
    <mergeCell ref="N1767:O1767"/>
    <mergeCell ref="L1768:M1768"/>
    <mergeCell ref="N1768:O1768"/>
    <mergeCell ref="L1769:M1769"/>
    <mergeCell ref="N1769:O1769"/>
    <mergeCell ref="L1770:M1770"/>
    <mergeCell ref="N1770:O1770"/>
    <mergeCell ref="L1771:M1771"/>
    <mergeCell ref="N1771:O1771"/>
    <mergeCell ref="L1772:M1772"/>
    <mergeCell ref="N1772:O1772"/>
    <mergeCell ref="L1773:M1773"/>
    <mergeCell ref="N1773:O1773"/>
    <mergeCell ref="L1774:M1774"/>
    <mergeCell ref="N1774:O1774"/>
    <mergeCell ref="L1757:M1757"/>
    <mergeCell ref="N1757:O1757"/>
    <mergeCell ref="L1758:M1758"/>
    <mergeCell ref="N1758:O1758"/>
    <mergeCell ref="L1759:M1759"/>
    <mergeCell ref="N1759:O1759"/>
    <mergeCell ref="L1760:M1760"/>
    <mergeCell ref="N1760:O1760"/>
    <mergeCell ref="L1761:M1761"/>
    <mergeCell ref="N1761:O1761"/>
    <mergeCell ref="L1762:M1762"/>
    <mergeCell ref="N1762:O1762"/>
    <mergeCell ref="L1763:M1763"/>
    <mergeCell ref="N1763:O1763"/>
    <mergeCell ref="L1764:M1764"/>
    <mergeCell ref="N1764:O1764"/>
    <mergeCell ref="L1765:M1765"/>
    <mergeCell ref="N1765:O1765"/>
    <mergeCell ref="L1748:M1748"/>
    <mergeCell ref="N1748:O1748"/>
    <mergeCell ref="L1749:M1749"/>
    <mergeCell ref="N1749:O1749"/>
    <mergeCell ref="L1750:M1750"/>
    <mergeCell ref="N1750:O1750"/>
    <mergeCell ref="L1751:M1751"/>
    <mergeCell ref="N1751:O1751"/>
    <mergeCell ref="L1752:M1752"/>
    <mergeCell ref="N1752:O1752"/>
    <mergeCell ref="L1753:M1753"/>
    <mergeCell ref="N1753:O1753"/>
    <mergeCell ref="L1754:M1754"/>
    <mergeCell ref="N1754:O1754"/>
    <mergeCell ref="L1755:M1755"/>
    <mergeCell ref="N1755:O1755"/>
    <mergeCell ref="L1756:M1756"/>
    <mergeCell ref="N1756:O1756"/>
    <mergeCell ref="L1739:M1739"/>
    <mergeCell ref="N1739:O1739"/>
    <mergeCell ref="L1740:M1740"/>
    <mergeCell ref="N1740:O1740"/>
    <mergeCell ref="L1741:M1741"/>
    <mergeCell ref="N1741:O1741"/>
    <mergeCell ref="L1742:M1742"/>
    <mergeCell ref="N1742:O1742"/>
    <mergeCell ref="L1743:M1743"/>
    <mergeCell ref="N1743:O1743"/>
    <mergeCell ref="L1744:M1744"/>
    <mergeCell ref="N1744:O1744"/>
    <mergeCell ref="L1745:M1745"/>
    <mergeCell ref="N1745:O1745"/>
    <mergeCell ref="L1746:M1746"/>
    <mergeCell ref="N1746:O1746"/>
    <mergeCell ref="L1747:M1747"/>
    <mergeCell ref="N1747:O1747"/>
    <mergeCell ref="L1730:M1730"/>
    <mergeCell ref="N1730:O1730"/>
    <mergeCell ref="L1731:M1731"/>
    <mergeCell ref="N1731:O1731"/>
    <mergeCell ref="L1732:M1732"/>
    <mergeCell ref="N1732:O1732"/>
    <mergeCell ref="L1733:M1733"/>
    <mergeCell ref="N1733:O1733"/>
    <mergeCell ref="L1734:M1734"/>
    <mergeCell ref="N1734:O1734"/>
    <mergeCell ref="L1735:M1735"/>
    <mergeCell ref="N1735:O1735"/>
    <mergeCell ref="L1736:M1736"/>
    <mergeCell ref="N1736:O1736"/>
    <mergeCell ref="L1737:M1737"/>
    <mergeCell ref="N1737:O1737"/>
    <mergeCell ref="L1738:M1738"/>
    <mergeCell ref="N1738:O1738"/>
    <mergeCell ref="L1721:M1721"/>
    <mergeCell ref="N1721:O1721"/>
    <mergeCell ref="L1722:M1722"/>
    <mergeCell ref="N1722:O1722"/>
    <mergeCell ref="L1723:M1723"/>
    <mergeCell ref="N1723:O1723"/>
    <mergeCell ref="L1724:M1724"/>
    <mergeCell ref="N1724:O1724"/>
    <mergeCell ref="L1725:M1725"/>
    <mergeCell ref="N1725:O1725"/>
    <mergeCell ref="L1726:M1726"/>
    <mergeCell ref="N1726:O1726"/>
    <mergeCell ref="L1727:M1727"/>
    <mergeCell ref="N1727:O1727"/>
    <mergeCell ref="L1728:M1728"/>
    <mergeCell ref="N1728:O1728"/>
    <mergeCell ref="L1729:M1729"/>
    <mergeCell ref="N1729:O1729"/>
    <mergeCell ref="L1712:M1712"/>
    <mergeCell ref="N1712:O1712"/>
    <mergeCell ref="L1713:M1713"/>
    <mergeCell ref="N1713:O1713"/>
    <mergeCell ref="L1714:M1714"/>
    <mergeCell ref="N1714:O1714"/>
    <mergeCell ref="L1715:M1715"/>
    <mergeCell ref="N1715:O1715"/>
    <mergeCell ref="L1716:M1716"/>
    <mergeCell ref="N1716:O1716"/>
    <mergeCell ref="L1717:M1717"/>
    <mergeCell ref="N1717:O1717"/>
    <mergeCell ref="L1718:M1718"/>
    <mergeCell ref="N1718:O1718"/>
    <mergeCell ref="L1719:M1719"/>
    <mergeCell ref="N1719:O1719"/>
    <mergeCell ref="L1720:M1720"/>
    <mergeCell ref="N1720:O1720"/>
    <mergeCell ref="L1703:M1703"/>
    <mergeCell ref="N1703:O1703"/>
    <mergeCell ref="L1704:M1704"/>
    <mergeCell ref="N1704:O1704"/>
    <mergeCell ref="L1705:M1705"/>
    <mergeCell ref="N1705:O1705"/>
    <mergeCell ref="L1706:M1706"/>
    <mergeCell ref="N1706:O1706"/>
    <mergeCell ref="L1707:M1707"/>
    <mergeCell ref="N1707:O1707"/>
    <mergeCell ref="L1708:M1708"/>
    <mergeCell ref="N1708:O1708"/>
    <mergeCell ref="L1709:M1709"/>
    <mergeCell ref="N1709:O1709"/>
    <mergeCell ref="L1710:M1710"/>
    <mergeCell ref="N1710:O1710"/>
    <mergeCell ref="L1711:M1711"/>
    <mergeCell ref="N1711:O1711"/>
    <mergeCell ref="L1694:M1694"/>
    <mergeCell ref="N1694:O1694"/>
    <mergeCell ref="L1695:M1695"/>
    <mergeCell ref="N1695:O1695"/>
    <mergeCell ref="L1696:M1696"/>
    <mergeCell ref="N1696:O1696"/>
    <mergeCell ref="L1697:M1697"/>
    <mergeCell ref="N1697:O1697"/>
    <mergeCell ref="L1698:M1698"/>
    <mergeCell ref="N1698:O1698"/>
    <mergeCell ref="L1699:M1699"/>
    <mergeCell ref="N1699:O1699"/>
    <mergeCell ref="L1700:M1700"/>
    <mergeCell ref="N1700:O1700"/>
    <mergeCell ref="L1701:M1701"/>
    <mergeCell ref="N1701:O1701"/>
    <mergeCell ref="L1702:M1702"/>
    <mergeCell ref="N1702:O1702"/>
    <mergeCell ref="L1685:M1685"/>
    <mergeCell ref="N1685:O1685"/>
    <mergeCell ref="L1686:M1686"/>
    <mergeCell ref="N1686:O1686"/>
    <mergeCell ref="L1687:M1687"/>
    <mergeCell ref="N1687:O1687"/>
    <mergeCell ref="L1688:M1688"/>
    <mergeCell ref="N1688:O1688"/>
    <mergeCell ref="L1689:M1689"/>
    <mergeCell ref="N1689:O1689"/>
    <mergeCell ref="L1690:M1690"/>
    <mergeCell ref="N1690:O1690"/>
    <mergeCell ref="L1691:M1691"/>
    <mergeCell ref="N1691:O1691"/>
    <mergeCell ref="L1692:M1692"/>
    <mergeCell ref="N1692:O1692"/>
    <mergeCell ref="L1693:M1693"/>
    <mergeCell ref="N1693:O1693"/>
    <mergeCell ref="L1676:M1676"/>
    <mergeCell ref="N1676:O1676"/>
    <mergeCell ref="L1677:M1677"/>
    <mergeCell ref="N1677:O1677"/>
    <mergeCell ref="L1678:M1678"/>
    <mergeCell ref="N1678:O1678"/>
    <mergeCell ref="L1679:M1679"/>
    <mergeCell ref="N1679:O1679"/>
    <mergeCell ref="L1680:M1680"/>
    <mergeCell ref="N1680:O1680"/>
    <mergeCell ref="L1681:M1681"/>
    <mergeCell ref="N1681:O1681"/>
    <mergeCell ref="L1682:M1682"/>
    <mergeCell ref="N1682:O1682"/>
    <mergeCell ref="L1683:M1683"/>
    <mergeCell ref="N1683:O1683"/>
    <mergeCell ref="L1684:M1684"/>
    <mergeCell ref="N1684:O1684"/>
    <mergeCell ref="L1667:M1667"/>
    <mergeCell ref="N1667:O1667"/>
    <mergeCell ref="L1668:M1668"/>
    <mergeCell ref="N1668:O1668"/>
    <mergeCell ref="L1669:M1669"/>
    <mergeCell ref="N1669:O1669"/>
    <mergeCell ref="L1670:M1670"/>
    <mergeCell ref="N1670:O1670"/>
    <mergeCell ref="L1671:M1671"/>
    <mergeCell ref="N1671:O1671"/>
    <mergeCell ref="L1672:M1672"/>
    <mergeCell ref="N1672:O1672"/>
    <mergeCell ref="L1673:M1673"/>
    <mergeCell ref="N1673:O1673"/>
    <mergeCell ref="L1674:M1674"/>
    <mergeCell ref="N1674:O1674"/>
    <mergeCell ref="L1675:M1675"/>
    <mergeCell ref="N1675:O1675"/>
    <mergeCell ref="L1658:M1658"/>
    <mergeCell ref="N1658:O1658"/>
    <mergeCell ref="L1659:M1659"/>
    <mergeCell ref="N1659:O1659"/>
    <mergeCell ref="L1660:M1660"/>
    <mergeCell ref="N1660:O1660"/>
    <mergeCell ref="L1661:M1661"/>
    <mergeCell ref="N1661:O1661"/>
    <mergeCell ref="L1662:M1662"/>
    <mergeCell ref="N1662:O1662"/>
    <mergeCell ref="L1663:M1663"/>
    <mergeCell ref="N1663:O1663"/>
    <mergeCell ref="L1664:M1664"/>
    <mergeCell ref="N1664:O1664"/>
    <mergeCell ref="L1665:M1665"/>
    <mergeCell ref="N1665:O1665"/>
    <mergeCell ref="L1666:M1666"/>
    <mergeCell ref="N1666:O1666"/>
    <mergeCell ref="L1649:M1649"/>
    <mergeCell ref="N1649:O1649"/>
    <mergeCell ref="L1650:M1650"/>
    <mergeCell ref="N1650:O1650"/>
    <mergeCell ref="L1651:M1651"/>
    <mergeCell ref="N1651:O1651"/>
    <mergeCell ref="L1652:M1652"/>
    <mergeCell ref="N1652:O1652"/>
    <mergeCell ref="L1653:M1653"/>
    <mergeCell ref="N1653:O1653"/>
    <mergeCell ref="L1654:M1654"/>
    <mergeCell ref="N1654:O1654"/>
    <mergeCell ref="L1655:M1655"/>
    <mergeCell ref="N1655:O1655"/>
    <mergeCell ref="L1656:M1656"/>
    <mergeCell ref="N1656:O1656"/>
    <mergeCell ref="L1657:M1657"/>
    <mergeCell ref="N1657:O1657"/>
    <mergeCell ref="L1640:M1640"/>
    <mergeCell ref="N1640:O1640"/>
    <mergeCell ref="L1641:M1641"/>
    <mergeCell ref="N1641:O1641"/>
    <mergeCell ref="L1642:M1642"/>
    <mergeCell ref="N1642:O1642"/>
    <mergeCell ref="L1643:M1643"/>
    <mergeCell ref="N1643:O1643"/>
    <mergeCell ref="L1644:M1644"/>
    <mergeCell ref="N1644:O1644"/>
    <mergeCell ref="L1645:M1645"/>
    <mergeCell ref="N1645:O1645"/>
    <mergeCell ref="L1646:M1646"/>
    <mergeCell ref="N1646:O1646"/>
    <mergeCell ref="L1647:M1647"/>
    <mergeCell ref="N1647:O1647"/>
    <mergeCell ref="L1648:M1648"/>
    <mergeCell ref="N1648:O1648"/>
    <mergeCell ref="L1631:M1631"/>
    <mergeCell ref="N1631:O1631"/>
    <mergeCell ref="L1632:M1632"/>
    <mergeCell ref="N1632:O1632"/>
    <mergeCell ref="L1633:M1633"/>
    <mergeCell ref="N1633:O1633"/>
    <mergeCell ref="L1634:M1634"/>
    <mergeCell ref="N1634:O1634"/>
    <mergeCell ref="L1635:M1635"/>
    <mergeCell ref="N1635:O1635"/>
    <mergeCell ref="L1636:M1636"/>
    <mergeCell ref="N1636:O1636"/>
    <mergeCell ref="L1637:M1637"/>
    <mergeCell ref="N1637:O1637"/>
    <mergeCell ref="L1638:M1638"/>
    <mergeCell ref="N1638:O1638"/>
    <mergeCell ref="L1639:M1639"/>
    <mergeCell ref="N1639:O1639"/>
    <mergeCell ref="L1622:M1622"/>
    <mergeCell ref="N1622:O1622"/>
    <mergeCell ref="L1623:M1623"/>
    <mergeCell ref="N1623:O1623"/>
    <mergeCell ref="L1624:M1624"/>
    <mergeCell ref="N1624:O1624"/>
    <mergeCell ref="L1625:M1625"/>
    <mergeCell ref="N1625:O1625"/>
    <mergeCell ref="L1626:M1626"/>
    <mergeCell ref="N1626:O1626"/>
    <mergeCell ref="L1627:M1627"/>
    <mergeCell ref="N1627:O1627"/>
    <mergeCell ref="L1628:M1628"/>
    <mergeCell ref="N1628:O1628"/>
    <mergeCell ref="L1629:M1629"/>
    <mergeCell ref="N1629:O1629"/>
    <mergeCell ref="L1630:M1630"/>
    <mergeCell ref="N1630:O1630"/>
    <mergeCell ref="L1613:M1613"/>
    <mergeCell ref="N1613:O1613"/>
    <mergeCell ref="L1614:M1614"/>
    <mergeCell ref="N1614:O1614"/>
    <mergeCell ref="L1615:M1615"/>
    <mergeCell ref="N1615:O1615"/>
    <mergeCell ref="L1616:M1616"/>
    <mergeCell ref="N1616:O1616"/>
    <mergeCell ref="L1617:M1617"/>
    <mergeCell ref="N1617:O1617"/>
    <mergeCell ref="L1618:M1618"/>
    <mergeCell ref="N1618:O1618"/>
    <mergeCell ref="L1619:M1619"/>
    <mergeCell ref="N1619:O1619"/>
    <mergeCell ref="L1620:M1620"/>
    <mergeCell ref="N1620:O1620"/>
    <mergeCell ref="L1621:M1621"/>
    <mergeCell ref="N1621:O1621"/>
    <mergeCell ref="L1604:M1604"/>
    <mergeCell ref="N1604:O1604"/>
    <mergeCell ref="L1605:M1605"/>
    <mergeCell ref="N1605:O1605"/>
    <mergeCell ref="L1606:M1606"/>
    <mergeCell ref="N1606:O1606"/>
    <mergeCell ref="L1607:M1607"/>
    <mergeCell ref="N1607:O1607"/>
    <mergeCell ref="L1608:M1608"/>
    <mergeCell ref="N1608:O1608"/>
    <mergeCell ref="L1609:M1609"/>
    <mergeCell ref="N1609:O1609"/>
    <mergeCell ref="L1610:M1610"/>
    <mergeCell ref="N1610:O1610"/>
    <mergeCell ref="L1611:M1611"/>
    <mergeCell ref="N1611:O1611"/>
    <mergeCell ref="L1612:M1612"/>
    <mergeCell ref="N1612:O1612"/>
    <mergeCell ref="L1595:M1595"/>
    <mergeCell ref="N1595:O1595"/>
    <mergeCell ref="L1596:M1596"/>
    <mergeCell ref="N1596:O1596"/>
    <mergeCell ref="L1597:M1597"/>
    <mergeCell ref="N1597:O1597"/>
    <mergeCell ref="L1598:M1598"/>
    <mergeCell ref="N1598:O1598"/>
    <mergeCell ref="L1599:M1599"/>
    <mergeCell ref="N1599:O1599"/>
    <mergeCell ref="L1600:M1600"/>
    <mergeCell ref="N1600:O1600"/>
    <mergeCell ref="L1601:M1601"/>
    <mergeCell ref="N1601:O1601"/>
    <mergeCell ref="L1602:M1602"/>
    <mergeCell ref="N1602:O1602"/>
    <mergeCell ref="L1603:M1603"/>
    <mergeCell ref="N1603:O1603"/>
    <mergeCell ref="L1586:M1586"/>
    <mergeCell ref="N1586:O1586"/>
    <mergeCell ref="L1587:M1587"/>
    <mergeCell ref="N1587:O1587"/>
    <mergeCell ref="L1588:M1588"/>
    <mergeCell ref="N1588:O1588"/>
    <mergeCell ref="L1589:M1589"/>
    <mergeCell ref="N1589:O1589"/>
    <mergeCell ref="L1590:M1590"/>
    <mergeCell ref="N1590:O1590"/>
    <mergeCell ref="L1591:M1591"/>
    <mergeCell ref="N1591:O1591"/>
    <mergeCell ref="L1592:M1592"/>
    <mergeCell ref="N1592:O1592"/>
    <mergeCell ref="L1593:M1593"/>
    <mergeCell ref="N1593:O1593"/>
    <mergeCell ref="L1594:M1594"/>
    <mergeCell ref="N1594:O1594"/>
    <mergeCell ref="L1577:M1577"/>
    <mergeCell ref="N1577:O1577"/>
    <mergeCell ref="L1578:M1578"/>
    <mergeCell ref="N1578:O1578"/>
    <mergeCell ref="L1579:M1579"/>
    <mergeCell ref="N1579:O1579"/>
    <mergeCell ref="L1580:M1580"/>
    <mergeCell ref="N1580:O1580"/>
    <mergeCell ref="L1581:M1581"/>
    <mergeCell ref="N1581:O1581"/>
    <mergeCell ref="L1582:M1582"/>
    <mergeCell ref="N1582:O1582"/>
    <mergeCell ref="L1583:M1583"/>
    <mergeCell ref="N1583:O1583"/>
    <mergeCell ref="L1584:M1584"/>
    <mergeCell ref="N1584:O1584"/>
    <mergeCell ref="L1585:M1585"/>
    <mergeCell ref="N1585:O1585"/>
    <mergeCell ref="L1568:M1568"/>
    <mergeCell ref="N1568:O1568"/>
    <mergeCell ref="L1569:M1569"/>
    <mergeCell ref="N1569:O1569"/>
    <mergeCell ref="L1570:M1570"/>
    <mergeCell ref="N1570:O1570"/>
    <mergeCell ref="L1571:M1571"/>
    <mergeCell ref="N1571:O1571"/>
    <mergeCell ref="L1572:M1572"/>
    <mergeCell ref="N1572:O1572"/>
    <mergeCell ref="L1573:M1573"/>
    <mergeCell ref="N1573:O1573"/>
    <mergeCell ref="L1574:M1574"/>
    <mergeCell ref="N1574:O1574"/>
    <mergeCell ref="L1575:M1575"/>
    <mergeCell ref="N1575:O1575"/>
    <mergeCell ref="L1576:M1576"/>
    <mergeCell ref="N1576:O1576"/>
    <mergeCell ref="L1559:M1559"/>
    <mergeCell ref="N1559:O1559"/>
    <mergeCell ref="L1560:M1560"/>
    <mergeCell ref="N1560:O1560"/>
    <mergeCell ref="L1561:M1561"/>
    <mergeCell ref="N1561:O1561"/>
    <mergeCell ref="L1562:M1562"/>
    <mergeCell ref="N1562:O1562"/>
    <mergeCell ref="L1563:M1563"/>
    <mergeCell ref="N1563:O1563"/>
    <mergeCell ref="L1564:M1564"/>
    <mergeCell ref="N1564:O1564"/>
    <mergeCell ref="L1565:M1565"/>
    <mergeCell ref="N1565:O1565"/>
    <mergeCell ref="L1566:M1566"/>
    <mergeCell ref="N1566:O1566"/>
    <mergeCell ref="L1567:M1567"/>
    <mergeCell ref="N1567:O1567"/>
    <mergeCell ref="L1550:M1550"/>
    <mergeCell ref="N1550:O1550"/>
    <mergeCell ref="L1551:M1551"/>
    <mergeCell ref="N1551:O1551"/>
    <mergeCell ref="L1552:M1552"/>
    <mergeCell ref="N1552:O1552"/>
    <mergeCell ref="L1553:M1553"/>
    <mergeCell ref="N1553:O1553"/>
    <mergeCell ref="L1554:M1554"/>
    <mergeCell ref="N1554:O1554"/>
    <mergeCell ref="L1555:M1555"/>
    <mergeCell ref="N1555:O1555"/>
    <mergeCell ref="L1556:M1556"/>
    <mergeCell ref="N1556:O1556"/>
    <mergeCell ref="L1557:M1557"/>
    <mergeCell ref="N1557:O1557"/>
    <mergeCell ref="L1558:M1558"/>
    <mergeCell ref="N1558:O1558"/>
    <mergeCell ref="L1541:M1541"/>
    <mergeCell ref="N1541:O1541"/>
    <mergeCell ref="L1542:M1542"/>
    <mergeCell ref="N1542:O1542"/>
    <mergeCell ref="L1543:M1543"/>
    <mergeCell ref="N1543:O1543"/>
    <mergeCell ref="L1544:M1544"/>
    <mergeCell ref="N1544:O1544"/>
    <mergeCell ref="L1545:M1545"/>
    <mergeCell ref="N1545:O1545"/>
    <mergeCell ref="L1546:M1546"/>
    <mergeCell ref="N1546:O1546"/>
    <mergeCell ref="L1547:M1547"/>
    <mergeCell ref="N1547:O1547"/>
    <mergeCell ref="L1548:M1548"/>
    <mergeCell ref="N1548:O1548"/>
    <mergeCell ref="L1549:M1549"/>
    <mergeCell ref="N1549:O1549"/>
    <mergeCell ref="L1532:M1532"/>
    <mergeCell ref="N1532:O1532"/>
    <mergeCell ref="L1533:M1533"/>
    <mergeCell ref="N1533:O1533"/>
    <mergeCell ref="L1534:M1534"/>
    <mergeCell ref="N1534:O1534"/>
    <mergeCell ref="L1535:M1535"/>
    <mergeCell ref="N1535:O1535"/>
    <mergeCell ref="L1536:M1536"/>
    <mergeCell ref="N1536:O1536"/>
    <mergeCell ref="L1537:M1537"/>
    <mergeCell ref="N1537:O1537"/>
    <mergeCell ref="L1538:M1538"/>
    <mergeCell ref="N1538:O1538"/>
    <mergeCell ref="L1539:M1539"/>
    <mergeCell ref="N1539:O1539"/>
    <mergeCell ref="L1540:M1540"/>
    <mergeCell ref="N1540:O1540"/>
    <mergeCell ref="L1523:M1523"/>
    <mergeCell ref="N1523:O1523"/>
    <mergeCell ref="L1524:M1524"/>
    <mergeCell ref="N1524:O1524"/>
    <mergeCell ref="L1525:M1525"/>
    <mergeCell ref="N1525:O1525"/>
    <mergeCell ref="L1526:M1526"/>
    <mergeCell ref="N1526:O1526"/>
    <mergeCell ref="L1527:M1527"/>
    <mergeCell ref="N1527:O1527"/>
    <mergeCell ref="L1528:M1528"/>
    <mergeCell ref="N1528:O1528"/>
    <mergeCell ref="L1529:M1529"/>
    <mergeCell ref="N1529:O1529"/>
    <mergeCell ref="L1530:M1530"/>
    <mergeCell ref="N1530:O1530"/>
    <mergeCell ref="L1531:M1531"/>
    <mergeCell ref="N1531:O1531"/>
    <mergeCell ref="L1514:M1514"/>
    <mergeCell ref="N1514:O1514"/>
    <mergeCell ref="L1515:M1515"/>
    <mergeCell ref="N1515:O1515"/>
    <mergeCell ref="L1516:M1516"/>
    <mergeCell ref="N1516:O1516"/>
    <mergeCell ref="L1517:M1517"/>
    <mergeCell ref="N1517:O1517"/>
    <mergeCell ref="L1518:M1518"/>
    <mergeCell ref="N1518:O1518"/>
    <mergeCell ref="L1519:M1519"/>
    <mergeCell ref="N1519:O1519"/>
    <mergeCell ref="L1520:M1520"/>
    <mergeCell ref="N1520:O1520"/>
    <mergeCell ref="L1521:M1521"/>
    <mergeCell ref="N1521:O1521"/>
    <mergeCell ref="L1522:M1522"/>
    <mergeCell ref="N1522:O1522"/>
    <mergeCell ref="L1505:M1505"/>
    <mergeCell ref="N1505:O1505"/>
    <mergeCell ref="L1506:M1506"/>
    <mergeCell ref="N1506:O1506"/>
    <mergeCell ref="L1507:M1507"/>
    <mergeCell ref="N1507:O1507"/>
    <mergeCell ref="L1508:M1508"/>
    <mergeCell ref="N1508:O1508"/>
    <mergeCell ref="L1509:M1509"/>
    <mergeCell ref="N1509:O1509"/>
    <mergeCell ref="L1510:M1510"/>
    <mergeCell ref="N1510:O1510"/>
    <mergeCell ref="L1511:M1511"/>
    <mergeCell ref="N1511:O1511"/>
    <mergeCell ref="L1512:M1512"/>
    <mergeCell ref="N1512:O1512"/>
    <mergeCell ref="L1513:M1513"/>
    <mergeCell ref="N1513:O1513"/>
    <mergeCell ref="L1496:M1496"/>
    <mergeCell ref="N1496:O1496"/>
    <mergeCell ref="L1497:M1497"/>
    <mergeCell ref="N1497:O1497"/>
    <mergeCell ref="L1498:M1498"/>
    <mergeCell ref="N1498:O1498"/>
    <mergeCell ref="L1499:M1499"/>
    <mergeCell ref="N1499:O1499"/>
    <mergeCell ref="L1500:M1500"/>
    <mergeCell ref="N1500:O1500"/>
    <mergeCell ref="L1501:M1501"/>
    <mergeCell ref="N1501:O1501"/>
    <mergeCell ref="L1502:M1502"/>
    <mergeCell ref="N1502:O1502"/>
    <mergeCell ref="L1503:M1503"/>
    <mergeCell ref="N1503:O1503"/>
    <mergeCell ref="L1504:M1504"/>
    <mergeCell ref="N1504:O1504"/>
    <mergeCell ref="L1487:M1487"/>
    <mergeCell ref="N1487:O1487"/>
    <mergeCell ref="L1488:M1488"/>
    <mergeCell ref="N1488:O1488"/>
    <mergeCell ref="L1489:M1489"/>
    <mergeCell ref="N1489:O1489"/>
    <mergeCell ref="L1490:M1490"/>
    <mergeCell ref="N1490:O1490"/>
    <mergeCell ref="L1491:M1491"/>
    <mergeCell ref="N1491:O1491"/>
    <mergeCell ref="L1492:M1492"/>
    <mergeCell ref="N1492:O1492"/>
    <mergeCell ref="L1493:M1493"/>
    <mergeCell ref="N1493:O1493"/>
    <mergeCell ref="L1494:M1494"/>
    <mergeCell ref="N1494:O1494"/>
    <mergeCell ref="L1495:M1495"/>
    <mergeCell ref="N1495:O1495"/>
    <mergeCell ref="L1478:M1478"/>
    <mergeCell ref="N1478:O1478"/>
    <mergeCell ref="L1479:M1479"/>
    <mergeCell ref="N1479:O1479"/>
    <mergeCell ref="L1480:M1480"/>
    <mergeCell ref="N1480:O1480"/>
    <mergeCell ref="L1481:M1481"/>
    <mergeCell ref="N1481:O1481"/>
    <mergeCell ref="L1482:M1482"/>
    <mergeCell ref="N1482:O1482"/>
    <mergeCell ref="L1483:M1483"/>
    <mergeCell ref="N1483:O1483"/>
    <mergeCell ref="L1484:M1484"/>
    <mergeCell ref="N1484:O1484"/>
    <mergeCell ref="L1485:M1485"/>
    <mergeCell ref="N1485:O1485"/>
    <mergeCell ref="L1486:M1486"/>
    <mergeCell ref="N1486:O1486"/>
    <mergeCell ref="L1469:M1469"/>
    <mergeCell ref="N1469:O1469"/>
    <mergeCell ref="L1470:M1470"/>
    <mergeCell ref="N1470:O1470"/>
    <mergeCell ref="L1471:M1471"/>
    <mergeCell ref="N1471:O1471"/>
    <mergeCell ref="L1472:M1472"/>
    <mergeCell ref="N1472:O1472"/>
    <mergeCell ref="L1473:M1473"/>
    <mergeCell ref="N1473:O1473"/>
    <mergeCell ref="L1474:M1474"/>
    <mergeCell ref="N1474:O1474"/>
    <mergeCell ref="L1475:M1475"/>
    <mergeCell ref="N1475:O1475"/>
    <mergeCell ref="L1476:M1476"/>
    <mergeCell ref="N1476:O1476"/>
    <mergeCell ref="L1477:M1477"/>
    <mergeCell ref="N1477:O1477"/>
    <mergeCell ref="L1460:M1460"/>
    <mergeCell ref="N1460:O1460"/>
    <mergeCell ref="L1461:M1461"/>
    <mergeCell ref="N1461:O1461"/>
    <mergeCell ref="L1462:M1462"/>
    <mergeCell ref="N1462:O1462"/>
    <mergeCell ref="L1463:M1463"/>
    <mergeCell ref="N1463:O1463"/>
    <mergeCell ref="L1464:M1464"/>
    <mergeCell ref="N1464:O1464"/>
    <mergeCell ref="L1465:M1465"/>
    <mergeCell ref="N1465:O1465"/>
    <mergeCell ref="L1466:M1466"/>
    <mergeCell ref="N1466:O1466"/>
    <mergeCell ref="L1467:M1467"/>
    <mergeCell ref="N1467:O1467"/>
    <mergeCell ref="L1468:M1468"/>
    <mergeCell ref="N1468:O1468"/>
    <mergeCell ref="L1451:M1451"/>
    <mergeCell ref="N1451:O1451"/>
    <mergeCell ref="L1452:M1452"/>
    <mergeCell ref="N1452:O1452"/>
    <mergeCell ref="L1453:M1453"/>
    <mergeCell ref="N1453:O1453"/>
    <mergeCell ref="L1454:M1454"/>
    <mergeCell ref="N1454:O1454"/>
    <mergeCell ref="L1455:M1455"/>
    <mergeCell ref="N1455:O1455"/>
    <mergeCell ref="L1456:M1456"/>
    <mergeCell ref="N1456:O1456"/>
    <mergeCell ref="L1457:M1457"/>
    <mergeCell ref="N1457:O1457"/>
    <mergeCell ref="L1458:M1458"/>
    <mergeCell ref="N1458:O1458"/>
    <mergeCell ref="L1459:M1459"/>
    <mergeCell ref="N1459:O1459"/>
    <mergeCell ref="L1442:M1442"/>
    <mergeCell ref="N1442:O1442"/>
    <mergeCell ref="L1443:M1443"/>
    <mergeCell ref="N1443:O1443"/>
    <mergeCell ref="L1444:M1444"/>
    <mergeCell ref="N1444:O1444"/>
    <mergeCell ref="L1445:M1445"/>
    <mergeCell ref="N1445:O1445"/>
    <mergeCell ref="L1446:M1446"/>
    <mergeCell ref="N1446:O1446"/>
    <mergeCell ref="L1447:M1447"/>
    <mergeCell ref="N1447:O1447"/>
    <mergeCell ref="L1448:M1448"/>
    <mergeCell ref="N1448:O1448"/>
    <mergeCell ref="L1449:M1449"/>
    <mergeCell ref="N1449:O1449"/>
    <mergeCell ref="L1450:M1450"/>
    <mergeCell ref="N1450:O1450"/>
    <mergeCell ref="L1433:M1433"/>
    <mergeCell ref="N1433:O1433"/>
    <mergeCell ref="L1434:M1434"/>
    <mergeCell ref="N1434:O1434"/>
    <mergeCell ref="L1435:M1435"/>
    <mergeCell ref="N1435:O1435"/>
    <mergeCell ref="L1436:M1436"/>
    <mergeCell ref="N1436:O1436"/>
    <mergeCell ref="L1437:M1437"/>
    <mergeCell ref="N1437:O1437"/>
    <mergeCell ref="L1438:M1438"/>
    <mergeCell ref="N1438:O1438"/>
    <mergeCell ref="L1439:M1439"/>
    <mergeCell ref="N1439:O1439"/>
    <mergeCell ref="L1440:M1440"/>
    <mergeCell ref="N1440:O1440"/>
    <mergeCell ref="L1441:M1441"/>
    <mergeCell ref="N1441:O1441"/>
    <mergeCell ref="L1424:M1424"/>
    <mergeCell ref="N1424:O1424"/>
    <mergeCell ref="L1425:M1425"/>
    <mergeCell ref="N1425:O1425"/>
    <mergeCell ref="L1426:M1426"/>
    <mergeCell ref="N1426:O1426"/>
    <mergeCell ref="L1427:M1427"/>
    <mergeCell ref="N1427:O1427"/>
    <mergeCell ref="L1428:M1428"/>
    <mergeCell ref="N1428:O1428"/>
    <mergeCell ref="L1429:M1429"/>
    <mergeCell ref="N1429:O1429"/>
    <mergeCell ref="L1430:M1430"/>
    <mergeCell ref="N1430:O1430"/>
    <mergeCell ref="L1431:M1431"/>
    <mergeCell ref="N1431:O1431"/>
    <mergeCell ref="L1432:M1432"/>
    <mergeCell ref="N1432:O1432"/>
    <mergeCell ref="L1415:M1415"/>
    <mergeCell ref="N1415:O1415"/>
    <mergeCell ref="L1416:M1416"/>
    <mergeCell ref="N1416:O1416"/>
    <mergeCell ref="L1417:M1417"/>
    <mergeCell ref="N1417:O1417"/>
    <mergeCell ref="L1418:M1418"/>
    <mergeCell ref="N1418:O1418"/>
    <mergeCell ref="L1419:M1419"/>
    <mergeCell ref="N1419:O1419"/>
    <mergeCell ref="L1420:M1420"/>
    <mergeCell ref="N1420:O1420"/>
    <mergeCell ref="L1421:M1421"/>
    <mergeCell ref="N1421:O1421"/>
    <mergeCell ref="L1422:M1422"/>
    <mergeCell ref="N1422:O1422"/>
    <mergeCell ref="L1423:M1423"/>
    <mergeCell ref="N1423:O1423"/>
    <mergeCell ref="L1406:M1406"/>
    <mergeCell ref="N1406:O1406"/>
    <mergeCell ref="L1407:M1407"/>
    <mergeCell ref="N1407:O1407"/>
    <mergeCell ref="L1408:M1408"/>
    <mergeCell ref="N1408:O1408"/>
    <mergeCell ref="L1409:M1409"/>
    <mergeCell ref="N1409:O1409"/>
    <mergeCell ref="L1410:M1410"/>
    <mergeCell ref="N1410:O1410"/>
    <mergeCell ref="L1411:M1411"/>
    <mergeCell ref="N1411:O1411"/>
    <mergeCell ref="L1412:M1412"/>
    <mergeCell ref="N1412:O1412"/>
    <mergeCell ref="L1413:M1413"/>
    <mergeCell ref="N1413:O1413"/>
    <mergeCell ref="L1414:M1414"/>
    <mergeCell ref="N1414:O1414"/>
    <mergeCell ref="L1397:M1397"/>
    <mergeCell ref="N1397:O1397"/>
    <mergeCell ref="L1398:M1398"/>
    <mergeCell ref="N1398:O1398"/>
    <mergeCell ref="L1399:M1399"/>
    <mergeCell ref="N1399:O1399"/>
    <mergeCell ref="L1400:M1400"/>
    <mergeCell ref="N1400:O1400"/>
    <mergeCell ref="L1401:M1401"/>
    <mergeCell ref="N1401:O1401"/>
    <mergeCell ref="L1402:M1402"/>
    <mergeCell ref="N1402:O1402"/>
    <mergeCell ref="L1403:M1403"/>
    <mergeCell ref="N1403:O1403"/>
    <mergeCell ref="L1404:M1404"/>
    <mergeCell ref="N1404:O1404"/>
    <mergeCell ref="L1405:M1405"/>
    <mergeCell ref="N1405:O1405"/>
    <mergeCell ref="L1388:M1388"/>
    <mergeCell ref="N1388:O1388"/>
    <mergeCell ref="L1389:M1389"/>
    <mergeCell ref="N1389:O1389"/>
    <mergeCell ref="L1390:M1390"/>
    <mergeCell ref="N1390:O1390"/>
    <mergeCell ref="L1391:M1391"/>
    <mergeCell ref="N1391:O1391"/>
    <mergeCell ref="L1392:M1392"/>
    <mergeCell ref="N1392:O1392"/>
    <mergeCell ref="L1393:M1393"/>
    <mergeCell ref="N1393:O1393"/>
    <mergeCell ref="L1394:M1394"/>
    <mergeCell ref="N1394:O1394"/>
    <mergeCell ref="L1395:M1395"/>
    <mergeCell ref="N1395:O1395"/>
    <mergeCell ref="L1396:M1396"/>
    <mergeCell ref="N1396:O1396"/>
    <mergeCell ref="L1379:M1379"/>
    <mergeCell ref="N1379:O1379"/>
    <mergeCell ref="L1380:M1380"/>
    <mergeCell ref="N1380:O1380"/>
    <mergeCell ref="L1381:M1381"/>
    <mergeCell ref="N1381:O1381"/>
    <mergeCell ref="L1382:M1382"/>
    <mergeCell ref="N1382:O1382"/>
    <mergeCell ref="L1383:M1383"/>
    <mergeCell ref="N1383:O1383"/>
    <mergeCell ref="L1384:M1384"/>
    <mergeCell ref="N1384:O1384"/>
    <mergeCell ref="L1385:M1385"/>
    <mergeCell ref="N1385:O1385"/>
    <mergeCell ref="L1386:M1386"/>
    <mergeCell ref="N1386:O1386"/>
    <mergeCell ref="L1387:M1387"/>
    <mergeCell ref="N1387:O1387"/>
    <mergeCell ref="L1370:M1370"/>
    <mergeCell ref="N1370:O1370"/>
    <mergeCell ref="L1371:M1371"/>
    <mergeCell ref="N1371:O1371"/>
    <mergeCell ref="L1372:M1372"/>
    <mergeCell ref="N1372:O1372"/>
    <mergeCell ref="L1373:M1373"/>
    <mergeCell ref="N1373:O1373"/>
    <mergeCell ref="L1374:M1374"/>
    <mergeCell ref="N1374:O1374"/>
    <mergeCell ref="L1375:M1375"/>
    <mergeCell ref="N1375:O1375"/>
    <mergeCell ref="L1376:M1376"/>
    <mergeCell ref="N1376:O1376"/>
    <mergeCell ref="L1377:M1377"/>
    <mergeCell ref="N1377:O1377"/>
    <mergeCell ref="L1378:M1378"/>
    <mergeCell ref="N1378:O1378"/>
    <mergeCell ref="L1361:M1361"/>
    <mergeCell ref="N1361:O1361"/>
    <mergeCell ref="L1362:M1362"/>
    <mergeCell ref="N1362:O1362"/>
    <mergeCell ref="L1363:M1363"/>
    <mergeCell ref="N1363:O1363"/>
    <mergeCell ref="L1364:M1364"/>
    <mergeCell ref="N1364:O1364"/>
    <mergeCell ref="L1365:M1365"/>
    <mergeCell ref="N1365:O1365"/>
    <mergeCell ref="L1366:M1366"/>
    <mergeCell ref="N1366:O1366"/>
    <mergeCell ref="L1367:M1367"/>
    <mergeCell ref="N1367:O1367"/>
    <mergeCell ref="L1368:M1368"/>
    <mergeCell ref="N1368:O1368"/>
    <mergeCell ref="L1369:M1369"/>
    <mergeCell ref="N1369:O1369"/>
    <mergeCell ref="L1352:M1352"/>
    <mergeCell ref="N1352:O1352"/>
    <mergeCell ref="L1353:M1353"/>
    <mergeCell ref="N1353:O1353"/>
    <mergeCell ref="L1354:M1354"/>
    <mergeCell ref="N1354:O1354"/>
    <mergeCell ref="L1355:M1355"/>
    <mergeCell ref="N1355:O1355"/>
    <mergeCell ref="L1356:M1356"/>
    <mergeCell ref="N1356:O1356"/>
    <mergeCell ref="L1357:M1357"/>
    <mergeCell ref="N1357:O1357"/>
    <mergeCell ref="L1358:M1358"/>
    <mergeCell ref="N1358:O1358"/>
    <mergeCell ref="L1359:M1359"/>
    <mergeCell ref="N1359:O1359"/>
    <mergeCell ref="L1360:M1360"/>
    <mergeCell ref="N1360:O1360"/>
    <mergeCell ref="L1343:M1343"/>
    <mergeCell ref="N1343:O1343"/>
    <mergeCell ref="L1344:M1344"/>
    <mergeCell ref="N1344:O1344"/>
    <mergeCell ref="L1345:M1345"/>
    <mergeCell ref="N1345:O1345"/>
    <mergeCell ref="L1346:M1346"/>
    <mergeCell ref="N1346:O1346"/>
    <mergeCell ref="L1347:M1347"/>
    <mergeCell ref="N1347:O1347"/>
    <mergeCell ref="L1348:M1348"/>
    <mergeCell ref="N1348:O1348"/>
    <mergeCell ref="L1349:M1349"/>
    <mergeCell ref="N1349:O1349"/>
    <mergeCell ref="L1350:M1350"/>
    <mergeCell ref="N1350:O1350"/>
    <mergeCell ref="L1351:M1351"/>
    <mergeCell ref="N1351:O1351"/>
    <mergeCell ref="L1334:M1334"/>
    <mergeCell ref="N1334:O1334"/>
    <mergeCell ref="L1335:M1335"/>
    <mergeCell ref="N1335:O1335"/>
    <mergeCell ref="L1336:M1336"/>
    <mergeCell ref="N1336:O1336"/>
    <mergeCell ref="L1337:M1337"/>
    <mergeCell ref="N1337:O1337"/>
    <mergeCell ref="L1338:M1338"/>
    <mergeCell ref="N1338:O1338"/>
    <mergeCell ref="L1339:M1339"/>
    <mergeCell ref="N1339:O1339"/>
    <mergeCell ref="L1340:M1340"/>
    <mergeCell ref="N1340:O1340"/>
    <mergeCell ref="L1341:M1341"/>
    <mergeCell ref="N1341:O1341"/>
    <mergeCell ref="L1342:M1342"/>
    <mergeCell ref="N1342:O1342"/>
    <mergeCell ref="L1325:M1325"/>
    <mergeCell ref="N1325:O1325"/>
    <mergeCell ref="L1326:M1326"/>
    <mergeCell ref="N1326:O1326"/>
    <mergeCell ref="L1327:M1327"/>
    <mergeCell ref="N1327:O1327"/>
    <mergeCell ref="L1328:M1328"/>
    <mergeCell ref="N1328:O1328"/>
    <mergeCell ref="L1329:M1329"/>
    <mergeCell ref="N1329:O1329"/>
    <mergeCell ref="L1330:M1330"/>
    <mergeCell ref="N1330:O1330"/>
    <mergeCell ref="L1331:M1331"/>
    <mergeCell ref="N1331:O1331"/>
    <mergeCell ref="L1332:M1332"/>
    <mergeCell ref="N1332:O1332"/>
    <mergeCell ref="L1333:M1333"/>
    <mergeCell ref="N1333:O1333"/>
    <mergeCell ref="L1316:M1316"/>
    <mergeCell ref="N1316:O1316"/>
    <mergeCell ref="L1317:M1317"/>
    <mergeCell ref="N1317:O1317"/>
    <mergeCell ref="L1318:M1318"/>
    <mergeCell ref="N1318:O1318"/>
    <mergeCell ref="L1319:M1319"/>
    <mergeCell ref="N1319:O1319"/>
    <mergeCell ref="L1320:M1320"/>
    <mergeCell ref="N1320:O1320"/>
    <mergeCell ref="L1321:M1321"/>
    <mergeCell ref="N1321:O1321"/>
    <mergeCell ref="L1322:M1322"/>
    <mergeCell ref="N1322:O1322"/>
    <mergeCell ref="L1323:M1323"/>
    <mergeCell ref="N1323:O1323"/>
    <mergeCell ref="L1324:M1324"/>
    <mergeCell ref="N1324:O1324"/>
    <mergeCell ref="L1307:M1307"/>
    <mergeCell ref="N1307:O1307"/>
    <mergeCell ref="L1308:M1308"/>
    <mergeCell ref="N1308:O1308"/>
    <mergeCell ref="L1309:M1309"/>
    <mergeCell ref="N1309:O1309"/>
    <mergeCell ref="L1310:M1310"/>
    <mergeCell ref="N1310:O1310"/>
    <mergeCell ref="L1311:M1311"/>
    <mergeCell ref="N1311:O1311"/>
    <mergeCell ref="L1312:M1312"/>
    <mergeCell ref="N1312:O1312"/>
    <mergeCell ref="L1313:M1313"/>
    <mergeCell ref="N1313:O1313"/>
    <mergeCell ref="L1314:M1314"/>
    <mergeCell ref="N1314:O1314"/>
    <mergeCell ref="L1315:M1315"/>
    <mergeCell ref="N1315:O1315"/>
    <mergeCell ref="L1298:M1298"/>
    <mergeCell ref="N1298:O1298"/>
    <mergeCell ref="L1299:M1299"/>
    <mergeCell ref="N1299:O1299"/>
    <mergeCell ref="L1300:M1300"/>
    <mergeCell ref="N1300:O1300"/>
    <mergeCell ref="L1301:M1301"/>
    <mergeCell ref="N1301:O1301"/>
    <mergeCell ref="L1302:M1302"/>
    <mergeCell ref="N1302:O1302"/>
    <mergeCell ref="L1303:M1303"/>
    <mergeCell ref="N1303:O1303"/>
    <mergeCell ref="L1304:M1304"/>
    <mergeCell ref="N1304:O1304"/>
    <mergeCell ref="L1305:M1305"/>
    <mergeCell ref="N1305:O1305"/>
    <mergeCell ref="L1306:M1306"/>
    <mergeCell ref="N1306:O1306"/>
    <mergeCell ref="L1289:M1289"/>
    <mergeCell ref="N1289:O1289"/>
    <mergeCell ref="L1290:M1290"/>
    <mergeCell ref="N1290:O1290"/>
    <mergeCell ref="L1291:M1291"/>
    <mergeCell ref="N1291:O1291"/>
    <mergeCell ref="L1292:M1292"/>
    <mergeCell ref="N1292:O1292"/>
    <mergeCell ref="L1293:M1293"/>
    <mergeCell ref="N1293:O1293"/>
    <mergeCell ref="L1294:M1294"/>
    <mergeCell ref="N1294:O1294"/>
    <mergeCell ref="L1295:M1295"/>
    <mergeCell ref="N1295:O1295"/>
    <mergeCell ref="L1296:M1296"/>
    <mergeCell ref="N1296:O1296"/>
    <mergeCell ref="L1297:M1297"/>
    <mergeCell ref="N1297:O1297"/>
    <mergeCell ref="L1280:M1280"/>
    <mergeCell ref="N1280:O1280"/>
    <mergeCell ref="L1281:M1281"/>
    <mergeCell ref="N1281:O1281"/>
    <mergeCell ref="L1282:M1282"/>
    <mergeCell ref="N1282:O1282"/>
    <mergeCell ref="L1283:M1283"/>
    <mergeCell ref="N1283:O1283"/>
    <mergeCell ref="L1284:M1284"/>
    <mergeCell ref="N1284:O1284"/>
    <mergeCell ref="L1285:M1285"/>
    <mergeCell ref="N1285:O1285"/>
    <mergeCell ref="L1286:M1286"/>
    <mergeCell ref="N1286:O1286"/>
    <mergeCell ref="L1287:M1287"/>
    <mergeCell ref="N1287:O1287"/>
    <mergeCell ref="L1288:M1288"/>
    <mergeCell ref="N1288:O1288"/>
    <mergeCell ref="L1271:M1271"/>
    <mergeCell ref="N1271:O1271"/>
    <mergeCell ref="L1272:M1272"/>
    <mergeCell ref="N1272:O1272"/>
    <mergeCell ref="L1273:M1273"/>
    <mergeCell ref="N1273:O1273"/>
    <mergeCell ref="L1274:M1274"/>
    <mergeCell ref="N1274:O1274"/>
    <mergeCell ref="L1275:M1275"/>
    <mergeCell ref="N1275:O1275"/>
    <mergeCell ref="L1276:M1276"/>
    <mergeCell ref="N1276:O1276"/>
    <mergeCell ref="L1277:M1277"/>
    <mergeCell ref="N1277:O1277"/>
    <mergeCell ref="L1278:M1278"/>
    <mergeCell ref="N1278:O1278"/>
    <mergeCell ref="L1279:M1279"/>
    <mergeCell ref="N1279:O1279"/>
    <mergeCell ref="L1262:M1262"/>
    <mergeCell ref="N1262:O1262"/>
    <mergeCell ref="L1263:M1263"/>
    <mergeCell ref="N1263:O1263"/>
    <mergeCell ref="L1264:M1264"/>
    <mergeCell ref="N1264:O1264"/>
    <mergeCell ref="L1265:M1265"/>
    <mergeCell ref="N1265:O1265"/>
    <mergeCell ref="L1266:M1266"/>
    <mergeCell ref="N1266:O1266"/>
    <mergeCell ref="L1267:M1267"/>
    <mergeCell ref="N1267:O1267"/>
    <mergeCell ref="L1268:M1268"/>
    <mergeCell ref="N1268:O1268"/>
    <mergeCell ref="L1269:M1269"/>
    <mergeCell ref="N1269:O1269"/>
    <mergeCell ref="L1270:M1270"/>
    <mergeCell ref="N1270:O1270"/>
    <mergeCell ref="L1253:M1253"/>
    <mergeCell ref="N1253:O1253"/>
    <mergeCell ref="L1254:M1254"/>
    <mergeCell ref="N1254:O1254"/>
    <mergeCell ref="L1255:M1255"/>
    <mergeCell ref="N1255:O1255"/>
    <mergeCell ref="L1256:M1256"/>
    <mergeCell ref="N1256:O1256"/>
    <mergeCell ref="L1257:M1257"/>
    <mergeCell ref="N1257:O1257"/>
    <mergeCell ref="L1258:M1258"/>
    <mergeCell ref="N1258:O1258"/>
    <mergeCell ref="L1259:M1259"/>
    <mergeCell ref="N1259:O1259"/>
    <mergeCell ref="L1260:M1260"/>
    <mergeCell ref="N1260:O1260"/>
    <mergeCell ref="L1261:M1261"/>
    <mergeCell ref="N1261:O1261"/>
    <mergeCell ref="L1244:M1244"/>
    <mergeCell ref="N1244:O1244"/>
    <mergeCell ref="L1245:M1245"/>
    <mergeCell ref="N1245:O1245"/>
    <mergeCell ref="L1246:M1246"/>
    <mergeCell ref="N1246:O1246"/>
    <mergeCell ref="L1247:M1247"/>
    <mergeCell ref="N1247:O1247"/>
    <mergeCell ref="L1248:M1248"/>
    <mergeCell ref="N1248:O1248"/>
    <mergeCell ref="L1249:M1249"/>
    <mergeCell ref="N1249:O1249"/>
    <mergeCell ref="L1250:M1250"/>
    <mergeCell ref="N1250:O1250"/>
    <mergeCell ref="L1251:M1251"/>
    <mergeCell ref="N1251:O1251"/>
    <mergeCell ref="L1252:M1252"/>
    <mergeCell ref="N1252:O1252"/>
    <mergeCell ref="L1235:M1235"/>
    <mergeCell ref="N1235:O1235"/>
    <mergeCell ref="L1236:M1236"/>
    <mergeCell ref="N1236:O1236"/>
    <mergeCell ref="L1237:M1237"/>
    <mergeCell ref="N1237:O1237"/>
    <mergeCell ref="L1238:M1238"/>
    <mergeCell ref="N1238:O1238"/>
    <mergeCell ref="L1239:M1239"/>
    <mergeCell ref="N1239:O1239"/>
    <mergeCell ref="L1240:M1240"/>
    <mergeCell ref="N1240:O1240"/>
    <mergeCell ref="L1241:M1241"/>
    <mergeCell ref="N1241:O1241"/>
    <mergeCell ref="L1242:M1242"/>
    <mergeCell ref="N1242:O1242"/>
    <mergeCell ref="L1243:M1243"/>
    <mergeCell ref="N1243:O1243"/>
    <mergeCell ref="L1226:M1226"/>
    <mergeCell ref="N1226:O1226"/>
    <mergeCell ref="L1227:M1227"/>
    <mergeCell ref="N1227:O1227"/>
    <mergeCell ref="L1228:M1228"/>
    <mergeCell ref="N1228:O1228"/>
    <mergeCell ref="L1229:M1229"/>
    <mergeCell ref="N1229:O1229"/>
    <mergeCell ref="L1230:M1230"/>
    <mergeCell ref="N1230:O1230"/>
    <mergeCell ref="L1231:M1231"/>
    <mergeCell ref="N1231:O1231"/>
    <mergeCell ref="L1232:M1232"/>
    <mergeCell ref="N1232:O1232"/>
    <mergeCell ref="L1233:M1233"/>
    <mergeCell ref="N1233:O1233"/>
    <mergeCell ref="L1234:M1234"/>
    <mergeCell ref="N1234:O1234"/>
    <mergeCell ref="L1217:M1217"/>
    <mergeCell ref="N1217:O1217"/>
    <mergeCell ref="L1218:M1218"/>
    <mergeCell ref="N1218:O1218"/>
    <mergeCell ref="L1219:M1219"/>
    <mergeCell ref="N1219:O1219"/>
    <mergeCell ref="L1220:M1220"/>
    <mergeCell ref="N1220:O1220"/>
    <mergeCell ref="L1221:M1221"/>
    <mergeCell ref="N1221:O1221"/>
    <mergeCell ref="L1222:M1222"/>
    <mergeCell ref="N1222:O1222"/>
    <mergeCell ref="L1223:M1223"/>
    <mergeCell ref="N1223:O1223"/>
    <mergeCell ref="L1224:M1224"/>
    <mergeCell ref="N1224:O1224"/>
    <mergeCell ref="L1225:M1225"/>
    <mergeCell ref="N1225:O1225"/>
    <mergeCell ref="L1208:M1208"/>
    <mergeCell ref="N1208:O1208"/>
    <mergeCell ref="L1209:M1209"/>
    <mergeCell ref="N1209:O1209"/>
    <mergeCell ref="L1210:M1210"/>
    <mergeCell ref="N1210:O1210"/>
    <mergeCell ref="L1211:M1211"/>
    <mergeCell ref="N1211:O1211"/>
    <mergeCell ref="L1212:M1212"/>
    <mergeCell ref="N1212:O1212"/>
    <mergeCell ref="L1213:M1213"/>
    <mergeCell ref="N1213:O1213"/>
    <mergeCell ref="L1214:M1214"/>
    <mergeCell ref="N1214:O1214"/>
    <mergeCell ref="L1215:M1215"/>
    <mergeCell ref="N1215:O1215"/>
    <mergeCell ref="L1216:M1216"/>
    <mergeCell ref="N1216:O1216"/>
    <mergeCell ref="L1199:M1199"/>
    <mergeCell ref="N1199:O1199"/>
    <mergeCell ref="L1200:M1200"/>
    <mergeCell ref="N1200:O1200"/>
    <mergeCell ref="L1201:M1201"/>
    <mergeCell ref="N1201:O1201"/>
    <mergeCell ref="L1202:M1202"/>
    <mergeCell ref="N1202:O1202"/>
    <mergeCell ref="L1203:M1203"/>
    <mergeCell ref="N1203:O1203"/>
    <mergeCell ref="L1204:M1204"/>
    <mergeCell ref="N1204:O1204"/>
    <mergeCell ref="L1205:M1205"/>
    <mergeCell ref="N1205:O1205"/>
    <mergeCell ref="L1206:M1206"/>
    <mergeCell ref="N1206:O1206"/>
    <mergeCell ref="L1207:M1207"/>
    <mergeCell ref="N1207:O1207"/>
    <mergeCell ref="L1190:M1190"/>
    <mergeCell ref="N1190:O1190"/>
    <mergeCell ref="L1191:M1191"/>
    <mergeCell ref="N1191:O1191"/>
    <mergeCell ref="L1192:M1192"/>
    <mergeCell ref="N1192:O1192"/>
    <mergeCell ref="L1193:M1193"/>
    <mergeCell ref="N1193:O1193"/>
    <mergeCell ref="L1194:M1194"/>
    <mergeCell ref="N1194:O1194"/>
    <mergeCell ref="L1195:M1195"/>
    <mergeCell ref="N1195:O1195"/>
    <mergeCell ref="L1196:M1196"/>
    <mergeCell ref="N1196:O1196"/>
    <mergeCell ref="L1197:M1197"/>
    <mergeCell ref="N1197:O1197"/>
    <mergeCell ref="L1198:M1198"/>
    <mergeCell ref="N1198:O1198"/>
    <mergeCell ref="L1181:M1181"/>
    <mergeCell ref="N1181:O1181"/>
    <mergeCell ref="L1182:M1182"/>
    <mergeCell ref="N1182:O1182"/>
    <mergeCell ref="L1183:M1183"/>
    <mergeCell ref="N1183:O1183"/>
    <mergeCell ref="L1184:M1184"/>
    <mergeCell ref="N1184:O1184"/>
    <mergeCell ref="L1185:M1185"/>
    <mergeCell ref="N1185:O1185"/>
    <mergeCell ref="L1186:M1186"/>
    <mergeCell ref="N1186:O1186"/>
    <mergeCell ref="L1187:M1187"/>
    <mergeCell ref="N1187:O1187"/>
    <mergeCell ref="L1188:M1188"/>
    <mergeCell ref="N1188:O1188"/>
    <mergeCell ref="L1189:M1189"/>
    <mergeCell ref="N1189:O1189"/>
    <mergeCell ref="L1172:M1172"/>
    <mergeCell ref="N1172:O1172"/>
    <mergeCell ref="L1173:M1173"/>
    <mergeCell ref="N1173:O1173"/>
    <mergeCell ref="L1174:M1174"/>
    <mergeCell ref="N1174:O1174"/>
    <mergeCell ref="L1175:M1175"/>
    <mergeCell ref="N1175:O1175"/>
    <mergeCell ref="L1176:M1176"/>
    <mergeCell ref="N1176:O1176"/>
    <mergeCell ref="L1177:M1177"/>
    <mergeCell ref="N1177:O1177"/>
    <mergeCell ref="L1178:M1178"/>
    <mergeCell ref="N1178:O1178"/>
    <mergeCell ref="L1179:M1179"/>
    <mergeCell ref="N1179:O1179"/>
    <mergeCell ref="L1180:M1180"/>
    <mergeCell ref="N1180:O1180"/>
    <mergeCell ref="L1163:M1163"/>
    <mergeCell ref="N1163:O1163"/>
    <mergeCell ref="L1164:M1164"/>
    <mergeCell ref="N1164:O1164"/>
    <mergeCell ref="L1165:M1165"/>
    <mergeCell ref="N1165:O1165"/>
    <mergeCell ref="L1166:M1166"/>
    <mergeCell ref="N1166:O1166"/>
    <mergeCell ref="L1167:M1167"/>
    <mergeCell ref="N1167:O1167"/>
    <mergeCell ref="L1168:M1168"/>
    <mergeCell ref="N1168:O1168"/>
    <mergeCell ref="L1169:M1169"/>
    <mergeCell ref="N1169:O1169"/>
    <mergeCell ref="L1170:M1170"/>
    <mergeCell ref="N1170:O1170"/>
    <mergeCell ref="L1171:M1171"/>
    <mergeCell ref="N1171:O1171"/>
    <mergeCell ref="L1154:M1154"/>
    <mergeCell ref="N1154:O1154"/>
    <mergeCell ref="L1155:M1155"/>
    <mergeCell ref="N1155:O1155"/>
    <mergeCell ref="L1156:M1156"/>
    <mergeCell ref="N1156:O1156"/>
    <mergeCell ref="L1157:M1157"/>
    <mergeCell ref="N1157:O1157"/>
    <mergeCell ref="L1158:M1158"/>
    <mergeCell ref="N1158:O1158"/>
    <mergeCell ref="L1159:M1159"/>
    <mergeCell ref="N1159:O1159"/>
    <mergeCell ref="L1160:M1160"/>
    <mergeCell ref="N1160:O1160"/>
    <mergeCell ref="L1161:M1161"/>
    <mergeCell ref="N1161:O1161"/>
    <mergeCell ref="L1162:M1162"/>
    <mergeCell ref="N1162:O1162"/>
    <mergeCell ref="L1145:M1145"/>
    <mergeCell ref="N1145:O1145"/>
    <mergeCell ref="L1146:M1146"/>
    <mergeCell ref="N1146:O1146"/>
    <mergeCell ref="L1147:M1147"/>
    <mergeCell ref="N1147:O1147"/>
    <mergeCell ref="L1148:M1148"/>
    <mergeCell ref="N1148:O1148"/>
    <mergeCell ref="L1149:M1149"/>
    <mergeCell ref="N1149:O1149"/>
    <mergeCell ref="L1150:M1150"/>
    <mergeCell ref="N1150:O1150"/>
    <mergeCell ref="L1151:M1151"/>
    <mergeCell ref="N1151:O1151"/>
    <mergeCell ref="L1152:M1152"/>
    <mergeCell ref="N1152:O1152"/>
    <mergeCell ref="L1153:M1153"/>
    <mergeCell ref="N1153:O1153"/>
    <mergeCell ref="L1136:M1136"/>
    <mergeCell ref="N1136:O1136"/>
    <mergeCell ref="L1137:M1137"/>
    <mergeCell ref="N1137:O1137"/>
    <mergeCell ref="L1138:M1138"/>
    <mergeCell ref="N1138:O1138"/>
    <mergeCell ref="L1139:M1139"/>
    <mergeCell ref="N1139:O1139"/>
    <mergeCell ref="L1140:M1140"/>
    <mergeCell ref="N1140:O1140"/>
    <mergeCell ref="L1141:M1141"/>
    <mergeCell ref="N1141:O1141"/>
    <mergeCell ref="L1142:M1142"/>
    <mergeCell ref="N1142:O1142"/>
    <mergeCell ref="L1143:M1143"/>
    <mergeCell ref="N1143:O1143"/>
    <mergeCell ref="L1144:M1144"/>
    <mergeCell ref="N1144:O1144"/>
    <mergeCell ref="L1127:M1127"/>
    <mergeCell ref="N1127:O1127"/>
    <mergeCell ref="L1128:M1128"/>
    <mergeCell ref="N1128:O1128"/>
    <mergeCell ref="L1129:M1129"/>
    <mergeCell ref="N1129:O1129"/>
    <mergeCell ref="L1130:M1130"/>
    <mergeCell ref="N1130:O1130"/>
    <mergeCell ref="L1131:M1131"/>
    <mergeCell ref="N1131:O1131"/>
    <mergeCell ref="L1132:M1132"/>
    <mergeCell ref="N1132:O1132"/>
    <mergeCell ref="L1133:M1133"/>
    <mergeCell ref="N1133:O1133"/>
    <mergeCell ref="L1134:M1134"/>
    <mergeCell ref="N1134:O1134"/>
    <mergeCell ref="L1135:M1135"/>
    <mergeCell ref="N1135:O1135"/>
    <mergeCell ref="L1118:M1118"/>
    <mergeCell ref="N1118:O1118"/>
    <mergeCell ref="L1119:M1119"/>
    <mergeCell ref="N1119:O1119"/>
    <mergeCell ref="L1120:M1120"/>
    <mergeCell ref="N1120:O1120"/>
    <mergeCell ref="L1121:M1121"/>
    <mergeCell ref="N1121:O1121"/>
    <mergeCell ref="L1122:M1122"/>
    <mergeCell ref="N1122:O1122"/>
    <mergeCell ref="L1123:M1123"/>
    <mergeCell ref="N1123:O1123"/>
    <mergeCell ref="L1124:M1124"/>
    <mergeCell ref="N1124:O1124"/>
    <mergeCell ref="L1125:M1125"/>
    <mergeCell ref="N1125:O1125"/>
    <mergeCell ref="L1126:M1126"/>
    <mergeCell ref="N1126:O1126"/>
    <mergeCell ref="L1109:M1109"/>
    <mergeCell ref="N1109:O1109"/>
    <mergeCell ref="L1110:M1110"/>
    <mergeCell ref="N1110:O1110"/>
    <mergeCell ref="L1111:M1111"/>
    <mergeCell ref="N1111:O1111"/>
    <mergeCell ref="L1112:M1112"/>
    <mergeCell ref="N1112:O1112"/>
    <mergeCell ref="L1113:M1113"/>
    <mergeCell ref="N1113:O1113"/>
    <mergeCell ref="L1114:M1114"/>
    <mergeCell ref="N1114:O1114"/>
    <mergeCell ref="L1115:M1115"/>
    <mergeCell ref="N1115:O1115"/>
    <mergeCell ref="L1116:M1116"/>
    <mergeCell ref="N1116:O1116"/>
    <mergeCell ref="L1117:M1117"/>
    <mergeCell ref="N1117:O1117"/>
    <mergeCell ref="L1100:M1100"/>
    <mergeCell ref="N1100:O1100"/>
    <mergeCell ref="L1101:M1101"/>
    <mergeCell ref="N1101:O1101"/>
    <mergeCell ref="L1102:M1102"/>
    <mergeCell ref="N1102:O1102"/>
    <mergeCell ref="L1103:M1103"/>
    <mergeCell ref="N1103:O1103"/>
    <mergeCell ref="L1104:M1104"/>
    <mergeCell ref="N1104:O1104"/>
    <mergeCell ref="L1105:M1105"/>
    <mergeCell ref="N1105:O1105"/>
    <mergeCell ref="L1106:M1106"/>
    <mergeCell ref="N1106:O1106"/>
    <mergeCell ref="L1107:M1107"/>
    <mergeCell ref="N1107:O1107"/>
    <mergeCell ref="L1108:M1108"/>
    <mergeCell ref="N1108:O1108"/>
    <mergeCell ref="L1091:M1091"/>
    <mergeCell ref="N1091:O1091"/>
    <mergeCell ref="L1092:M1092"/>
    <mergeCell ref="N1092:O1092"/>
    <mergeCell ref="L1093:M1093"/>
    <mergeCell ref="N1093:O1093"/>
    <mergeCell ref="L1094:M1094"/>
    <mergeCell ref="N1094:O1094"/>
    <mergeCell ref="L1095:M1095"/>
    <mergeCell ref="N1095:O1095"/>
    <mergeCell ref="L1096:M1096"/>
    <mergeCell ref="N1096:O1096"/>
    <mergeCell ref="L1097:M1097"/>
    <mergeCell ref="N1097:O1097"/>
    <mergeCell ref="L1098:M1098"/>
    <mergeCell ref="N1098:O1098"/>
    <mergeCell ref="L1099:M1099"/>
    <mergeCell ref="N1099:O1099"/>
    <mergeCell ref="L1082:M1082"/>
    <mergeCell ref="N1082:O1082"/>
    <mergeCell ref="L1083:M1083"/>
    <mergeCell ref="N1083:O1083"/>
    <mergeCell ref="L1084:M1084"/>
    <mergeCell ref="N1084:O1084"/>
    <mergeCell ref="L1085:M1085"/>
    <mergeCell ref="N1085:O1085"/>
    <mergeCell ref="L1086:M1086"/>
    <mergeCell ref="N1086:O1086"/>
    <mergeCell ref="L1087:M1087"/>
    <mergeCell ref="N1087:O1087"/>
    <mergeCell ref="L1088:M1088"/>
    <mergeCell ref="N1088:O1088"/>
    <mergeCell ref="L1089:M1089"/>
    <mergeCell ref="N1089:O1089"/>
    <mergeCell ref="L1090:M1090"/>
    <mergeCell ref="N1090:O1090"/>
    <mergeCell ref="L1073:M1073"/>
    <mergeCell ref="N1073:O1073"/>
    <mergeCell ref="L1074:M1074"/>
    <mergeCell ref="N1074:O1074"/>
    <mergeCell ref="L1075:M1075"/>
    <mergeCell ref="N1075:O1075"/>
    <mergeCell ref="L1076:M1076"/>
    <mergeCell ref="N1076:O1076"/>
    <mergeCell ref="L1077:M1077"/>
    <mergeCell ref="N1077:O1077"/>
    <mergeCell ref="L1078:M1078"/>
    <mergeCell ref="N1078:O1078"/>
    <mergeCell ref="L1079:M1079"/>
    <mergeCell ref="N1079:O1079"/>
    <mergeCell ref="L1080:M1080"/>
    <mergeCell ref="N1080:O1080"/>
    <mergeCell ref="L1081:M1081"/>
    <mergeCell ref="N1081:O1081"/>
    <mergeCell ref="L1064:M1064"/>
    <mergeCell ref="N1064:O1064"/>
    <mergeCell ref="L1065:M1065"/>
    <mergeCell ref="N1065:O1065"/>
    <mergeCell ref="L1066:M1066"/>
    <mergeCell ref="N1066:O1066"/>
    <mergeCell ref="L1067:M1067"/>
    <mergeCell ref="N1067:O1067"/>
    <mergeCell ref="L1068:M1068"/>
    <mergeCell ref="N1068:O1068"/>
    <mergeCell ref="L1069:M1069"/>
    <mergeCell ref="N1069:O1069"/>
    <mergeCell ref="L1070:M1070"/>
    <mergeCell ref="N1070:O1070"/>
    <mergeCell ref="L1071:M1071"/>
    <mergeCell ref="N1071:O1071"/>
    <mergeCell ref="L1072:M1072"/>
    <mergeCell ref="N1072:O1072"/>
    <mergeCell ref="L1055:M1055"/>
    <mergeCell ref="N1055:O1055"/>
    <mergeCell ref="L1056:M1056"/>
    <mergeCell ref="N1056:O1056"/>
    <mergeCell ref="L1057:M1057"/>
    <mergeCell ref="N1057:O1057"/>
    <mergeCell ref="L1058:M1058"/>
    <mergeCell ref="N1058:O1058"/>
    <mergeCell ref="L1059:M1059"/>
    <mergeCell ref="N1059:O1059"/>
    <mergeCell ref="L1060:M1060"/>
    <mergeCell ref="N1060:O1060"/>
    <mergeCell ref="L1061:M1061"/>
    <mergeCell ref="N1061:O1061"/>
    <mergeCell ref="L1062:M1062"/>
    <mergeCell ref="N1062:O1062"/>
    <mergeCell ref="L1063:M1063"/>
    <mergeCell ref="N1063:O1063"/>
    <mergeCell ref="L1046:M1046"/>
    <mergeCell ref="N1046:O1046"/>
    <mergeCell ref="L1047:M1047"/>
    <mergeCell ref="N1047:O1047"/>
    <mergeCell ref="L1048:M1048"/>
    <mergeCell ref="N1048:O1048"/>
    <mergeCell ref="L1049:M1049"/>
    <mergeCell ref="N1049:O1049"/>
    <mergeCell ref="L1050:M1050"/>
    <mergeCell ref="N1050:O1050"/>
    <mergeCell ref="L1051:M1051"/>
    <mergeCell ref="N1051:O1051"/>
    <mergeCell ref="L1052:M1052"/>
    <mergeCell ref="N1052:O1052"/>
    <mergeCell ref="L1053:M1053"/>
    <mergeCell ref="N1053:O1053"/>
    <mergeCell ref="L1054:M1054"/>
    <mergeCell ref="N1054:O1054"/>
    <mergeCell ref="L1037:M1037"/>
    <mergeCell ref="N1037:O1037"/>
    <mergeCell ref="L1038:M1038"/>
    <mergeCell ref="N1038:O1038"/>
    <mergeCell ref="L1039:M1039"/>
    <mergeCell ref="N1039:O1039"/>
    <mergeCell ref="L1040:M1040"/>
    <mergeCell ref="N1040:O1040"/>
    <mergeCell ref="L1041:M1041"/>
    <mergeCell ref="N1041:O1041"/>
    <mergeCell ref="L1042:M1042"/>
    <mergeCell ref="N1042:O1042"/>
    <mergeCell ref="L1043:M1043"/>
    <mergeCell ref="N1043:O1043"/>
    <mergeCell ref="L1044:M1044"/>
    <mergeCell ref="N1044:O1044"/>
    <mergeCell ref="L1045:M1045"/>
    <mergeCell ref="N1045:O1045"/>
    <mergeCell ref="L1028:M1028"/>
    <mergeCell ref="N1028:O1028"/>
    <mergeCell ref="L1029:M1029"/>
    <mergeCell ref="N1029:O1029"/>
    <mergeCell ref="L1030:M1030"/>
    <mergeCell ref="N1030:O1030"/>
    <mergeCell ref="L1031:M1031"/>
    <mergeCell ref="N1031:O1031"/>
    <mergeCell ref="L1032:M1032"/>
    <mergeCell ref="N1032:O1032"/>
    <mergeCell ref="L1033:M1033"/>
    <mergeCell ref="N1033:O1033"/>
    <mergeCell ref="L1034:M1034"/>
    <mergeCell ref="N1034:O1034"/>
    <mergeCell ref="L1035:M1035"/>
    <mergeCell ref="N1035:O1035"/>
    <mergeCell ref="L1036:M1036"/>
    <mergeCell ref="N1036:O1036"/>
    <mergeCell ref="L1019:M1019"/>
    <mergeCell ref="N1019:O1019"/>
    <mergeCell ref="L1020:M1020"/>
    <mergeCell ref="N1020:O1020"/>
    <mergeCell ref="L1021:M1021"/>
    <mergeCell ref="N1021:O1021"/>
    <mergeCell ref="L1022:M1022"/>
    <mergeCell ref="N1022:O1022"/>
    <mergeCell ref="L1023:M1023"/>
    <mergeCell ref="N1023:O1023"/>
    <mergeCell ref="L1024:M1024"/>
    <mergeCell ref="N1024:O1024"/>
    <mergeCell ref="L1025:M1025"/>
    <mergeCell ref="N1025:O1025"/>
    <mergeCell ref="L1026:M1026"/>
    <mergeCell ref="N1026:O1026"/>
    <mergeCell ref="L1027:M1027"/>
    <mergeCell ref="N1027:O1027"/>
    <mergeCell ref="L1010:M1010"/>
    <mergeCell ref="N1010:O1010"/>
    <mergeCell ref="L1011:M1011"/>
    <mergeCell ref="N1011:O1011"/>
    <mergeCell ref="L1012:M1012"/>
    <mergeCell ref="N1012:O1012"/>
    <mergeCell ref="L1013:M1013"/>
    <mergeCell ref="N1013:O1013"/>
    <mergeCell ref="L1014:M1014"/>
    <mergeCell ref="N1014:O1014"/>
    <mergeCell ref="L1015:M1015"/>
    <mergeCell ref="N1015:O1015"/>
    <mergeCell ref="L1016:M1016"/>
    <mergeCell ref="N1016:O1016"/>
    <mergeCell ref="L1017:M1017"/>
    <mergeCell ref="N1017:O1017"/>
    <mergeCell ref="L1018:M1018"/>
    <mergeCell ref="N1018:O1018"/>
    <mergeCell ref="L1001:M1001"/>
    <mergeCell ref="N1001:O1001"/>
    <mergeCell ref="L1002:M1002"/>
    <mergeCell ref="N1002:O1002"/>
    <mergeCell ref="L1003:M1003"/>
    <mergeCell ref="N1003:O1003"/>
    <mergeCell ref="L1004:M1004"/>
    <mergeCell ref="N1004:O1004"/>
    <mergeCell ref="L1005:M1005"/>
    <mergeCell ref="N1005:O1005"/>
    <mergeCell ref="L1006:M1006"/>
    <mergeCell ref="N1006:O1006"/>
    <mergeCell ref="L1007:M1007"/>
    <mergeCell ref="N1007:O1007"/>
    <mergeCell ref="L1008:M1008"/>
    <mergeCell ref="N1008:O1008"/>
    <mergeCell ref="L1009:M1009"/>
    <mergeCell ref="N1009:O1009"/>
    <mergeCell ref="L992:M992"/>
    <mergeCell ref="N992:O992"/>
    <mergeCell ref="L993:M993"/>
    <mergeCell ref="N993:O993"/>
    <mergeCell ref="L994:M994"/>
    <mergeCell ref="N994:O994"/>
    <mergeCell ref="L995:M995"/>
    <mergeCell ref="N995:O995"/>
    <mergeCell ref="L996:M996"/>
    <mergeCell ref="N996:O996"/>
    <mergeCell ref="L997:M997"/>
    <mergeCell ref="N997:O997"/>
    <mergeCell ref="L998:M998"/>
    <mergeCell ref="N998:O998"/>
    <mergeCell ref="L999:M999"/>
    <mergeCell ref="N999:O999"/>
    <mergeCell ref="L1000:M1000"/>
    <mergeCell ref="N1000:O1000"/>
    <mergeCell ref="L983:M983"/>
    <mergeCell ref="N983:O983"/>
    <mergeCell ref="L984:M984"/>
    <mergeCell ref="N984:O984"/>
    <mergeCell ref="L985:M985"/>
    <mergeCell ref="N985:O985"/>
    <mergeCell ref="L986:M986"/>
    <mergeCell ref="N986:O986"/>
    <mergeCell ref="L987:M987"/>
    <mergeCell ref="N987:O987"/>
    <mergeCell ref="L988:M988"/>
    <mergeCell ref="N988:O988"/>
    <mergeCell ref="L989:M989"/>
    <mergeCell ref="N989:O989"/>
    <mergeCell ref="L990:M990"/>
    <mergeCell ref="N990:O990"/>
    <mergeCell ref="L991:M991"/>
    <mergeCell ref="N991:O991"/>
    <mergeCell ref="L974:M974"/>
    <mergeCell ref="N974:O974"/>
    <mergeCell ref="L975:M975"/>
    <mergeCell ref="N975:O975"/>
    <mergeCell ref="L976:M976"/>
    <mergeCell ref="N976:O976"/>
    <mergeCell ref="L977:M977"/>
    <mergeCell ref="N977:O977"/>
    <mergeCell ref="L978:M978"/>
    <mergeCell ref="N978:O978"/>
    <mergeCell ref="L979:M979"/>
    <mergeCell ref="N979:O979"/>
    <mergeCell ref="L980:M980"/>
    <mergeCell ref="N980:O980"/>
    <mergeCell ref="L981:M981"/>
    <mergeCell ref="N981:O981"/>
    <mergeCell ref="L982:M982"/>
    <mergeCell ref="N982:O982"/>
    <mergeCell ref="L965:M965"/>
    <mergeCell ref="N965:O965"/>
    <mergeCell ref="L966:M966"/>
    <mergeCell ref="N966:O966"/>
    <mergeCell ref="L967:M967"/>
    <mergeCell ref="N967:O967"/>
    <mergeCell ref="L968:M968"/>
    <mergeCell ref="N968:O968"/>
    <mergeCell ref="L969:M969"/>
    <mergeCell ref="N969:O969"/>
    <mergeCell ref="L970:M970"/>
    <mergeCell ref="N970:O970"/>
    <mergeCell ref="L971:M971"/>
    <mergeCell ref="N971:O971"/>
    <mergeCell ref="L972:M972"/>
    <mergeCell ref="N972:O972"/>
    <mergeCell ref="L973:M973"/>
    <mergeCell ref="N973:O973"/>
    <mergeCell ref="L956:M956"/>
    <mergeCell ref="N956:O956"/>
    <mergeCell ref="L957:M957"/>
    <mergeCell ref="N957:O957"/>
    <mergeCell ref="L958:M958"/>
    <mergeCell ref="N958:O958"/>
    <mergeCell ref="L959:M959"/>
    <mergeCell ref="N959:O959"/>
    <mergeCell ref="L960:M960"/>
    <mergeCell ref="N960:O960"/>
    <mergeCell ref="L961:M961"/>
    <mergeCell ref="N961:O961"/>
    <mergeCell ref="L962:M962"/>
    <mergeCell ref="N962:O962"/>
    <mergeCell ref="L963:M963"/>
    <mergeCell ref="N963:O963"/>
    <mergeCell ref="L964:M964"/>
    <mergeCell ref="N964:O964"/>
    <mergeCell ref="L947:M947"/>
    <mergeCell ref="N947:O947"/>
    <mergeCell ref="L948:M948"/>
    <mergeCell ref="N948:O948"/>
    <mergeCell ref="L949:M949"/>
    <mergeCell ref="N949:O949"/>
    <mergeCell ref="L950:M950"/>
    <mergeCell ref="N950:O950"/>
    <mergeCell ref="L951:M951"/>
    <mergeCell ref="N951:O951"/>
    <mergeCell ref="L952:M952"/>
    <mergeCell ref="N952:O952"/>
    <mergeCell ref="L953:M953"/>
    <mergeCell ref="N953:O953"/>
    <mergeCell ref="L954:M954"/>
    <mergeCell ref="N954:O954"/>
    <mergeCell ref="L955:M955"/>
    <mergeCell ref="N955:O955"/>
    <mergeCell ref="L938:M938"/>
    <mergeCell ref="N938:O938"/>
    <mergeCell ref="L939:M939"/>
    <mergeCell ref="N939:O939"/>
    <mergeCell ref="L940:M940"/>
    <mergeCell ref="N940:O940"/>
    <mergeCell ref="L941:M941"/>
    <mergeCell ref="N941:O941"/>
    <mergeCell ref="L942:M942"/>
    <mergeCell ref="N942:O942"/>
    <mergeCell ref="L943:M943"/>
    <mergeCell ref="N943:O943"/>
    <mergeCell ref="L944:M944"/>
    <mergeCell ref="N944:O944"/>
    <mergeCell ref="L945:M945"/>
    <mergeCell ref="N945:O945"/>
    <mergeCell ref="L946:M946"/>
    <mergeCell ref="N946:O946"/>
    <mergeCell ref="L929:M929"/>
    <mergeCell ref="N929:O929"/>
    <mergeCell ref="L930:M930"/>
    <mergeCell ref="N930:O930"/>
    <mergeCell ref="L931:M931"/>
    <mergeCell ref="N931:O931"/>
    <mergeCell ref="L932:M932"/>
    <mergeCell ref="N932:O932"/>
    <mergeCell ref="L933:M933"/>
    <mergeCell ref="N933:O933"/>
    <mergeCell ref="L934:M934"/>
    <mergeCell ref="N934:O934"/>
    <mergeCell ref="L935:M935"/>
    <mergeCell ref="N935:O935"/>
    <mergeCell ref="L936:M936"/>
    <mergeCell ref="N936:O936"/>
    <mergeCell ref="L937:M937"/>
    <mergeCell ref="N937:O937"/>
    <mergeCell ref="L920:M920"/>
    <mergeCell ref="N920:O920"/>
    <mergeCell ref="L921:M921"/>
    <mergeCell ref="N921:O921"/>
    <mergeCell ref="L922:M922"/>
    <mergeCell ref="N922:O922"/>
    <mergeCell ref="L923:M923"/>
    <mergeCell ref="N923:O923"/>
    <mergeCell ref="L924:M924"/>
    <mergeCell ref="N924:O924"/>
    <mergeCell ref="L925:M925"/>
    <mergeCell ref="N925:O925"/>
    <mergeCell ref="L926:M926"/>
    <mergeCell ref="N926:O926"/>
    <mergeCell ref="L927:M927"/>
    <mergeCell ref="N927:O927"/>
    <mergeCell ref="L928:M928"/>
    <mergeCell ref="N928:O928"/>
    <mergeCell ref="L911:M911"/>
    <mergeCell ref="N911:O911"/>
    <mergeCell ref="L912:M912"/>
    <mergeCell ref="N912:O912"/>
    <mergeCell ref="L913:M913"/>
    <mergeCell ref="N913:O913"/>
    <mergeCell ref="L914:M914"/>
    <mergeCell ref="N914:O914"/>
    <mergeCell ref="L915:M915"/>
    <mergeCell ref="N915:O915"/>
    <mergeCell ref="L916:M916"/>
    <mergeCell ref="N916:O916"/>
    <mergeCell ref="L917:M917"/>
    <mergeCell ref="N917:O917"/>
    <mergeCell ref="L918:M918"/>
    <mergeCell ref="N918:O918"/>
    <mergeCell ref="L919:M919"/>
    <mergeCell ref="N919:O919"/>
    <mergeCell ref="L902:M902"/>
    <mergeCell ref="N902:O902"/>
    <mergeCell ref="L903:M903"/>
    <mergeCell ref="N903:O903"/>
    <mergeCell ref="L904:M904"/>
    <mergeCell ref="N904:O904"/>
    <mergeCell ref="L905:M905"/>
    <mergeCell ref="N905:O905"/>
    <mergeCell ref="L906:M906"/>
    <mergeCell ref="N906:O906"/>
    <mergeCell ref="L907:M907"/>
    <mergeCell ref="N907:O907"/>
    <mergeCell ref="L908:M908"/>
    <mergeCell ref="N908:O908"/>
    <mergeCell ref="L909:M909"/>
    <mergeCell ref="N909:O909"/>
    <mergeCell ref="L910:M910"/>
    <mergeCell ref="N910:O910"/>
    <mergeCell ref="L893:M893"/>
    <mergeCell ref="N893:O893"/>
    <mergeCell ref="L894:M894"/>
    <mergeCell ref="N894:O894"/>
    <mergeCell ref="L895:M895"/>
    <mergeCell ref="N895:O895"/>
    <mergeCell ref="L896:M896"/>
    <mergeCell ref="N896:O896"/>
    <mergeCell ref="L897:M897"/>
    <mergeCell ref="N897:O897"/>
    <mergeCell ref="L898:M898"/>
    <mergeCell ref="N898:O898"/>
    <mergeCell ref="L899:M899"/>
    <mergeCell ref="N899:O899"/>
    <mergeCell ref="L900:M900"/>
    <mergeCell ref="N900:O900"/>
    <mergeCell ref="L901:M901"/>
    <mergeCell ref="N901:O901"/>
    <mergeCell ref="L884:M884"/>
    <mergeCell ref="N884:O884"/>
    <mergeCell ref="L885:M885"/>
    <mergeCell ref="N885:O885"/>
    <mergeCell ref="L886:M886"/>
    <mergeCell ref="N886:O886"/>
    <mergeCell ref="L887:M887"/>
    <mergeCell ref="N887:O887"/>
    <mergeCell ref="L888:M888"/>
    <mergeCell ref="N888:O888"/>
    <mergeCell ref="L889:M889"/>
    <mergeCell ref="N889:O889"/>
    <mergeCell ref="L890:M890"/>
    <mergeCell ref="N890:O890"/>
    <mergeCell ref="L891:M891"/>
    <mergeCell ref="N891:O891"/>
    <mergeCell ref="L892:M892"/>
    <mergeCell ref="N892:O892"/>
    <mergeCell ref="L875:M875"/>
    <mergeCell ref="N875:O875"/>
    <mergeCell ref="L876:M876"/>
    <mergeCell ref="N876:O876"/>
    <mergeCell ref="L877:M877"/>
    <mergeCell ref="N877:O877"/>
    <mergeCell ref="L878:M878"/>
    <mergeCell ref="N878:O878"/>
    <mergeCell ref="L879:M879"/>
    <mergeCell ref="N879:O879"/>
    <mergeCell ref="L880:M880"/>
    <mergeCell ref="N880:O880"/>
    <mergeCell ref="L881:M881"/>
    <mergeCell ref="N881:O881"/>
    <mergeCell ref="L882:M882"/>
    <mergeCell ref="N882:O882"/>
    <mergeCell ref="L883:M883"/>
    <mergeCell ref="N883:O883"/>
    <mergeCell ref="L866:M866"/>
    <mergeCell ref="N866:O866"/>
    <mergeCell ref="L867:M867"/>
    <mergeCell ref="N867:O867"/>
    <mergeCell ref="L868:M868"/>
    <mergeCell ref="N868:O868"/>
    <mergeCell ref="L869:M869"/>
    <mergeCell ref="N869:O869"/>
    <mergeCell ref="L870:M870"/>
    <mergeCell ref="N870:O870"/>
    <mergeCell ref="L871:M871"/>
    <mergeCell ref="N871:O871"/>
    <mergeCell ref="L872:M872"/>
    <mergeCell ref="N872:O872"/>
    <mergeCell ref="L873:M873"/>
    <mergeCell ref="N873:O873"/>
    <mergeCell ref="L874:M874"/>
    <mergeCell ref="N874:O874"/>
    <mergeCell ref="L857:M857"/>
    <mergeCell ref="N857:O857"/>
    <mergeCell ref="L858:M858"/>
    <mergeCell ref="N858:O858"/>
    <mergeCell ref="L859:M859"/>
    <mergeCell ref="N859:O859"/>
    <mergeCell ref="L860:M860"/>
    <mergeCell ref="N860:O860"/>
    <mergeCell ref="L861:M861"/>
    <mergeCell ref="N861:O861"/>
    <mergeCell ref="L862:M862"/>
    <mergeCell ref="N862:O862"/>
    <mergeCell ref="L863:M863"/>
    <mergeCell ref="N863:O863"/>
    <mergeCell ref="L864:M864"/>
    <mergeCell ref="N864:O864"/>
    <mergeCell ref="L865:M865"/>
    <mergeCell ref="N865:O865"/>
    <mergeCell ref="L848:M848"/>
    <mergeCell ref="N848:O848"/>
    <mergeCell ref="L849:M849"/>
    <mergeCell ref="N849:O849"/>
    <mergeCell ref="L850:M850"/>
    <mergeCell ref="N850:O850"/>
    <mergeCell ref="L851:M851"/>
    <mergeCell ref="N851:O851"/>
    <mergeCell ref="L852:M852"/>
    <mergeCell ref="N852:O852"/>
    <mergeCell ref="L853:M853"/>
    <mergeCell ref="N853:O853"/>
    <mergeCell ref="L854:M854"/>
    <mergeCell ref="N854:O854"/>
    <mergeCell ref="L855:M855"/>
    <mergeCell ref="N855:O855"/>
    <mergeCell ref="L856:M856"/>
    <mergeCell ref="N856:O856"/>
    <mergeCell ref="L839:M839"/>
    <mergeCell ref="N839:O839"/>
    <mergeCell ref="L840:M840"/>
    <mergeCell ref="N840:O840"/>
    <mergeCell ref="L841:M841"/>
    <mergeCell ref="N841:O841"/>
    <mergeCell ref="L842:M842"/>
    <mergeCell ref="N842:O842"/>
    <mergeCell ref="L843:M843"/>
    <mergeCell ref="N843:O843"/>
    <mergeCell ref="L844:M844"/>
    <mergeCell ref="N844:O844"/>
    <mergeCell ref="L845:M845"/>
    <mergeCell ref="N845:O845"/>
    <mergeCell ref="L846:M846"/>
    <mergeCell ref="N846:O846"/>
    <mergeCell ref="L847:M847"/>
    <mergeCell ref="N847:O847"/>
    <mergeCell ref="L830:M830"/>
    <mergeCell ref="N830:O830"/>
    <mergeCell ref="L831:M831"/>
    <mergeCell ref="N831:O831"/>
    <mergeCell ref="L832:M832"/>
    <mergeCell ref="N832:O832"/>
    <mergeCell ref="L833:M833"/>
    <mergeCell ref="N833:O833"/>
    <mergeCell ref="L834:M834"/>
    <mergeCell ref="N834:O834"/>
    <mergeCell ref="L835:M835"/>
    <mergeCell ref="N835:O835"/>
    <mergeCell ref="L836:M836"/>
    <mergeCell ref="N836:O836"/>
    <mergeCell ref="L837:M837"/>
    <mergeCell ref="N837:O837"/>
    <mergeCell ref="L838:M838"/>
    <mergeCell ref="N838:O838"/>
    <mergeCell ref="L821:M821"/>
    <mergeCell ref="N821:O821"/>
    <mergeCell ref="L822:M822"/>
    <mergeCell ref="N822:O822"/>
    <mergeCell ref="L823:M823"/>
    <mergeCell ref="N823:O823"/>
    <mergeCell ref="L824:M824"/>
    <mergeCell ref="N824:O824"/>
    <mergeCell ref="L825:M825"/>
    <mergeCell ref="N825:O825"/>
    <mergeCell ref="L826:M826"/>
    <mergeCell ref="N826:O826"/>
    <mergeCell ref="L827:M827"/>
    <mergeCell ref="N827:O827"/>
    <mergeCell ref="L828:M828"/>
    <mergeCell ref="N828:O828"/>
    <mergeCell ref="L829:M829"/>
    <mergeCell ref="N829:O829"/>
    <mergeCell ref="L812:M812"/>
    <mergeCell ref="N812:O812"/>
    <mergeCell ref="L813:M813"/>
    <mergeCell ref="N813:O813"/>
    <mergeCell ref="L814:M814"/>
    <mergeCell ref="N814:O814"/>
    <mergeCell ref="L815:M815"/>
    <mergeCell ref="N815:O815"/>
    <mergeCell ref="L816:M816"/>
    <mergeCell ref="N816:O816"/>
    <mergeCell ref="L817:M817"/>
    <mergeCell ref="N817:O817"/>
    <mergeCell ref="L818:M818"/>
    <mergeCell ref="N818:O818"/>
    <mergeCell ref="L819:M819"/>
    <mergeCell ref="N819:O819"/>
    <mergeCell ref="L820:M820"/>
    <mergeCell ref="N820:O820"/>
    <mergeCell ref="L803:M803"/>
    <mergeCell ref="N803:O803"/>
    <mergeCell ref="L804:M804"/>
    <mergeCell ref="N804:O804"/>
    <mergeCell ref="L805:M805"/>
    <mergeCell ref="N805:O805"/>
    <mergeCell ref="L806:M806"/>
    <mergeCell ref="N806:O806"/>
    <mergeCell ref="L807:M807"/>
    <mergeCell ref="N807:O807"/>
    <mergeCell ref="L808:M808"/>
    <mergeCell ref="N808:O808"/>
    <mergeCell ref="L809:M809"/>
    <mergeCell ref="N809:O809"/>
    <mergeCell ref="L810:M810"/>
    <mergeCell ref="N810:O810"/>
    <mergeCell ref="L811:M811"/>
    <mergeCell ref="N811:O811"/>
    <mergeCell ref="L794:M794"/>
    <mergeCell ref="N794:O794"/>
    <mergeCell ref="L795:M795"/>
    <mergeCell ref="N795:O795"/>
    <mergeCell ref="L796:M796"/>
    <mergeCell ref="N796:O796"/>
    <mergeCell ref="L797:M797"/>
    <mergeCell ref="N797:O797"/>
    <mergeCell ref="L798:M798"/>
    <mergeCell ref="N798:O798"/>
    <mergeCell ref="L799:M799"/>
    <mergeCell ref="N799:O799"/>
    <mergeCell ref="L800:M800"/>
    <mergeCell ref="N800:O800"/>
    <mergeCell ref="L801:M801"/>
    <mergeCell ref="N801:O801"/>
    <mergeCell ref="L802:M802"/>
    <mergeCell ref="N802:O802"/>
    <mergeCell ref="L785:M785"/>
    <mergeCell ref="N785:O785"/>
    <mergeCell ref="L786:M786"/>
    <mergeCell ref="N786:O786"/>
    <mergeCell ref="L787:M787"/>
    <mergeCell ref="N787:O787"/>
    <mergeCell ref="L788:M788"/>
    <mergeCell ref="N788:O788"/>
    <mergeCell ref="L789:M789"/>
    <mergeCell ref="N789:O789"/>
    <mergeCell ref="L790:M790"/>
    <mergeCell ref="N790:O790"/>
    <mergeCell ref="L791:M791"/>
    <mergeCell ref="N791:O791"/>
    <mergeCell ref="L792:M792"/>
    <mergeCell ref="N792:O792"/>
    <mergeCell ref="L793:M793"/>
    <mergeCell ref="N793:O793"/>
    <mergeCell ref="L776:M776"/>
    <mergeCell ref="N776:O776"/>
    <mergeCell ref="L777:M777"/>
    <mergeCell ref="N777:O777"/>
    <mergeCell ref="L778:M778"/>
    <mergeCell ref="N778:O778"/>
    <mergeCell ref="L779:M779"/>
    <mergeCell ref="N779:O779"/>
    <mergeCell ref="L780:M780"/>
    <mergeCell ref="N780:O780"/>
    <mergeCell ref="L781:M781"/>
    <mergeCell ref="N781:O781"/>
    <mergeCell ref="L782:M782"/>
    <mergeCell ref="N782:O782"/>
    <mergeCell ref="L783:M783"/>
    <mergeCell ref="N783:O783"/>
    <mergeCell ref="L784:M784"/>
    <mergeCell ref="N784:O784"/>
    <mergeCell ref="L767:M767"/>
    <mergeCell ref="N767:O767"/>
    <mergeCell ref="L768:M768"/>
    <mergeCell ref="N768:O768"/>
    <mergeCell ref="L769:M769"/>
    <mergeCell ref="N769:O769"/>
    <mergeCell ref="L770:M770"/>
    <mergeCell ref="N770:O770"/>
    <mergeCell ref="L771:M771"/>
    <mergeCell ref="N771:O771"/>
    <mergeCell ref="L772:M772"/>
    <mergeCell ref="N772:O772"/>
    <mergeCell ref="L773:M773"/>
    <mergeCell ref="N773:O773"/>
    <mergeCell ref="L774:M774"/>
    <mergeCell ref="N774:O774"/>
    <mergeCell ref="L775:M775"/>
    <mergeCell ref="N775:O775"/>
    <mergeCell ref="L758:M758"/>
    <mergeCell ref="N758:O758"/>
    <mergeCell ref="L759:M759"/>
    <mergeCell ref="N759:O759"/>
    <mergeCell ref="L760:M760"/>
    <mergeCell ref="N760:O760"/>
    <mergeCell ref="L761:M761"/>
    <mergeCell ref="N761:O761"/>
    <mergeCell ref="L762:M762"/>
    <mergeCell ref="N762:O762"/>
    <mergeCell ref="L763:M763"/>
    <mergeCell ref="N763:O763"/>
    <mergeCell ref="L764:M764"/>
    <mergeCell ref="N764:O764"/>
    <mergeCell ref="L765:M765"/>
    <mergeCell ref="N765:O765"/>
    <mergeCell ref="L766:M766"/>
    <mergeCell ref="N766:O766"/>
    <mergeCell ref="L749:M749"/>
    <mergeCell ref="N749:O749"/>
    <mergeCell ref="L750:M750"/>
    <mergeCell ref="N750:O750"/>
    <mergeCell ref="L751:M751"/>
    <mergeCell ref="N751:O751"/>
    <mergeCell ref="L752:M752"/>
    <mergeCell ref="N752:O752"/>
    <mergeCell ref="L753:M753"/>
    <mergeCell ref="N753:O753"/>
    <mergeCell ref="L754:M754"/>
    <mergeCell ref="N754:O754"/>
    <mergeCell ref="L755:M755"/>
    <mergeCell ref="N755:O755"/>
    <mergeCell ref="L756:M756"/>
    <mergeCell ref="N756:O756"/>
    <mergeCell ref="L757:M757"/>
    <mergeCell ref="N757:O757"/>
    <mergeCell ref="L740:M740"/>
    <mergeCell ref="N740:O740"/>
    <mergeCell ref="L741:M741"/>
    <mergeCell ref="N741:O741"/>
    <mergeCell ref="L742:M742"/>
    <mergeCell ref="N742:O742"/>
    <mergeCell ref="L743:M743"/>
    <mergeCell ref="N743:O743"/>
    <mergeCell ref="L744:M744"/>
    <mergeCell ref="N744:O744"/>
    <mergeCell ref="L745:M745"/>
    <mergeCell ref="N745:O745"/>
    <mergeCell ref="L746:M746"/>
    <mergeCell ref="N746:O746"/>
    <mergeCell ref="L747:M747"/>
    <mergeCell ref="N747:O747"/>
    <mergeCell ref="L748:M748"/>
    <mergeCell ref="N748:O748"/>
    <mergeCell ref="L731:M731"/>
    <mergeCell ref="N731:O731"/>
    <mergeCell ref="L732:M732"/>
    <mergeCell ref="N732:O732"/>
    <mergeCell ref="L733:M733"/>
    <mergeCell ref="N733:O733"/>
    <mergeCell ref="L734:M734"/>
    <mergeCell ref="N734:O734"/>
    <mergeCell ref="L735:M735"/>
    <mergeCell ref="N735:O735"/>
    <mergeCell ref="L736:M736"/>
    <mergeCell ref="N736:O736"/>
    <mergeCell ref="L737:M737"/>
    <mergeCell ref="N737:O737"/>
    <mergeCell ref="L738:M738"/>
    <mergeCell ref="N738:O738"/>
    <mergeCell ref="L739:M739"/>
    <mergeCell ref="N739:O739"/>
    <mergeCell ref="L722:M722"/>
    <mergeCell ref="N722:O722"/>
    <mergeCell ref="L723:M723"/>
    <mergeCell ref="N723:O723"/>
    <mergeCell ref="L724:M724"/>
    <mergeCell ref="N724:O724"/>
    <mergeCell ref="L725:M725"/>
    <mergeCell ref="N725:O725"/>
    <mergeCell ref="L726:M726"/>
    <mergeCell ref="N726:O726"/>
    <mergeCell ref="L727:M727"/>
    <mergeCell ref="N727:O727"/>
    <mergeCell ref="L728:M728"/>
    <mergeCell ref="N728:O728"/>
    <mergeCell ref="L729:M729"/>
    <mergeCell ref="N729:O729"/>
    <mergeCell ref="L730:M730"/>
    <mergeCell ref="N730:O730"/>
    <mergeCell ref="L713:M713"/>
    <mergeCell ref="N713:O713"/>
    <mergeCell ref="L714:M714"/>
    <mergeCell ref="N714:O714"/>
    <mergeCell ref="L715:M715"/>
    <mergeCell ref="N715:O715"/>
    <mergeCell ref="L716:M716"/>
    <mergeCell ref="N716:O716"/>
    <mergeCell ref="L717:M717"/>
    <mergeCell ref="N717:O717"/>
    <mergeCell ref="L718:M718"/>
    <mergeCell ref="N718:O718"/>
    <mergeCell ref="L719:M719"/>
    <mergeCell ref="N719:O719"/>
    <mergeCell ref="L720:M720"/>
    <mergeCell ref="N720:O720"/>
    <mergeCell ref="L721:M721"/>
    <mergeCell ref="N721:O721"/>
    <mergeCell ref="L704:M704"/>
    <mergeCell ref="N704:O704"/>
    <mergeCell ref="L705:M705"/>
    <mergeCell ref="N705:O705"/>
    <mergeCell ref="L706:M706"/>
    <mergeCell ref="N706:O706"/>
    <mergeCell ref="L707:M707"/>
    <mergeCell ref="N707:O707"/>
    <mergeCell ref="L708:M708"/>
    <mergeCell ref="N708:O708"/>
    <mergeCell ref="L709:M709"/>
    <mergeCell ref="N709:O709"/>
    <mergeCell ref="L710:M710"/>
    <mergeCell ref="N710:O710"/>
    <mergeCell ref="L711:M711"/>
    <mergeCell ref="N711:O711"/>
    <mergeCell ref="L712:M712"/>
    <mergeCell ref="N712:O712"/>
    <mergeCell ref="L695:M695"/>
    <mergeCell ref="N695:O695"/>
    <mergeCell ref="L696:M696"/>
    <mergeCell ref="N696:O696"/>
    <mergeCell ref="L697:M697"/>
    <mergeCell ref="N697:O697"/>
    <mergeCell ref="L698:M698"/>
    <mergeCell ref="N698:O698"/>
    <mergeCell ref="L699:M699"/>
    <mergeCell ref="N699:O699"/>
    <mergeCell ref="L700:M700"/>
    <mergeCell ref="N700:O700"/>
    <mergeCell ref="L701:M701"/>
    <mergeCell ref="N701:O701"/>
    <mergeCell ref="L702:M702"/>
    <mergeCell ref="N702:O702"/>
    <mergeCell ref="L703:M703"/>
    <mergeCell ref="N703:O703"/>
    <mergeCell ref="L686:M686"/>
    <mergeCell ref="N686:O686"/>
    <mergeCell ref="L687:M687"/>
    <mergeCell ref="N687:O687"/>
    <mergeCell ref="L688:M688"/>
    <mergeCell ref="N688:O688"/>
    <mergeCell ref="L689:M689"/>
    <mergeCell ref="N689:O689"/>
    <mergeCell ref="L690:M690"/>
    <mergeCell ref="N690:O690"/>
    <mergeCell ref="L691:M691"/>
    <mergeCell ref="N691:O691"/>
    <mergeCell ref="L692:M692"/>
    <mergeCell ref="N692:O692"/>
    <mergeCell ref="L693:M693"/>
    <mergeCell ref="N693:O693"/>
    <mergeCell ref="L694:M694"/>
    <mergeCell ref="N694:O694"/>
    <mergeCell ref="L677:M677"/>
    <mergeCell ref="N677:O677"/>
    <mergeCell ref="L678:M678"/>
    <mergeCell ref="N678:O678"/>
    <mergeCell ref="L679:M679"/>
    <mergeCell ref="N679:O679"/>
    <mergeCell ref="L680:M680"/>
    <mergeCell ref="N680:O680"/>
    <mergeCell ref="L681:M681"/>
    <mergeCell ref="N681:O681"/>
    <mergeCell ref="L682:M682"/>
    <mergeCell ref="N682:O682"/>
    <mergeCell ref="L683:M683"/>
    <mergeCell ref="N683:O683"/>
    <mergeCell ref="L684:M684"/>
    <mergeCell ref="N684:O684"/>
    <mergeCell ref="L685:M685"/>
    <mergeCell ref="N685:O685"/>
    <mergeCell ref="L668:M668"/>
    <mergeCell ref="N668:O668"/>
    <mergeCell ref="L669:M669"/>
    <mergeCell ref="N669:O669"/>
    <mergeCell ref="L670:M670"/>
    <mergeCell ref="N670:O670"/>
    <mergeCell ref="L671:M671"/>
    <mergeCell ref="N671:O671"/>
    <mergeCell ref="L672:M672"/>
    <mergeCell ref="N672:O672"/>
    <mergeCell ref="L673:M673"/>
    <mergeCell ref="N673:O673"/>
    <mergeCell ref="L674:M674"/>
    <mergeCell ref="N674:O674"/>
    <mergeCell ref="L675:M675"/>
    <mergeCell ref="N675:O675"/>
    <mergeCell ref="L676:M676"/>
    <mergeCell ref="N676:O676"/>
    <mergeCell ref="L659:M659"/>
    <mergeCell ref="N659:O659"/>
    <mergeCell ref="L660:M660"/>
    <mergeCell ref="N660:O660"/>
    <mergeCell ref="L661:M661"/>
    <mergeCell ref="N661:O661"/>
    <mergeCell ref="L662:M662"/>
    <mergeCell ref="N662:O662"/>
    <mergeCell ref="L663:M663"/>
    <mergeCell ref="N663:O663"/>
    <mergeCell ref="L664:M664"/>
    <mergeCell ref="N664:O664"/>
    <mergeCell ref="L665:M665"/>
    <mergeCell ref="N665:O665"/>
    <mergeCell ref="L666:M666"/>
    <mergeCell ref="N666:O666"/>
    <mergeCell ref="L667:M667"/>
    <mergeCell ref="N667:O667"/>
    <mergeCell ref="L650:M650"/>
    <mergeCell ref="N650:O650"/>
    <mergeCell ref="L651:M651"/>
    <mergeCell ref="N651:O651"/>
    <mergeCell ref="L652:M652"/>
    <mergeCell ref="N652:O652"/>
    <mergeCell ref="L653:M653"/>
    <mergeCell ref="N653:O653"/>
    <mergeCell ref="L654:M654"/>
    <mergeCell ref="N654:O654"/>
    <mergeCell ref="L655:M655"/>
    <mergeCell ref="N655:O655"/>
    <mergeCell ref="L656:M656"/>
    <mergeCell ref="N656:O656"/>
    <mergeCell ref="L657:M657"/>
    <mergeCell ref="N657:O657"/>
    <mergeCell ref="L658:M658"/>
    <mergeCell ref="N658:O658"/>
    <mergeCell ref="L641:M641"/>
    <mergeCell ref="N641:O641"/>
    <mergeCell ref="L642:M642"/>
    <mergeCell ref="N642:O642"/>
    <mergeCell ref="L643:M643"/>
    <mergeCell ref="N643:O643"/>
    <mergeCell ref="L644:M644"/>
    <mergeCell ref="N644:O644"/>
    <mergeCell ref="L645:M645"/>
    <mergeCell ref="N645:O645"/>
    <mergeCell ref="L646:M646"/>
    <mergeCell ref="N646:O646"/>
    <mergeCell ref="L647:M647"/>
    <mergeCell ref="N647:O647"/>
    <mergeCell ref="L648:M648"/>
    <mergeCell ref="N648:O648"/>
    <mergeCell ref="L649:M649"/>
    <mergeCell ref="N649:O649"/>
    <mergeCell ref="L632:M632"/>
    <mergeCell ref="N632:O632"/>
    <mergeCell ref="L633:M633"/>
    <mergeCell ref="N633:O633"/>
    <mergeCell ref="L634:M634"/>
    <mergeCell ref="N634:O634"/>
    <mergeCell ref="L635:M635"/>
    <mergeCell ref="N635:O635"/>
    <mergeCell ref="L636:M636"/>
    <mergeCell ref="N636:O636"/>
    <mergeCell ref="L637:M637"/>
    <mergeCell ref="N637:O637"/>
    <mergeCell ref="L638:M638"/>
    <mergeCell ref="N638:O638"/>
    <mergeCell ref="L639:M639"/>
    <mergeCell ref="N639:O639"/>
    <mergeCell ref="L640:M640"/>
    <mergeCell ref="N640:O640"/>
    <mergeCell ref="L623:M623"/>
    <mergeCell ref="N623:O623"/>
    <mergeCell ref="L624:M624"/>
    <mergeCell ref="N624:O624"/>
    <mergeCell ref="L625:M625"/>
    <mergeCell ref="N625:O625"/>
    <mergeCell ref="L626:M626"/>
    <mergeCell ref="N626:O626"/>
    <mergeCell ref="L627:M627"/>
    <mergeCell ref="N627:O627"/>
    <mergeCell ref="L628:M628"/>
    <mergeCell ref="N628:O628"/>
    <mergeCell ref="L629:M629"/>
    <mergeCell ref="N629:O629"/>
    <mergeCell ref="L630:M630"/>
    <mergeCell ref="N630:O630"/>
    <mergeCell ref="L631:M631"/>
    <mergeCell ref="N631:O631"/>
    <mergeCell ref="L614:M614"/>
    <mergeCell ref="N614:O614"/>
    <mergeCell ref="L615:M615"/>
    <mergeCell ref="N615:O615"/>
    <mergeCell ref="L616:M616"/>
    <mergeCell ref="N616:O616"/>
    <mergeCell ref="L617:M617"/>
    <mergeCell ref="N617:O617"/>
    <mergeCell ref="L618:M618"/>
    <mergeCell ref="N618:O618"/>
    <mergeCell ref="L619:M619"/>
    <mergeCell ref="N619:O619"/>
    <mergeCell ref="L620:M620"/>
    <mergeCell ref="N620:O620"/>
    <mergeCell ref="L621:M621"/>
    <mergeCell ref="N621:O621"/>
    <mergeCell ref="L622:M622"/>
    <mergeCell ref="N622:O622"/>
    <mergeCell ref="L605:M605"/>
    <mergeCell ref="N605:O605"/>
    <mergeCell ref="L606:M606"/>
    <mergeCell ref="N606:O606"/>
    <mergeCell ref="L607:M607"/>
    <mergeCell ref="N607:O607"/>
    <mergeCell ref="L608:M608"/>
    <mergeCell ref="N608:O608"/>
    <mergeCell ref="L609:M609"/>
    <mergeCell ref="N609:O609"/>
    <mergeCell ref="L610:M610"/>
    <mergeCell ref="N610:O610"/>
    <mergeCell ref="L611:M611"/>
    <mergeCell ref="N611:O611"/>
    <mergeCell ref="L612:M612"/>
    <mergeCell ref="N612:O612"/>
    <mergeCell ref="L613:M613"/>
    <mergeCell ref="N613:O613"/>
    <mergeCell ref="L596:M596"/>
    <mergeCell ref="N596:O596"/>
    <mergeCell ref="L597:M597"/>
    <mergeCell ref="N597:O597"/>
    <mergeCell ref="L598:M598"/>
    <mergeCell ref="N598:O598"/>
    <mergeCell ref="L599:M599"/>
    <mergeCell ref="N599:O599"/>
    <mergeCell ref="L600:M600"/>
    <mergeCell ref="N600:O600"/>
    <mergeCell ref="L601:M601"/>
    <mergeCell ref="N601:O601"/>
    <mergeCell ref="L602:M602"/>
    <mergeCell ref="N602:O602"/>
    <mergeCell ref="L603:M603"/>
    <mergeCell ref="N603:O603"/>
    <mergeCell ref="L604:M604"/>
    <mergeCell ref="N604:O604"/>
    <mergeCell ref="L587:M587"/>
    <mergeCell ref="N587:O587"/>
    <mergeCell ref="L588:M588"/>
    <mergeCell ref="N588:O588"/>
    <mergeCell ref="L589:M589"/>
    <mergeCell ref="N589:O589"/>
    <mergeCell ref="L590:M590"/>
    <mergeCell ref="N590:O590"/>
    <mergeCell ref="L591:M591"/>
    <mergeCell ref="N591:O591"/>
    <mergeCell ref="L592:M592"/>
    <mergeCell ref="N592:O592"/>
    <mergeCell ref="L593:M593"/>
    <mergeCell ref="N593:O593"/>
    <mergeCell ref="L594:M594"/>
    <mergeCell ref="N594:O594"/>
    <mergeCell ref="L595:M595"/>
    <mergeCell ref="N595:O595"/>
    <mergeCell ref="L578:M578"/>
    <mergeCell ref="N578:O578"/>
    <mergeCell ref="L579:M579"/>
    <mergeCell ref="N579:O579"/>
    <mergeCell ref="L580:M580"/>
    <mergeCell ref="N580:O580"/>
    <mergeCell ref="L581:M581"/>
    <mergeCell ref="N581:O581"/>
    <mergeCell ref="L582:M582"/>
    <mergeCell ref="N582:O582"/>
    <mergeCell ref="L583:M583"/>
    <mergeCell ref="N583:O583"/>
    <mergeCell ref="L584:M584"/>
    <mergeCell ref="N584:O584"/>
    <mergeCell ref="L585:M585"/>
    <mergeCell ref="N585:O585"/>
    <mergeCell ref="L586:M586"/>
    <mergeCell ref="N586:O586"/>
    <mergeCell ref="L569:M569"/>
    <mergeCell ref="N569:O569"/>
    <mergeCell ref="L570:M570"/>
    <mergeCell ref="N570:O570"/>
    <mergeCell ref="L571:M571"/>
    <mergeCell ref="N571:O571"/>
    <mergeCell ref="L572:M572"/>
    <mergeCell ref="N572:O572"/>
    <mergeCell ref="L573:M573"/>
    <mergeCell ref="N573:O573"/>
    <mergeCell ref="L574:M574"/>
    <mergeCell ref="N574:O574"/>
    <mergeCell ref="L575:M575"/>
    <mergeCell ref="N575:O575"/>
    <mergeCell ref="L576:M576"/>
    <mergeCell ref="N576:O576"/>
    <mergeCell ref="L577:M577"/>
    <mergeCell ref="N577:O577"/>
    <mergeCell ref="L560:M560"/>
    <mergeCell ref="N560:O560"/>
    <mergeCell ref="L561:M561"/>
    <mergeCell ref="N561:O561"/>
    <mergeCell ref="L562:M562"/>
    <mergeCell ref="N562:O562"/>
    <mergeCell ref="L563:M563"/>
    <mergeCell ref="N563:O563"/>
    <mergeCell ref="L564:M564"/>
    <mergeCell ref="N564:O564"/>
    <mergeCell ref="L565:M565"/>
    <mergeCell ref="N565:O565"/>
    <mergeCell ref="L566:M566"/>
    <mergeCell ref="N566:O566"/>
    <mergeCell ref="L567:M567"/>
    <mergeCell ref="N567:O567"/>
    <mergeCell ref="L568:M568"/>
    <mergeCell ref="N568:O568"/>
    <mergeCell ref="L551:M551"/>
    <mergeCell ref="N551:O551"/>
    <mergeCell ref="L552:M552"/>
    <mergeCell ref="N552:O552"/>
    <mergeCell ref="L553:M553"/>
    <mergeCell ref="N553:O553"/>
    <mergeCell ref="L554:M554"/>
    <mergeCell ref="N554:O554"/>
    <mergeCell ref="L555:M555"/>
    <mergeCell ref="N555:O555"/>
    <mergeCell ref="L556:M556"/>
    <mergeCell ref="N556:O556"/>
    <mergeCell ref="L557:M557"/>
    <mergeCell ref="N557:O557"/>
    <mergeCell ref="L558:M558"/>
    <mergeCell ref="N558:O558"/>
    <mergeCell ref="L559:M559"/>
    <mergeCell ref="N559:O559"/>
    <mergeCell ref="L542:M542"/>
    <mergeCell ref="N542:O542"/>
    <mergeCell ref="L543:M543"/>
    <mergeCell ref="N543:O543"/>
    <mergeCell ref="L544:M544"/>
    <mergeCell ref="N544:O544"/>
    <mergeCell ref="L545:M545"/>
    <mergeCell ref="N545:O545"/>
    <mergeCell ref="L546:M546"/>
    <mergeCell ref="N546:O546"/>
    <mergeCell ref="L547:M547"/>
    <mergeCell ref="N547:O547"/>
    <mergeCell ref="L548:M548"/>
    <mergeCell ref="N548:O548"/>
    <mergeCell ref="L549:M549"/>
    <mergeCell ref="N549:O549"/>
    <mergeCell ref="L550:M550"/>
    <mergeCell ref="N550:O550"/>
    <mergeCell ref="L533:M533"/>
    <mergeCell ref="N533:O533"/>
    <mergeCell ref="L534:M534"/>
    <mergeCell ref="N534:O534"/>
    <mergeCell ref="L535:M535"/>
    <mergeCell ref="N535:O535"/>
    <mergeCell ref="L536:M536"/>
    <mergeCell ref="N536:O536"/>
    <mergeCell ref="L537:M537"/>
    <mergeCell ref="N537:O537"/>
    <mergeCell ref="L538:M538"/>
    <mergeCell ref="N538:O538"/>
    <mergeCell ref="L539:M539"/>
    <mergeCell ref="N539:O539"/>
    <mergeCell ref="L540:M540"/>
    <mergeCell ref="N540:O540"/>
    <mergeCell ref="L541:M541"/>
    <mergeCell ref="N541:O541"/>
    <mergeCell ref="L524:M524"/>
    <mergeCell ref="N524:O524"/>
    <mergeCell ref="L525:M525"/>
    <mergeCell ref="N525:O525"/>
    <mergeCell ref="L526:M526"/>
    <mergeCell ref="N526:O526"/>
    <mergeCell ref="L527:M527"/>
    <mergeCell ref="N527:O527"/>
    <mergeCell ref="L528:M528"/>
    <mergeCell ref="N528:O528"/>
    <mergeCell ref="L529:M529"/>
    <mergeCell ref="N529:O529"/>
    <mergeCell ref="L530:M530"/>
    <mergeCell ref="N530:O530"/>
    <mergeCell ref="L531:M531"/>
    <mergeCell ref="N531:O531"/>
    <mergeCell ref="L532:M532"/>
    <mergeCell ref="N532:O532"/>
    <mergeCell ref="L515:M515"/>
    <mergeCell ref="N515:O515"/>
    <mergeCell ref="L516:M516"/>
    <mergeCell ref="N516:O516"/>
    <mergeCell ref="L517:M517"/>
    <mergeCell ref="N517:O517"/>
    <mergeCell ref="L518:M518"/>
    <mergeCell ref="N518:O518"/>
    <mergeCell ref="L519:M519"/>
    <mergeCell ref="N519:O519"/>
    <mergeCell ref="L520:M520"/>
    <mergeCell ref="N520:O520"/>
    <mergeCell ref="L521:M521"/>
    <mergeCell ref="N521:O521"/>
    <mergeCell ref="L522:M522"/>
    <mergeCell ref="N522:O522"/>
    <mergeCell ref="L523:M523"/>
    <mergeCell ref="N523:O523"/>
    <mergeCell ref="L506:M506"/>
    <mergeCell ref="N506:O506"/>
    <mergeCell ref="L507:M507"/>
    <mergeCell ref="N507:O507"/>
    <mergeCell ref="L508:M508"/>
    <mergeCell ref="N508:O508"/>
    <mergeCell ref="L509:M509"/>
    <mergeCell ref="N509:O509"/>
    <mergeCell ref="L510:M510"/>
    <mergeCell ref="N510:O510"/>
    <mergeCell ref="L511:M511"/>
    <mergeCell ref="N511:O511"/>
    <mergeCell ref="L512:M512"/>
    <mergeCell ref="N512:O512"/>
    <mergeCell ref="L513:M513"/>
    <mergeCell ref="N513:O513"/>
    <mergeCell ref="L514:M514"/>
    <mergeCell ref="N514:O514"/>
    <mergeCell ref="L497:M497"/>
    <mergeCell ref="N497:O497"/>
    <mergeCell ref="L498:M498"/>
    <mergeCell ref="N498:O498"/>
    <mergeCell ref="L499:M499"/>
    <mergeCell ref="N499:O499"/>
    <mergeCell ref="L500:M500"/>
    <mergeCell ref="N500:O500"/>
    <mergeCell ref="L501:M501"/>
    <mergeCell ref="N501:O501"/>
    <mergeCell ref="L502:M502"/>
    <mergeCell ref="N502:O502"/>
    <mergeCell ref="L503:M503"/>
    <mergeCell ref="N503:O503"/>
    <mergeCell ref="L504:M504"/>
    <mergeCell ref="N504:O504"/>
    <mergeCell ref="L505:M505"/>
    <mergeCell ref="N505:O505"/>
    <mergeCell ref="L488:M488"/>
    <mergeCell ref="N488:O488"/>
    <mergeCell ref="L489:M489"/>
    <mergeCell ref="N489:O489"/>
    <mergeCell ref="L490:M490"/>
    <mergeCell ref="N490:O490"/>
    <mergeCell ref="L491:M491"/>
    <mergeCell ref="N491:O491"/>
    <mergeCell ref="L492:M492"/>
    <mergeCell ref="N492:O492"/>
    <mergeCell ref="L493:M493"/>
    <mergeCell ref="N493:O493"/>
    <mergeCell ref="L494:M494"/>
    <mergeCell ref="N494:O494"/>
    <mergeCell ref="L495:M495"/>
    <mergeCell ref="N495:O495"/>
    <mergeCell ref="L496:M496"/>
    <mergeCell ref="N496:O496"/>
    <mergeCell ref="L479:M479"/>
    <mergeCell ref="N479:O479"/>
    <mergeCell ref="L480:M480"/>
    <mergeCell ref="N480:O480"/>
    <mergeCell ref="L481:M481"/>
    <mergeCell ref="N481:O481"/>
    <mergeCell ref="L482:M482"/>
    <mergeCell ref="N482:O482"/>
    <mergeCell ref="L483:M483"/>
    <mergeCell ref="N483:O483"/>
    <mergeCell ref="L484:M484"/>
    <mergeCell ref="N484:O484"/>
    <mergeCell ref="L485:M485"/>
    <mergeCell ref="N485:O485"/>
    <mergeCell ref="L486:M486"/>
    <mergeCell ref="N486:O486"/>
    <mergeCell ref="L487:M487"/>
    <mergeCell ref="N487:O487"/>
    <mergeCell ref="L470:M470"/>
    <mergeCell ref="N470:O470"/>
    <mergeCell ref="L471:M471"/>
    <mergeCell ref="N471:O471"/>
    <mergeCell ref="L472:M472"/>
    <mergeCell ref="N472:O472"/>
    <mergeCell ref="L473:M473"/>
    <mergeCell ref="N473:O473"/>
    <mergeCell ref="L474:M474"/>
    <mergeCell ref="N474:O474"/>
    <mergeCell ref="L475:M475"/>
    <mergeCell ref="N475:O475"/>
    <mergeCell ref="L476:M476"/>
    <mergeCell ref="N476:O476"/>
    <mergeCell ref="L477:M477"/>
    <mergeCell ref="N477:O477"/>
    <mergeCell ref="L478:M478"/>
    <mergeCell ref="N478:O478"/>
    <mergeCell ref="L461:M461"/>
    <mergeCell ref="N461:O461"/>
    <mergeCell ref="L462:M462"/>
    <mergeCell ref="N462:O462"/>
    <mergeCell ref="L463:M463"/>
    <mergeCell ref="N463:O463"/>
    <mergeCell ref="L464:M464"/>
    <mergeCell ref="N464:O464"/>
    <mergeCell ref="L465:M465"/>
    <mergeCell ref="N465:O465"/>
    <mergeCell ref="L466:M466"/>
    <mergeCell ref="N466:O466"/>
    <mergeCell ref="L467:M467"/>
    <mergeCell ref="N467:O467"/>
    <mergeCell ref="L468:M468"/>
    <mergeCell ref="N468:O468"/>
    <mergeCell ref="L469:M469"/>
    <mergeCell ref="N469:O469"/>
    <mergeCell ref="L452:M452"/>
    <mergeCell ref="N452:O452"/>
    <mergeCell ref="L453:M453"/>
    <mergeCell ref="N453:O453"/>
    <mergeCell ref="L454:M454"/>
    <mergeCell ref="N454:O454"/>
    <mergeCell ref="L455:M455"/>
    <mergeCell ref="N455:O455"/>
    <mergeCell ref="L456:M456"/>
    <mergeCell ref="N456:O456"/>
    <mergeCell ref="L457:M457"/>
    <mergeCell ref="N457:O457"/>
    <mergeCell ref="L458:M458"/>
    <mergeCell ref="N458:O458"/>
    <mergeCell ref="L459:M459"/>
    <mergeCell ref="N459:O459"/>
    <mergeCell ref="L460:M460"/>
    <mergeCell ref="N460:O460"/>
    <mergeCell ref="L443:M443"/>
    <mergeCell ref="N443:O443"/>
    <mergeCell ref="L444:M444"/>
    <mergeCell ref="N444:O444"/>
    <mergeCell ref="L445:M445"/>
    <mergeCell ref="N445:O445"/>
    <mergeCell ref="L446:M446"/>
    <mergeCell ref="N446:O446"/>
    <mergeCell ref="L447:M447"/>
    <mergeCell ref="N447:O447"/>
    <mergeCell ref="L448:M448"/>
    <mergeCell ref="N448:O448"/>
    <mergeCell ref="L449:M449"/>
    <mergeCell ref="N449:O449"/>
    <mergeCell ref="L450:M450"/>
    <mergeCell ref="N450:O450"/>
    <mergeCell ref="L451:M451"/>
    <mergeCell ref="N451:O451"/>
    <mergeCell ref="L434:M434"/>
    <mergeCell ref="N434:O434"/>
    <mergeCell ref="L435:M435"/>
    <mergeCell ref="N435:O435"/>
    <mergeCell ref="L436:M436"/>
    <mergeCell ref="N436:O436"/>
    <mergeCell ref="L437:M437"/>
    <mergeCell ref="N437:O437"/>
    <mergeCell ref="L438:M438"/>
    <mergeCell ref="N438:O438"/>
    <mergeCell ref="L439:M439"/>
    <mergeCell ref="N439:O439"/>
    <mergeCell ref="L440:M440"/>
    <mergeCell ref="N440:O440"/>
    <mergeCell ref="L441:M441"/>
    <mergeCell ref="N441:O441"/>
    <mergeCell ref="L442:M442"/>
    <mergeCell ref="N442:O442"/>
    <mergeCell ref="L425:M425"/>
    <mergeCell ref="N425:O425"/>
    <mergeCell ref="L426:M426"/>
    <mergeCell ref="N426:O426"/>
    <mergeCell ref="L427:M427"/>
    <mergeCell ref="N427:O427"/>
    <mergeCell ref="L428:M428"/>
    <mergeCell ref="N428:O428"/>
    <mergeCell ref="L429:M429"/>
    <mergeCell ref="N429:O429"/>
    <mergeCell ref="L430:M430"/>
    <mergeCell ref="N430:O430"/>
    <mergeCell ref="L431:M431"/>
    <mergeCell ref="N431:O431"/>
    <mergeCell ref="L432:M432"/>
    <mergeCell ref="N432:O432"/>
    <mergeCell ref="L433:M433"/>
    <mergeCell ref="N433:O433"/>
    <mergeCell ref="L416:M416"/>
    <mergeCell ref="N416:O416"/>
    <mergeCell ref="L417:M417"/>
    <mergeCell ref="N417:O417"/>
    <mergeCell ref="L418:M418"/>
    <mergeCell ref="N418:O418"/>
    <mergeCell ref="L419:M419"/>
    <mergeCell ref="N419:O419"/>
    <mergeCell ref="L420:M420"/>
    <mergeCell ref="N420:O420"/>
    <mergeCell ref="L421:M421"/>
    <mergeCell ref="N421:O421"/>
    <mergeCell ref="L422:M422"/>
    <mergeCell ref="N422:O422"/>
    <mergeCell ref="L423:M423"/>
    <mergeCell ref="N423:O423"/>
    <mergeCell ref="L424:M424"/>
    <mergeCell ref="N424:O424"/>
    <mergeCell ref="L407:M407"/>
    <mergeCell ref="N407:O407"/>
    <mergeCell ref="L408:M408"/>
    <mergeCell ref="N408:O408"/>
    <mergeCell ref="L409:M409"/>
    <mergeCell ref="N409:O409"/>
    <mergeCell ref="L410:M410"/>
    <mergeCell ref="N410:O410"/>
    <mergeCell ref="L411:M411"/>
    <mergeCell ref="N411:O411"/>
    <mergeCell ref="L412:M412"/>
    <mergeCell ref="N412:O412"/>
    <mergeCell ref="L413:M413"/>
    <mergeCell ref="N413:O413"/>
    <mergeCell ref="L414:M414"/>
    <mergeCell ref="N414:O414"/>
    <mergeCell ref="L415:M415"/>
    <mergeCell ref="N415:O415"/>
    <mergeCell ref="L398:M398"/>
    <mergeCell ref="N398:O398"/>
    <mergeCell ref="L399:M399"/>
    <mergeCell ref="N399:O399"/>
    <mergeCell ref="L400:M400"/>
    <mergeCell ref="N400:O400"/>
    <mergeCell ref="L401:M401"/>
    <mergeCell ref="N401:O401"/>
    <mergeCell ref="L402:M402"/>
    <mergeCell ref="N402:O402"/>
    <mergeCell ref="L403:M403"/>
    <mergeCell ref="N403:O403"/>
    <mergeCell ref="L404:M404"/>
    <mergeCell ref="N404:O404"/>
    <mergeCell ref="L405:M405"/>
    <mergeCell ref="N405:O405"/>
    <mergeCell ref="L406:M406"/>
    <mergeCell ref="N406:O406"/>
    <mergeCell ref="L389:M389"/>
    <mergeCell ref="N389:O389"/>
    <mergeCell ref="L390:M390"/>
    <mergeCell ref="N390:O390"/>
    <mergeCell ref="L391:M391"/>
    <mergeCell ref="N391:O391"/>
    <mergeCell ref="L392:M392"/>
    <mergeCell ref="N392:O392"/>
    <mergeCell ref="L393:M393"/>
    <mergeCell ref="N393:O393"/>
    <mergeCell ref="L394:M394"/>
    <mergeCell ref="N394:O394"/>
    <mergeCell ref="L395:M395"/>
    <mergeCell ref="N395:O395"/>
    <mergeCell ref="L396:M396"/>
    <mergeCell ref="N396:O396"/>
    <mergeCell ref="L397:M397"/>
    <mergeCell ref="N397:O397"/>
    <mergeCell ref="L380:M380"/>
    <mergeCell ref="N380:O380"/>
    <mergeCell ref="L381:M381"/>
    <mergeCell ref="N381:O381"/>
    <mergeCell ref="L382:M382"/>
    <mergeCell ref="N382:O382"/>
    <mergeCell ref="L383:M383"/>
    <mergeCell ref="N383:O383"/>
    <mergeCell ref="L384:M384"/>
    <mergeCell ref="N384:O384"/>
    <mergeCell ref="L385:M385"/>
    <mergeCell ref="N385:O385"/>
    <mergeCell ref="L386:M386"/>
    <mergeCell ref="N386:O386"/>
    <mergeCell ref="L387:M387"/>
    <mergeCell ref="N387:O387"/>
    <mergeCell ref="L388:M388"/>
    <mergeCell ref="N388:O388"/>
    <mergeCell ref="L371:M371"/>
    <mergeCell ref="N371:O371"/>
    <mergeCell ref="L372:M372"/>
    <mergeCell ref="N372:O372"/>
    <mergeCell ref="L373:M373"/>
    <mergeCell ref="N373:O373"/>
    <mergeCell ref="L374:M374"/>
    <mergeCell ref="N374:O374"/>
    <mergeCell ref="L375:M375"/>
    <mergeCell ref="N375:O375"/>
    <mergeCell ref="L376:M376"/>
    <mergeCell ref="N376:O376"/>
    <mergeCell ref="L377:M377"/>
    <mergeCell ref="N377:O377"/>
    <mergeCell ref="L378:M378"/>
    <mergeCell ref="N378:O378"/>
    <mergeCell ref="L379:M379"/>
    <mergeCell ref="N379:O379"/>
    <mergeCell ref="L362:M362"/>
    <mergeCell ref="N362:O362"/>
    <mergeCell ref="L363:M363"/>
    <mergeCell ref="N363:O363"/>
    <mergeCell ref="L364:M364"/>
    <mergeCell ref="N364:O364"/>
    <mergeCell ref="L365:M365"/>
    <mergeCell ref="N365:O365"/>
    <mergeCell ref="L366:M366"/>
    <mergeCell ref="N366:O366"/>
    <mergeCell ref="L367:M367"/>
    <mergeCell ref="N367:O367"/>
    <mergeCell ref="L368:M368"/>
    <mergeCell ref="N368:O368"/>
    <mergeCell ref="L369:M369"/>
    <mergeCell ref="N369:O369"/>
    <mergeCell ref="L370:M370"/>
    <mergeCell ref="N370:O370"/>
    <mergeCell ref="L353:M353"/>
    <mergeCell ref="N353:O353"/>
    <mergeCell ref="L354:M354"/>
    <mergeCell ref="N354:O354"/>
    <mergeCell ref="L355:M355"/>
    <mergeCell ref="N355:O355"/>
    <mergeCell ref="L356:M356"/>
    <mergeCell ref="N356:O356"/>
    <mergeCell ref="L357:M357"/>
    <mergeCell ref="N357:O357"/>
    <mergeCell ref="L358:M358"/>
    <mergeCell ref="N358:O358"/>
    <mergeCell ref="L359:M359"/>
    <mergeCell ref="N359:O359"/>
    <mergeCell ref="L360:M360"/>
    <mergeCell ref="N360:O360"/>
    <mergeCell ref="L361:M361"/>
    <mergeCell ref="N361:O361"/>
    <mergeCell ref="L344:M344"/>
    <mergeCell ref="N344:O344"/>
    <mergeCell ref="L345:M345"/>
    <mergeCell ref="N345:O345"/>
    <mergeCell ref="L346:M346"/>
    <mergeCell ref="N346:O346"/>
    <mergeCell ref="L347:M347"/>
    <mergeCell ref="N347:O347"/>
    <mergeCell ref="L348:M348"/>
    <mergeCell ref="N348:O348"/>
    <mergeCell ref="L349:M349"/>
    <mergeCell ref="N349:O349"/>
    <mergeCell ref="L350:M350"/>
    <mergeCell ref="N350:O350"/>
    <mergeCell ref="L351:M351"/>
    <mergeCell ref="N351:O351"/>
    <mergeCell ref="L352:M352"/>
    <mergeCell ref="N352:O352"/>
    <mergeCell ref="L335:M335"/>
    <mergeCell ref="N335:O335"/>
    <mergeCell ref="L336:M336"/>
    <mergeCell ref="N336:O336"/>
    <mergeCell ref="L337:M337"/>
    <mergeCell ref="N337:O337"/>
    <mergeCell ref="L338:M338"/>
    <mergeCell ref="N338:O338"/>
    <mergeCell ref="L339:M339"/>
    <mergeCell ref="N339:O339"/>
    <mergeCell ref="L340:M340"/>
    <mergeCell ref="N340:O340"/>
    <mergeCell ref="L341:M341"/>
    <mergeCell ref="N341:O341"/>
    <mergeCell ref="L342:M342"/>
    <mergeCell ref="N342:O342"/>
    <mergeCell ref="L343:M343"/>
    <mergeCell ref="N343:O343"/>
    <mergeCell ref="L326:M326"/>
    <mergeCell ref="N326:O326"/>
    <mergeCell ref="L327:M327"/>
    <mergeCell ref="N327:O327"/>
    <mergeCell ref="L328:M328"/>
    <mergeCell ref="N328:O328"/>
    <mergeCell ref="L329:M329"/>
    <mergeCell ref="N329:O329"/>
    <mergeCell ref="L330:M330"/>
    <mergeCell ref="N330:O330"/>
    <mergeCell ref="L331:M331"/>
    <mergeCell ref="N331:O331"/>
    <mergeCell ref="L332:M332"/>
    <mergeCell ref="N332:O332"/>
    <mergeCell ref="L333:M333"/>
    <mergeCell ref="N333:O333"/>
    <mergeCell ref="L334:M334"/>
    <mergeCell ref="N334:O334"/>
    <mergeCell ref="L317:M317"/>
    <mergeCell ref="N317:O317"/>
    <mergeCell ref="L318:M318"/>
    <mergeCell ref="N318:O318"/>
    <mergeCell ref="L319:M319"/>
    <mergeCell ref="N319:O319"/>
    <mergeCell ref="L320:M320"/>
    <mergeCell ref="N320:O320"/>
    <mergeCell ref="L321:M321"/>
    <mergeCell ref="N321:O321"/>
    <mergeCell ref="L322:M322"/>
    <mergeCell ref="N322:O322"/>
    <mergeCell ref="L323:M323"/>
    <mergeCell ref="N323:O323"/>
    <mergeCell ref="L324:M324"/>
    <mergeCell ref="N324:O324"/>
    <mergeCell ref="L325:M325"/>
    <mergeCell ref="N325:O325"/>
    <mergeCell ref="L308:M308"/>
    <mergeCell ref="N308:O308"/>
    <mergeCell ref="L309:M309"/>
    <mergeCell ref="N309:O309"/>
    <mergeCell ref="L310:M310"/>
    <mergeCell ref="N310:O310"/>
    <mergeCell ref="L311:M311"/>
    <mergeCell ref="N311:O311"/>
    <mergeCell ref="L312:M312"/>
    <mergeCell ref="N312:O312"/>
    <mergeCell ref="L313:M313"/>
    <mergeCell ref="N313:O313"/>
    <mergeCell ref="L314:M314"/>
    <mergeCell ref="N314:O314"/>
    <mergeCell ref="L315:M315"/>
    <mergeCell ref="N315:O315"/>
    <mergeCell ref="L316:M316"/>
    <mergeCell ref="N316:O316"/>
    <mergeCell ref="L296:M296"/>
    <mergeCell ref="N296:O296"/>
    <mergeCell ref="L297:M297"/>
    <mergeCell ref="N297:O297"/>
    <mergeCell ref="L298:M298"/>
    <mergeCell ref="N298:O298"/>
    <mergeCell ref="L302:M302"/>
    <mergeCell ref="N302:O302"/>
    <mergeCell ref="L303:M303"/>
    <mergeCell ref="N303:O303"/>
    <mergeCell ref="L304:M304"/>
    <mergeCell ref="N304:O304"/>
    <mergeCell ref="L305:M305"/>
    <mergeCell ref="N305:O305"/>
    <mergeCell ref="L306:M306"/>
    <mergeCell ref="N306:O306"/>
    <mergeCell ref="L307:M307"/>
    <mergeCell ref="N307:O307"/>
    <mergeCell ref="L287:M287"/>
    <mergeCell ref="N287:O287"/>
    <mergeCell ref="L288:M288"/>
    <mergeCell ref="N288:O288"/>
    <mergeCell ref="L289:M289"/>
    <mergeCell ref="N289:O289"/>
    <mergeCell ref="L290:M290"/>
    <mergeCell ref="N290:O290"/>
    <mergeCell ref="L291:M291"/>
    <mergeCell ref="N291:O291"/>
    <mergeCell ref="L292:M292"/>
    <mergeCell ref="N292:O292"/>
    <mergeCell ref="L293:M293"/>
    <mergeCell ref="N293:O293"/>
    <mergeCell ref="L294:M294"/>
    <mergeCell ref="N294:O294"/>
    <mergeCell ref="L295:M295"/>
    <mergeCell ref="N295:O295"/>
    <mergeCell ref="L286:M286"/>
    <mergeCell ref="N286:O286"/>
    <mergeCell ref="L270:M270"/>
    <mergeCell ref="N270:O270"/>
    <mergeCell ref="L271:M271"/>
    <mergeCell ref="N271:O271"/>
    <mergeCell ref="L272:M272"/>
    <mergeCell ref="N272:O272"/>
    <mergeCell ref="L273:M273"/>
    <mergeCell ref="N273:O273"/>
    <mergeCell ref="L274:M274"/>
    <mergeCell ref="N274:O274"/>
    <mergeCell ref="L275:M275"/>
    <mergeCell ref="N275:O275"/>
    <mergeCell ref="L276:M276"/>
    <mergeCell ref="N276:O276"/>
    <mergeCell ref="L277:M277"/>
    <mergeCell ref="N277:O277"/>
    <mergeCell ref="L268:M268"/>
    <mergeCell ref="N268:O268"/>
    <mergeCell ref="L269:M269"/>
    <mergeCell ref="N269:O269"/>
    <mergeCell ref="L279:M279"/>
    <mergeCell ref="N279:O279"/>
    <mergeCell ref="L280:M280"/>
    <mergeCell ref="N280:O280"/>
    <mergeCell ref="L281:M281"/>
    <mergeCell ref="N281:O281"/>
    <mergeCell ref="L282:M282"/>
    <mergeCell ref="N282:O282"/>
    <mergeCell ref="L283:M283"/>
    <mergeCell ref="N283:O283"/>
    <mergeCell ref="L284:M284"/>
    <mergeCell ref="N284:O284"/>
    <mergeCell ref="L285:M285"/>
    <mergeCell ref="N285:O285"/>
    <mergeCell ref="L253:M253"/>
    <mergeCell ref="N253:O253"/>
    <mergeCell ref="L254:M254"/>
    <mergeCell ref="N254:O254"/>
    <mergeCell ref="L255:M255"/>
    <mergeCell ref="N255:O255"/>
    <mergeCell ref="L256:M256"/>
    <mergeCell ref="N256:O256"/>
    <mergeCell ref="L257:M257"/>
    <mergeCell ref="N257:O257"/>
    <mergeCell ref="L258:M258"/>
    <mergeCell ref="N258:O258"/>
    <mergeCell ref="L259:M259"/>
    <mergeCell ref="N259:O259"/>
    <mergeCell ref="L260:M260"/>
    <mergeCell ref="N260:O260"/>
    <mergeCell ref="L278:M278"/>
    <mergeCell ref="N278:O278"/>
    <mergeCell ref="L261:M261"/>
    <mergeCell ref="N261:O261"/>
    <mergeCell ref="L262:M262"/>
    <mergeCell ref="N262:O262"/>
    <mergeCell ref="L263:M263"/>
    <mergeCell ref="N263:O263"/>
    <mergeCell ref="L264:M264"/>
    <mergeCell ref="N264:O264"/>
    <mergeCell ref="L265:M265"/>
    <mergeCell ref="N265:O265"/>
    <mergeCell ref="L266:M266"/>
    <mergeCell ref="N266:O266"/>
    <mergeCell ref="L267:M267"/>
    <mergeCell ref="N267:O267"/>
    <mergeCell ref="L244:M244"/>
    <mergeCell ref="N244:O244"/>
    <mergeCell ref="L245:M245"/>
    <mergeCell ref="N245:O245"/>
    <mergeCell ref="L246:M246"/>
    <mergeCell ref="N246:O246"/>
    <mergeCell ref="L247:M247"/>
    <mergeCell ref="N247:O247"/>
    <mergeCell ref="L248:M248"/>
    <mergeCell ref="N248:O248"/>
    <mergeCell ref="L249:M249"/>
    <mergeCell ref="N249:O249"/>
    <mergeCell ref="L250:M250"/>
    <mergeCell ref="N250:O250"/>
    <mergeCell ref="L251:M251"/>
    <mergeCell ref="N251:O251"/>
    <mergeCell ref="L252:M252"/>
    <mergeCell ref="N252:O252"/>
    <mergeCell ref="L235:M235"/>
    <mergeCell ref="N235:O235"/>
    <mergeCell ref="L236:M236"/>
    <mergeCell ref="N236:O236"/>
    <mergeCell ref="L237:M237"/>
    <mergeCell ref="N237:O237"/>
    <mergeCell ref="L238:M238"/>
    <mergeCell ref="N238:O238"/>
    <mergeCell ref="L239:M239"/>
    <mergeCell ref="N239:O239"/>
    <mergeCell ref="L240:M240"/>
    <mergeCell ref="N240:O240"/>
    <mergeCell ref="L241:M241"/>
    <mergeCell ref="N241:O241"/>
    <mergeCell ref="L242:M242"/>
    <mergeCell ref="N242:O242"/>
    <mergeCell ref="L243:M243"/>
    <mergeCell ref="N243:O243"/>
    <mergeCell ref="L226:M226"/>
    <mergeCell ref="N226:O226"/>
    <mergeCell ref="L227:M227"/>
    <mergeCell ref="N227:O227"/>
    <mergeCell ref="L228:M228"/>
    <mergeCell ref="N228:O228"/>
    <mergeCell ref="L229:M229"/>
    <mergeCell ref="N229:O229"/>
    <mergeCell ref="L230:M230"/>
    <mergeCell ref="N230:O230"/>
    <mergeCell ref="L231:M231"/>
    <mergeCell ref="N231:O231"/>
    <mergeCell ref="L232:M232"/>
    <mergeCell ref="N232:O232"/>
    <mergeCell ref="L233:M233"/>
    <mergeCell ref="N233:O233"/>
    <mergeCell ref="L234:M234"/>
    <mergeCell ref="N234:O234"/>
    <mergeCell ref="L217:M217"/>
    <mergeCell ref="N217:O217"/>
    <mergeCell ref="L218:M218"/>
    <mergeCell ref="N218:O218"/>
    <mergeCell ref="L219:M219"/>
    <mergeCell ref="N219:O219"/>
    <mergeCell ref="L220:M220"/>
    <mergeCell ref="N220:O220"/>
    <mergeCell ref="L221:M221"/>
    <mergeCell ref="N221:O221"/>
    <mergeCell ref="L222:M222"/>
    <mergeCell ref="N222:O222"/>
    <mergeCell ref="L223:M223"/>
    <mergeCell ref="N223:O223"/>
    <mergeCell ref="L224:M224"/>
    <mergeCell ref="N224:O224"/>
    <mergeCell ref="L225:M225"/>
    <mergeCell ref="N225:O225"/>
    <mergeCell ref="L208:M208"/>
    <mergeCell ref="N208:O208"/>
    <mergeCell ref="L209:M209"/>
    <mergeCell ref="N209:O209"/>
    <mergeCell ref="L210:M210"/>
    <mergeCell ref="N210:O210"/>
    <mergeCell ref="L211:M211"/>
    <mergeCell ref="N211:O211"/>
    <mergeCell ref="L212:M212"/>
    <mergeCell ref="N212:O212"/>
    <mergeCell ref="L213:M213"/>
    <mergeCell ref="N213:O213"/>
    <mergeCell ref="L214:M214"/>
    <mergeCell ref="N214:O214"/>
    <mergeCell ref="L215:M215"/>
    <mergeCell ref="N215:O215"/>
    <mergeCell ref="L216:M216"/>
    <mergeCell ref="N216:O216"/>
    <mergeCell ref="L199:M199"/>
    <mergeCell ref="N199:O199"/>
    <mergeCell ref="L200:M200"/>
    <mergeCell ref="N200:O200"/>
    <mergeCell ref="L201:M201"/>
    <mergeCell ref="N201:O201"/>
    <mergeCell ref="L202:M202"/>
    <mergeCell ref="N202:O202"/>
    <mergeCell ref="L203:M203"/>
    <mergeCell ref="N203:O203"/>
    <mergeCell ref="L204:M204"/>
    <mergeCell ref="N204:O204"/>
    <mergeCell ref="L205:M205"/>
    <mergeCell ref="N205:O205"/>
    <mergeCell ref="L206:M206"/>
    <mergeCell ref="N206:O206"/>
    <mergeCell ref="L207:M207"/>
    <mergeCell ref="N207:O207"/>
    <mergeCell ref="L190:M190"/>
    <mergeCell ref="N190:O190"/>
    <mergeCell ref="L191:M191"/>
    <mergeCell ref="N191:O191"/>
    <mergeCell ref="L192:M192"/>
    <mergeCell ref="N192:O192"/>
    <mergeCell ref="L193:M193"/>
    <mergeCell ref="N193:O193"/>
    <mergeCell ref="L194:M194"/>
    <mergeCell ref="N194:O194"/>
    <mergeCell ref="L195:M195"/>
    <mergeCell ref="N195:O195"/>
    <mergeCell ref="L196:M196"/>
    <mergeCell ref="N196:O196"/>
    <mergeCell ref="L197:M197"/>
    <mergeCell ref="N197:O197"/>
    <mergeCell ref="L198:M198"/>
    <mergeCell ref="N198:O198"/>
    <mergeCell ref="L181:M181"/>
    <mergeCell ref="N181:O181"/>
    <mergeCell ref="L182:M182"/>
    <mergeCell ref="N182:O182"/>
    <mergeCell ref="L183:M183"/>
    <mergeCell ref="N183:O183"/>
    <mergeCell ref="L184:M184"/>
    <mergeCell ref="N184:O184"/>
    <mergeCell ref="L185:M185"/>
    <mergeCell ref="N185:O185"/>
    <mergeCell ref="L186:M186"/>
    <mergeCell ref="N186:O186"/>
    <mergeCell ref="L187:M187"/>
    <mergeCell ref="N187:O187"/>
    <mergeCell ref="L188:M188"/>
    <mergeCell ref="N188:O188"/>
    <mergeCell ref="L189:M189"/>
    <mergeCell ref="N189:O189"/>
    <mergeCell ref="L172:M172"/>
    <mergeCell ref="N172:O172"/>
    <mergeCell ref="L173:M173"/>
    <mergeCell ref="N173:O173"/>
    <mergeCell ref="L174:M174"/>
    <mergeCell ref="N174:O174"/>
    <mergeCell ref="L175:M175"/>
    <mergeCell ref="N175:O175"/>
    <mergeCell ref="L176:M176"/>
    <mergeCell ref="N176:O176"/>
    <mergeCell ref="L177:M177"/>
    <mergeCell ref="N177:O177"/>
    <mergeCell ref="L178:M178"/>
    <mergeCell ref="N178:O178"/>
    <mergeCell ref="L179:M179"/>
    <mergeCell ref="N179:O179"/>
    <mergeCell ref="L180:M180"/>
    <mergeCell ref="N180:O180"/>
    <mergeCell ref="L163:M163"/>
    <mergeCell ref="N163:O163"/>
    <mergeCell ref="L164:M164"/>
    <mergeCell ref="N164:O164"/>
    <mergeCell ref="L165:M165"/>
    <mergeCell ref="N165:O165"/>
    <mergeCell ref="L166:M166"/>
    <mergeCell ref="N166:O166"/>
    <mergeCell ref="L167:M167"/>
    <mergeCell ref="N167:O167"/>
    <mergeCell ref="L168:M168"/>
    <mergeCell ref="N168:O168"/>
    <mergeCell ref="L169:M169"/>
    <mergeCell ref="N169:O169"/>
    <mergeCell ref="L170:M170"/>
    <mergeCell ref="N170:O170"/>
    <mergeCell ref="L171:M171"/>
    <mergeCell ref="N171:O171"/>
    <mergeCell ref="L154:M154"/>
    <mergeCell ref="N154:O154"/>
    <mergeCell ref="L155:M155"/>
    <mergeCell ref="N155:O155"/>
    <mergeCell ref="L156:M156"/>
    <mergeCell ref="N156:O156"/>
    <mergeCell ref="L157:M157"/>
    <mergeCell ref="N157:O157"/>
    <mergeCell ref="L158:M158"/>
    <mergeCell ref="N158:O158"/>
    <mergeCell ref="L159:M159"/>
    <mergeCell ref="N159:O159"/>
    <mergeCell ref="L160:M160"/>
    <mergeCell ref="N160:O160"/>
    <mergeCell ref="L161:M161"/>
    <mergeCell ref="N161:O161"/>
    <mergeCell ref="L162:M162"/>
    <mergeCell ref="N162:O162"/>
    <mergeCell ref="L145:M145"/>
    <mergeCell ref="N145:O145"/>
    <mergeCell ref="L146:M146"/>
    <mergeCell ref="N146:O146"/>
    <mergeCell ref="L147:M147"/>
    <mergeCell ref="N147:O147"/>
    <mergeCell ref="L148:M148"/>
    <mergeCell ref="N148:O148"/>
    <mergeCell ref="L149:M149"/>
    <mergeCell ref="N149:O149"/>
    <mergeCell ref="L150:M150"/>
    <mergeCell ref="N150:O150"/>
    <mergeCell ref="L151:M151"/>
    <mergeCell ref="N151:O151"/>
    <mergeCell ref="L152:M152"/>
    <mergeCell ref="N152:O152"/>
    <mergeCell ref="L153:M153"/>
    <mergeCell ref="N153:O153"/>
    <mergeCell ref="L135:M135"/>
    <mergeCell ref="N135:O135"/>
    <mergeCell ref="L136:M136"/>
    <mergeCell ref="N136:O136"/>
    <mergeCell ref="L138:M138"/>
    <mergeCell ref="N138:O138"/>
    <mergeCell ref="L139:M139"/>
    <mergeCell ref="N139:O139"/>
    <mergeCell ref="L140:M140"/>
    <mergeCell ref="N140:O140"/>
    <mergeCell ref="L141:M141"/>
    <mergeCell ref="N141:O141"/>
    <mergeCell ref="L142:M142"/>
    <mergeCell ref="N142:O142"/>
    <mergeCell ref="L143:M143"/>
    <mergeCell ref="N143:O143"/>
    <mergeCell ref="L144:M144"/>
    <mergeCell ref="N144:O144"/>
    <mergeCell ref="L126:M126"/>
    <mergeCell ref="N126:O126"/>
    <mergeCell ref="L127:M127"/>
    <mergeCell ref="N127:O127"/>
    <mergeCell ref="L128:M128"/>
    <mergeCell ref="N128:O128"/>
    <mergeCell ref="L129:M129"/>
    <mergeCell ref="N129:O129"/>
    <mergeCell ref="L130:M130"/>
    <mergeCell ref="N130:O130"/>
    <mergeCell ref="L131:M131"/>
    <mergeCell ref="N131:O131"/>
    <mergeCell ref="L132:M132"/>
    <mergeCell ref="N132:O132"/>
    <mergeCell ref="L133:M133"/>
    <mergeCell ref="N133:O133"/>
    <mergeCell ref="L134:M134"/>
    <mergeCell ref="N134:O134"/>
    <mergeCell ref="L117:M117"/>
    <mergeCell ref="N117:O117"/>
    <mergeCell ref="L118:M118"/>
    <mergeCell ref="N118:O118"/>
    <mergeCell ref="L119:M119"/>
    <mergeCell ref="N119:O119"/>
    <mergeCell ref="L120:M120"/>
    <mergeCell ref="N120:O120"/>
    <mergeCell ref="L121:M121"/>
    <mergeCell ref="N121:O121"/>
    <mergeCell ref="L122:M122"/>
    <mergeCell ref="N122:O122"/>
    <mergeCell ref="L123:M123"/>
    <mergeCell ref="N123:O123"/>
    <mergeCell ref="L124:M124"/>
    <mergeCell ref="N124:O124"/>
    <mergeCell ref="L125:M125"/>
    <mergeCell ref="N125:O125"/>
    <mergeCell ref="L108:M108"/>
    <mergeCell ref="N108:O108"/>
    <mergeCell ref="L109:M109"/>
    <mergeCell ref="N109:O109"/>
    <mergeCell ref="L110:M110"/>
    <mergeCell ref="N110:O110"/>
    <mergeCell ref="L111:M111"/>
    <mergeCell ref="N111:O111"/>
    <mergeCell ref="L112:M112"/>
    <mergeCell ref="N112:O112"/>
    <mergeCell ref="L113:M113"/>
    <mergeCell ref="N113:O113"/>
    <mergeCell ref="L114:M114"/>
    <mergeCell ref="N114:O114"/>
    <mergeCell ref="L115:M115"/>
    <mergeCell ref="N115:O115"/>
    <mergeCell ref="L116:M116"/>
    <mergeCell ref="N116:O116"/>
    <mergeCell ref="L99:M99"/>
    <mergeCell ref="N99:O99"/>
    <mergeCell ref="L100:M100"/>
    <mergeCell ref="N100:O100"/>
    <mergeCell ref="L101:M101"/>
    <mergeCell ref="N101:O101"/>
    <mergeCell ref="L102:M102"/>
    <mergeCell ref="N102:O102"/>
    <mergeCell ref="L103:M103"/>
    <mergeCell ref="N103:O103"/>
    <mergeCell ref="L104:M104"/>
    <mergeCell ref="N104:O104"/>
    <mergeCell ref="L105:M105"/>
    <mergeCell ref="N105:O105"/>
    <mergeCell ref="L106:M106"/>
    <mergeCell ref="N106:O106"/>
    <mergeCell ref="L107:M107"/>
    <mergeCell ref="N107:O107"/>
    <mergeCell ref="L90:M90"/>
    <mergeCell ref="N90:O90"/>
    <mergeCell ref="L91:M91"/>
    <mergeCell ref="N91:O91"/>
    <mergeCell ref="L92:M92"/>
    <mergeCell ref="N92:O92"/>
    <mergeCell ref="L93:M93"/>
    <mergeCell ref="N93:O93"/>
    <mergeCell ref="L94:M94"/>
    <mergeCell ref="N94:O94"/>
    <mergeCell ref="L95:M95"/>
    <mergeCell ref="N95:O95"/>
    <mergeCell ref="L96:M96"/>
    <mergeCell ref="N96:O96"/>
    <mergeCell ref="L97:M97"/>
    <mergeCell ref="N97:O97"/>
    <mergeCell ref="L98:M98"/>
    <mergeCell ref="N98:O98"/>
    <mergeCell ref="L81:M81"/>
    <mergeCell ref="N81:O81"/>
    <mergeCell ref="L82:M82"/>
    <mergeCell ref="N82:O82"/>
    <mergeCell ref="L83:M83"/>
    <mergeCell ref="N83:O83"/>
    <mergeCell ref="L84:M84"/>
    <mergeCell ref="N84:O84"/>
    <mergeCell ref="L85:M85"/>
    <mergeCell ref="N85:O85"/>
    <mergeCell ref="L86:M86"/>
    <mergeCell ref="N86:O86"/>
    <mergeCell ref="L87:M87"/>
    <mergeCell ref="N87:O87"/>
    <mergeCell ref="L88:M88"/>
    <mergeCell ref="N88:O88"/>
    <mergeCell ref="L89:M89"/>
    <mergeCell ref="N89:O89"/>
    <mergeCell ref="L72:M72"/>
    <mergeCell ref="N72:O72"/>
    <mergeCell ref="L73:M73"/>
    <mergeCell ref="N73:O73"/>
    <mergeCell ref="L74:M74"/>
    <mergeCell ref="N74:O74"/>
    <mergeCell ref="L75:M75"/>
    <mergeCell ref="N75:O75"/>
    <mergeCell ref="L76:M76"/>
    <mergeCell ref="N76:O76"/>
    <mergeCell ref="L77:M77"/>
    <mergeCell ref="N77:O77"/>
    <mergeCell ref="L78:M78"/>
    <mergeCell ref="N78:O78"/>
    <mergeCell ref="L79:M79"/>
    <mergeCell ref="N79:O79"/>
    <mergeCell ref="L80:M80"/>
    <mergeCell ref="N80:O80"/>
    <mergeCell ref="L63:M63"/>
    <mergeCell ref="N63:O63"/>
    <mergeCell ref="L64:M64"/>
    <mergeCell ref="N64:O64"/>
    <mergeCell ref="L65:M65"/>
    <mergeCell ref="N65:O65"/>
    <mergeCell ref="L66:M66"/>
    <mergeCell ref="N66:O66"/>
    <mergeCell ref="L67:M67"/>
    <mergeCell ref="N67:O67"/>
    <mergeCell ref="L68:M68"/>
    <mergeCell ref="N68:O68"/>
    <mergeCell ref="L69:M69"/>
    <mergeCell ref="N69:O69"/>
    <mergeCell ref="L70:M70"/>
    <mergeCell ref="N70:O70"/>
    <mergeCell ref="L71:M71"/>
    <mergeCell ref="N71:O71"/>
    <mergeCell ref="L54:M54"/>
    <mergeCell ref="N54:O54"/>
    <mergeCell ref="L55:M55"/>
    <mergeCell ref="N55:O55"/>
    <mergeCell ref="L56:M56"/>
    <mergeCell ref="N56:O56"/>
    <mergeCell ref="L57:M57"/>
    <mergeCell ref="N57:O57"/>
    <mergeCell ref="L58:M58"/>
    <mergeCell ref="N58:O58"/>
    <mergeCell ref="L59:M59"/>
    <mergeCell ref="N59:O59"/>
    <mergeCell ref="L60:M60"/>
    <mergeCell ref="N60:O60"/>
    <mergeCell ref="L61:M61"/>
    <mergeCell ref="N61:O61"/>
    <mergeCell ref="L62:M62"/>
    <mergeCell ref="N62:O62"/>
    <mergeCell ref="L45:M45"/>
    <mergeCell ref="N45:O45"/>
    <mergeCell ref="L46:M46"/>
    <mergeCell ref="N46:O46"/>
    <mergeCell ref="L47:M47"/>
    <mergeCell ref="N47:O47"/>
    <mergeCell ref="L48:M48"/>
    <mergeCell ref="N48:O48"/>
    <mergeCell ref="L49:M49"/>
    <mergeCell ref="N49:O49"/>
    <mergeCell ref="L50:M50"/>
    <mergeCell ref="N50:O50"/>
    <mergeCell ref="L51:M51"/>
    <mergeCell ref="N51:O51"/>
    <mergeCell ref="L52:M52"/>
    <mergeCell ref="N52:O52"/>
    <mergeCell ref="L53:M53"/>
    <mergeCell ref="N53:O53"/>
    <mergeCell ref="L36:M36"/>
    <mergeCell ref="N36:O36"/>
    <mergeCell ref="L37:M37"/>
    <mergeCell ref="N37:O37"/>
    <mergeCell ref="L38:M38"/>
    <mergeCell ref="N38:O38"/>
    <mergeCell ref="L39:M39"/>
    <mergeCell ref="N39:O39"/>
    <mergeCell ref="L40:M40"/>
    <mergeCell ref="N40:O40"/>
    <mergeCell ref="L41:M41"/>
    <mergeCell ref="N41:O41"/>
    <mergeCell ref="L42:M42"/>
    <mergeCell ref="N42:O42"/>
    <mergeCell ref="L43:M43"/>
    <mergeCell ref="N43:O43"/>
    <mergeCell ref="L44:M44"/>
    <mergeCell ref="N44:O44"/>
    <mergeCell ref="N21:O21"/>
    <mergeCell ref="N22:O22"/>
    <mergeCell ref="N23:O23"/>
    <mergeCell ref="N24:O24"/>
    <mergeCell ref="N25:O25"/>
    <mergeCell ref="N26:O26"/>
    <mergeCell ref="N27:O27"/>
    <mergeCell ref="N28:O28"/>
    <mergeCell ref="N29:O29"/>
    <mergeCell ref="N30:O30"/>
    <mergeCell ref="N31:O31"/>
    <mergeCell ref="N32:O32"/>
    <mergeCell ref="L33:M33"/>
    <mergeCell ref="N33:O33"/>
    <mergeCell ref="L34:M34"/>
    <mergeCell ref="N34:O34"/>
    <mergeCell ref="L35:M35"/>
    <mergeCell ref="N35:O35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26:M26"/>
    <mergeCell ref="L27:M27"/>
    <mergeCell ref="L28:M28"/>
    <mergeCell ref="L29:M29"/>
    <mergeCell ref="L30:M30"/>
    <mergeCell ref="L31:M31"/>
    <mergeCell ref="L32:M32"/>
    <mergeCell ref="N5:O5"/>
    <mergeCell ref="N6:O6"/>
    <mergeCell ref="N7:O7"/>
    <mergeCell ref="N8:O8"/>
    <mergeCell ref="N9:O9"/>
    <mergeCell ref="N10:O10"/>
    <mergeCell ref="N11:O11"/>
    <mergeCell ref="N12:O12"/>
    <mergeCell ref="N13:O13"/>
    <mergeCell ref="N14:O14"/>
    <mergeCell ref="N15:O15"/>
    <mergeCell ref="N16:O16"/>
    <mergeCell ref="N17:O17"/>
    <mergeCell ref="N18:O18"/>
    <mergeCell ref="N19:O19"/>
    <mergeCell ref="N20:O20"/>
    <mergeCell ref="AD808:AE808"/>
    <mergeCell ref="AF808:AH808"/>
    <mergeCell ref="AD1999:AE1999"/>
    <mergeCell ref="AF1999:AH1999"/>
    <mergeCell ref="AD805:AE805"/>
    <mergeCell ref="AF805:AH805"/>
    <mergeCell ref="AD806:AE806"/>
    <mergeCell ref="AF806:AH806"/>
    <mergeCell ref="AD807:AE807"/>
    <mergeCell ref="AF807:AH807"/>
    <mergeCell ref="AD802:AE802"/>
    <mergeCell ref="AF802:AH802"/>
    <mergeCell ref="AD803:AE803"/>
    <mergeCell ref="AF803:AH803"/>
    <mergeCell ref="AD804:AE804"/>
    <mergeCell ref="AF804:AH804"/>
    <mergeCell ref="AD799:AE799"/>
    <mergeCell ref="AF799:AH799"/>
    <mergeCell ref="AD800:AE800"/>
    <mergeCell ref="AF800:AH800"/>
    <mergeCell ref="AD801:AE801"/>
    <mergeCell ref="AF801:AH801"/>
    <mergeCell ref="AD796:AE796"/>
    <mergeCell ref="AF796:AH796"/>
    <mergeCell ref="AD797:AE797"/>
    <mergeCell ref="AF797:AH797"/>
    <mergeCell ref="AD798:AE798"/>
    <mergeCell ref="AF798:AH798"/>
    <mergeCell ref="AD793:AE793"/>
    <mergeCell ref="AF793:AH793"/>
    <mergeCell ref="AD794:AE794"/>
    <mergeCell ref="AF794:AH794"/>
    <mergeCell ref="AD795:AE795"/>
    <mergeCell ref="AF795:AH795"/>
    <mergeCell ref="AD790:AE790"/>
    <mergeCell ref="AF790:AH790"/>
    <mergeCell ref="AD791:AE791"/>
    <mergeCell ref="AF791:AH791"/>
    <mergeCell ref="AD792:AE792"/>
    <mergeCell ref="AF792:AH792"/>
    <mergeCell ref="AD787:AE787"/>
    <mergeCell ref="AF787:AH787"/>
    <mergeCell ref="AD788:AE788"/>
    <mergeCell ref="AF788:AH788"/>
    <mergeCell ref="AD789:AE789"/>
    <mergeCell ref="AF789:AH789"/>
    <mergeCell ref="AD784:AE784"/>
    <mergeCell ref="AF784:AH784"/>
    <mergeCell ref="AD785:AE785"/>
    <mergeCell ref="AF785:AH785"/>
    <mergeCell ref="AD786:AE786"/>
    <mergeCell ref="AF786:AH786"/>
    <mergeCell ref="AD781:AE781"/>
    <mergeCell ref="AF781:AH781"/>
    <mergeCell ref="AD782:AE782"/>
    <mergeCell ref="AF782:AH782"/>
    <mergeCell ref="AD783:AE783"/>
    <mergeCell ref="AF783:AH783"/>
    <mergeCell ref="AD778:AE778"/>
    <mergeCell ref="AF778:AH778"/>
    <mergeCell ref="AD779:AE779"/>
    <mergeCell ref="AF779:AH779"/>
    <mergeCell ref="AD780:AE780"/>
    <mergeCell ref="AF780:AH780"/>
    <mergeCell ref="AD775:AE775"/>
    <mergeCell ref="AF775:AH775"/>
    <mergeCell ref="AD776:AE776"/>
    <mergeCell ref="AF776:AH776"/>
    <mergeCell ref="AD777:AE777"/>
    <mergeCell ref="AF777:AH777"/>
    <mergeCell ref="AD772:AE772"/>
    <mergeCell ref="AF772:AH772"/>
    <mergeCell ref="AD773:AE773"/>
    <mergeCell ref="AF773:AH773"/>
    <mergeCell ref="AD774:AE774"/>
    <mergeCell ref="AF774:AH774"/>
    <mergeCell ref="AD769:AE769"/>
    <mergeCell ref="AF769:AH769"/>
    <mergeCell ref="AD770:AE770"/>
    <mergeCell ref="AF770:AH770"/>
    <mergeCell ref="AD771:AE771"/>
    <mergeCell ref="AF771:AH771"/>
    <mergeCell ref="AD766:AE766"/>
    <mergeCell ref="AF766:AH766"/>
    <mergeCell ref="AD767:AE767"/>
    <mergeCell ref="AF767:AH767"/>
    <mergeCell ref="AD768:AE768"/>
    <mergeCell ref="AF768:AH768"/>
    <mergeCell ref="AD763:AE763"/>
    <mergeCell ref="AF763:AH763"/>
    <mergeCell ref="AD764:AE764"/>
    <mergeCell ref="AF764:AH764"/>
    <mergeCell ref="AD765:AE765"/>
    <mergeCell ref="AF765:AH765"/>
    <mergeCell ref="AD760:AE760"/>
    <mergeCell ref="AF760:AH760"/>
    <mergeCell ref="AD761:AE761"/>
    <mergeCell ref="AF761:AH761"/>
    <mergeCell ref="AD762:AE762"/>
    <mergeCell ref="AF762:AH762"/>
    <mergeCell ref="AD757:AE757"/>
    <mergeCell ref="AF757:AH757"/>
    <mergeCell ref="AD758:AE758"/>
    <mergeCell ref="AF758:AH758"/>
    <mergeCell ref="AD759:AE759"/>
    <mergeCell ref="AF759:AH759"/>
    <mergeCell ref="AD754:AE754"/>
    <mergeCell ref="AF754:AH754"/>
    <mergeCell ref="AD755:AE755"/>
    <mergeCell ref="AF755:AH755"/>
    <mergeCell ref="AD756:AE756"/>
    <mergeCell ref="AF756:AH756"/>
    <mergeCell ref="AD751:AE751"/>
    <mergeCell ref="AF751:AH751"/>
    <mergeCell ref="AD752:AE752"/>
    <mergeCell ref="AF752:AH752"/>
    <mergeCell ref="AD753:AE753"/>
    <mergeCell ref="AF753:AH753"/>
    <mergeCell ref="AD748:AE748"/>
    <mergeCell ref="AF748:AH748"/>
    <mergeCell ref="AD749:AE749"/>
    <mergeCell ref="AF749:AH749"/>
    <mergeCell ref="AD750:AE750"/>
    <mergeCell ref="AF750:AH750"/>
    <mergeCell ref="AD745:AE745"/>
    <mergeCell ref="AF745:AH745"/>
    <mergeCell ref="AD746:AE746"/>
    <mergeCell ref="AF746:AH746"/>
    <mergeCell ref="AD747:AE747"/>
    <mergeCell ref="AF747:AH747"/>
    <mergeCell ref="AD742:AE742"/>
    <mergeCell ref="AF742:AH742"/>
    <mergeCell ref="AD743:AE743"/>
    <mergeCell ref="AF743:AH743"/>
    <mergeCell ref="AD744:AE744"/>
    <mergeCell ref="AF744:AH744"/>
    <mergeCell ref="AD739:AE739"/>
    <mergeCell ref="AF739:AH739"/>
    <mergeCell ref="AD740:AE740"/>
    <mergeCell ref="AF740:AH740"/>
    <mergeCell ref="AD741:AE741"/>
    <mergeCell ref="AF741:AH741"/>
    <mergeCell ref="AD736:AE736"/>
    <mergeCell ref="AF736:AH736"/>
    <mergeCell ref="AD737:AE737"/>
    <mergeCell ref="AF737:AH737"/>
    <mergeCell ref="AD738:AE738"/>
    <mergeCell ref="AF738:AH738"/>
    <mergeCell ref="AD733:AE733"/>
    <mergeCell ref="AF733:AH733"/>
    <mergeCell ref="AD734:AE734"/>
    <mergeCell ref="AF734:AH734"/>
    <mergeCell ref="AD735:AE735"/>
    <mergeCell ref="AF735:AH735"/>
    <mergeCell ref="AD730:AE730"/>
    <mergeCell ref="AF730:AH730"/>
    <mergeCell ref="AD731:AE731"/>
    <mergeCell ref="AF731:AH731"/>
    <mergeCell ref="AD732:AE732"/>
    <mergeCell ref="AF732:AH732"/>
    <mergeCell ref="AD727:AE727"/>
    <mergeCell ref="AF727:AH727"/>
    <mergeCell ref="AD728:AE728"/>
    <mergeCell ref="AF728:AH728"/>
    <mergeCell ref="AD729:AE729"/>
    <mergeCell ref="AF729:AH729"/>
    <mergeCell ref="AD724:AE724"/>
    <mergeCell ref="AF724:AH724"/>
    <mergeCell ref="AD725:AE725"/>
    <mergeCell ref="AF725:AH725"/>
    <mergeCell ref="AD726:AE726"/>
    <mergeCell ref="AF726:AH726"/>
    <mergeCell ref="AD721:AE721"/>
    <mergeCell ref="AF721:AH721"/>
    <mergeCell ref="AD722:AE722"/>
    <mergeCell ref="AF722:AH722"/>
    <mergeCell ref="AD723:AE723"/>
    <mergeCell ref="AF723:AH723"/>
    <mergeCell ref="AD718:AE718"/>
    <mergeCell ref="AF718:AH718"/>
    <mergeCell ref="AD719:AE719"/>
    <mergeCell ref="AF719:AH719"/>
    <mergeCell ref="AD720:AE720"/>
    <mergeCell ref="AF720:AH720"/>
    <mergeCell ref="AD715:AE715"/>
    <mergeCell ref="AF715:AH715"/>
    <mergeCell ref="AD716:AE716"/>
    <mergeCell ref="AF716:AH716"/>
    <mergeCell ref="AD717:AE717"/>
    <mergeCell ref="AF717:AH717"/>
    <mergeCell ref="AD712:AE712"/>
    <mergeCell ref="AF712:AH712"/>
    <mergeCell ref="AD713:AE713"/>
    <mergeCell ref="AF713:AH713"/>
    <mergeCell ref="AD714:AE714"/>
    <mergeCell ref="AF714:AH714"/>
    <mergeCell ref="AD709:AE709"/>
    <mergeCell ref="AF709:AH709"/>
    <mergeCell ref="AD710:AE710"/>
    <mergeCell ref="AF710:AH710"/>
    <mergeCell ref="AD711:AE711"/>
    <mergeCell ref="AF711:AH711"/>
    <mergeCell ref="AD706:AE706"/>
    <mergeCell ref="AF706:AH706"/>
    <mergeCell ref="AD707:AE707"/>
    <mergeCell ref="AF707:AH707"/>
    <mergeCell ref="AD708:AE708"/>
    <mergeCell ref="AF708:AH708"/>
    <mergeCell ref="AD703:AE703"/>
    <mergeCell ref="AF703:AH703"/>
    <mergeCell ref="AD704:AE704"/>
    <mergeCell ref="AF704:AH704"/>
    <mergeCell ref="AD705:AE705"/>
    <mergeCell ref="AF705:AH705"/>
    <mergeCell ref="AD700:AE700"/>
    <mergeCell ref="AF700:AH700"/>
    <mergeCell ref="AD701:AE701"/>
    <mergeCell ref="AF701:AH701"/>
    <mergeCell ref="AD702:AE702"/>
    <mergeCell ref="AF702:AH702"/>
    <mergeCell ref="AD697:AE697"/>
    <mergeCell ref="AF697:AH697"/>
    <mergeCell ref="AD698:AE698"/>
    <mergeCell ref="AF698:AH698"/>
    <mergeCell ref="AD699:AE699"/>
    <mergeCell ref="AF699:AH699"/>
    <mergeCell ref="AD694:AE694"/>
    <mergeCell ref="AF694:AH694"/>
    <mergeCell ref="AD695:AE695"/>
    <mergeCell ref="AF695:AH695"/>
    <mergeCell ref="AD696:AE696"/>
    <mergeCell ref="AF696:AH696"/>
    <mergeCell ref="AD691:AE691"/>
    <mergeCell ref="AF691:AH691"/>
    <mergeCell ref="AD692:AE692"/>
    <mergeCell ref="AF692:AH692"/>
    <mergeCell ref="AD693:AE693"/>
    <mergeCell ref="AF693:AH693"/>
    <mergeCell ref="AD688:AE688"/>
    <mergeCell ref="AF688:AH688"/>
    <mergeCell ref="AD689:AE689"/>
    <mergeCell ref="AF689:AH689"/>
    <mergeCell ref="AD690:AE690"/>
    <mergeCell ref="AF690:AH690"/>
    <mergeCell ref="AD685:AE685"/>
    <mergeCell ref="AF685:AH685"/>
    <mergeCell ref="AD686:AE686"/>
    <mergeCell ref="AF686:AH686"/>
    <mergeCell ref="AD687:AE687"/>
    <mergeCell ref="AF687:AH687"/>
    <mergeCell ref="AD682:AE682"/>
    <mergeCell ref="AF682:AH682"/>
    <mergeCell ref="AD683:AE683"/>
    <mergeCell ref="AF683:AH683"/>
    <mergeCell ref="AD684:AE684"/>
    <mergeCell ref="AF684:AH684"/>
    <mergeCell ref="AD679:AE679"/>
    <mergeCell ref="AF679:AH679"/>
    <mergeCell ref="AD680:AE680"/>
    <mergeCell ref="AF680:AH680"/>
    <mergeCell ref="AD681:AE681"/>
    <mergeCell ref="AF681:AH681"/>
    <mergeCell ref="AD676:AE676"/>
    <mergeCell ref="AF676:AH676"/>
    <mergeCell ref="AD677:AE677"/>
    <mergeCell ref="AF677:AH677"/>
    <mergeCell ref="AD678:AE678"/>
    <mergeCell ref="AF678:AH678"/>
    <mergeCell ref="AD673:AE673"/>
    <mergeCell ref="AF673:AH673"/>
    <mergeCell ref="AD674:AE674"/>
    <mergeCell ref="AF674:AH674"/>
    <mergeCell ref="AD675:AE675"/>
    <mergeCell ref="AF675:AH675"/>
    <mergeCell ref="AD670:AE670"/>
    <mergeCell ref="AF670:AH670"/>
    <mergeCell ref="AD671:AE671"/>
    <mergeCell ref="AF671:AH671"/>
    <mergeCell ref="AD672:AE672"/>
    <mergeCell ref="AF672:AH672"/>
    <mergeCell ref="AD667:AE667"/>
    <mergeCell ref="AF667:AH667"/>
    <mergeCell ref="AD668:AE668"/>
    <mergeCell ref="AF668:AH668"/>
    <mergeCell ref="AD669:AE669"/>
    <mergeCell ref="AF669:AH669"/>
    <mergeCell ref="AD664:AE664"/>
    <mergeCell ref="AF664:AH664"/>
    <mergeCell ref="AD665:AE665"/>
    <mergeCell ref="AF665:AH665"/>
    <mergeCell ref="AD666:AE666"/>
    <mergeCell ref="AF666:AH666"/>
    <mergeCell ref="AD661:AE661"/>
    <mergeCell ref="AF661:AH661"/>
    <mergeCell ref="AD662:AE662"/>
    <mergeCell ref="AF662:AH662"/>
    <mergeCell ref="AD663:AE663"/>
    <mergeCell ref="AF663:AH663"/>
    <mergeCell ref="AD658:AE658"/>
    <mergeCell ref="AF658:AH658"/>
    <mergeCell ref="AD659:AE659"/>
    <mergeCell ref="AF659:AH659"/>
    <mergeCell ref="AD660:AE660"/>
    <mergeCell ref="AF660:AH660"/>
    <mergeCell ref="AD655:AE655"/>
    <mergeCell ref="AF655:AH655"/>
    <mergeCell ref="AD656:AE656"/>
    <mergeCell ref="AF656:AH656"/>
    <mergeCell ref="AD657:AE657"/>
    <mergeCell ref="AF657:AH657"/>
    <mergeCell ref="AD652:AE652"/>
    <mergeCell ref="AF652:AH652"/>
    <mergeCell ref="AD653:AE653"/>
    <mergeCell ref="AF653:AH653"/>
    <mergeCell ref="AD654:AE654"/>
    <mergeCell ref="AF654:AH654"/>
    <mergeCell ref="AD649:AE649"/>
    <mergeCell ref="AF649:AH649"/>
    <mergeCell ref="AD650:AE650"/>
    <mergeCell ref="AF650:AH650"/>
    <mergeCell ref="AD651:AE651"/>
    <mergeCell ref="AF651:AH651"/>
    <mergeCell ref="AD646:AE646"/>
    <mergeCell ref="AF646:AH646"/>
    <mergeCell ref="AD647:AE647"/>
    <mergeCell ref="AF647:AH647"/>
    <mergeCell ref="AD648:AE648"/>
    <mergeCell ref="AF648:AH648"/>
    <mergeCell ref="AD643:AE643"/>
    <mergeCell ref="AF643:AH643"/>
    <mergeCell ref="AD644:AE644"/>
    <mergeCell ref="AF644:AH644"/>
    <mergeCell ref="AD645:AE645"/>
    <mergeCell ref="AF645:AH645"/>
    <mergeCell ref="AD640:AE640"/>
    <mergeCell ref="AF640:AH640"/>
    <mergeCell ref="AD641:AE641"/>
    <mergeCell ref="AF641:AH641"/>
    <mergeCell ref="AD642:AE642"/>
    <mergeCell ref="AF642:AH642"/>
    <mergeCell ref="AD637:AE637"/>
    <mergeCell ref="AF637:AH637"/>
    <mergeCell ref="AD638:AE638"/>
    <mergeCell ref="AF638:AH638"/>
    <mergeCell ref="AD639:AE639"/>
    <mergeCell ref="AF639:AH639"/>
    <mergeCell ref="AD634:AE634"/>
    <mergeCell ref="AF634:AH634"/>
    <mergeCell ref="AD635:AE635"/>
    <mergeCell ref="AF635:AH635"/>
    <mergeCell ref="AD636:AE636"/>
    <mergeCell ref="AF636:AH636"/>
    <mergeCell ref="AD631:AE631"/>
    <mergeCell ref="AF631:AH631"/>
    <mergeCell ref="AD632:AE632"/>
    <mergeCell ref="AF632:AH632"/>
    <mergeCell ref="AD633:AE633"/>
    <mergeCell ref="AF633:AH633"/>
    <mergeCell ref="AD628:AE628"/>
    <mergeCell ref="AF628:AH628"/>
    <mergeCell ref="AD629:AE629"/>
    <mergeCell ref="AF629:AH629"/>
    <mergeCell ref="AD630:AE630"/>
    <mergeCell ref="AF630:AH630"/>
    <mergeCell ref="AD625:AE625"/>
    <mergeCell ref="AF625:AH625"/>
    <mergeCell ref="AD626:AE626"/>
    <mergeCell ref="AF626:AH626"/>
    <mergeCell ref="AD627:AE627"/>
    <mergeCell ref="AF627:AH627"/>
    <mergeCell ref="AD622:AE622"/>
    <mergeCell ref="AF622:AH622"/>
    <mergeCell ref="AD623:AE623"/>
    <mergeCell ref="AF623:AH623"/>
    <mergeCell ref="AD624:AE624"/>
    <mergeCell ref="AF624:AH624"/>
    <mergeCell ref="AD619:AE619"/>
    <mergeCell ref="AF619:AH619"/>
    <mergeCell ref="AD620:AE620"/>
    <mergeCell ref="AF620:AH620"/>
    <mergeCell ref="AD621:AE621"/>
    <mergeCell ref="AF621:AH621"/>
    <mergeCell ref="AD616:AE616"/>
    <mergeCell ref="AF616:AH616"/>
    <mergeCell ref="AD617:AE617"/>
    <mergeCell ref="AF617:AH617"/>
    <mergeCell ref="AD618:AE618"/>
    <mergeCell ref="AF618:AH618"/>
    <mergeCell ref="AD613:AE613"/>
    <mergeCell ref="AF613:AH613"/>
    <mergeCell ref="AD614:AE614"/>
    <mergeCell ref="AF614:AH614"/>
    <mergeCell ref="AD615:AE615"/>
    <mergeCell ref="AF615:AH615"/>
    <mergeCell ref="AD610:AE610"/>
    <mergeCell ref="AF610:AH610"/>
    <mergeCell ref="AD611:AE611"/>
    <mergeCell ref="AF611:AH611"/>
    <mergeCell ref="AD612:AE612"/>
    <mergeCell ref="AF612:AH612"/>
    <mergeCell ref="AD607:AE607"/>
    <mergeCell ref="AF607:AH607"/>
    <mergeCell ref="AD608:AE608"/>
    <mergeCell ref="AF608:AH608"/>
    <mergeCell ref="AD609:AE609"/>
    <mergeCell ref="AF609:AH609"/>
    <mergeCell ref="AD604:AE604"/>
    <mergeCell ref="AF604:AH604"/>
    <mergeCell ref="AD605:AE605"/>
    <mergeCell ref="AF605:AH605"/>
    <mergeCell ref="AD606:AE606"/>
    <mergeCell ref="AF606:AH606"/>
    <mergeCell ref="AD601:AE601"/>
    <mergeCell ref="AF601:AH601"/>
    <mergeCell ref="AD602:AE602"/>
    <mergeCell ref="AF602:AH602"/>
    <mergeCell ref="AD603:AE603"/>
    <mergeCell ref="AF603:AH603"/>
    <mergeCell ref="AD598:AE598"/>
    <mergeCell ref="AF598:AH598"/>
    <mergeCell ref="AD599:AE599"/>
    <mergeCell ref="AF599:AH599"/>
    <mergeCell ref="AD600:AE600"/>
    <mergeCell ref="AF600:AH600"/>
    <mergeCell ref="AD595:AE595"/>
    <mergeCell ref="AF595:AH595"/>
    <mergeCell ref="AD596:AE596"/>
    <mergeCell ref="AF596:AH596"/>
    <mergeCell ref="AD597:AE597"/>
    <mergeCell ref="AF597:AH597"/>
    <mergeCell ref="AD592:AE592"/>
    <mergeCell ref="AF592:AH592"/>
    <mergeCell ref="AD593:AE593"/>
    <mergeCell ref="AF593:AH593"/>
    <mergeCell ref="AD594:AE594"/>
    <mergeCell ref="AF594:AH594"/>
    <mergeCell ref="AD589:AE589"/>
    <mergeCell ref="AF589:AH589"/>
    <mergeCell ref="AD590:AE590"/>
    <mergeCell ref="AF590:AH590"/>
    <mergeCell ref="AD591:AE591"/>
    <mergeCell ref="AF591:AH591"/>
    <mergeCell ref="AD586:AE586"/>
    <mergeCell ref="AF586:AH586"/>
    <mergeCell ref="AD587:AE587"/>
    <mergeCell ref="AF587:AH587"/>
    <mergeCell ref="AD588:AE588"/>
    <mergeCell ref="AF588:AH588"/>
    <mergeCell ref="AD583:AE583"/>
    <mergeCell ref="AF583:AH583"/>
    <mergeCell ref="AD584:AE584"/>
    <mergeCell ref="AF584:AH584"/>
    <mergeCell ref="AD585:AE585"/>
    <mergeCell ref="AF585:AH585"/>
    <mergeCell ref="AD580:AE580"/>
    <mergeCell ref="AF580:AH580"/>
    <mergeCell ref="AD581:AE581"/>
    <mergeCell ref="AF581:AH581"/>
    <mergeCell ref="AD582:AE582"/>
    <mergeCell ref="AF582:AH582"/>
    <mergeCell ref="AD577:AE577"/>
    <mergeCell ref="AF577:AH577"/>
    <mergeCell ref="AD578:AE578"/>
    <mergeCell ref="AF578:AH578"/>
    <mergeCell ref="AD579:AE579"/>
    <mergeCell ref="AF579:AH579"/>
    <mergeCell ref="AD574:AE574"/>
    <mergeCell ref="AF574:AH574"/>
    <mergeCell ref="AD575:AE575"/>
    <mergeCell ref="AF575:AH575"/>
    <mergeCell ref="AD576:AE576"/>
    <mergeCell ref="AF576:AH576"/>
    <mergeCell ref="AD571:AE571"/>
    <mergeCell ref="AF571:AH571"/>
    <mergeCell ref="AD572:AE572"/>
    <mergeCell ref="AF572:AH572"/>
    <mergeCell ref="AD573:AE573"/>
    <mergeCell ref="AF573:AH573"/>
    <mergeCell ref="AD568:AE568"/>
    <mergeCell ref="AF568:AH568"/>
    <mergeCell ref="AD569:AE569"/>
    <mergeCell ref="AF569:AH569"/>
    <mergeCell ref="AD570:AE570"/>
    <mergeCell ref="AF570:AH570"/>
    <mergeCell ref="AD565:AE565"/>
    <mergeCell ref="AF565:AH565"/>
    <mergeCell ref="AD566:AE566"/>
    <mergeCell ref="AF566:AH566"/>
    <mergeCell ref="AD567:AE567"/>
    <mergeCell ref="AF567:AH567"/>
    <mergeCell ref="AD562:AE562"/>
    <mergeCell ref="AF562:AH562"/>
    <mergeCell ref="AD563:AE563"/>
    <mergeCell ref="AF563:AH563"/>
    <mergeCell ref="AD564:AE564"/>
    <mergeCell ref="AF564:AH564"/>
    <mergeCell ref="AD559:AE559"/>
    <mergeCell ref="AF559:AH559"/>
    <mergeCell ref="AD560:AE560"/>
    <mergeCell ref="AF560:AH560"/>
    <mergeCell ref="AD561:AE561"/>
    <mergeCell ref="AF561:AH561"/>
    <mergeCell ref="AD556:AE556"/>
    <mergeCell ref="AF556:AH556"/>
    <mergeCell ref="AD557:AE557"/>
    <mergeCell ref="AF557:AH557"/>
    <mergeCell ref="AD558:AE558"/>
    <mergeCell ref="AF558:AH558"/>
    <mergeCell ref="AD553:AE553"/>
    <mergeCell ref="AF553:AH553"/>
    <mergeCell ref="AD554:AE554"/>
    <mergeCell ref="AF554:AH554"/>
    <mergeCell ref="AD555:AE555"/>
    <mergeCell ref="AF555:AH555"/>
    <mergeCell ref="AD550:AE550"/>
    <mergeCell ref="AF550:AH550"/>
    <mergeCell ref="AD551:AE551"/>
    <mergeCell ref="AF551:AH551"/>
    <mergeCell ref="AD552:AE552"/>
    <mergeCell ref="AF552:AH552"/>
    <mergeCell ref="AD547:AE547"/>
    <mergeCell ref="AF547:AH547"/>
    <mergeCell ref="AD548:AE548"/>
    <mergeCell ref="AF548:AH548"/>
    <mergeCell ref="AD549:AE549"/>
    <mergeCell ref="AF549:AH549"/>
    <mergeCell ref="AD544:AE544"/>
    <mergeCell ref="AF544:AH544"/>
    <mergeCell ref="AD545:AE545"/>
    <mergeCell ref="AF545:AH545"/>
    <mergeCell ref="AD546:AE546"/>
    <mergeCell ref="AF546:AH546"/>
    <mergeCell ref="AD541:AE541"/>
    <mergeCell ref="AF541:AH541"/>
    <mergeCell ref="AD542:AE542"/>
    <mergeCell ref="AF542:AH542"/>
    <mergeCell ref="AD543:AE543"/>
    <mergeCell ref="AF543:AH543"/>
    <mergeCell ref="AD538:AE538"/>
    <mergeCell ref="AF538:AH538"/>
    <mergeCell ref="AD539:AE539"/>
    <mergeCell ref="AF539:AH539"/>
    <mergeCell ref="AD540:AE540"/>
    <mergeCell ref="AF540:AH540"/>
    <mergeCell ref="AD535:AE535"/>
    <mergeCell ref="AF535:AH535"/>
    <mergeCell ref="AD536:AE536"/>
    <mergeCell ref="AF536:AH536"/>
    <mergeCell ref="AD537:AE537"/>
    <mergeCell ref="AF537:AH537"/>
    <mergeCell ref="AD532:AE532"/>
    <mergeCell ref="AF532:AH532"/>
    <mergeCell ref="AD533:AE533"/>
    <mergeCell ref="AF533:AH533"/>
    <mergeCell ref="AD534:AE534"/>
    <mergeCell ref="AF534:AH534"/>
    <mergeCell ref="AD529:AE529"/>
    <mergeCell ref="AF529:AH529"/>
    <mergeCell ref="AD530:AE530"/>
    <mergeCell ref="AF530:AH530"/>
    <mergeCell ref="AD531:AE531"/>
    <mergeCell ref="AF531:AH531"/>
    <mergeCell ref="AD526:AE526"/>
    <mergeCell ref="AF526:AH526"/>
    <mergeCell ref="AD527:AE527"/>
    <mergeCell ref="AF527:AH527"/>
    <mergeCell ref="AD528:AE528"/>
    <mergeCell ref="AF528:AH528"/>
    <mergeCell ref="AD523:AE523"/>
    <mergeCell ref="AF523:AH523"/>
    <mergeCell ref="AD524:AE524"/>
    <mergeCell ref="AF524:AH524"/>
    <mergeCell ref="AD525:AE525"/>
    <mergeCell ref="AF525:AH525"/>
    <mergeCell ref="AD520:AE520"/>
    <mergeCell ref="AF520:AH520"/>
    <mergeCell ref="AD521:AE521"/>
    <mergeCell ref="AF521:AH521"/>
    <mergeCell ref="AD522:AE522"/>
    <mergeCell ref="AF522:AH522"/>
    <mergeCell ref="AD517:AE517"/>
    <mergeCell ref="AF517:AH517"/>
    <mergeCell ref="AD518:AE518"/>
    <mergeCell ref="AF518:AH518"/>
    <mergeCell ref="AD519:AE519"/>
    <mergeCell ref="AF519:AH519"/>
    <mergeCell ref="AD514:AE514"/>
    <mergeCell ref="AF514:AH514"/>
    <mergeCell ref="AD515:AE515"/>
    <mergeCell ref="AF515:AH515"/>
    <mergeCell ref="AD516:AE516"/>
    <mergeCell ref="AF516:AH516"/>
    <mergeCell ref="AD511:AE511"/>
    <mergeCell ref="AF511:AH511"/>
    <mergeCell ref="AD512:AE512"/>
    <mergeCell ref="AF512:AH512"/>
    <mergeCell ref="AD513:AE513"/>
    <mergeCell ref="AF513:AH513"/>
    <mergeCell ref="AD508:AE508"/>
    <mergeCell ref="AF508:AH508"/>
    <mergeCell ref="AD509:AE509"/>
    <mergeCell ref="AF509:AH509"/>
    <mergeCell ref="AD510:AE510"/>
    <mergeCell ref="AF510:AH510"/>
    <mergeCell ref="AD505:AE505"/>
    <mergeCell ref="AF505:AH505"/>
    <mergeCell ref="AD506:AE506"/>
    <mergeCell ref="AF506:AH506"/>
    <mergeCell ref="AD507:AE507"/>
    <mergeCell ref="AF507:AH507"/>
    <mergeCell ref="AD502:AE502"/>
    <mergeCell ref="AF502:AH502"/>
    <mergeCell ref="AD503:AE503"/>
    <mergeCell ref="AF503:AH503"/>
    <mergeCell ref="AD504:AE504"/>
    <mergeCell ref="AF504:AH504"/>
    <mergeCell ref="AD499:AE499"/>
    <mergeCell ref="AF499:AH499"/>
    <mergeCell ref="AD500:AE500"/>
    <mergeCell ref="AF500:AH500"/>
    <mergeCell ref="AD501:AE501"/>
    <mergeCell ref="AF501:AH501"/>
    <mergeCell ref="AD496:AE496"/>
    <mergeCell ref="AF496:AH496"/>
    <mergeCell ref="AD497:AE497"/>
    <mergeCell ref="AF497:AH497"/>
    <mergeCell ref="AD498:AE498"/>
    <mergeCell ref="AF498:AH498"/>
    <mergeCell ref="AD493:AE493"/>
    <mergeCell ref="AF493:AH493"/>
    <mergeCell ref="AD494:AE494"/>
    <mergeCell ref="AF494:AH494"/>
    <mergeCell ref="AD495:AE495"/>
    <mergeCell ref="AF495:AH495"/>
    <mergeCell ref="AD490:AE490"/>
    <mergeCell ref="AF490:AH490"/>
    <mergeCell ref="AD491:AE491"/>
    <mergeCell ref="AF491:AH491"/>
    <mergeCell ref="AD492:AE492"/>
    <mergeCell ref="AF492:AH492"/>
    <mergeCell ref="AD487:AE487"/>
    <mergeCell ref="AF487:AH487"/>
    <mergeCell ref="AD488:AE488"/>
    <mergeCell ref="AF488:AH488"/>
    <mergeCell ref="AD489:AE489"/>
    <mergeCell ref="AF489:AH489"/>
    <mergeCell ref="AD484:AE484"/>
    <mergeCell ref="AF484:AH484"/>
    <mergeCell ref="AD485:AE485"/>
    <mergeCell ref="AF485:AH485"/>
    <mergeCell ref="AD486:AE486"/>
    <mergeCell ref="AF486:AH486"/>
    <mergeCell ref="AD481:AE481"/>
    <mergeCell ref="AF481:AH481"/>
    <mergeCell ref="AD482:AE482"/>
    <mergeCell ref="AF482:AH482"/>
    <mergeCell ref="AD483:AE483"/>
    <mergeCell ref="AF483:AH483"/>
    <mergeCell ref="AD478:AE478"/>
    <mergeCell ref="AF478:AH478"/>
    <mergeCell ref="AD479:AE479"/>
    <mergeCell ref="AF479:AH479"/>
    <mergeCell ref="AD480:AE480"/>
    <mergeCell ref="AF480:AH480"/>
    <mergeCell ref="AD475:AE475"/>
    <mergeCell ref="AF475:AH475"/>
    <mergeCell ref="AD476:AE476"/>
    <mergeCell ref="AF476:AH476"/>
    <mergeCell ref="AD477:AE477"/>
    <mergeCell ref="AF477:AH477"/>
    <mergeCell ref="AD472:AE472"/>
    <mergeCell ref="AF472:AH472"/>
    <mergeCell ref="AD473:AE473"/>
    <mergeCell ref="AF473:AH473"/>
    <mergeCell ref="AD474:AE474"/>
    <mergeCell ref="AF474:AH474"/>
    <mergeCell ref="AD469:AE469"/>
    <mergeCell ref="AF469:AH469"/>
    <mergeCell ref="AD470:AE470"/>
    <mergeCell ref="AF470:AH470"/>
    <mergeCell ref="AD471:AE471"/>
    <mergeCell ref="AF471:AH471"/>
    <mergeCell ref="AD466:AE466"/>
    <mergeCell ref="AF466:AH466"/>
    <mergeCell ref="AD467:AE467"/>
    <mergeCell ref="AF467:AH467"/>
    <mergeCell ref="AD468:AE468"/>
    <mergeCell ref="AF468:AH468"/>
    <mergeCell ref="AD463:AE463"/>
    <mergeCell ref="AF463:AH463"/>
    <mergeCell ref="AD464:AE464"/>
    <mergeCell ref="AF464:AH464"/>
    <mergeCell ref="AD465:AE465"/>
    <mergeCell ref="AF465:AH465"/>
    <mergeCell ref="AD460:AE460"/>
    <mergeCell ref="AF460:AH460"/>
    <mergeCell ref="AD461:AE461"/>
    <mergeCell ref="AF461:AH461"/>
    <mergeCell ref="AD462:AE462"/>
    <mergeCell ref="AF462:AH462"/>
    <mergeCell ref="AD457:AE457"/>
    <mergeCell ref="AF457:AH457"/>
    <mergeCell ref="AD458:AE458"/>
    <mergeCell ref="AF458:AH458"/>
    <mergeCell ref="AD459:AE459"/>
    <mergeCell ref="AF459:AH459"/>
    <mergeCell ref="AD454:AE454"/>
    <mergeCell ref="AF454:AH454"/>
    <mergeCell ref="AD455:AE455"/>
    <mergeCell ref="AF455:AH455"/>
    <mergeCell ref="AD456:AE456"/>
    <mergeCell ref="AF456:AH456"/>
    <mergeCell ref="AD451:AE451"/>
    <mergeCell ref="AF451:AH451"/>
    <mergeCell ref="AD452:AE452"/>
    <mergeCell ref="AF452:AH452"/>
    <mergeCell ref="AD453:AE453"/>
    <mergeCell ref="AF453:AH453"/>
    <mergeCell ref="AD448:AE448"/>
    <mergeCell ref="AF448:AH448"/>
    <mergeCell ref="AD449:AE449"/>
    <mergeCell ref="AF449:AH449"/>
    <mergeCell ref="AD450:AE450"/>
    <mergeCell ref="AF450:AH450"/>
    <mergeCell ref="AD445:AE445"/>
    <mergeCell ref="AF445:AH445"/>
    <mergeCell ref="AD446:AE446"/>
    <mergeCell ref="AF446:AH446"/>
    <mergeCell ref="AD447:AE447"/>
    <mergeCell ref="AF447:AH447"/>
    <mergeCell ref="AD442:AE442"/>
    <mergeCell ref="AF442:AH442"/>
    <mergeCell ref="AD443:AE443"/>
    <mergeCell ref="AF443:AH443"/>
    <mergeCell ref="AD444:AE444"/>
    <mergeCell ref="AF444:AH444"/>
    <mergeCell ref="AD439:AE439"/>
    <mergeCell ref="AF439:AH439"/>
    <mergeCell ref="AD440:AE440"/>
    <mergeCell ref="AF440:AH440"/>
    <mergeCell ref="AD441:AE441"/>
    <mergeCell ref="AF441:AH441"/>
    <mergeCell ref="AD436:AE436"/>
    <mergeCell ref="AF436:AH436"/>
    <mergeCell ref="AD437:AE437"/>
    <mergeCell ref="AF437:AH437"/>
    <mergeCell ref="AD438:AE438"/>
    <mergeCell ref="AF438:AH438"/>
    <mergeCell ref="AD433:AE433"/>
    <mergeCell ref="AF433:AH433"/>
    <mergeCell ref="AD434:AE434"/>
    <mergeCell ref="AF434:AH434"/>
    <mergeCell ref="AD435:AE435"/>
    <mergeCell ref="AF435:AH435"/>
    <mergeCell ref="AD430:AE430"/>
    <mergeCell ref="AF430:AH430"/>
    <mergeCell ref="AD431:AE431"/>
    <mergeCell ref="AF431:AH431"/>
    <mergeCell ref="AD432:AE432"/>
    <mergeCell ref="AF432:AH432"/>
    <mergeCell ref="AD427:AE427"/>
    <mergeCell ref="AF427:AH427"/>
    <mergeCell ref="AD428:AE428"/>
    <mergeCell ref="AF428:AH428"/>
    <mergeCell ref="AD429:AE429"/>
    <mergeCell ref="AF429:AH429"/>
    <mergeCell ref="AD424:AE424"/>
    <mergeCell ref="AF424:AH424"/>
    <mergeCell ref="AD425:AE425"/>
    <mergeCell ref="AF425:AH425"/>
    <mergeCell ref="AD426:AE426"/>
    <mergeCell ref="AF426:AH426"/>
    <mergeCell ref="AD421:AE421"/>
    <mergeCell ref="AF421:AH421"/>
    <mergeCell ref="AD422:AE422"/>
    <mergeCell ref="AF422:AH422"/>
    <mergeCell ref="AD423:AE423"/>
    <mergeCell ref="AF423:AH423"/>
    <mergeCell ref="AD418:AE418"/>
    <mergeCell ref="AF418:AH418"/>
    <mergeCell ref="AD419:AE419"/>
    <mergeCell ref="AF419:AH419"/>
    <mergeCell ref="AD420:AE420"/>
    <mergeCell ref="AF420:AH420"/>
    <mergeCell ref="AD415:AE415"/>
    <mergeCell ref="AF415:AH415"/>
    <mergeCell ref="AD416:AE416"/>
    <mergeCell ref="AF416:AH416"/>
    <mergeCell ref="AD417:AE417"/>
    <mergeCell ref="AF417:AH417"/>
    <mergeCell ref="AD412:AE412"/>
    <mergeCell ref="AF412:AH412"/>
    <mergeCell ref="AD413:AE413"/>
    <mergeCell ref="AF413:AH413"/>
    <mergeCell ref="AD414:AE414"/>
    <mergeCell ref="AF414:AH414"/>
    <mergeCell ref="AD409:AE409"/>
    <mergeCell ref="AF409:AH409"/>
    <mergeCell ref="AD410:AE410"/>
    <mergeCell ref="AF410:AH410"/>
    <mergeCell ref="AD411:AE411"/>
    <mergeCell ref="AF411:AH411"/>
    <mergeCell ref="AD406:AE406"/>
    <mergeCell ref="AF406:AH406"/>
    <mergeCell ref="AD407:AE407"/>
    <mergeCell ref="AF407:AH407"/>
    <mergeCell ref="AD408:AE408"/>
    <mergeCell ref="AF408:AH408"/>
    <mergeCell ref="AD403:AE403"/>
    <mergeCell ref="AF403:AH403"/>
    <mergeCell ref="AD404:AE404"/>
    <mergeCell ref="AF404:AH404"/>
    <mergeCell ref="AD405:AE405"/>
    <mergeCell ref="AF405:AH405"/>
    <mergeCell ref="AD400:AE400"/>
    <mergeCell ref="AF400:AH400"/>
    <mergeCell ref="AD401:AE401"/>
    <mergeCell ref="AF401:AH401"/>
    <mergeCell ref="AD402:AE402"/>
    <mergeCell ref="AF402:AH402"/>
    <mergeCell ref="AD397:AE397"/>
    <mergeCell ref="AF397:AH397"/>
    <mergeCell ref="AD398:AE398"/>
    <mergeCell ref="AF398:AH398"/>
    <mergeCell ref="AD399:AE399"/>
    <mergeCell ref="AF399:AH399"/>
    <mergeCell ref="AD394:AE394"/>
    <mergeCell ref="AF394:AH394"/>
    <mergeCell ref="AD395:AE395"/>
    <mergeCell ref="AF395:AH395"/>
    <mergeCell ref="AD396:AE396"/>
    <mergeCell ref="AF396:AH396"/>
    <mergeCell ref="AD391:AE391"/>
    <mergeCell ref="AF391:AH391"/>
    <mergeCell ref="AD392:AE392"/>
    <mergeCell ref="AF392:AH392"/>
    <mergeCell ref="AD393:AE393"/>
    <mergeCell ref="AF393:AH393"/>
    <mergeCell ref="AD388:AE388"/>
    <mergeCell ref="AF388:AH388"/>
    <mergeCell ref="AD389:AE389"/>
    <mergeCell ref="AF389:AH389"/>
    <mergeCell ref="AD390:AE390"/>
    <mergeCell ref="AF390:AH390"/>
    <mergeCell ref="AD385:AE385"/>
    <mergeCell ref="AF385:AH385"/>
    <mergeCell ref="AD386:AE386"/>
    <mergeCell ref="AF386:AH386"/>
    <mergeCell ref="AD387:AE387"/>
    <mergeCell ref="AF387:AH387"/>
    <mergeCell ref="AD382:AE382"/>
    <mergeCell ref="AF382:AH382"/>
    <mergeCell ref="AD383:AE383"/>
    <mergeCell ref="AF383:AH383"/>
    <mergeCell ref="AD384:AE384"/>
    <mergeCell ref="AF384:AH384"/>
    <mergeCell ref="AD379:AE379"/>
    <mergeCell ref="AF379:AH379"/>
    <mergeCell ref="AD380:AE380"/>
    <mergeCell ref="AF380:AH380"/>
    <mergeCell ref="AD381:AE381"/>
    <mergeCell ref="AF381:AH381"/>
    <mergeCell ref="AD376:AE376"/>
    <mergeCell ref="AF376:AH376"/>
    <mergeCell ref="AD377:AE377"/>
    <mergeCell ref="AF377:AH377"/>
    <mergeCell ref="AD378:AE378"/>
    <mergeCell ref="AF378:AH378"/>
    <mergeCell ref="AD373:AE373"/>
    <mergeCell ref="AF373:AH373"/>
    <mergeCell ref="AD374:AE374"/>
    <mergeCell ref="AF374:AH374"/>
    <mergeCell ref="AD375:AE375"/>
    <mergeCell ref="AF375:AH375"/>
    <mergeCell ref="AD370:AE370"/>
    <mergeCell ref="AF370:AH370"/>
    <mergeCell ref="AD371:AE371"/>
    <mergeCell ref="AF371:AH371"/>
    <mergeCell ref="AD372:AE372"/>
    <mergeCell ref="AF372:AH372"/>
    <mergeCell ref="AD367:AE367"/>
    <mergeCell ref="AF367:AH367"/>
    <mergeCell ref="AD368:AE368"/>
    <mergeCell ref="AF368:AH368"/>
    <mergeCell ref="AD369:AE369"/>
    <mergeCell ref="AF369:AH369"/>
    <mergeCell ref="AD364:AE364"/>
    <mergeCell ref="AF364:AH364"/>
    <mergeCell ref="AD365:AE365"/>
    <mergeCell ref="AF365:AH365"/>
    <mergeCell ref="AD366:AE366"/>
    <mergeCell ref="AF366:AH366"/>
    <mergeCell ref="AD361:AE361"/>
    <mergeCell ref="AF361:AH361"/>
    <mergeCell ref="AD362:AE362"/>
    <mergeCell ref="AF362:AH362"/>
    <mergeCell ref="AD363:AE363"/>
    <mergeCell ref="AF363:AH363"/>
    <mergeCell ref="AD358:AE358"/>
    <mergeCell ref="AF358:AH358"/>
    <mergeCell ref="AD359:AE359"/>
    <mergeCell ref="AF359:AH359"/>
    <mergeCell ref="AD360:AE360"/>
    <mergeCell ref="AF360:AH360"/>
    <mergeCell ref="AD355:AE355"/>
    <mergeCell ref="AF355:AH355"/>
    <mergeCell ref="AD356:AE356"/>
    <mergeCell ref="AF356:AH356"/>
    <mergeCell ref="AD357:AE357"/>
    <mergeCell ref="AF357:AH357"/>
    <mergeCell ref="AD352:AE352"/>
    <mergeCell ref="AF352:AH352"/>
    <mergeCell ref="AD353:AE353"/>
    <mergeCell ref="AF353:AH353"/>
    <mergeCell ref="AD354:AE354"/>
    <mergeCell ref="AF354:AH354"/>
    <mergeCell ref="AD349:AE349"/>
    <mergeCell ref="AF349:AH349"/>
    <mergeCell ref="AD350:AE350"/>
    <mergeCell ref="AF350:AH350"/>
    <mergeCell ref="AD351:AE351"/>
    <mergeCell ref="AF351:AH351"/>
    <mergeCell ref="AD346:AE346"/>
    <mergeCell ref="AF346:AH346"/>
    <mergeCell ref="AD347:AE347"/>
    <mergeCell ref="AF347:AH347"/>
    <mergeCell ref="AD348:AE348"/>
    <mergeCell ref="AF348:AH348"/>
    <mergeCell ref="AD343:AE343"/>
    <mergeCell ref="AF343:AH343"/>
    <mergeCell ref="AD344:AE344"/>
    <mergeCell ref="AF344:AH344"/>
    <mergeCell ref="AD345:AE345"/>
    <mergeCell ref="AF345:AH345"/>
    <mergeCell ref="AD340:AE340"/>
    <mergeCell ref="AF340:AH340"/>
    <mergeCell ref="AD341:AE341"/>
    <mergeCell ref="AF341:AH341"/>
    <mergeCell ref="AD342:AE342"/>
    <mergeCell ref="AF342:AH342"/>
    <mergeCell ref="AD337:AE337"/>
    <mergeCell ref="AF337:AH337"/>
    <mergeCell ref="AD338:AE338"/>
    <mergeCell ref="AF338:AH338"/>
    <mergeCell ref="AD339:AE339"/>
    <mergeCell ref="AF339:AH339"/>
    <mergeCell ref="AD334:AE334"/>
    <mergeCell ref="AF334:AH334"/>
    <mergeCell ref="AD335:AE335"/>
    <mergeCell ref="AF335:AH335"/>
    <mergeCell ref="AD336:AE336"/>
    <mergeCell ref="AF336:AH336"/>
    <mergeCell ref="AD331:AE331"/>
    <mergeCell ref="AF331:AH331"/>
    <mergeCell ref="AD332:AE332"/>
    <mergeCell ref="AF332:AH332"/>
    <mergeCell ref="AD333:AE333"/>
    <mergeCell ref="AF333:AH333"/>
    <mergeCell ref="AD328:AE328"/>
    <mergeCell ref="AF328:AH328"/>
    <mergeCell ref="AD329:AE329"/>
    <mergeCell ref="AF329:AH329"/>
    <mergeCell ref="AD330:AE330"/>
    <mergeCell ref="AF330:AH330"/>
    <mergeCell ref="AD325:AE325"/>
    <mergeCell ref="AF325:AH325"/>
    <mergeCell ref="AD326:AE326"/>
    <mergeCell ref="AF326:AH326"/>
    <mergeCell ref="AD327:AE327"/>
    <mergeCell ref="AF327:AH327"/>
    <mergeCell ref="AD322:AE322"/>
    <mergeCell ref="AF322:AH322"/>
    <mergeCell ref="AD323:AE323"/>
    <mergeCell ref="AF323:AH323"/>
    <mergeCell ref="AD324:AE324"/>
    <mergeCell ref="AF324:AH324"/>
    <mergeCell ref="AD319:AE319"/>
    <mergeCell ref="AF319:AH319"/>
    <mergeCell ref="AD320:AE320"/>
    <mergeCell ref="AF320:AH320"/>
    <mergeCell ref="AD321:AE321"/>
    <mergeCell ref="AF321:AH321"/>
    <mergeCell ref="AD316:AE316"/>
    <mergeCell ref="AF316:AH316"/>
    <mergeCell ref="AD317:AE317"/>
    <mergeCell ref="AF317:AH317"/>
    <mergeCell ref="AD318:AE318"/>
    <mergeCell ref="AF318:AH318"/>
    <mergeCell ref="AD313:AE313"/>
    <mergeCell ref="AF313:AH313"/>
    <mergeCell ref="AD314:AE314"/>
    <mergeCell ref="AF314:AH314"/>
    <mergeCell ref="AD315:AE315"/>
    <mergeCell ref="AF315:AH315"/>
    <mergeCell ref="AD302:AE302"/>
    <mergeCell ref="AF302:AH302"/>
    <mergeCell ref="AD303:AE303"/>
    <mergeCell ref="AF303:AH303"/>
    <mergeCell ref="AD298:AE298"/>
    <mergeCell ref="AF298:AH298"/>
    <mergeCell ref="AD295:AE295"/>
    <mergeCell ref="AF295:AH295"/>
    <mergeCell ref="AD296:AE296"/>
    <mergeCell ref="AF296:AH296"/>
    <mergeCell ref="AD297:AE297"/>
    <mergeCell ref="AF297:AH297"/>
    <mergeCell ref="AD310:AE310"/>
    <mergeCell ref="AF310:AH310"/>
    <mergeCell ref="AD311:AE311"/>
    <mergeCell ref="AF311:AH311"/>
    <mergeCell ref="AD312:AE312"/>
    <mergeCell ref="AF312:AH312"/>
    <mergeCell ref="AD307:AE307"/>
    <mergeCell ref="AF307:AH307"/>
    <mergeCell ref="AD308:AE308"/>
    <mergeCell ref="AF308:AH308"/>
    <mergeCell ref="AD309:AE309"/>
    <mergeCell ref="AF309:AH309"/>
    <mergeCell ref="AD304:AE304"/>
    <mergeCell ref="AF304:AH304"/>
    <mergeCell ref="AD305:AE305"/>
    <mergeCell ref="AF305:AH305"/>
    <mergeCell ref="AD306:AE306"/>
    <mergeCell ref="AF306:AH306"/>
    <mergeCell ref="AD292:AE292"/>
    <mergeCell ref="AF292:AH292"/>
    <mergeCell ref="AD293:AE293"/>
    <mergeCell ref="AF293:AH293"/>
    <mergeCell ref="AD294:AE294"/>
    <mergeCell ref="AF294:AH294"/>
    <mergeCell ref="AD289:AE289"/>
    <mergeCell ref="AF289:AH289"/>
    <mergeCell ref="AD290:AE290"/>
    <mergeCell ref="AF290:AH290"/>
    <mergeCell ref="AD291:AE291"/>
    <mergeCell ref="AF291:AH291"/>
    <mergeCell ref="AD286:AE286"/>
    <mergeCell ref="AF286:AH286"/>
    <mergeCell ref="AD287:AE287"/>
    <mergeCell ref="AF287:AH287"/>
    <mergeCell ref="AD288:AE288"/>
    <mergeCell ref="AF288:AH288"/>
    <mergeCell ref="AD285:AE285"/>
    <mergeCell ref="AF285:AH285"/>
    <mergeCell ref="AD281:AE281"/>
    <mergeCell ref="AF281:AH281"/>
    <mergeCell ref="AD282:AE282"/>
    <mergeCell ref="AF282:AH282"/>
    <mergeCell ref="AD283:AE283"/>
    <mergeCell ref="AF283:AH283"/>
    <mergeCell ref="AD278:AE278"/>
    <mergeCell ref="AF278:AH278"/>
    <mergeCell ref="AD279:AE279"/>
    <mergeCell ref="AF279:AH279"/>
    <mergeCell ref="AD280:AE280"/>
    <mergeCell ref="AF280:AH280"/>
    <mergeCell ref="AD275:AE275"/>
    <mergeCell ref="AF275:AH275"/>
    <mergeCell ref="AD276:AE276"/>
    <mergeCell ref="AF276:AH276"/>
    <mergeCell ref="AD277:AE277"/>
    <mergeCell ref="AF277:AH277"/>
    <mergeCell ref="AD273:AE273"/>
    <mergeCell ref="AF273:AH273"/>
    <mergeCell ref="AD274:AE274"/>
    <mergeCell ref="AF274:AH274"/>
    <mergeCell ref="AD269:AE269"/>
    <mergeCell ref="AF269:AH269"/>
    <mergeCell ref="AD270:AE270"/>
    <mergeCell ref="AF270:AH270"/>
    <mergeCell ref="AD271:AE271"/>
    <mergeCell ref="AF271:AH271"/>
    <mergeCell ref="AD266:AE266"/>
    <mergeCell ref="AF266:AH266"/>
    <mergeCell ref="AD267:AE267"/>
    <mergeCell ref="AF267:AH267"/>
    <mergeCell ref="AD268:AE268"/>
    <mergeCell ref="AF268:AH268"/>
    <mergeCell ref="AD284:AE284"/>
    <mergeCell ref="AF284:AH284"/>
    <mergeCell ref="AD264:AE264"/>
    <mergeCell ref="AF264:AH264"/>
    <mergeCell ref="AD265:AE265"/>
    <mergeCell ref="AF265:AH265"/>
    <mergeCell ref="AD260:AE260"/>
    <mergeCell ref="AF260:AH260"/>
    <mergeCell ref="AD261:AE261"/>
    <mergeCell ref="AF261:AH261"/>
    <mergeCell ref="AD262:AE262"/>
    <mergeCell ref="AF262:AH262"/>
    <mergeCell ref="AD257:AE257"/>
    <mergeCell ref="AF257:AH257"/>
    <mergeCell ref="AD258:AE258"/>
    <mergeCell ref="AF258:AH258"/>
    <mergeCell ref="AD259:AE259"/>
    <mergeCell ref="AF259:AH259"/>
    <mergeCell ref="AD272:AE272"/>
    <mergeCell ref="AF272:AH272"/>
    <mergeCell ref="AD255:AE255"/>
    <mergeCell ref="AF255:AH255"/>
    <mergeCell ref="AD256:AE256"/>
    <mergeCell ref="AF256:AH256"/>
    <mergeCell ref="AD251:AE251"/>
    <mergeCell ref="AF251:AH251"/>
    <mergeCell ref="AD252:AE252"/>
    <mergeCell ref="AF252:AH252"/>
    <mergeCell ref="AD253:AE253"/>
    <mergeCell ref="AF253:AH253"/>
    <mergeCell ref="AD248:AE248"/>
    <mergeCell ref="AF248:AH248"/>
    <mergeCell ref="AD249:AE249"/>
    <mergeCell ref="AF249:AH249"/>
    <mergeCell ref="AD250:AE250"/>
    <mergeCell ref="AF250:AH250"/>
    <mergeCell ref="AD263:AE263"/>
    <mergeCell ref="AF263:AH263"/>
    <mergeCell ref="AD246:AE246"/>
    <mergeCell ref="AF246:AH246"/>
    <mergeCell ref="AD247:AE247"/>
    <mergeCell ref="AF247:AH247"/>
    <mergeCell ref="AD242:AE242"/>
    <mergeCell ref="AF242:AH242"/>
    <mergeCell ref="AD243:AE243"/>
    <mergeCell ref="AF243:AH243"/>
    <mergeCell ref="AD244:AE244"/>
    <mergeCell ref="AF244:AH244"/>
    <mergeCell ref="AD239:AE239"/>
    <mergeCell ref="AF239:AH239"/>
    <mergeCell ref="AD240:AE240"/>
    <mergeCell ref="AF240:AH240"/>
    <mergeCell ref="AD241:AE241"/>
    <mergeCell ref="AF241:AH241"/>
    <mergeCell ref="AD254:AE254"/>
    <mergeCell ref="AF254:AH254"/>
    <mergeCell ref="AD237:AE237"/>
    <mergeCell ref="AF237:AH237"/>
    <mergeCell ref="AD238:AE238"/>
    <mergeCell ref="AF238:AH238"/>
    <mergeCell ref="AD233:AE233"/>
    <mergeCell ref="AF233:AH233"/>
    <mergeCell ref="AD234:AE234"/>
    <mergeCell ref="AF234:AH234"/>
    <mergeCell ref="AD235:AE235"/>
    <mergeCell ref="AF235:AH235"/>
    <mergeCell ref="AD230:AE230"/>
    <mergeCell ref="AF230:AH230"/>
    <mergeCell ref="AD231:AE231"/>
    <mergeCell ref="AF231:AH231"/>
    <mergeCell ref="AD232:AE232"/>
    <mergeCell ref="AF232:AH232"/>
    <mergeCell ref="AD245:AE245"/>
    <mergeCell ref="AF245:AH245"/>
    <mergeCell ref="AD228:AE228"/>
    <mergeCell ref="AF228:AH228"/>
    <mergeCell ref="AD229:AE229"/>
    <mergeCell ref="AF229:AH229"/>
    <mergeCell ref="AD224:AE224"/>
    <mergeCell ref="AF224:AH224"/>
    <mergeCell ref="AD225:AE225"/>
    <mergeCell ref="AF225:AH225"/>
    <mergeCell ref="AD226:AE226"/>
    <mergeCell ref="AF226:AH226"/>
    <mergeCell ref="AD221:AE221"/>
    <mergeCell ref="AF221:AH221"/>
    <mergeCell ref="AD222:AE222"/>
    <mergeCell ref="AF222:AH222"/>
    <mergeCell ref="AD223:AE223"/>
    <mergeCell ref="AF223:AH223"/>
    <mergeCell ref="AD236:AE236"/>
    <mergeCell ref="AF236:AH236"/>
    <mergeCell ref="AD219:AE219"/>
    <mergeCell ref="AF219:AH219"/>
    <mergeCell ref="AD220:AE220"/>
    <mergeCell ref="AF220:AH220"/>
    <mergeCell ref="AD215:AE215"/>
    <mergeCell ref="AF215:AH215"/>
    <mergeCell ref="AD217:AE217"/>
    <mergeCell ref="AF217:AH217"/>
    <mergeCell ref="AF216:AH216"/>
    <mergeCell ref="AD216:AE216"/>
    <mergeCell ref="AD212:AE212"/>
    <mergeCell ref="AF212:AH212"/>
    <mergeCell ref="AD213:AE213"/>
    <mergeCell ref="AF213:AH213"/>
    <mergeCell ref="AD214:AE214"/>
    <mergeCell ref="AF214:AH214"/>
    <mergeCell ref="AD227:AE227"/>
    <mergeCell ref="AF227:AH227"/>
    <mergeCell ref="AD210:AE210"/>
    <mergeCell ref="AF210:AH210"/>
    <mergeCell ref="AD211:AE211"/>
    <mergeCell ref="AF211:AH211"/>
    <mergeCell ref="AD206:AE206"/>
    <mergeCell ref="AF206:AH206"/>
    <mergeCell ref="AD207:AE207"/>
    <mergeCell ref="AF207:AH207"/>
    <mergeCell ref="AD208:AE208"/>
    <mergeCell ref="AF208:AH208"/>
    <mergeCell ref="AD203:AE203"/>
    <mergeCell ref="AF203:AH203"/>
    <mergeCell ref="AD204:AE204"/>
    <mergeCell ref="AF204:AH204"/>
    <mergeCell ref="AD205:AE205"/>
    <mergeCell ref="AF205:AH205"/>
    <mergeCell ref="AD218:AE218"/>
    <mergeCell ref="AF218:AH218"/>
    <mergeCell ref="AD201:AE201"/>
    <mergeCell ref="AF201:AH201"/>
    <mergeCell ref="AD202:AE202"/>
    <mergeCell ref="AF202:AH202"/>
    <mergeCell ref="AD197:AE197"/>
    <mergeCell ref="AF197:AH197"/>
    <mergeCell ref="AD198:AE198"/>
    <mergeCell ref="AF198:AH198"/>
    <mergeCell ref="AD199:AE199"/>
    <mergeCell ref="AF199:AH199"/>
    <mergeCell ref="AD194:AE194"/>
    <mergeCell ref="AF194:AH194"/>
    <mergeCell ref="AD195:AE195"/>
    <mergeCell ref="AF195:AH195"/>
    <mergeCell ref="AD196:AE196"/>
    <mergeCell ref="AF196:AH196"/>
    <mergeCell ref="AD209:AE209"/>
    <mergeCell ref="AF209:AH209"/>
    <mergeCell ref="AD192:AE192"/>
    <mergeCell ref="AF192:AH192"/>
    <mergeCell ref="AD193:AE193"/>
    <mergeCell ref="AF193:AH193"/>
    <mergeCell ref="AD188:AE188"/>
    <mergeCell ref="AF188:AH188"/>
    <mergeCell ref="AD189:AE189"/>
    <mergeCell ref="AF189:AH189"/>
    <mergeCell ref="AD190:AE190"/>
    <mergeCell ref="AF190:AH190"/>
    <mergeCell ref="AD185:AE185"/>
    <mergeCell ref="AF185:AH185"/>
    <mergeCell ref="AD186:AE186"/>
    <mergeCell ref="AF186:AH186"/>
    <mergeCell ref="AD187:AE187"/>
    <mergeCell ref="AF187:AH187"/>
    <mergeCell ref="AD200:AE200"/>
    <mergeCell ref="AF200:AH200"/>
    <mergeCell ref="AD183:AE183"/>
    <mergeCell ref="AF183:AH183"/>
    <mergeCell ref="AD184:AE184"/>
    <mergeCell ref="AF184:AH184"/>
    <mergeCell ref="AD179:AE179"/>
    <mergeCell ref="AF179:AH179"/>
    <mergeCell ref="AD180:AE180"/>
    <mergeCell ref="AF180:AH180"/>
    <mergeCell ref="AD181:AE181"/>
    <mergeCell ref="AF181:AH181"/>
    <mergeCell ref="AD176:AE176"/>
    <mergeCell ref="AF176:AH176"/>
    <mergeCell ref="AD177:AE177"/>
    <mergeCell ref="AF177:AH177"/>
    <mergeCell ref="AD178:AE178"/>
    <mergeCell ref="AF178:AH178"/>
    <mergeCell ref="AD191:AE191"/>
    <mergeCell ref="AF191:AH191"/>
    <mergeCell ref="AD174:AE174"/>
    <mergeCell ref="AF174:AH174"/>
    <mergeCell ref="AD175:AE175"/>
    <mergeCell ref="AF175:AH175"/>
    <mergeCell ref="AD170:AE170"/>
    <mergeCell ref="AF170:AH170"/>
    <mergeCell ref="AD171:AE171"/>
    <mergeCell ref="AF171:AH171"/>
    <mergeCell ref="AD172:AE172"/>
    <mergeCell ref="AF172:AH172"/>
    <mergeCell ref="AD167:AE167"/>
    <mergeCell ref="AF167:AH167"/>
    <mergeCell ref="AD168:AE168"/>
    <mergeCell ref="AF168:AH168"/>
    <mergeCell ref="AD169:AE169"/>
    <mergeCell ref="AF169:AH169"/>
    <mergeCell ref="AD182:AE182"/>
    <mergeCell ref="AF182:AH182"/>
    <mergeCell ref="AD165:AE165"/>
    <mergeCell ref="AF165:AH165"/>
    <mergeCell ref="AD166:AE166"/>
    <mergeCell ref="AF166:AH166"/>
    <mergeCell ref="AD161:AE161"/>
    <mergeCell ref="AF161:AH161"/>
    <mergeCell ref="AD162:AE162"/>
    <mergeCell ref="AF162:AH162"/>
    <mergeCell ref="AD163:AE163"/>
    <mergeCell ref="AF163:AH163"/>
    <mergeCell ref="AD158:AE158"/>
    <mergeCell ref="AF158:AH158"/>
    <mergeCell ref="AD159:AE159"/>
    <mergeCell ref="AF159:AH159"/>
    <mergeCell ref="AD160:AE160"/>
    <mergeCell ref="AF160:AH160"/>
    <mergeCell ref="AD173:AE173"/>
    <mergeCell ref="AF173:AH173"/>
    <mergeCell ref="AD156:AE156"/>
    <mergeCell ref="AF156:AH156"/>
    <mergeCell ref="AD157:AE157"/>
    <mergeCell ref="AF157:AH157"/>
    <mergeCell ref="AD152:AE152"/>
    <mergeCell ref="AF152:AH152"/>
    <mergeCell ref="AD153:AE153"/>
    <mergeCell ref="AF153:AH153"/>
    <mergeCell ref="AD154:AE154"/>
    <mergeCell ref="AF154:AH154"/>
    <mergeCell ref="AD149:AE149"/>
    <mergeCell ref="AF149:AH149"/>
    <mergeCell ref="AD150:AE150"/>
    <mergeCell ref="AF150:AH150"/>
    <mergeCell ref="AD151:AE151"/>
    <mergeCell ref="AF151:AH151"/>
    <mergeCell ref="AD164:AE164"/>
    <mergeCell ref="AF164:AH164"/>
    <mergeCell ref="AD147:AE147"/>
    <mergeCell ref="AF147:AH147"/>
    <mergeCell ref="AD148:AE148"/>
    <mergeCell ref="AF148:AH148"/>
    <mergeCell ref="AD143:AE143"/>
    <mergeCell ref="AF143:AH143"/>
    <mergeCell ref="AD144:AE144"/>
    <mergeCell ref="AF144:AH144"/>
    <mergeCell ref="AD145:AE145"/>
    <mergeCell ref="AF145:AH145"/>
    <mergeCell ref="AD140:AE140"/>
    <mergeCell ref="AF140:AH140"/>
    <mergeCell ref="AD141:AE141"/>
    <mergeCell ref="AF141:AH141"/>
    <mergeCell ref="AD142:AE142"/>
    <mergeCell ref="AF142:AH142"/>
    <mergeCell ref="AD155:AE155"/>
    <mergeCell ref="AF155:AH155"/>
    <mergeCell ref="AD138:AE138"/>
    <mergeCell ref="AF138:AH138"/>
    <mergeCell ref="AD139:AE139"/>
    <mergeCell ref="AF139:AH139"/>
    <mergeCell ref="AD134:AE134"/>
    <mergeCell ref="AF134:AH134"/>
    <mergeCell ref="AD135:AE135"/>
    <mergeCell ref="AF135:AH135"/>
    <mergeCell ref="AD136:AE136"/>
    <mergeCell ref="AF136:AH136"/>
    <mergeCell ref="AD131:AE131"/>
    <mergeCell ref="AF131:AH131"/>
    <mergeCell ref="AD132:AE132"/>
    <mergeCell ref="AF132:AH132"/>
    <mergeCell ref="AD133:AE133"/>
    <mergeCell ref="AF133:AH133"/>
    <mergeCell ref="AD146:AE146"/>
    <mergeCell ref="AF146:AH146"/>
    <mergeCell ref="AD128:AE128"/>
    <mergeCell ref="AF128:AH128"/>
    <mergeCell ref="AD129:AE129"/>
    <mergeCell ref="AF129:AH129"/>
    <mergeCell ref="AD130:AE130"/>
    <mergeCell ref="AF130:AH130"/>
    <mergeCell ref="AD125:AE125"/>
    <mergeCell ref="AF125:AH125"/>
    <mergeCell ref="AD126:AE126"/>
    <mergeCell ref="AF126:AH126"/>
    <mergeCell ref="AD127:AE127"/>
    <mergeCell ref="AF127:AH127"/>
    <mergeCell ref="AD122:AE122"/>
    <mergeCell ref="AF122:AH122"/>
    <mergeCell ref="AD123:AE123"/>
    <mergeCell ref="AF123:AH123"/>
    <mergeCell ref="AD124:AE124"/>
    <mergeCell ref="AF124:AH124"/>
    <mergeCell ref="AD119:AE119"/>
    <mergeCell ref="AF119:AH119"/>
    <mergeCell ref="AD120:AE120"/>
    <mergeCell ref="AF120:AH120"/>
    <mergeCell ref="AD121:AE121"/>
    <mergeCell ref="AF121:AH121"/>
    <mergeCell ref="AD116:AE116"/>
    <mergeCell ref="AF116:AH116"/>
    <mergeCell ref="AD117:AE117"/>
    <mergeCell ref="AF117:AH117"/>
    <mergeCell ref="AD118:AE118"/>
    <mergeCell ref="AF118:AH118"/>
    <mergeCell ref="AD113:AE113"/>
    <mergeCell ref="AF113:AH113"/>
    <mergeCell ref="AD114:AE114"/>
    <mergeCell ref="AF114:AH114"/>
    <mergeCell ref="AD115:AE115"/>
    <mergeCell ref="AF115:AH115"/>
    <mergeCell ref="AD110:AE110"/>
    <mergeCell ref="AF110:AH110"/>
    <mergeCell ref="AD111:AE111"/>
    <mergeCell ref="AF111:AH111"/>
    <mergeCell ref="AD112:AE112"/>
    <mergeCell ref="AF112:AH112"/>
    <mergeCell ref="AD107:AE107"/>
    <mergeCell ref="AF107:AH107"/>
    <mergeCell ref="AD108:AE108"/>
    <mergeCell ref="AF108:AH108"/>
    <mergeCell ref="AD109:AE109"/>
    <mergeCell ref="AF109:AH109"/>
    <mergeCell ref="AD104:AE104"/>
    <mergeCell ref="AF104:AH104"/>
    <mergeCell ref="AD105:AE105"/>
    <mergeCell ref="AF105:AH105"/>
    <mergeCell ref="AD106:AE106"/>
    <mergeCell ref="AF106:AH106"/>
    <mergeCell ref="AD101:AE101"/>
    <mergeCell ref="AF101:AH101"/>
    <mergeCell ref="AD102:AE102"/>
    <mergeCell ref="AF102:AH102"/>
    <mergeCell ref="AD103:AE103"/>
    <mergeCell ref="AF103:AH103"/>
    <mergeCell ref="AD98:AE98"/>
    <mergeCell ref="AF98:AH98"/>
    <mergeCell ref="AD99:AE99"/>
    <mergeCell ref="AF99:AH99"/>
    <mergeCell ref="AD100:AE100"/>
    <mergeCell ref="AF100:AH100"/>
    <mergeCell ref="AD95:AE95"/>
    <mergeCell ref="AF95:AH95"/>
    <mergeCell ref="AD96:AE96"/>
    <mergeCell ref="AF96:AH96"/>
    <mergeCell ref="AD97:AE97"/>
    <mergeCell ref="AF97:AH97"/>
    <mergeCell ref="AD92:AE92"/>
    <mergeCell ref="AF92:AH92"/>
    <mergeCell ref="AD93:AE93"/>
    <mergeCell ref="AF93:AH93"/>
    <mergeCell ref="AD94:AE94"/>
    <mergeCell ref="AF94:AH94"/>
    <mergeCell ref="AD89:AE89"/>
    <mergeCell ref="AF89:AH89"/>
    <mergeCell ref="AD90:AE90"/>
    <mergeCell ref="AF90:AH90"/>
    <mergeCell ref="AD91:AE91"/>
    <mergeCell ref="AF91:AH91"/>
    <mergeCell ref="AD86:AE86"/>
    <mergeCell ref="AF86:AH86"/>
    <mergeCell ref="AD87:AE87"/>
    <mergeCell ref="AF87:AH87"/>
    <mergeCell ref="AD88:AE88"/>
    <mergeCell ref="AF88:AH88"/>
    <mergeCell ref="AD83:AE83"/>
    <mergeCell ref="AF83:AH83"/>
    <mergeCell ref="AD84:AE84"/>
    <mergeCell ref="AF84:AH84"/>
    <mergeCell ref="AD85:AE85"/>
    <mergeCell ref="AF85:AH85"/>
    <mergeCell ref="AD80:AE80"/>
    <mergeCell ref="AF80:AH80"/>
    <mergeCell ref="AD81:AE81"/>
    <mergeCell ref="AF81:AH81"/>
    <mergeCell ref="AD82:AE82"/>
    <mergeCell ref="AF82:AH82"/>
    <mergeCell ref="AD77:AE77"/>
    <mergeCell ref="AF77:AH77"/>
    <mergeCell ref="AD78:AE78"/>
    <mergeCell ref="AF78:AH78"/>
    <mergeCell ref="AD79:AE79"/>
    <mergeCell ref="AF79:AH79"/>
    <mergeCell ref="AD74:AE74"/>
    <mergeCell ref="AF74:AH74"/>
    <mergeCell ref="AD75:AE75"/>
    <mergeCell ref="AF75:AH75"/>
    <mergeCell ref="AD76:AE76"/>
    <mergeCell ref="AF76:AH76"/>
    <mergeCell ref="AD71:AE71"/>
    <mergeCell ref="AF71:AH71"/>
    <mergeCell ref="AD72:AE72"/>
    <mergeCell ref="AF72:AH72"/>
    <mergeCell ref="AD73:AE73"/>
    <mergeCell ref="AF73:AH73"/>
    <mergeCell ref="AD68:AE68"/>
    <mergeCell ref="AF68:AH68"/>
    <mergeCell ref="AD69:AE69"/>
    <mergeCell ref="AF69:AH69"/>
    <mergeCell ref="AD70:AE70"/>
    <mergeCell ref="AF70:AH70"/>
    <mergeCell ref="AD65:AE65"/>
    <mergeCell ref="AF65:AH65"/>
    <mergeCell ref="AD66:AE66"/>
    <mergeCell ref="AF66:AH66"/>
    <mergeCell ref="AD67:AE67"/>
    <mergeCell ref="AF67:AH67"/>
    <mergeCell ref="AD62:AE62"/>
    <mergeCell ref="AF62:AH62"/>
    <mergeCell ref="AD63:AE63"/>
    <mergeCell ref="AF63:AH63"/>
    <mergeCell ref="AD64:AE64"/>
    <mergeCell ref="AF64:AH64"/>
    <mergeCell ref="AD59:AE59"/>
    <mergeCell ref="AF59:AH59"/>
    <mergeCell ref="AD60:AE60"/>
    <mergeCell ref="AF60:AH60"/>
    <mergeCell ref="AD61:AE61"/>
    <mergeCell ref="AF61:AH61"/>
    <mergeCell ref="AD56:AE56"/>
    <mergeCell ref="AF56:AH56"/>
    <mergeCell ref="AD57:AE57"/>
    <mergeCell ref="AF57:AH57"/>
    <mergeCell ref="AD58:AE58"/>
    <mergeCell ref="AF58:AH58"/>
    <mergeCell ref="AD53:AE53"/>
    <mergeCell ref="AF53:AH53"/>
    <mergeCell ref="AD54:AE54"/>
    <mergeCell ref="AF54:AH54"/>
    <mergeCell ref="AD55:AE55"/>
    <mergeCell ref="AF55:AH55"/>
    <mergeCell ref="AD50:AE50"/>
    <mergeCell ref="AF50:AH50"/>
    <mergeCell ref="AD51:AE51"/>
    <mergeCell ref="AF51:AH51"/>
    <mergeCell ref="AD52:AE52"/>
    <mergeCell ref="AF52:AH52"/>
    <mergeCell ref="AD47:AE47"/>
    <mergeCell ref="AF47:AH47"/>
    <mergeCell ref="AD48:AE48"/>
    <mergeCell ref="AF48:AH48"/>
    <mergeCell ref="AD49:AE49"/>
    <mergeCell ref="AF49:AH49"/>
    <mergeCell ref="AD44:AE44"/>
    <mergeCell ref="AF44:AH44"/>
    <mergeCell ref="AD45:AE45"/>
    <mergeCell ref="AF45:AH45"/>
    <mergeCell ref="AD46:AE46"/>
    <mergeCell ref="AF46:AH46"/>
    <mergeCell ref="AD41:AE41"/>
    <mergeCell ref="AF41:AH41"/>
    <mergeCell ref="AD42:AE42"/>
    <mergeCell ref="AF42:AH42"/>
    <mergeCell ref="AD43:AE43"/>
    <mergeCell ref="AF43:AH43"/>
    <mergeCell ref="AD20:AE20"/>
    <mergeCell ref="AF20:AH20"/>
    <mergeCell ref="AD21:AE21"/>
    <mergeCell ref="AF21:AH21"/>
    <mergeCell ref="AD22:AE22"/>
    <mergeCell ref="AF22:AH22"/>
    <mergeCell ref="AD17:AE17"/>
    <mergeCell ref="AF17:AH17"/>
    <mergeCell ref="AD18:AE18"/>
    <mergeCell ref="AD38:AE38"/>
    <mergeCell ref="AF38:AH38"/>
    <mergeCell ref="AD39:AE39"/>
    <mergeCell ref="AF39:AH39"/>
    <mergeCell ref="AD40:AE40"/>
    <mergeCell ref="AF40:AH40"/>
    <mergeCell ref="AD35:AE35"/>
    <mergeCell ref="AF35:AH35"/>
    <mergeCell ref="AD36:AE36"/>
    <mergeCell ref="AF36:AH36"/>
    <mergeCell ref="AD37:AE37"/>
    <mergeCell ref="AF37:AH37"/>
    <mergeCell ref="AD32:AE32"/>
    <mergeCell ref="AF32:AH32"/>
    <mergeCell ref="AD33:AE33"/>
    <mergeCell ref="AF33:AH33"/>
    <mergeCell ref="AD34:AE34"/>
    <mergeCell ref="AF34:AH34"/>
    <mergeCell ref="AF18:AH18"/>
    <mergeCell ref="AD19:AE19"/>
    <mergeCell ref="AF19:AH19"/>
    <mergeCell ref="L8:M8"/>
    <mergeCell ref="L9:M9"/>
    <mergeCell ref="L10:M10"/>
    <mergeCell ref="L11:M11"/>
    <mergeCell ref="L12:M12"/>
    <mergeCell ref="L13:M13"/>
    <mergeCell ref="L14:M14"/>
    <mergeCell ref="L15:M15"/>
    <mergeCell ref="L16:M16"/>
    <mergeCell ref="AQ246:AS246"/>
    <mergeCell ref="AQ247:AS247"/>
    <mergeCell ref="AQ248:AS248"/>
    <mergeCell ref="AQ249:AS249"/>
    <mergeCell ref="AQ250:AS250"/>
    <mergeCell ref="AD29:AE29"/>
    <mergeCell ref="AF29:AH29"/>
    <mergeCell ref="AD30:AE30"/>
    <mergeCell ref="AF30:AH30"/>
    <mergeCell ref="AD31:AE31"/>
    <mergeCell ref="AF31:AH31"/>
    <mergeCell ref="AD26:AE26"/>
    <mergeCell ref="AF26:AH26"/>
    <mergeCell ref="AD27:AE27"/>
    <mergeCell ref="AF27:AH27"/>
    <mergeCell ref="AD28:AE28"/>
    <mergeCell ref="AF28:AH28"/>
    <mergeCell ref="AD23:AE23"/>
    <mergeCell ref="AF23:AH23"/>
    <mergeCell ref="AD24:AE24"/>
    <mergeCell ref="AF24:AH24"/>
    <mergeCell ref="AD25:AE25"/>
    <mergeCell ref="AF25:AH25"/>
    <mergeCell ref="AD5:AE5"/>
    <mergeCell ref="AF5:AH5"/>
    <mergeCell ref="AD6:AE6"/>
    <mergeCell ref="AF6:AH6"/>
    <mergeCell ref="AD7:AE7"/>
    <mergeCell ref="AF7:AH7"/>
    <mergeCell ref="D4:E4"/>
    <mergeCell ref="AD4:AE4"/>
    <mergeCell ref="AF4:AH4"/>
    <mergeCell ref="AD14:AE14"/>
    <mergeCell ref="AF14:AH14"/>
    <mergeCell ref="AD15:AE15"/>
    <mergeCell ref="AF15:AH15"/>
    <mergeCell ref="AD16:AE16"/>
    <mergeCell ref="AF16:AH16"/>
    <mergeCell ref="AD11:AE11"/>
    <mergeCell ref="AF11:AH11"/>
    <mergeCell ref="AD12:AE12"/>
    <mergeCell ref="AF12:AH12"/>
    <mergeCell ref="AD13:AE13"/>
    <mergeCell ref="AF13:AH13"/>
    <mergeCell ref="AD8:AE8"/>
    <mergeCell ref="AF8:AH8"/>
    <mergeCell ref="AD9:AE9"/>
    <mergeCell ref="AF9:AH9"/>
    <mergeCell ref="AD10:AE10"/>
    <mergeCell ref="AF10:AH10"/>
    <mergeCell ref="L4:M4"/>
    <mergeCell ref="N4:O4"/>
    <mergeCell ref="L5:M5"/>
    <mergeCell ref="L6:M6"/>
    <mergeCell ref="L7:M7"/>
  </mergeCells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8"/>
  <dimension ref="B1:Z150"/>
  <sheetViews>
    <sheetView topLeftCell="L82" zoomScale="90" zoomScaleNormal="90" workbookViewId="0">
      <selection activeCell="A118" sqref="A118:XFD118"/>
    </sheetView>
  </sheetViews>
  <sheetFormatPr baseColWidth="10" defaultColWidth="11.42578125" defaultRowHeight="12"/>
  <cols>
    <col min="1" max="1" width="11.42578125" style="224"/>
    <col min="2" max="2" width="11.42578125" style="244"/>
    <col min="3" max="5" width="11.42578125" style="224"/>
    <col min="6" max="6" width="11.42578125" style="224" customWidth="1"/>
    <col min="7" max="7" width="16.7109375" style="224" customWidth="1"/>
    <col min="8" max="8" width="11.42578125" style="224" customWidth="1"/>
    <col min="9" max="9" width="11.7109375" style="245" customWidth="1"/>
    <col min="10" max="10" width="11.42578125" style="224" customWidth="1"/>
    <col min="11" max="11" width="15" style="245" customWidth="1"/>
    <col min="12" max="12" width="11.42578125" style="224"/>
    <col min="13" max="13" width="23.7109375" style="245" customWidth="1"/>
    <col min="14" max="14" width="11.42578125" style="224"/>
    <col min="15" max="15" width="23.7109375" style="245" customWidth="1"/>
    <col min="16" max="16" width="11.42578125" style="224"/>
    <col min="17" max="17" width="23.7109375" style="224" customWidth="1"/>
    <col min="18" max="18" width="11.42578125" style="224"/>
    <col min="19" max="19" width="23.7109375" style="224" customWidth="1"/>
    <col min="20" max="16384" width="11.42578125" style="224"/>
  </cols>
  <sheetData>
    <row r="1" spans="2:26">
      <c r="B1" s="246">
        <v>1</v>
      </c>
      <c r="C1" s="224">
        <v>2</v>
      </c>
      <c r="D1" s="246">
        <v>3</v>
      </c>
      <c r="E1" s="224">
        <v>4</v>
      </c>
      <c r="F1" s="246">
        <v>5</v>
      </c>
      <c r="G1" s="224">
        <v>6</v>
      </c>
      <c r="H1" s="246">
        <v>7</v>
      </c>
      <c r="I1" s="224">
        <v>8</v>
      </c>
      <c r="J1" s="246">
        <v>9</v>
      </c>
      <c r="K1" s="224">
        <v>10</v>
      </c>
      <c r="L1" s="246">
        <v>11</v>
      </c>
      <c r="M1" s="224">
        <v>12</v>
      </c>
      <c r="N1" s="246">
        <v>13</v>
      </c>
      <c r="O1" s="224">
        <v>14</v>
      </c>
      <c r="P1" s="246">
        <v>15</v>
      </c>
      <c r="Q1" s="224">
        <v>16</v>
      </c>
      <c r="R1" s="246">
        <v>17</v>
      </c>
      <c r="S1" s="224">
        <v>18</v>
      </c>
      <c r="T1" s="246">
        <v>19</v>
      </c>
      <c r="U1" s="224">
        <v>20</v>
      </c>
      <c r="V1" s="246">
        <v>21</v>
      </c>
      <c r="W1" s="224">
        <v>22</v>
      </c>
      <c r="X1" s="246">
        <v>23</v>
      </c>
      <c r="Y1" s="224">
        <v>24</v>
      </c>
      <c r="Z1" s="246">
        <v>25</v>
      </c>
    </row>
    <row r="2" spans="2:26">
      <c r="B2" s="1131" t="s">
        <v>0</v>
      </c>
      <c r="C2" s="1132" t="s">
        <v>1</v>
      </c>
      <c r="D2" s="1132" t="s">
        <v>2</v>
      </c>
      <c r="E2" s="1132" t="s">
        <v>3</v>
      </c>
      <c r="F2" s="1132" t="s">
        <v>4</v>
      </c>
      <c r="G2" s="1132" t="s">
        <v>5</v>
      </c>
      <c r="H2" s="1132" t="s">
        <v>1911</v>
      </c>
      <c r="I2" s="1132" t="s">
        <v>1913</v>
      </c>
      <c r="J2" s="1132" t="s">
        <v>1912</v>
      </c>
      <c r="K2" s="1132" t="s">
        <v>1912</v>
      </c>
      <c r="L2" s="1127" t="s">
        <v>269</v>
      </c>
      <c r="M2" s="1128"/>
      <c r="N2" s="1128"/>
      <c r="O2" s="1129"/>
      <c r="P2" s="1127" t="s">
        <v>270</v>
      </c>
      <c r="Q2" s="1128"/>
      <c r="R2" s="1128"/>
      <c r="S2" s="1129"/>
    </row>
    <row r="3" spans="2:26" ht="12" customHeight="1">
      <c r="B3" s="1131"/>
      <c r="C3" s="1132"/>
      <c r="D3" s="1132"/>
      <c r="E3" s="1132"/>
      <c r="F3" s="1132"/>
      <c r="G3" s="1132"/>
      <c r="H3" s="1132"/>
      <c r="I3" s="1132"/>
      <c r="J3" s="1132"/>
      <c r="K3" s="1132"/>
      <c r="L3" s="1130" t="s">
        <v>1693</v>
      </c>
      <c r="M3" s="1130" t="s">
        <v>1902</v>
      </c>
      <c r="N3" s="1130" t="s">
        <v>1694</v>
      </c>
      <c r="O3" s="1130" t="s">
        <v>1903</v>
      </c>
      <c r="P3" s="1130" t="s">
        <v>1693</v>
      </c>
      <c r="Q3" s="1130" t="s">
        <v>1902</v>
      </c>
      <c r="R3" s="1130" t="s">
        <v>1694</v>
      </c>
      <c r="S3" s="1130" t="s">
        <v>1903</v>
      </c>
    </row>
    <row r="4" spans="2:26" ht="33.75" customHeight="1">
      <c r="B4" s="1131"/>
      <c r="C4" s="1132"/>
      <c r="D4" s="1132"/>
      <c r="E4" s="1132"/>
      <c r="F4" s="1132"/>
      <c r="G4" s="1132"/>
      <c r="H4" s="1132"/>
      <c r="I4" s="1132"/>
      <c r="J4" s="1132"/>
      <c r="K4" s="1132"/>
      <c r="L4" s="1130"/>
      <c r="M4" s="1130"/>
      <c r="N4" s="1130"/>
      <c r="O4" s="1130"/>
      <c r="P4" s="1130"/>
      <c r="Q4" s="1130"/>
      <c r="R4" s="1130"/>
      <c r="S4" s="1130"/>
    </row>
    <row r="5" spans="2:26">
      <c r="B5" s="225">
        <v>0.5</v>
      </c>
      <c r="C5" s="225">
        <v>-0.04</v>
      </c>
      <c r="D5" s="226">
        <v>0.04</v>
      </c>
      <c r="E5" s="226" t="s">
        <v>8</v>
      </c>
      <c r="F5" s="226" t="s">
        <v>9</v>
      </c>
      <c r="G5" s="227">
        <v>7.0000000000000007E-2</v>
      </c>
      <c r="H5" s="253">
        <v>1.07433E-4</v>
      </c>
      <c r="I5" s="256">
        <v>3189</v>
      </c>
      <c r="J5" s="230" t="s">
        <v>287</v>
      </c>
      <c r="K5" s="231" t="s">
        <v>287</v>
      </c>
      <c r="L5" s="228">
        <f>[1]Tolerancias!$F$3</f>
        <v>0.12</v>
      </c>
      <c r="M5" s="229" t="str">
        <f t="shared" ref="M5:M14" si="0">IF(ABS(C5)&lt;=L5,"CONFORME","NO CONFORME CLASE 0")</f>
        <v>CONFORME</v>
      </c>
      <c r="N5" s="230">
        <f>[1]Tolerancias!$G$3</f>
        <v>0.1</v>
      </c>
      <c r="O5" s="231" t="str">
        <f t="shared" ref="O5:O14" si="1">IF(ABS(D5)&lt;=N5,"CONFORME","NO CONFORME CLASE 0")</f>
        <v>CONFORME</v>
      </c>
      <c r="P5" s="228">
        <v>0.2</v>
      </c>
      <c r="Q5" s="229" t="str">
        <f>IF(ABS(C5)&lt;=P5,"CONFORME","NO CONFORME CLASE 1")</f>
        <v>CONFORME</v>
      </c>
      <c r="R5" s="230">
        <v>0.16</v>
      </c>
      <c r="S5" s="231" t="str">
        <f>IF(ABS(D5)&lt;=R5,"CONFORME","NO CONFORME CLASE 1")</f>
        <v>CONFORME</v>
      </c>
      <c r="U5" s="225">
        <v>-0.04</v>
      </c>
      <c r="V5" s="224">
        <f t="shared" ref="V5:V68" si="2">X5*1000</f>
        <v>0.107433</v>
      </c>
      <c r="W5" s="224">
        <f>U5*1/1000</f>
        <v>-4.0000000000000003E-5</v>
      </c>
      <c r="X5" s="954">
        <f t="shared" ref="X5:X68" si="3">H5</f>
        <v>1.07433E-4</v>
      </c>
      <c r="Y5" s="227">
        <v>7.0000000000000007E-2</v>
      </c>
      <c r="Z5" s="224">
        <f>Y5*1/1000</f>
        <v>7.0000000000000007E-5</v>
      </c>
    </row>
    <row r="6" spans="2:26">
      <c r="B6" s="225">
        <v>1</v>
      </c>
      <c r="C6" s="225">
        <v>-7.0000000000000007E-2</v>
      </c>
      <c r="D6" s="226">
        <v>0.06</v>
      </c>
      <c r="E6" s="226" t="s">
        <v>8</v>
      </c>
      <c r="F6" s="226" t="s">
        <v>14</v>
      </c>
      <c r="G6" s="227">
        <v>7.0000000000000007E-2</v>
      </c>
      <c r="H6" s="254">
        <v>1.08216E-4</v>
      </c>
      <c r="I6" s="256">
        <v>3189</v>
      </c>
      <c r="J6" s="234" t="s">
        <v>287</v>
      </c>
      <c r="K6" s="235" t="s">
        <v>287</v>
      </c>
      <c r="L6" s="232">
        <f>[1]Tolerancias!$F$3</f>
        <v>0.12</v>
      </c>
      <c r="M6" s="233" t="str">
        <f t="shared" si="0"/>
        <v>CONFORME</v>
      </c>
      <c r="N6" s="234">
        <f>[1]Tolerancias!$G$3</f>
        <v>0.1</v>
      </c>
      <c r="O6" s="235" t="str">
        <f t="shared" si="1"/>
        <v>CONFORME</v>
      </c>
      <c r="P6" s="232">
        <v>0.2</v>
      </c>
      <c r="Q6" s="233" t="str">
        <f t="shared" ref="Q6:Q69" si="4">IF(ABS(C6)&lt;=P6,"CONFORME","NO CONFORME CLASE 1")</f>
        <v>CONFORME</v>
      </c>
      <c r="R6" s="234">
        <v>0.16</v>
      </c>
      <c r="S6" s="235" t="str">
        <f t="shared" ref="S6:S69" si="5">IF(ABS(D6)&lt;=R6,"CONFORME","NO CONFORME CLASE 1")</f>
        <v>CONFORME</v>
      </c>
      <c r="U6" s="225">
        <v>-7.0000000000000007E-2</v>
      </c>
      <c r="V6" s="224">
        <f t="shared" si="2"/>
        <v>0.10821599999999999</v>
      </c>
      <c r="W6" s="224">
        <f t="shared" ref="W6:W17" si="6">U6*1/1000</f>
        <v>-7.0000000000000007E-5</v>
      </c>
      <c r="X6" s="954">
        <f t="shared" si="3"/>
        <v>1.08216E-4</v>
      </c>
      <c r="Y6" s="227">
        <v>7.0000000000000007E-2</v>
      </c>
      <c r="Z6" s="224">
        <f t="shared" ref="Z6:Z69" si="7">Y6*1/1000</f>
        <v>7.0000000000000007E-5</v>
      </c>
    </row>
    <row r="7" spans="2:26">
      <c r="B7" s="225">
        <v>1.0004999999999999</v>
      </c>
      <c r="C7" s="225">
        <v>-0.06</v>
      </c>
      <c r="D7" s="226">
        <v>0.03</v>
      </c>
      <c r="E7" s="226" t="s">
        <v>8</v>
      </c>
      <c r="F7" s="226" t="s">
        <v>16</v>
      </c>
      <c r="G7" s="227">
        <v>7.0000000000000007E-2</v>
      </c>
      <c r="H7" s="254">
        <v>1.08216783E-4</v>
      </c>
      <c r="I7" s="256">
        <v>3189</v>
      </c>
      <c r="J7" s="234" t="s">
        <v>287</v>
      </c>
      <c r="K7" s="235" t="s">
        <v>287</v>
      </c>
      <c r="L7" s="232">
        <f>[1]Tolerancias!$F$3</f>
        <v>0.12</v>
      </c>
      <c r="M7" s="233" t="str">
        <f t="shared" si="0"/>
        <v>CONFORME</v>
      </c>
      <c r="N7" s="234">
        <f>[1]Tolerancias!$G$3</f>
        <v>0.1</v>
      </c>
      <c r="O7" s="235" t="str">
        <f t="shared" si="1"/>
        <v>CONFORME</v>
      </c>
      <c r="P7" s="232">
        <v>0.2</v>
      </c>
      <c r="Q7" s="233" t="str">
        <f t="shared" si="4"/>
        <v>CONFORME</v>
      </c>
      <c r="R7" s="234">
        <v>0.16</v>
      </c>
      <c r="S7" s="235" t="str">
        <f t="shared" si="5"/>
        <v>CONFORME</v>
      </c>
      <c r="U7" s="225">
        <v>-0.06</v>
      </c>
      <c r="V7" s="224">
        <f t="shared" si="2"/>
        <v>0.108216783</v>
      </c>
      <c r="W7" s="224">
        <f t="shared" si="6"/>
        <v>-5.9999999999999995E-5</v>
      </c>
      <c r="X7" s="954">
        <f t="shared" si="3"/>
        <v>1.08216783E-4</v>
      </c>
      <c r="Y7" s="227">
        <v>7.0000000000000007E-2</v>
      </c>
      <c r="Z7" s="224">
        <f t="shared" si="7"/>
        <v>7.0000000000000007E-5</v>
      </c>
    </row>
    <row r="8" spans="2:26">
      <c r="B8" s="225">
        <v>1.0009999999999999</v>
      </c>
      <c r="C8" s="225" t="s">
        <v>6</v>
      </c>
      <c r="D8" s="226">
        <v>0.04</v>
      </c>
      <c r="E8" s="226" t="s">
        <v>8</v>
      </c>
      <c r="F8" s="226" t="s">
        <v>17</v>
      </c>
      <c r="G8" s="227">
        <v>7.0000000000000007E-2</v>
      </c>
      <c r="H8" s="254">
        <v>1.08217566E-4</v>
      </c>
      <c r="I8" s="256">
        <v>3189</v>
      </c>
      <c r="J8" s="234" t="s">
        <v>287</v>
      </c>
      <c r="K8" s="235" t="s">
        <v>287</v>
      </c>
      <c r="L8" s="232">
        <f>[1]Tolerancias!$F$3</f>
        <v>0.12</v>
      </c>
      <c r="M8" s="233" t="str">
        <f t="shared" si="0"/>
        <v>CONFORME</v>
      </c>
      <c r="N8" s="234">
        <f>[1]Tolerancias!$G$3</f>
        <v>0.1</v>
      </c>
      <c r="O8" s="235" t="str">
        <f t="shared" si="1"/>
        <v>CONFORME</v>
      </c>
      <c r="P8" s="232">
        <v>0.2</v>
      </c>
      <c r="Q8" s="233" t="str">
        <f t="shared" si="4"/>
        <v>CONFORME</v>
      </c>
      <c r="R8" s="234">
        <v>0.16</v>
      </c>
      <c r="S8" s="235" t="str">
        <f t="shared" si="5"/>
        <v>CONFORME</v>
      </c>
      <c r="U8" s="225" t="s">
        <v>6</v>
      </c>
      <c r="V8" s="224">
        <f t="shared" si="2"/>
        <v>0.108217566</v>
      </c>
      <c r="W8" s="224">
        <f t="shared" si="6"/>
        <v>-4.0000000000000003E-5</v>
      </c>
      <c r="X8" s="954">
        <f t="shared" si="3"/>
        <v>1.08217566E-4</v>
      </c>
      <c r="Y8" s="227">
        <v>7.0000000000000007E-2</v>
      </c>
      <c r="Z8" s="224">
        <f t="shared" si="7"/>
        <v>7.0000000000000007E-5</v>
      </c>
    </row>
    <row r="9" spans="2:26">
      <c r="B9" s="225" t="s">
        <v>18</v>
      </c>
      <c r="C9" s="225">
        <v>-0.03</v>
      </c>
      <c r="D9" s="226">
        <v>0.03</v>
      </c>
      <c r="E9" s="226" t="s">
        <v>8</v>
      </c>
      <c r="F9" s="226" t="s">
        <v>21</v>
      </c>
      <c r="G9" s="227">
        <v>7.0000000000000007E-2</v>
      </c>
      <c r="H9" s="254">
        <v>1.0821913199999999E-4</v>
      </c>
      <c r="I9" s="256">
        <v>3189</v>
      </c>
      <c r="J9" s="234" t="s">
        <v>287</v>
      </c>
      <c r="K9" s="235" t="s">
        <v>287</v>
      </c>
      <c r="L9" s="232">
        <f>[1]Tolerancias!$F$3</f>
        <v>0.12</v>
      </c>
      <c r="M9" s="233" t="str">
        <f t="shared" si="0"/>
        <v>CONFORME</v>
      </c>
      <c r="N9" s="234">
        <f>[1]Tolerancias!$G$3</f>
        <v>0.1</v>
      </c>
      <c r="O9" s="235" t="str">
        <f t="shared" si="1"/>
        <v>CONFORME</v>
      </c>
      <c r="P9" s="232">
        <v>0.2</v>
      </c>
      <c r="Q9" s="233" t="str">
        <f t="shared" si="4"/>
        <v>CONFORME</v>
      </c>
      <c r="R9" s="234">
        <v>0.16</v>
      </c>
      <c r="S9" s="235" t="str">
        <f t="shared" si="5"/>
        <v>CONFORME</v>
      </c>
      <c r="U9" s="225">
        <v>-0.03</v>
      </c>
      <c r="V9" s="224">
        <f t="shared" si="2"/>
        <v>0.108219132</v>
      </c>
      <c r="W9" s="224">
        <f t="shared" si="6"/>
        <v>-2.9999999999999997E-5</v>
      </c>
      <c r="X9" s="954">
        <f t="shared" si="3"/>
        <v>1.0821913199999999E-4</v>
      </c>
      <c r="Y9" s="227">
        <v>7.0000000000000007E-2</v>
      </c>
      <c r="Z9" s="224">
        <f t="shared" si="7"/>
        <v>7.0000000000000007E-5</v>
      </c>
    </row>
    <row r="10" spans="2:26">
      <c r="B10" s="225" t="s">
        <v>22</v>
      </c>
      <c r="C10" s="225">
        <v>-0.05</v>
      </c>
      <c r="D10" s="226" t="s">
        <v>20</v>
      </c>
      <c r="E10" s="226" t="s">
        <v>8</v>
      </c>
      <c r="F10" s="226" t="s">
        <v>24</v>
      </c>
      <c r="G10" s="227">
        <v>7.0000000000000007E-2</v>
      </c>
      <c r="H10" s="254">
        <v>1.0822069799999999E-4</v>
      </c>
      <c r="I10" s="256">
        <v>3189</v>
      </c>
      <c r="J10" s="234" t="s">
        <v>287</v>
      </c>
      <c r="K10" s="235" t="s">
        <v>287</v>
      </c>
      <c r="L10" s="232">
        <f>[1]Tolerancias!$F$3</f>
        <v>0.12</v>
      </c>
      <c r="M10" s="233" t="str">
        <f t="shared" si="0"/>
        <v>CONFORME</v>
      </c>
      <c r="N10" s="234">
        <f>[1]Tolerancias!$G$3</f>
        <v>0.1</v>
      </c>
      <c r="O10" s="235" t="str">
        <f t="shared" si="1"/>
        <v>CONFORME</v>
      </c>
      <c r="P10" s="232">
        <v>0.2</v>
      </c>
      <c r="Q10" s="233" t="str">
        <f t="shared" si="4"/>
        <v>CONFORME</v>
      </c>
      <c r="R10" s="234">
        <v>0.16</v>
      </c>
      <c r="S10" s="235" t="str">
        <f t="shared" si="5"/>
        <v>CONFORME</v>
      </c>
      <c r="U10" s="225">
        <v>-0.05</v>
      </c>
      <c r="V10" s="224">
        <f t="shared" si="2"/>
        <v>0.10822069799999999</v>
      </c>
      <c r="W10" s="224">
        <f t="shared" si="6"/>
        <v>-5.0000000000000002E-5</v>
      </c>
      <c r="X10" s="954">
        <f t="shared" si="3"/>
        <v>1.0822069799999999E-4</v>
      </c>
      <c r="Y10" s="227">
        <v>7.0000000000000007E-2</v>
      </c>
      <c r="Z10" s="224">
        <f t="shared" si="7"/>
        <v>7.0000000000000007E-5</v>
      </c>
    </row>
    <row r="11" spans="2:26">
      <c r="B11" s="225" t="s">
        <v>25</v>
      </c>
      <c r="C11" s="225">
        <v>-0.09</v>
      </c>
      <c r="D11" s="226">
        <v>0.04</v>
      </c>
      <c r="E11" s="226" t="s">
        <v>8</v>
      </c>
      <c r="F11" s="226" t="s">
        <v>27</v>
      </c>
      <c r="G11" s="227">
        <v>7.0000000000000007E-2</v>
      </c>
      <c r="H11" s="254">
        <v>1.08222264E-4</v>
      </c>
      <c r="I11" s="256">
        <v>3189</v>
      </c>
      <c r="J11" s="234" t="s">
        <v>287</v>
      </c>
      <c r="K11" s="235" t="s">
        <v>287</v>
      </c>
      <c r="L11" s="232">
        <f>[1]Tolerancias!$F$3</f>
        <v>0.12</v>
      </c>
      <c r="M11" s="233" t="str">
        <f t="shared" si="0"/>
        <v>CONFORME</v>
      </c>
      <c r="N11" s="234">
        <f>[1]Tolerancias!$G$3</f>
        <v>0.1</v>
      </c>
      <c r="O11" s="235" t="str">
        <f t="shared" si="1"/>
        <v>CONFORME</v>
      </c>
      <c r="P11" s="232">
        <v>0.2</v>
      </c>
      <c r="Q11" s="233" t="str">
        <f t="shared" si="4"/>
        <v>CONFORME</v>
      </c>
      <c r="R11" s="234">
        <v>0.16</v>
      </c>
      <c r="S11" s="235" t="str">
        <f t="shared" si="5"/>
        <v>CONFORME</v>
      </c>
      <c r="U11" s="225">
        <v>-0.09</v>
      </c>
      <c r="V11" s="224">
        <f t="shared" si="2"/>
        <v>0.108222264</v>
      </c>
      <c r="W11" s="224">
        <f t="shared" si="6"/>
        <v>-8.9999999999999992E-5</v>
      </c>
      <c r="X11" s="954">
        <f t="shared" si="3"/>
        <v>1.08222264E-4</v>
      </c>
      <c r="Y11" s="227">
        <v>7.0000000000000007E-2</v>
      </c>
      <c r="Z11" s="224">
        <f t="shared" si="7"/>
        <v>7.0000000000000007E-5</v>
      </c>
    </row>
    <row r="12" spans="2:26">
      <c r="B12" s="225" t="s">
        <v>28</v>
      </c>
      <c r="C12" s="225">
        <v>0.06</v>
      </c>
      <c r="D12" s="226">
        <v>0.08</v>
      </c>
      <c r="E12" s="226" t="s">
        <v>8</v>
      </c>
      <c r="F12" s="226" t="s">
        <v>30</v>
      </c>
      <c r="G12" s="227">
        <v>7.0000000000000007E-2</v>
      </c>
      <c r="H12" s="254">
        <v>1.0822383E-4</v>
      </c>
      <c r="I12" s="256">
        <v>3189</v>
      </c>
      <c r="J12" s="234" t="s">
        <v>287</v>
      </c>
      <c r="K12" s="235" t="s">
        <v>287</v>
      </c>
      <c r="L12" s="232">
        <f>[1]Tolerancias!$F$3</f>
        <v>0.12</v>
      </c>
      <c r="M12" s="233" t="str">
        <f t="shared" si="0"/>
        <v>CONFORME</v>
      </c>
      <c r="N12" s="234">
        <f>[1]Tolerancias!$G$3</f>
        <v>0.1</v>
      </c>
      <c r="O12" s="235" t="str">
        <f t="shared" si="1"/>
        <v>CONFORME</v>
      </c>
      <c r="P12" s="232">
        <v>0.2</v>
      </c>
      <c r="Q12" s="233" t="str">
        <f t="shared" si="4"/>
        <v>CONFORME</v>
      </c>
      <c r="R12" s="234">
        <v>0.16</v>
      </c>
      <c r="S12" s="235" t="str">
        <f t="shared" si="5"/>
        <v>CONFORME</v>
      </c>
      <c r="U12" s="225">
        <v>0.06</v>
      </c>
      <c r="V12" s="224">
        <f t="shared" si="2"/>
        <v>0.10822383000000001</v>
      </c>
      <c r="W12" s="224">
        <f t="shared" si="6"/>
        <v>5.9999999999999995E-5</v>
      </c>
      <c r="X12" s="954">
        <f t="shared" si="3"/>
        <v>1.0822383E-4</v>
      </c>
      <c r="Y12" s="227">
        <v>7.0000000000000007E-2</v>
      </c>
      <c r="Z12" s="224">
        <f t="shared" si="7"/>
        <v>7.0000000000000007E-5</v>
      </c>
    </row>
    <row r="13" spans="2:26">
      <c r="B13" s="225" t="s">
        <v>31</v>
      </c>
      <c r="C13" s="225">
        <v>0.01</v>
      </c>
      <c r="D13" s="226">
        <v>0.04</v>
      </c>
      <c r="E13" s="226" t="s">
        <v>8</v>
      </c>
      <c r="F13" s="226" t="s">
        <v>34</v>
      </c>
      <c r="G13" s="227">
        <v>7.0000000000000007E-2</v>
      </c>
      <c r="H13" s="254">
        <v>1.0822539599999999E-4</v>
      </c>
      <c r="I13" s="256">
        <v>3189</v>
      </c>
      <c r="J13" s="234" t="s">
        <v>287</v>
      </c>
      <c r="K13" s="235" t="s">
        <v>287</v>
      </c>
      <c r="L13" s="232">
        <f>[1]Tolerancias!$F$3</f>
        <v>0.12</v>
      </c>
      <c r="M13" s="233" t="str">
        <f t="shared" si="0"/>
        <v>CONFORME</v>
      </c>
      <c r="N13" s="234">
        <f>[1]Tolerancias!$G$3</f>
        <v>0.1</v>
      </c>
      <c r="O13" s="235" t="str">
        <f t="shared" si="1"/>
        <v>CONFORME</v>
      </c>
      <c r="P13" s="232">
        <v>0.2</v>
      </c>
      <c r="Q13" s="233" t="str">
        <f t="shared" si="4"/>
        <v>CONFORME</v>
      </c>
      <c r="R13" s="234">
        <v>0.16</v>
      </c>
      <c r="S13" s="235" t="str">
        <f t="shared" si="5"/>
        <v>CONFORME</v>
      </c>
      <c r="U13" s="225">
        <v>0.01</v>
      </c>
      <c r="V13" s="224">
        <f t="shared" si="2"/>
        <v>0.10822539599999999</v>
      </c>
      <c r="W13" s="224">
        <f t="shared" si="6"/>
        <v>1.0000000000000001E-5</v>
      </c>
      <c r="X13" s="954">
        <f t="shared" si="3"/>
        <v>1.0822539599999999E-4</v>
      </c>
      <c r="Y13" s="227">
        <v>7.0000000000000007E-2</v>
      </c>
      <c r="Z13" s="224">
        <f t="shared" si="7"/>
        <v>7.0000000000000007E-5</v>
      </c>
    </row>
    <row r="14" spans="2:26">
      <c r="B14" s="225" t="s">
        <v>35</v>
      </c>
      <c r="C14" s="225">
        <v>-0.03</v>
      </c>
      <c r="D14" s="226">
        <v>0.05</v>
      </c>
      <c r="E14" s="226" t="s">
        <v>8</v>
      </c>
      <c r="F14" s="226" t="s">
        <v>38</v>
      </c>
      <c r="G14" s="227">
        <v>7.0000000000000007E-2</v>
      </c>
      <c r="H14" s="254">
        <v>1.08226962E-4</v>
      </c>
      <c r="I14" s="256">
        <v>3189</v>
      </c>
      <c r="J14" s="234" t="s">
        <v>287</v>
      </c>
      <c r="K14" s="235" t="s">
        <v>287</v>
      </c>
      <c r="L14" s="232">
        <f>[1]Tolerancias!$F$3</f>
        <v>0.12</v>
      </c>
      <c r="M14" s="233" t="str">
        <f t="shared" si="0"/>
        <v>CONFORME</v>
      </c>
      <c r="N14" s="234">
        <f>[1]Tolerancias!$G$3</f>
        <v>0.1</v>
      </c>
      <c r="O14" s="235" t="str">
        <f t="shared" si="1"/>
        <v>CONFORME</v>
      </c>
      <c r="P14" s="232">
        <v>0.2</v>
      </c>
      <c r="Q14" s="233" t="str">
        <f t="shared" si="4"/>
        <v>CONFORME</v>
      </c>
      <c r="R14" s="234">
        <v>0.16</v>
      </c>
      <c r="S14" s="235" t="str">
        <f t="shared" si="5"/>
        <v>CONFORME</v>
      </c>
      <c r="U14" s="225">
        <v>-0.03</v>
      </c>
      <c r="V14" s="224">
        <f t="shared" si="2"/>
        <v>0.108226962</v>
      </c>
      <c r="W14" s="224">
        <f t="shared" si="6"/>
        <v>-2.9999999999999997E-5</v>
      </c>
      <c r="X14" s="954">
        <f t="shared" si="3"/>
        <v>1.08226962E-4</v>
      </c>
      <c r="Y14" s="227">
        <v>7.0000000000000007E-2</v>
      </c>
      <c r="Z14" s="224">
        <f t="shared" si="7"/>
        <v>7.0000000000000007E-5</v>
      </c>
    </row>
    <row r="15" spans="2:26">
      <c r="B15" s="225" t="s">
        <v>39</v>
      </c>
      <c r="C15" s="252"/>
      <c r="D15" s="236"/>
      <c r="E15" s="236"/>
      <c r="F15" s="236"/>
      <c r="G15" s="237"/>
      <c r="H15" s="254">
        <v>1.08228528E-4</v>
      </c>
      <c r="I15" s="256">
        <v>3189</v>
      </c>
      <c r="J15" s="234" t="s">
        <v>287</v>
      </c>
      <c r="K15" s="235" t="s">
        <v>287</v>
      </c>
      <c r="L15" s="232">
        <f>[1]Tolerancias!$F$3</f>
        <v>0.12</v>
      </c>
      <c r="M15" s="238"/>
      <c r="N15" s="234">
        <f>[1]Tolerancias!$G$3</f>
        <v>0.1</v>
      </c>
      <c r="O15" s="239"/>
      <c r="P15" s="232">
        <v>0.2</v>
      </c>
      <c r="Q15" s="238" t="str">
        <f t="shared" si="4"/>
        <v>CONFORME</v>
      </c>
      <c r="R15" s="234">
        <v>0.16</v>
      </c>
      <c r="S15" s="239" t="str">
        <f t="shared" si="5"/>
        <v>CONFORME</v>
      </c>
      <c r="U15" s="252"/>
      <c r="V15" s="224">
        <f t="shared" si="2"/>
        <v>0.108228528</v>
      </c>
      <c r="W15" s="224">
        <f t="shared" si="6"/>
        <v>0</v>
      </c>
      <c r="X15" s="954">
        <f t="shared" si="3"/>
        <v>1.08228528E-4</v>
      </c>
      <c r="Y15" s="237"/>
      <c r="Z15" s="224">
        <f t="shared" si="7"/>
        <v>0</v>
      </c>
    </row>
    <row r="16" spans="2:26">
      <c r="B16" s="225">
        <v>1.0089999999999999</v>
      </c>
      <c r="C16" s="225">
        <v>-0.02</v>
      </c>
      <c r="D16" s="226">
        <v>0.06</v>
      </c>
      <c r="E16" s="226" t="s">
        <v>8</v>
      </c>
      <c r="F16" s="226" t="s">
        <v>42</v>
      </c>
      <c r="G16" s="227">
        <v>7.0000000000000007E-2</v>
      </c>
      <c r="H16" s="254">
        <v>1.0823009399999999E-4</v>
      </c>
      <c r="I16" s="256">
        <v>3189</v>
      </c>
      <c r="J16" s="234" t="s">
        <v>287</v>
      </c>
      <c r="K16" s="235" t="s">
        <v>287</v>
      </c>
      <c r="L16" s="232">
        <f>[1]Tolerancias!$F$3</f>
        <v>0.12</v>
      </c>
      <c r="M16" s="233" t="str">
        <f t="shared" ref="M16:M79" si="8">IF(ABS(C16)&lt;=L16,"CONFORME","NO CONFORME CLASE 0")</f>
        <v>CONFORME</v>
      </c>
      <c r="N16" s="234">
        <f>[1]Tolerancias!$G$3</f>
        <v>0.1</v>
      </c>
      <c r="O16" s="235" t="str">
        <f t="shared" ref="O16:O79" si="9">IF(ABS(D16)&lt;=N16,"CONFORME","NO CONFORME CLASE 0")</f>
        <v>CONFORME</v>
      </c>
      <c r="P16" s="232">
        <v>0.2</v>
      </c>
      <c r="Q16" s="233" t="str">
        <f t="shared" si="4"/>
        <v>CONFORME</v>
      </c>
      <c r="R16" s="234">
        <v>0.16</v>
      </c>
      <c r="S16" s="235" t="str">
        <f t="shared" si="5"/>
        <v>CONFORME</v>
      </c>
      <c r="U16" s="225">
        <v>-0.02</v>
      </c>
      <c r="V16" s="224">
        <f t="shared" si="2"/>
        <v>0.10823009399999999</v>
      </c>
      <c r="W16" s="224">
        <f t="shared" si="6"/>
        <v>-2.0000000000000002E-5</v>
      </c>
      <c r="X16" s="954">
        <f t="shared" si="3"/>
        <v>1.0823009399999999E-4</v>
      </c>
      <c r="Y16" s="227">
        <v>7.0000000000000007E-2</v>
      </c>
      <c r="Z16" s="224">
        <f t="shared" si="7"/>
        <v>7.0000000000000007E-5</v>
      </c>
    </row>
    <row r="17" spans="2:26">
      <c r="B17" s="225">
        <v>1.01</v>
      </c>
      <c r="C17" s="225" t="s">
        <v>44</v>
      </c>
      <c r="D17" s="226">
        <v>7.0000000000000007E-2</v>
      </c>
      <c r="E17" s="226" t="s">
        <v>8</v>
      </c>
      <c r="F17" s="226" t="s">
        <v>45</v>
      </c>
      <c r="G17" s="227">
        <v>7.0000000000000007E-2</v>
      </c>
      <c r="H17" s="254">
        <v>1.0823165999999999E-4</v>
      </c>
      <c r="I17" s="256">
        <v>3189</v>
      </c>
      <c r="J17" s="234" t="s">
        <v>287</v>
      </c>
      <c r="K17" s="235" t="s">
        <v>287</v>
      </c>
      <c r="L17" s="232">
        <f>[1]Tolerancias!$F$3</f>
        <v>0.12</v>
      </c>
      <c r="M17" s="233" t="str">
        <f t="shared" si="8"/>
        <v>CONFORME</v>
      </c>
      <c r="N17" s="234">
        <f>[1]Tolerancias!$G$3</f>
        <v>0.1</v>
      </c>
      <c r="O17" s="235" t="str">
        <f t="shared" si="9"/>
        <v>CONFORME</v>
      </c>
      <c r="P17" s="232">
        <v>0.2</v>
      </c>
      <c r="Q17" s="233" t="str">
        <f t="shared" si="4"/>
        <v>CONFORME</v>
      </c>
      <c r="R17" s="234">
        <v>0.16</v>
      </c>
      <c r="S17" s="235" t="str">
        <f t="shared" si="5"/>
        <v>CONFORME</v>
      </c>
      <c r="U17" s="225" t="s">
        <v>44</v>
      </c>
      <c r="V17" s="224">
        <f t="shared" si="2"/>
        <v>0.10823165999999999</v>
      </c>
      <c r="W17" s="224">
        <f t="shared" si="6"/>
        <v>2.0000000000000002E-5</v>
      </c>
      <c r="X17" s="954">
        <f t="shared" si="3"/>
        <v>1.0823165999999999E-4</v>
      </c>
      <c r="Y17" s="227">
        <v>7.0000000000000007E-2</v>
      </c>
      <c r="Z17" s="224">
        <f t="shared" si="7"/>
        <v>7.0000000000000007E-5</v>
      </c>
    </row>
    <row r="18" spans="2:26">
      <c r="B18" s="225">
        <v>1.02</v>
      </c>
      <c r="C18" s="225">
        <v>-0.01</v>
      </c>
      <c r="D18" s="226">
        <v>0.06</v>
      </c>
      <c r="E18" s="226" t="s">
        <v>8</v>
      </c>
      <c r="F18" s="226" t="s">
        <v>48</v>
      </c>
      <c r="G18" s="227">
        <v>7.0000000000000007E-2</v>
      </c>
      <c r="H18" s="254">
        <v>1.0824732E-4</v>
      </c>
      <c r="I18" s="256">
        <v>3189</v>
      </c>
      <c r="J18" s="234" t="s">
        <v>287</v>
      </c>
      <c r="K18" s="235" t="s">
        <v>287</v>
      </c>
      <c r="L18" s="232">
        <f>[1]Tolerancias!$F$3</f>
        <v>0.12</v>
      </c>
      <c r="M18" s="233" t="str">
        <f t="shared" si="8"/>
        <v>CONFORME</v>
      </c>
      <c r="N18" s="234">
        <f>[1]Tolerancias!$G$3</f>
        <v>0.1</v>
      </c>
      <c r="O18" s="235" t="str">
        <f t="shared" si="9"/>
        <v>CONFORME</v>
      </c>
      <c r="P18" s="232">
        <v>0.2</v>
      </c>
      <c r="Q18" s="233" t="str">
        <f t="shared" si="4"/>
        <v>CONFORME</v>
      </c>
      <c r="R18" s="234">
        <v>0.16</v>
      </c>
      <c r="S18" s="235" t="str">
        <f t="shared" si="5"/>
        <v>CONFORME</v>
      </c>
      <c r="U18" s="225">
        <v>-0.01</v>
      </c>
      <c r="V18" s="224">
        <f t="shared" si="2"/>
        <v>0.10824732000000001</v>
      </c>
      <c r="W18" s="224">
        <f t="shared" ref="W18:W81" si="10">U18*1/1000</f>
        <v>-1.0000000000000001E-5</v>
      </c>
      <c r="X18" s="954">
        <f t="shared" si="3"/>
        <v>1.0824732E-4</v>
      </c>
      <c r="Y18" s="227">
        <v>7.0000000000000007E-2</v>
      </c>
      <c r="Z18" s="224">
        <f t="shared" si="7"/>
        <v>7.0000000000000007E-5</v>
      </c>
    </row>
    <row r="19" spans="2:26">
      <c r="B19" s="225">
        <v>1.03</v>
      </c>
      <c r="C19" s="225">
        <v>0</v>
      </c>
      <c r="D19" s="226">
        <v>0.08</v>
      </c>
      <c r="E19" s="226" t="s">
        <v>8</v>
      </c>
      <c r="F19" s="226" t="s">
        <v>50</v>
      </c>
      <c r="G19" s="227">
        <v>7.0000000000000007E-2</v>
      </c>
      <c r="H19" s="254">
        <v>1.0826298E-4</v>
      </c>
      <c r="I19" s="256">
        <v>3189</v>
      </c>
      <c r="J19" s="234" t="s">
        <v>287</v>
      </c>
      <c r="K19" s="235" t="s">
        <v>287</v>
      </c>
      <c r="L19" s="232">
        <f>[1]Tolerancias!$F$3</f>
        <v>0.12</v>
      </c>
      <c r="M19" s="233" t="str">
        <f t="shared" si="8"/>
        <v>CONFORME</v>
      </c>
      <c r="N19" s="234">
        <f>[1]Tolerancias!$G$3</f>
        <v>0.1</v>
      </c>
      <c r="O19" s="235" t="str">
        <f t="shared" si="9"/>
        <v>CONFORME</v>
      </c>
      <c r="P19" s="232">
        <v>0.2</v>
      </c>
      <c r="Q19" s="233" t="str">
        <f t="shared" si="4"/>
        <v>CONFORME</v>
      </c>
      <c r="R19" s="234">
        <v>0.16</v>
      </c>
      <c r="S19" s="235" t="str">
        <f t="shared" si="5"/>
        <v>CONFORME</v>
      </c>
      <c r="U19" s="225">
        <v>0</v>
      </c>
      <c r="V19" s="224">
        <f t="shared" si="2"/>
        <v>0.10826298000000001</v>
      </c>
      <c r="W19" s="224">
        <f t="shared" si="10"/>
        <v>0</v>
      </c>
      <c r="X19" s="954">
        <f t="shared" si="3"/>
        <v>1.0826298E-4</v>
      </c>
      <c r="Y19" s="227">
        <v>7.0000000000000007E-2</v>
      </c>
      <c r="Z19" s="224">
        <f t="shared" si="7"/>
        <v>7.0000000000000007E-5</v>
      </c>
    </row>
    <row r="20" spans="2:26">
      <c r="B20" s="225">
        <v>1.04</v>
      </c>
      <c r="C20" s="225">
        <v>-0.02</v>
      </c>
      <c r="D20" s="226">
        <v>0.06</v>
      </c>
      <c r="E20" s="226" t="s">
        <v>8</v>
      </c>
      <c r="F20" s="226" t="s">
        <v>53</v>
      </c>
      <c r="G20" s="227">
        <v>7.0000000000000007E-2</v>
      </c>
      <c r="H20" s="254">
        <v>1.0827864E-4</v>
      </c>
      <c r="I20" s="256">
        <v>3189</v>
      </c>
      <c r="J20" s="234" t="s">
        <v>287</v>
      </c>
      <c r="K20" s="235" t="s">
        <v>287</v>
      </c>
      <c r="L20" s="232">
        <f>[1]Tolerancias!$F$3</f>
        <v>0.12</v>
      </c>
      <c r="M20" s="233" t="str">
        <f t="shared" si="8"/>
        <v>CONFORME</v>
      </c>
      <c r="N20" s="234">
        <f>[1]Tolerancias!$G$3</f>
        <v>0.1</v>
      </c>
      <c r="O20" s="235" t="str">
        <f t="shared" si="9"/>
        <v>CONFORME</v>
      </c>
      <c r="P20" s="232">
        <v>0.2</v>
      </c>
      <c r="Q20" s="233" t="str">
        <f t="shared" si="4"/>
        <v>CONFORME</v>
      </c>
      <c r="R20" s="234">
        <v>0.16</v>
      </c>
      <c r="S20" s="235" t="str">
        <f t="shared" si="5"/>
        <v>CONFORME</v>
      </c>
      <c r="U20" s="225">
        <v>-0.02</v>
      </c>
      <c r="V20" s="224">
        <f t="shared" si="2"/>
        <v>0.10827864</v>
      </c>
      <c r="W20" s="224">
        <f t="shared" si="10"/>
        <v>-2.0000000000000002E-5</v>
      </c>
      <c r="X20" s="954">
        <f t="shared" si="3"/>
        <v>1.0827864E-4</v>
      </c>
      <c r="Y20" s="227">
        <v>7.0000000000000007E-2</v>
      </c>
      <c r="Z20" s="224">
        <f t="shared" si="7"/>
        <v>7.0000000000000007E-5</v>
      </c>
    </row>
    <row r="21" spans="2:26">
      <c r="B21" s="225">
        <v>1.05</v>
      </c>
      <c r="C21" s="225">
        <v>-0.06</v>
      </c>
      <c r="D21" s="226">
        <v>0.05</v>
      </c>
      <c r="E21" s="226" t="s">
        <v>8</v>
      </c>
      <c r="F21" s="226" t="s">
        <v>55</v>
      </c>
      <c r="G21" s="227">
        <v>7.0000000000000007E-2</v>
      </c>
      <c r="H21" s="254">
        <v>1.082943E-4</v>
      </c>
      <c r="I21" s="256">
        <v>3189</v>
      </c>
      <c r="J21" s="234" t="s">
        <v>287</v>
      </c>
      <c r="K21" s="235" t="s">
        <v>287</v>
      </c>
      <c r="L21" s="232">
        <f>[1]Tolerancias!$F$3</f>
        <v>0.12</v>
      </c>
      <c r="M21" s="233" t="str">
        <f t="shared" si="8"/>
        <v>CONFORME</v>
      </c>
      <c r="N21" s="234">
        <f>[1]Tolerancias!$G$3</f>
        <v>0.1</v>
      </c>
      <c r="O21" s="235" t="str">
        <f t="shared" si="9"/>
        <v>CONFORME</v>
      </c>
      <c r="P21" s="232">
        <v>0.2</v>
      </c>
      <c r="Q21" s="233" t="str">
        <f t="shared" si="4"/>
        <v>CONFORME</v>
      </c>
      <c r="R21" s="234">
        <v>0.16</v>
      </c>
      <c r="S21" s="235" t="str">
        <f t="shared" si="5"/>
        <v>CONFORME</v>
      </c>
      <c r="U21" s="225">
        <v>-0.06</v>
      </c>
      <c r="V21" s="224">
        <f t="shared" si="2"/>
        <v>0.1082943</v>
      </c>
      <c r="W21" s="224">
        <f t="shared" si="10"/>
        <v>-5.9999999999999995E-5</v>
      </c>
      <c r="X21" s="954">
        <f t="shared" si="3"/>
        <v>1.082943E-4</v>
      </c>
      <c r="Y21" s="227">
        <v>7.0000000000000007E-2</v>
      </c>
      <c r="Z21" s="224">
        <f t="shared" si="7"/>
        <v>7.0000000000000007E-5</v>
      </c>
    </row>
    <row r="22" spans="2:26">
      <c r="B22" s="225" t="s">
        <v>56</v>
      </c>
      <c r="C22" s="225">
        <v>0.02</v>
      </c>
      <c r="D22" s="226">
        <v>0.09</v>
      </c>
      <c r="E22" s="226" t="s">
        <v>8</v>
      </c>
      <c r="F22" s="226" t="s">
        <v>58</v>
      </c>
      <c r="G22" s="227">
        <v>7.0000000000000007E-2</v>
      </c>
      <c r="H22" s="254">
        <v>1.0830996E-4</v>
      </c>
      <c r="I22" s="256">
        <v>3189</v>
      </c>
      <c r="J22" s="234" t="s">
        <v>287</v>
      </c>
      <c r="K22" s="235" t="s">
        <v>287</v>
      </c>
      <c r="L22" s="232">
        <f>[1]Tolerancias!$F$3</f>
        <v>0.12</v>
      </c>
      <c r="M22" s="233" t="str">
        <f t="shared" si="8"/>
        <v>CONFORME</v>
      </c>
      <c r="N22" s="234">
        <f>[1]Tolerancias!$G$3</f>
        <v>0.1</v>
      </c>
      <c r="O22" s="235" t="str">
        <f t="shared" si="9"/>
        <v>CONFORME</v>
      </c>
      <c r="P22" s="232">
        <v>0.2</v>
      </c>
      <c r="Q22" s="233" t="str">
        <f t="shared" si="4"/>
        <v>CONFORME</v>
      </c>
      <c r="R22" s="234">
        <v>0.16</v>
      </c>
      <c r="S22" s="235" t="str">
        <f t="shared" si="5"/>
        <v>CONFORME</v>
      </c>
      <c r="U22" s="225">
        <v>0.02</v>
      </c>
      <c r="V22" s="224">
        <f t="shared" si="2"/>
        <v>0.10830996</v>
      </c>
      <c r="W22" s="224">
        <f t="shared" si="10"/>
        <v>2.0000000000000002E-5</v>
      </c>
      <c r="X22" s="954">
        <f t="shared" si="3"/>
        <v>1.0830996E-4</v>
      </c>
      <c r="Y22" s="227">
        <v>7.0000000000000007E-2</v>
      </c>
      <c r="Z22" s="224">
        <f t="shared" si="7"/>
        <v>7.0000000000000007E-5</v>
      </c>
    </row>
    <row r="23" spans="2:26">
      <c r="B23" s="225">
        <v>1.07</v>
      </c>
      <c r="C23" s="225">
        <v>-0.06</v>
      </c>
      <c r="D23" s="226">
        <v>0.04</v>
      </c>
      <c r="E23" s="226" t="s">
        <v>8</v>
      </c>
      <c r="F23" s="226" t="s">
        <v>60</v>
      </c>
      <c r="G23" s="227">
        <v>7.0000000000000007E-2</v>
      </c>
      <c r="H23" s="254">
        <v>1.0832561999999999E-4</v>
      </c>
      <c r="I23" s="256">
        <v>3189</v>
      </c>
      <c r="J23" s="234" t="s">
        <v>287</v>
      </c>
      <c r="K23" s="235" t="s">
        <v>287</v>
      </c>
      <c r="L23" s="232">
        <f>[1]Tolerancias!$F$3</f>
        <v>0.12</v>
      </c>
      <c r="M23" s="233" t="str">
        <f t="shared" si="8"/>
        <v>CONFORME</v>
      </c>
      <c r="N23" s="234">
        <f>[1]Tolerancias!$G$3</f>
        <v>0.1</v>
      </c>
      <c r="O23" s="235" t="str">
        <f t="shared" si="9"/>
        <v>CONFORME</v>
      </c>
      <c r="P23" s="232">
        <v>0.2</v>
      </c>
      <c r="Q23" s="233" t="str">
        <f t="shared" si="4"/>
        <v>CONFORME</v>
      </c>
      <c r="R23" s="234">
        <v>0.16</v>
      </c>
      <c r="S23" s="235" t="str">
        <f t="shared" si="5"/>
        <v>CONFORME</v>
      </c>
      <c r="U23" s="225">
        <v>-0.06</v>
      </c>
      <c r="V23" s="224">
        <f t="shared" si="2"/>
        <v>0.10832562</v>
      </c>
      <c r="W23" s="224">
        <f t="shared" si="10"/>
        <v>-5.9999999999999995E-5</v>
      </c>
      <c r="X23" s="954">
        <f t="shared" si="3"/>
        <v>1.0832561999999999E-4</v>
      </c>
      <c r="Y23" s="227">
        <v>7.0000000000000007E-2</v>
      </c>
      <c r="Z23" s="224">
        <f t="shared" si="7"/>
        <v>7.0000000000000007E-5</v>
      </c>
    </row>
    <row r="24" spans="2:26">
      <c r="B24" s="225" t="s">
        <v>61</v>
      </c>
      <c r="C24" s="225">
        <v>0.03</v>
      </c>
      <c r="D24" s="226">
        <v>0.04</v>
      </c>
      <c r="E24" s="226" t="s">
        <v>8</v>
      </c>
      <c r="F24" s="226" t="s">
        <v>63</v>
      </c>
      <c r="G24" s="227">
        <v>7.0000000000000007E-2</v>
      </c>
      <c r="H24" s="254">
        <v>1.0834128000000002E-4</v>
      </c>
      <c r="I24" s="256">
        <v>3189</v>
      </c>
      <c r="J24" s="234" t="s">
        <v>287</v>
      </c>
      <c r="K24" s="235" t="s">
        <v>287</v>
      </c>
      <c r="L24" s="232">
        <f>[1]Tolerancias!$F$3</f>
        <v>0.12</v>
      </c>
      <c r="M24" s="233" t="str">
        <f t="shared" si="8"/>
        <v>CONFORME</v>
      </c>
      <c r="N24" s="234">
        <f>[1]Tolerancias!$G$3</f>
        <v>0.1</v>
      </c>
      <c r="O24" s="235" t="str">
        <f t="shared" si="9"/>
        <v>CONFORME</v>
      </c>
      <c r="P24" s="232">
        <v>0.2</v>
      </c>
      <c r="Q24" s="233" t="str">
        <f t="shared" si="4"/>
        <v>CONFORME</v>
      </c>
      <c r="R24" s="234">
        <v>0.16</v>
      </c>
      <c r="S24" s="235" t="str">
        <f t="shared" si="5"/>
        <v>CONFORME</v>
      </c>
      <c r="U24" s="225">
        <v>0.03</v>
      </c>
      <c r="V24" s="224">
        <f t="shared" si="2"/>
        <v>0.10834128000000001</v>
      </c>
      <c r="W24" s="224">
        <f t="shared" si="10"/>
        <v>2.9999999999999997E-5</v>
      </c>
      <c r="X24" s="954">
        <f t="shared" si="3"/>
        <v>1.0834128000000002E-4</v>
      </c>
      <c r="Y24" s="227">
        <v>7.0000000000000007E-2</v>
      </c>
      <c r="Z24" s="224">
        <f t="shared" si="7"/>
        <v>7.0000000000000007E-5</v>
      </c>
    </row>
    <row r="25" spans="2:26">
      <c r="B25" s="225" t="s">
        <v>64</v>
      </c>
      <c r="C25" s="225">
        <v>-0.04</v>
      </c>
      <c r="D25" s="226">
        <v>7.0000000000000007E-2</v>
      </c>
      <c r="E25" s="226" t="s">
        <v>8</v>
      </c>
      <c r="F25" s="226" t="s">
        <v>66</v>
      </c>
      <c r="G25" s="227">
        <v>7.0000000000000007E-2</v>
      </c>
      <c r="H25" s="254">
        <v>1.0835694000000002E-4</v>
      </c>
      <c r="I25" s="256">
        <v>3189</v>
      </c>
      <c r="J25" s="234" t="s">
        <v>287</v>
      </c>
      <c r="K25" s="235" t="s">
        <v>287</v>
      </c>
      <c r="L25" s="232">
        <f>[1]Tolerancias!$F$3</f>
        <v>0.12</v>
      </c>
      <c r="M25" s="233" t="str">
        <f t="shared" si="8"/>
        <v>CONFORME</v>
      </c>
      <c r="N25" s="234">
        <f>[1]Tolerancias!$G$3</f>
        <v>0.1</v>
      </c>
      <c r="O25" s="235" t="str">
        <f t="shared" si="9"/>
        <v>CONFORME</v>
      </c>
      <c r="P25" s="232">
        <v>0.2</v>
      </c>
      <c r="Q25" s="233" t="str">
        <f t="shared" si="4"/>
        <v>CONFORME</v>
      </c>
      <c r="R25" s="234">
        <v>0.16</v>
      </c>
      <c r="S25" s="235" t="str">
        <f t="shared" si="5"/>
        <v>CONFORME</v>
      </c>
      <c r="U25" s="225">
        <v>-0.04</v>
      </c>
      <c r="V25" s="224">
        <f t="shared" si="2"/>
        <v>0.10835694000000001</v>
      </c>
      <c r="W25" s="224">
        <f t="shared" si="10"/>
        <v>-4.0000000000000003E-5</v>
      </c>
      <c r="X25" s="954">
        <f t="shared" si="3"/>
        <v>1.0835694000000002E-4</v>
      </c>
      <c r="Y25" s="227">
        <v>7.0000000000000007E-2</v>
      </c>
      <c r="Z25" s="224">
        <f t="shared" si="7"/>
        <v>7.0000000000000007E-5</v>
      </c>
    </row>
    <row r="26" spans="2:26">
      <c r="B26" s="225">
        <v>1.1000000000000001</v>
      </c>
      <c r="C26" s="225">
        <v>-0.02</v>
      </c>
      <c r="D26" s="226">
        <v>0.04</v>
      </c>
      <c r="E26" s="226" t="s">
        <v>8</v>
      </c>
      <c r="F26" s="226" t="s">
        <v>68</v>
      </c>
      <c r="G26" s="227">
        <v>7.0000000000000007E-2</v>
      </c>
      <c r="H26" s="254">
        <v>1.0837260000000001E-4</v>
      </c>
      <c r="I26" s="256">
        <v>3189</v>
      </c>
      <c r="J26" s="234" t="s">
        <v>287</v>
      </c>
      <c r="K26" s="235" t="s">
        <v>287</v>
      </c>
      <c r="L26" s="232">
        <f>[1]Tolerancias!$F$3</f>
        <v>0.12</v>
      </c>
      <c r="M26" s="233" t="str">
        <f t="shared" si="8"/>
        <v>CONFORME</v>
      </c>
      <c r="N26" s="234">
        <f>[1]Tolerancias!$G$3</f>
        <v>0.1</v>
      </c>
      <c r="O26" s="235" t="str">
        <f t="shared" si="9"/>
        <v>CONFORME</v>
      </c>
      <c r="P26" s="232">
        <v>0.2</v>
      </c>
      <c r="Q26" s="233" t="str">
        <f t="shared" si="4"/>
        <v>CONFORME</v>
      </c>
      <c r="R26" s="234">
        <v>0.16</v>
      </c>
      <c r="S26" s="235" t="str">
        <f t="shared" si="5"/>
        <v>CONFORME</v>
      </c>
      <c r="U26" s="225">
        <v>-0.02</v>
      </c>
      <c r="V26" s="224">
        <f t="shared" si="2"/>
        <v>0.10837260000000001</v>
      </c>
      <c r="W26" s="224">
        <f t="shared" si="10"/>
        <v>-2.0000000000000002E-5</v>
      </c>
      <c r="X26" s="954">
        <f t="shared" si="3"/>
        <v>1.0837260000000001E-4</v>
      </c>
      <c r="Y26" s="227">
        <v>7.0000000000000007E-2</v>
      </c>
      <c r="Z26" s="224">
        <f t="shared" si="7"/>
        <v>7.0000000000000007E-5</v>
      </c>
    </row>
    <row r="27" spans="2:26">
      <c r="B27" s="225" t="s">
        <v>69</v>
      </c>
      <c r="C27" s="225">
        <v>0.08</v>
      </c>
      <c r="D27" s="226">
        <v>0.04</v>
      </c>
      <c r="E27" s="226" t="s">
        <v>8</v>
      </c>
      <c r="F27" s="226" t="s">
        <v>70</v>
      </c>
      <c r="G27" s="227">
        <v>7.0000000000000007E-2</v>
      </c>
      <c r="H27" s="254">
        <v>1.0838826000000001E-4</v>
      </c>
      <c r="I27" s="256">
        <v>3189</v>
      </c>
      <c r="J27" s="234" t="s">
        <v>287</v>
      </c>
      <c r="K27" s="235" t="s">
        <v>287</v>
      </c>
      <c r="L27" s="232">
        <f>[1]Tolerancias!$F$3</f>
        <v>0.12</v>
      </c>
      <c r="M27" s="233" t="str">
        <f t="shared" si="8"/>
        <v>CONFORME</v>
      </c>
      <c r="N27" s="234">
        <f>[1]Tolerancias!$G$3</f>
        <v>0.1</v>
      </c>
      <c r="O27" s="235" t="str">
        <f t="shared" si="9"/>
        <v>CONFORME</v>
      </c>
      <c r="P27" s="232">
        <v>0.2</v>
      </c>
      <c r="Q27" s="233" t="str">
        <f t="shared" si="4"/>
        <v>CONFORME</v>
      </c>
      <c r="R27" s="234">
        <v>0.16</v>
      </c>
      <c r="S27" s="235" t="str">
        <f t="shared" si="5"/>
        <v>CONFORME</v>
      </c>
      <c r="U27" s="225">
        <v>0.08</v>
      </c>
      <c r="V27" s="224">
        <f t="shared" si="2"/>
        <v>0.10838826000000001</v>
      </c>
      <c r="W27" s="224">
        <f t="shared" si="10"/>
        <v>8.0000000000000007E-5</v>
      </c>
      <c r="X27" s="954">
        <f t="shared" si="3"/>
        <v>1.0838826000000001E-4</v>
      </c>
      <c r="Y27" s="227">
        <v>7.0000000000000007E-2</v>
      </c>
      <c r="Z27" s="224">
        <f t="shared" si="7"/>
        <v>7.0000000000000007E-5</v>
      </c>
    </row>
    <row r="28" spans="2:26">
      <c r="B28" s="225">
        <v>1.1200000000000001</v>
      </c>
      <c r="C28" s="225">
        <v>-0.01</v>
      </c>
      <c r="D28" s="226">
        <v>7.0000000000000007E-2</v>
      </c>
      <c r="E28" s="226" t="s">
        <v>8</v>
      </c>
      <c r="F28" s="226" t="s">
        <v>71</v>
      </c>
      <c r="G28" s="227">
        <v>7.0000000000000007E-2</v>
      </c>
      <c r="H28" s="254">
        <v>1.0840392000000001E-4</v>
      </c>
      <c r="I28" s="256">
        <v>3189</v>
      </c>
      <c r="J28" s="234" t="s">
        <v>287</v>
      </c>
      <c r="K28" s="235" t="s">
        <v>287</v>
      </c>
      <c r="L28" s="232">
        <f>[1]Tolerancias!$F$3</f>
        <v>0.12</v>
      </c>
      <c r="M28" s="233" t="str">
        <f t="shared" si="8"/>
        <v>CONFORME</v>
      </c>
      <c r="N28" s="234">
        <f>[1]Tolerancias!$G$3</f>
        <v>0.1</v>
      </c>
      <c r="O28" s="235" t="str">
        <f t="shared" si="9"/>
        <v>CONFORME</v>
      </c>
      <c r="P28" s="232">
        <v>0.2</v>
      </c>
      <c r="Q28" s="233" t="str">
        <f t="shared" si="4"/>
        <v>CONFORME</v>
      </c>
      <c r="R28" s="234">
        <v>0.16</v>
      </c>
      <c r="S28" s="235" t="str">
        <f t="shared" si="5"/>
        <v>CONFORME</v>
      </c>
      <c r="U28" s="225">
        <v>-0.01</v>
      </c>
      <c r="V28" s="224">
        <f t="shared" si="2"/>
        <v>0.10840392000000001</v>
      </c>
      <c r="W28" s="224">
        <f t="shared" si="10"/>
        <v>-1.0000000000000001E-5</v>
      </c>
      <c r="X28" s="954">
        <f t="shared" si="3"/>
        <v>1.0840392000000001E-4</v>
      </c>
      <c r="Y28" s="227">
        <v>7.0000000000000007E-2</v>
      </c>
      <c r="Z28" s="224">
        <f t="shared" si="7"/>
        <v>7.0000000000000007E-5</v>
      </c>
    </row>
    <row r="29" spans="2:26">
      <c r="B29" s="225" t="s">
        <v>72</v>
      </c>
      <c r="C29" s="225">
        <v>-0.02</v>
      </c>
      <c r="D29" s="226">
        <v>0.09</v>
      </c>
      <c r="E29" s="226" t="s">
        <v>8</v>
      </c>
      <c r="F29" s="226" t="s">
        <v>73</v>
      </c>
      <c r="G29" s="227">
        <v>7.0000000000000007E-2</v>
      </c>
      <c r="H29" s="254">
        <v>1.0841958000000001E-4</v>
      </c>
      <c r="I29" s="256">
        <v>3189</v>
      </c>
      <c r="J29" s="234" t="s">
        <v>287</v>
      </c>
      <c r="K29" s="235" t="s">
        <v>287</v>
      </c>
      <c r="L29" s="232">
        <f>[1]Tolerancias!$F$3</f>
        <v>0.12</v>
      </c>
      <c r="M29" s="233" t="str">
        <f t="shared" si="8"/>
        <v>CONFORME</v>
      </c>
      <c r="N29" s="234">
        <f>[1]Tolerancias!$G$3</f>
        <v>0.1</v>
      </c>
      <c r="O29" s="235" t="str">
        <f t="shared" si="9"/>
        <v>CONFORME</v>
      </c>
      <c r="P29" s="232">
        <v>0.2</v>
      </c>
      <c r="Q29" s="233" t="str">
        <f t="shared" si="4"/>
        <v>CONFORME</v>
      </c>
      <c r="R29" s="234">
        <v>0.16</v>
      </c>
      <c r="S29" s="235" t="str">
        <f t="shared" si="5"/>
        <v>CONFORME</v>
      </c>
      <c r="U29" s="225">
        <v>-0.02</v>
      </c>
      <c r="V29" s="224">
        <f t="shared" si="2"/>
        <v>0.10841958</v>
      </c>
      <c r="W29" s="224">
        <f t="shared" si="10"/>
        <v>-2.0000000000000002E-5</v>
      </c>
      <c r="X29" s="954">
        <f t="shared" si="3"/>
        <v>1.0841958000000001E-4</v>
      </c>
      <c r="Y29" s="227">
        <v>7.0000000000000007E-2</v>
      </c>
      <c r="Z29" s="224">
        <f t="shared" si="7"/>
        <v>7.0000000000000007E-5</v>
      </c>
    </row>
    <row r="30" spans="2:26">
      <c r="B30" s="225" t="s">
        <v>74</v>
      </c>
      <c r="C30" s="225">
        <v>-0.06</v>
      </c>
      <c r="D30" s="226">
        <v>7.0000000000000007E-2</v>
      </c>
      <c r="E30" s="226" t="s">
        <v>8</v>
      </c>
      <c r="F30" s="226" t="s">
        <v>76</v>
      </c>
      <c r="G30" s="227">
        <v>7.0000000000000007E-2</v>
      </c>
      <c r="H30" s="254">
        <v>1.0843524000000002E-4</v>
      </c>
      <c r="I30" s="256">
        <v>3189</v>
      </c>
      <c r="J30" s="234" t="s">
        <v>287</v>
      </c>
      <c r="K30" s="235" t="s">
        <v>287</v>
      </c>
      <c r="L30" s="232">
        <f>[1]Tolerancias!$F$3</f>
        <v>0.12</v>
      </c>
      <c r="M30" s="233" t="str">
        <f t="shared" si="8"/>
        <v>CONFORME</v>
      </c>
      <c r="N30" s="234">
        <f>[1]Tolerancias!$G$3</f>
        <v>0.1</v>
      </c>
      <c r="O30" s="235" t="str">
        <f t="shared" si="9"/>
        <v>CONFORME</v>
      </c>
      <c r="P30" s="232">
        <v>0.2</v>
      </c>
      <c r="Q30" s="233" t="str">
        <f t="shared" si="4"/>
        <v>CONFORME</v>
      </c>
      <c r="R30" s="234">
        <v>0.16</v>
      </c>
      <c r="S30" s="235" t="str">
        <f t="shared" si="5"/>
        <v>CONFORME</v>
      </c>
      <c r="U30" s="225">
        <v>-0.06</v>
      </c>
      <c r="V30" s="224">
        <f t="shared" si="2"/>
        <v>0.10843524000000002</v>
      </c>
      <c r="W30" s="224">
        <f t="shared" si="10"/>
        <v>-5.9999999999999995E-5</v>
      </c>
      <c r="X30" s="954">
        <f t="shared" si="3"/>
        <v>1.0843524000000002E-4</v>
      </c>
      <c r="Y30" s="227">
        <v>7.0000000000000007E-2</v>
      </c>
      <c r="Z30" s="224">
        <f t="shared" si="7"/>
        <v>7.0000000000000007E-5</v>
      </c>
    </row>
    <row r="31" spans="2:26">
      <c r="B31" s="225">
        <v>1.1499999999999999</v>
      </c>
      <c r="C31" s="225">
        <v>0.03</v>
      </c>
      <c r="D31" s="226">
        <v>0.04</v>
      </c>
      <c r="E31" s="226" t="s">
        <v>8</v>
      </c>
      <c r="F31" s="226" t="s">
        <v>77</v>
      </c>
      <c r="G31" s="227">
        <v>7.0000000000000007E-2</v>
      </c>
      <c r="H31" s="254">
        <v>1.0845090000000002E-4</v>
      </c>
      <c r="I31" s="256">
        <v>3189</v>
      </c>
      <c r="J31" s="234" t="s">
        <v>287</v>
      </c>
      <c r="K31" s="235" t="s">
        <v>287</v>
      </c>
      <c r="L31" s="232">
        <f>[1]Tolerancias!$F$3</f>
        <v>0.12</v>
      </c>
      <c r="M31" s="233" t="str">
        <f t="shared" si="8"/>
        <v>CONFORME</v>
      </c>
      <c r="N31" s="234">
        <f>[1]Tolerancias!$G$3</f>
        <v>0.1</v>
      </c>
      <c r="O31" s="235" t="str">
        <f t="shared" si="9"/>
        <v>CONFORME</v>
      </c>
      <c r="P31" s="232">
        <v>0.2</v>
      </c>
      <c r="Q31" s="233" t="str">
        <f t="shared" si="4"/>
        <v>CONFORME</v>
      </c>
      <c r="R31" s="234">
        <v>0.16</v>
      </c>
      <c r="S31" s="235" t="str">
        <f t="shared" si="5"/>
        <v>CONFORME</v>
      </c>
      <c r="U31" s="225">
        <v>0.03</v>
      </c>
      <c r="V31" s="224">
        <f t="shared" si="2"/>
        <v>0.10845090000000002</v>
      </c>
      <c r="W31" s="224">
        <f t="shared" si="10"/>
        <v>2.9999999999999997E-5</v>
      </c>
      <c r="X31" s="954">
        <f t="shared" si="3"/>
        <v>1.0845090000000002E-4</v>
      </c>
      <c r="Y31" s="227">
        <v>7.0000000000000007E-2</v>
      </c>
      <c r="Z31" s="224">
        <f t="shared" si="7"/>
        <v>7.0000000000000007E-5</v>
      </c>
    </row>
    <row r="32" spans="2:26">
      <c r="B32" s="225" t="s">
        <v>78</v>
      </c>
      <c r="C32" s="225">
        <v>-0.02</v>
      </c>
      <c r="D32" s="226">
        <v>0.03</v>
      </c>
      <c r="E32" s="226" t="s">
        <v>8</v>
      </c>
      <c r="F32" s="226" t="s">
        <v>80</v>
      </c>
      <c r="G32" s="227">
        <v>7.0000000000000007E-2</v>
      </c>
      <c r="H32" s="254">
        <v>1.0846656000000001E-4</v>
      </c>
      <c r="I32" s="256">
        <v>3189</v>
      </c>
      <c r="J32" s="234" t="s">
        <v>287</v>
      </c>
      <c r="K32" s="235" t="s">
        <v>287</v>
      </c>
      <c r="L32" s="232">
        <f>[1]Tolerancias!$F$3</f>
        <v>0.12</v>
      </c>
      <c r="M32" s="233" t="str">
        <f t="shared" si="8"/>
        <v>CONFORME</v>
      </c>
      <c r="N32" s="234">
        <f>[1]Tolerancias!$G$3</f>
        <v>0.1</v>
      </c>
      <c r="O32" s="235" t="str">
        <f t="shared" si="9"/>
        <v>CONFORME</v>
      </c>
      <c r="P32" s="232">
        <v>0.2</v>
      </c>
      <c r="Q32" s="233" t="str">
        <f t="shared" si="4"/>
        <v>CONFORME</v>
      </c>
      <c r="R32" s="234">
        <v>0.16</v>
      </c>
      <c r="S32" s="235" t="str">
        <f t="shared" si="5"/>
        <v>CONFORME</v>
      </c>
      <c r="U32" s="225">
        <v>-0.02</v>
      </c>
      <c r="V32" s="224">
        <f t="shared" si="2"/>
        <v>0.10846656000000002</v>
      </c>
      <c r="W32" s="224">
        <f t="shared" si="10"/>
        <v>-2.0000000000000002E-5</v>
      </c>
      <c r="X32" s="954">
        <f t="shared" si="3"/>
        <v>1.0846656000000001E-4</v>
      </c>
      <c r="Y32" s="227">
        <v>7.0000000000000007E-2</v>
      </c>
      <c r="Z32" s="224">
        <f t="shared" si="7"/>
        <v>7.0000000000000007E-5</v>
      </c>
    </row>
    <row r="33" spans="2:26">
      <c r="B33" s="225" t="s">
        <v>81</v>
      </c>
      <c r="C33" s="225">
        <v>-0.02</v>
      </c>
      <c r="D33" s="226" t="s">
        <v>79</v>
      </c>
      <c r="E33" s="226" t="s">
        <v>8</v>
      </c>
      <c r="F33" s="226" t="s">
        <v>82</v>
      </c>
      <c r="G33" s="227">
        <v>7.0000000000000007E-2</v>
      </c>
      <c r="H33" s="254">
        <v>1.0848222000000001E-4</v>
      </c>
      <c r="I33" s="256">
        <v>3189</v>
      </c>
      <c r="J33" s="234" t="s">
        <v>287</v>
      </c>
      <c r="K33" s="235" t="s">
        <v>287</v>
      </c>
      <c r="L33" s="232">
        <f>[1]Tolerancias!$F$3</f>
        <v>0.12</v>
      </c>
      <c r="M33" s="233" t="str">
        <f t="shared" si="8"/>
        <v>CONFORME</v>
      </c>
      <c r="N33" s="234">
        <f>[1]Tolerancias!$G$3</f>
        <v>0.1</v>
      </c>
      <c r="O33" s="235" t="str">
        <f t="shared" si="9"/>
        <v>CONFORME</v>
      </c>
      <c r="P33" s="232">
        <v>0.2</v>
      </c>
      <c r="Q33" s="233" t="str">
        <f t="shared" si="4"/>
        <v>CONFORME</v>
      </c>
      <c r="R33" s="234">
        <v>0.16</v>
      </c>
      <c r="S33" s="235" t="str">
        <f t="shared" si="5"/>
        <v>CONFORME</v>
      </c>
      <c r="U33" s="225">
        <v>-0.02</v>
      </c>
      <c r="V33" s="224">
        <f t="shared" si="2"/>
        <v>0.10848222000000002</v>
      </c>
      <c r="W33" s="224">
        <f t="shared" si="10"/>
        <v>-2.0000000000000002E-5</v>
      </c>
      <c r="X33" s="954">
        <f t="shared" si="3"/>
        <v>1.0848222000000001E-4</v>
      </c>
      <c r="Y33" s="227">
        <v>7.0000000000000007E-2</v>
      </c>
      <c r="Z33" s="224">
        <f t="shared" si="7"/>
        <v>7.0000000000000007E-5</v>
      </c>
    </row>
    <row r="34" spans="2:26">
      <c r="B34" s="225" t="s">
        <v>83</v>
      </c>
      <c r="C34" s="225">
        <v>-0.05</v>
      </c>
      <c r="D34" s="226">
        <v>0.08</v>
      </c>
      <c r="E34" s="226" t="s">
        <v>8</v>
      </c>
      <c r="F34" s="226" t="s">
        <v>84</v>
      </c>
      <c r="G34" s="227">
        <v>7.0000000000000007E-2</v>
      </c>
      <c r="H34" s="254">
        <v>1.0849788000000001E-4</v>
      </c>
      <c r="I34" s="256">
        <v>3189</v>
      </c>
      <c r="J34" s="234" t="s">
        <v>287</v>
      </c>
      <c r="K34" s="235" t="s">
        <v>287</v>
      </c>
      <c r="L34" s="232">
        <f>[1]Tolerancias!$F$3</f>
        <v>0.12</v>
      </c>
      <c r="M34" s="233" t="str">
        <f t="shared" si="8"/>
        <v>CONFORME</v>
      </c>
      <c r="N34" s="234">
        <f>[1]Tolerancias!$G$3</f>
        <v>0.1</v>
      </c>
      <c r="O34" s="235" t="str">
        <f t="shared" si="9"/>
        <v>CONFORME</v>
      </c>
      <c r="P34" s="232">
        <v>0.2</v>
      </c>
      <c r="Q34" s="233" t="str">
        <f t="shared" si="4"/>
        <v>CONFORME</v>
      </c>
      <c r="R34" s="234">
        <v>0.16</v>
      </c>
      <c r="S34" s="235" t="str">
        <f t="shared" si="5"/>
        <v>CONFORME</v>
      </c>
      <c r="U34" s="225">
        <v>-0.05</v>
      </c>
      <c r="V34" s="224">
        <f t="shared" si="2"/>
        <v>0.10849788</v>
      </c>
      <c r="W34" s="224">
        <f t="shared" si="10"/>
        <v>-5.0000000000000002E-5</v>
      </c>
      <c r="X34" s="954">
        <f t="shared" si="3"/>
        <v>1.0849788000000001E-4</v>
      </c>
      <c r="Y34" s="227">
        <v>7.0000000000000007E-2</v>
      </c>
      <c r="Z34" s="224">
        <f t="shared" si="7"/>
        <v>7.0000000000000007E-5</v>
      </c>
    </row>
    <row r="35" spans="2:26">
      <c r="B35" s="225" t="s">
        <v>85</v>
      </c>
      <c r="C35" s="225">
        <v>0</v>
      </c>
      <c r="D35" s="226">
        <v>0.05</v>
      </c>
      <c r="E35" s="226" t="s">
        <v>8</v>
      </c>
      <c r="F35" s="226" t="s">
        <v>86</v>
      </c>
      <c r="G35" s="227">
        <v>7.0000000000000007E-2</v>
      </c>
      <c r="H35" s="254">
        <v>1.0851354000000001E-4</v>
      </c>
      <c r="I35" s="256">
        <v>3189</v>
      </c>
      <c r="J35" s="234" t="s">
        <v>287</v>
      </c>
      <c r="K35" s="235" t="s">
        <v>287</v>
      </c>
      <c r="L35" s="232">
        <f>[1]Tolerancias!$F$3</f>
        <v>0.12</v>
      </c>
      <c r="M35" s="233" t="str">
        <f t="shared" si="8"/>
        <v>CONFORME</v>
      </c>
      <c r="N35" s="234">
        <f>[1]Tolerancias!$G$3</f>
        <v>0.1</v>
      </c>
      <c r="O35" s="235" t="str">
        <f t="shared" si="9"/>
        <v>CONFORME</v>
      </c>
      <c r="P35" s="232">
        <v>0.2</v>
      </c>
      <c r="Q35" s="233" t="str">
        <f t="shared" si="4"/>
        <v>CONFORME</v>
      </c>
      <c r="R35" s="234">
        <v>0.16</v>
      </c>
      <c r="S35" s="235" t="str">
        <f t="shared" si="5"/>
        <v>CONFORME</v>
      </c>
      <c r="U35" s="225">
        <v>0</v>
      </c>
      <c r="V35" s="224">
        <f t="shared" si="2"/>
        <v>0.10851354000000001</v>
      </c>
      <c r="W35" s="224">
        <f t="shared" si="10"/>
        <v>0</v>
      </c>
      <c r="X35" s="954">
        <f t="shared" si="3"/>
        <v>1.0851354000000001E-4</v>
      </c>
      <c r="Y35" s="227">
        <v>7.0000000000000007E-2</v>
      </c>
      <c r="Z35" s="224">
        <f t="shared" si="7"/>
        <v>7.0000000000000007E-5</v>
      </c>
    </row>
    <row r="36" spans="2:26">
      <c r="B36" s="225">
        <v>1.2</v>
      </c>
      <c r="C36" s="225">
        <v>-0.06</v>
      </c>
      <c r="D36" s="226">
        <v>7.0000000000000007E-2</v>
      </c>
      <c r="E36" s="226" t="s">
        <v>8</v>
      </c>
      <c r="F36" s="226" t="s">
        <v>88</v>
      </c>
      <c r="G36" s="227">
        <v>7.0000000000000007E-2</v>
      </c>
      <c r="H36" s="254">
        <v>1.085292E-4</v>
      </c>
      <c r="I36" s="256">
        <v>3189</v>
      </c>
      <c r="J36" s="234" t="s">
        <v>287</v>
      </c>
      <c r="K36" s="235" t="s">
        <v>287</v>
      </c>
      <c r="L36" s="232">
        <f>[1]Tolerancias!$F$3</f>
        <v>0.12</v>
      </c>
      <c r="M36" s="233" t="str">
        <f t="shared" si="8"/>
        <v>CONFORME</v>
      </c>
      <c r="N36" s="234">
        <f>[1]Tolerancias!$G$3</f>
        <v>0.1</v>
      </c>
      <c r="O36" s="235" t="str">
        <f t="shared" si="9"/>
        <v>CONFORME</v>
      </c>
      <c r="P36" s="232">
        <v>0.2</v>
      </c>
      <c r="Q36" s="233" t="str">
        <f t="shared" si="4"/>
        <v>CONFORME</v>
      </c>
      <c r="R36" s="234">
        <v>0.16</v>
      </c>
      <c r="S36" s="235" t="str">
        <f t="shared" si="5"/>
        <v>CONFORME</v>
      </c>
      <c r="U36" s="225">
        <v>-0.06</v>
      </c>
      <c r="V36" s="224">
        <f t="shared" si="2"/>
        <v>0.10852920000000001</v>
      </c>
      <c r="W36" s="224">
        <f t="shared" si="10"/>
        <v>-5.9999999999999995E-5</v>
      </c>
      <c r="X36" s="954">
        <f t="shared" si="3"/>
        <v>1.085292E-4</v>
      </c>
      <c r="Y36" s="227">
        <v>7.0000000000000007E-2</v>
      </c>
      <c r="Z36" s="224">
        <f t="shared" si="7"/>
        <v>7.0000000000000007E-5</v>
      </c>
    </row>
    <row r="37" spans="2:26">
      <c r="B37" s="225" t="s">
        <v>89</v>
      </c>
      <c r="C37" s="225">
        <v>-0.01</v>
      </c>
      <c r="D37" s="226">
        <v>0.08</v>
      </c>
      <c r="E37" s="226" t="s">
        <v>8</v>
      </c>
      <c r="F37" s="226" t="s">
        <v>90</v>
      </c>
      <c r="G37" s="227">
        <v>7.0000000000000007E-2</v>
      </c>
      <c r="H37" s="254">
        <v>1.0854486000000002E-4</v>
      </c>
      <c r="I37" s="256">
        <v>3189</v>
      </c>
      <c r="J37" s="234" t="s">
        <v>287</v>
      </c>
      <c r="K37" s="235" t="s">
        <v>287</v>
      </c>
      <c r="L37" s="232">
        <f>[1]Tolerancias!$F$3</f>
        <v>0.12</v>
      </c>
      <c r="M37" s="233" t="str">
        <f t="shared" si="8"/>
        <v>CONFORME</v>
      </c>
      <c r="N37" s="234">
        <f>[1]Tolerancias!$G$3</f>
        <v>0.1</v>
      </c>
      <c r="O37" s="235" t="str">
        <f t="shared" si="9"/>
        <v>CONFORME</v>
      </c>
      <c r="P37" s="232">
        <v>0.2</v>
      </c>
      <c r="Q37" s="233" t="str">
        <f t="shared" si="4"/>
        <v>CONFORME</v>
      </c>
      <c r="R37" s="234">
        <v>0.16</v>
      </c>
      <c r="S37" s="235" t="str">
        <f t="shared" si="5"/>
        <v>CONFORME</v>
      </c>
      <c r="U37" s="225">
        <v>-0.01</v>
      </c>
      <c r="V37" s="224">
        <f t="shared" si="2"/>
        <v>0.10854486000000002</v>
      </c>
      <c r="W37" s="224">
        <f t="shared" si="10"/>
        <v>-1.0000000000000001E-5</v>
      </c>
      <c r="X37" s="954">
        <f t="shared" si="3"/>
        <v>1.0854486000000002E-4</v>
      </c>
      <c r="Y37" s="227">
        <v>7.0000000000000007E-2</v>
      </c>
      <c r="Z37" s="224">
        <f t="shared" si="7"/>
        <v>7.0000000000000007E-5</v>
      </c>
    </row>
    <row r="38" spans="2:26">
      <c r="B38" s="225" t="s">
        <v>91</v>
      </c>
      <c r="C38" s="225">
        <v>-0.05</v>
      </c>
      <c r="D38" s="226">
        <v>0.03</v>
      </c>
      <c r="E38" s="226" t="s">
        <v>8</v>
      </c>
      <c r="F38" s="226" t="s">
        <v>92</v>
      </c>
      <c r="G38" s="227">
        <v>7.0000000000000007E-2</v>
      </c>
      <c r="H38" s="254">
        <v>1.0856052000000001E-4</v>
      </c>
      <c r="I38" s="256">
        <v>3189</v>
      </c>
      <c r="J38" s="234" t="s">
        <v>287</v>
      </c>
      <c r="K38" s="235" t="s">
        <v>287</v>
      </c>
      <c r="L38" s="232">
        <f>[1]Tolerancias!$F$3</f>
        <v>0.12</v>
      </c>
      <c r="M38" s="233" t="str">
        <f t="shared" si="8"/>
        <v>CONFORME</v>
      </c>
      <c r="N38" s="234">
        <f>[1]Tolerancias!$G$3</f>
        <v>0.1</v>
      </c>
      <c r="O38" s="235" t="str">
        <f t="shared" si="9"/>
        <v>CONFORME</v>
      </c>
      <c r="P38" s="232">
        <v>0.2</v>
      </c>
      <c r="Q38" s="233" t="str">
        <f t="shared" si="4"/>
        <v>CONFORME</v>
      </c>
      <c r="R38" s="234">
        <v>0.16</v>
      </c>
      <c r="S38" s="235" t="str">
        <f t="shared" si="5"/>
        <v>CONFORME</v>
      </c>
      <c r="U38" s="225">
        <v>-0.05</v>
      </c>
      <c r="V38" s="224">
        <f t="shared" si="2"/>
        <v>0.10856052000000001</v>
      </c>
      <c r="W38" s="224">
        <f t="shared" si="10"/>
        <v>-5.0000000000000002E-5</v>
      </c>
      <c r="X38" s="954">
        <f t="shared" si="3"/>
        <v>1.0856052000000001E-4</v>
      </c>
      <c r="Y38" s="227">
        <v>7.0000000000000007E-2</v>
      </c>
      <c r="Z38" s="224">
        <f t="shared" si="7"/>
        <v>7.0000000000000007E-5</v>
      </c>
    </row>
    <row r="39" spans="2:26">
      <c r="B39" s="225" t="s">
        <v>93</v>
      </c>
      <c r="C39" s="225">
        <v>-0.08</v>
      </c>
      <c r="D39" s="226">
        <v>7.0000000000000007E-2</v>
      </c>
      <c r="E39" s="226" t="s">
        <v>8</v>
      </c>
      <c r="F39" s="226" t="s">
        <v>94</v>
      </c>
      <c r="G39" s="227">
        <v>7.0000000000000007E-2</v>
      </c>
      <c r="H39" s="254">
        <v>1.0857618000000001E-4</v>
      </c>
      <c r="I39" s="256">
        <v>3189</v>
      </c>
      <c r="J39" s="234" t="s">
        <v>287</v>
      </c>
      <c r="K39" s="235" t="s">
        <v>287</v>
      </c>
      <c r="L39" s="232">
        <f>[1]Tolerancias!$F$3</f>
        <v>0.12</v>
      </c>
      <c r="M39" s="233" t="str">
        <f t="shared" si="8"/>
        <v>CONFORME</v>
      </c>
      <c r="N39" s="234">
        <f>[1]Tolerancias!$G$3</f>
        <v>0.1</v>
      </c>
      <c r="O39" s="235" t="str">
        <f t="shared" si="9"/>
        <v>CONFORME</v>
      </c>
      <c r="P39" s="232">
        <v>0.2</v>
      </c>
      <c r="Q39" s="233" t="str">
        <f t="shared" si="4"/>
        <v>CONFORME</v>
      </c>
      <c r="R39" s="234">
        <v>0.16</v>
      </c>
      <c r="S39" s="235" t="str">
        <f t="shared" si="5"/>
        <v>CONFORME</v>
      </c>
      <c r="U39" s="225">
        <v>-0.08</v>
      </c>
      <c r="V39" s="224">
        <f t="shared" si="2"/>
        <v>0.10857618000000001</v>
      </c>
      <c r="W39" s="224">
        <f t="shared" si="10"/>
        <v>-8.0000000000000007E-5</v>
      </c>
      <c r="X39" s="954">
        <f t="shared" si="3"/>
        <v>1.0857618000000001E-4</v>
      </c>
      <c r="Y39" s="227">
        <v>7.0000000000000007E-2</v>
      </c>
      <c r="Z39" s="224">
        <f t="shared" si="7"/>
        <v>7.0000000000000007E-5</v>
      </c>
    </row>
    <row r="40" spans="2:26">
      <c r="B40" s="225" t="s">
        <v>95</v>
      </c>
      <c r="C40" s="225">
        <v>-0.06</v>
      </c>
      <c r="D40" s="226">
        <v>0.06</v>
      </c>
      <c r="E40" s="226" t="s">
        <v>8</v>
      </c>
      <c r="F40" s="226" t="s">
        <v>96</v>
      </c>
      <c r="G40" s="227">
        <v>7.0000000000000007E-2</v>
      </c>
      <c r="H40" s="254">
        <v>1.0859184000000001E-4</v>
      </c>
      <c r="I40" s="256">
        <v>3189</v>
      </c>
      <c r="J40" s="234" t="s">
        <v>287</v>
      </c>
      <c r="K40" s="235" t="s">
        <v>287</v>
      </c>
      <c r="L40" s="232">
        <f>[1]Tolerancias!$F$3</f>
        <v>0.12</v>
      </c>
      <c r="M40" s="233" t="str">
        <f t="shared" si="8"/>
        <v>CONFORME</v>
      </c>
      <c r="N40" s="234">
        <f>[1]Tolerancias!$G$3</f>
        <v>0.1</v>
      </c>
      <c r="O40" s="235" t="str">
        <f t="shared" si="9"/>
        <v>CONFORME</v>
      </c>
      <c r="P40" s="232">
        <v>0.2</v>
      </c>
      <c r="Q40" s="233" t="str">
        <f t="shared" si="4"/>
        <v>CONFORME</v>
      </c>
      <c r="R40" s="234">
        <v>0.16</v>
      </c>
      <c r="S40" s="235" t="str">
        <f t="shared" si="5"/>
        <v>CONFORME</v>
      </c>
      <c r="U40" s="225">
        <v>-0.06</v>
      </c>
      <c r="V40" s="224">
        <f t="shared" si="2"/>
        <v>0.10859184000000001</v>
      </c>
      <c r="W40" s="224">
        <f t="shared" si="10"/>
        <v>-5.9999999999999995E-5</v>
      </c>
      <c r="X40" s="954">
        <f t="shared" si="3"/>
        <v>1.0859184000000001E-4</v>
      </c>
      <c r="Y40" s="227">
        <v>7.0000000000000007E-2</v>
      </c>
      <c r="Z40" s="224">
        <f t="shared" si="7"/>
        <v>7.0000000000000007E-5</v>
      </c>
    </row>
    <row r="41" spans="2:26">
      <c r="B41" s="225">
        <v>1.25</v>
      </c>
      <c r="C41" s="225">
        <v>-0.02</v>
      </c>
      <c r="D41" s="226">
        <v>0.08</v>
      </c>
      <c r="E41" s="226" t="s">
        <v>8</v>
      </c>
      <c r="F41" s="226" t="s">
        <v>98</v>
      </c>
      <c r="G41" s="227">
        <v>7.0000000000000007E-2</v>
      </c>
      <c r="H41" s="254">
        <v>1.0860749999999999E-4</v>
      </c>
      <c r="I41" s="256">
        <v>3189</v>
      </c>
      <c r="J41" s="234" t="s">
        <v>287</v>
      </c>
      <c r="K41" s="235" t="s">
        <v>287</v>
      </c>
      <c r="L41" s="232">
        <f>[1]Tolerancias!$F$3</f>
        <v>0.12</v>
      </c>
      <c r="M41" s="233" t="str">
        <f t="shared" si="8"/>
        <v>CONFORME</v>
      </c>
      <c r="N41" s="234">
        <f>[1]Tolerancias!$G$3</f>
        <v>0.1</v>
      </c>
      <c r="O41" s="235" t="str">
        <f t="shared" si="9"/>
        <v>CONFORME</v>
      </c>
      <c r="P41" s="232">
        <v>0.2</v>
      </c>
      <c r="Q41" s="233" t="str">
        <f t="shared" si="4"/>
        <v>CONFORME</v>
      </c>
      <c r="R41" s="234">
        <v>0.16</v>
      </c>
      <c r="S41" s="235" t="str">
        <f t="shared" si="5"/>
        <v>CONFORME</v>
      </c>
      <c r="U41" s="225">
        <v>-0.02</v>
      </c>
      <c r="V41" s="224">
        <f t="shared" si="2"/>
        <v>0.1086075</v>
      </c>
      <c r="W41" s="224">
        <f t="shared" si="10"/>
        <v>-2.0000000000000002E-5</v>
      </c>
      <c r="X41" s="954">
        <f t="shared" si="3"/>
        <v>1.0860749999999999E-4</v>
      </c>
      <c r="Y41" s="227">
        <v>7.0000000000000007E-2</v>
      </c>
      <c r="Z41" s="224">
        <f t="shared" si="7"/>
        <v>7.0000000000000007E-5</v>
      </c>
    </row>
    <row r="42" spans="2:26">
      <c r="B42" s="225" t="s">
        <v>99</v>
      </c>
      <c r="C42" s="225">
        <v>-0.04</v>
      </c>
      <c r="D42" s="226">
        <v>0.09</v>
      </c>
      <c r="E42" s="226" t="s">
        <v>8</v>
      </c>
      <c r="F42" s="226" t="s">
        <v>100</v>
      </c>
      <c r="G42" s="227">
        <v>7.0000000000000007E-2</v>
      </c>
      <c r="H42" s="254">
        <v>1.0862315999999999E-4</v>
      </c>
      <c r="I42" s="256">
        <v>3189</v>
      </c>
      <c r="J42" s="234" t="s">
        <v>287</v>
      </c>
      <c r="K42" s="235" t="s">
        <v>287</v>
      </c>
      <c r="L42" s="232">
        <f>[1]Tolerancias!$F$3</f>
        <v>0.12</v>
      </c>
      <c r="M42" s="233" t="str">
        <f t="shared" si="8"/>
        <v>CONFORME</v>
      </c>
      <c r="N42" s="234">
        <f>[1]Tolerancias!$G$3</f>
        <v>0.1</v>
      </c>
      <c r="O42" s="235" t="str">
        <f t="shared" si="9"/>
        <v>CONFORME</v>
      </c>
      <c r="P42" s="232">
        <v>0.2</v>
      </c>
      <c r="Q42" s="233" t="str">
        <f t="shared" si="4"/>
        <v>CONFORME</v>
      </c>
      <c r="R42" s="234">
        <v>0.16</v>
      </c>
      <c r="S42" s="235" t="str">
        <f t="shared" si="5"/>
        <v>CONFORME</v>
      </c>
      <c r="U42" s="225">
        <v>-0.04</v>
      </c>
      <c r="V42" s="224">
        <f t="shared" si="2"/>
        <v>0.10862316</v>
      </c>
      <c r="W42" s="224">
        <f t="shared" si="10"/>
        <v>-4.0000000000000003E-5</v>
      </c>
      <c r="X42" s="954">
        <f t="shared" si="3"/>
        <v>1.0862315999999999E-4</v>
      </c>
      <c r="Y42" s="227">
        <v>7.0000000000000007E-2</v>
      </c>
      <c r="Z42" s="224">
        <f t="shared" si="7"/>
        <v>7.0000000000000007E-5</v>
      </c>
    </row>
    <row r="43" spans="2:26">
      <c r="B43" s="225" t="s">
        <v>101</v>
      </c>
      <c r="C43" s="225">
        <v>-0.03</v>
      </c>
      <c r="D43" s="226">
        <v>0.1</v>
      </c>
      <c r="E43" s="226" t="s">
        <v>8</v>
      </c>
      <c r="F43" s="226" t="s">
        <v>102</v>
      </c>
      <c r="G43" s="227">
        <v>7.0000000000000007E-2</v>
      </c>
      <c r="H43" s="254">
        <v>1.0863882E-4</v>
      </c>
      <c r="I43" s="256">
        <v>3189</v>
      </c>
      <c r="J43" s="234" t="s">
        <v>287</v>
      </c>
      <c r="K43" s="235" t="s">
        <v>287</v>
      </c>
      <c r="L43" s="232">
        <f>[1]Tolerancias!$F$3</f>
        <v>0.12</v>
      </c>
      <c r="M43" s="233" t="str">
        <f t="shared" si="8"/>
        <v>CONFORME</v>
      </c>
      <c r="N43" s="234">
        <f>[1]Tolerancias!$G$3</f>
        <v>0.1</v>
      </c>
      <c r="O43" s="235" t="str">
        <f t="shared" si="9"/>
        <v>CONFORME</v>
      </c>
      <c r="P43" s="232">
        <v>0.2</v>
      </c>
      <c r="Q43" s="233" t="str">
        <f t="shared" si="4"/>
        <v>CONFORME</v>
      </c>
      <c r="R43" s="234">
        <v>0.16</v>
      </c>
      <c r="S43" s="235" t="str">
        <f t="shared" si="5"/>
        <v>CONFORME</v>
      </c>
      <c r="U43" s="225">
        <v>-0.03</v>
      </c>
      <c r="V43" s="224">
        <f t="shared" si="2"/>
        <v>0.10863882</v>
      </c>
      <c r="W43" s="224">
        <f t="shared" si="10"/>
        <v>-2.9999999999999997E-5</v>
      </c>
      <c r="X43" s="954">
        <f t="shared" si="3"/>
        <v>1.0863882E-4</v>
      </c>
      <c r="Y43" s="227">
        <v>7.0000000000000007E-2</v>
      </c>
      <c r="Z43" s="224">
        <f t="shared" si="7"/>
        <v>7.0000000000000007E-5</v>
      </c>
    </row>
    <row r="44" spans="2:26">
      <c r="B44" s="225" t="s">
        <v>103</v>
      </c>
      <c r="C44" s="225">
        <v>-0.03</v>
      </c>
      <c r="D44" s="226">
        <v>0.09</v>
      </c>
      <c r="E44" s="226" t="s">
        <v>8</v>
      </c>
      <c r="F44" s="226" t="s">
        <v>104</v>
      </c>
      <c r="G44" s="227">
        <v>7.0000000000000007E-2</v>
      </c>
      <c r="H44" s="254">
        <v>1.0865448E-4</v>
      </c>
      <c r="I44" s="256">
        <v>3189</v>
      </c>
      <c r="J44" s="234" t="s">
        <v>287</v>
      </c>
      <c r="K44" s="235" t="s">
        <v>287</v>
      </c>
      <c r="L44" s="232">
        <f>[1]Tolerancias!$F$3</f>
        <v>0.12</v>
      </c>
      <c r="M44" s="233" t="str">
        <f t="shared" si="8"/>
        <v>CONFORME</v>
      </c>
      <c r="N44" s="234">
        <f>[1]Tolerancias!$G$3</f>
        <v>0.1</v>
      </c>
      <c r="O44" s="235" t="str">
        <f t="shared" si="9"/>
        <v>CONFORME</v>
      </c>
      <c r="P44" s="232">
        <v>0.2</v>
      </c>
      <c r="Q44" s="233" t="str">
        <f t="shared" si="4"/>
        <v>CONFORME</v>
      </c>
      <c r="R44" s="234">
        <v>0.16</v>
      </c>
      <c r="S44" s="235" t="str">
        <f t="shared" si="5"/>
        <v>CONFORME</v>
      </c>
      <c r="U44" s="225">
        <v>-0.03</v>
      </c>
      <c r="V44" s="224">
        <f t="shared" si="2"/>
        <v>0.10865448</v>
      </c>
      <c r="W44" s="224">
        <f t="shared" si="10"/>
        <v>-2.9999999999999997E-5</v>
      </c>
      <c r="X44" s="954">
        <f t="shared" si="3"/>
        <v>1.0865448E-4</v>
      </c>
      <c r="Y44" s="227">
        <v>7.0000000000000007E-2</v>
      </c>
      <c r="Z44" s="224">
        <f t="shared" si="7"/>
        <v>7.0000000000000007E-5</v>
      </c>
    </row>
    <row r="45" spans="2:26">
      <c r="B45" s="225" t="s">
        <v>105</v>
      </c>
      <c r="C45" s="225" t="s">
        <v>23</v>
      </c>
      <c r="D45" s="226" t="s">
        <v>37</v>
      </c>
      <c r="E45" s="226" t="s">
        <v>8</v>
      </c>
      <c r="F45" s="226" t="s">
        <v>106</v>
      </c>
      <c r="G45" s="227">
        <v>7.0000000000000007E-2</v>
      </c>
      <c r="H45" s="254">
        <v>1.0867014E-4</v>
      </c>
      <c r="I45" s="256">
        <v>3189</v>
      </c>
      <c r="J45" s="234" t="s">
        <v>287</v>
      </c>
      <c r="K45" s="235" t="s">
        <v>287</v>
      </c>
      <c r="L45" s="232">
        <f>[1]Tolerancias!$F$3</f>
        <v>0.12</v>
      </c>
      <c r="M45" s="233" t="str">
        <f t="shared" si="8"/>
        <v>CONFORME</v>
      </c>
      <c r="N45" s="234">
        <f>[1]Tolerancias!$G$3</f>
        <v>0.1</v>
      </c>
      <c r="O45" s="235" t="str">
        <f t="shared" si="9"/>
        <v>CONFORME</v>
      </c>
      <c r="P45" s="232">
        <v>0.2</v>
      </c>
      <c r="Q45" s="233" t="str">
        <f t="shared" si="4"/>
        <v>CONFORME</v>
      </c>
      <c r="R45" s="234">
        <v>0.16</v>
      </c>
      <c r="S45" s="235" t="str">
        <f t="shared" si="5"/>
        <v>CONFORME</v>
      </c>
      <c r="U45" s="225" t="s">
        <v>23</v>
      </c>
      <c r="V45" s="224">
        <f t="shared" si="2"/>
        <v>0.10867014</v>
      </c>
      <c r="W45" s="224">
        <f t="shared" si="10"/>
        <v>-2.9999999999999997E-5</v>
      </c>
      <c r="X45" s="954">
        <f t="shared" si="3"/>
        <v>1.0867014E-4</v>
      </c>
      <c r="Y45" s="227">
        <v>7.0000000000000007E-2</v>
      </c>
      <c r="Z45" s="224">
        <f t="shared" si="7"/>
        <v>7.0000000000000007E-5</v>
      </c>
    </row>
    <row r="46" spans="2:26">
      <c r="B46" s="225">
        <v>1.3</v>
      </c>
      <c r="C46" s="225">
        <v>-7.0000000000000007E-2</v>
      </c>
      <c r="D46" s="226">
        <v>0.04</v>
      </c>
      <c r="E46" s="226" t="s">
        <v>8</v>
      </c>
      <c r="F46" s="226" t="s">
        <v>108</v>
      </c>
      <c r="G46" s="227">
        <v>7.0000000000000007E-2</v>
      </c>
      <c r="H46" s="254">
        <v>1.086858E-4</v>
      </c>
      <c r="I46" s="256">
        <v>3189</v>
      </c>
      <c r="J46" s="234" t="s">
        <v>287</v>
      </c>
      <c r="K46" s="235" t="s">
        <v>287</v>
      </c>
      <c r="L46" s="232">
        <f>[1]Tolerancias!$F$3</f>
        <v>0.12</v>
      </c>
      <c r="M46" s="233" t="str">
        <f t="shared" si="8"/>
        <v>CONFORME</v>
      </c>
      <c r="N46" s="234">
        <f>[1]Tolerancias!$G$3</f>
        <v>0.1</v>
      </c>
      <c r="O46" s="235" t="str">
        <f t="shared" si="9"/>
        <v>CONFORME</v>
      </c>
      <c r="P46" s="232">
        <v>0.2</v>
      </c>
      <c r="Q46" s="233" t="str">
        <f t="shared" si="4"/>
        <v>CONFORME</v>
      </c>
      <c r="R46" s="234">
        <v>0.16</v>
      </c>
      <c r="S46" s="235" t="str">
        <f t="shared" si="5"/>
        <v>CONFORME</v>
      </c>
      <c r="U46" s="225">
        <v>-7.0000000000000007E-2</v>
      </c>
      <c r="V46" s="224">
        <f t="shared" si="2"/>
        <v>0.1086858</v>
      </c>
      <c r="W46" s="224">
        <f t="shared" si="10"/>
        <v>-7.0000000000000007E-5</v>
      </c>
      <c r="X46" s="954">
        <f t="shared" si="3"/>
        <v>1.086858E-4</v>
      </c>
      <c r="Y46" s="227">
        <v>7.0000000000000007E-2</v>
      </c>
      <c r="Z46" s="224">
        <f t="shared" si="7"/>
        <v>7.0000000000000007E-5</v>
      </c>
    </row>
    <row r="47" spans="2:26">
      <c r="B47" s="225" t="s">
        <v>109</v>
      </c>
      <c r="C47" s="225">
        <v>0</v>
      </c>
      <c r="D47" s="226">
        <v>7.0000000000000007E-2</v>
      </c>
      <c r="E47" s="226" t="s">
        <v>8</v>
      </c>
      <c r="F47" s="226" t="s">
        <v>110</v>
      </c>
      <c r="G47" s="227">
        <v>7.0000000000000007E-2</v>
      </c>
      <c r="H47" s="254">
        <v>1.0870145999999999E-4</v>
      </c>
      <c r="I47" s="256">
        <v>3189</v>
      </c>
      <c r="J47" s="234" t="s">
        <v>287</v>
      </c>
      <c r="K47" s="235" t="s">
        <v>287</v>
      </c>
      <c r="L47" s="232">
        <f>[1]Tolerancias!$F$3</f>
        <v>0.12</v>
      </c>
      <c r="M47" s="233" t="str">
        <f t="shared" si="8"/>
        <v>CONFORME</v>
      </c>
      <c r="N47" s="234">
        <f>[1]Tolerancias!$G$3</f>
        <v>0.1</v>
      </c>
      <c r="O47" s="235" t="str">
        <f t="shared" si="9"/>
        <v>CONFORME</v>
      </c>
      <c r="P47" s="232">
        <v>0.2</v>
      </c>
      <c r="Q47" s="233" t="str">
        <f t="shared" si="4"/>
        <v>CONFORME</v>
      </c>
      <c r="R47" s="234">
        <v>0.16</v>
      </c>
      <c r="S47" s="235" t="str">
        <f t="shared" si="5"/>
        <v>CONFORME</v>
      </c>
      <c r="U47" s="225">
        <v>0</v>
      </c>
      <c r="V47" s="224">
        <f t="shared" si="2"/>
        <v>0.10870146</v>
      </c>
      <c r="W47" s="224">
        <f t="shared" si="10"/>
        <v>0</v>
      </c>
      <c r="X47" s="954">
        <f t="shared" si="3"/>
        <v>1.0870145999999999E-4</v>
      </c>
      <c r="Y47" s="227">
        <v>7.0000000000000007E-2</v>
      </c>
      <c r="Z47" s="224">
        <f t="shared" si="7"/>
        <v>7.0000000000000007E-5</v>
      </c>
    </row>
    <row r="48" spans="2:26">
      <c r="B48" s="225">
        <v>1.32</v>
      </c>
      <c r="C48" s="225">
        <v>0</v>
      </c>
      <c r="D48" s="226">
        <v>0.08</v>
      </c>
      <c r="E48" s="226" t="s">
        <v>8</v>
      </c>
      <c r="F48" s="226" t="s">
        <v>112</v>
      </c>
      <c r="G48" s="227">
        <v>7.0000000000000007E-2</v>
      </c>
      <c r="H48" s="254">
        <v>1.0871711999999999E-4</v>
      </c>
      <c r="I48" s="256">
        <v>3189</v>
      </c>
      <c r="J48" s="234" t="s">
        <v>287</v>
      </c>
      <c r="K48" s="235" t="s">
        <v>287</v>
      </c>
      <c r="L48" s="232">
        <f>[1]Tolerancias!$F$3</f>
        <v>0.12</v>
      </c>
      <c r="M48" s="233" t="str">
        <f t="shared" si="8"/>
        <v>CONFORME</v>
      </c>
      <c r="N48" s="234">
        <f>[1]Tolerancias!$G$3</f>
        <v>0.1</v>
      </c>
      <c r="O48" s="235" t="str">
        <f t="shared" si="9"/>
        <v>CONFORME</v>
      </c>
      <c r="P48" s="232">
        <v>0.2</v>
      </c>
      <c r="Q48" s="233" t="str">
        <f t="shared" si="4"/>
        <v>CONFORME</v>
      </c>
      <c r="R48" s="234">
        <v>0.16</v>
      </c>
      <c r="S48" s="235" t="str">
        <f t="shared" si="5"/>
        <v>CONFORME</v>
      </c>
      <c r="U48" s="225">
        <v>0</v>
      </c>
      <c r="V48" s="224">
        <f t="shared" si="2"/>
        <v>0.10871711999999999</v>
      </c>
      <c r="W48" s="224">
        <f t="shared" si="10"/>
        <v>0</v>
      </c>
      <c r="X48" s="954">
        <f t="shared" si="3"/>
        <v>1.0871711999999999E-4</v>
      </c>
      <c r="Y48" s="227">
        <v>7.0000000000000007E-2</v>
      </c>
      <c r="Z48" s="224">
        <f t="shared" si="7"/>
        <v>7.0000000000000007E-5</v>
      </c>
    </row>
    <row r="49" spans="2:26">
      <c r="B49" s="225" t="s">
        <v>113</v>
      </c>
      <c r="C49" s="225">
        <v>-0.03</v>
      </c>
      <c r="D49" s="226">
        <v>0.1</v>
      </c>
      <c r="E49" s="226" t="s">
        <v>8</v>
      </c>
      <c r="F49" s="226" t="s">
        <v>114</v>
      </c>
      <c r="G49" s="227">
        <v>7.0000000000000007E-2</v>
      </c>
      <c r="H49" s="254">
        <v>1.0873278000000002E-4</v>
      </c>
      <c r="I49" s="256">
        <v>3189</v>
      </c>
      <c r="J49" s="234" t="s">
        <v>287</v>
      </c>
      <c r="K49" s="235" t="s">
        <v>287</v>
      </c>
      <c r="L49" s="232">
        <f>[1]Tolerancias!$F$3</f>
        <v>0.12</v>
      </c>
      <c r="M49" s="233" t="str">
        <f t="shared" si="8"/>
        <v>CONFORME</v>
      </c>
      <c r="N49" s="234">
        <f>[1]Tolerancias!$G$3</f>
        <v>0.1</v>
      </c>
      <c r="O49" s="235" t="str">
        <f t="shared" si="9"/>
        <v>CONFORME</v>
      </c>
      <c r="P49" s="232">
        <v>0.2</v>
      </c>
      <c r="Q49" s="233" t="str">
        <f t="shared" si="4"/>
        <v>CONFORME</v>
      </c>
      <c r="R49" s="234">
        <v>0.16</v>
      </c>
      <c r="S49" s="235" t="str">
        <f t="shared" si="5"/>
        <v>CONFORME</v>
      </c>
      <c r="U49" s="225">
        <v>-0.03</v>
      </c>
      <c r="V49" s="224">
        <f t="shared" si="2"/>
        <v>0.10873278000000001</v>
      </c>
      <c r="W49" s="224">
        <f t="shared" si="10"/>
        <v>-2.9999999999999997E-5</v>
      </c>
      <c r="X49" s="954">
        <f t="shared" si="3"/>
        <v>1.0873278000000002E-4</v>
      </c>
      <c r="Y49" s="227">
        <v>7.0000000000000007E-2</v>
      </c>
      <c r="Z49" s="224">
        <f t="shared" si="7"/>
        <v>7.0000000000000007E-5</v>
      </c>
    </row>
    <row r="50" spans="2:26">
      <c r="B50" s="225" t="s">
        <v>115</v>
      </c>
      <c r="C50" s="225">
        <v>-0.04</v>
      </c>
      <c r="D50" s="226">
        <v>0.03</v>
      </c>
      <c r="E50" s="226" t="s">
        <v>8</v>
      </c>
      <c r="F50" s="226" t="s">
        <v>116</v>
      </c>
      <c r="G50" s="227">
        <v>7.0000000000000007E-2</v>
      </c>
      <c r="H50" s="254">
        <v>1.0874844000000001E-4</v>
      </c>
      <c r="I50" s="256">
        <v>3189</v>
      </c>
      <c r="J50" s="234" t="s">
        <v>287</v>
      </c>
      <c r="K50" s="235" t="s">
        <v>287</v>
      </c>
      <c r="L50" s="232">
        <f>[1]Tolerancias!$F$3</f>
        <v>0.12</v>
      </c>
      <c r="M50" s="233" t="str">
        <f t="shared" si="8"/>
        <v>CONFORME</v>
      </c>
      <c r="N50" s="234">
        <f>[1]Tolerancias!$G$3</f>
        <v>0.1</v>
      </c>
      <c r="O50" s="235" t="str">
        <f t="shared" si="9"/>
        <v>CONFORME</v>
      </c>
      <c r="P50" s="232">
        <v>0.2</v>
      </c>
      <c r="Q50" s="233" t="str">
        <f t="shared" si="4"/>
        <v>CONFORME</v>
      </c>
      <c r="R50" s="234">
        <v>0.16</v>
      </c>
      <c r="S50" s="235" t="str">
        <f t="shared" si="5"/>
        <v>CONFORME</v>
      </c>
      <c r="U50" s="225">
        <v>-0.04</v>
      </c>
      <c r="V50" s="224">
        <f t="shared" si="2"/>
        <v>0.10874844000000002</v>
      </c>
      <c r="W50" s="224">
        <f t="shared" si="10"/>
        <v>-4.0000000000000003E-5</v>
      </c>
      <c r="X50" s="954">
        <f t="shared" si="3"/>
        <v>1.0874844000000001E-4</v>
      </c>
      <c r="Y50" s="227">
        <v>7.0000000000000007E-2</v>
      </c>
      <c r="Z50" s="224">
        <f t="shared" si="7"/>
        <v>7.0000000000000007E-5</v>
      </c>
    </row>
    <row r="51" spans="2:26">
      <c r="B51" s="225" t="s">
        <v>117</v>
      </c>
      <c r="C51" s="225">
        <v>-0.05</v>
      </c>
      <c r="D51" s="226">
        <v>0.05</v>
      </c>
      <c r="E51" s="226" t="s">
        <v>8</v>
      </c>
      <c r="F51" s="226" t="s">
        <v>118</v>
      </c>
      <c r="G51" s="227">
        <v>7.0000000000000007E-2</v>
      </c>
      <c r="H51" s="254">
        <v>1.0876410000000001E-4</v>
      </c>
      <c r="I51" s="256">
        <v>3189</v>
      </c>
      <c r="J51" s="234" t="s">
        <v>287</v>
      </c>
      <c r="K51" s="235" t="s">
        <v>287</v>
      </c>
      <c r="L51" s="232">
        <f>[1]Tolerancias!$F$3</f>
        <v>0.12</v>
      </c>
      <c r="M51" s="233" t="str">
        <f t="shared" si="8"/>
        <v>CONFORME</v>
      </c>
      <c r="N51" s="234">
        <f>[1]Tolerancias!$G$3</f>
        <v>0.1</v>
      </c>
      <c r="O51" s="235" t="str">
        <f t="shared" si="9"/>
        <v>CONFORME</v>
      </c>
      <c r="P51" s="232">
        <v>0.2</v>
      </c>
      <c r="Q51" s="233" t="str">
        <f t="shared" si="4"/>
        <v>CONFORME</v>
      </c>
      <c r="R51" s="234">
        <v>0.16</v>
      </c>
      <c r="S51" s="235" t="str">
        <f t="shared" si="5"/>
        <v>CONFORME</v>
      </c>
      <c r="U51" s="225">
        <v>-0.05</v>
      </c>
      <c r="V51" s="224">
        <f t="shared" si="2"/>
        <v>0.10876410000000002</v>
      </c>
      <c r="W51" s="224">
        <f t="shared" si="10"/>
        <v>-5.0000000000000002E-5</v>
      </c>
      <c r="X51" s="954">
        <f t="shared" si="3"/>
        <v>1.0876410000000001E-4</v>
      </c>
      <c r="Y51" s="227">
        <v>7.0000000000000007E-2</v>
      </c>
      <c r="Z51" s="224">
        <f t="shared" si="7"/>
        <v>7.0000000000000007E-5</v>
      </c>
    </row>
    <row r="52" spans="2:26">
      <c r="B52" s="225" t="s">
        <v>119</v>
      </c>
      <c r="C52" s="225">
        <v>-0.08</v>
      </c>
      <c r="D52" s="226">
        <v>7.0000000000000007E-2</v>
      </c>
      <c r="E52" s="226" t="s">
        <v>8</v>
      </c>
      <c r="F52" s="226" t="s">
        <v>120</v>
      </c>
      <c r="G52" s="227">
        <v>7.0000000000000007E-2</v>
      </c>
      <c r="H52" s="254">
        <v>1.0877976000000001E-4</v>
      </c>
      <c r="I52" s="256">
        <v>3189</v>
      </c>
      <c r="J52" s="234" t="s">
        <v>287</v>
      </c>
      <c r="K52" s="235" t="s">
        <v>287</v>
      </c>
      <c r="L52" s="232">
        <f>[1]Tolerancias!$F$3</f>
        <v>0.12</v>
      </c>
      <c r="M52" s="233" t="str">
        <f t="shared" si="8"/>
        <v>CONFORME</v>
      </c>
      <c r="N52" s="234">
        <f>[1]Tolerancias!$G$3</f>
        <v>0.1</v>
      </c>
      <c r="O52" s="235" t="str">
        <f t="shared" si="9"/>
        <v>CONFORME</v>
      </c>
      <c r="P52" s="232">
        <v>0.2</v>
      </c>
      <c r="Q52" s="233" t="str">
        <f t="shared" si="4"/>
        <v>CONFORME</v>
      </c>
      <c r="R52" s="234">
        <v>0.16</v>
      </c>
      <c r="S52" s="235" t="str">
        <f t="shared" si="5"/>
        <v>CONFORME</v>
      </c>
      <c r="U52" s="225">
        <v>-0.08</v>
      </c>
      <c r="V52" s="224">
        <f t="shared" si="2"/>
        <v>0.10877976</v>
      </c>
      <c r="W52" s="224">
        <f t="shared" si="10"/>
        <v>-8.0000000000000007E-5</v>
      </c>
      <c r="X52" s="954">
        <f t="shared" si="3"/>
        <v>1.0877976000000001E-4</v>
      </c>
      <c r="Y52" s="227">
        <v>7.0000000000000007E-2</v>
      </c>
      <c r="Z52" s="224">
        <f t="shared" si="7"/>
        <v>7.0000000000000007E-5</v>
      </c>
    </row>
    <row r="53" spans="2:26">
      <c r="B53" s="225" t="s">
        <v>121</v>
      </c>
      <c r="C53" s="225">
        <v>0.08</v>
      </c>
      <c r="D53" s="226">
        <v>0.13</v>
      </c>
      <c r="E53" s="226" t="s">
        <v>8</v>
      </c>
      <c r="F53" s="226" t="s">
        <v>122</v>
      </c>
      <c r="G53" s="227">
        <v>7.0000000000000007E-2</v>
      </c>
      <c r="H53" s="254">
        <v>1.0879542000000001E-4</v>
      </c>
      <c r="I53" s="256">
        <v>3189</v>
      </c>
      <c r="J53" s="234" t="s">
        <v>287</v>
      </c>
      <c r="K53" s="235" t="s">
        <v>287</v>
      </c>
      <c r="L53" s="232">
        <f>[1]Tolerancias!$F$3</f>
        <v>0.12</v>
      </c>
      <c r="M53" s="233" t="str">
        <f t="shared" si="8"/>
        <v>CONFORME</v>
      </c>
      <c r="N53" s="234">
        <f>[1]Tolerancias!$G$3</f>
        <v>0.1</v>
      </c>
      <c r="O53" s="235" t="str">
        <f t="shared" si="9"/>
        <v>NO CONFORME CLASE 0</v>
      </c>
      <c r="P53" s="232">
        <v>0.2</v>
      </c>
      <c r="Q53" s="233" t="str">
        <f t="shared" si="4"/>
        <v>CONFORME</v>
      </c>
      <c r="R53" s="234">
        <v>0.16</v>
      </c>
      <c r="S53" s="235" t="str">
        <f t="shared" si="5"/>
        <v>CONFORME</v>
      </c>
      <c r="U53" s="225">
        <v>0.08</v>
      </c>
      <c r="V53" s="224">
        <f t="shared" si="2"/>
        <v>0.10879542</v>
      </c>
      <c r="W53" s="224">
        <f t="shared" si="10"/>
        <v>8.0000000000000007E-5</v>
      </c>
      <c r="X53" s="954">
        <f t="shared" si="3"/>
        <v>1.0879542000000001E-4</v>
      </c>
      <c r="Y53" s="227">
        <v>7.0000000000000007E-2</v>
      </c>
      <c r="Z53" s="224">
        <f t="shared" si="7"/>
        <v>7.0000000000000007E-5</v>
      </c>
    </row>
    <row r="54" spans="2:26">
      <c r="B54" s="225" t="s">
        <v>123</v>
      </c>
      <c r="C54" s="225">
        <v>0.01</v>
      </c>
      <c r="D54" s="226">
        <v>0.06</v>
      </c>
      <c r="E54" s="226" t="s">
        <v>8</v>
      </c>
      <c r="F54" s="226" t="s">
        <v>124</v>
      </c>
      <c r="G54" s="227">
        <v>7.0000000000000007E-2</v>
      </c>
      <c r="H54" s="254">
        <v>1.0881108E-4</v>
      </c>
      <c r="I54" s="256">
        <v>3189</v>
      </c>
      <c r="J54" s="234" t="s">
        <v>287</v>
      </c>
      <c r="K54" s="235" t="s">
        <v>287</v>
      </c>
      <c r="L54" s="232">
        <f>[1]Tolerancias!$F$3</f>
        <v>0.12</v>
      </c>
      <c r="M54" s="233" t="str">
        <f t="shared" si="8"/>
        <v>CONFORME</v>
      </c>
      <c r="N54" s="234">
        <f>[1]Tolerancias!$G$3</f>
        <v>0.1</v>
      </c>
      <c r="O54" s="235" t="str">
        <f t="shared" si="9"/>
        <v>CONFORME</v>
      </c>
      <c r="P54" s="232">
        <v>0.2</v>
      </c>
      <c r="Q54" s="233" t="str">
        <f t="shared" si="4"/>
        <v>CONFORME</v>
      </c>
      <c r="R54" s="234">
        <v>0.16</v>
      </c>
      <c r="S54" s="235" t="str">
        <f t="shared" si="5"/>
        <v>CONFORME</v>
      </c>
      <c r="U54" s="225">
        <v>0.01</v>
      </c>
      <c r="V54" s="224">
        <f t="shared" si="2"/>
        <v>0.10881108</v>
      </c>
      <c r="W54" s="224">
        <f t="shared" si="10"/>
        <v>1.0000000000000001E-5</v>
      </c>
      <c r="X54" s="954">
        <f t="shared" si="3"/>
        <v>1.0881108E-4</v>
      </c>
      <c r="Y54" s="227">
        <v>7.0000000000000007E-2</v>
      </c>
      <c r="Z54" s="224">
        <f t="shared" si="7"/>
        <v>7.0000000000000007E-5</v>
      </c>
    </row>
    <row r="55" spans="2:26">
      <c r="B55" s="225" t="s">
        <v>125</v>
      </c>
      <c r="C55" s="225">
        <v>-0.08</v>
      </c>
      <c r="D55" s="226">
        <v>0.08</v>
      </c>
      <c r="E55" s="226" t="s">
        <v>8</v>
      </c>
      <c r="F55" s="226" t="s">
        <v>126</v>
      </c>
      <c r="G55" s="227">
        <v>7.0000000000000007E-2</v>
      </c>
      <c r="H55" s="254">
        <v>1.0882674E-4</v>
      </c>
      <c r="I55" s="256">
        <v>3189</v>
      </c>
      <c r="J55" s="234" t="s">
        <v>287</v>
      </c>
      <c r="K55" s="235" t="s">
        <v>287</v>
      </c>
      <c r="L55" s="232">
        <f>[1]Tolerancias!$F$3</f>
        <v>0.12</v>
      </c>
      <c r="M55" s="233" t="str">
        <f t="shared" si="8"/>
        <v>CONFORME</v>
      </c>
      <c r="N55" s="234">
        <f>[1]Tolerancias!$G$3</f>
        <v>0.1</v>
      </c>
      <c r="O55" s="235" t="str">
        <f t="shared" si="9"/>
        <v>CONFORME</v>
      </c>
      <c r="P55" s="232">
        <v>0.2</v>
      </c>
      <c r="Q55" s="233" t="str">
        <f t="shared" si="4"/>
        <v>CONFORME</v>
      </c>
      <c r="R55" s="234">
        <v>0.16</v>
      </c>
      <c r="S55" s="235" t="str">
        <f t="shared" si="5"/>
        <v>CONFORME</v>
      </c>
      <c r="U55" s="225">
        <v>-0.08</v>
      </c>
      <c r="V55" s="224">
        <f t="shared" si="2"/>
        <v>0.10882674000000001</v>
      </c>
      <c r="W55" s="224">
        <f t="shared" si="10"/>
        <v>-8.0000000000000007E-5</v>
      </c>
      <c r="X55" s="954">
        <f t="shared" si="3"/>
        <v>1.0882674E-4</v>
      </c>
      <c r="Y55" s="227">
        <v>7.0000000000000007E-2</v>
      </c>
      <c r="Z55" s="224">
        <f t="shared" si="7"/>
        <v>7.0000000000000007E-5</v>
      </c>
    </row>
    <row r="56" spans="2:26">
      <c r="B56" s="225" t="s">
        <v>127</v>
      </c>
      <c r="C56" s="225">
        <v>-0.02</v>
      </c>
      <c r="D56" s="226">
        <v>0.03</v>
      </c>
      <c r="E56" s="226" t="s">
        <v>8</v>
      </c>
      <c r="F56" s="226" t="s">
        <v>128</v>
      </c>
      <c r="G56" s="227">
        <v>7.0000000000000007E-2</v>
      </c>
      <c r="H56" s="254">
        <v>1.0884240000000001E-4</v>
      </c>
      <c r="I56" s="256">
        <v>3189</v>
      </c>
      <c r="J56" s="234" t="s">
        <v>287</v>
      </c>
      <c r="K56" s="235" t="s">
        <v>287</v>
      </c>
      <c r="L56" s="232">
        <f>[1]Tolerancias!$F$3</f>
        <v>0.12</v>
      </c>
      <c r="M56" s="233" t="str">
        <f t="shared" si="8"/>
        <v>CONFORME</v>
      </c>
      <c r="N56" s="234">
        <f>[1]Tolerancias!$G$3</f>
        <v>0.1</v>
      </c>
      <c r="O56" s="235" t="str">
        <f t="shared" si="9"/>
        <v>CONFORME</v>
      </c>
      <c r="P56" s="232">
        <v>0.2</v>
      </c>
      <c r="Q56" s="233" t="str">
        <f t="shared" si="4"/>
        <v>CONFORME</v>
      </c>
      <c r="R56" s="234">
        <v>0.16</v>
      </c>
      <c r="S56" s="235" t="str">
        <f t="shared" si="5"/>
        <v>CONFORME</v>
      </c>
      <c r="U56" s="225">
        <v>-0.02</v>
      </c>
      <c r="V56" s="224">
        <f t="shared" si="2"/>
        <v>0.10884240000000002</v>
      </c>
      <c r="W56" s="224">
        <f t="shared" si="10"/>
        <v>-2.0000000000000002E-5</v>
      </c>
      <c r="X56" s="954">
        <f t="shared" si="3"/>
        <v>1.0884240000000001E-4</v>
      </c>
      <c r="Y56" s="227">
        <v>7.0000000000000007E-2</v>
      </c>
      <c r="Z56" s="224">
        <f t="shared" si="7"/>
        <v>7.0000000000000007E-5</v>
      </c>
    </row>
    <row r="57" spans="2:26">
      <c r="B57" s="225" t="s">
        <v>129</v>
      </c>
      <c r="C57" s="225">
        <v>-0.03</v>
      </c>
      <c r="D57" s="226">
        <v>0.04</v>
      </c>
      <c r="E57" s="226" t="s">
        <v>8</v>
      </c>
      <c r="F57" s="226" t="s">
        <v>130</v>
      </c>
      <c r="G57" s="227">
        <v>7.0000000000000007E-2</v>
      </c>
      <c r="H57" s="254">
        <v>1.0885806000000001E-4</v>
      </c>
      <c r="I57" s="256">
        <v>3189</v>
      </c>
      <c r="J57" s="234" t="s">
        <v>287</v>
      </c>
      <c r="K57" s="235" t="s">
        <v>287</v>
      </c>
      <c r="L57" s="232">
        <f>[1]Tolerancias!$F$3</f>
        <v>0.12</v>
      </c>
      <c r="M57" s="233" t="str">
        <f t="shared" si="8"/>
        <v>CONFORME</v>
      </c>
      <c r="N57" s="234">
        <f>[1]Tolerancias!$G$3</f>
        <v>0.1</v>
      </c>
      <c r="O57" s="235" t="str">
        <f t="shared" si="9"/>
        <v>CONFORME</v>
      </c>
      <c r="P57" s="232">
        <v>0.2</v>
      </c>
      <c r="Q57" s="233" t="str">
        <f t="shared" si="4"/>
        <v>CONFORME</v>
      </c>
      <c r="R57" s="234">
        <v>0.16</v>
      </c>
      <c r="S57" s="235" t="str">
        <f t="shared" si="5"/>
        <v>CONFORME</v>
      </c>
      <c r="U57" s="225">
        <v>-0.03</v>
      </c>
      <c r="V57" s="224">
        <f t="shared" si="2"/>
        <v>0.10885806000000001</v>
      </c>
      <c r="W57" s="224">
        <f t="shared" si="10"/>
        <v>-2.9999999999999997E-5</v>
      </c>
      <c r="X57" s="954">
        <f t="shared" si="3"/>
        <v>1.0885806000000001E-4</v>
      </c>
      <c r="Y57" s="227">
        <v>7.0000000000000007E-2</v>
      </c>
      <c r="Z57" s="224">
        <f t="shared" si="7"/>
        <v>7.0000000000000007E-5</v>
      </c>
    </row>
    <row r="58" spans="2:26">
      <c r="B58" s="225" t="s">
        <v>131</v>
      </c>
      <c r="C58" s="225">
        <v>-0.05</v>
      </c>
      <c r="D58" s="226">
        <v>0.06</v>
      </c>
      <c r="E58" s="226" t="s">
        <v>8</v>
      </c>
      <c r="F58" s="226" t="s">
        <v>132</v>
      </c>
      <c r="G58" s="227">
        <v>7.0000000000000007E-2</v>
      </c>
      <c r="H58" s="254">
        <v>1.0887372000000001E-4</v>
      </c>
      <c r="I58" s="256">
        <v>3189</v>
      </c>
      <c r="J58" s="234" t="s">
        <v>287</v>
      </c>
      <c r="K58" s="235" t="s">
        <v>287</v>
      </c>
      <c r="L58" s="232">
        <f>[1]Tolerancias!$F$3</f>
        <v>0.12</v>
      </c>
      <c r="M58" s="233" t="str">
        <f t="shared" si="8"/>
        <v>CONFORME</v>
      </c>
      <c r="N58" s="234">
        <f>[1]Tolerancias!$G$3</f>
        <v>0.1</v>
      </c>
      <c r="O58" s="235" t="str">
        <f t="shared" si="9"/>
        <v>CONFORME</v>
      </c>
      <c r="P58" s="232">
        <v>0.2</v>
      </c>
      <c r="Q58" s="233" t="str">
        <f t="shared" si="4"/>
        <v>CONFORME</v>
      </c>
      <c r="R58" s="234">
        <v>0.16</v>
      </c>
      <c r="S58" s="235" t="str">
        <f t="shared" si="5"/>
        <v>CONFORME</v>
      </c>
      <c r="U58" s="225">
        <v>-0.05</v>
      </c>
      <c r="V58" s="224">
        <f t="shared" si="2"/>
        <v>0.10887372000000001</v>
      </c>
      <c r="W58" s="224">
        <f t="shared" si="10"/>
        <v>-5.0000000000000002E-5</v>
      </c>
      <c r="X58" s="954">
        <f t="shared" si="3"/>
        <v>1.0887372000000001E-4</v>
      </c>
      <c r="Y58" s="227">
        <v>7.0000000000000007E-2</v>
      </c>
      <c r="Z58" s="224">
        <f t="shared" si="7"/>
        <v>7.0000000000000007E-5</v>
      </c>
    </row>
    <row r="59" spans="2:26">
      <c r="B59" s="225" t="s">
        <v>133</v>
      </c>
      <c r="C59" s="225">
        <v>-0.06</v>
      </c>
      <c r="D59" s="226">
        <v>0.05</v>
      </c>
      <c r="E59" s="226" t="s">
        <v>8</v>
      </c>
      <c r="F59" s="226" t="s">
        <v>134</v>
      </c>
      <c r="G59" s="227">
        <v>7.0000000000000007E-2</v>
      </c>
      <c r="H59" s="254">
        <v>1.0888938000000001E-4</v>
      </c>
      <c r="I59" s="256">
        <v>3189</v>
      </c>
      <c r="J59" s="234" t="s">
        <v>287</v>
      </c>
      <c r="K59" s="235" t="s">
        <v>287</v>
      </c>
      <c r="L59" s="232">
        <f>[1]Tolerancias!$F$3</f>
        <v>0.12</v>
      </c>
      <c r="M59" s="233" t="str">
        <f t="shared" si="8"/>
        <v>CONFORME</v>
      </c>
      <c r="N59" s="234">
        <f>[1]Tolerancias!$G$3</f>
        <v>0.1</v>
      </c>
      <c r="O59" s="235" t="str">
        <f t="shared" si="9"/>
        <v>CONFORME</v>
      </c>
      <c r="P59" s="232">
        <v>0.2</v>
      </c>
      <c r="Q59" s="233" t="str">
        <f t="shared" si="4"/>
        <v>CONFORME</v>
      </c>
      <c r="R59" s="234">
        <v>0.16</v>
      </c>
      <c r="S59" s="235" t="str">
        <f t="shared" si="5"/>
        <v>CONFORME</v>
      </c>
      <c r="U59" s="225">
        <v>-0.06</v>
      </c>
      <c r="V59" s="224">
        <f t="shared" si="2"/>
        <v>0.10888938000000001</v>
      </c>
      <c r="W59" s="224">
        <f t="shared" si="10"/>
        <v>-5.9999999999999995E-5</v>
      </c>
      <c r="X59" s="954">
        <f t="shared" si="3"/>
        <v>1.0888938000000001E-4</v>
      </c>
      <c r="Y59" s="227">
        <v>7.0000000000000007E-2</v>
      </c>
      <c r="Z59" s="224">
        <f t="shared" si="7"/>
        <v>7.0000000000000007E-5</v>
      </c>
    </row>
    <row r="60" spans="2:26">
      <c r="B60" s="225" t="s">
        <v>135</v>
      </c>
      <c r="C60" s="225">
        <v>-0.1</v>
      </c>
      <c r="D60" s="226">
        <v>7.0000000000000007E-2</v>
      </c>
      <c r="E60" s="226" t="s">
        <v>8</v>
      </c>
      <c r="F60" s="226" t="s">
        <v>136</v>
      </c>
      <c r="G60" s="227">
        <v>7.0000000000000007E-2</v>
      </c>
      <c r="H60" s="254">
        <v>1.0890504E-4</v>
      </c>
      <c r="I60" s="256">
        <v>3189</v>
      </c>
      <c r="J60" s="234" t="s">
        <v>287</v>
      </c>
      <c r="K60" s="235" t="s">
        <v>287</v>
      </c>
      <c r="L60" s="232">
        <f>[1]Tolerancias!$F$3</f>
        <v>0.12</v>
      </c>
      <c r="M60" s="233" t="str">
        <f t="shared" si="8"/>
        <v>CONFORME</v>
      </c>
      <c r="N60" s="234">
        <f>[1]Tolerancias!$G$3</f>
        <v>0.1</v>
      </c>
      <c r="O60" s="235" t="str">
        <f t="shared" si="9"/>
        <v>CONFORME</v>
      </c>
      <c r="P60" s="232">
        <v>0.2</v>
      </c>
      <c r="Q60" s="233" t="str">
        <f t="shared" si="4"/>
        <v>CONFORME</v>
      </c>
      <c r="R60" s="234">
        <v>0.16</v>
      </c>
      <c r="S60" s="235" t="str">
        <f t="shared" si="5"/>
        <v>CONFORME</v>
      </c>
      <c r="U60" s="225">
        <v>-0.1</v>
      </c>
      <c r="V60" s="224">
        <f t="shared" si="2"/>
        <v>0.10890504000000001</v>
      </c>
      <c r="W60" s="224">
        <f t="shared" si="10"/>
        <v>-1E-4</v>
      </c>
      <c r="X60" s="954">
        <f t="shared" si="3"/>
        <v>1.0890504E-4</v>
      </c>
      <c r="Y60" s="227">
        <v>7.0000000000000007E-2</v>
      </c>
      <c r="Z60" s="224">
        <f t="shared" si="7"/>
        <v>7.0000000000000007E-5</v>
      </c>
    </row>
    <row r="61" spans="2:26">
      <c r="B61" s="225" t="s">
        <v>137</v>
      </c>
      <c r="C61" s="225">
        <v>-0.1</v>
      </c>
      <c r="D61" s="226">
        <v>0.04</v>
      </c>
      <c r="E61" s="226" t="s">
        <v>8</v>
      </c>
      <c r="F61" s="226" t="s">
        <v>139</v>
      </c>
      <c r="G61" s="227">
        <v>7.0000000000000007E-2</v>
      </c>
      <c r="H61" s="254">
        <v>1.089207E-4</v>
      </c>
      <c r="I61" s="256">
        <v>3189</v>
      </c>
      <c r="J61" s="234" t="s">
        <v>287</v>
      </c>
      <c r="K61" s="235" t="s">
        <v>287</v>
      </c>
      <c r="L61" s="232">
        <f>[1]Tolerancias!$F$3</f>
        <v>0.12</v>
      </c>
      <c r="M61" s="233" t="str">
        <f t="shared" si="8"/>
        <v>CONFORME</v>
      </c>
      <c r="N61" s="234">
        <f>[1]Tolerancias!$G$3</f>
        <v>0.1</v>
      </c>
      <c r="O61" s="235" t="str">
        <f t="shared" si="9"/>
        <v>CONFORME</v>
      </c>
      <c r="P61" s="232">
        <v>0.2</v>
      </c>
      <c r="Q61" s="233" t="str">
        <f t="shared" si="4"/>
        <v>CONFORME</v>
      </c>
      <c r="R61" s="234">
        <v>0.16</v>
      </c>
      <c r="S61" s="235" t="str">
        <f t="shared" si="5"/>
        <v>CONFORME</v>
      </c>
      <c r="U61" s="225">
        <v>-0.1</v>
      </c>
      <c r="V61" s="224">
        <f t="shared" si="2"/>
        <v>0.10892070000000001</v>
      </c>
      <c r="W61" s="224">
        <f t="shared" si="10"/>
        <v>-1E-4</v>
      </c>
      <c r="X61" s="954">
        <f t="shared" si="3"/>
        <v>1.089207E-4</v>
      </c>
      <c r="Y61" s="227">
        <v>7.0000000000000007E-2</v>
      </c>
      <c r="Z61" s="224">
        <f t="shared" si="7"/>
        <v>7.0000000000000007E-5</v>
      </c>
    </row>
    <row r="62" spans="2:26">
      <c r="B62" s="225" t="s">
        <v>140</v>
      </c>
      <c r="C62" s="225">
        <v>-0.05</v>
      </c>
      <c r="D62" s="226">
        <v>0.05</v>
      </c>
      <c r="E62" s="226" t="s">
        <v>8</v>
      </c>
      <c r="F62" s="226" t="s">
        <v>141</v>
      </c>
      <c r="G62" s="227">
        <v>7.0000000000000007E-2</v>
      </c>
      <c r="H62" s="254">
        <v>1.0893636000000001E-4</v>
      </c>
      <c r="I62" s="256">
        <v>3189</v>
      </c>
      <c r="J62" s="234" t="s">
        <v>287</v>
      </c>
      <c r="K62" s="235" t="s">
        <v>287</v>
      </c>
      <c r="L62" s="232">
        <f>[1]Tolerancias!$F$3</f>
        <v>0.12</v>
      </c>
      <c r="M62" s="233" t="str">
        <f t="shared" si="8"/>
        <v>CONFORME</v>
      </c>
      <c r="N62" s="234">
        <f>[1]Tolerancias!$G$3</f>
        <v>0.1</v>
      </c>
      <c r="O62" s="235" t="str">
        <f t="shared" si="9"/>
        <v>CONFORME</v>
      </c>
      <c r="P62" s="232">
        <v>0.2</v>
      </c>
      <c r="Q62" s="233" t="str">
        <f t="shared" si="4"/>
        <v>CONFORME</v>
      </c>
      <c r="R62" s="234">
        <v>0.16</v>
      </c>
      <c r="S62" s="235" t="str">
        <f t="shared" si="5"/>
        <v>CONFORME</v>
      </c>
      <c r="U62" s="225">
        <v>-0.05</v>
      </c>
      <c r="V62" s="224">
        <f t="shared" si="2"/>
        <v>0.10893636000000001</v>
      </c>
      <c r="W62" s="224">
        <f t="shared" si="10"/>
        <v>-5.0000000000000002E-5</v>
      </c>
      <c r="X62" s="954">
        <f t="shared" si="3"/>
        <v>1.0893636000000001E-4</v>
      </c>
      <c r="Y62" s="227">
        <v>7.0000000000000007E-2</v>
      </c>
      <c r="Z62" s="224">
        <f t="shared" si="7"/>
        <v>7.0000000000000007E-5</v>
      </c>
    </row>
    <row r="63" spans="2:26">
      <c r="B63" s="225" t="s">
        <v>142</v>
      </c>
      <c r="C63" s="225">
        <v>-0.03</v>
      </c>
      <c r="D63" s="226" t="s">
        <v>37</v>
      </c>
      <c r="E63" s="226" t="s">
        <v>8</v>
      </c>
      <c r="F63" s="226" t="s">
        <v>143</v>
      </c>
      <c r="G63" s="227">
        <v>7.0000000000000007E-2</v>
      </c>
      <c r="H63" s="254">
        <v>1.0895202000000001E-4</v>
      </c>
      <c r="I63" s="256">
        <v>3189</v>
      </c>
      <c r="J63" s="234" t="s">
        <v>287</v>
      </c>
      <c r="K63" s="235" t="s">
        <v>287</v>
      </c>
      <c r="L63" s="232">
        <f>[1]Tolerancias!$F$3</f>
        <v>0.12</v>
      </c>
      <c r="M63" s="233" t="str">
        <f t="shared" si="8"/>
        <v>CONFORME</v>
      </c>
      <c r="N63" s="234">
        <f>[1]Tolerancias!$G$3</f>
        <v>0.1</v>
      </c>
      <c r="O63" s="235" t="str">
        <f t="shared" si="9"/>
        <v>CONFORME</v>
      </c>
      <c r="P63" s="232">
        <v>0.2</v>
      </c>
      <c r="Q63" s="233" t="str">
        <f t="shared" si="4"/>
        <v>CONFORME</v>
      </c>
      <c r="R63" s="234">
        <v>0.16</v>
      </c>
      <c r="S63" s="235" t="str">
        <f t="shared" si="5"/>
        <v>CONFORME</v>
      </c>
      <c r="U63" s="225">
        <v>-0.03</v>
      </c>
      <c r="V63" s="224">
        <f t="shared" si="2"/>
        <v>0.10895202000000001</v>
      </c>
      <c r="W63" s="224">
        <f t="shared" si="10"/>
        <v>-2.9999999999999997E-5</v>
      </c>
      <c r="X63" s="954">
        <f t="shared" si="3"/>
        <v>1.0895202000000001E-4</v>
      </c>
      <c r="Y63" s="227">
        <v>7.0000000000000007E-2</v>
      </c>
      <c r="Z63" s="224">
        <f t="shared" si="7"/>
        <v>7.0000000000000007E-5</v>
      </c>
    </row>
    <row r="64" spans="2:26">
      <c r="B64" s="225">
        <v>1.48</v>
      </c>
      <c r="C64" s="225">
        <v>0.01</v>
      </c>
      <c r="D64" s="226">
        <v>0.04</v>
      </c>
      <c r="E64" s="226" t="s">
        <v>8</v>
      </c>
      <c r="F64" s="226" t="s">
        <v>145</v>
      </c>
      <c r="G64" s="227">
        <v>7.0000000000000007E-2</v>
      </c>
      <c r="H64" s="254">
        <v>1.0896768000000001E-4</v>
      </c>
      <c r="I64" s="256">
        <v>3189</v>
      </c>
      <c r="J64" s="234" t="s">
        <v>287</v>
      </c>
      <c r="K64" s="235" t="s">
        <v>287</v>
      </c>
      <c r="L64" s="232">
        <f>[1]Tolerancias!$F$3</f>
        <v>0.12</v>
      </c>
      <c r="M64" s="233" t="str">
        <f t="shared" si="8"/>
        <v>CONFORME</v>
      </c>
      <c r="N64" s="234">
        <f>[1]Tolerancias!$G$3</f>
        <v>0.1</v>
      </c>
      <c r="O64" s="235" t="str">
        <f t="shared" si="9"/>
        <v>CONFORME</v>
      </c>
      <c r="P64" s="232">
        <v>0.2</v>
      </c>
      <c r="Q64" s="233" t="str">
        <f t="shared" si="4"/>
        <v>CONFORME</v>
      </c>
      <c r="R64" s="234">
        <v>0.16</v>
      </c>
      <c r="S64" s="235" t="str">
        <f t="shared" si="5"/>
        <v>CONFORME</v>
      </c>
      <c r="U64" s="225">
        <v>0.01</v>
      </c>
      <c r="V64" s="224">
        <f t="shared" si="2"/>
        <v>0.10896768000000001</v>
      </c>
      <c r="W64" s="224">
        <f t="shared" si="10"/>
        <v>1.0000000000000001E-5</v>
      </c>
      <c r="X64" s="954">
        <f t="shared" si="3"/>
        <v>1.0896768000000001E-4</v>
      </c>
      <c r="Y64" s="227">
        <v>7.0000000000000007E-2</v>
      </c>
      <c r="Z64" s="224">
        <f t="shared" si="7"/>
        <v>7.0000000000000007E-5</v>
      </c>
    </row>
    <row r="65" spans="2:26">
      <c r="B65" s="225">
        <v>1.49</v>
      </c>
      <c r="C65" s="225">
        <v>-7.0000000000000007E-2</v>
      </c>
      <c r="D65" s="226">
        <v>0.05</v>
      </c>
      <c r="E65" s="226" t="s">
        <v>8</v>
      </c>
      <c r="F65" s="226" t="s">
        <v>147</v>
      </c>
      <c r="G65" s="227">
        <v>7.0000000000000007E-2</v>
      </c>
      <c r="H65" s="254">
        <v>1.0898334000000001E-4</v>
      </c>
      <c r="I65" s="256">
        <v>3189</v>
      </c>
      <c r="J65" s="234" t="s">
        <v>287</v>
      </c>
      <c r="K65" s="235" t="s">
        <v>287</v>
      </c>
      <c r="L65" s="232">
        <f>[1]Tolerancias!$F$3</f>
        <v>0.12</v>
      </c>
      <c r="M65" s="233" t="str">
        <f t="shared" si="8"/>
        <v>CONFORME</v>
      </c>
      <c r="N65" s="234">
        <f>[1]Tolerancias!$G$3</f>
        <v>0.1</v>
      </c>
      <c r="O65" s="235" t="str">
        <f t="shared" si="9"/>
        <v>CONFORME</v>
      </c>
      <c r="P65" s="232">
        <v>0.2</v>
      </c>
      <c r="Q65" s="233" t="str">
        <f t="shared" si="4"/>
        <v>CONFORME</v>
      </c>
      <c r="R65" s="234">
        <v>0.16</v>
      </c>
      <c r="S65" s="235" t="str">
        <f t="shared" si="5"/>
        <v>CONFORME</v>
      </c>
      <c r="U65" s="225">
        <v>-7.0000000000000007E-2</v>
      </c>
      <c r="V65" s="224">
        <f t="shared" si="2"/>
        <v>0.10898334000000001</v>
      </c>
      <c r="W65" s="224">
        <f t="shared" si="10"/>
        <v>-7.0000000000000007E-5</v>
      </c>
      <c r="X65" s="954">
        <f t="shared" si="3"/>
        <v>1.0898334000000001E-4</v>
      </c>
      <c r="Y65" s="227">
        <v>7.0000000000000007E-2</v>
      </c>
      <c r="Z65" s="224">
        <f t="shared" si="7"/>
        <v>7.0000000000000007E-5</v>
      </c>
    </row>
    <row r="66" spans="2:26">
      <c r="B66" s="225">
        <v>1.5</v>
      </c>
      <c r="C66" s="225">
        <v>-0.02</v>
      </c>
      <c r="D66" s="226">
        <v>0.05</v>
      </c>
      <c r="E66" s="226" t="s">
        <v>8</v>
      </c>
      <c r="F66" s="226" t="s">
        <v>149</v>
      </c>
      <c r="G66" s="227">
        <v>7.0000000000000007E-2</v>
      </c>
      <c r="H66" s="254">
        <v>1.08999E-4</v>
      </c>
      <c r="I66" s="256">
        <v>3189</v>
      </c>
      <c r="J66" s="234" t="s">
        <v>287</v>
      </c>
      <c r="K66" s="235" t="s">
        <v>287</v>
      </c>
      <c r="L66" s="232">
        <f>[1]Tolerancias!$F$3</f>
        <v>0.12</v>
      </c>
      <c r="M66" s="233" t="str">
        <f t="shared" si="8"/>
        <v>CONFORME</v>
      </c>
      <c r="N66" s="234">
        <f>[1]Tolerancias!$G$3</f>
        <v>0.1</v>
      </c>
      <c r="O66" s="235" t="str">
        <f t="shared" si="9"/>
        <v>CONFORME</v>
      </c>
      <c r="P66" s="232">
        <v>0.2</v>
      </c>
      <c r="Q66" s="233" t="str">
        <f t="shared" si="4"/>
        <v>CONFORME</v>
      </c>
      <c r="R66" s="234">
        <v>0.16</v>
      </c>
      <c r="S66" s="235" t="str">
        <f t="shared" si="5"/>
        <v>CONFORME</v>
      </c>
      <c r="U66" s="225">
        <v>-0.02</v>
      </c>
      <c r="V66" s="224">
        <f t="shared" si="2"/>
        <v>0.108999</v>
      </c>
      <c r="W66" s="224">
        <f t="shared" si="10"/>
        <v>-2.0000000000000002E-5</v>
      </c>
      <c r="X66" s="954">
        <f t="shared" si="3"/>
        <v>1.08999E-4</v>
      </c>
      <c r="Y66" s="227">
        <v>7.0000000000000007E-2</v>
      </c>
      <c r="Z66" s="224">
        <f t="shared" si="7"/>
        <v>7.0000000000000007E-5</v>
      </c>
    </row>
    <row r="67" spans="2:26">
      <c r="B67" s="225">
        <v>1.6</v>
      </c>
      <c r="C67" s="225">
        <v>-7.0000000000000007E-2</v>
      </c>
      <c r="D67" s="226">
        <v>0.04</v>
      </c>
      <c r="E67" s="226">
        <v>0</v>
      </c>
      <c r="F67" s="226" t="s">
        <v>151</v>
      </c>
      <c r="G67" s="227">
        <v>7.0000000000000007E-2</v>
      </c>
      <c r="H67" s="254">
        <v>1.0915560000000001E-4</v>
      </c>
      <c r="I67" s="256">
        <v>3189</v>
      </c>
      <c r="J67" s="234" t="s">
        <v>287</v>
      </c>
      <c r="K67" s="235" t="s">
        <v>287</v>
      </c>
      <c r="L67" s="232">
        <f>[1]Tolerancias!$F$3</f>
        <v>0.12</v>
      </c>
      <c r="M67" s="233" t="str">
        <f t="shared" si="8"/>
        <v>CONFORME</v>
      </c>
      <c r="N67" s="234">
        <f>[1]Tolerancias!$G$3</f>
        <v>0.1</v>
      </c>
      <c r="O67" s="235" t="str">
        <f t="shared" si="9"/>
        <v>CONFORME</v>
      </c>
      <c r="P67" s="232">
        <v>0.2</v>
      </c>
      <c r="Q67" s="233" t="str">
        <f t="shared" si="4"/>
        <v>CONFORME</v>
      </c>
      <c r="R67" s="234">
        <v>0.16</v>
      </c>
      <c r="S67" s="235" t="str">
        <f t="shared" si="5"/>
        <v>CONFORME</v>
      </c>
      <c r="U67" s="225">
        <v>-7.0000000000000007E-2</v>
      </c>
      <c r="V67" s="224">
        <f t="shared" si="2"/>
        <v>0.10915560000000001</v>
      </c>
      <c r="W67" s="224">
        <f t="shared" si="10"/>
        <v>-7.0000000000000007E-5</v>
      </c>
      <c r="X67" s="954">
        <f t="shared" si="3"/>
        <v>1.0915560000000001E-4</v>
      </c>
      <c r="Y67" s="227">
        <v>7.0000000000000007E-2</v>
      </c>
      <c r="Z67" s="224">
        <f t="shared" si="7"/>
        <v>7.0000000000000007E-5</v>
      </c>
    </row>
    <row r="68" spans="2:26">
      <c r="B68" s="225">
        <v>1.7</v>
      </c>
      <c r="C68" s="225">
        <v>-0.05</v>
      </c>
      <c r="D68" s="226">
        <v>7.0000000000000007E-2</v>
      </c>
      <c r="E68" s="226" t="s">
        <v>8</v>
      </c>
      <c r="F68" s="226" t="s">
        <v>153</v>
      </c>
      <c r="G68" s="227">
        <v>7.0000000000000007E-2</v>
      </c>
      <c r="H68" s="254">
        <v>1.093122E-4</v>
      </c>
      <c r="I68" s="256">
        <v>3189</v>
      </c>
      <c r="J68" s="234" t="s">
        <v>287</v>
      </c>
      <c r="K68" s="235" t="s">
        <v>287</v>
      </c>
      <c r="L68" s="232">
        <f>[1]Tolerancias!$F$3</f>
        <v>0.12</v>
      </c>
      <c r="M68" s="233" t="str">
        <f t="shared" si="8"/>
        <v>CONFORME</v>
      </c>
      <c r="N68" s="234">
        <f>[1]Tolerancias!$G$3</f>
        <v>0.1</v>
      </c>
      <c r="O68" s="235" t="str">
        <f t="shared" si="9"/>
        <v>CONFORME</v>
      </c>
      <c r="P68" s="232">
        <v>0.2</v>
      </c>
      <c r="Q68" s="233" t="str">
        <f t="shared" si="4"/>
        <v>CONFORME</v>
      </c>
      <c r="R68" s="234">
        <v>0.16</v>
      </c>
      <c r="S68" s="235" t="str">
        <f t="shared" si="5"/>
        <v>CONFORME</v>
      </c>
      <c r="U68" s="225">
        <v>-0.05</v>
      </c>
      <c r="V68" s="224">
        <f t="shared" si="2"/>
        <v>0.1093122</v>
      </c>
      <c r="W68" s="224">
        <f t="shared" si="10"/>
        <v>-5.0000000000000002E-5</v>
      </c>
      <c r="X68" s="954">
        <f t="shared" si="3"/>
        <v>1.093122E-4</v>
      </c>
      <c r="Y68" s="227">
        <v>7.0000000000000007E-2</v>
      </c>
      <c r="Z68" s="224">
        <f t="shared" si="7"/>
        <v>7.0000000000000007E-5</v>
      </c>
    </row>
    <row r="69" spans="2:26">
      <c r="B69" s="225">
        <v>1.8</v>
      </c>
      <c r="C69" s="225">
        <v>-0.06</v>
      </c>
      <c r="D69" s="226">
        <v>0.03</v>
      </c>
      <c r="E69" s="226" t="s">
        <v>8</v>
      </c>
      <c r="F69" s="226" t="s">
        <v>155</v>
      </c>
      <c r="G69" s="227">
        <v>7.0000000000000007E-2</v>
      </c>
      <c r="H69" s="254">
        <v>1.0946880000000002E-4</v>
      </c>
      <c r="I69" s="256">
        <v>3189</v>
      </c>
      <c r="J69" s="234" t="s">
        <v>287</v>
      </c>
      <c r="K69" s="235" t="s">
        <v>287</v>
      </c>
      <c r="L69" s="232">
        <f>[1]Tolerancias!$F$3</f>
        <v>0.12</v>
      </c>
      <c r="M69" s="233" t="str">
        <f t="shared" si="8"/>
        <v>CONFORME</v>
      </c>
      <c r="N69" s="234">
        <f>[1]Tolerancias!$G$3</f>
        <v>0.1</v>
      </c>
      <c r="O69" s="235" t="str">
        <f t="shared" si="9"/>
        <v>CONFORME</v>
      </c>
      <c r="P69" s="232">
        <v>0.2</v>
      </c>
      <c r="Q69" s="233" t="str">
        <f t="shared" si="4"/>
        <v>CONFORME</v>
      </c>
      <c r="R69" s="234">
        <v>0.16</v>
      </c>
      <c r="S69" s="235" t="str">
        <f t="shared" si="5"/>
        <v>CONFORME</v>
      </c>
      <c r="U69" s="225">
        <v>-0.06</v>
      </c>
      <c r="V69" s="224">
        <f t="shared" ref="V69:V118" si="11">X69*1000</f>
        <v>0.10946880000000002</v>
      </c>
      <c r="W69" s="224">
        <f t="shared" si="10"/>
        <v>-5.9999999999999995E-5</v>
      </c>
      <c r="X69" s="954">
        <f t="shared" ref="X69:X132" si="12">H69</f>
        <v>1.0946880000000002E-4</v>
      </c>
      <c r="Y69" s="227">
        <v>7.0000000000000007E-2</v>
      </c>
      <c r="Z69" s="224">
        <f t="shared" si="7"/>
        <v>7.0000000000000007E-5</v>
      </c>
    </row>
    <row r="70" spans="2:26">
      <c r="B70" s="225">
        <v>1.9</v>
      </c>
      <c r="C70" s="225">
        <v>-0.06</v>
      </c>
      <c r="D70" s="226">
        <v>0.05</v>
      </c>
      <c r="E70" s="226" t="s">
        <v>8</v>
      </c>
      <c r="F70" s="226" t="s">
        <v>158</v>
      </c>
      <c r="G70" s="227">
        <v>7.0000000000000007E-2</v>
      </c>
      <c r="H70" s="254">
        <v>1.0962540000000001E-4</v>
      </c>
      <c r="I70" s="256">
        <v>3189</v>
      </c>
      <c r="J70" s="234" t="s">
        <v>287</v>
      </c>
      <c r="K70" s="235" t="s">
        <v>287</v>
      </c>
      <c r="L70" s="232">
        <f>[1]Tolerancias!$F$3</f>
        <v>0.12</v>
      </c>
      <c r="M70" s="233" t="str">
        <f t="shared" si="8"/>
        <v>CONFORME</v>
      </c>
      <c r="N70" s="234">
        <f>[1]Tolerancias!$G$3</f>
        <v>0.1</v>
      </c>
      <c r="O70" s="235" t="str">
        <f t="shared" si="9"/>
        <v>CONFORME</v>
      </c>
      <c r="P70" s="232">
        <v>0.2</v>
      </c>
      <c r="Q70" s="233" t="str">
        <f t="shared" ref="Q70:Q133" si="13">IF(ABS(C70)&lt;=P70,"CONFORME","NO CONFORME CLASE 1")</f>
        <v>CONFORME</v>
      </c>
      <c r="R70" s="234">
        <v>0.16</v>
      </c>
      <c r="S70" s="235" t="str">
        <f t="shared" ref="S70:S133" si="14">IF(ABS(D70)&lt;=R70,"CONFORME","NO CONFORME CLASE 1")</f>
        <v>CONFORME</v>
      </c>
      <c r="U70" s="225">
        <v>-0.06</v>
      </c>
      <c r="V70" s="224">
        <f t="shared" si="11"/>
        <v>0.10962540000000001</v>
      </c>
      <c r="W70" s="224">
        <f t="shared" si="10"/>
        <v>-5.9999999999999995E-5</v>
      </c>
      <c r="X70" s="954">
        <f t="shared" si="12"/>
        <v>1.0962540000000001E-4</v>
      </c>
      <c r="Y70" s="227">
        <v>7.0000000000000007E-2</v>
      </c>
      <c r="Z70" s="224">
        <f t="shared" ref="Z70:Z126" si="15">Y70*1/1000</f>
        <v>7.0000000000000007E-5</v>
      </c>
    </row>
    <row r="71" spans="2:26">
      <c r="B71" s="225">
        <v>2</v>
      </c>
      <c r="C71" s="225">
        <v>-0.02</v>
      </c>
      <c r="D71" s="226">
        <v>0.13</v>
      </c>
      <c r="E71" s="226" t="s">
        <v>8</v>
      </c>
      <c r="F71" s="226" t="s">
        <v>160</v>
      </c>
      <c r="G71" s="227">
        <v>7.0000000000000007E-2</v>
      </c>
      <c r="H71" s="254">
        <v>1.0978200000000001E-4</v>
      </c>
      <c r="I71" s="256">
        <v>3189</v>
      </c>
      <c r="J71" s="234" t="s">
        <v>287</v>
      </c>
      <c r="K71" s="235" t="s">
        <v>287</v>
      </c>
      <c r="L71" s="232">
        <f>[1]Tolerancias!$F$3</f>
        <v>0.12</v>
      </c>
      <c r="M71" s="233" t="str">
        <f t="shared" si="8"/>
        <v>CONFORME</v>
      </c>
      <c r="N71" s="234">
        <f>[1]Tolerancias!$G$3</f>
        <v>0.1</v>
      </c>
      <c r="O71" s="235" t="str">
        <f t="shared" si="9"/>
        <v>NO CONFORME CLASE 0</v>
      </c>
      <c r="P71" s="232">
        <v>0.2</v>
      </c>
      <c r="Q71" s="233" t="str">
        <f t="shared" si="13"/>
        <v>CONFORME</v>
      </c>
      <c r="R71" s="234">
        <v>0.16</v>
      </c>
      <c r="S71" s="235" t="str">
        <f t="shared" si="14"/>
        <v>CONFORME</v>
      </c>
      <c r="U71" s="225">
        <v>-0.02</v>
      </c>
      <c r="V71" s="224">
        <f t="shared" si="11"/>
        <v>0.10978200000000002</v>
      </c>
      <c r="W71" s="224">
        <f t="shared" si="10"/>
        <v>-2.0000000000000002E-5</v>
      </c>
      <c r="X71" s="954">
        <f t="shared" si="12"/>
        <v>1.0978200000000001E-4</v>
      </c>
      <c r="Y71" s="227">
        <v>7.0000000000000007E-2</v>
      </c>
      <c r="Z71" s="224">
        <f t="shared" si="15"/>
        <v>7.0000000000000007E-5</v>
      </c>
    </row>
    <row r="72" spans="2:26">
      <c r="B72" s="225">
        <v>2.5</v>
      </c>
      <c r="C72" s="225">
        <v>-0.11</v>
      </c>
      <c r="D72" s="226">
        <v>0.02</v>
      </c>
      <c r="E72" s="226" t="s">
        <v>8</v>
      </c>
      <c r="F72" s="226" t="s">
        <v>162</v>
      </c>
      <c r="G72" s="227">
        <v>7.0000000000000007E-2</v>
      </c>
      <c r="H72" s="254">
        <v>1.1056500000000001E-4</v>
      </c>
      <c r="I72" s="256">
        <v>3189</v>
      </c>
      <c r="J72" s="234" t="s">
        <v>287</v>
      </c>
      <c r="K72" s="235" t="s">
        <v>287</v>
      </c>
      <c r="L72" s="232">
        <f>[1]Tolerancias!$F$3</f>
        <v>0.12</v>
      </c>
      <c r="M72" s="233" t="str">
        <f t="shared" si="8"/>
        <v>CONFORME</v>
      </c>
      <c r="N72" s="234">
        <f>[1]Tolerancias!$G$3</f>
        <v>0.1</v>
      </c>
      <c r="O72" s="235" t="str">
        <f t="shared" si="9"/>
        <v>CONFORME</v>
      </c>
      <c r="P72" s="232">
        <v>0.2</v>
      </c>
      <c r="Q72" s="233" t="str">
        <f t="shared" si="13"/>
        <v>CONFORME</v>
      </c>
      <c r="R72" s="234">
        <v>0.16</v>
      </c>
      <c r="S72" s="235" t="str">
        <f t="shared" si="14"/>
        <v>CONFORME</v>
      </c>
      <c r="U72" s="225">
        <v>-0.11</v>
      </c>
      <c r="V72" s="224">
        <f t="shared" si="11"/>
        <v>0.11056500000000001</v>
      </c>
      <c r="W72" s="224">
        <f t="shared" si="10"/>
        <v>-1.1E-4</v>
      </c>
      <c r="X72" s="954">
        <f t="shared" si="12"/>
        <v>1.1056500000000001E-4</v>
      </c>
      <c r="Y72" s="227">
        <v>7.0000000000000007E-2</v>
      </c>
      <c r="Z72" s="224">
        <f t="shared" si="15"/>
        <v>7.0000000000000007E-5</v>
      </c>
    </row>
    <row r="73" spans="2:26">
      <c r="B73" s="225">
        <v>3</v>
      </c>
      <c r="C73" s="225">
        <v>-0.12</v>
      </c>
      <c r="D73" s="226">
        <v>0.08</v>
      </c>
      <c r="E73" s="226" t="s">
        <v>8</v>
      </c>
      <c r="F73" s="226" t="s">
        <v>164</v>
      </c>
      <c r="G73" s="227">
        <v>7.0000000000000007E-2</v>
      </c>
      <c r="H73" s="254">
        <v>1.1134800000000001E-4</v>
      </c>
      <c r="I73" s="256">
        <v>3189</v>
      </c>
      <c r="J73" s="234" t="s">
        <v>287</v>
      </c>
      <c r="K73" s="235" t="s">
        <v>287</v>
      </c>
      <c r="L73" s="232">
        <f>[1]Tolerancias!$F$3</f>
        <v>0.12</v>
      </c>
      <c r="M73" s="233" t="str">
        <f t="shared" si="8"/>
        <v>CONFORME</v>
      </c>
      <c r="N73" s="234">
        <f>[1]Tolerancias!$G$3</f>
        <v>0.1</v>
      </c>
      <c r="O73" s="235" t="str">
        <f t="shared" si="9"/>
        <v>CONFORME</v>
      </c>
      <c r="P73" s="232">
        <v>0.2</v>
      </c>
      <c r="Q73" s="233" t="str">
        <f t="shared" si="13"/>
        <v>CONFORME</v>
      </c>
      <c r="R73" s="234">
        <v>0.16</v>
      </c>
      <c r="S73" s="235" t="str">
        <f t="shared" si="14"/>
        <v>CONFORME</v>
      </c>
      <c r="U73" s="225">
        <v>-0.12</v>
      </c>
      <c r="V73" s="224">
        <f t="shared" si="11"/>
        <v>0.111348</v>
      </c>
      <c r="W73" s="224">
        <f t="shared" si="10"/>
        <v>-1.1999999999999999E-4</v>
      </c>
      <c r="X73" s="954">
        <f t="shared" si="12"/>
        <v>1.1134800000000001E-4</v>
      </c>
      <c r="Y73" s="227">
        <v>7.0000000000000007E-2</v>
      </c>
      <c r="Z73" s="224">
        <f t="shared" si="15"/>
        <v>7.0000000000000007E-5</v>
      </c>
    </row>
    <row r="74" spans="2:26">
      <c r="B74" s="225">
        <v>3.5</v>
      </c>
      <c r="C74" s="225">
        <v>-0.1</v>
      </c>
      <c r="D74" s="226">
        <v>0.04</v>
      </c>
      <c r="E74" s="226" t="s">
        <v>8</v>
      </c>
      <c r="F74" s="226" t="s">
        <v>167</v>
      </c>
      <c r="G74" s="227">
        <v>7.0000000000000007E-2</v>
      </c>
      <c r="H74" s="254">
        <v>1.12131E-4</v>
      </c>
      <c r="I74" s="256">
        <v>3189</v>
      </c>
      <c r="J74" s="234" t="s">
        <v>287</v>
      </c>
      <c r="K74" s="235" t="s">
        <v>287</v>
      </c>
      <c r="L74" s="232">
        <f>[1]Tolerancias!$F$3</f>
        <v>0.12</v>
      </c>
      <c r="M74" s="233" t="str">
        <f t="shared" si="8"/>
        <v>CONFORME</v>
      </c>
      <c r="N74" s="234">
        <f>[1]Tolerancias!$G$3</f>
        <v>0.1</v>
      </c>
      <c r="O74" s="235" t="str">
        <f t="shared" si="9"/>
        <v>CONFORME</v>
      </c>
      <c r="P74" s="232">
        <v>0.2</v>
      </c>
      <c r="Q74" s="233" t="str">
        <f t="shared" si="13"/>
        <v>CONFORME</v>
      </c>
      <c r="R74" s="234">
        <v>0.16</v>
      </c>
      <c r="S74" s="235" t="str">
        <f t="shared" si="14"/>
        <v>CONFORME</v>
      </c>
      <c r="U74" s="225">
        <v>-0.1</v>
      </c>
      <c r="V74" s="224">
        <f t="shared" si="11"/>
        <v>0.11213099999999999</v>
      </c>
      <c r="W74" s="224">
        <f t="shared" si="10"/>
        <v>-1E-4</v>
      </c>
      <c r="X74" s="954">
        <f t="shared" si="12"/>
        <v>1.12131E-4</v>
      </c>
      <c r="Y74" s="227">
        <v>7.0000000000000007E-2</v>
      </c>
      <c r="Z74" s="224">
        <f t="shared" si="15"/>
        <v>7.0000000000000007E-5</v>
      </c>
    </row>
    <row r="75" spans="2:26">
      <c r="B75" s="225">
        <v>4</v>
      </c>
      <c r="C75" s="225">
        <v>-0.04</v>
      </c>
      <c r="D75" s="226">
        <v>0.02</v>
      </c>
      <c r="E75" s="226" t="s">
        <v>8</v>
      </c>
      <c r="F75" s="226" t="s">
        <v>169</v>
      </c>
      <c r="G75" s="227">
        <v>7.0000000000000007E-2</v>
      </c>
      <c r="H75" s="254">
        <v>1.1291400000000001E-4</v>
      </c>
      <c r="I75" s="256">
        <v>3189</v>
      </c>
      <c r="J75" s="234" t="s">
        <v>287</v>
      </c>
      <c r="K75" s="235" t="s">
        <v>287</v>
      </c>
      <c r="L75" s="232">
        <f>[1]Tolerancias!$F$3</f>
        <v>0.12</v>
      </c>
      <c r="M75" s="233" t="str">
        <f t="shared" si="8"/>
        <v>CONFORME</v>
      </c>
      <c r="N75" s="234">
        <f>[1]Tolerancias!$G$3</f>
        <v>0.1</v>
      </c>
      <c r="O75" s="235" t="str">
        <f t="shared" si="9"/>
        <v>CONFORME</v>
      </c>
      <c r="P75" s="232">
        <v>0.2</v>
      </c>
      <c r="Q75" s="233" t="str">
        <f t="shared" si="13"/>
        <v>CONFORME</v>
      </c>
      <c r="R75" s="234">
        <v>0.16</v>
      </c>
      <c r="S75" s="235" t="str">
        <f t="shared" si="14"/>
        <v>CONFORME</v>
      </c>
      <c r="U75" s="225">
        <v>-0.04</v>
      </c>
      <c r="V75" s="224">
        <f t="shared" si="11"/>
        <v>0.11291400000000001</v>
      </c>
      <c r="W75" s="224">
        <f t="shared" si="10"/>
        <v>-4.0000000000000003E-5</v>
      </c>
      <c r="X75" s="954">
        <f t="shared" si="12"/>
        <v>1.1291400000000001E-4</v>
      </c>
      <c r="Y75" s="227">
        <v>7.0000000000000007E-2</v>
      </c>
      <c r="Z75" s="224">
        <f t="shared" si="15"/>
        <v>7.0000000000000007E-5</v>
      </c>
    </row>
    <row r="76" spans="2:26">
      <c r="B76" s="225">
        <v>4.5</v>
      </c>
      <c r="C76" s="225">
        <v>-0.04</v>
      </c>
      <c r="D76" s="226">
        <v>0.08</v>
      </c>
      <c r="E76" s="226" t="s">
        <v>8</v>
      </c>
      <c r="F76" s="226" t="s">
        <v>171</v>
      </c>
      <c r="G76" s="227">
        <v>7.0000000000000007E-2</v>
      </c>
      <c r="H76" s="254">
        <v>1.1369700000000001E-4</v>
      </c>
      <c r="I76" s="256">
        <v>3189</v>
      </c>
      <c r="J76" s="234" t="s">
        <v>287</v>
      </c>
      <c r="K76" s="235" t="s">
        <v>287</v>
      </c>
      <c r="L76" s="232">
        <f>[1]Tolerancias!$F$3</f>
        <v>0.12</v>
      </c>
      <c r="M76" s="233" t="str">
        <f t="shared" si="8"/>
        <v>CONFORME</v>
      </c>
      <c r="N76" s="234">
        <f>[1]Tolerancias!$G$3</f>
        <v>0.1</v>
      </c>
      <c r="O76" s="235" t="str">
        <f t="shared" si="9"/>
        <v>CONFORME</v>
      </c>
      <c r="P76" s="232">
        <v>0.2</v>
      </c>
      <c r="Q76" s="233" t="str">
        <f t="shared" si="13"/>
        <v>CONFORME</v>
      </c>
      <c r="R76" s="234">
        <v>0.16</v>
      </c>
      <c r="S76" s="235" t="str">
        <f t="shared" si="14"/>
        <v>CONFORME</v>
      </c>
      <c r="U76" s="225">
        <v>-0.04</v>
      </c>
      <c r="V76" s="224">
        <f t="shared" si="11"/>
        <v>0.11369700000000001</v>
      </c>
      <c r="W76" s="224">
        <f t="shared" si="10"/>
        <v>-4.0000000000000003E-5</v>
      </c>
      <c r="X76" s="954">
        <f t="shared" si="12"/>
        <v>1.1369700000000001E-4</v>
      </c>
      <c r="Y76" s="227">
        <v>7.0000000000000007E-2</v>
      </c>
      <c r="Z76" s="224">
        <f t="shared" si="15"/>
        <v>7.0000000000000007E-5</v>
      </c>
    </row>
    <row r="77" spans="2:26">
      <c r="B77" s="225">
        <v>5</v>
      </c>
      <c r="C77" s="225">
        <v>-0.06</v>
      </c>
      <c r="D77" s="226">
        <v>0.12</v>
      </c>
      <c r="E77" s="226" t="s">
        <v>8</v>
      </c>
      <c r="F77" s="226" t="s">
        <v>174</v>
      </c>
      <c r="G77" s="227">
        <v>7.0000000000000007E-2</v>
      </c>
      <c r="H77" s="254">
        <v>1.1448000000000002E-4</v>
      </c>
      <c r="I77" s="256">
        <v>3189</v>
      </c>
      <c r="J77" s="234" t="s">
        <v>287</v>
      </c>
      <c r="K77" s="235" t="s">
        <v>287</v>
      </c>
      <c r="L77" s="232">
        <f>[1]Tolerancias!$F$3</f>
        <v>0.12</v>
      </c>
      <c r="M77" s="233" t="str">
        <f t="shared" si="8"/>
        <v>CONFORME</v>
      </c>
      <c r="N77" s="234">
        <f>[1]Tolerancias!$G$3</f>
        <v>0.1</v>
      </c>
      <c r="O77" s="235" t="str">
        <f t="shared" si="9"/>
        <v>NO CONFORME CLASE 0</v>
      </c>
      <c r="P77" s="232">
        <v>0.2</v>
      </c>
      <c r="Q77" s="233" t="str">
        <f t="shared" si="13"/>
        <v>CONFORME</v>
      </c>
      <c r="R77" s="234">
        <v>0.16</v>
      </c>
      <c r="S77" s="235" t="str">
        <f t="shared" si="14"/>
        <v>CONFORME</v>
      </c>
      <c r="U77" s="225">
        <v>-0.06</v>
      </c>
      <c r="V77" s="224">
        <f t="shared" si="11"/>
        <v>0.11448000000000001</v>
      </c>
      <c r="W77" s="224">
        <f t="shared" si="10"/>
        <v>-5.9999999999999995E-5</v>
      </c>
      <c r="X77" s="954">
        <f t="shared" si="12"/>
        <v>1.1448000000000002E-4</v>
      </c>
      <c r="Y77" s="227">
        <v>7.0000000000000007E-2</v>
      </c>
      <c r="Z77" s="224">
        <f t="shared" si="15"/>
        <v>7.0000000000000007E-5</v>
      </c>
    </row>
    <row r="78" spans="2:26">
      <c r="B78" s="225">
        <v>5.5</v>
      </c>
      <c r="C78" s="225">
        <v>-0.05</v>
      </c>
      <c r="D78" s="226">
        <v>0.1</v>
      </c>
      <c r="E78" s="226" t="s">
        <v>8</v>
      </c>
      <c r="F78" s="226" t="s">
        <v>176</v>
      </c>
      <c r="G78" s="227">
        <v>7.0000000000000007E-2</v>
      </c>
      <c r="H78" s="254">
        <v>1.1526300000000001E-4</v>
      </c>
      <c r="I78" s="256">
        <v>3189</v>
      </c>
      <c r="J78" s="234" t="s">
        <v>287</v>
      </c>
      <c r="K78" s="235" t="s">
        <v>287</v>
      </c>
      <c r="L78" s="232">
        <f>[1]Tolerancias!$F$3</f>
        <v>0.12</v>
      </c>
      <c r="M78" s="233" t="str">
        <f t="shared" si="8"/>
        <v>CONFORME</v>
      </c>
      <c r="N78" s="234">
        <f>[1]Tolerancias!$G$3</f>
        <v>0.1</v>
      </c>
      <c r="O78" s="235" t="str">
        <f t="shared" si="9"/>
        <v>CONFORME</v>
      </c>
      <c r="P78" s="232">
        <v>0.2</v>
      </c>
      <c r="Q78" s="233" t="str">
        <f t="shared" si="13"/>
        <v>CONFORME</v>
      </c>
      <c r="R78" s="234">
        <v>0.16</v>
      </c>
      <c r="S78" s="235" t="str">
        <f t="shared" si="14"/>
        <v>CONFORME</v>
      </c>
      <c r="U78" s="225">
        <v>-0.05</v>
      </c>
      <c r="V78" s="224">
        <f t="shared" si="11"/>
        <v>0.115263</v>
      </c>
      <c r="W78" s="224">
        <f t="shared" si="10"/>
        <v>-5.0000000000000002E-5</v>
      </c>
      <c r="X78" s="954">
        <f t="shared" si="12"/>
        <v>1.1526300000000001E-4</v>
      </c>
      <c r="Y78" s="227">
        <v>7.0000000000000007E-2</v>
      </c>
      <c r="Z78" s="224">
        <f t="shared" si="15"/>
        <v>7.0000000000000007E-5</v>
      </c>
    </row>
    <row r="79" spans="2:26">
      <c r="B79" s="225">
        <v>6</v>
      </c>
      <c r="C79" s="225">
        <v>-0.01</v>
      </c>
      <c r="D79" s="226">
        <v>0.09</v>
      </c>
      <c r="E79" s="226" t="s">
        <v>8</v>
      </c>
      <c r="F79" s="226" t="s">
        <v>179</v>
      </c>
      <c r="G79" s="227">
        <v>7.0000000000000007E-2</v>
      </c>
      <c r="H79" s="254">
        <v>1.1604600000000001E-4</v>
      </c>
      <c r="I79" s="256">
        <v>3189</v>
      </c>
      <c r="J79" s="234" t="s">
        <v>287</v>
      </c>
      <c r="K79" s="235" t="s">
        <v>287</v>
      </c>
      <c r="L79" s="232">
        <f>[1]Tolerancias!$F$3</f>
        <v>0.12</v>
      </c>
      <c r="M79" s="233" t="str">
        <f t="shared" si="8"/>
        <v>CONFORME</v>
      </c>
      <c r="N79" s="234">
        <f>[1]Tolerancias!$G$3</f>
        <v>0.1</v>
      </c>
      <c r="O79" s="235" t="str">
        <f t="shared" si="9"/>
        <v>CONFORME</v>
      </c>
      <c r="P79" s="232">
        <v>0.2</v>
      </c>
      <c r="Q79" s="233" t="str">
        <f t="shared" si="13"/>
        <v>CONFORME</v>
      </c>
      <c r="R79" s="234">
        <v>0.16</v>
      </c>
      <c r="S79" s="235" t="str">
        <f t="shared" si="14"/>
        <v>CONFORME</v>
      </c>
      <c r="U79" s="225">
        <v>-0.01</v>
      </c>
      <c r="V79" s="224">
        <f t="shared" si="11"/>
        <v>0.11604600000000001</v>
      </c>
      <c r="W79" s="224">
        <f t="shared" si="10"/>
        <v>-1.0000000000000001E-5</v>
      </c>
      <c r="X79" s="954">
        <f t="shared" si="12"/>
        <v>1.1604600000000001E-4</v>
      </c>
      <c r="Y79" s="227">
        <v>7.0000000000000007E-2</v>
      </c>
      <c r="Z79" s="224">
        <f t="shared" si="15"/>
        <v>7.0000000000000007E-5</v>
      </c>
    </row>
    <row r="80" spans="2:26">
      <c r="B80" s="225">
        <v>6.5</v>
      </c>
      <c r="C80" s="225">
        <v>0.01</v>
      </c>
      <c r="D80" s="226">
        <v>0.04</v>
      </c>
      <c r="E80" s="226" t="s">
        <v>8</v>
      </c>
      <c r="F80" s="226" t="s">
        <v>181</v>
      </c>
      <c r="G80" s="227">
        <v>0.08</v>
      </c>
      <c r="H80" s="254">
        <v>1.1682900000000002E-4</v>
      </c>
      <c r="I80" s="256">
        <v>3189</v>
      </c>
      <c r="J80" s="234" t="s">
        <v>287</v>
      </c>
      <c r="K80" s="235" t="s">
        <v>287</v>
      </c>
      <c r="L80" s="232">
        <f>[1]Tolerancias!$F$3</f>
        <v>0.12</v>
      </c>
      <c r="M80" s="233" t="str">
        <f t="shared" ref="M80" si="16">IF(ABS(C80)&lt;=L80,"CONFORME","NO CONFORME CLASE 0")</f>
        <v>CONFORME</v>
      </c>
      <c r="N80" s="234">
        <f>[1]Tolerancias!$G$3</f>
        <v>0.1</v>
      </c>
      <c r="O80" s="235" t="str">
        <f t="shared" ref="O80" si="17">IF(ABS(D80)&lt;=N80,"CONFORME","NO CONFORME CLASE 0")</f>
        <v>CONFORME</v>
      </c>
      <c r="P80" s="232">
        <v>0.2</v>
      </c>
      <c r="Q80" s="233" t="str">
        <f t="shared" si="13"/>
        <v>CONFORME</v>
      </c>
      <c r="R80" s="234">
        <v>0.16</v>
      </c>
      <c r="S80" s="235" t="str">
        <f t="shared" si="14"/>
        <v>CONFORME</v>
      </c>
      <c r="U80" s="225">
        <v>0.01</v>
      </c>
      <c r="V80" s="224">
        <f t="shared" si="11"/>
        <v>0.11682900000000002</v>
      </c>
      <c r="W80" s="224">
        <f t="shared" si="10"/>
        <v>1.0000000000000001E-5</v>
      </c>
      <c r="X80" s="954">
        <f t="shared" si="12"/>
        <v>1.1682900000000002E-4</v>
      </c>
      <c r="Y80" s="227">
        <v>0.08</v>
      </c>
      <c r="Z80" s="224">
        <f t="shared" si="15"/>
        <v>8.0000000000000007E-5</v>
      </c>
    </row>
    <row r="81" spans="2:26">
      <c r="B81" s="225">
        <v>7</v>
      </c>
      <c r="C81" s="252"/>
      <c r="D81" s="236"/>
      <c r="E81" s="236"/>
      <c r="F81" s="236"/>
      <c r="G81" s="237"/>
      <c r="H81" s="254">
        <v>1.1761200000000001E-4</v>
      </c>
      <c r="I81" s="256">
        <v>3189</v>
      </c>
      <c r="J81" s="234" t="s">
        <v>287</v>
      </c>
      <c r="K81" s="235" t="s">
        <v>287</v>
      </c>
      <c r="L81" s="232">
        <f>[1]Tolerancias!$F$3</f>
        <v>0.12</v>
      </c>
      <c r="M81" s="238"/>
      <c r="N81" s="234">
        <f>[1]Tolerancias!$G$3</f>
        <v>0.1</v>
      </c>
      <c r="O81" s="239"/>
      <c r="P81" s="232">
        <v>0.2</v>
      </c>
      <c r="Q81" s="238" t="str">
        <f t="shared" si="13"/>
        <v>CONFORME</v>
      </c>
      <c r="R81" s="234">
        <v>0.16</v>
      </c>
      <c r="S81" s="239" t="str">
        <f t="shared" si="14"/>
        <v>CONFORME</v>
      </c>
      <c r="U81" s="252"/>
      <c r="V81" s="224">
        <f t="shared" si="11"/>
        <v>0.11761200000000001</v>
      </c>
      <c r="W81" s="224">
        <f t="shared" si="10"/>
        <v>0</v>
      </c>
      <c r="X81" s="954">
        <f t="shared" si="12"/>
        <v>1.1761200000000001E-4</v>
      </c>
      <c r="Y81" s="237"/>
      <c r="Z81" s="224">
        <f t="shared" si="15"/>
        <v>0</v>
      </c>
    </row>
    <row r="82" spans="2:26">
      <c r="B82" s="225">
        <v>7.5</v>
      </c>
      <c r="C82" s="225">
        <v>-0.05</v>
      </c>
      <c r="D82" s="226">
        <v>0.04</v>
      </c>
      <c r="E82" s="226" t="s">
        <v>8</v>
      </c>
      <c r="F82" s="226" t="s">
        <v>187</v>
      </c>
      <c r="G82" s="227">
        <v>0.08</v>
      </c>
      <c r="H82" s="254">
        <v>1.1839500000000001E-4</v>
      </c>
      <c r="I82" s="256">
        <v>3189</v>
      </c>
      <c r="J82" s="234" t="s">
        <v>287</v>
      </c>
      <c r="K82" s="235" t="s">
        <v>287</v>
      </c>
      <c r="L82" s="232">
        <f>[1]Tolerancias!$F$3</f>
        <v>0.12</v>
      </c>
      <c r="M82" s="233" t="str">
        <f>IF(ABS(C82)&lt;=L82,"CONFORME","NO CONFORME CLASE 0")</f>
        <v>CONFORME</v>
      </c>
      <c r="N82" s="234">
        <f>[1]Tolerancias!$G$3</f>
        <v>0.1</v>
      </c>
      <c r="O82" s="235" t="str">
        <f>IF(ABS(D82)&lt;=N82,"CONFORME","NO CONFORME CLASE 0")</f>
        <v>CONFORME</v>
      </c>
      <c r="P82" s="232">
        <v>0.2</v>
      </c>
      <c r="Q82" s="233" t="str">
        <f t="shared" si="13"/>
        <v>CONFORME</v>
      </c>
      <c r="R82" s="234">
        <v>0.16</v>
      </c>
      <c r="S82" s="235" t="str">
        <f t="shared" si="14"/>
        <v>CONFORME</v>
      </c>
      <c r="U82" s="225">
        <v>-0.05</v>
      </c>
      <c r="V82" s="224">
        <f t="shared" si="11"/>
        <v>0.11839500000000001</v>
      </c>
      <c r="W82" s="224">
        <f t="shared" ref="W82:W126" si="18">U82*1/1000</f>
        <v>-5.0000000000000002E-5</v>
      </c>
      <c r="X82" s="954">
        <f t="shared" si="12"/>
        <v>1.1839500000000001E-4</v>
      </c>
      <c r="Y82" s="227">
        <v>0.08</v>
      </c>
      <c r="Z82" s="224">
        <f t="shared" si="15"/>
        <v>8.0000000000000007E-5</v>
      </c>
    </row>
    <row r="83" spans="2:26">
      <c r="B83" s="225">
        <v>8</v>
      </c>
      <c r="C83" s="252"/>
      <c r="D83" s="236"/>
      <c r="E83" s="236"/>
      <c r="F83" s="236"/>
      <c r="G83" s="237"/>
      <c r="H83" s="254">
        <v>1.1917800000000002E-4</v>
      </c>
      <c r="I83" s="256">
        <v>3189</v>
      </c>
      <c r="J83" s="234" t="s">
        <v>287</v>
      </c>
      <c r="K83" s="235" t="s">
        <v>287</v>
      </c>
      <c r="L83" s="232">
        <f>[1]Tolerancias!$F$3</f>
        <v>0.12</v>
      </c>
      <c r="M83" s="238"/>
      <c r="N83" s="234">
        <f>[1]Tolerancias!$G$3</f>
        <v>0.1</v>
      </c>
      <c r="O83" s="239"/>
      <c r="P83" s="232">
        <v>0.2</v>
      </c>
      <c r="Q83" s="238" t="str">
        <f t="shared" si="13"/>
        <v>CONFORME</v>
      </c>
      <c r="R83" s="234">
        <v>0.16</v>
      </c>
      <c r="S83" s="239" t="str">
        <f t="shared" si="14"/>
        <v>CONFORME</v>
      </c>
      <c r="U83" s="252"/>
      <c r="V83" s="224">
        <f t="shared" si="11"/>
        <v>0.11917800000000002</v>
      </c>
      <c r="W83" s="224">
        <f t="shared" si="18"/>
        <v>0</v>
      </c>
      <c r="X83" s="954">
        <f t="shared" si="12"/>
        <v>1.1917800000000002E-4</v>
      </c>
      <c r="Y83" s="237"/>
      <c r="Z83" s="224">
        <f t="shared" si="15"/>
        <v>0</v>
      </c>
    </row>
    <row r="84" spans="2:26">
      <c r="B84" s="225">
        <v>8.5</v>
      </c>
      <c r="C84" s="225">
        <v>-0.05</v>
      </c>
      <c r="D84" s="226">
        <v>0.06</v>
      </c>
      <c r="E84" s="226" t="s">
        <v>8</v>
      </c>
      <c r="F84" s="226" t="s">
        <v>192</v>
      </c>
      <c r="G84" s="227">
        <v>0.08</v>
      </c>
      <c r="H84" s="254">
        <v>1.1996100000000001E-4</v>
      </c>
      <c r="I84" s="256">
        <v>3189</v>
      </c>
      <c r="J84" s="234" t="s">
        <v>287</v>
      </c>
      <c r="K84" s="235" t="s">
        <v>287</v>
      </c>
      <c r="L84" s="232">
        <f>[1]Tolerancias!$F$3</f>
        <v>0.12</v>
      </c>
      <c r="M84" s="233" t="str">
        <f t="shared" ref="M84:M125" si="19">IF(ABS(C84)&lt;=L84,"CONFORME","NO CONFORME CLASE 0")</f>
        <v>CONFORME</v>
      </c>
      <c r="N84" s="234">
        <f>[1]Tolerancias!$G$3</f>
        <v>0.1</v>
      </c>
      <c r="O84" s="235" t="str">
        <f t="shared" ref="O84:O125" si="20">IF(ABS(D84)&lt;=N84,"CONFORME","NO CONFORME CLASE 0")</f>
        <v>CONFORME</v>
      </c>
      <c r="P84" s="232">
        <v>0.2</v>
      </c>
      <c r="Q84" s="233" t="str">
        <f t="shared" si="13"/>
        <v>CONFORME</v>
      </c>
      <c r="R84" s="234">
        <v>0.16</v>
      </c>
      <c r="S84" s="235" t="str">
        <f t="shared" si="14"/>
        <v>CONFORME</v>
      </c>
      <c r="U84" s="225">
        <v>-0.05</v>
      </c>
      <c r="V84" s="224">
        <f t="shared" si="11"/>
        <v>0.11996100000000001</v>
      </c>
      <c r="W84" s="224">
        <f t="shared" si="18"/>
        <v>-5.0000000000000002E-5</v>
      </c>
      <c r="X84" s="954">
        <f t="shared" si="12"/>
        <v>1.1996100000000001E-4</v>
      </c>
      <c r="Y84" s="227">
        <v>0.08</v>
      </c>
      <c r="Z84" s="224">
        <f t="shared" si="15"/>
        <v>8.0000000000000007E-5</v>
      </c>
    </row>
    <row r="85" spans="2:26">
      <c r="B85" s="225">
        <v>9</v>
      </c>
      <c r="C85" s="225">
        <v>-0.15</v>
      </c>
      <c r="D85" s="226">
        <v>0.05</v>
      </c>
      <c r="E85" s="226" t="s">
        <v>8</v>
      </c>
      <c r="F85" s="226" t="s">
        <v>193</v>
      </c>
      <c r="G85" s="227">
        <v>0.08</v>
      </c>
      <c r="H85" s="254">
        <v>1.2074400000000002E-4</v>
      </c>
      <c r="I85" s="256">
        <v>3189</v>
      </c>
      <c r="J85" s="234" t="s">
        <v>287</v>
      </c>
      <c r="K85" s="235" t="s">
        <v>287</v>
      </c>
      <c r="L85" s="232">
        <f>[1]Tolerancias!$F$3</f>
        <v>0.12</v>
      </c>
      <c r="M85" s="233" t="str">
        <f t="shared" si="19"/>
        <v>NO CONFORME CLASE 0</v>
      </c>
      <c r="N85" s="234">
        <f>[1]Tolerancias!$G$3</f>
        <v>0.1</v>
      </c>
      <c r="O85" s="235" t="str">
        <f t="shared" si="20"/>
        <v>CONFORME</v>
      </c>
      <c r="P85" s="232">
        <v>0.2</v>
      </c>
      <c r="Q85" s="233" t="str">
        <f t="shared" si="13"/>
        <v>CONFORME</v>
      </c>
      <c r="R85" s="234">
        <v>0.16</v>
      </c>
      <c r="S85" s="235" t="str">
        <f t="shared" si="14"/>
        <v>CONFORME</v>
      </c>
      <c r="U85" s="225">
        <v>-0.15</v>
      </c>
      <c r="V85" s="224">
        <f t="shared" si="11"/>
        <v>0.12074400000000002</v>
      </c>
      <c r="W85" s="224">
        <f t="shared" si="18"/>
        <v>-1.4999999999999999E-4</v>
      </c>
      <c r="X85" s="954">
        <f t="shared" si="12"/>
        <v>1.2074400000000002E-4</v>
      </c>
      <c r="Y85" s="227">
        <v>0.08</v>
      </c>
      <c r="Z85" s="224">
        <f t="shared" si="15"/>
        <v>8.0000000000000007E-5</v>
      </c>
    </row>
    <row r="86" spans="2:26">
      <c r="B86" s="225">
        <v>9.5</v>
      </c>
      <c r="C86" s="225">
        <v>-0.01</v>
      </c>
      <c r="D86" s="226">
        <v>0.04</v>
      </c>
      <c r="E86" s="226" t="s">
        <v>8</v>
      </c>
      <c r="F86" s="226" t="s">
        <v>196</v>
      </c>
      <c r="G86" s="227">
        <v>0.08</v>
      </c>
      <c r="H86" s="254">
        <v>1.2152700000000002E-4</v>
      </c>
      <c r="I86" s="256">
        <v>3189</v>
      </c>
      <c r="J86" s="234" t="s">
        <v>287</v>
      </c>
      <c r="K86" s="235" t="s">
        <v>287</v>
      </c>
      <c r="L86" s="232">
        <f>[1]Tolerancias!$F$3</f>
        <v>0.12</v>
      </c>
      <c r="M86" s="233" t="str">
        <f t="shared" si="19"/>
        <v>CONFORME</v>
      </c>
      <c r="N86" s="234">
        <f>[1]Tolerancias!$G$3</f>
        <v>0.1</v>
      </c>
      <c r="O86" s="235" t="str">
        <f t="shared" si="20"/>
        <v>CONFORME</v>
      </c>
      <c r="P86" s="232">
        <v>0.2</v>
      </c>
      <c r="Q86" s="233" t="str">
        <f t="shared" si="13"/>
        <v>CONFORME</v>
      </c>
      <c r="R86" s="234">
        <v>0.16</v>
      </c>
      <c r="S86" s="235" t="str">
        <f t="shared" si="14"/>
        <v>CONFORME</v>
      </c>
      <c r="U86" s="225">
        <v>-0.01</v>
      </c>
      <c r="V86" s="224">
        <f t="shared" si="11"/>
        <v>0.12152700000000002</v>
      </c>
      <c r="W86" s="224">
        <f t="shared" si="18"/>
        <v>-1.0000000000000001E-5</v>
      </c>
      <c r="X86" s="954">
        <f t="shared" si="12"/>
        <v>1.2152700000000002E-4</v>
      </c>
      <c r="Y86" s="227">
        <v>0.08</v>
      </c>
      <c r="Z86" s="224">
        <f t="shared" si="15"/>
        <v>8.0000000000000007E-5</v>
      </c>
    </row>
    <row r="87" spans="2:26">
      <c r="B87" s="225">
        <v>10</v>
      </c>
      <c r="C87" s="225">
        <v>-0.03</v>
      </c>
      <c r="D87" s="226">
        <v>7.0000000000000007E-2</v>
      </c>
      <c r="E87" s="226" t="s">
        <v>8</v>
      </c>
      <c r="F87" s="226" t="s">
        <v>198</v>
      </c>
      <c r="G87" s="227">
        <v>0.08</v>
      </c>
      <c r="H87" s="254">
        <v>1.2231000000000001E-4</v>
      </c>
      <c r="I87" s="256">
        <v>3189</v>
      </c>
      <c r="J87" s="234" t="s">
        <v>287</v>
      </c>
      <c r="K87" s="235" t="s">
        <v>287</v>
      </c>
      <c r="L87" s="232">
        <f>[1]Tolerancias!$F$3</f>
        <v>0.12</v>
      </c>
      <c r="M87" s="233" t="str">
        <f t="shared" si="19"/>
        <v>CONFORME</v>
      </c>
      <c r="N87" s="234">
        <f>[1]Tolerancias!$G$3</f>
        <v>0.1</v>
      </c>
      <c r="O87" s="235" t="str">
        <f t="shared" si="20"/>
        <v>CONFORME</v>
      </c>
      <c r="P87" s="232">
        <v>0.2</v>
      </c>
      <c r="Q87" s="233" t="str">
        <f t="shared" si="13"/>
        <v>CONFORME</v>
      </c>
      <c r="R87" s="234">
        <v>0.16</v>
      </c>
      <c r="S87" s="235" t="str">
        <f t="shared" si="14"/>
        <v>CONFORME</v>
      </c>
      <c r="U87" s="225">
        <v>-0.03</v>
      </c>
      <c r="V87" s="224">
        <f t="shared" si="11"/>
        <v>0.12231000000000002</v>
      </c>
      <c r="W87" s="224">
        <f t="shared" si="18"/>
        <v>-2.9999999999999997E-5</v>
      </c>
      <c r="X87" s="954">
        <f t="shared" si="12"/>
        <v>1.2231000000000001E-4</v>
      </c>
      <c r="Y87" s="227">
        <v>0.08</v>
      </c>
      <c r="Z87" s="224">
        <f t="shared" si="15"/>
        <v>8.0000000000000007E-5</v>
      </c>
    </row>
    <row r="88" spans="2:26">
      <c r="B88" s="225">
        <v>10.5</v>
      </c>
      <c r="C88" s="225">
        <v>0.05</v>
      </c>
      <c r="D88" s="226">
        <v>7.0000000000000007E-2</v>
      </c>
      <c r="E88" s="226" t="s">
        <v>8</v>
      </c>
      <c r="F88" s="226" t="s">
        <v>199</v>
      </c>
      <c r="G88" s="227">
        <v>0.08</v>
      </c>
      <c r="H88" s="254">
        <v>1.2309300000000001E-4</v>
      </c>
      <c r="I88" s="256">
        <v>3189</v>
      </c>
      <c r="J88" s="234" t="s">
        <v>287</v>
      </c>
      <c r="K88" s="235" t="s">
        <v>287</v>
      </c>
      <c r="L88" s="232">
        <f>[1]Tolerancias!$F$4</f>
        <v>0.14000000000000001</v>
      </c>
      <c r="M88" s="233" t="str">
        <f t="shared" si="19"/>
        <v>CONFORME</v>
      </c>
      <c r="N88" s="234">
        <f>[1]Tolerancias!$G$4</f>
        <v>0.1</v>
      </c>
      <c r="O88" s="235" t="str">
        <f t="shared" si="20"/>
        <v>CONFORME</v>
      </c>
      <c r="P88" s="232">
        <v>0.3</v>
      </c>
      <c r="Q88" s="233" t="str">
        <f t="shared" si="13"/>
        <v>CONFORME</v>
      </c>
      <c r="R88" s="234">
        <v>0.16</v>
      </c>
      <c r="S88" s="235" t="str">
        <f t="shared" si="14"/>
        <v>CONFORME</v>
      </c>
      <c r="U88" s="225">
        <v>0.05</v>
      </c>
      <c r="V88" s="224">
        <f t="shared" si="11"/>
        <v>0.12309300000000001</v>
      </c>
      <c r="W88" s="224">
        <f t="shared" si="18"/>
        <v>5.0000000000000002E-5</v>
      </c>
      <c r="X88" s="954">
        <f t="shared" si="12"/>
        <v>1.2309300000000001E-4</v>
      </c>
      <c r="Y88" s="227">
        <v>0.08</v>
      </c>
      <c r="Z88" s="224">
        <f t="shared" si="15"/>
        <v>8.0000000000000007E-5</v>
      </c>
    </row>
    <row r="89" spans="2:26">
      <c r="B89" s="225">
        <v>11</v>
      </c>
      <c r="C89" s="225">
        <v>-0.01</v>
      </c>
      <c r="D89" s="226">
        <v>7.0000000000000007E-2</v>
      </c>
      <c r="E89" s="226" t="s">
        <v>8</v>
      </c>
      <c r="F89" s="226" t="s">
        <v>201</v>
      </c>
      <c r="G89" s="227">
        <v>0.08</v>
      </c>
      <c r="H89" s="254">
        <v>1.23876E-4</v>
      </c>
      <c r="I89" s="256">
        <v>3189</v>
      </c>
      <c r="J89" s="234" t="s">
        <v>287</v>
      </c>
      <c r="K89" s="235" t="s">
        <v>287</v>
      </c>
      <c r="L89" s="232">
        <f>[1]Tolerancias!$F$4</f>
        <v>0.14000000000000001</v>
      </c>
      <c r="M89" s="233" t="str">
        <f t="shared" si="19"/>
        <v>CONFORME</v>
      </c>
      <c r="N89" s="234">
        <f>[1]Tolerancias!$G$4</f>
        <v>0.1</v>
      </c>
      <c r="O89" s="235" t="str">
        <f t="shared" si="20"/>
        <v>CONFORME</v>
      </c>
      <c r="P89" s="232">
        <v>0.3</v>
      </c>
      <c r="Q89" s="233" t="str">
        <f t="shared" si="13"/>
        <v>CONFORME</v>
      </c>
      <c r="R89" s="234">
        <v>0.16</v>
      </c>
      <c r="S89" s="235" t="str">
        <f t="shared" si="14"/>
        <v>CONFORME</v>
      </c>
      <c r="U89" s="225">
        <v>-0.01</v>
      </c>
      <c r="V89" s="224">
        <f t="shared" si="11"/>
        <v>0.123876</v>
      </c>
      <c r="W89" s="224">
        <f t="shared" si="18"/>
        <v>-1.0000000000000001E-5</v>
      </c>
      <c r="X89" s="954">
        <f t="shared" si="12"/>
        <v>1.23876E-4</v>
      </c>
      <c r="Y89" s="227">
        <v>0.08</v>
      </c>
      <c r="Z89" s="224">
        <f t="shared" si="15"/>
        <v>8.0000000000000007E-5</v>
      </c>
    </row>
    <row r="90" spans="2:26">
      <c r="B90" s="225">
        <v>11.5</v>
      </c>
      <c r="C90" s="225">
        <v>-0.03</v>
      </c>
      <c r="D90" s="226">
        <v>0.04</v>
      </c>
      <c r="E90" s="226" t="s">
        <v>8</v>
      </c>
      <c r="F90" s="226" t="s">
        <v>202</v>
      </c>
      <c r="G90" s="227">
        <v>0.08</v>
      </c>
      <c r="H90" s="254">
        <v>1.24659E-4</v>
      </c>
      <c r="I90" s="256">
        <v>3189</v>
      </c>
      <c r="J90" s="234" t="s">
        <v>287</v>
      </c>
      <c r="K90" s="235" t="s">
        <v>287</v>
      </c>
      <c r="L90" s="232">
        <f>[1]Tolerancias!$F$4</f>
        <v>0.14000000000000001</v>
      </c>
      <c r="M90" s="233" t="str">
        <f t="shared" si="19"/>
        <v>CONFORME</v>
      </c>
      <c r="N90" s="234">
        <f>[1]Tolerancias!$G$4</f>
        <v>0.1</v>
      </c>
      <c r="O90" s="235" t="str">
        <f t="shared" si="20"/>
        <v>CONFORME</v>
      </c>
      <c r="P90" s="232">
        <v>0.3</v>
      </c>
      <c r="Q90" s="233" t="str">
        <f t="shared" si="13"/>
        <v>CONFORME</v>
      </c>
      <c r="R90" s="234">
        <v>0.16</v>
      </c>
      <c r="S90" s="235" t="str">
        <f t="shared" si="14"/>
        <v>CONFORME</v>
      </c>
      <c r="U90" s="225">
        <v>-0.03</v>
      </c>
      <c r="V90" s="224">
        <f t="shared" si="11"/>
        <v>0.12465900000000001</v>
      </c>
      <c r="W90" s="224">
        <f t="shared" si="18"/>
        <v>-2.9999999999999997E-5</v>
      </c>
      <c r="X90" s="954">
        <f t="shared" si="12"/>
        <v>1.24659E-4</v>
      </c>
      <c r="Y90" s="227">
        <v>0.08</v>
      </c>
      <c r="Z90" s="224">
        <f t="shared" si="15"/>
        <v>8.0000000000000007E-5</v>
      </c>
    </row>
    <row r="91" spans="2:26">
      <c r="B91" s="225">
        <v>12</v>
      </c>
      <c r="C91" s="225">
        <v>0.03</v>
      </c>
      <c r="D91" s="226">
        <v>0.05</v>
      </c>
      <c r="E91" s="226" t="s">
        <v>8</v>
      </c>
      <c r="F91" s="226" t="s">
        <v>204</v>
      </c>
      <c r="G91" s="227">
        <v>0.08</v>
      </c>
      <c r="H91" s="254">
        <v>1.25442E-4</v>
      </c>
      <c r="I91" s="256">
        <v>3189</v>
      </c>
      <c r="J91" s="234" t="s">
        <v>287</v>
      </c>
      <c r="K91" s="235" t="s">
        <v>287</v>
      </c>
      <c r="L91" s="232">
        <f>[1]Tolerancias!$F$4</f>
        <v>0.14000000000000001</v>
      </c>
      <c r="M91" s="233" t="str">
        <f t="shared" si="19"/>
        <v>CONFORME</v>
      </c>
      <c r="N91" s="234">
        <f>[1]Tolerancias!$G$4</f>
        <v>0.1</v>
      </c>
      <c r="O91" s="235" t="str">
        <f t="shared" si="20"/>
        <v>CONFORME</v>
      </c>
      <c r="P91" s="232">
        <v>0.3</v>
      </c>
      <c r="Q91" s="233" t="str">
        <f t="shared" si="13"/>
        <v>CONFORME</v>
      </c>
      <c r="R91" s="234">
        <v>0.16</v>
      </c>
      <c r="S91" s="235" t="str">
        <f t="shared" si="14"/>
        <v>CONFORME</v>
      </c>
      <c r="U91" s="225">
        <v>0.03</v>
      </c>
      <c r="V91" s="224">
        <f t="shared" si="11"/>
        <v>0.125442</v>
      </c>
      <c r="W91" s="224">
        <f t="shared" si="18"/>
        <v>2.9999999999999997E-5</v>
      </c>
      <c r="X91" s="954">
        <f t="shared" si="12"/>
        <v>1.25442E-4</v>
      </c>
      <c r="Y91" s="227">
        <v>0.08</v>
      </c>
      <c r="Z91" s="224">
        <f t="shared" si="15"/>
        <v>8.0000000000000007E-5</v>
      </c>
    </row>
    <row r="92" spans="2:26">
      <c r="B92" s="225">
        <v>12.5</v>
      </c>
      <c r="C92" s="225">
        <v>-0.06</v>
      </c>
      <c r="D92" s="226">
        <v>0.05</v>
      </c>
      <c r="E92" s="226" t="s">
        <v>8</v>
      </c>
      <c r="F92" s="226" t="s">
        <v>205</v>
      </c>
      <c r="G92" s="227">
        <v>0.08</v>
      </c>
      <c r="H92" s="254">
        <v>1.2622499999999999E-4</v>
      </c>
      <c r="I92" s="256">
        <v>3189</v>
      </c>
      <c r="J92" s="234" t="s">
        <v>287</v>
      </c>
      <c r="K92" s="235" t="s">
        <v>287</v>
      </c>
      <c r="L92" s="232">
        <f>[1]Tolerancias!$F$4</f>
        <v>0.14000000000000001</v>
      </c>
      <c r="M92" s="233" t="str">
        <f t="shared" si="19"/>
        <v>CONFORME</v>
      </c>
      <c r="N92" s="234">
        <f>[1]Tolerancias!$G$4</f>
        <v>0.1</v>
      </c>
      <c r="O92" s="235" t="str">
        <f t="shared" si="20"/>
        <v>CONFORME</v>
      </c>
      <c r="P92" s="232">
        <v>0.3</v>
      </c>
      <c r="Q92" s="233" t="str">
        <f t="shared" si="13"/>
        <v>CONFORME</v>
      </c>
      <c r="R92" s="234">
        <v>0.16</v>
      </c>
      <c r="S92" s="235" t="str">
        <f t="shared" si="14"/>
        <v>CONFORME</v>
      </c>
      <c r="U92" s="225">
        <v>-0.06</v>
      </c>
      <c r="V92" s="224">
        <f t="shared" si="11"/>
        <v>0.126225</v>
      </c>
      <c r="W92" s="224">
        <f t="shared" si="18"/>
        <v>-5.9999999999999995E-5</v>
      </c>
      <c r="X92" s="954">
        <f t="shared" si="12"/>
        <v>1.2622499999999999E-4</v>
      </c>
      <c r="Y92" s="227">
        <v>0.08</v>
      </c>
      <c r="Z92" s="224">
        <f t="shared" si="15"/>
        <v>8.0000000000000007E-5</v>
      </c>
    </row>
    <row r="93" spans="2:26">
      <c r="B93" s="225">
        <v>13</v>
      </c>
      <c r="C93" s="225">
        <v>-0.02</v>
      </c>
      <c r="D93" s="226">
        <v>7.0000000000000007E-2</v>
      </c>
      <c r="E93" s="226" t="s">
        <v>8</v>
      </c>
      <c r="F93" s="226" t="s">
        <v>207</v>
      </c>
      <c r="G93" s="227">
        <v>0.08</v>
      </c>
      <c r="H93" s="254">
        <v>1.2700799999999999E-4</v>
      </c>
      <c r="I93" s="256">
        <v>3189</v>
      </c>
      <c r="J93" s="234" t="s">
        <v>287</v>
      </c>
      <c r="K93" s="235" t="s">
        <v>287</v>
      </c>
      <c r="L93" s="232">
        <f>[1]Tolerancias!$F$4</f>
        <v>0.14000000000000001</v>
      </c>
      <c r="M93" s="233" t="str">
        <f t="shared" si="19"/>
        <v>CONFORME</v>
      </c>
      <c r="N93" s="234">
        <f>[1]Tolerancias!$G$4</f>
        <v>0.1</v>
      </c>
      <c r="O93" s="235" t="str">
        <f t="shared" si="20"/>
        <v>CONFORME</v>
      </c>
      <c r="P93" s="232">
        <v>0.3</v>
      </c>
      <c r="Q93" s="233" t="str">
        <f t="shared" si="13"/>
        <v>CONFORME</v>
      </c>
      <c r="R93" s="234">
        <v>0.16</v>
      </c>
      <c r="S93" s="235" t="str">
        <f t="shared" si="14"/>
        <v>CONFORME</v>
      </c>
      <c r="U93" s="225">
        <v>-0.02</v>
      </c>
      <c r="V93" s="224">
        <f t="shared" si="11"/>
        <v>0.12700799999999998</v>
      </c>
      <c r="W93" s="224">
        <f t="shared" si="18"/>
        <v>-2.0000000000000002E-5</v>
      </c>
      <c r="X93" s="954">
        <f t="shared" si="12"/>
        <v>1.2700799999999999E-4</v>
      </c>
      <c r="Y93" s="227">
        <v>0.08</v>
      </c>
      <c r="Z93" s="224">
        <f t="shared" si="15"/>
        <v>8.0000000000000007E-5</v>
      </c>
    </row>
    <row r="94" spans="2:26">
      <c r="B94" s="225">
        <v>13.5</v>
      </c>
      <c r="C94" s="225">
        <v>-0.02</v>
      </c>
      <c r="D94" s="226">
        <v>0.08</v>
      </c>
      <c r="E94" s="226" t="s">
        <v>8</v>
      </c>
      <c r="F94" s="226" t="s">
        <v>209</v>
      </c>
      <c r="G94" s="227">
        <v>0.08</v>
      </c>
      <c r="H94" s="254">
        <v>1.2779100000000001E-4</v>
      </c>
      <c r="I94" s="256">
        <v>3189</v>
      </c>
      <c r="J94" s="234" t="s">
        <v>287</v>
      </c>
      <c r="K94" s="235" t="s">
        <v>287</v>
      </c>
      <c r="L94" s="232">
        <f>[1]Tolerancias!$F$4</f>
        <v>0.14000000000000001</v>
      </c>
      <c r="M94" s="233" t="str">
        <f t="shared" si="19"/>
        <v>CONFORME</v>
      </c>
      <c r="N94" s="234">
        <f>[1]Tolerancias!$G$4</f>
        <v>0.1</v>
      </c>
      <c r="O94" s="235" t="str">
        <f t="shared" si="20"/>
        <v>CONFORME</v>
      </c>
      <c r="P94" s="232">
        <v>0.3</v>
      </c>
      <c r="Q94" s="233" t="str">
        <f t="shared" si="13"/>
        <v>CONFORME</v>
      </c>
      <c r="R94" s="234">
        <v>0.16</v>
      </c>
      <c r="S94" s="235" t="str">
        <f t="shared" si="14"/>
        <v>CONFORME</v>
      </c>
      <c r="U94" s="225">
        <v>-0.02</v>
      </c>
      <c r="V94" s="224">
        <f t="shared" si="11"/>
        <v>0.12779100000000002</v>
      </c>
      <c r="W94" s="224">
        <f t="shared" si="18"/>
        <v>-2.0000000000000002E-5</v>
      </c>
      <c r="X94" s="954">
        <f t="shared" si="12"/>
        <v>1.2779100000000001E-4</v>
      </c>
      <c r="Y94" s="227">
        <v>0.08</v>
      </c>
      <c r="Z94" s="224">
        <f t="shared" si="15"/>
        <v>8.0000000000000007E-5</v>
      </c>
    </row>
    <row r="95" spans="2:26">
      <c r="B95" s="225">
        <v>14</v>
      </c>
      <c r="C95" s="225" t="s">
        <v>12</v>
      </c>
      <c r="D95" s="226">
        <v>0.1</v>
      </c>
      <c r="E95" s="226" t="s">
        <v>8</v>
      </c>
      <c r="F95" s="226" t="s">
        <v>210</v>
      </c>
      <c r="G95" s="227">
        <v>0.08</v>
      </c>
      <c r="H95" s="254">
        <v>1.2857400000000001E-4</v>
      </c>
      <c r="I95" s="256">
        <v>3189</v>
      </c>
      <c r="J95" s="234" t="s">
        <v>287</v>
      </c>
      <c r="K95" s="235" t="s">
        <v>287</v>
      </c>
      <c r="L95" s="232">
        <f>[1]Tolerancias!$F$4</f>
        <v>0.14000000000000001</v>
      </c>
      <c r="M95" s="233" t="str">
        <f t="shared" si="19"/>
        <v>CONFORME</v>
      </c>
      <c r="N95" s="234">
        <f>[1]Tolerancias!$G$4</f>
        <v>0.1</v>
      </c>
      <c r="O95" s="235" t="str">
        <f t="shared" si="20"/>
        <v>CONFORME</v>
      </c>
      <c r="P95" s="232">
        <v>0.3</v>
      </c>
      <c r="Q95" s="233" t="str">
        <f t="shared" si="13"/>
        <v>CONFORME</v>
      </c>
      <c r="R95" s="234">
        <v>0.16</v>
      </c>
      <c r="S95" s="235" t="str">
        <f t="shared" si="14"/>
        <v>CONFORME</v>
      </c>
      <c r="U95" s="225" t="s">
        <v>12</v>
      </c>
      <c r="V95" s="224">
        <f t="shared" si="11"/>
        <v>0.12857399999999999</v>
      </c>
      <c r="W95" s="224">
        <f t="shared" si="18"/>
        <v>-2.0000000000000002E-5</v>
      </c>
      <c r="X95" s="954">
        <f t="shared" si="12"/>
        <v>1.2857400000000001E-4</v>
      </c>
      <c r="Y95" s="227">
        <v>0.08</v>
      </c>
      <c r="Z95" s="224">
        <f t="shared" si="15"/>
        <v>8.0000000000000007E-5</v>
      </c>
    </row>
    <row r="96" spans="2:26">
      <c r="B96" s="225">
        <v>14.5</v>
      </c>
      <c r="C96" s="225" t="s">
        <v>47</v>
      </c>
      <c r="D96" s="226">
        <v>7.0000000000000007E-2</v>
      </c>
      <c r="E96" s="226" t="s">
        <v>8</v>
      </c>
      <c r="F96" s="226" t="s">
        <v>212</v>
      </c>
      <c r="G96" s="227">
        <v>0.08</v>
      </c>
      <c r="H96" s="254">
        <v>1.29357E-4</v>
      </c>
      <c r="I96" s="256">
        <v>3189</v>
      </c>
      <c r="J96" s="234" t="s">
        <v>287</v>
      </c>
      <c r="K96" s="235" t="s">
        <v>287</v>
      </c>
      <c r="L96" s="232">
        <f>[1]Tolerancias!$F$4</f>
        <v>0.14000000000000001</v>
      </c>
      <c r="M96" s="233" t="str">
        <f t="shared" si="19"/>
        <v>CONFORME</v>
      </c>
      <c r="N96" s="234">
        <f>[1]Tolerancias!$G$4</f>
        <v>0.1</v>
      </c>
      <c r="O96" s="235" t="str">
        <f t="shared" si="20"/>
        <v>CONFORME</v>
      </c>
      <c r="P96" s="232">
        <v>0.3</v>
      </c>
      <c r="Q96" s="233" t="str">
        <f t="shared" si="13"/>
        <v>CONFORME</v>
      </c>
      <c r="R96" s="234">
        <v>0.16</v>
      </c>
      <c r="S96" s="235" t="str">
        <f t="shared" si="14"/>
        <v>CONFORME</v>
      </c>
      <c r="U96" s="225" t="s">
        <v>47</v>
      </c>
      <c r="V96" s="224">
        <f t="shared" si="11"/>
        <v>0.129357</v>
      </c>
      <c r="W96" s="224">
        <f t="shared" si="18"/>
        <v>2.9999999999999997E-5</v>
      </c>
      <c r="X96" s="954">
        <f t="shared" si="12"/>
        <v>1.29357E-4</v>
      </c>
      <c r="Y96" s="227">
        <v>0.08</v>
      </c>
      <c r="Z96" s="224">
        <f t="shared" si="15"/>
        <v>8.0000000000000007E-5</v>
      </c>
    </row>
    <row r="97" spans="2:26">
      <c r="B97" s="225">
        <v>15</v>
      </c>
      <c r="C97" s="225">
        <v>-0.09</v>
      </c>
      <c r="D97" s="226">
        <v>0.11</v>
      </c>
      <c r="E97" s="226" t="s">
        <v>8</v>
      </c>
      <c r="F97" s="226" t="s">
        <v>213</v>
      </c>
      <c r="G97" s="227">
        <v>0.08</v>
      </c>
      <c r="H97" s="254">
        <v>1.3014E-4</v>
      </c>
      <c r="I97" s="256">
        <v>3189</v>
      </c>
      <c r="J97" s="234" t="s">
        <v>287</v>
      </c>
      <c r="K97" s="235" t="s">
        <v>287</v>
      </c>
      <c r="L97" s="232">
        <f>[1]Tolerancias!$F$4</f>
        <v>0.14000000000000001</v>
      </c>
      <c r="M97" s="233" t="str">
        <f t="shared" si="19"/>
        <v>CONFORME</v>
      </c>
      <c r="N97" s="234">
        <f>[1]Tolerancias!$G$4</f>
        <v>0.1</v>
      </c>
      <c r="O97" s="235" t="str">
        <f t="shared" si="20"/>
        <v>NO CONFORME CLASE 0</v>
      </c>
      <c r="P97" s="232">
        <v>0.3</v>
      </c>
      <c r="Q97" s="233" t="str">
        <f t="shared" si="13"/>
        <v>CONFORME</v>
      </c>
      <c r="R97" s="234">
        <v>0.16</v>
      </c>
      <c r="S97" s="235" t="str">
        <f t="shared" si="14"/>
        <v>CONFORME</v>
      </c>
      <c r="U97" s="225">
        <v>-0.09</v>
      </c>
      <c r="V97" s="224">
        <f t="shared" si="11"/>
        <v>0.13014000000000001</v>
      </c>
      <c r="W97" s="224">
        <f t="shared" si="18"/>
        <v>-8.9999999999999992E-5</v>
      </c>
      <c r="X97" s="954">
        <f t="shared" si="12"/>
        <v>1.3014E-4</v>
      </c>
      <c r="Y97" s="227">
        <v>0.08</v>
      </c>
      <c r="Z97" s="224">
        <f t="shared" si="15"/>
        <v>8.0000000000000007E-5</v>
      </c>
    </row>
    <row r="98" spans="2:26">
      <c r="B98" s="225">
        <v>15.5</v>
      </c>
      <c r="C98" s="225">
        <v>0.02</v>
      </c>
      <c r="D98" s="226">
        <v>0.05</v>
      </c>
      <c r="E98" s="226" t="s">
        <v>8</v>
      </c>
      <c r="F98" s="226" t="s">
        <v>215</v>
      </c>
      <c r="G98" s="227">
        <v>0.08</v>
      </c>
      <c r="H98" s="254">
        <v>1.3092299999999999E-4</v>
      </c>
      <c r="I98" s="256">
        <v>3189</v>
      </c>
      <c r="J98" s="234" t="s">
        <v>287</v>
      </c>
      <c r="K98" s="235" t="s">
        <v>287</v>
      </c>
      <c r="L98" s="232">
        <f>[1]Tolerancias!$F$4</f>
        <v>0.14000000000000001</v>
      </c>
      <c r="M98" s="233" t="str">
        <f t="shared" si="19"/>
        <v>CONFORME</v>
      </c>
      <c r="N98" s="234">
        <f>[1]Tolerancias!$G$4</f>
        <v>0.1</v>
      </c>
      <c r="O98" s="235" t="str">
        <f t="shared" si="20"/>
        <v>CONFORME</v>
      </c>
      <c r="P98" s="232">
        <v>0.3</v>
      </c>
      <c r="Q98" s="233" t="str">
        <f t="shared" si="13"/>
        <v>CONFORME</v>
      </c>
      <c r="R98" s="234">
        <v>0.16</v>
      </c>
      <c r="S98" s="235" t="str">
        <f t="shared" si="14"/>
        <v>CONFORME</v>
      </c>
      <c r="U98" s="225">
        <v>0.02</v>
      </c>
      <c r="V98" s="224">
        <f t="shared" si="11"/>
        <v>0.13092299999999998</v>
      </c>
      <c r="W98" s="224">
        <f t="shared" si="18"/>
        <v>2.0000000000000002E-5</v>
      </c>
      <c r="X98" s="954">
        <f t="shared" si="12"/>
        <v>1.3092299999999999E-4</v>
      </c>
      <c r="Y98" s="227">
        <v>0.08</v>
      </c>
      <c r="Z98" s="224">
        <f t="shared" si="15"/>
        <v>8.0000000000000007E-5</v>
      </c>
    </row>
    <row r="99" spans="2:26">
      <c r="B99" s="225">
        <v>16</v>
      </c>
      <c r="C99" s="225">
        <v>-0.02</v>
      </c>
      <c r="D99" s="226">
        <v>0.05</v>
      </c>
      <c r="E99" s="226" t="s">
        <v>8</v>
      </c>
      <c r="F99" s="226" t="s">
        <v>216</v>
      </c>
      <c r="G99" s="227">
        <v>0.08</v>
      </c>
      <c r="H99" s="254">
        <v>1.3170600000000002E-4</v>
      </c>
      <c r="I99" s="256">
        <v>3189</v>
      </c>
      <c r="J99" s="234" t="s">
        <v>287</v>
      </c>
      <c r="K99" s="235" t="s">
        <v>287</v>
      </c>
      <c r="L99" s="232">
        <f>[1]Tolerancias!$F$4</f>
        <v>0.14000000000000001</v>
      </c>
      <c r="M99" s="233" t="str">
        <f t="shared" si="19"/>
        <v>CONFORME</v>
      </c>
      <c r="N99" s="234">
        <f>[1]Tolerancias!$G$4</f>
        <v>0.1</v>
      </c>
      <c r="O99" s="235" t="str">
        <f t="shared" si="20"/>
        <v>CONFORME</v>
      </c>
      <c r="P99" s="232">
        <v>0.3</v>
      </c>
      <c r="Q99" s="233" t="str">
        <f t="shared" si="13"/>
        <v>CONFORME</v>
      </c>
      <c r="R99" s="234">
        <v>0.16</v>
      </c>
      <c r="S99" s="235" t="str">
        <f t="shared" si="14"/>
        <v>CONFORME</v>
      </c>
      <c r="U99" s="225">
        <v>-0.02</v>
      </c>
      <c r="V99" s="224">
        <f t="shared" si="11"/>
        <v>0.13170600000000002</v>
      </c>
      <c r="W99" s="224">
        <f t="shared" si="18"/>
        <v>-2.0000000000000002E-5</v>
      </c>
      <c r="X99" s="954">
        <f t="shared" si="12"/>
        <v>1.3170600000000002E-4</v>
      </c>
      <c r="Y99" s="227">
        <v>0.08</v>
      </c>
      <c r="Z99" s="224">
        <f t="shared" si="15"/>
        <v>8.0000000000000007E-5</v>
      </c>
    </row>
    <row r="100" spans="2:26">
      <c r="B100" s="225">
        <v>16.5</v>
      </c>
      <c r="C100" s="225">
        <v>0</v>
      </c>
      <c r="D100" s="226">
        <v>0.03</v>
      </c>
      <c r="E100" s="226" t="s">
        <v>8</v>
      </c>
      <c r="F100" s="226" t="s">
        <v>219</v>
      </c>
      <c r="G100" s="227">
        <v>0.08</v>
      </c>
      <c r="H100" s="254">
        <v>1.3248900000000001E-4</v>
      </c>
      <c r="I100" s="256">
        <v>3189</v>
      </c>
      <c r="J100" s="234" t="s">
        <v>287</v>
      </c>
      <c r="K100" s="235" t="s">
        <v>287</v>
      </c>
      <c r="L100" s="232">
        <f>[1]Tolerancias!$F$4</f>
        <v>0.14000000000000001</v>
      </c>
      <c r="M100" s="233" t="str">
        <f t="shared" si="19"/>
        <v>CONFORME</v>
      </c>
      <c r="N100" s="234">
        <f>[1]Tolerancias!$G$4</f>
        <v>0.1</v>
      </c>
      <c r="O100" s="235" t="str">
        <f t="shared" si="20"/>
        <v>CONFORME</v>
      </c>
      <c r="P100" s="232">
        <v>0.3</v>
      </c>
      <c r="Q100" s="233" t="str">
        <f t="shared" si="13"/>
        <v>CONFORME</v>
      </c>
      <c r="R100" s="234">
        <v>0.16</v>
      </c>
      <c r="S100" s="235" t="str">
        <f t="shared" si="14"/>
        <v>CONFORME</v>
      </c>
      <c r="U100" s="225">
        <v>0</v>
      </c>
      <c r="V100" s="224">
        <f t="shared" si="11"/>
        <v>0.13248900000000002</v>
      </c>
      <c r="W100" s="224">
        <f t="shared" si="18"/>
        <v>0</v>
      </c>
      <c r="X100" s="954">
        <f t="shared" si="12"/>
        <v>1.3248900000000001E-4</v>
      </c>
      <c r="Y100" s="227">
        <v>0.08</v>
      </c>
      <c r="Z100" s="224">
        <f t="shared" si="15"/>
        <v>8.0000000000000007E-5</v>
      </c>
    </row>
    <row r="101" spans="2:26">
      <c r="B101" s="225">
        <v>17</v>
      </c>
      <c r="C101" s="225">
        <v>0.12</v>
      </c>
      <c r="D101" s="226">
        <v>0.02</v>
      </c>
      <c r="E101" s="226" t="s">
        <v>8</v>
      </c>
      <c r="F101" s="226" t="s">
        <v>221</v>
      </c>
      <c r="G101" s="227">
        <v>0.08</v>
      </c>
      <c r="H101" s="254">
        <v>1.3327200000000001E-4</v>
      </c>
      <c r="I101" s="256">
        <v>3189</v>
      </c>
      <c r="J101" s="234" t="s">
        <v>287</v>
      </c>
      <c r="K101" s="235" t="s">
        <v>287</v>
      </c>
      <c r="L101" s="232">
        <f>[1]Tolerancias!$F$4</f>
        <v>0.14000000000000001</v>
      </c>
      <c r="M101" s="233" t="str">
        <f t="shared" si="19"/>
        <v>CONFORME</v>
      </c>
      <c r="N101" s="234">
        <f>[1]Tolerancias!$G$4</f>
        <v>0.1</v>
      </c>
      <c r="O101" s="235" t="str">
        <f t="shared" si="20"/>
        <v>CONFORME</v>
      </c>
      <c r="P101" s="232">
        <v>0.3</v>
      </c>
      <c r="Q101" s="233" t="str">
        <f t="shared" si="13"/>
        <v>CONFORME</v>
      </c>
      <c r="R101" s="234">
        <v>0.16</v>
      </c>
      <c r="S101" s="235" t="str">
        <f t="shared" si="14"/>
        <v>CONFORME</v>
      </c>
      <c r="U101" s="225">
        <v>0.12</v>
      </c>
      <c r="V101" s="224">
        <f t="shared" si="11"/>
        <v>0.133272</v>
      </c>
      <c r="W101" s="224">
        <f t="shared" si="18"/>
        <v>1.1999999999999999E-4</v>
      </c>
      <c r="X101" s="954">
        <f t="shared" si="12"/>
        <v>1.3327200000000001E-4</v>
      </c>
      <c r="Y101" s="227">
        <v>0.08</v>
      </c>
      <c r="Z101" s="224">
        <f t="shared" si="15"/>
        <v>8.0000000000000007E-5</v>
      </c>
    </row>
    <row r="102" spans="2:26">
      <c r="B102" s="225">
        <v>17.5</v>
      </c>
      <c r="C102" s="225">
        <v>-0.06</v>
      </c>
      <c r="D102" s="226">
        <v>0.05</v>
      </c>
      <c r="E102" s="226" t="s">
        <v>8</v>
      </c>
      <c r="F102" s="226" t="s">
        <v>222</v>
      </c>
      <c r="G102" s="227">
        <v>0.08</v>
      </c>
      <c r="H102" s="254">
        <v>1.34055E-4</v>
      </c>
      <c r="I102" s="256">
        <v>3189</v>
      </c>
      <c r="J102" s="234" t="s">
        <v>287</v>
      </c>
      <c r="K102" s="235" t="s">
        <v>287</v>
      </c>
      <c r="L102" s="232">
        <f>[1]Tolerancias!$F$4</f>
        <v>0.14000000000000001</v>
      </c>
      <c r="M102" s="233" t="str">
        <f t="shared" si="19"/>
        <v>CONFORME</v>
      </c>
      <c r="N102" s="234">
        <f>[1]Tolerancias!$G$4</f>
        <v>0.1</v>
      </c>
      <c r="O102" s="235" t="str">
        <f t="shared" si="20"/>
        <v>CONFORME</v>
      </c>
      <c r="P102" s="232">
        <v>0.3</v>
      </c>
      <c r="Q102" s="233" t="str">
        <f t="shared" si="13"/>
        <v>CONFORME</v>
      </c>
      <c r="R102" s="234">
        <v>0.16</v>
      </c>
      <c r="S102" s="235" t="str">
        <f t="shared" si="14"/>
        <v>CONFORME</v>
      </c>
      <c r="U102" s="225">
        <v>-0.06</v>
      </c>
      <c r="V102" s="224">
        <f t="shared" si="11"/>
        <v>0.13405500000000001</v>
      </c>
      <c r="W102" s="224">
        <f t="shared" si="18"/>
        <v>-5.9999999999999995E-5</v>
      </c>
      <c r="X102" s="954">
        <f t="shared" si="12"/>
        <v>1.34055E-4</v>
      </c>
      <c r="Y102" s="227">
        <v>0.08</v>
      </c>
      <c r="Z102" s="224">
        <f t="shared" si="15"/>
        <v>8.0000000000000007E-5</v>
      </c>
    </row>
    <row r="103" spans="2:26">
      <c r="B103" s="225">
        <v>18</v>
      </c>
      <c r="C103" s="225" t="s">
        <v>29</v>
      </c>
      <c r="D103" s="226">
        <v>7.0000000000000007E-2</v>
      </c>
      <c r="E103" s="226" t="s">
        <v>8</v>
      </c>
      <c r="F103" s="226" t="s">
        <v>224</v>
      </c>
      <c r="G103" s="227">
        <v>0.08</v>
      </c>
      <c r="H103" s="254">
        <v>1.34838E-4</v>
      </c>
      <c r="I103" s="256">
        <v>3189</v>
      </c>
      <c r="J103" s="234" t="s">
        <v>287</v>
      </c>
      <c r="K103" s="235" t="s">
        <v>287</v>
      </c>
      <c r="L103" s="232">
        <f>[1]Tolerancias!$F$4</f>
        <v>0.14000000000000001</v>
      </c>
      <c r="M103" s="233" t="str">
        <f t="shared" si="19"/>
        <v>CONFORME</v>
      </c>
      <c r="N103" s="234">
        <f>[1]Tolerancias!$G$4</f>
        <v>0.1</v>
      </c>
      <c r="O103" s="235" t="str">
        <f t="shared" si="20"/>
        <v>CONFORME</v>
      </c>
      <c r="P103" s="232">
        <v>0.3</v>
      </c>
      <c r="Q103" s="233" t="str">
        <f t="shared" si="13"/>
        <v>CONFORME</v>
      </c>
      <c r="R103" s="234">
        <v>0.16</v>
      </c>
      <c r="S103" s="235" t="str">
        <f t="shared" si="14"/>
        <v>CONFORME</v>
      </c>
      <c r="U103" s="225" t="s">
        <v>29</v>
      </c>
      <c r="V103" s="224">
        <f t="shared" si="11"/>
        <v>0.13483799999999999</v>
      </c>
      <c r="W103" s="224">
        <f t="shared" si="18"/>
        <v>-1.0000000000000001E-5</v>
      </c>
      <c r="X103" s="954">
        <f t="shared" si="12"/>
        <v>1.34838E-4</v>
      </c>
      <c r="Y103" s="227">
        <v>0.08</v>
      </c>
      <c r="Z103" s="224">
        <f t="shared" si="15"/>
        <v>8.0000000000000007E-5</v>
      </c>
    </row>
    <row r="104" spans="2:26">
      <c r="B104" s="225">
        <v>18.5</v>
      </c>
      <c r="C104" s="225">
        <v>0.08</v>
      </c>
      <c r="D104" s="226">
        <v>0.04</v>
      </c>
      <c r="E104" s="226" t="s">
        <v>8</v>
      </c>
      <c r="F104" s="226" t="s">
        <v>225</v>
      </c>
      <c r="G104" s="227">
        <v>0.08</v>
      </c>
      <c r="H104" s="254">
        <v>1.3562099999999999E-4</v>
      </c>
      <c r="I104" s="256">
        <v>3189</v>
      </c>
      <c r="J104" s="234" t="s">
        <v>287</v>
      </c>
      <c r="K104" s="235" t="s">
        <v>287</v>
      </c>
      <c r="L104" s="232">
        <f>[1]Tolerancias!$F$4</f>
        <v>0.14000000000000001</v>
      </c>
      <c r="M104" s="233" t="str">
        <f t="shared" si="19"/>
        <v>CONFORME</v>
      </c>
      <c r="N104" s="234">
        <f>[1]Tolerancias!$G$4</f>
        <v>0.1</v>
      </c>
      <c r="O104" s="235" t="str">
        <f t="shared" si="20"/>
        <v>CONFORME</v>
      </c>
      <c r="P104" s="232">
        <v>0.3</v>
      </c>
      <c r="Q104" s="233" t="str">
        <f t="shared" si="13"/>
        <v>CONFORME</v>
      </c>
      <c r="R104" s="234">
        <v>0.16</v>
      </c>
      <c r="S104" s="235" t="str">
        <f t="shared" si="14"/>
        <v>CONFORME</v>
      </c>
      <c r="U104" s="225">
        <v>0.08</v>
      </c>
      <c r="V104" s="224">
        <f t="shared" si="11"/>
        <v>0.13562099999999999</v>
      </c>
      <c r="W104" s="224">
        <f t="shared" si="18"/>
        <v>8.0000000000000007E-5</v>
      </c>
      <c r="X104" s="954">
        <f t="shared" si="12"/>
        <v>1.3562099999999999E-4</v>
      </c>
      <c r="Y104" s="227">
        <v>0.08</v>
      </c>
      <c r="Z104" s="224">
        <f t="shared" si="15"/>
        <v>8.0000000000000007E-5</v>
      </c>
    </row>
    <row r="105" spans="2:26">
      <c r="B105" s="225">
        <v>19</v>
      </c>
      <c r="C105" s="225">
        <v>0.04</v>
      </c>
      <c r="D105" s="226">
        <v>0.03</v>
      </c>
      <c r="E105" s="226" t="s">
        <v>8</v>
      </c>
      <c r="F105" s="226" t="s">
        <v>227</v>
      </c>
      <c r="G105" s="227">
        <v>0.09</v>
      </c>
      <c r="H105" s="254">
        <v>1.3640400000000002E-4</v>
      </c>
      <c r="I105" s="256">
        <v>3189</v>
      </c>
      <c r="J105" s="234" t="s">
        <v>287</v>
      </c>
      <c r="K105" s="235" t="s">
        <v>287</v>
      </c>
      <c r="L105" s="232">
        <f>[1]Tolerancias!$F$4</f>
        <v>0.14000000000000001</v>
      </c>
      <c r="M105" s="233" t="str">
        <f t="shared" si="19"/>
        <v>CONFORME</v>
      </c>
      <c r="N105" s="234">
        <f>[1]Tolerancias!$G$4</f>
        <v>0.1</v>
      </c>
      <c r="O105" s="235" t="str">
        <f t="shared" si="20"/>
        <v>CONFORME</v>
      </c>
      <c r="P105" s="232">
        <v>0.3</v>
      </c>
      <c r="Q105" s="233" t="str">
        <f t="shared" si="13"/>
        <v>CONFORME</v>
      </c>
      <c r="R105" s="234">
        <v>0.16</v>
      </c>
      <c r="S105" s="235" t="str">
        <f t="shared" si="14"/>
        <v>CONFORME</v>
      </c>
      <c r="U105" s="225">
        <v>0.04</v>
      </c>
      <c r="V105" s="224">
        <f t="shared" si="11"/>
        <v>0.13640400000000003</v>
      </c>
      <c r="W105" s="224">
        <f t="shared" si="18"/>
        <v>4.0000000000000003E-5</v>
      </c>
      <c r="X105" s="954">
        <f t="shared" si="12"/>
        <v>1.3640400000000002E-4</v>
      </c>
      <c r="Y105" s="227">
        <v>0.09</v>
      </c>
      <c r="Z105" s="224">
        <f t="shared" si="15"/>
        <v>8.9999999999999992E-5</v>
      </c>
    </row>
    <row r="106" spans="2:26">
      <c r="B106" s="225">
        <v>19.5</v>
      </c>
      <c r="C106" s="225">
        <v>0.05</v>
      </c>
      <c r="D106" s="226">
        <v>0.05</v>
      </c>
      <c r="E106" s="226" t="s">
        <v>8</v>
      </c>
      <c r="F106" s="226" t="s">
        <v>228</v>
      </c>
      <c r="G106" s="227">
        <v>0.09</v>
      </c>
      <c r="H106" s="254">
        <v>1.3718700000000001E-4</v>
      </c>
      <c r="I106" s="256">
        <v>3189</v>
      </c>
      <c r="J106" s="234" t="s">
        <v>287</v>
      </c>
      <c r="K106" s="235" t="s">
        <v>287</v>
      </c>
      <c r="L106" s="232">
        <f>[1]Tolerancias!$F$4</f>
        <v>0.14000000000000001</v>
      </c>
      <c r="M106" s="233" t="str">
        <f t="shared" si="19"/>
        <v>CONFORME</v>
      </c>
      <c r="N106" s="234">
        <f>[1]Tolerancias!$G$4</f>
        <v>0.1</v>
      </c>
      <c r="O106" s="235" t="str">
        <f t="shared" si="20"/>
        <v>CONFORME</v>
      </c>
      <c r="P106" s="232">
        <v>0.3</v>
      </c>
      <c r="Q106" s="233" t="str">
        <f t="shared" si="13"/>
        <v>CONFORME</v>
      </c>
      <c r="R106" s="234">
        <v>0.16</v>
      </c>
      <c r="S106" s="235" t="str">
        <f t="shared" si="14"/>
        <v>CONFORME</v>
      </c>
      <c r="U106" s="225">
        <v>0.05</v>
      </c>
      <c r="V106" s="224">
        <f t="shared" si="11"/>
        <v>0.137187</v>
      </c>
      <c r="W106" s="224">
        <f t="shared" si="18"/>
        <v>5.0000000000000002E-5</v>
      </c>
      <c r="X106" s="954">
        <f t="shared" si="12"/>
        <v>1.3718700000000001E-4</v>
      </c>
      <c r="Y106" s="227">
        <v>0.09</v>
      </c>
      <c r="Z106" s="224">
        <f t="shared" si="15"/>
        <v>8.9999999999999992E-5</v>
      </c>
    </row>
    <row r="107" spans="2:26">
      <c r="B107" s="225">
        <v>20</v>
      </c>
      <c r="C107" s="225">
        <v>7.0000000000000007E-2</v>
      </c>
      <c r="D107" s="226">
        <v>7.0000000000000007E-2</v>
      </c>
      <c r="E107" s="226" t="s">
        <v>8</v>
      </c>
      <c r="F107" s="226" t="s">
        <v>229</v>
      </c>
      <c r="G107" s="227">
        <v>0.09</v>
      </c>
      <c r="H107" s="254">
        <v>1.3797000000000001E-4</v>
      </c>
      <c r="I107" s="256">
        <v>3189</v>
      </c>
      <c r="J107" s="234" t="s">
        <v>287</v>
      </c>
      <c r="K107" s="235" t="s">
        <v>287</v>
      </c>
      <c r="L107" s="232">
        <f>[1]Tolerancias!$F$4</f>
        <v>0.14000000000000001</v>
      </c>
      <c r="M107" s="233" t="str">
        <f t="shared" si="19"/>
        <v>CONFORME</v>
      </c>
      <c r="N107" s="234">
        <f>[1]Tolerancias!$G$4</f>
        <v>0.1</v>
      </c>
      <c r="O107" s="235" t="str">
        <f t="shared" si="20"/>
        <v>CONFORME</v>
      </c>
      <c r="P107" s="232">
        <v>0.3</v>
      </c>
      <c r="Q107" s="233" t="str">
        <f t="shared" si="13"/>
        <v>CONFORME</v>
      </c>
      <c r="R107" s="234">
        <v>0.16</v>
      </c>
      <c r="S107" s="235" t="str">
        <f t="shared" si="14"/>
        <v>CONFORME</v>
      </c>
      <c r="U107" s="225">
        <v>7.0000000000000007E-2</v>
      </c>
      <c r="V107" s="224">
        <f t="shared" si="11"/>
        <v>0.13797000000000001</v>
      </c>
      <c r="W107" s="224">
        <f t="shared" si="18"/>
        <v>7.0000000000000007E-5</v>
      </c>
      <c r="X107" s="954">
        <f t="shared" si="12"/>
        <v>1.3797000000000001E-4</v>
      </c>
      <c r="Y107" s="227">
        <v>0.09</v>
      </c>
      <c r="Z107" s="224">
        <f t="shared" si="15"/>
        <v>8.9999999999999992E-5</v>
      </c>
    </row>
    <row r="108" spans="2:26">
      <c r="B108" s="225">
        <v>20.5</v>
      </c>
      <c r="C108" s="225">
        <v>0.08</v>
      </c>
      <c r="D108" s="226">
        <v>0.04</v>
      </c>
      <c r="E108" s="226" t="s">
        <v>8</v>
      </c>
      <c r="F108" s="226" t="s">
        <v>230</v>
      </c>
      <c r="G108" s="227">
        <v>0.09</v>
      </c>
      <c r="H108" s="254">
        <v>1.38753E-4</v>
      </c>
      <c r="I108" s="256">
        <v>3189</v>
      </c>
      <c r="J108" s="234" t="s">
        <v>287</v>
      </c>
      <c r="K108" s="235" t="s">
        <v>287</v>
      </c>
      <c r="L108" s="232">
        <f>[1]Tolerancias!$F$4</f>
        <v>0.14000000000000001</v>
      </c>
      <c r="M108" s="233" t="str">
        <f t="shared" si="19"/>
        <v>CONFORME</v>
      </c>
      <c r="N108" s="234">
        <f>[1]Tolerancias!$G$4</f>
        <v>0.1</v>
      </c>
      <c r="O108" s="235" t="str">
        <f t="shared" si="20"/>
        <v>CONFORME</v>
      </c>
      <c r="P108" s="232">
        <v>0.3</v>
      </c>
      <c r="Q108" s="233" t="str">
        <f t="shared" si="13"/>
        <v>CONFORME</v>
      </c>
      <c r="R108" s="234">
        <v>0.16</v>
      </c>
      <c r="S108" s="235" t="str">
        <f t="shared" si="14"/>
        <v>CONFORME</v>
      </c>
      <c r="U108" s="225">
        <v>0.08</v>
      </c>
      <c r="V108" s="224">
        <f t="shared" si="11"/>
        <v>0.13875300000000002</v>
      </c>
      <c r="W108" s="224">
        <f t="shared" si="18"/>
        <v>8.0000000000000007E-5</v>
      </c>
      <c r="X108" s="954">
        <f t="shared" si="12"/>
        <v>1.38753E-4</v>
      </c>
      <c r="Y108" s="227">
        <v>0.09</v>
      </c>
      <c r="Z108" s="224">
        <f t="shared" si="15"/>
        <v>8.9999999999999992E-5</v>
      </c>
    </row>
    <row r="109" spans="2:26">
      <c r="B109" s="225">
        <v>21</v>
      </c>
      <c r="C109" s="225">
        <v>7.0000000000000007E-2</v>
      </c>
      <c r="D109" s="226">
        <v>0.03</v>
      </c>
      <c r="E109" s="226" t="s">
        <v>8</v>
      </c>
      <c r="F109" s="226" t="s">
        <v>231</v>
      </c>
      <c r="G109" s="227">
        <v>0.09</v>
      </c>
      <c r="H109" s="254">
        <v>1.3953600000000003E-4</v>
      </c>
      <c r="I109" s="256">
        <v>3189</v>
      </c>
      <c r="J109" s="234" t="s">
        <v>287</v>
      </c>
      <c r="K109" s="235" t="s">
        <v>287</v>
      </c>
      <c r="L109" s="232">
        <f>[1]Tolerancias!$F$4</f>
        <v>0.14000000000000001</v>
      </c>
      <c r="M109" s="233" t="str">
        <f t="shared" si="19"/>
        <v>CONFORME</v>
      </c>
      <c r="N109" s="234">
        <f>[1]Tolerancias!$G$4</f>
        <v>0.1</v>
      </c>
      <c r="O109" s="235" t="str">
        <f t="shared" si="20"/>
        <v>CONFORME</v>
      </c>
      <c r="P109" s="232">
        <v>0.3</v>
      </c>
      <c r="Q109" s="233" t="str">
        <f t="shared" si="13"/>
        <v>CONFORME</v>
      </c>
      <c r="R109" s="234">
        <v>0.16</v>
      </c>
      <c r="S109" s="235" t="str">
        <f t="shared" si="14"/>
        <v>CONFORME</v>
      </c>
      <c r="U109" s="225">
        <v>7.0000000000000007E-2</v>
      </c>
      <c r="V109" s="224">
        <f t="shared" si="11"/>
        <v>0.13953600000000002</v>
      </c>
      <c r="W109" s="224">
        <f t="shared" si="18"/>
        <v>7.0000000000000007E-5</v>
      </c>
      <c r="X109" s="954">
        <f t="shared" si="12"/>
        <v>1.3953600000000003E-4</v>
      </c>
      <c r="Y109" s="227">
        <v>0.09</v>
      </c>
      <c r="Z109" s="224">
        <f t="shared" si="15"/>
        <v>8.9999999999999992E-5</v>
      </c>
    </row>
    <row r="110" spans="2:26">
      <c r="B110" s="225">
        <v>21.5</v>
      </c>
      <c r="C110" s="225">
        <v>0.08</v>
      </c>
      <c r="D110" s="226">
        <v>0.04</v>
      </c>
      <c r="E110" s="226" t="s">
        <v>8</v>
      </c>
      <c r="F110" s="226" t="s">
        <v>232</v>
      </c>
      <c r="G110" s="227">
        <v>0.09</v>
      </c>
      <c r="H110" s="254">
        <v>1.4031900000000002E-4</v>
      </c>
      <c r="I110" s="256">
        <v>3189</v>
      </c>
      <c r="J110" s="234" t="s">
        <v>287</v>
      </c>
      <c r="K110" s="235" t="s">
        <v>287</v>
      </c>
      <c r="L110" s="232">
        <f>[1]Tolerancias!$F$4</f>
        <v>0.14000000000000001</v>
      </c>
      <c r="M110" s="233" t="str">
        <f t="shared" si="19"/>
        <v>CONFORME</v>
      </c>
      <c r="N110" s="234">
        <f>[1]Tolerancias!$G$4</f>
        <v>0.1</v>
      </c>
      <c r="O110" s="235" t="str">
        <f t="shared" si="20"/>
        <v>CONFORME</v>
      </c>
      <c r="P110" s="232">
        <v>0.3</v>
      </c>
      <c r="Q110" s="233" t="str">
        <f t="shared" si="13"/>
        <v>CONFORME</v>
      </c>
      <c r="R110" s="234">
        <v>0.16</v>
      </c>
      <c r="S110" s="235" t="str">
        <f t="shared" si="14"/>
        <v>CONFORME</v>
      </c>
      <c r="U110" s="225">
        <v>0.08</v>
      </c>
      <c r="V110" s="224">
        <f t="shared" si="11"/>
        <v>0.14031900000000003</v>
      </c>
      <c r="W110" s="224">
        <f t="shared" si="18"/>
        <v>8.0000000000000007E-5</v>
      </c>
      <c r="X110" s="954">
        <f t="shared" si="12"/>
        <v>1.4031900000000002E-4</v>
      </c>
      <c r="Y110" s="227">
        <v>0.09</v>
      </c>
      <c r="Z110" s="224">
        <f t="shared" si="15"/>
        <v>8.9999999999999992E-5</v>
      </c>
    </row>
    <row r="111" spans="2:26">
      <c r="B111" s="225">
        <v>22</v>
      </c>
      <c r="C111" s="225">
        <v>0.12</v>
      </c>
      <c r="D111" s="226">
        <v>0.05</v>
      </c>
      <c r="E111" s="226" t="s">
        <v>8</v>
      </c>
      <c r="F111" s="226" t="s">
        <v>233</v>
      </c>
      <c r="G111" s="227">
        <v>0.09</v>
      </c>
      <c r="H111" s="254">
        <v>1.4110199999999999E-4</v>
      </c>
      <c r="I111" s="256">
        <v>3189</v>
      </c>
      <c r="J111" s="234" t="s">
        <v>287</v>
      </c>
      <c r="K111" s="235" t="s">
        <v>287</v>
      </c>
      <c r="L111" s="232">
        <f>[1]Tolerancias!$F$4</f>
        <v>0.14000000000000001</v>
      </c>
      <c r="M111" s="233" t="str">
        <f t="shared" si="19"/>
        <v>CONFORME</v>
      </c>
      <c r="N111" s="234">
        <f>[1]Tolerancias!$G$4</f>
        <v>0.1</v>
      </c>
      <c r="O111" s="235" t="str">
        <f t="shared" si="20"/>
        <v>CONFORME</v>
      </c>
      <c r="P111" s="232">
        <v>0.3</v>
      </c>
      <c r="Q111" s="233" t="str">
        <f t="shared" si="13"/>
        <v>CONFORME</v>
      </c>
      <c r="R111" s="234">
        <v>0.16</v>
      </c>
      <c r="S111" s="235" t="str">
        <f t="shared" si="14"/>
        <v>CONFORME</v>
      </c>
      <c r="U111" s="225">
        <v>0.12</v>
      </c>
      <c r="V111" s="224">
        <f t="shared" si="11"/>
        <v>0.14110200000000001</v>
      </c>
      <c r="W111" s="224">
        <f t="shared" si="18"/>
        <v>1.1999999999999999E-4</v>
      </c>
      <c r="X111" s="954">
        <f t="shared" si="12"/>
        <v>1.4110199999999999E-4</v>
      </c>
      <c r="Y111" s="227">
        <v>0.09</v>
      </c>
      <c r="Z111" s="224">
        <f t="shared" si="15"/>
        <v>8.9999999999999992E-5</v>
      </c>
    </row>
    <row r="112" spans="2:26">
      <c r="B112" s="225">
        <v>22.5</v>
      </c>
      <c r="C112" s="225">
        <v>0.03</v>
      </c>
      <c r="D112" s="226">
        <v>0.12</v>
      </c>
      <c r="E112" s="226" t="s">
        <v>8</v>
      </c>
      <c r="F112" s="226" t="s">
        <v>234</v>
      </c>
      <c r="G112" s="227">
        <v>0.09</v>
      </c>
      <c r="H112" s="254">
        <v>1.4188499999999999E-4</v>
      </c>
      <c r="I112" s="256">
        <v>3189</v>
      </c>
      <c r="J112" s="234" t="s">
        <v>287</v>
      </c>
      <c r="K112" s="235" t="s">
        <v>287</v>
      </c>
      <c r="L112" s="232">
        <f>[1]Tolerancias!$F$4</f>
        <v>0.14000000000000001</v>
      </c>
      <c r="M112" s="233" t="str">
        <f t="shared" si="19"/>
        <v>CONFORME</v>
      </c>
      <c r="N112" s="234">
        <f>[1]Tolerancias!$G$4</f>
        <v>0.1</v>
      </c>
      <c r="O112" s="235" t="str">
        <f t="shared" si="20"/>
        <v>NO CONFORME CLASE 0</v>
      </c>
      <c r="P112" s="232">
        <v>0.3</v>
      </c>
      <c r="Q112" s="233" t="str">
        <f t="shared" si="13"/>
        <v>CONFORME</v>
      </c>
      <c r="R112" s="234">
        <v>0.16</v>
      </c>
      <c r="S112" s="235" t="str">
        <f t="shared" si="14"/>
        <v>CONFORME</v>
      </c>
      <c r="U112" s="225">
        <v>0.03</v>
      </c>
      <c r="V112" s="224">
        <f t="shared" si="11"/>
        <v>0.14188499999999998</v>
      </c>
      <c r="W112" s="224">
        <f t="shared" si="18"/>
        <v>2.9999999999999997E-5</v>
      </c>
      <c r="X112" s="954">
        <f t="shared" si="12"/>
        <v>1.4188499999999999E-4</v>
      </c>
      <c r="Y112" s="227">
        <v>0.09</v>
      </c>
      <c r="Z112" s="224">
        <f t="shared" si="15"/>
        <v>8.9999999999999992E-5</v>
      </c>
    </row>
    <row r="113" spans="2:26">
      <c r="B113" s="225">
        <v>23</v>
      </c>
      <c r="C113" s="225">
        <v>0.03</v>
      </c>
      <c r="D113" s="226">
        <v>0.06</v>
      </c>
      <c r="E113" s="226" t="s">
        <v>8</v>
      </c>
      <c r="F113" s="226" t="s">
        <v>236</v>
      </c>
      <c r="G113" s="227">
        <v>0.09</v>
      </c>
      <c r="H113" s="254">
        <v>1.4266800000000001E-4</v>
      </c>
      <c r="I113" s="256">
        <v>3189</v>
      </c>
      <c r="J113" s="234" t="s">
        <v>287</v>
      </c>
      <c r="K113" s="235" t="s">
        <v>287</v>
      </c>
      <c r="L113" s="232">
        <f>[1]Tolerancias!$F$4</f>
        <v>0.14000000000000001</v>
      </c>
      <c r="M113" s="233" t="str">
        <f t="shared" si="19"/>
        <v>CONFORME</v>
      </c>
      <c r="N113" s="234">
        <f>[1]Tolerancias!$G$4</f>
        <v>0.1</v>
      </c>
      <c r="O113" s="235" t="str">
        <f t="shared" si="20"/>
        <v>CONFORME</v>
      </c>
      <c r="P113" s="232">
        <v>0.3</v>
      </c>
      <c r="Q113" s="233" t="str">
        <f t="shared" si="13"/>
        <v>CONFORME</v>
      </c>
      <c r="R113" s="234">
        <v>0.16</v>
      </c>
      <c r="S113" s="235" t="str">
        <f t="shared" si="14"/>
        <v>CONFORME</v>
      </c>
      <c r="U113" s="225">
        <v>0.03</v>
      </c>
      <c r="V113" s="224">
        <f t="shared" si="11"/>
        <v>0.14266800000000002</v>
      </c>
      <c r="W113" s="224">
        <f t="shared" si="18"/>
        <v>2.9999999999999997E-5</v>
      </c>
      <c r="X113" s="954">
        <f t="shared" si="12"/>
        <v>1.4266800000000001E-4</v>
      </c>
      <c r="Y113" s="227">
        <v>0.09</v>
      </c>
      <c r="Z113" s="224">
        <f t="shared" si="15"/>
        <v>8.9999999999999992E-5</v>
      </c>
    </row>
    <row r="114" spans="2:26">
      <c r="B114" s="225">
        <v>23.5</v>
      </c>
      <c r="C114" s="225">
        <v>7.0000000000000007E-2</v>
      </c>
      <c r="D114" s="226">
        <v>0.06</v>
      </c>
      <c r="E114" s="226" t="s">
        <v>8</v>
      </c>
      <c r="F114" s="226" t="s">
        <v>237</v>
      </c>
      <c r="G114" s="227">
        <v>0.09</v>
      </c>
      <c r="H114" s="254">
        <v>1.4345100000000001E-4</v>
      </c>
      <c r="I114" s="256">
        <v>3189</v>
      </c>
      <c r="J114" s="234" t="s">
        <v>287</v>
      </c>
      <c r="K114" s="235" t="s">
        <v>287</v>
      </c>
      <c r="L114" s="232">
        <f>[1]Tolerancias!$F$4</f>
        <v>0.14000000000000001</v>
      </c>
      <c r="M114" s="233" t="str">
        <f t="shared" si="19"/>
        <v>CONFORME</v>
      </c>
      <c r="N114" s="234">
        <f>[1]Tolerancias!$G$4</f>
        <v>0.1</v>
      </c>
      <c r="O114" s="235" t="str">
        <f t="shared" si="20"/>
        <v>CONFORME</v>
      </c>
      <c r="P114" s="232">
        <v>0.3</v>
      </c>
      <c r="Q114" s="233" t="str">
        <f t="shared" si="13"/>
        <v>CONFORME</v>
      </c>
      <c r="R114" s="234">
        <v>0.16</v>
      </c>
      <c r="S114" s="235" t="str">
        <f t="shared" si="14"/>
        <v>CONFORME</v>
      </c>
      <c r="U114" s="225">
        <v>7.0000000000000007E-2</v>
      </c>
      <c r="V114" s="224">
        <f t="shared" si="11"/>
        <v>0.143451</v>
      </c>
      <c r="W114" s="224">
        <f t="shared" si="18"/>
        <v>7.0000000000000007E-5</v>
      </c>
      <c r="X114" s="954">
        <f t="shared" si="12"/>
        <v>1.4345100000000001E-4</v>
      </c>
      <c r="Y114" s="227">
        <v>0.09</v>
      </c>
      <c r="Z114" s="224">
        <f t="shared" si="15"/>
        <v>8.9999999999999992E-5</v>
      </c>
    </row>
    <row r="115" spans="2:26">
      <c r="B115" s="225">
        <v>24</v>
      </c>
      <c r="C115" s="225">
        <v>0.01</v>
      </c>
      <c r="D115" s="226">
        <v>0.05</v>
      </c>
      <c r="E115" s="226" t="s">
        <v>8</v>
      </c>
      <c r="F115" s="226" t="s">
        <v>238</v>
      </c>
      <c r="G115" s="227">
        <v>0.09</v>
      </c>
      <c r="H115" s="254">
        <v>1.44234E-4</v>
      </c>
      <c r="I115" s="256">
        <v>3189</v>
      </c>
      <c r="J115" s="234" t="s">
        <v>287</v>
      </c>
      <c r="K115" s="235" t="s">
        <v>287</v>
      </c>
      <c r="L115" s="232">
        <f>[1]Tolerancias!$F$4</f>
        <v>0.14000000000000001</v>
      </c>
      <c r="M115" s="233" t="str">
        <f t="shared" si="19"/>
        <v>CONFORME</v>
      </c>
      <c r="N115" s="234">
        <f>[1]Tolerancias!$G$4</f>
        <v>0.1</v>
      </c>
      <c r="O115" s="235" t="str">
        <f t="shared" si="20"/>
        <v>CONFORME</v>
      </c>
      <c r="P115" s="232">
        <v>0.3</v>
      </c>
      <c r="Q115" s="233" t="str">
        <f t="shared" si="13"/>
        <v>CONFORME</v>
      </c>
      <c r="R115" s="234">
        <v>0.16</v>
      </c>
      <c r="S115" s="235" t="str">
        <f t="shared" si="14"/>
        <v>CONFORME</v>
      </c>
      <c r="U115" s="225">
        <v>0.01</v>
      </c>
      <c r="V115" s="224">
        <f t="shared" si="11"/>
        <v>0.144234</v>
      </c>
      <c r="W115" s="224">
        <f t="shared" si="18"/>
        <v>1.0000000000000001E-5</v>
      </c>
      <c r="X115" s="954">
        <f t="shared" si="12"/>
        <v>1.44234E-4</v>
      </c>
      <c r="Y115" s="227">
        <v>0.09</v>
      </c>
      <c r="Z115" s="224">
        <f t="shared" si="15"/>
        <v>8.9999999999999992E-5</v>
      </c>
    </row>
    <row r="116" spans="2:26">
      <c r="B116" s="225">
        <v>24.5</v>
      </c>
      <c r="C116" s="225">
        <v>0.05</v>
      </c>
      <c r="D116" s="226">
        <v>0.04</v>
      </c>
      <c r="E116" s="226" t="s">
        <v>8</v>
      </c>
      <c r="F116" s="226" t="s">
        <v>239</v>
      </c>
      <c r="G116" s="227">
        <v>0.09</v>
      </c>
      <c r="H116" s="254">
        <v>1.45017E-4</v>
      </c>
      <c r="I116" s="256">
        <v>3189</v>
      </c>
      <c r="J116" s="234" t="s">
        <v>287</v>
      </c>
      <c r="K116" s="235" t="s">
        <v>287</v>
      </c>
      <c r="L116" s="232">
        <f>[1]Tolerancias!$F$4</f>
        <v>0.14000000000000001</v>
      </c>
      <c r="M116" s="233" t="str">
        <f t="shared" si="19"/>
        <v>CONFORME</v>
      </c>
      <c r="N116" s="234">
        <f>[1]Tolerancias!$G$4</f>
        <v>0.1</v>
      </c>
      <c r="O116" s="235" t="str">
        <f t="shared" si="20"/>
        <v>CONFORME</v>
      </c>
      <c r="P116" s="232">
        <v>0.3</v>
      </c>
      <c r="Q116" s="233" t="str">
        <f t="shared" si="13"/>
        <v>CONFORME</v>
      </c>
      <c r="R116" s="234">
        <v>0.16</v>
      </c>
      <c r="S116" s="235" t="str">
        <f t="shared" si="14"/>
        <v>CONFORME</v>
      </c>
      <c r="U116" s="225">
        <v>0.05</v>
      </c>
      <c r="V116" s="224">
        <f t="shared" si="11"/>
        <v>0.14501700000000001</v>
      </c>
      <c r="W116" s="224">
        <f t="shared" si="18"/>
        <v>5.0000000000000002E-5</v>
      </c>
      <c r="X116" s="954">
        <f t="shared" si="12"/>
        <v>1.45017E-4</v>
      </c>
      <c r="Y116" s="227">
        <v>0.09</v>
      </c>
      <c r="Z116" s="224">
        <f t="shared" si="15"/>
        <v>8.9999999999999992E-5</v>
      </c>
    </row>
    <row r="117" spans="2:26">
      <c r="B117" s="225">
        <v>25</v>
      </c>
      <c r="C117" s="225">
        <v>0.01</v>
      </c>
      <c r="D117" s="226">
        <v>0.08</v>
      </c>
      <c r="E117" s="226" t="s">
        <v>8</v>
      </c>
      <c r="F117" s="226" t="s">
        <v>240</v>
      </c>
      <c r="G117" s="227">
        <v>0.09</v>
      </c>
      <c r="H117" s="254">
        <v>1.4579999999999999E-4</v>
      </c>
      <c r="I117" s="256">
        <v>3189</v>
      </c>
      <c r="J117" s="234" t="s">
        <v>287</v>
      </c>
      <c r="K117" s="235" t="s">
        <v>287</v>
      </c>
      <c r="L117" s="232">
        <f>[1]Tolerancias!$F$4</f>
        <v>0.14000000000000001</v>
      </c>
      <c r="M117" s="233" t="str">
        <f t="shared" si="19"/>
        <v>CONFORME</v>
      </c>
      <c r="N117" s="234">
        <f>[1]Tolerancias!$G$4</f>
        <v>0.1</v>
      </c>
      <c r="O117" s="235" t="str">
        <f t="shared" si="20"/>
        <v>CONFORME</v>
      </c>
      <c r="P117" s="232">
        <v>0.3</v>
      </c>
      <c r="Q117" s="233" t="str">
        <f t="shared" si="13"/>
        <v>CONFORME</v>
      </c>
      <c r="R117" s="234">
        <v>0.16</v>
      </c>
      <c r="S117" s="235" t="str">
        <f t="shared" si="14"/>
        <v>CONFORME</v>
      </c>
      <c r="U117" s="225">
        <v>0.01</v>
      </c>
      <c r="V117" s="224">
        <f t="shared" si="11"/>
        <v>0.14579999999999999</v>
      </c>
      <c r="W117" s="224">
        <f t="shared" si="18"/>
        <v>1.0000000000000001E-5</v>
      </c>
      <c r="X117" s="954">
        <f t="shared" si="12"/>
        <v>1.4579999999999999E-4</v>
      </c>
      <c r="Y117" s="227">
        <v>0.09</v>
      </c>
      <c r="Z117" s="224">
        <f t="shared" si="15"/>
        <v>8.9999999999999992E-5</v>
      </c>
    </row>
    <row r="118" spans="2:26">
      <c r="B118" s="225">
        <v>30</v>
      </c>
      <c r="C118" s="225">
        <v>0.14000000000000001</v>
      </c>
      <c r="D118" s="226">
        <v>0.1</v>
      </c>
      <c r="E118" s="226">
        <v>0</v>
      </c>
      <c r="F118" s="226" t="s">
        <v>1728</v>
      </c>
      <c r="G118" s="227">
        <v>0.11</v>
      </c>
      <c r="H118" s="254">
        <v>1.5363E-4</v>
      </c>
      <c r="I118" s="256">
        <v>3189</v>
      </c>
      <c r="J118" s="234" t="s">
        <v>287</v>
      </c>
      <c r="K118" s="235" t="s">
        <v>287</v>
      </c>
      <c r="L118" s="232">
        <f>[1]Tolerancias!$F$5</f>
        <v>0.2</v>
      </c>
      <c r="M118" s="233" t="str">
        <f>IF(ABS(C149)&lt;=L118,"CONFORME","NO CONFORME CLASE 0")</f>
        <v>CONFORME</v>
      </c>
      <c r="N118" s="234">
        <f>[1]Tolerancias!$G$5</f>
        <v>0.1</v>
      </c>
      <c r="O118" s="235" t="str">
        <f>IF(ABS(D149)&lt;=N118,"CONFORME","NO CONFORME CLASE 0")</f>
        <v>CONFORME</v>
      </c>
      <c r="P118" s="232">
        <v>0.4</v>
      </c>
      <c r="Q118" s="233" t="str">
        <f>IF(ABS(C149)&lt;=P118,"CONFORME","NO CONFORME CLASE 1")</f>
        <v>CONFORME</v>
      </c>
      <c r="R118" s="234">
        <v>0.18</v>
      </c>
      <c r="S118" s="235" t="str">
        <f>IF(ABS(D149)&lt;=R118,"CONFORME","NO CONFORME CLASE 1")</f>
        <v>CONFORME</v>
      </c>
      <c r="U118" s="225">
        <v>0.06</v>
      </c>
      <c r="V118" s="224">
        <f t="shared" si="11"/>
        <v>0.15363000000000002</v>
      </c>
      <c r="W118" s="224">
        <f t="shared" si="18"/>
        <v>5.9999999999999995E-5</v>
      </c>
      <c r="X118" s="954">
        <f t="shared" si="12"/>
        <v>1.5363E-4</v>
      </c>
      <c r="Y118" s="227">
        <v>0.09</v>
      </c>
      <c r="Z118" s="224">
        <f t="shared" si="15"/>
        <v>8.9999999999999992E-5</v>
      </c>
    </row>
    <row r="119" spans="2:26">
      <c r="B119" s="225">
        <v>40</v>
      </c>
      <c r="C119" s="225">
        <v>-0.03</v>
      </c>
      <c r="D119" s="226">
        <v>0.06</v>
      </c>
      <c r="E119" s="226" t="s">
        <v>8</v>
      </c>
      <c r="F119" s="226" t="s">
        <v>244</v>
      </c>
      <c r="G119" s="227">
        <v>0.1</v>
      </c>
      <c r="H119" s="254">
        <v>1.6929000000000003E-4</v>
      </c>
      <c r="I119" s="256">
        <v>3189</v>
      </c>
      <c r="J119" s="234" t="s">
        <v>287</v>
      </c>
      <c r="K119" s="235" t="s">
        <v>287</v>
      </c>
      <c r="L119" s="232">
        <f>[1]Tolerancias!$F$5</f>
        <v>0.2</v>
      </c>
      <c r="M119" s="233" t="str">
        <f t="shared" si="19"/>
        <v>CONFORME</v>
      </c>
      <c r="N119" s="234">
        <f>[1]Tolerancias!$G$5</f>
        <v>0.1</v>
      </c>
      <c r="O119" s="235" t="str">
        <f t="shared" si="20"/>
        <v>CONFORME</v>
      </c>
      <c r="P119" s="232">
        <v>0.4</v>
      </c>
      <c r="Q119" s="233" t="str">
        <f t="shared" si="13"/>
        <v>CONFORME</v>
      </c>
      <c r="R119" s="234">
        <v>0.18</v>
      </c>
      <c r="S119" s="235" t="str">
        <f t="shared" si="14"/>
        <v>CONFORME</v>
      </c>
      <c r="U119" s="225">
        <v>-0.03</v>
      </c>
      <c r="V119" s="224">
        <f t="shared" ref="V119:V124" si="21">X119*1000</f>
        <v>0.16929000000000002</v>
      </c>
      <c r="W119" s="224">
        <f t="shared" si="18"/>
        <v>-2.9999999999999997E-5</v>
      </c>
      <c r="X119" s="954">
        <f t="shared" si="12"/>
        <v>1.6929000000000003E-4</v>
      </c>
      <c r="Y119" s="227">
        <v>0.1</v>
      </c>
      <c r="Z119" s="224">
        <f t="shared" si="15"/>
        <v>1E-4</v>
      </c>
    </row>
    <row r="120" spans="2:26">
      <c r="B120" s="225">
        <v>50</v>
      </c>
      <c r="C120" s="225">
        <v>-0.14000000000000001</v>
      </c>
      <c r="D120" s="226">
        <v>0.08</v>
      </c>
      <c r="E120" s="226" t="s">
        <v>8</v>
      </c>
      <c r="F120" s="226" t="s">
        <v>247</v>
      </c>
      <c r="G120" s="227">
        <v>0.11</v>
      </c>
      <c r="H120" s="254">
        <v>1.8495000000000005E-4</v>
      </c>
      <c r="I120" s="256">
        <v>3189</v>
      </c>
      <c r="J120" s="234" t="s">
        <v>287</v>
      </c>
      <c r="K120" s="235" t="s">
        <v>287</v>
      </c>
      <c r="L120" s="232">
        <f>[1]Tolerancias!$F$5</f>
        <v>0.2</v>
      </c>
      <c r="M120" s="233" t="str">
        <f t="shared" si="19"/>
        <v>CONFORME</v>
      </c>
      <c r="N120" s="234">
        <f>[1]Tolerancias!$G$5</f>
        <v>0.1</v>
      </c>
      <c r="O120" s="235" t="str">
        <f t="shared" si="20"/>
        <v>CONFORME</v>
      </c>
      <c r="P120" s="232">
        <v>0.4</v>
      </c>
      <c r="Q120" s="233" t="str">
        <f t="shared" si="13"/>
        <v>CONFORME</v>
      </c>
      <c r="R120" s="234">
        <v>0.18</v>
      </c>
      <c r="S120" s="235" t="str">
        <f t="shared" si="14"/>
        <v>CONFORME</v>
      </c>
      <c r="U120" s="225">
        <v>-0.14000000000000001</v>
      </c>
      <c r="V120" s="224">
        <f t="shared" si="21"/>
        <v>0.18495000000000006</v>
      </c>
      <c r="W120" s="224">
        <f t="shared" si="18"/>
        <v>-1.4000000000000001E-4</v>
      </c>
      <c r="X120" s="954">
        <f t="shared" si="12"/>
        <v>1.8495000000000005E-4</v>
      </c>
      <c r="Y120" s="227">
        <v>0.11</v>
      </c>
      <c r="Z120" s="224">
        <f t="shared" si="15"/>
        <v>1.1E-4</v>
      </c>
    </row>
    <row r="121" spans="2:26">
      <c r="B121" s="225">
        <v>60</v>
      </c>
      <c r="C121" s="225">
        <v>0.01</v>
      </c>
      <c r="D121" s="226">
        <v>0.04</v>
      </c>
      <c r="E121" s="226">
        <v>0</v>
      </c>
      <c r="F121" s="226" t="s">
        <v>250</v>
      </c>
      <c r="G121" s="227">
        <v>0.12</v>
      </c>
      <c r="H121" s="254">
        <v>2.0061000000000002E-4</v>
      </c>
      <c r="I121" s="256">
        <v>3189</v>
      </c>
      <c r="J121" s="234" t="s">
        <v>287</v>
      </c>
      <c r="K121" s="235" t="s">
        <v>287</v>
      </c>
      <c r="L121" s="232">
        <f>[1]Tolerancias!$F$6</f>
        <v>0.25</v>
      </c>
      <c r="M121" s="233" t="str">
        <f t="shared" si="19"/>
        <v>CONFORME</v>
      </c>
      <c r="N121" s="234">
        <f>[1]Tolerancias!$G$6</f>
        <v>0.12</v>
      </c>
      <c r="O121" s="235" t="str">
        <f t="shared" si="20"/>
        <v>CONFORME</v>
      </c>
      <c r="P121" s="232">
        <v>0.5</v>
      </c>
      <c r="Q121" s="233" t="str">
        <f t="shared" si="13"/>
        <v>CONFORME</v>
      </c>
      <c r="R121" s="234">
        <v>0.18</v>
      </c>
      <c r="S121" s="235" t="str">
        <f t="shared" si="14"/>
        <v>CONFORME</v>
      </c>
      <c r="U121" s="225">
        <v>0.01</v>
      </c>
      <c r="V121" s="224">
        <f t="shared" si="21"/>
        <v>0.20061000000000001</v>
      </c>
      <c r="W121" s="224">
        <f t="shared" si="18"/>
        <v>1.0000000000000001E-5</v>
      </c>
      <c r="X121" s="954">
        <f t="shared" si="12"/>
        <v>2.0061000000000002E-4</v>
      </c>
      <c r="Y121" s="227">
        <v>0.12</v>
      </c>
      <c r="Z121" s="224">
        <f t="shared" si="15"/>
        <v>1.1999999999999999E-4</v>
      </c>
    </row>
    <row r="122" spans="2:26">
      <c r="B122" s="225">
        <v>70</v>
      </c>
      <c r="C122" s="225">
        <v>0.05</v>
      </c>
      <c r="D122" s="226">
        <v>0.02</v>
      </c>
      <c r="E122" s="226" t="s">
        <v>8</v>
      </c>
      <c r="F122" s="226" t="s">
        <v>253</v>
      </c>
      <c r="G122" s="227">
        <v>0.13</v>
      </c>
      <c r="H122" s="254">
        <v>2.1627000000000004E-4</v>
      </c>
      <c r="I122" s="256">
        <v>3189</v>
      </c>
      <c r="J122" s="234" t="s">
        <v>287</v>
      </c>
      <c r="K122" s="235" t="s">
        <v>287</v>
      </c>
      <c r="L122" s="232">
        <f>[1]Tolerancias!$F$6</f>
        <v>0.25</v>
      </c>
      <c r="M122" s="233" t="str">
        <f t="shared" si="19"/>
        <v>CONFORME</v>
      </c>
      <c r="N122" s="234">
        <f>[1]Tolerancias!$G$6</f>
        <v>0.12</v>
      </c>
      <c r="O122" s="235" t="str">
        <f t="shared" si="20"/>
        <v>CONFORME</v>
      </c>
      <c r="P122" s="232">
        <v>0.5</v>
      </c>
      <c r="Q122" s="233" t="str">
        <f t="shared" si="13"/>
        <v>CONFORME</v>
      </c>
      <c r="R122" s="234">
        <v>0.18</v>
      </c>
      <c r="S122" s="235" t="str">
        <f t="shared" si="14"/>
        <v>CONFORME</v>
      </c>
      <c r="U122" s="225">
        <v>0.05</v>
      </c>
      <c r="V122" s="224">
        <f t="shared" si="21"/>
        <v>0.21627000000000005</v>
      </c>
      <c r="W122" s="224">
        <f t="shared" si="18"/>
        <v>5.0000000000000002E-5</v>
      </c>
      <c r="X122" s="954">
        <f t="shared" si="12"/>
        <v>2.1627000000000004E-4</v>
      </c>
      <c r="Y122" s="227">
        <v>0.13</v>
      </c>
      <c r="Z122" s="224">
        <f t="shared" si="15"/>
        <v>1.3000000000000002E-4</v>
      </c>
    </row>
    <row r="123" spans="2:26">
      <c r="B123" s="225">
        <v>75</v>
      </c>
      <c r="C123" s="225">
        <v>0.04</v>
      </c>
      <c r="D123" s="226">
        <v>7.0000000000000007E-2</v>
      </c>
      <c r="E123" s="226">
        <v>0</v>
      </c>
      <c r="F123" s="226" t="s">
        <v>256</v>
      </c>
      <c r="G123" s="227">
        <v>0.13</v>
      </c>
      <c r="H123" s="254">
        <v>2.2409999999999997E-4</v>
      </c>
      <c r="I123" s="256">
        <v>3189</v>
      </c>
      <c r="J123" s="234" t="s">
        <v>287</v>
      </c>
      <c r="K123" s="235" t="s">
        <v>287</v>
      </c>
      <c r="L123" s="232">
        <f>[1]Tolerancias!$F$6</f>
        <v>0.25</v>
      </c>
      <c r="M123" s="233" t="str">
        <f t="shared" si="19"/>
        <v>CONFORME</v>
      </c>
      <c r="N123" s="234">
        <f>[1]Tolerancias!$G$6</f>
        <v>0.12</v>
      </c>
      <c r="O123" s="235" t="str">
        <f t="shared" si="20"/>
        <v>CONFORME</v>
      </c>
      <c r="P123" s="232">
        <v>0.5</v>
      </c>
      <c r="Q123" s="233" t="str">
        <f t="shared" si="13"/>
        <v>CONFORME</v>
      </c>
      <c r="R123" s="234">
        <v>0.18</v>
      </c>
      <c r="S123" s="235" t="str">
        <f t="shared" si="14"/>
        <v>CONFORME</v>
      </c>
      <c r="U123" s="225">
        <v>0.04</v>
      </c>
      <c r="V123" s="224">
        <f t="shared" si="21"/>
        <v>0.22409999999999997</v>
      </c>
      <c r="W123" s="224">
        <f t="shared" si="18"/>
        <v>4.0000000000000003E-5</v>
      </c>
      <c r="X123" s="954">
        <f t="shared" si="12"/>
        <v>2.2409999999999997E-4</v>
      </c>
      <c r="Y123" s="227">
        <v>0.13</v>
      </c>
      <c r="Z123" s="224">
        <f t="shared" si="15"/>
        <v>1.3000000000000002E-4</v>
      </c>
    </row>
    <row r="124" spans="2:26">
      <c r="B124" s="225">
        <v>80</v>
      </c>
      <c r="C124" s="225">
        <v>-0.06</v>
      </c>
      <c r="D124" s="226">
        <v>0.06</v>
      </c>
      <c r="E124" s="226" t="s">
        <v>8</v>
      </c>
      <c r="F124" s="226" t="s">
        <v>258</v>
      </c>
      <c r="G124" s="227">
        <v>0.13</v>
      </c>
      <c r="H124" s="254">
        <v>2.3193000000000001E-4</v>
      </c>
      <c r="I124" s="256">
        <v>3189</v>
      </c>
      <c r="J124" s="234" t="s">
        <v>287</v>
      </c>
      <c r="K124" s="235" t="s">
        <v>287</v>
      </c>
      <c r="L124" s="232">
        <f>[1]Tolerancias!$F$7</f>
        <v>0.3</v>
      </c>
      <c r="M124" s="233" t="str">
        <f t="shared" si="19"/>
        <v>CONFORME</v>
      </c>
      <c r="N124" s="234">
        <f>[1]Tolerancias!$G$7</f>
        <v>0.12</v>
      </c>
      <c r="O124" s="235" t="str">
        <f t="shared" si="20"/>
        <v>CONFORME</v>
      </c>
      <c r="P124" s="232">
        <v>0.6</v>
      </c>
      <c r="Q124" s="233" t="str">
        <f t="shared" si="13"/>
        <v>CONFORME</v>
      </c>
      <c r="R124" s="234">
        <v>0.2</v>
      </c>
      <c r="S124" s="235" t="str">
        <f t="shared" si="14"/>
        <v>CONFORME</v>
      </c>
      <c r="U124" s="225">
        <v>-0.06</v>
      </c>
      <c r="V124" s="224">
        <f t="shared" si="21"/>
        <v>0.23193</v>
      </c>
      <c r="W124" s="224">
        <f t="shared" si="18"/>
        <v>-5.9999999999999995E-5</v>
      </c>
      <c r="X124" s="954">
        <f t="shared" si="12"/>
        <v>2.3193000000000001E-4</v>
      </c>
      <c r="Y124" s="227">
        <v>0.13</v>
      </c>
      <c r="Z124" s="224">
        <f t="shared" si="15"/>
        <v>1.3000000000000002E-4</v>
      </c>
    </row>
    <row r="125" spans="2:26">
      <c r="B125" s="225">
        <v>90</v>
      </c>
      <c r="C125" s="225">
        <v>0.24</v>
      </c>
      <c r="D125" s="226">
        <v>0.08</v>
      </c>
      <c r="E125" s="226">
        <v>0</v>
      </c>
      <c r="F125" s="226" t="s">
        <v>1728</v>
      </c>
      <c r="G125" s="227">
        <v>0.17</v>
      </c>
      <c r="H125" s="254">
        <v>2.4759000000000006E-4</v>
      </c>
      <c r="I125" s="256">
        <v>3189</v>
      </c>
      <c r="J125" s="234" t="s">
        <v>287</v>
      </c>
      <c r="K125" s="235" t="s">
        <v>287</v>
      </c>
      <c r="L125" s="232">
        <f>[1]Tolerancias!$F$7</f>
        <v>0.3</v>
      </c>
      <c r="M125" s="238" t="str">
        <f t="shared" si="19"/>
        <v>CONFORME</v>
      </c>
      <c r="N125" s="234">
        <f>[1]Tolerancias!$G$7</f>
        <v>0.12</v>
      </c>
      <c r="O125" s="239" t="str">
        <f t="shared" si="20"/>
        <v>CONFORME</v>
      </c>
      <c r="P125" s="232">
        <v>0.6</v>
      </c>
      <c r="Q125" s="238" t="str">
        <f>IF(ABS(C150)&lt;=P125,"CONFORME","NO CONFORME CLASE 1")</f>
        <v>CONFORME</v>
      </c>
      <c r="R125" s="234">
        <v>0.2</v>
      </c>
      <c r="S125" s="239" t="str">
        <f>IF(ABS(D150)&lt;=R125,"CONFORME","NO CONFORME CLASE 1")</f>
        <v>CONFORME</v>
      </c>
      <c r="U125" s="252"/>
      <c r="V125" s="224">
        <f>X125*1000</f>
        <v>0.24759000000000006</v>
      </c>
      <c r="W125" s="224">
        <f t="shared" si="18"/>
        <v>0</v>
      </c>
      <c r="X125" s="954">
        <f t="shared" si="12"/>
        <v>2.4759000000000006E-4</v>
      </c>
      <c r="Y125" s="237"/>
      <c r="Z125" s="224">
        <f t="shared" si="15"/>
        <v>0</v>
      </c>
    </row>
    <row r="126" spans="2:26">
      <c r="B126" s="225">
        <v>100</v>
      </c>
      <c r="C126" s="225">
        <v>0.1</v>
      </c>
      <c r="D126" s="226">
        <v>0.04</v>
      </c>
      <c r="E126" s="226" t="s">
        <v>8</v>
      </c>
      <c r="F126" s="226" t="s">
        <v>265</v>
      </c>
      <c r="G126" s="227">
        <v>0.15</v>
      </c>
      <c r="H126" s="255">
        <v>2.6325000000000003E-4</v>
      </c>
      <c r="I126" s="257">
        <v>3189</v>
      </c>
      <c r="J126" s="242" t="s">
        <v>287</v>
      </c>
      <c r="K126" s="243" t="s">
        <v>287</v>
      </c>
      <c r="L126" s="240">
        <f>[1]Tolerancias!$F$7</f>
        <v>0.3</v>
      </c>
      <c r="M126" s="241" t="str">
        <f>IF(ABS(C126)&lt;=L126,"CONFORME","NO CONFORME CLASE 0")</f>
        <v>CONFORME</v>
      </c>
      <c r="N126" s="242">
        <f>[1]Tolerancias!$G$7</f>
        <v>0.12</v>
      </c>
      <c r="O126" s="243" t="str">
        <f>IF(ABS(D126)&lt;=N126,"CONFORME","NO CONFORME CLASE 0")</f>
        <v>CONFORME</v>
      </c>
      <c r="P126" s="240">
        <v>0.6</v>
      </c>
      <c r="Q126" s="241" t="str">
        <f t="shared" si="13"/>
        <v>CONFORME</v>
      </c>
      <c r="R126" s="242">
        <v>0.2</v>
      </c>
      <c r="S126" s="243" t="str">
        <f t="shared" si="14"/>
        <v>CONFORME</v>
      </c>
      <c r="U126" s="225">
        <v>0.1</v>
      </c>
      <c r="V126" s="224">
        <f t="shared" ref="V126:V134" si="22">X126*1000</f>
        <v>0.26325000000000004</v>
      </c>
      <c r="W126" s="224">
        <f t="shared" si="18"/>
        <v>1E-4</v>
      </c>
      <c r="X126" s="954">
        <f t="shared" si="12"/>
        <v>2.6325000000000003E-4</v>
      </c>
      <c r="Y126" s="227">
        <v>0.15</v>
      </c>
      <c r="Z126" s="224">
        <f t="shared" si="15"/>
        <v>1.4999999999999999E-4</v>
      </c>
    </row>
    <row r="127" spans="2:26">
      <c r="B127" s="258">
        <v>0</v>
      </c>
      <c r="C127" s="258">
        <v>0</v>
      </c>
      <c r="D127" s="259">
        <v>0</v>
      </c>
      <c r="E127" s="259">
        <v>0</v>
      </c>
      <c r="F127" s="259">
        <v>0</v>
      </c>
      <c r="G127" s="260">
        <v>0</v>
      </c>
      <c r="H127" s="260">
        <v>0</v>
      </c>
      <c r="I127" s="260">
        <v>0</v>
      </c>
      <c r="J127" s="260">
        <v>0</v>
      </c>
      <c r="K127" s="260">
        <v>0</v>
      </c>
      <c r="L127" s="260">
        <v>0</v>
      </c>
      <c r="M127" s="260">
        <v>0</v>
      </c>
      <c r="N127" s="260">
        <v>0</v>
      </c>
      <c r="O127" s="260">
        <v>0</v>
      </c>
      <c r="P127" s="260">
        <v>0</v>
      </c>
      <c r="Q127" s="260">
        <v>0</v>
      </c>
      <c r="R127" s="260">
        <v>0</v>
      </c>
      <c r="S127" s="260">
        <v>0</v>
      </c>
      <c r="V127" s="224">
        <f t="shared" si="22"/>
        <v>0</v>
      </c>
      <c r="X127" s="954">
        <f t="shared" si="12"/>
        <v>0</v>
      </c>
    </row>
    <row r="128" spans="2:26">
      <c r="B128" s="225">
        <v>125</v>
      </c>
      <c r="C128" s="225">
        <v>0.22</v>
      </c>
      <c r="D128" s="226">
        <v>0</v>
      </c>
      <c r="E128" s="226" t="s">
        <v>287</v>
      </c>
      <c r="F128" s="226" t="s">
        <v>287</v>
      </c>
      <c r="G128" s="227">
        <v>0.36</v>
      </c>
      <c r="H128" s="253">
        <v>8.3325000000000001E-4</v>
      </c>
      <c r="I128" s="256">
        <v>8088</v>
      </c>
      <c r="J128" s="230" t="s">
        <v>287</v>
      </c>
      <c r="K128" s="231" t="s">
        <v>287</v>
      </c>
      <c r="L128" s="951">
        <v>0.4</v>
      </c>
      <c r="M128" s="229" t="str">
        <f>IF(ABS(C128)&lt;=L128,"CONFORME","NO CONFORME CLASE 0")</f>
        <v>CONFORME</v>
      </c>
      <c r="N128" s="230">
        <v>0.14000000000000001</v>
      </c>
      <c r="O128" s="231" t="str">
        <f t="shared" ref="O128:O135" si="23">IF(ABS(D128)&lt;=N128,"CONFORME","NO CONFORME CLASE 0")</f>
        <v>CONFORME</v>
      </c>
      <c r="P128" s="228">
        <v>0.8</v>
      </c>
      <c r="Q128" s="229" t="str">
        <f t="shared" si="13"/>
        <v>CONFORME</v>
      </c>
      <c r="R128" s="230">
        <v>0.2</v>
      </c>
      <c r="S128" s="231" t="str">
        <f t="shared" si="14"/>
        <v>CONFORME</v>
      </c>
      <c r="V128" s="224">
        <f t="shared" si="22"/>
        <v>0.83325000000000005</v>
      </c>
      <c r="X128" s="954">
        <f t="shared" si="12"/>
        <v>8.3325000000000001E-4</v>
      </c>
    </row>
    <row r="129" spans="2:24">
      <c r="B129" s="225">
        <v>150</v>
      </c>
      <c r="C129" s="225">
        <v>0.79</v>
      </c>
      <c r="D129" s="226">
        <v>0</v>
      </c>
      <c r="E129" s="226" t="s">
        <v>287</v>
      </c>
      <c r="F129" s="226" t="s">
        <v>287</v>
      </c>
      <c r="G129" s="227">
        <v>0.39</v>
      </c>
      <c r="H129" s="254">
        <v>8.6355000000000004E-4</v>
      </c>
      <c r="I129" s="256">
        <v>8088</v>
      </c>
      <c r="J129" s="234" t="s">
        <v>287</v>
      </c>
      <c r="K129" s="235" t="s">
        <v>287</v>
      </c>
      <c r="L129" s="952">
        <v>0.4</v>
      </c>
      <c r="M129" s="233" t="str">
        <f t="shared" ref="M129:M135" si="24">IF(ABS(C129)&lt;=L129,"CONFORME","NO CONFORME CLASE 0")</f>
        <v>NO CONFORME CLASE 0</v>
      </c>
      <c r="N129" s="234">
        <v>0.14000000000000001</v>
      </c>
      <c r="O129" s="235" t="str">
        <f t="shared" si="23"/>
        <v>CONFORME</v>
      </c>
      <c r="P129" s="232">
        <v>0.8</v>
      </c>
      <c r="Q129" s="233" t="str">
        <f t="shared" si="13"/>
        <v>CONFORME</v>
      </c>
      <c r="R129" s="234">
        <v>0.2</v>
      </c>
      <c r="S129" s="235" t="str">
        <f t="shared" si="14"/>
        <v>CONFORME</v>
      </c>
      <c r="V129" s="224">
        <f t="shared" si="22"/>
        <v>0.86355000000000004</v>
      </c>
      <c r="X129" s="954">
        <f t="shared" si="12"/>
        <v>8.6355000000000004E-4</v>
      </c>
    </row>
    <row r="130" spans="2:24">
      <c r="B130" s="225">
        <v>175</v>
      </c>
      <c r="C130" s="225">
        <v>0.74</v>
      </c>
      <c r="D130" s="226">
        <v>0</v>
      </c>
      <c r="E130" s="226" t="s">
        <v>287</v>
      </c>
      <c r="F130" s="226" t="s">
        <v>287</v>
      </c>
      <c r="G130" s="227">
        <v>0.42</v>
      </c>
      <c r="H130" s="254">
        <v>8.9384999999999996E-4</v>
      </c>
      <c r="I130" s="256">
        <v>8088</v>
      </c>
      <c r="J130" s="234" t="s">
        <v>287</v>
      </c>
      <c r="K130" s="235" t="s">
        <v>287</v>
      </c>
      <c r="L130" s="952">
        <v>0.5</v>
      </c>
      <c r="M130" s="233" t="str">
        <f t="shared" si="24"/>
        <v>NO CONFORME CLASE 0</v>
      </c>
      <c r="N130" s="234">
        <v>0.16</v>
      </c>
      <c r="O130" s="235" t="str">
        <f t="shared" si="23"/>
        <v>CONFORME</v>
      </c>
      <c r="P130" s="232">
        <v>1</v>
      </c>
      <c r="Q130" s="233" t="str">
        <f t="shared" si="13"/>
        <v>CONFORME</v>
      </c>
      <c r="R130" s="234">
        <v>0.25</v>
      </c>
      <c r="S130" s="235" t="str">
        <f t="shared" si="14"/>
        <v>CONFORME</v>
      </c>
      <c r="V130" s="224">
        <f t="shared" si="22"/>
        <v>0.89384999999999992</v>
      </c>
      <c r="X130" s="954">
        <f t="shared" si="12"/>
        <v>8.9384999999999996E-4</v>
      </c>
    </row>
    <row r="131" spans="2:24">
      <c r="B131" s="225">
        <v>200</v>
      </c>
      <c r="C131" s="225">
        <v>0.53</v>
      </c>
      <c r="D131" s="226">
        <v>0</v>
      </c>
      <c r="E131" s="226" t="s">
        <v>287</v>
      </c>
      <c r="F131" s="226" t="s">
        <v>287</v>
      </c>
      <c r="G131" s="227">
        <v>0.45</v>
      </c>
      <c r="H131" s="254">
        <v>9.241500000000001E-4</v>
      </c>
      <c r="I131" s="256">
        <v>8088</v>
      </c>
      <c r="J131" s="234" t="s">
        <v>287</v>
      </c>
      <c r="K131" s="235" t="s">
        <v>287</v>
      </c>
      <c r="L131" s="952">
        <v>0.5</v>
      </c>
      <c r="M131" s="233" t="str">
        <f t="shared" si="24"/>
        <v>NO CONFORME CLASE 0</v>
      </c>
      <c r="N131" s="234">
        <v>0.16</v>
      </c>
      <c r="O131" s="235" t="str">
        <f t="shared" si="23"/>
        <v>CONFORME</v>
      </c>
      <c r="P131" s="232">
        <v>1</v>
      </c>
      <c r="Q131" s="233" t="str">
        <f t="shared" si="13"/>
        <v>CONFORME</v>
      </c>
      <c r="R131" s="234">
        <v>0.25</v>
      </c>
      <c r="S131" s="235" t="str">
        <f t="shared" si="14"/>
        <v>CONFORME</v>
      </c>
      <c r="V131" s="224">
        <f t="shared" si="22"/>
        <v>0.92415000000000014</v>
      </c>
      <c r="X131" s="954">
        <f t="shared" si="12"/>
        <v>9.241500000000001E-4</v>
      </c>
    </row>
    <row r="132" spans="2:24">
      <c r="B132" s="225">
        <v>250</v>
      </c>
      <c r="C132" s="225">
        <v>0.7</v>
      </c>
      <c r="D132" s="226">
        <v>0</v>
      </c>
      <c r="E132" s="226" t="s">
        <v>287</v>
      </c>
      <c r="F132" s="226" t="s">
        <v>287</v>
      </c>
      <c r="G132" s="227">
        <v>0.51</v>
      </c>
      <c r="H132" s="254">
        <v>9.8474999999999995E-4</v>
      </c>
      <c r="I132" s="256">
        <v>8088</v>
      </c>
      <c r="J132" s="234" t="s">
        <v>287</v>
      </c>
      <c r="K132" s="235" t="s">
        <v>287</v>
      </c>
      <c r="L132" s="952">
        <v>0.6</v>
      </c>
      <c r="M132" s="233" t="str">
        <f t="shared" si="24"/>
        <v>NO CONFORME CLASE 0</v>
      </c>
      <c r="N132" s="234">
        <v>0.16</v>
      </c>
      <c r="O132" s="235" t="str">
        <f t="shared" si="23"/>
        <v>CONFORME</v>
      </c>
      <c r="P132" s="232">
        <v>1.2</v>
      </c>
      <c r="Q132" s="233" t="str">
        <f t="shared" si="13"/>
        <v>CONFORME</v>
      </c>
      <c r="R132" s="234">
        <v>0.25</v>
      </c>
      <c r="S132" s="235" t="str">
        <f t="shared" si="14"/>
        <v>CONFORME</v>
      </c>
      <c r="V132" s="224">
        <f t="shared" si="22"/>
        <v>0.9847499999999999</v>
      </c>
      <c r="X132" s="954">
        <f t="shared" si="12"/>
        <v>9.8474999999999995E-4</v>
      </c>
    </row>
    <row r="133" spans="2:24">
      <c r="B133" s="225">
        <v>300</v>
      </c>
      <c r="C133" s="225">
        <v>-0.02</v>
      </c>
      <c r="D133" s="226">
        <v>0</v>
      </c>
      <c r="E133" s="226" t="s">
        <v>287</v>
      </c>
      <c r="F133" s="226" t="s">
        <v>287</v>
      </c>
      <c r="G133" s="227">
        <v>0.56999999999999995</v>
      </c>
      <c r="H133" s="254">
        <v>1.0453499999999998E-3</v>
      </c>
      <c r="I133" s="256">
        <v>8088</v>
      </c>
      <c r="J133" s="234" t="s">
        <v>287</v>
      </c>
      <c r="K133" s="235" t="s">
        <v>287</v>
      </c>
      <c r="L133" s="952">
        <v>0.7</v>
      </c>
      <c r="M133" s="233" t="str">
        <f t="shared" si="24"/>
        <v>CONFORME</v>
      </c>
      <c r="N133" s="234">
        <v>0.18</v>
      </c>
      <c r="O133" s="235" t="str">
        <f t="shared" si="23"/>
        <v>CONFORME</v>
      </c>
      <c r="P133" s="232">
        <v>1.4</v>
      </c>
      <c r="Q133" s="233" t="str">
        <f t="shared" si="13"/>
        <v>CONFORME</v>
      </c>
      <c r="R133" s="234">
        <v>0.25</v>
      </c>
      <c r="S133" s="235" t="str">
        <f t="shared" si="14"/>
        <v>CONFORME</v>
      </c>
      <c r="V133" s="224">
        <f t="shared" si="22"/>
        <v>1.0453499999999998</v>
      </c>
      <c r="X133" s="954">
        <f t="shared" ref="X133:X134" si="25">H133</f>
        <v>1.0453499999999998E-3</v>
      </c>
    </row>
    <row r="134" spans="2:24">
      <c r="B134" s="225">
        <v>400</v>
      </c>
      <c r="C134" s="225">
        <v>1.08</v>
      </c>
      <c r="D134" s="226">
        <v>0</v>
      </c>
      <c r="E134" s="226" t="s">
        <v>287</v>
      </c>
      <c r="F134" s="226" t="s">
        <v>287</v>
      </c>
      <c r="G134" s="227">
        <v>0.69</v>
      </c>
      <c r="H134" s="254">
        <v>1.1665499999999999E-3</v>
      </c>
      <c r="I134" s="256">
        <v>8088</v>
      </c>
      <c r="J134" s="234" t="s">
        <v>287</v>
      </c>
      <c r="K134" s="235" t="s">
        <v>287</v>
      </c>
      <c r="L134" s="952">
        <v>0.9</v>
      </c>
      <c r="M134" s="233" t="str">
        <f t="shared" si="24"/>
        <v>NO CONFORME CLASE 0</v>
      </c>
      <c r="N134" s="234">
        <v>0.2</v>
      </c>
      <c r="O134" s="235" t="str">
        <f t="shared" si="23"/>
        <v>CONFORME</v>
      </c>
      <c r="P134" s="232">
        <v>1.8</v>
      </c>
      <c r="Q134" s="233" t="str">
        <f t="shared" ref="Q134:Q135" si="26">IF(ABS(C134)&lt;=P134,"CONFORME","NO CONFORME CLASE 1")</f>
        <v>CONFORME</v>
      </c>
      <c r="R134" s="234">
        <v>0.3</v>
      </c>
      <c r="S134" s="235" t="str">
        <f t="shared" ref="S134:S135" si="27">IF(ABS(D134)&lt;=R134,"CONFORME","NO CONFORME CLASE 1")</f>
        <v>CONFORME</v>
      </c>
      <c r="V134" s="224">
        <f t="shared" si="22"/>
        <v>1.16655</v>
      </c>
      <c r="X134" s="954">
        <f t="shared" si="25"/>
        <v>1.1665499999999999E-3</v>
      </c>
    </row>
    <row r="135" spans="2:24">
      <c r="B135" s="225">
        <v>500</v>
      </c>
      <c r="C135" s="225">
        <v>0.73</v>
      </c>
      <c r="D135" s="226">
        <v>0</v>
      </c>
      <c r="E135" s="226" t="s">
        <v>287</v>
      </c>
      <c r="F135" s="226" t="s">
        <v>287</v>
      </c>
      <c r="G135" s="227">
        <v>0.81</v>
      </c>
      <c r="H135" s="255">
        <v>1.28775E-3</v>
      </c>
      <c r="I135" s="257">
        <v>8088</v>
      </c>
      <c r="J135" s="242" t="s">
        <v>287</v>
      </c>
      <c r="K135" s="243" t="s">
        <v>287</v>
      </c>
      <c r="L135" s="953">
        <v>1.1000000000000001</v>
      </c>
      <c r="M135" s="241" t="str">
        <f t="shared" si="24"/>
        <v>CONFORME</v>
      </c>
      <c r="N135" s="242">
        <v>0.25</v>
      </c>
      <c r="O135" s="243" t="str">
        <f t="shared" si="23"/>
        <v>CONFORME</v>
      </c>
      <c r="P135" s="240">
        <v>2.2000000000000002</v>
      </c>
      <c r="Q135" s="241" t="str">
        <f t="shared" si="26"/>
        <v>CONFORME</v>
      </c>
      <c r="R135" s="242">
        <v>0.35</v>
      </c>
      <c r="S135" s="243" t="str">
        <f t="shared" si="27"/>
        <v>CONFORME</v>
      </c>
      <c r="V135" s="224">
        <f>X135*1000</f>
        <v>1.28775</v>
      </c>
      <c r="X135" s="954">
        <f>H135</f>
        <v>1.28775E-3</v>
      </c>
    </row>
    <row r="149" spans="2:7">
      <c r="B149" s="225">
        <v>30</v>
      </c>
      <c r="C149" s="225">
        <v>0.06</v>
      </c>
      <c r="D149" s="226">
        <v>0.02</v>
      </c>
      <c r="E149" s="226" t="s">
        <v>8</v>
      </c>
      <c r="F149" s="226" t="s">
        <v>242</v>
      </c>
      <c r="G149" s="227">
        <v>0.09</v>
      </c>
    </row>
    <row r="150" spans="2:7">
      <c r="B150" s="225">
        <v>90</v>
      </c>
      <c r="C150" s="252"/>
      <c r="D150" s="236"/>
      <c r="E150" s="236"/>
      <c r="F150" s="236"/>
      <c r="G150" s="237"/>
    </row>
  </sheetData>
  <mergeCells count="20">
    <mergeCell ref="G2:G4"/>
    <mergeCell ref="H2:H4"/>
    <mergeCell ref="I2:I4"/>
    <mergeCell ref="J2:J4"/>
    <mergeCell ref="K2:K4"/>
    <mergeCell ref="B2:B4"/>
    <mergeCell ref="C2:C4"/>
    <mergeCell ref="D2:D4"/>
    <mergeCell ref="E2:E4"/>
    <mergeCell ref="F2:F4"/>
    <mergeCell ref="L2:O2"/>
    <mergeCell ref="P2:S2"/>
    <mergeCell ref="L3:L4"/>
    <mergeCell ref="M3:M4"/>
    <mergeCell ref="N3:N4"/>
    <mergeCell ref="O3:O4"/>
    <mergeCell ref="P3:P4"/>
    <mergeCell ref="Q3:Q4"/>
    <mergeCell ref="R3:R4"/>
    <mergeCell ref="S3:S4"/>
  </mergeCells>
  <conditionalFormatting sqref="M5:M126 O5:O126 Q5:Q126 S5:S126 M128:M135 O128:O135 Q128:Q135 S128:S135">
    <cfRule type="beginsWith" dxfId="11" priority="27" operator="beginsWith" text="NO CONFORME">
      <formula>LEFT(M5,11)="NO CONFORME"</formula>
    </cfRule>
    <cfRule type="beginsWith" dxfId="10" priority="28" operator="beginsWith" text="CONFORME">
      <formula>LEFT(M5,8)="CONFORME"</formula>
    </cfRule>
  </conditionalFormatting>
  <conditionalFormatting sqref="Q5:Q126 S5:S126 Q128:Q135 S128:S135">
    <cfRule type="containsText" dxfId="9" priority="26" operator="containsText" text="&quot;CONFORME&quot;">
      <formula>NOT(ISERROR(SEARCH("""CONFORME""",Q5)))</formula>
    </cfRule>
  </conditionalFormatting>
  <conditionalFormatting sqref="Q5:Q126 S5:S126 Q128:Q135 S128:S135">
    <cfRule type="beginsWith" dxfId="8" priority="24" operator="beginsWith" text="NO">
      <formula>LEFT(Q5,2)="NO"</formula>
    </cfRule>
    <cfRule type="beginsWith" dxfId="7" priority="25" operator="beginsWith" text="conforme">
      <formula>LEFT(Q5,8)="conforme"</formula>
    </cfRule>
  </conditionalFormatting>
  <conditionalFormatting sqref="M129:M135 O129:O135 Q128:Q135 S128:S135">
    <cfRule type="containsText" dxfId="6" priority="7" operator="containsText" text="&quot;CONFORME&quot;">
      <formula>NOT(ISERROR(SEARCH("""CONFORME""",M128)))</formula>
    </cfRule>
  </conditionalFormatting>
  <conditionalFormatting sqref="O128:O135 Q128:Q135 S128:S135 M128:M135">
    <cfRule type="beginsWith" dxfId="5" priority="5" operator="beginsWith" text="NO">
      <formula>LEFT(M128,2)="NO"</formula>
    </cfRule>
    <cfRule type="beginsWith" dxfId="4" priority="6" operator="beginsWith" text="conforme">
      <formula>LEFT(M128,8)="conforme"</formula>
    </cfRule>
  </conditionalFormatting>
  <conditionalFormatting sqref="O128:O135 Q128:Q135 S128:S135 M128:M135">
    <cfRule type="beginsWith" dxfId="3" priority="3" operator="beginsWith" text="NO">
      <formula>LEFT(M128,2)="NO"</formula>
    </cfRule>
    <cfRule type="beginsWith" dxfId="2" priority="4" operator="beginsWith" text="conforme">
      <formula>LEFT(M128,8)="conforme"</formula>
    </cfRule>
  </conditionalFormatting>
  <conditionalFormatting sqref="Q128:Q135 O128:O135 S128:S135 M128:M135">
    <cfRule type="beginsWith" dxfId="1" priority="1" operator="beginsWith" text="NO CONFORME">
      <formula>LEFT(M128,11)="NO CONFORME"</formula>
    </cfRule>
    <cfRule type="beginsWith" dxfId="0" priority="2" operator="beginsWith" text="CONFORME">
      <formula>LEFT(M128,8)="CONFORME"</formula>
    </cfRule>
  </conditionalFormatting>
  <pageMargins left="0.7" right="0.7" top="0.75" bottom="0.75" header="0.3" footer="0.3"/>
  <pageSetup paperSize="269" orientation="landscape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Hoja9"/>
  <dimension ref="B2:M57"/>
  <sheetViews>
    <sheetView workbookViewId="0">
      <selection activeCell="M34" sqref="M34"/>
    </sheetView>
  </sheetViews>
  <sheetFormatPr baseColWidth="10" defaultRowHeight="12.75"/>
  <sheetData>
    <row r="2" spans="2:13">
      <c r="B2" s="1135" t="s">
        <v>1937</v>
      </c>
      <c r="C2" s="1135"/>
      <c r="D2" s="1135"/>
      <c r="E2" s="1135"/>
      <c r="F2" s="1135"/>
      <c r="G2" s="1135"/>
      <c r="H2" s="1135"/>
      <c r="I2" s="1135"/>
    </row>
    <row r="3" spans="2:13">
      <c r="B3" s="1135"/>
      <c r="C3" s="1135"/>
      <c r="D3" s="1135"/>
      <c r="E3" s="1135"/>
      <c r="F3" s="1135"/>
      <c r="G3" s="1135"/>
      <c r="H3" s="1135"/>
      <c r="I3" s="1135"/>
    </row>
    <row r="5" spans="2:13">
      <c r="B5" s="223">
        <v>1</v>
      </c>
      <c r="C5" s="223">
        <v>2</v>
      </c>
      <c r="D5" s="223">
        <v>3</v>
      </c>
      <c r="E5" s="223">
        <v>4</v>
      </c>
      <c r="F5" s="223">
        <v>5</v>
      </c>
      <c r="G5" s="223">
        <v>6</v>
      </c>
      <c r="H5" s="223">
        <v>7</v>
      </c>
      <c r="I5" s="223">
        <v>8</v>
      </c>
    </row>
    <row r="6" spans="2:13" ht="33.75">
      <c r="B6" s="1133" t="s">
        <v>290</v>
      </c>
      <c r="C6" s="247" t="s">
        <v>1904</v>
      </c>
      <c r="D6" s="247" t="s">
        <v>1905</v>
      </c>
      <c r="E6" s="247" t="s">
        <v>1910</v>
      </c>
      <c r="F6" s="247" t="s">
        <v>1906</v>
      </c>
      <c r="G6" s="248" t="s">
        <v>1907</v>
      </c>
      <c r="H6" s="249" t="s">
        <v>1908</v>
      </c>
      <c r="I6" s="248" t="s">
        <v>1909</v>
      </c>
    </row>
    <row r="7" spans="2:13">
      <c r="B7" s="1134"/>
      <c r="C7" s="250" t="s">
        <v>300</v>
      </c>
      <c r="D7" s="250" t="s">
        <v>300</v>
      </c>
      <c r="E7" s="250" t="s">
        <v>300</v>
      </c>
      <c r="F7" s="250" t="s">
        <v>300</v>
      </c>
      <c r="G7" s="250" t="s">
        <v>300</v>
      </c>
      <c r="H7" s="250" t="s">
        <v>300</v>
      </c>
      <c r="I7" s="251" t="s">
        <v>300</v>
      </c>
    </row>
    <row r="8" spans="2:13">
      <c r="B8" s="301">
        <v>6437</v>
      </c>
      <c r="C8" s="302">
        <v>5</v>
      </c>
      <c r="D8" s="302">
        <v>5.0002300000000002</v>
      </c>
      <c r="E8" s="303">
        <f>D8-C8</f>
        <v>2.3000000000017451E-4</v>
      </c>
      <c r="F8" s="304">
        <v>5.0000000000000001E-4</v>
      </c>
      <c r="G8" s="304">
        <v>8.8000000000000003E-4</v>
      </c>
      <c r="H8" s="305">
        <v>8.0000000000000004E-4</v>
      </c>
      <c r="I8" s="308">
        <f t="shared" ref="I8:I18" si="0">0.0015</f>
        <v>1.5E-3</v>
      </c>
      <c r="K8" s="311" t="s">
        <v>1938</v>
      </c>
      <c r="L8" s="312"/>
      <c r="M8" s="315"/>
    </row>
    <row r="9" spans="2:13">
      <c r="B9" s="306">
        <v>6438</v>
      </c>
      <c r="C9" s="293">
        <v>8.0060000000000002</v>
      </c>
      <c r="D9" s="295">
        <v>8.0061900000000001</v>
      </c>
      <c r="E9" s="294">
        <f t="shared" ref="E9:E47" si="1">D9-C9</f>
        <v>1.8999999999991246E-4</v>
      </c>
      <c r="F9" s="295">
        <v>2.9999999999999997E-4</v>
      </c>
      <c r="G9" s="295">
        <v>8.8999999999999995E-4</v>
      </c>
      <c r="H9" s="296">
        <v>8.0000000000000004E-4</v>
      </c>
      <c r="I9" s="309">
        <f t="shared" si="0"/>
        <v>1.5E-3</v>
      </c>
      <c r="K9" s="313" t="s">
        <v>1939</v>
      </c>
      <c r="L9" s="314"/>
      <c r="M9" s="316" t="s">
        <v>1940</v>
      </c>
    </row>
    <row r="10" spans="2:13">
      <c r="B10" s="306">
        <v>6439</v>
      </c>
      <c r="C10" s="293">
        <v>10.002000000000001</v>
      </c>
      <c r="D10" s="295">
        <v>10.001950000000001</v>
      </c>
      <c r="E10" s="294">
        <f t="shared" si="1"/>
        <v>-4.9999999999883471E-5</v>
      </c>
      <c r="F10" s="295">
        <v>8.9999999999999998E-4</v>
      </c>
      <c r="G10" s="295">
        <v>1E-3</v>
      </c>
      <c r="H10" s="296">
        <v>8.0000000000000004E-4</v>
      </c>
      <c r="I10" s="309">
        <f t="shared" si="0"/>
        <v>1.5E-3</v>
      </c>
    </row>
    <row r="11" spans="2:13">
      <c r="B11" s="306">
        <v>6440</v>
      </c>
      <c r="C11" s="293">
        <v>12</v>
      </c>
      <c r="D11" s="295">
        <v>12.000249999999999</v>
      </c>
      <c r="E11" s="294">
        <f t="shared" si="1"/>
        <v>2.4999999999941735E-4</v>
      </c>
      <c r="F11" s="295">
        <v>5.9999999999999995E-4</v>
      </c>
      <c r="G11" s="295">
        <v>9.3999999999999997E-4</v>
      </c>
      <c r="H11" s="296">
        <v>8.0000000000000004E-4</v>
      </c>
      <c r="I11" s="309">
        <f t="shared" si="0"/>
        <v>1.5E-3</v>
      </c>
    </row>
    <row r="12" spans="2:13">
      <c r="B12" s="306">
        <v>6441</v>
      </c>
      <c r="C12" s="293">
        <v>16.001000000000001</v>
      </c>
      <c r="D12" s="295">
        <v>15.99949</v>
      </c>
      <c r="E12" s="294">
        <f t="shared" si="1"/>
        <v>-1.5100000000014546E-3</v>
      </c>
      <c r="F12" s="295">
        <v>5.0000000000000001E-4</v>
      </c>
      <c r="G12" s="295">
        <v>9.5E-4</v>
      </c>
      <c r="H12" s="296">
        <v>8.0000000000000004E-4</v>
      </c>
      <c r="I12" s="309">
        <f t="shared" si="0"/>
        <v>1.5E-3</v>
      </c>
    </row>
    <row r="13" spans="2:13">
      <c r="B13" s="306">
        <v>6442</v>
      </c>
      <c r="C13" s="293">
        <v>20.001000000000001</v>
      </c>
      <c r="D13" s="295">
        <v>20.003299999999999</v>
      </c>
      <c r="E13" s="294">
        <f t="shared" si="1"/>
        <v>2.2999999999981924E-3</v>
      </c>
      <c r="F13" s="295">
        <v>2.0000000000000001E-4</v>
      </c>
      <c r="G13" s="295">
        <v>9.8999999999999999E-4</v>
      </c>
      <c r="H13" s="296">
        <v>8.0000000000000004E-4</v>
      </c>
      <c r="I13" s="309">
        <f t="shared" si="0"/>
        <v>1.5E-3</v>
      </c>
    </row>
    <row r="14" spans="2:13">
      <c r="B14" s="306">
        <v>6443</v>
      </c>
      <c r="C14" s="293">
        <v>41.999000000000002</v>
      </c>
      <c r="D14" s="295">
        <v>41.999000000000002</v>
      </c>
      <c r="E14" s="294">
        <f t="shared" si="1"/>
        <v>0</v>
      </c>
      <c r="F14" s="295">
        <v>2.0000000000000001E-4</v>
      </c>
      <c r="G14" s="295">
        <v>1.1999999999999999E-3</v>
      </c>
      <c r="H14" s="296">
        <v>8.0000000000000004E-4</v>
      </c>
      <c r="I14" s="309">
        <f t="shared" si="0"/>
        <v>1.5E-3</v>
      </c>
    </row>
    <row r="15" spans="2:13">
      <c r="B15" s="306">
        <v>6444</v>
      </c>
      <c r="C15" s="293">
        <v>45</v>
      </c>
      <c r="D15" s="295">
        <v>44.9998</v>
      </c>
      <c r="E15" s="294">
        <f t="shared" si="1"/>
        <v>-1.9999999999953388E-4</v>
      </c>
      <c r="F15" s="295">
        <v>1E-4</v>
      </c>
      <c r="G15" s="295">
        <v>1.1999999999999999E-3</v>
      </c>
      <c r="H15" s="296">
        <v>8.0000000000000004E-4</v>
      </c>
      <c r="I15" s="309">
        <f t="shared" si="0"/>
        <v>1.5E-3</v>
      </c>
    </row>
    <row r="16" spans="2:13">
      <c r="B16" s="306">
        <v>6445</v>
      </c>
      <c r="C16" s="293">
        <v>48</v>
      </c>
      <c r="D16" s="295">
        <v>47.999499999999998</v>
      </c>
      <c r="E16" s="294">
        <f t="shared" si="1"/>
        <v>-5.0000000000238742E-4</v>
      </c>
      <c r="F16" s="295">
        <v>1E-4</v>
      </c>
      <c r="G16" s="295">
        <v>1.2999999999999999E-3</v>
      </c>
      <c r="H16" s="296">
        <v>8.0000000000000004E-4</v>
      </c>
      <c r="I16" s="309">
        <f t="shared" si="0"/>
        <v>1.5E-3</v>
      </c>
    </row>
    <row r="17" spans="2:9">
      <c r="B17" s="306">
        <v>6446</v>
      </c>
      <c r="C17" s="293">
        <v>57.997999999999998</v>
      </c>
      <c r="D17" s="295">
        <v>57.997199999999999</v>
      </c>
      <c r="E17" s="294">
        <f t="shared" si="1"/>
        <v>-7.9999999999813554E-4</v>
      </c>
      <c r="F17" s="295">
        <v>1E-4</v>
      </c>
      <c r="G17" s="295">
        <v>1.2999999999999999E-3</v>
      </c>
      <c r="H17" s="296">
        <v>8.0000000000000004E-4</v>
      </c>
      <c r="I17" s="309">
        <f t="shared" si="0"/>
        <v>1.5E-3</v>
      </c>
    </row>
    <row r="18" spans="2:9">
      <c r="B18" s="306">
        <v>6447</v>
      </c>
      <c r="C18" s="293">
        <v>59.997999999999998</v>
      </c>
      <c r="D18" s="295">
        <v>59.998399999999997</v>
      </c>
      <c r="E18" s="294">
        <f t="shared" si="1"/>
        <v>3.9999999999906777E-4</v>
      </c>
      <c r="F18" s="295">
        <v>2.9999999999999997E-4</v>
      </c>
      <c r="G18" s="295">
        <v>1.2999999999999999E-3</v>
      </c>
      <c r="H18" s="296">
        <v>8.0000000000000004E-4</v>
      </c>
      <c r="I18" s="309">
        <f t="shared" si="0"/>
        <v>1.5E-3</v>
      </c>
    </row>
    <row r="19" spans="2:9">
      <c r="B19" s="306">
        <v>6448</v>
      </c>
      <c r="C19" s="293">
        <v>100</v>
      </c>
      <c r="D19" s="295">
        <v>99.999600000000001</v>
      </c>
      <c r="E19" s="294">
        <f t="shared" si="1"/>
        <v>-3.9999999999906777E-4</v>
      </c>
      <c r="F19" s="295">
        <v>8.0000000000000004E-4</v>
      </c>
      <c r="G19" s="295">
        <v>1.6999999999999999E-3</v>
      </c>
      <c r="H19" s="296">
        <v>1E-3</v>
      </c>
      <c r="I19" s="309">
        <f>0.002</f>
        <v>2E-3</v>
      </c>
    </row>
    <row r="20" spans="2:9">
      <c r="B20" s="307">
        <v>6460</v>
      </c>
      <c r="C20" s="297">
        <v>1.01</v>
      </c>
      <c r="D20" s="298">
        <v>1.0100800000000001</v>
      </c>
      <c r="E20" s="299">
        <f t="shared" si="1"/>
        <v>8.0000000000080007E-5</v>
      </c>
      <c r="F20" s="298">
        <v>2.0000000000000001E-4</v>
      </c>
      <c r="G20" s="298">
        <v>8.3000000000000001E-4</v>
      </c>
      <c r="H20" s="300">
        <v>8.0000000000000004E-4</v>
      </c>
      <c r="I20" s="310">
        <f>0.0015</f>
        <v>1.5E-3</v>
      </c>
    </row>
    <row r="21" spans="2:9">
      <c r="B21" s="307">
        <v>6457</v>
      </c>
      <c r="C21" s="297">
        <v>1.51</v>
      </c>
      <c r="D21" s="298">
        <v>1.5101</v>
      </c>
      <c r="E21" s="299">
        <f t="shared" si="1"/>
        <v>9.9999999999988987E-5</v>
      </c>
      <c r="F21" s="298">
        <v>0</v>
      </c>
      <c r="G21" s="298">
        <v>8.4000000000000003E-4</v>
      </c>
      <c r="H21" s="300">
        <v>8.0000000000000004E-4</v>
      </c>
      <c r="I21" s="310">
        <v>1.5E-3</v>
      </c>
    </row>
    <row r="22" spans="2:9">
      <c r="B22" s="307">
        <v>6459</v>
      </c>
      <c r="C22" s="297">
        <v>2</v>
      </c>
      <c r="D22" s="298">
        <v>2.0007299999999999</v>
      </c>
      <c r="E22" s="299">
        <f t="shared" si="1"/>
        <v>7.299999999998974E-4</v>
      </c>
      <c r="F22" s="298">
        <v>2.0000000000000001E-4</v>
      </c>
      <c r="G22" s="298">
        <v>8.4000000000000003E-4</v>
      </c>
      <c r="H22" s="300">
        <v>8.0000000000000004E-4</v>
      </c>
      <c r="I22" s="310">
        <v>1.5E-3</v>
      </c>
    </row>
    <row r="23" spans="2:9">
      <c r="B23" s="307">
        <v>6461</v>
      </c>
      <c r="C23" s="297">
        <v>2.5</v>
      </c>
      <c r="D23" s="298">
        <v>2.4998999999999998</v>
      </c>
      <c r="E23" s="299">
        <f t="shared" si="1"/>
        <v>-1.0000000000021103E-4</v>
      </c>
      <c r="F23" s="298">
        <v>2.0000000000000001E-4</v>
      </c>
      <c r="G23" s="298">
        <v>8.4000000000000003E-4</v>
      </c>
      <c r="H23" s="300">
        <v>8.0000000000000004E-4</v>
      </c>
      <c r="I23" s="310">
        <v>1.5E-3</v>
      </c>
    </row>
    <row r="24" spans="2:9">
      <c r="B24" s="307">
        <v>6462</v>
      </c>
      <c r="C24" s="297">
        <v>3</v>
      </c>
      <c r="D24" s="298">
        <v>3.00013</v>
      </c>
      <c r="E24" s="299">
        <f t="shared" si="1"/>
        <v>1.2999999999996348E-4</v>
      </c>
      <c r="F24" s="298">
        <v>1E-4</v>
      </c>
      <c r="G24" s="298">
        <v>8.4999999999999995E-4</v>
      </c>
      <c r="H24" s="300">
        <v>8.0000000000000004E-4</v>
      </c>
      <c r="I24" s="310">
        <v>1.5E-3</v>
      </c>
    </row>
    <row r="25" spans="2:9">
      <c r="B25" s="307">
        <v>6463</v>
      </c>
      <c r="C25" s="297">
        <v>3.5</v>
      </c>
      <c r="D25" s="298">
        <v>3.5000200000000001</v>
      </c>
      <c r="E25" s="299">
        <f t="shared" si="1"/>
        <v>2.0000000000131024E-5</v>
      </c>
      <c r="F25" s="298">
        <v>2.0000000000000001E-4</v>
      </c>
      <c r="G25" s="298">
        <v>8.4999999999999995E-4</v>
      </c>
      <c r="H25" s="300">
        <v>8.0000000000000004E-4</v>
      </c>
      <c r="I25" s="310">
        <v>1.5E-3</v>
      </c>
    </row>
    <row r="26" spans="2:9">
      <c r="B26" s="307">
        <v>6464</v>
      </c>
      <c r="C26" s="297">
        <v>4</v>
      </c>
      <c r="D26" s="298">
        <v>3.9997799999999999</v>
      </c>
      <c r="E26" s="299">
        <f t="shared" si="1"/>
        <v>-2.20000000000109E-4</v>
      </c>
      <c r="F26" s="298">
        <v>1E-4</v>
      </c>
      <c r="G26" s="298">
        <v>8.5999999999999998E-4</v>
      </c>
      <c r="H26" s="300">
        <v>8.0000000000000004E-4</v>
      </c>
      <c r="I26" s="310">
        <v>1.5E-3</v>
      </c>
    </row>
    <row r="27" spans="2:9">
      <c r="B27" s="307">
        <v>6465</v>
      </c>
      <c r="C27" s="297">
        <v>4.49</v>
      </c>
      <c r="D27" s="298">
        <v>4.4896799999999999</v>
      </c>
      <c r="E27" s="299">
        <f t="shared" si="1"/>
        <v>-3.2000000000032003E-4</v>
      </c>
      <c r="F27" s="298">
        <v>2.0000000000000001E-4</v>
      </c>
      <c r="G27" s="298">
        <v>8.5999999999999998E-4</v>
      </c>
      <c r="H27" s="300">
        <v>8.0000000000000004E-4</v>
      </c>
      <c r="I27" s="310">
        <v>1.5E-3</v>
      </c>
    </row>
    <row r="28" spans="2:9">
      <c r="B28" s="307">
        <v>6466</v>
      </c>
      <c r="C28" s="297">
        <v>5.03</v>
      </c>
      <c r="D28" s="298">
        <v>5.0293999999999999</v>
      </c>
      <c r="E28" s="299">
        <f t="shared" si="1"/>
        <v>-6.0000000000037801E-4</v>
      </c>
      <c r="F28" s="298">
        <v>2.9999999999999997E-4</v>
      </c>
      <c r="G28" s="298">
        <v>8.7000000000000001E-4</v>
      </c>
      <c r="H28" s="300">
        <v>8.0000000000000004E-4</v>
      </c>
      <c r="I28" s="310">
        <v>1.5E-3</v>
      </c>
    </row>
    <row r="29" spans="2:9">
      <c r="B29" s="307">
        <v>6467</v>
      </c>
      <c r="C29" s="297">
        <v>5.47</v>
      </c>
      <c r="D29" s="298">
        <v>5.4701300000000002</v>
      </c>
      <c r="E29" s="299">
        <f t="shared" si="1"/>
        <v>1.3000000000040757E-4</v>
      </c>
      <c r="F29" s="298">
        <v>1E-4</v>
      </c>
      <c r="G29" s="298">
        <v>8.7000000000000001E-4</v>
      </c>
      <c r="H29" s="300">
        <v>8.0000000000000004E-4</v>
      </c>
      <c r="I29" s="310">
        <v>1.5E-3</v>
      </c>
    </row>
    <row r="30" spans="2:9">
      <c r="B30" s="307">
        <v>6468</v>
      </c>
      <c r="C30" s="297">
        <v>6.01</v>
      </c>
      <c r="D30" s="298">
        <v>6.0110200000000003</v>
      </c>
      <c r="E30" s="299">
        <f t="shared" si="1"/>
        <v>1.020000000000465E-3</v>
      </c>
      <c r="F30" s="298">
        <v>5.0000000000000001E-4</v>
      </c>
      <c r="G30" s="298">
        <v>8.7000000000000001E-4</v>
      </c>
      <c r="H30" s="300">
        <v>8.0000000000000004E-4</v>
      </c>
      <c r="I30" s="310">
        <v>1.5E-3</v>
      </c>
    </row>
    <row r="31" spans="2:9">
      <c r="B31" s="307">
        <v>6469</v>
      </c>
      <c r="C31" s="297">
        <v>6.49</v>
      </c>
      <c r="D31" s="298">
        <v>6.4907300000000001</v>
      </c>
      <c r="E31" s="299">
        <f t="shared" si="1"/>
        <v>7.299999999998974E-4</v>
      </c>
      <c r="F31" s="298">
        <v>1E-4</v>
      </c>
      <c r="G31" s="298">
        <v>8.8000000000000003E-4</v>
      </c>
      <c r="H31" s="300">
        <v>8.0000000000000004E-4</v>
      </c>
      <c r="I31" s="310">
        <v>1.5E-3</v>
      </c>
    </row>
    <row r="32" spans="2:9">
      <c r="B32" s="307">
        <v>6470</v>
      </c>
      <c r="C32" s="297">
        <v>7</v>
      </c>
      <c r="D32" s="298">
        <v>7.0005699999999997</v>
      </c>
      <c r="E32" s="299">
        <f t="shared" si="1"/>
        <v>5.6999999999973738E-4</v>
      </c>
      <c r="F32" s="298">
        <v>2.9999999999999997E-4</v>
      </c>
      <c r="G32" s="298">
        <v>8.8000000000000003E-4</v>
      </c>
      <c r="H32" s="300">
        <v>8.0000000000000004E-4</v>
      </c>
      <c r="I32" s="310">
        <v>1.5E-3</v>
      </c>
    </row>
    <row r="33" spans="2:9">
      <c r="B33" s="307">
        <v>6471</v>
      </c>
      <c r="C33" s="297">
        <v>8.02</v>
      </c>
      <c r="D33" s="298">
        <v>8.0191800000000004</v>
      </c>
      <c r="E33" s="299">
        <f t="shared" si="1"/>
        <v>-8.1999999999915474E-4</v>
      </c>
      <c r="F33" s="298">
        <v>4.0000000000000002E-4</v>
      </c>
      <c r="G33" s="298">
        <v>8.8999999999999995E-4</v>
      </c>
      <c r="H33" s="300">
        <v>8.0000000000000004E-4</v>
      </c>
      <c r="I33" s="310">
        <v>1.5E-3</v>
      </c>
    </row>
    <row r="34" spans="2:9">
      <c r="B34" s="307">
        <v>6472</v>
      </c>
      <c r="C34" s="297">
        <v>9</v>
      </c>
      <c r="D34" s="298">
        <v>9.0003799999999998</v>
      </c>
      <c r="E34" s="299">
        <f t="shared" si="1"/>
        <v>3.7999999999982492E-4</v>
      </c>
      <c r="F34" s="298">
        <v>1E-4</v>
      </c>
      <c r="G34" s="298">
        <v>8.9999999999999998E-4</v>
      </c>
      <c r="H34" s="300">
        <v>8.0000000000000004E-4</v>
      </c>
      <c r="I34" s="310">
        <v>1.5E-3</v>
      </c>
    </row>
    <row r="35" spans="2:9">
      <c r="B35" s="307">
        <v>6473</v>
      </c>
      <c r="C35" s="297">
        <v>10</v>
      </c>
      <c r="D35" s="298">
        <v>10.0001</v>
      </c>
      <c r="E35" s="299">
        <f t="shared" si="1"/>
        <v>9.9999999999766942E-5</v>
      </c>
      <c r="F35" s="298">
        <v>4.0000000000000002E-4</v>
      </c>
      <c r="G35" s="298">
        <v>8.9999999999999998E-4</v>
      </c>
      <c r="H35" s="300">
        <v>8.0000000000000004E-4</v>
      </c>
      <c r="I35" s="310">
        <v>1.5E-3</v>
      </c>
    </row>
    <row r="36" spans="2:9">
      <c r="B36" s="307">
        <v>6474</v>
      </c>
      <c r="C36" s="297">
        <v>10.5</v>
      </c>
      <c r="D36" s="298">
        <v>10.5008</v>
      </c>
      <c r="E36" s="299">
        <f t="shared" si="1"/>
        <v>7.9999999999991189E-4</v>
      </c>
      <c r="F36" s="298">
        <v>4.0000000000000002E-4</v>
      </c>
      <c r="G36" s="298">
        <v>9.1E-4</v>
      </c>
      <c r="H36" s="300">
        <v>8.0000000000000004E-4</v>
      </c>
      <c r="I36" s="310">
        <v>1.5E-3</v>
      </c>
    </row>
    <row r="37" spans="2:9">
      <c r="B37" s="307">
        <v>6475</v>
      </c>
      <c r="C37" s="297">
        <v>11.01</v>
      </c>
      <c r="D37" s="298">
        <v>11.01013</v>
      </c>
      <c r="E37" s="299">
        <f t="shared" si="1"/>
        <v>1.3000000000040757E-4</v>
      </c>
      <c r="F37" s="298">
        <v>5.0000000000000001E-4</v>
      </c>
      <c r="G37" s="298">
        <v>9.1E-4</v>
      </c>
      <c r="H37" s="300">
        <v>8.0000000000000004E-4</v>
      </c>
      <c r="I37" s="310">
        <v>1.5E-3</v>
      </c>
    </row>
    <row r="38" spans="2:9">
      <c r="B38" s="307">
        <v>6476</v>
      </c>
      <c r="C38" s="297">
        <v>11.5</v>
      </c>
      <c r="D38" s="298">
        <v>11.49952</v>
      </c>
      <c r="E38" s="299">
        <f t="shared" si="1"/>
        <v>-4.7999999999959186E-4</v>
      </c>
      <c r="F38" s="298">
        <v>2.9999999999999997E-4</v>
      </c>
      <c r="G38" s="298">
        <v>9.2000000000000003E-4</v>
      </c>
      <c r="H38" s="300">
        <v>8.0000000000000004E-4</v>
      </c>
      <c r="I38" s="310">
        <v>1.5E-3</v>
      </c>
    </row>
    <row r="39" spans="2:9">
      <c r="B39" s="307">
        <v>6477</v>
      </c>
      <c r="C39" s="297">
        <v>12</v>
      </c>
      <c r="D39" s="298">
        <v>12.00032</v>
      </c>
      <c r="E39" s="299">
        <f t="shared" si="1"/>
        <v>3.2000000000032003E-4</v>
      </c>
      <c r="F39" s="298">
        <v>5.0000000000000001E-4</v>
      </c>
      <c r="G39" s="298">
        <v>9.2000000000000003E-4</v>
      </c>
      <c r="H39" s="300">
        <v>8.0000000000000004E-4</v>
      </c>
      <c r="I39" s="310">
        <v>1.5E-3</v>
      </c>
    </row>
    <row r="40" spans="2:9">
      <c r="B40" s="307">
        <v>6478</v>
      </c>
      <c r="C40" s="297">
        <v>13</v>
      </c>
      <c r="D40" s="298">
        <v>13.00028</v>
      </c>
      <c r="E40" s="299">
        <f t="shared" si="1"/>
        <v>2.8000000000005798E-4</v>
      </c>
      <c r="F40" s="298">
        <v>2.0000000000000001E-4</v>
      </c>
      <c r="G40" s="298">
        <v>9.3000000000000005E-4</v>
      </c>
      <c r="H40" s="300">
        <v>8.0000000000000004E-4</v>
      </c>
      <c r="I40" s="310">
        <v>1.5E-3</v>
      </c>
    </row>
    <row r="41" spans="2:9">
      <c r="B41" s="307" t="s">
        <v>2402</v>
      </c>
      <c r="C41" s="297">
        <v>5</v>
      </c>
      <c r="D41" s="298">
        <v>5.00007</v>
      </c>
      <c r="E41" s="299">
        <f t="shared" si="1"/>
        <v>7.0000000000014495E-5</v>
      </c>
      <c r="F41" s="298" t="s">
        <v>287</v>
      </c>
      <c r="G41" s="298">
        <v>6.9999999999999994E-5</v>
      </c>
      <c r="H41" s="300" t="s">
        <v>287</v>
      </c>
      <c r="I41" s="310">
        <v>1.5E-3</v>
      </c>
    </row>
    <row r="42" spans="2:9">
      <c r="B42" s="307" t="s">
        <v>2410</v>
      </c>
      <c r="C42" s="297">
        <v>10</v>
      </c>
      <c r="D42" s="298">
        <v>10</v>
      </c>
      <c r="E42" s="299">
        <f t="shared" si="1"/>
        <v>0</v>
      </c>
      <c r="F42" s="298" t="s">
        <v>287</v>
      </c>
      <c r="G42" s="298">
        <v>8.0000000000000007E-5</v>
      </c>
      <c r="H42" s="300" t="s">
        <v>287</v>
      </c>
      <c r="I42" s="310">
        <v>1.5E-3</v>
      </c>
    </row>
    <row r="43" spans="2:9">
      <c r="B43" s="307" t="s">
        <v>2413</v>
      </c>
      <c r="C43" s="297">
        <v>20</v>
      </c>
      <c r="D43" s="298">
        <v>19.999939999999999</v>
      </c>
      <c r="E43" s="299">
        <f t="shared" si="1"/>
        <v>-6.0000000001281251E-5</v>
      </c>
      <c r="F43" s="298" t="s">
        <v>287</v>
      </c>
      <c r="G43" s="298">
        <v>9.0000000000000006E-5</v>
      </c>
      <c r="H43" s="300" t="s">
        <v>287</v>
      </c>
      <c r="I43" s="310">
        <v>1.5E-3</v>
      </c>
    </row>
    <row r="44" spans="2:9">
      <c r="B44" s="307" t="s">
        <v>2468</v>
      </c>
      <c r="C44" s="297">
        <v>6</v>
      </c>
      <c r="D44" s="298">
        <v>6.0000099999999996</v>
      </c>
      <c r="E44" s="298">
        <f t="shared" si="1"/>
        <v>9.9999999996214228E-6</v>
      </c>
      <c r="F44" s="298" t="s">
        <v>287</v>
      </c>
      <c r="G44" s="298">
        <v>6.9999999999999994E-5</v>
      </c>
      <c r="H44" s="300" t="s">
        <v>287</v>
      </c>
      <c r="I44" s="310">
        <v>1.5E-3</v>
      </c>
    </row>
    <row r="45" spans="2:9">
      <c r="B45" s="307" t="s">
        <v>2477</v>
      </c>
      <c r="C45" s="297">
        <v>7</v>
      </c>
      <c r="D45" s="298">
        <v>6.9999900000000004</v>
      </c>
      <c r="E45" s="298">
        <f t="shared" si="1"/>
        <v>-9.9999999996214228E-6</v>
      </c>
      <c r="F45" s="298" t="s">
        <v>287</v>
      </c>
      <c r="G45" s="298">
        <v>9.0000000000000006E-5</v>
      </c>
      <c r="H45" s="300" t="s">
        <v>287</v>
      </c>
      <c r="I45" s="310">
        <v>1.5E-3</v>
      </c>
    </row>
    <row r="46" spans="2:9">
      <c r="B46" s="307" t="s">
        <v>2513</v>
      </c>
      <c r="C46" s="297">
        <v>12.5</v>
      </c>
      <c r="D46" s="298">
        <v>12.50004</v>
      </c>
      <c r="E46" s="298">
        <f t="shared" si="1"/>
        <v>4.0000000000262048E-5</v>
      </c>
      <c r="F46" s="298" t="s">
        <v>287</v>
      </c>
      <c r="G46" s="298">
        <v>9.0000000000000006E-5</v>
      </c>
      <c r="H46" s="300" t="s">
        <v>287</v>
      </c>
      <c r="I46" s="310">
        <v>1.5E-3</v>
      </c>
    </row>
    <row r="47" spans="2:9">
      <c r="B47" s="307" t="s">
        <v>2518</v>
      </c>
      <c r="C47" s="297">
        <v>30</v>
      </c>
      <c r="D47" s="298">
        <v>29.9999</v>
      </c>
      <c r="E47" s="298">
        <f t="shared" si="1"/>
        <v>-9.9999999999766942E-5</v>
      </c>
      <c r="F47" s="298" t="s">
        <v>287</v>
      </c>
      <c r="G47" s="298">
        <v>9.0000000000000006E-5</v>
      </c>
      <c r="H47" s="300" t="s">
        <v>287</v>
      </c>
      <c r="I47" s="310">
        <v>1.5E-3</v>
      </c>
    </row>
    <row r="48" spans="2:9">
      <c r="B48" s="307" t="s">
        <v>2531</v>
      </c>
      <c r="C48" s="297">
        <v>25</v>
      </c>
      <c r="D48" s="298">
        <v>24.999970000000001</v>
      </c>
      <c r="E48" s="298">
        <f t="shared" ref="E48:E57" si="2">D48-C48</f>
        <v>-2.9999999998864268E-5</v>
      </c>
      <c r="F48" s="298" t="s">
        <v>287</v>
      </c>
      <c r="G48" s="298" t="s">
        <v>287</v>
      </c>
      <c r="H48" s="300" t="s">
        <v>287</v>
      </c>
      <c r="I48" s="310" t="s">
        <v>287</v>
      </c>
    </row>
    <row r="49" spans="2:9">
      <c r="B49" s="307" t="s">
        <v>2699</v>
      </c>
      <c r="C49" s="297">
        <v>15</v>
      </c>
      <c r="D49" s="298">
        <v>14.99994</v>
      </c>
      <c r="E49" s="298">
        <f t="shared" si="2"/>
        <v>-5.9999999999504894E-5</v>
      </c>
      <c r="F49" s="298" t="s">
        <v>287</v>
      </c>
      <c r="G49" s="298" t="s">
        <v>287</v>
      </c>
      <c r="H49" s="300" t="s">
        <v>287</v>
      </c>
      <c r="I49" s="310">
        <v>1.5E-3</v>
      </c>
    </row>
    <row r="50" spans="2:9">
      <c r="B50" s="307" t="s">
        <v>2893</v>
      </c>
      <c r="C50" s="297">
        <v>3</v>
      </c>
      <c r="D50" s="298">
        <v>2.9999899999999999</v>
      </c>
      <c r="E50" s="298">
        <f t="shared" si="2"/>
        <v>-1.0000000000065512E-5</v>
      </c>
      <c r="F50" s="298" t="s">
        <v>287</v>
      </c>
      <c r="G50" s="298" t="s">
        <v>287</v>
      </c>
      <c r="H50" s="300" t="s">
        <v>287</v>
      </c>
      <c r="I50" s="310">
        <v>1.5E-3</v>
      </c>
    </row>
    <row r="51" spans="2:9">
      <c r="B51" s="307" t="s">
        <v>2904</v>
      </c>
      <c r="C51" s="297">
        <v>7.5</v>
      </c>
      <c r="D51" s="298">
        <v>7.4999500000000001</v>
      </c>
      <c r="E51" s="298">
        <f t="shared" si="2"/>
        <v>-4.9999999999883471E-5</v>
      </c>
      <c r="F51" s="298" t="s">
        <v>287</v>
      </c>
      <c r="G51" s="298" t="s">
        <v>287</v>
      </c>
      <c r="H51" s="300" t="s">
        <v>287</v>
      </c>
      <c r="I51" s="310">
        <v>1.5E-3</v>
      </c>
    </row>
    <row r="52" spans="2:9">
      <c r="B52" s="307" t="s">
        <v>2518</v>
      </c>
      <c r="C52" s="297">
        <v>30</v>
      </c>
      <c r="D52" s="298">
        <v>29.99999</v>
      </c>
      <c r="E52" s="298">
        <f t="shared" si="2"/>
        <v>-9.9999999996214228E-6</v>
      </c>
      <c r="F52" s="298" t="s">
        <v>287</v>
      </c>
      <c r="G52" s="298" t="s">
        <v>287</v>
      </c>
      <c r="H52" s="300" t="s">
        <v>287</v>
      </c>
      <c r="I52" s="310">
        <v>1.5E-3</v>
      </c>
    </row>
    <row r="53" spans="2:9">
      <c r="B53" s="307" t="s">
        <v>3102</v>
      </c>
      <c r="C53" s="297">
        <v>17.5</v>
      </c>
      <c r="D53" s="298">
        <v>17.499949999999998</v>
      </c>
      <c r="E53" s="298">
        <f t="shared" si="2"/>
        <v>-5.0000000001659828E-5</v>
      </c>
      <c r="F53" s="298" t="s">
        <v>287</v>
      </c>
      <c r="G53" s="298" t="s">
        <v>287</v>
      </c>
      <c r="H53" s="300" t="s">
        <v>287</v>
      </c>
      <c r="I53" s="310">
        <v>1.5E-3</v>
      </c>
    </row>
    <row r="54" spans="2:9">
      <c r="B54" s="307" t="s">
        <v>3132</v>
      </c>
      <c r="C54" s="297">
        <v>18</v>
      </c>
      <c r="D54" s="298">
        <v>18</v>
      </c>
      <c r="E54" s="298">
        <f t="shared" si="2"/>
        <v>0</v>
      </c>
      <c r="F54" s="298" t="s">
        <v>287</v>
      </c>
      <c r="G54" s="298" t="s">
        <v>287</v>
      </c>
      <c r="H54" s="300" t="s">
        <v>287</v>
      </c>
      <c r="I54" s="310">
        <v>1.5E-3</v>
      </c>
    </row>
    <row r="55" spans="2:9">
      <c r="B55" s="307" t="s">
        <v>3111</v>
      </c>
      <c r="C55" s="297">
        <v>4</v>
      </c>
      <c r="D55" s="298">
        <v>3.9999899999999999</v>
      </c>
      <c r="E55" s="298">
        <f t="shared" si="2"/>
        <v>-1.0000000000065512E-5</v>
      </c>
      <c r="F55" s="298" t="s">
        <v>287</v>
      </c>
      <c r="G55" s="298" t="s">
        <v>287</v>
      </c>
      <c r="H55" s="300" t="s">
        <v>287</v>
      </c>
      <c r="I55" s="310">
        <v>1.5E-3</v>
      </c>
    </row>
    <row r="56" spans="2:9">
      <c r="B56" s="307" t="s">
        <v>3238</v>
      </c>
      <c r="C56" s="297">
        <v>19</v>
      </c>
      <c r="D56" s="298">
        <v>18.999929999999999</v>
      </c>
      <c r="E56" s="298">
        <f t="shared" si="2"/>
        <v>-7.0000000000902673E-5</v>
      </c>
      <c r="F56" s="298" t="s">
        <v>287</v>
      </c>
      <c r="G56" s="298" t="s">
        <v>287</v>
      </c>
      <c r="H56" s="300" t="s">
        <v>287</v>
      </c>
      <c r="I56" s="310">
        <v>1.5E-3</v>
      </c>
    </row>
    <row r="57" spans="2:9">
      <c r="B57" s="307" t="s">
        <v>3295</v>
      </c>
      <c r="C57" s="297">
        <v>2.5</v>
      </c>
      <c r="D57" s="298">
        <v>2.5</v>
      </c>
      <c r="E57" s="298">
        <f t="shared" si="2"/>
        <v>0</v>
      </c>
      <c r="F57" s="298" t="s">
        <v>287</v>
      </c>
      <c r="G57" s="298" t="s">
        <v>287</v>
      </c>
      <c r="H57" s="300" t="s">
        <v>287</v>
      </c>
      <c r="I57" s="310">
        <v>1.5E-3</v>
      </c>
    </row>
  </sheetData>
  <mergeCells count="2">
    <mergeCell ref="B6:B7"/>
    <mergeCell ref="B2:I3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Hoja10"/>
  <dimension ref="B2:Q160"/>
  <sheetViews>
    <sheetView topLeftCell="A111" zoomScale="85" zoomScaleNormal="85" workbookViewId="0">
      <selection activeCell="C163" sqref="C163"/>
    </sheetView>
  </sheetViews>
  <sheetFormatPr baseColWidth="10" defaultColWidth="11.42578125" defaultRowHeight="12.75"/>
  <cols>
    <col min="1" max="1" width="5.5703125" style="290" customWidth="1"/>
    <col min="2" max="2" width="4.7109375" style="290" customWidth="1"/>
    <col min="3" max="5" width="11.42578125" style="290"/>
    <col min="6" max="6" width="25.28515625" style="290" customWidth="1"/>
    <col min="7" max="9" width="11.42578125" style="290"/>
    <col min="10" max="10" width="32.28515625" style="290" bestFit="1" customWidth="1"/>
    <col min="11" max="12" width="57" style="290" customWidth="1"/>
    <col min="13" max="13" width="4.42578125" style="290" customWidth="1"/>
    <col min="14" max="16384" width="11.42578125" style="290"/>
  </cols>
  <sheetData>
    <row r="2" spans="2:17" ht="15" customHeight="1">
      <c r="C2" s="1140" t="s">
        <v>1942</v>
      </c>
      <c r="D2" s="1141"/>
      <c r="E2" s="1141"/>
      <c r="F2" s="1141"/>
      <c r="G2" s="1141"/>
      <c r="H2" s="1141"/>
      <c r="I2" s="1141"/>
      <c r="J2" s="1141"/>
      <c r="K2" s="1141"/>
      <c r="L2" s="1142"/>
    </row>
    <row r="3" spans="2:17" ht="15" customHeight="1">
      <c r="C3" s="1143"/>
      <c r="D3" s="1144"/>
      <c r="E3" s="1144"/>
      <c r="F3" s="1144"/>
      <c r="G3" s="1144"/>
      <c r="H3" s="1144"/>
      <c r="I3" s="1144"/>
      <c r="J3" s="1144"/>
      <c r="K3" s="1144"/>
      <c r="L3" s="1145"/>
    </row>
    <row r="6" spans="2:17">
      <c r="C6" s="290">
        <v>1</v>
      </c>
      <c r="D6" s="290">
        <v>2</v>
      </c>
      <c r="E6" s="290">
        <v>3</v>
      </c>
      <c r="F6" s="290">
        <v>4</v>
      </c>
      <c r="G6" s="290">
        <v>5</v>
      </c>
      <c r="H6" s="290">
        <v>6</v>
      </c>
      <c r="I6" s="290">
        <v>7</v>
      </c>
      <c r="J6" s="290">
        <v>8</v>
      </c>
      <c r="K6" s="290">
        <v>9</v>
      </c>
    </row>
    <row r="7" spans="2:17">
      <c r="C7" s="221" t="s">
        <v>1863</v>
      </c>
      <c r="D7" s="317">
        <v>4065</v>
      </c>
      <c r="E7" s="221" t="s">
        <v>1864</v>
      </c>
      <c r="F7" s="317" t="e">
        <f>VLOOKUP(D7,C9:N129,10,FALSE)</f>
        <v>#N/A</v>
      </c>
      <c r="G7" s="115"/>
      <c r="H7" s="115"/>
      <c r="I7" s="115"/>
    </row>
    <row r="8" spans="2:17" ht="39.75" customHeight="1">
      <c r="C8" s="318" t="s">
        <v>1931</v>
      </c>
      <c r="D8" s="319" t="s">
        <v>293</v>
      </c>
      <c r="E8" s="1146" t="s">
        <v>1904</v>
      </c>
      <c r="F8" s="1147"/>
      <c r="G8" s="318" t="s">
        <v>1476</v>
      </c>
      <c r="H8" s="318" t="s">
        <v>1933</v>
      </c>
      <c r="I8" s="318" t="s">
        <v>1943</v>
      </c>
      <c r="J8" s="318" t="s">
        <v>1934</v>
      </c>
      <c r="K8" s="318" t="s">
        <v>1675</v>
      </c>
      <c r="L8" s="318" t="s">
        <v>1462</v>
      </c>
    </row>
    <row r="9" spans="2:17">
      <c r="B9" s="290">
        <v>1</v>
      </c>
      <c r="C9" s="291" t="s">
        <v>1945</v>
      </c>
      <c r="D9" s="291" t="s">
        <v>305</v>
      </c>
      <c r="E9" s="1063">
        <v>26</v>
      </c>
      <c r="F9" s="1063"/>
      <c r="G9" s="291" t="s">
        <v>1946</v>
      </c>
      <c r="H9" s="290" t="s">
        <v>300</v>
      </c>
      <c r="I9" s="290">
        <v>6442</v>
      </c>
      <c r="J9" s="341" t="s">
        <v>1925</v>
      </c>
      <c r="K9" s="291" t="s">
        <v>1947</v>
      </c>
      <c r="L9" s="290" t="s">
        <v>1944</v>
      </c>
      <c r="M9" s="290">
        <v>1</v>
      </c>
      <c r="O9" s="311" t="s">
        <v>1938</v>
      </c>
      <c r="P9" s="312"/>
      <c r="Q9" s="315">
        <v>42641</v>
      </c>
    </row>
    <row r="10" spans="2:17">
      <c r="B10" s="290">
        <v>2</v>
      </c>
      <c r="C10" s="292" t="s">
        <v>1948</v>
      </c>
      <c r="D10" s="292" t="s">
        <v>305</v>
      </c>
      <c r="E10" s="1138">
        <v>18.7</v>
      </c>
      <c r="F10" s="1138"/>
      <c r="G10" s="292" t="s">
        <v>305</v>
      </c>
      <c r="H10" s="292" t="s">
        <v>300</v>
      </c>
      <c r="I10" s="27">
        <v>3189</v>
      </c>
      <c r="J10" s="341" t="s">
        <v>1925</v>
      </c>
      <c r="K10" s="291" t="s">
        <v>1947</v>
      </c>
      <c r="L10" s="291" t="s">
        <v>1949</v>
      </c>
      <c r="M10" s="290">
        <v>2</v>
      </c>
      <c r="O10" s="313" t="s">
        <v>1939</v>
      </c>
      <c r="P10" s="314"/>
      <c r="Q10" s="316" t="s">
        <v>1940</v>
      </c>
    </row>
    <row r="11" spans="2:17">
      <c r="B11" s="290">
        <v>3</v>
      </c>
      <c r="C11" s="338">
        <v>6437</v>
      </c>
      <c r="D11" s="339" t="s">
        <v>305</v>
      </c>
      <c r="E11" s="1060">
        <v>5</v>
      </c>
      <c r="F11" s="1060"/>
      <c r="G11" s="339" t="s">
        <v>305</v>
      </c>
      <c r="H11" s="339" t="s">
        <v>300</v>
      </c>
      <c r="I11" s="290">
        <v>6438</v>
      </c>
      <c r="J11" s="338" t="s">
        <v>1663</v>
      </c>
      <c r="K11" s="338" t="s">
        <v>2007</v>
      </c>
      <c r="L11" s="338" t="s">
        <v>1944</v>
      </c>
      <c r="M11" s="290">
        <v>3</v>
      </c>
    </row>
    <row r="12" spans="2:17">
      <c r="B12" s="290">
        <v>4</v>
      </c>
      <c r="C12" s="338">
        <v>6438</v>
      </c>
      <c r="D12" s="339" t="s">
        <v>305</v>
      </c>
      <c r="E12" s="1060">
        <v>8.0060000000000002</v>
      </c>
      <c r="F12" s="1060"/>
      <c r="G12" s="339" t="s">
        <v>305</v>
      </c>
      <c r="H12" s="339" t="s">
        <v>300</v>
      </c>
      <c r="I12" s="338"/>
      <c r="J12" s="338" t="s">
        <v>1663</v>
      </c>
      <c r="K12" s="338" t="s">
        <v>2007</v>
      </c>
      <c r="L12" s="338" t="s">
        <v>1944</v>
      </c>
      <c r="M12" s="290">
        <v>4</v>
      </c>
    </row>
    <row r="13" spans="2:17">
      <c r="B13" s="290">
        <v>5</v>
      </c>
      <c r="C13" s="338">
        <v>6439</v>
      </c>
      <c r="D13" s="339" t="s">
        <v>305</v>
      </c>
      <c r="E13" s="1060">
        <v>10.002000000000001</v>
      </c>
      <c r="F13" s="1060"/>
      <c r="G13" s="339" t="s">
        <v>305</v>
      </c>
      <c r="H13" s="339" t="s">
        <v>300</v>
      </c>
      <c r="I13" s="338"/>
      <c r="J13" s="338" t="s">
        <v>1663</v>
      </c>
      <c r="K13" s="338" t="s">
        <v>2007</v>
      </c>
      <c r="L13" s="338" t="s">
        <v>1944</v>
      </c>
      <c r="M13" s="290">
        <v>5</v>
      </c>
    </row>
    <row r="14" spans="2:17">
      <c r="B14" s="290">
        <v>6</v>
      </c>
      <c r="C14" s="338">
        <v>6440</v>
      </c>
      <c r="D14" s="339" t="s">
        <v>305</v>
      </c>
      <c r="E14" s="1060">
        <v>12</v>
      </c>
      <c r="F14" s="1060"/>
      <c r="G14" s="339" t="s">
        <v>305</v>
      </c>
      <c r="H14" s="339" t="s">
        <v>300</v>
      </c>
      <c r="I14" s="338">
        <v>6439</v>
      </c>
      <c r="J14" s="338" t="s">
        <v>1663</v>
      </c>
      <c r="K14" s="338" t="s">
        <v>2007</v>
      </c>
      <c r="L14" s="338" t="s">
        <v>1944</v>
      </c>
      <c r="M14" s="290">
        <v>6</v>
      </c>
    </row>
    <row r="15" spans="2:17">
      <c r="B15" s="290">
        <v>7</v>
      </c>
      <c r="C15" s="338">
        <v>6441</v>
      </c>
      <c r="D15" s="339" t="s">
        <v>305</v>
      </c>
      <c r="E15" s="1060">
        <v>16.001000000000001</v>
      </c>
      <c r="F15" s="1060"/>
      <c r="G15" s="339" t="s">
        <v>305</v>
      </c>
      <c r="H15" s="339" t="s">
        <v>300</v>
      </c>
      <c r="I15" s="338"/>
      <c r="J15" s="338" t="s">
        <v>1663</v>
      </c>
      <c r="K15" s="338" t="s">
        <v>2007</v>
      </c>
      <c r="L15" s="338" t="s">
        <v>1944</v>
      </c>
      <c r="M15" s="290">
        <v>7</v>
      </c>
    </row>
    <row r="16" spans="2:17">
      <c r="B16" s="290">
        <v>8</v>
      </c>
      <c r="C16" s="338">
        <v>6442</v>
      </c>
      <c r="D16" s="339" t="s">
        <v>305</v>
      </c>
      <c r="E16" s="1060">
        <v>20.001000000000001</v>
      </c>
      <c r="F16" s="1060"/>
      <c r="G16" s="339" t="s">
        <v>305</v>
      </c>
      <c r="H16" s="339" t="s">
        <v>300</v>
      </c>
      <c r="I16" s="338"/>
      <c r="J16" s="338" t="s">
        <v>1663</v>
      </c>
      <c r="K16" s="338" t="s">
        <v>2007</v>
      </c>
      <c r="L16" s="338" t="s">
        <v>1944</v>
      </c>
      <c r="M16" s="290">
        <v>8</v>
      </c>
    </row>
    <row r="17" spans="2:13">
      <c r="B17" s="290">
        <v>9</v>
      </c>
      <c r="C17" s="338">
        <v>6443</v>
      </c>
      <c r="D17" s="339" t="s">
        <v>305</v>
      </c>
      <c r="E17" s="1060">
        <v>41.998950000000001</v>
      </c>
      <c r="F17" s="1060"/>
      <c r="G17" s="339" t="s">
        <v>305</v>
      </c>
      <c r="H17" s="339" t="s">
        <v>300</v>
      </c>
      <c r="I17" s="338">
        <v>6439</v>
      </c>
      <c r="J17" s="338" t="s">
        <v>1663</v>
      </c>
      <c r="K17" s="338" t="s">
        <v>2007</v>
      </c>
      <c r="L17" s="338" t="s">
        <v>1944</v>
      </c>
      <c r="M17" s="290">
        <v>9</v>
      </c>
    </row>
    <row r="18" spans="2:13">
      <c r="B18" s="290">
        <v>10</v>
      </c>
      <c r="C18" s="338">
        <v>6444</v>
      </c>
      <c r="D18" s="339" t="s">
        <v>305</v>
      </c>
      <c r="E18" s="1060">
        <v>45</v>
      </c>
      <c r="F18" s="1060"/>
      <c r="G18" s="339" t="s">
        <v>305</v>
      </c>
      <c r="H18" s="339" t="s">
        <v>300</v>
      </c>
      <c r="I18" s="338"/>
      <c r="J18" s="338" t="s">
        <v>1663</v>
      </c>
      <c r="K18" s="338" t="s">
        <v>2007</v>
      </c>
      <c r="L18" s="338" t="s">
        <v>1944</v>
      </c>
      <c r="M18" s="290">
        <v>10</v>
      </c>
    </row>
    <row r="19" spans="2:13">
      <c r="B19" s="290">
        <v>11</v>
      </c>
      <c r="C19" s="338">
        <v>6445</v>
      </c>
      <c r="D19" s="339" t="s">
        <v>305</v>
      </c>
      <c r="E19" s="1060">
        <v>48</v>
      </c>
      <c r="F19" s="1060"/>
      <c r="G19" s="339" t="s">
        <v>305</v>
      </c>
      <c r="H19" s="339" t="s">
        <v>300</v>
      </c>
      <c r="I19" s="338"/>
      <c r="J19" s="338" t="s">
        <v>1663</v>
      </c>
      <c r="K19" s="338" t="s">
        <v>2007</v>
      </c>
      <c r="L19" s="338" t="s">
        <v>1944</v>
      </c>
      <c r="M19" s="290">
        <v>11</v>
      </c>
    </row>
    <row r="20" spans="2:13">
      <c r="B20" s="290">
        <v>12</v>
      </c>
      <c r="C20" s="338">
        <v>6446</v>
      </c>
      <c r="D20" s="339" t="s">
        <v>305</v>
      </c>
      <c r="E20" s="1060">
        <v>57.997999999999998</v>
      </c>
      <c r="F20" s="1060"/>
      <c r="G20" s="339" t="s">
        <v>305</v>
      </c>
      <c r="H20" s="339" t="s">
        <v>300</v>
      </c>
      <c r="I20" s="338"/>
      <c r="J20" s="338" t="s">
        <v>1663</v>
      </c>
      <c r="K20" s="338" t="s">
        <v>2007</v>
      </c>
      <c r="L20" s="338" t="s">
        <v>1944</v>
      </c>
      <c r="M20" s="290">
        <v>12</v>
      </c>
    </row>
    <row r="21" spans="2:13">
      <c r="B21" s="290">
        <v>13</v>
      </c>
      <c r="C21" s="338">
        <v>6447</v>
      </c>
      <c r="D21" s="339" t="s">
        <v>305</v>
      </c>
      <c r="E21" s="1060">
        <v>59.997999999999998</v>
      </c>
      <c r="F21" s="1060"/>
      <c r="G21" s="339" t="s">
        <v>305</v>
      </c>
      <c r="H21" s="339" t="s">
        <v>300</v>
      </c>
      <c r="I21" s="338"/>
      <c r="J21" s="338" t="s">
        <v>1663</v>
      </c>
      <c r="K21" s="338" t="s">
        <v>2007</v>
      </c>
      <c r="L21" s="338" t="s">
        <v>1944</v>
      </c>
      <c r="M21" s="290">
        <v>13</v>
      </c>
    </row>
    <row r="22" spans="2:13">
      <c r="B22" s="290">
        <v>14</v>
      </c>
      <c r="C22" s="338">
        <v>6448</v>
      </c>
      <c r="D22" s="339" t="s">
        <v>305</v>
      </c>
      <c r="E22" s="1060">
        <v>99.999499999999998</v>
      </c>
      <c r="F22" s="1060"/>
      <c r="G22" s="339" t="s">
        <v>305</v>
      </c>
      <c r="H22" s="339" t="s">
        <v>300</v>
      </c>
      <c r="I22" s="338">
        <v>6446</v>
      </c>
      <c r="J22" s="338" t="s">
        <v>1663</v>
      </c>
      <c r="K22" s="338" t="s">
        <v>2007</v>
      </c>
      <c r="L22" s="338" t="s">
        <v>1944</v>
      </c>
      <c r="M22" s="290">
        <v>14</v>
      </c>
    </row>
    <row r="23" spans="2:13">
      <c r="B23" s="290">
        <v>15</v>
      </c>
      <c r="C23" s="338">
        <v>6460</v>
      </c>
      <c r="D23" s="339" t="s">
        <v>305</v>
      </c>
      <c r="E23" s="1060">
        <v>1.0100800000000001</v>
      </c>
      <c r="F23" s="1060"/>
      <c r="G23" s="339" t="s">
        <v>305</v>
      </c>
      <c r="H23" s="339" t="s">
        <v>300</v>
      </c>
      <c r="I23" s="339">
        <v>3189</v>
      </c>
      <c r="J23" s="338" t="s">
        <v>1663</v>
      </c>
      <c r="K23" s="338" t="s">
        <v>2007</v>
      </c>
      <c r="L23" s="338" t="s">
        <v>1949</v>
      </c>
      <c r="M23" s="290">
        <v>15</v>
      </c>
    </row>
    <row r="24" spans="2:13">
      <c r="B24" s="290">
        <v>16</v>
      </c>
      <c r="C24" s="338">
        <v>6457</v>
      </c>
      <c r="D24" s="339" t="s">
        <v>305</v>
      </c>
      <c r="E24" s="1060">
        <v>1.51</v>
      </c>
      <c r="F24" s="1060"/>
      <c r="G24" s="339" t="s">
        <v>305</v>
      </c>
      <c r="H24" s="339" t="s">
        <v>300</v>
      </c>
      <c r="I24" s="339"/>
      <c r="J24" s="338" t="s">
        <v>1663</v>
      </c>
      <c r="K24" s="338" t="s">
        <v>2007</v>
      </c>
      <c r="L24" s="338" t="s">
        <v>1949</v>
      </c>
      <c r="M24" s="290">
        <v>16</v>
      </c>
    </row>
    <row r="25" spans="2:13">
      <c r="B25" s="290">
        <v>17</v>
      </c>
      <c r="C25" s="338">
        <v>6459</v>
      </c>
      <c r="D25" s="339" t="s">
        <v>305</v>
      </c>
      <c r="E25" s="1060">
        <v>2</v>
      </c>
      <c r="F25" s="1060"/>
      <c r="G25" s="339" t="s">
        <v>305</v>
      </c>
      <c r="H25" s="339" t="s">
        <v>300</v>
      </c>
      <c r="I25" s="339"/>
      <c r="J25" s="338" t="s">
        <v>1663</v>
      </c>
      <c r="K25" s="338" t="s">
        <v>2007</v>
      </c>
      <c r="L25" s="338" t="s">
        <v>1949</v>
      </c>
      <c r="M25" s="290">
        <v>17</v>
      </c>
    </row>
    <row r="26" spans="2:13">
      <c r="B26" s="290">
        <v>18</v>
      </c>
      <c r="C26" s="338">
        <v>6461</v>
      </c>
      <c r="D26" s="339" t="s">
        <v>305</v>
      </c>
      <c r="E26" s="1060">
        <v>2.5</v>
      </c>
      <c r="F26" s="1060"/>
      <c r="G26" s="339" t="s">
        <v>305</v>
      </c>
      <c r="H26" s="339" t="s">
        <v>300</v>
      </c>
      <c r="I26" s="338"/>
      <c r="J26" s="338" t="s">
        <v>1663</v>
      </c>
      <c r="K26" s="338" t="s">
        <v>2007</v>
      </c>
      <c r="L26" s="338" t="s">
        <v>1949</v>
      </c>
      <c r="M26" s="290">
        <v>18</v>
      </c>
    </row>
    <row r="27" spans="2:13">
      <c r="B27" s="290">
        <v>19</v>
      </c>
      <c r="C27" s="338">
        <v>6462</v>
      </c>
      <c r="D27" s="339" t="s">
        <v>305</v>
      </c>
      <c r="E27" s="1060">
        <v>3</v>
      </c>
      <c r="F27" s="1060"/>
      <c r="G27" s="339" t="s">
        <v>305</v>
      </c>
      <c r="H27" s="339" t="s">
        <v>300</v>
      </c>
      <c r="I27" s="338"/>
      <c r="J27" s="338" t="s">
        <v>1663</v>
      </c>
      <c r="K27" s="338" t="s">
        <v>2007</v>
      </c>
      <c r="L27" s="338" t="s">
        <v>1949</v>
      </c>
      <c r="M27" s="290">
        <v>19</v>
      </c>
    </row>
    <row r="28" spans="2:13">
      <c r="B28" s="290">
        <v>20</v>
      </c>
      <c r="C28" s="338">
        <v>6463</v>
      </c>
      <c r="D28" s="339" t="s">
        <v>305</v>
      </c>
      <c r="E28" s="1060">
        <v>3.5</v>
      </c>
      <c r="F28" s="1060"/>
      <c r="G28" s="339" t="s">
        <v>305</v>
      </c>
      <c r="H28" s="339" t="s">
        <v>300</v>
      </c>
      <c r="I28" s="338"/>
      <c r="J28" s="338" t="s">
        <v>1663</v>
      </c>
      <c r="K28" s="338" t="s">
        <v>2007</v>
      </c>
      <c r="L28" s="338" t="s">
        <v>1949</v>
      </c>
      <c r="M28" s="290">
        <v>20</v>
      </c>
    </row>
    <row r="29" spans="2:13">
      <c r="B29" s="290">
        <v>21</v>
      </c>
      <c r="C29" s="338">
        <v>6464</v>
      </c>
      <c r="D29" s="339" t="s">
        <v>305</v>
      </c>
      <c r="E29" s="1060">
        <v>4</v>
      </c>
      <c r="F29" s="1060"/>
      <c r="G29" s="339" t="s">
        <v>305</v>
      </c>
      <c r="H29" s="339" t="s">
        <v>300</v>
      </c>
      <c r="I29" s="338"/>
      <c r="J29" s="338" t="s">
        <v>1663</v>
      </c>
      <c r="K29" s="338" t="s">
        <v>2007</v>
      </c>
      <c r="L29" s="338" t="s">
        <v>1949</v>
      </c>
      <c r="M29" s="290">
        <v>21</v>
      </c>
    </row>
    <row r="30" spans="2:13">
      <c r="B30" s="290">
        <v>22</v>
      </c>
      <c r="C30" s="338">
        <v>6465</v>
      </c>
      <c r="D30" s="339" t="s">
        <v>305</v>
      </c>
      <c r="E30" s="1060">
        <v>4.49</v>
      </c>
      <c r="F30" s="1060"/>
      <c r="G30" s="339" t="s">
        <v>305</v>
      </c>
      <c r="H30" s="339" t="s">
        <v>300</v>
      </c>
      <c r="I30" s="338"/>
      <c r="J30" s="338" t="s">
        <v>1663</v>
      </c>
      <c r="K30" s="338" t="s">
        <v>2007</v>
      </c>
      <c r="L30" s="338" t="s">
        <v>1949</v>
      </c>
      <c r="M30" s="290">
        <v>22</v>
      </c>
    </row>
    <row r="31" spans="2:13">
      <c r="B31" s="290">
        <v>23</v>
      </c>
      <c r="C31" s="338">
        <v>6466</v>
      </c>
      <c r="D31" s="339" t="s">
        <v>305</v>
      </c>
      <c r="E31" s="1060">
        <v>5.03</v>
      </c>
      <c r="F31" s="1060"/>
      <c r="G31" s="339" t="s">
        <v>305</v>
      </c>
      <c r="H31" s="339" t="s">
        <v>300</v>
      </c>
      <c r="I31" s="338"/>
      <c r="J31" s="338" t="s">
        <v>1663</v>
      </c>
      <c r="K31" s="338" t="s">
        <v>2007</v>
      </c>
      <c r="L31" s="338" t="s">
        <v>1949</v>
      </c>
      <c r="M31" s="290">
        <v>23</v>
      </c>
    </row>
    <row r="32" spans="2:13">
      <c r="B32" s="290">
        <v>24</v>
      </c>
      <c r="C32" s="338">
        <v>6467</v>
      </c>
      <c r="D32" s="339" t="s">
        <v>305</v>
      </c>
      <c r="E32" s="1060">
        <v>5.4705500000000002</v>
      </c>
      <c r="F32" s="1060"/>
      <c r="G32" s="339" t="s">
        <v>305</v>
      </c>
      <c r="H32" s="339" t="s">
        <v>300</v>
      </c>
      <c r="I32" s="339">
        <v>3189</v>
      </c>
      <c r="J32" s="338" t="s">
        <v>1663</v>
      </c>
      <c r="K32" s="338" t="s">
        <v>2007</v>
      </c>
      <c r="L32" s="338" t="s">
        <v>1949</v>
      </c>
      <c r="M32" s="290">
        <v>24</v>
      </c>
    </row>
    <row r="33" spans="2:13">
      <c r="B33" s="290">
        <v>25</v>
      </c>
      <c r="C33" s="338">
        <v>6468</v>
      </c>
      <c r="D33" s="339" t="s">
        <v>305</v>
      </c>
      <c r="E33" s="1060">
        <v>6.01</v>
      </c>
      <c r="F33" s="1060"/>
      <c r="G33" s="339" t="s">
        <v>305</v>
      </c>
      <c r="H33" s="339" t="s">
        <v>300</v>
      </c>
      <c r="I33" s="338"/>
      <c r="J33" s="338" t="s">
        <v>1663</v>
      </c>
      <c r="K33" s="338" t="s">
        <v>2007</v>
      </c>
      <c r="L33" s="338" t="s">
        <v>1949</v>
      </c>
      <c r="M33" s="290">
        <v>25</v>
      </c>
    </row>
    <row r="34" spans="2:13">
      <c r="B34" s="290">
        <v>26</v>
      </c>
      <c r="C34" s="338">
        <v>6469</v>
      </c>
      <c r="D34" s="339" t="s">
        <v>305</v>
      </c>
      <c r="E34" s="1060">
        <v>6.49</v>
      </c>
      <c r="F34" s="1060"/>
      <c r="G34" s="339" t="s">
        <v>305</v>
      </c>
      <c r="H34" s="339" t="s">
        <v>300</v>
      </c>
      <c r="I34" s="338"/>
      <c r="J34" s="338" t="s">
        <v>1663</v>
      </c>
      <c r="K34" s="338" t="s">
        <v>2007</v>
      </c>
      <c r="L34" s="338" t="s">
        <v>1949</v>
      </c>
      <c r="M34" s="290">
        <v>26</v>
      </c>
    </row>
    <row r="35" spans="2:13">
      <c r="B35" s="290">
        <v>27</v>
      </c>
      <c r="C35" s="290">
        <v>6470</v>
      </c>
      <c r="D35" s="339" t="s">
        <v>305</v>
      </c>
      <c r="E35" s="1060">
        <v>7</v>
      </c>
      <c r="F35" s="1060"/>
      <c r="G35" s="339" t="s">
        <v>305</v>
      </c>
      <c r="H35" s="339" t="s">
        <v>300</v>
      </c>
      <c r="I35" s="338"/>
      <c r="J35" s="338" t="s">
        <v>1663</v>
      </c>
      <c r="K35" s="338" t="s">
        <v>2007</v>
      </c>
      <c r="L35" s="338" t="s">
        <v>1949</v>
      </c>
      <c r="M35" s="290">
        <v>27</v>
      </c>
    </row>
    <row r="36" spans="2:13">
      <c r="B36" s="290">
        <v>28</v>
      </c>
      <c r="C36" s="290">
        <v>6471</v>
      </c>
      <c r="D36" s="339" t="s">
        <v>305</v>
      </c>
      <c r="E36" s="1060">
        <v>8.02</v>
      </c>
      <c r="F36" s="1060"/>
      <c r="G36" s="339" t="s">
        <v>305</v>
      </c>
      <c r="H36" s="339" t="s">
        <v>300</v>
      </c>
      <c r="J36" s="338" t="s">
        <v>1663</v>
      </c>
      <c r="K36" s="338" t="s">
        <v>2007</v>
      </c>
      <c r="L36" s="338" t="s">
        <v>1949</v>
      </c>
      <c r="M36" s="290">
        <v>28</v>
      </c>
    </row>
    <row r="37" spans="2:13">
      <c r="B37" s="290">
        <v>29</v>
      </c>
      <c r="C37" s="290">
        <v>6472</v>
      </c>
      <c r="D37" s="339" t="s">
        <v>305</v>
      </c>
      <c r="E37" s="1060">
        <v>9</v>
      </c>
      <c r="F37" s="1060"/>
      <c r="G37" s="339" t="s">
        <v>305</v>
      </c>
      <c r="H37" s="339" t="s">
        <v>300</v>
      </c>
      <c r="J37" s="338" t="s">
        <v>1663</v>
      </c>
      <c r="K37" s="338" t="s">
        <v>2007</v>
      </c>
      <c r="L37" s="338" t="s">
        <v>1949</v>
      </c>
      <c r="M37" s="290">
        <v>29</v>
      </c>
    </row>
    <row r="38" spans="2:13">
      <c r="B38" s="290">
        <v>30</v>
      </c>
      <c r="C38" s="290">
        <v>6473</v>
      </c>
      <c r="D38" s="339" t="s">
        <v>305</v>
      </c>
      <c r="E38" s="1060">
        <v>10</v>
      </c>
      <c r="F38" s="1060"/>
      <c r="G38" s="339" t="s">
        <v>305</v>
      </c>
      <c r="H38" s="339" t="s">
        <v>300</v>
      </c>
      <c r="J38" s="338" t="s">
        <v>1663</v>
      </c>
      <c r="K38" s="338" t="s">
        <v>2007</v>
      </c>
      <c r="L38" s="338" t="s">
        <v>1949</v>
      </c>
      <c r="M38" s="290">
        <v>30</v>
      </c>
    </row>
    <row r="39" spans="2:13">
      <c r="B39" s="290">
        <v>31</v>
      </c>
      <c r="C39" s="290">
        <v>6474</v>
      </c>
      <c r="D39" s="339" t="s">
        <v>305</v>
      </c>
      <c r="E39" s="1060">
        <v>10.5</v>
      </c>
      <c r="F39" s="1060"/>
      <c r="G39" s="339" t="s">
        <v>305</v>
      </c>
      <c r="H39" s="339" t="s">
        <v>300</v>
      </c>
      <c r="J39" s="338" t="s">
        <v>1663</v>
      </c>
      <c r="K39" s="338" t="s">
        <v>2007</v>
      </c>
      <c r="L39" s="338" t="s">
        <v>1949</v>
      </c>
      <c r="M39" s="290">
        <v>31</v>
      </c>
    </row>
    <row r="40" spans="2:13">
      <c r="B40" s="290">
        <v>32</v>
      </c>
      <c r="C40" s="290">
        <v>6475</v>
      </c>
      <c r="D40" s="339" t="s">
        <v>305</v>
      </c>
      <c r="E40" s="1060">
        <v>11.01</v>
      </c>
      <c r="F40" s="1060"/>
      <c r="G40" s="339" t="s">
        <v>305</v>
      </c>
      <c r="H40" s="339" t="s">
        <v>300</v>
      </c>
      <c r="J40" s="338" t="s">
        <v>1663</v>
      </c>
      <c r="K40" s="338" t="s">
        <v>2007</v>
      </c>
      <c r="L40" s="338" t="s">
        <v>1949</v>
      </c>
      <c r="M40" s="290">
        <v>32</v>
      </c>
    </row>
    <row r="41" spans="2:13">
      <c r="B41" s="290">
        <v>33</v>
      </c>
      <c r="C41" s="290">
        <v>6476</v>
      </c>
      <c r="D41" s="339" t="s">
        <v>305</v>
      </c>
      <c r="E41" s="1060">
        <v>11.49952</v>
      </c>
      <c r="F41" s="1060"/>
      <c r="G41" s="339" t="s">
        <v>305</v>
      </c>
      <c r="H41" s="339" t="s">
        <v>300</v>
      </c>
      <c r="I41" s="339">
        <v>6475</v>
      </c>
      <c r="J41" s="338" t="s">
        <v>1663</v>
      </c>
      <c r="K41" s="338" t="s">
        <v>2007</v>
      </c>
      <c r="L41" s="338" t="s">
        <v>1949</v>
      </c>
      <c r="M41" s="290">
        <v>33</v>
      </c>
    </row>
    <row r="42" spans="2:13">
      <c r="B42" s="290">
        <v>34</v>
      </c>
      <c r="C42" s="290">
        <v>6477</v>
      </c>
      <c r="D42" s="339" t="s">
        <v>305</v>
      </c>
      <c r="E42" s="1060">
        <v>12</v>
      </c>
      <c r="F42" s="1060"/>
      <c r="G42" s="339" t="s">
        <v>305</v>
      </c>
      <c r="H42" s="339" t="s">
        <v>300</v>
      </c>
      <c r="J42" s="338" t="s">
        <v>1663</v>
      </c>
      <c r="K42" s="338" t="s">
        <v>2007</v>
      </c>
      <c r="L42" s="338" t="s">
        <v>1949</v>
      </c>
      <c r="M42" s="290">
        <v>34</v>
      </c>
    </row>
    <row r="43" spans="2:13">
      <c r="B43" s="290">
        <v>35</v>
      </c>
      <c r="C43" s="290">
        <v>6478</v>
      </c>
      <c r="D43" s="339" t="s">
        <v>305</v>
      </c>
      <c r="E43" s="1060">
        <v>13</v>
      </c>
      <c r="F43" s="1060"/>
      <c r="G43" s="339" t="s">
        <v>305</v>
      </c>
      <c r="H43" s="339" t="s">
        <v>300</v>
      </c>
      <c r="J43" s="338" t="s">
        <v>1663</v>
      </c>
      <c r="K43" s="338" t="s">
        <v>2007</v>
      </c>
      <c r="L43" s="338" t="s">
        <v>1949</v>
      </c>
      <c r="M43" s="290">
        <v>35</v>
      </c>
    </row>
    <row r="44" spans="2:13">
      <c r="B44" s="290">
        <v>36</v>
      </c>
      <c r="C44" s="460">
        <v>10043</v>
      </c>
      <c r="D44" s="459" t="s">
        <v>297</v>
      </c>
      <c r="E44" s="1138">
        <v>24.997</v>
      </c>
      <c r="F44" s="1138"/>
      <c r="G44" s="290">
        <v>10043</v>
      </c>
      <c r="H44" s="459" t="s">
        <v>300</v>
      </c>
      <c r="I44" s="290">
        <v>6443</v>
      </c>
      <c r="J44" s="459" t="s">
        <v>2196</v>
      </c>
      <c r="K44" s="459" t="s">
        <v>2195</v>
      </c>
      <c r="L44" s="459" t="s">
        <v>1944</v>
      </c>
      <c r="M44" s="290">
        <v>36</v>
      </c>
    </row>
    <row r="45" spans="2:13">
      <c r="B45" s="290">
        <v>37</v>
      </c>
      <c r="C45" s="460">
        <v>10018</v>
      </c>
      <c r="D45" s="460" t="s">
        <v>297</v>
      </c>
      <c r="E45" s="1138">
        <v>34.997999999999998</v>
      </c>
      <c r="F45" s="1138"/>
      <c r="G45" s="290">
        <v>10018</v>
      </c>
      <c r="H45" s="460" t="s">
        <v>300</v>
      </c>
      <c r="I45" s="290">
        <v>6443</v>
      </c>
      <c r="J45" s="460" t="s">
        <v>2196</v>
      </c>
      <c r="K45" s="460" t="s">
        <v>2195</v>
      </c>
      <c r="L45" s="460" t="s">
        <v>1944</v>
      </c>
      <c r="M45" s="290">
        <v>37</v>
      </c>
    </row>
    <row r="46" spans="2:13">
      <c r="B46" s="290">
        <v>38</v>
      </c>
      <c r="C46" s="460">
        <v>10212</v>
      </c>
      <c r="D46" s="460" t="s">
        <v>297</v>
      </c>
      <c r="E46" s="1138">
        <v>44.996000000000002</v>
      </c>
      <c r="F46" s="1138"/>
      <c r="G46" s="290">
        <v>10212</v>
      </c>
      <c r="H46" s="460" t="s">
        <v>300</v>
      </c>
      <c r="I46" s="290">
        <v>6443</v>
      </c>
      <c r="J46" s="460" t="s">
        <v>2196</v>
      </c>
      <c r="K46" s="460" t="s">
        <v>2195</v>
      </c>
      <c r="L46" s="460" t="s">
        <v>1944</v>
      </c>
      <c r="M46" s="290">
        <v>38</v>
      </c>
    </row>
    <row r="47" spans="2:13">
      <c r="B47" s="290">
        <v>39</v>
      </c>
      <c r="C47" s="460" t="s">
        <v>2197</v>
      </c>
      <c r="D47" s="460" t="s">
        <v>296</v>
      </c>
      <c r="E47" s="1138">
        <v>50</v>
      </c>
      <c r="F47" s="1138"/>
      <c r="G47" s="460" t="s">
        <v>2197</v>
      </c>
      <c r="H47" s="460" t="s">
        <v>300</v>
      </c>
      <c r="I47" s="290">
        <v>6443</v>
      </c>
      <c r="J47" s="460" t="s">
        <v>2196</v>
      </c>
      <c r="K47" s="460" t="s">
        <v>2195</v>
      </c>
      <c r="L47" s="460" t="s">
        <v>1944</v>
      </c>
      <c r="M47" s="290">
        <v>39</v>
      </c>
    </row>
    <row r="48" spans="2:13">
      <c r="B48" s="290">
        <v>40</v>
      </c>
      <c r="C48" s="460" t="s">
        <v>2198</v>
      </c>
      <c r="D48" s="460" t="s">
        <v>296</v>
      </c>
      <c r="E48" s="1138">
        <v>70</v>
      </c>
      <c r="F48" s="1138"/>
      <c r="G48" s="460" t="s">
        <v>2198</v>
      </c>
      <c r="H48" s="460" t="s">
        <v>300</v>
      </c>
      <c r="I48" s="290">
        <v>6448</v>
      </c>
      <c r="J48" s="460" t="s">
        <v>2196</v>
      </c>
      <c r="K48" s="460" t="s">
        <v>2195</v>
      </c>
      <c r="L48" s="460" t="s">
        <v>1944</v>
      </c>
      <c r="M48" s="290">
        <v>40</v>
      </c>
    </row>
    <row r="49" spans="2:13">
      <c r="B49" s="290">
        <v>41</v>
      </c>
      <c r="C49" s="461" t="s">
        <v>2199</v>
      </c>
      <c r="D49" s="461" t="s">
        <v>296</v>
      </c>
      <c r="E49" s="1138">
        <v>90</v>
      </c>
      <c r="F49" s="1138"/>
      <c r="G49" s="461" t="s">
        <v>2199</v>
      </c>
      <c r="H49" s="461" t="s">
        <v>300</v>
      </c>
      <c r="I49" s="290">
        <v>6448</v>
      </c>
      <c r="J49" s="461" t="s">
        <v>2196</v>
      </c>
      <c r="K49" s="461" t="s">
        <v>2195</v>
      </c>
      <c r="L49" s="461" t="s">
        <v>1944</v>
      </c>
      <c r="M49" s="290">
        <v>41</v>
      </c>
    </row>
    <row r="50" spans="2:13">
      <c r="B50" s="290">
        <v>42</v>
      </c>
      <c r="C50" s="290">
        <v>3312</v>
      </c>
      <c r="D50" s="461" t="s">
        <v>297</v>
      </c>
      <c r="E50" s="1138">
        <v>15.999000000000001</v>
      </c>
      <c r="F50" s="1138"/>
      <c r="G50" s="461">
        <v>3312</v>
      </c>
      <c r="H50" s="461" t="s">
        <v>300</v>
      </c>
      <c r="I50" s="290">
        <v>6443</v>
      </c>
      <c r="J50" s="461" t="s">
        <v>2196</v>
      </c>
      <c r="K50" s="461" t="s">
        <v>2195</v>
      </c>
      <c r="L50" s="461" t="s">
        <v>1944</v>
      </c>
      <c r="M50" s="290">
        <v>42</v>
      </c>
    </row>
    <row r="51" spans="2:13">
      <c r="B51" s="290">
        <v>43</v>
      </c>
      <c r="C51" s="462">
        <v>1527</v>
      </c>
      <c r="D51" s="462" t="s">
        <v>297</v>
      </c>
      <c r="E51" s="1138">
        <v>10.002000000000001</v>
      </c>
      <c r="F51" s="1138"/>
      <c r="G51" s="290">
        <v>1527</v>
      </c>
      <c r="H51" s="462" t="s">
        <v>300</v>
      </c>
      <c r="I51" s="290">
        <v>6439</v>
      </c>
      <c r="J51" s="462" t="s">
        <v>2196</v>
      </c>
      <c r="K51" s="462" t="s">
        <v>2195</v>
      </c>
      <c r="L51" s="462" t="s">
        <v>1944</v>
      </c>
      <c r="M51" s="290">
        <v>43</v>
      </c>
    </row>
    <row r="52" spans="2:13">
      <c r="B52" s="290">
        <v>44</v>
      </c>
      <c r="C52" s="462">
        <v>530656</v>
      </c>
      <c r="D52" s="462" t="s">
        <v>297</v>
      </c>
      <c r="E52" s="1138">
        <v>7.9980000000000002</v>
      </c>
      <c r="F52" s="1138"/>
      <c r="G52" s="290">
        <v>530656</v>
      </c>
      <c r="H52" s="462" t="s">
        <v>300</v>
      </c>
      <c r="I52" s="290">
        <v>6439</v>
      </c>
      <c r="J52" s="462" t="s">
        <v>2196</v>
      </c>
      <c r="K52" s="462" t="s">
        <v>2195</v>
      </c>
      <c r="L52" s="462" t="s">
        <v>1944</v>
      </c>
      <c r="M52" s="290">
        <v>44</v>
      </c>
    </row>
    <row r="53" spans="2:13">
      <c r="B53" s="290">
        <v>45</v>
      </c>
      <c r="C53" s="471">
        <v>8404</v>
      </c>
      <c r="D53" s="472" t="s">
        <v>305</v>
      </c>
      <c r="E53" s="1138">
        <v>70</v>
      </c>
      <c r="F53" s="1138">
        <v>70</v>
      </c>
      <c r="G53" s="472" t="s">
        <v>305</v>
      </c>
      <c r="H53" s="471" t="s">
        <v>300</v>
      </c>
      <c r="I53" s="471">
        <v>6443</v>
      </c>
      <c r="J53" s="471" t="s">
        <v>2247</v>
      </c>
      <c r="K53" s="471" t="s">
        <v>2007</v>
      </c>
      <c r="L53" s="471" t="s">
        <v>1944</v>
      </c>
      <c r="M53" s="290">
        <v>45</v>
      </c>
    </row>
    <row r="54" spans="2:13">
      <c r="B54" s="290">
        <v>46</v>
      </c>
      <c r="C54" s="471">
        <v>8405</v>
      </c>
      <c r="D54" s="472" t="s">
        <v>305</v>
      </c>
      <c r="E54" s="1138">
        <v>24.997</v>
      </c>
      <c r="F54" s="1138">
        <v>24.997</v>
      </c>
      <c r="G54" s="472" t="s">
        <v>305</v>
      </c>
      <c r="H54" s="471" t="s">
        <v>300</v>
      </c>
      <c r="I54" s="471">
        <v>6443</v>
      </c>
      <c r="J54" s="471" t="s">
        <v>2247</v>
      </c>
      <c r="K54" s="471" t="s">
        <v>2007</v>
      </c>
      <c r="L54" s="471" t="s">
        <v>1944</v>
      </c>
      <c r="M54" s="290">
        <v>46</v>
      </c>
    </row>
    <row r="55" spans="2:13">
      <c r="B55" s="290">
        <v>47</v>
      </c>
      <c r="C55" s="471">
        <v>8406</v>
      </c>
      <c r="D55" s="472" t="s">
        <v>305</v>
      </c>
      <c r="E55" s="1138">
        <v>10.002000000000001</v>
      </c>
      <c r="F55" s="1138">
        <v>10.002000000000001</v>
      </c>
      <c r="G55" s="472" t="s">
        <v>305</v>
      </c>
      <c r="H55" s="471" t="s">
        <v>300</v>
      </c>
      <c r="I55" s="471">
        <v>6443</v>
      </c>
      <c r="J55" s="471" t="s">
        <v>2247</v>
      </c>
      <c r="K55" s="471" t="s">
        <v>2007</v>
      </c>
      <c r="L55" s="471" t="s">
        <v>1944</v>
      </c>
      <c r="M55" s="290">
        <v>47</v>
      </c>
    </row>
    <row r="56" spans="2:13">
      <c r="B56" s="290">
        <v>48</v>
      </c>
      <c r="C56" s="471">
        <v>8407</v>
      </c>
      <c r="D56" s="472" t="s">
        <v>305</v>
      </c>
      <c r="E56" s="1138">
        <v>15.999000000000001</v>
      </c>
      <c r="F56" s="1138">
        <v>15.999000000000001</v>
      </c>
      <c r="G56" s="472" t="s">
        <v>305</v>
      </c>
      <c r="H56" s="471" t="s">
        <v>300</v>
      </c>
      <c r="I56" s="471">
        <v>6443</v>
      </c>
      <c r="J56" s="471" t="s">
        <v>2247</v>
      </c>
      <c r="K56" s="471" t="s">
        <v>2007</v>
      </c>
      <c r="L56" s="471" t="s">
        <v>1944</v>
      </c>
      <c r="M56" s="290">
        <v>48</v>
      </c>
    </row>
    <row r="57" spans="2:13">
      <c r="B57" s="290">
        <v>49</v>
      </c>
      <c r="C57" s="471">
        <v>8408</v>
      </c>
      <c r="D57" s="472" t="s">
        <v>305</v>
      </c>
      <c r="E57" s="1138">
        <v>7.9980000000000002</v>
      </c>
      <c r="F57" s="1138">
        <v>7.9980000000000002</v>
      </c>
      <c r="G57" s="472" t="s">
        <v>305</v>
      </c>
      <c r="H57" s="471" t="s">
        <v>300</v>
      </c>
      <c r="I57" s="471">
        <v>6443</v>
      </c>
      <c r="J57" s="471" t="s">
        <v>2247</v>
      </c>
      <c r="K57" s="471" t="s">
        <v>2007</v>
      </c>
      <c r="L57" s="471" t="s">
        <v>1944</v>
      </c>
      <c r="M57" s="290">
        <v>49</v>
      </c>
    </row>
    <row r="58" spans="2:13">
      <c r="B58" s="290">
        <v>50</v>
      </c>
      <c r="C58" s="471">
        <v>8409</v>
      </c>
      <c r="D58" s="472" t="s">
        <v>305</v>
      </c>
      <c r="E58" s="1138">
        <v>34.997999999999998</v>
      </c>
      <c r="F58" s="1138">
        <v>34.997999999999998</v>
      </c>
      <c r="G58" s="472" t="s">
        <v>305</v>
      </c>
      <c r="H58" s="471" t="s">
        <v>300</v>
      </c>
      <c r="I58" s="471">
        <v>6443</v>
      </c>
      <c r="J58" s="471" t="s">
        <v>2247</v>
      </c>
      <c r="K58" s="471" t="s">
        <v>2007</v>
      </c>
      <c r="L58" s="471" t="s">
        <v>1944</v>
      </c>
      <c r="M58" s="290">
        <v>50</v>
      </c>
    </row>
    <row r="59" spans="2:13">
      <c r="B59" s="290">
        <v>51</v>
      </c>
      <c r="C59" s="471">
        <v>8410</v>
      </c>
      <c r="D59" s="472" t="s">
        <v>305</v>
      </c>
      <c r="E59" s="1138">
        <v>44.996000000000002</v>
      </c>
      <c r="F59" s="1138">
        <v>44.996000000000002</v>
      </c>
      <c r="G59" s="472" t="s">
        <v>305</v>
      </c>
      <c r="H59" s="471" t="s">
        <v>300</v>
      </c>
      <c r="I59" s="471">
        <v>6443</v>
      </c>
      <c r="J59" s="471" t="s">
        <v>2247</v>
      </c>
      <c r="K59" s="471" t="s">
        <v>2007</v>
      </c>
      <c r="L59" s="471" t="s">
        <v>1944</v>
      </c>
      <c r="M59" s="290">
        <v>51</v>
      </c>
    </row>
    <row r="60" spans="2:13">
      <c r="B60" s="290">
        <v>52</v>
      </c>
      <c r="C60" s="471">
        <v>8411</v>
      </c>
      <c r="D60" s="472" t="s">
        <v>305</v>
      </c>
      <c r="E60" s="1138">
        <v>50</v>
      </c>
      <c r="F60" s="1138">
        <v>50</v>
      </c>
      <c r="G60" s="472" t="s">
        <v>305</v>
      </c>
      <c r="H60" s="471" t="s">
        <v>300</v>
      </c>
      <c r="I60" s="471">
        <v>6443</v>
      </c>
      <c r="J60" s="471" t="s">
        <v>2247</v>
      </c>
      <c r="K60" s="471" t="s">
        <v>2007</v>
      </c>
      <c r="L60" s="471" t="s">
        <v>1944</v>
      </c>
      <c r="M60" s="290">
        <v>52</v>
      </c>
    </row>
    <row r="61" spans="2:13">
      <c r="B61" s="290">
        <v>53</v>
      </c>
      <c r="C61" s="471">
        <v>8412</v>
      </c>
      <c r="D61" s="472" t="s">
        <v>305</v>
      </c>
      <c r="E61" s="1138">
        <v>90</v>
      </c>
      <c r="F61" s="1138">
        <v>90</v>
      </c>
      <c r="G61" s="472" t="s">
        <v>305</v>
      </c>
      <c r="H61" s="471" t="s">
        <v>300</v>
      </c>
      <c r="I61" s="471">
        <v>6443</v>
      </c>
      <c r="J61" s="471" t="s">
        <v>2247</v>
      </c>
      <c r="K61" s="471" t="s">
        <v>2007</v>
      </c>
      <c r="L61" s="471" t="s">
        <v>1944</v>
      </c>
      <c r="M61" s="290">
        <v>53</v>
      </c>
    </row>
    <row r="62" spans="2:13">
      <c r="B62" s="290">
        <v>54</v>
      </c>
      <c r="C62" s="471">
        <v>8546</v>
      </c>
      <c r="D62" s="472" t="s">
        <v>305</v>
      </c>
      <c r="E62" s="1138">
        <v>56</v>
      </c>
      <c r="F62" s="1138">
        <v>56</v>
      </c>
      <c r="G62" s="472" t="s">
        <v>305</v>
      </c>
      <c r="H62" s="471" t="s">
        <v>300</v>
      </c>
      <c r="I62" s="471">
        <v>6443</v>
      </c>
      <c r="J62" s="471" t="s">
        <v>2247</v>
      </c>
      <c r="K62" s="471" t="s">
        <v>2007</v>
      </c>
      <c r="L62" s="471" t="s">
        <v>1944</v>
      </c>
      <c r="M62" s="290">
        <v>54</v>
      </c>
    </row>
    <row r="63" spans="2:13">
      <c r="B63" s="290">
        <v>55</v>
      </c>
      <c r="C63" s="471">
        <v>8547</v>
      </c>
      <c r="D63" s="472" t="s">
        <v>305</v>
      </c>
      <c r="E63" s="1138">
        <f>68-0.001</f>
        <v>67.998999999999995</v>
      </c>
      <c r="F63" s="1138">
        <v>68</v>
      </c>
      <c r="G63" s="472" t="s">
        <v>305</v>
      </c>
      <c r="H63" s="471" t="s">
        <v>300</v>
      </c>
      <c r="I63" s="471">
        <v>6443</v>
      </c>
      <c r="J63" s="471" t="s">
        <v>2247</v>
      </c>
      <c r="K63" s="471" t="s">
        <v>2007</v>
      </c>
      <c r="L63" s="471" t="s">
        <v>1944</v>
      </c>
      <c r="M63" s="290">
        <v>55</v>
      </c>
    </row>
    <row r="64" spans="2:13">
      <c r="B64" s="290">
        <v>56</v>
      </c>
      <c r="C64" s="471">
        <v>8548</v>
      </c>
      <c r="D64" s="472" t="s">
        <v>305</v>
      </c>
      <c r="E64" s="1138">
        <v>70</v>
      </c>
      <c r="F64" s="1138">
        <v>70</v>
      </c>
      <c r="G64" s="472" t="s">
        <v>305</v>
      </c>
      <c r="H64" s="471" t="s">
        <v>300</v>
      </c>
      <c r="I64" s="471">
        <v>6443</v>
      </c>
      <c r="J64" s="471" t="s">
        <v>2247</v>
      </c>
      <c r="K64" s="471" t="s">
        <v>2007</v>
      </c>
      <c r="L64" s="471" t="s">
        <v>1944</v>
      </c>
      <c r="M64" s="290">
        <v>56</v>
      </c>
    </row>
    <row r="65" spans="2:13">
      <c r="B65" s="290">
        <v>57</v>
      </c>
      <c r="C65" s="471">
        <v>8549</v>
      </c>
      <c r="D65" s="472" t="s">
        <v>305</v>
      </c>
      <c r="E65" s="1138">
        <v>99.997</v>
      </c>
      <c r="F65" s="1138">
        <v>99.997</v>
      </c>
      <c r="G65" s="472" t="s">
        <v>305</v>
      </c>
      <c r="H65" s="471" t="s">
        <v>300</v>
      </c>
      <c r="I65" s="471">
        <v>6443</v>
      </c>
      <c r="J65" s="471" t="s">
        <v>2247</v>
      </c>
      <c r="K65" s="471" t="s">
        <v>2007</v>
      </c>
      <c r="L65" s="471" t="s">
        <v>1944</v>
      </c>
      <c r="M65" s="290">
        <v>57</v>
      </c>
    </row>
    <row r="66" spans="2:13">
      <c r="B66" s="290">
        <v>58</v>
      </c>
      <c r="C66" s="471">
        <v>8550</v>
      </c>
      <c r="D66" s="472" t="s">
        <v>305</v>
      </c>
      <c r="E66" s="1138">
        <v>72</v>
      </c>
      <c r="F66" s="1138">
        <v>72</v>
      </c>
      <c r="G66" s="472" t="s">
        <v>305</v>
      </c>
      <c r="H66" s="471" t="s">
        <v>300</v>
      </c>
      <c r="I66" s="471">
        <v>6443</v>
      </c>
      <c r="J66" s="471" t="s">
        <v>2247</v>
      </c>
      <c r="K66" s="471" t="s">
        <v>2007</v>
      </c>
      <c r="L66" s="471" t="s">
        <v>1944</v>
      </c>
      <c r="M66" s="290">
        <v>58</v>
      </c>
    </row>
    <row r="67" spans="2:13">
      <c r="B67" s="290">
        <v>59</v>
      </c>
      <c r="C67" s="471">
        <v>8551</v>
      </c>
      <c r="D67" s="472" t="s">
        <v>305</v>
      </c>
      <c r="E67" s="1138">
        <v>62</v>
      </c>
      <c r="F67" s="1138">
        <v>62</v>
      </c>
      <c r="G67" s="472" t="s">
        <v>305</v>
      </c>
      <c r="H67" s="471" t="s">
        <v>300</v>
      </c>
      <c r="I67" s="471">
        <v>6443</v>
      </c>
      <c r="J67" s="471" t="s">
        <v>2247</v>
      </c>
      <c r="K67" s="471" t="s">
        <v>2007</v>
      </c>
      <c r="L67" s="471" t="s">
        <v>1944</v>
      </c>
      <c r="M67" s="290">
        <v>59</v>
      </c>
    </row>
    <row r="68" spans="2:13">
      <c r="B68" s="290">
        <v>60</v>
      </c>
      <c r="C68" s="471">
        <v>8552</v>
      </c>
      <c r="D68" s="472" t="s">
        <v>305</v>
      </c>
      <c r="E68" s="1138">
        <f>63+0.001</f>
        <v>63.000999999999998</v>
      </c>
      <c r="F68" s="1138">
        <v>63</v>
      </c>
      <c r="G68" s="472" t="s">
        <v>305</v>
      </c>
      <c r="H68" s="471" t="s">
        <v>300</v>
      </c>
      <c r="I68" s="471">
        <v>6443</v>
      </c>
      <c r="J68" s="471" t="s">
        <v>2247</v>
      </c>
      <c r="K68" s="471" t="s">
        <v>2007</v>
      </c>
      <c r="L68" s="471" t="s">
        <v>1944</v>
      </c>
      <c r="M68" s="290">
        <v>60</v>
      </c>
    </row>
    <row r="69" spans="2:13">
      <c r="B69" s="290">
        <v>61</v>
      </c>
      <c r="C69" s="471">
        <v>8553</v>
      </c>
      <c r="D69" s="472" t="s">
        <v>305</v>
      </c>
      <c r="E69" s="1138">
        <v>14</v>
      </c>
      <c r="F69" s="1138">
        <v>14</v>
      </c>
      <c r="G69" s="472" t="s">
        <v>305</v>
      </c>
      <c r="H69" s="471" t="s">
        <v>300</v>
      </c>
      <c r="I69" s="471">
        <v>6443</v>
      </c>
      <c r="J69" s="471" t="s">
        <v>2247</v>
      </c>
      <c r="K69" s="471" t="s">
        <v>2007</v>
      </c>
      <c r="L69" s="471" t="s">
        <v>1944</v>
      </c>
      <c r="M69" s="290">
        <v>61</v>
      </c>
    </row>
    <row r="70" spans="2:13">
      <c r="B70" s="290">
        <v>62</v>
      </c>
      <c r="C70" s="471">
        <v>8554</v>
      </c>
      <c r="D70" s="472" t="s">
        <v>305</v>
      </c>
      <c r="E70" s="1138">
        <v>105</v>
      </c>
      <c r="F70" s="1138">
        <v>105</v>
      </c>
      <c r="G70" s="472" t="s">
        <v>305</v>
      </c>
      <c r="H70" s="471" t="s">
        <v>300</v>
      </c>
      <c r="I70" s="471">
        <v>6443</v>
      </c>
      <c r="J70" s="471" t="s">
        <v>2247</v>
      </c>
      <c r="K70" s="471" t="s">
        <v>2007</v>
      </c>
      <c r="L70" s="471" t="s">
        <v>1944</v>
      </c>
      <c r="M70" s="290">
        <v>62</v>
      </c>
    </row>
    <row r="71" spans="2:13">
      <c r="B71" s="290">
        <v>63</v>
      </c>
      <c r="C71" s="471">
        <v>8555</v>
      </c>
      <c r="D71" s="472" t="s">
        <v>305</v>
      </c>
      <c r="E71" s="1138">
        <f>55-0.002</f>
        <v>54.997999999999998</v>
      </c>
      <c r="F71" s="1138">
        <v>55</v>
      </c>
      <c r="G71" s="472" t="s">
        <v>305</v>
      </c>
      <c r="H71" s="471" t="s">
        <v>300</v>
      </c>
      <c r="I71" s="471">
        <v>6443</v>
      </c>
      <c r="J71" s="471" t="s">
        <v>2247</v>
      </c>
      <c r="K71" s="471" t="s">
        <v>2007</v>
      </c>
      <c r="L71" s="471" t="s">
        <v>1944</v>
      </c>
      <c r="M71" s="290">
        <v>63</v>
      </c>
    </row>
    <row r="72" spans="2:13">
      <c r="B72" s="471">
        <v>64</v>
      </c>
      <c r="C72" s="471">
        <v>8556</v>
      </c>
      <c r="D72" s="472" t="s">
        <v>305</v>
      </c>
      <c r="E72" s="1138">
        <v>50</v>
      </c>
      <c r="F72" s="1138">
        <v>50</v>
      </c>
      <c r="G72" s="472" t="s">
        <v>305</v>
      </c>
      <c r="H72" s="471" t="s">
        <v>300</v>
      </c>
      <c r="I72" s="471">
        <v>6443</v>
      </c>
      <c r="J72" s="471" t="s">
        <v>2247</v>
      </c>
      <c r="K72" s="471" t="s">
        <v>2007</v>
      </c>
      <c r="L72" s="471" t="s">
        <v>1944</v>
      </c>
      <c r="M72" s="471">
        <v>64</v>
      </c>
    </row>
    <row r="73" spans="2:13">
      <c r="B73" s="471">
        <v>65</v>
      </c>
      <c r="C73" s="471">
        <v>8557</v>
      </c>
      <c r="D73" s="472" t="s">
        <v>305</v>
      </c>
      <c r="E73" s="1138">
        <v>52</v>
      </c>
      <c r="F73" s="1138">
        <v>52</v>
      </c>
      <c r="G73" s="472" t="s">
        <v>305</v>
      </c>
      <c r="H73" s="471" t="s">
        <v>300</v>
      </c>
      <c r="I73" s="471">
        <v>6443</v>
      </c>
      <c r="J73" s="471" t="s">
        <v>2247</v>
      </c>
      <c r="K73" s="471" t="s">
        <v>2007</v>
      </c>
      <c r="L73" s="471" t="s">
        <v>1944</v>
      </c>
      <c r="M73" s="471">
        <v>65</v>
      </c>
    </row>
    <row r="74" spans="2:13">
      <c r="B74" s="471">
        <v>66</v>
      </c>
      <c r="C74" s="471">
        <v>8558</v>
      </c>
      <c r="D74" s="472" t="s">
        <v>305</v>
      </c>
      <c r="E74" s="1138">
        <v>8.0039999999999996</v>
      </c>
      <c r="F74" s="1138">
        <v>8.0039999999999996</v>
      </c>
      <c r="G74" s="472" t="s">
        <v>305</v>
      </c>
      <c r="H74" s="471" t="s">
        <v>300</v>
      </c>
      <c r="I74" s="471">
        <v>6443</v>
      </c>
      <c r="J74" s="471" t="s">
        <v>2247</v>
      </c>
      <c r="K74" s="471" t="s">
        <v>2007</v>
      </c>
      <c r="L74" s="471" t="s">
        <v>1944</v>
      </c>
      <c r="M74" s="471">
        <v>66</v>
      </c>
    </row>
    <row r="75" spans="2:13">
      <c r="B75" s="471">
        <v>67</v>
      </c>
      <c r="C75" s="471">
        <v>8559</v>
      </c>
      <c r="D75" s="472" t="s">
        <v>305</v>
      </c>
      <c r="E75" s="1138">
        <f>78-0.002</f>
        <v>77.998000000000005</v>
      </c>
      <c r="F75" s="1138">
        <v>78</v>
      </c>
      <c r="G75" s="472" t="s">
        <v>305</v>
      </c>
      <c r="H75" s="471" t="s">
        <v>300</v>
      </c>
      <c r="I75" s="471">
        <v>6443</v>
      </c>
      <c r="J75" s="471" t="s">
        <v>2247</v>
      </c>
      <c r="K75" s="471" t="s">
        <v>2007</v>
      </c>
      <c r="L75" s="471" t="s">
        <v>1944</v>
      </c>
      <c r="M75" s="471">
        <v>67</v>
      </c>
    </row>
    <row r="76" spans="2:13">
      <c r="B76" s="471">
        <v>68</v>
      </c>
      <c r="C76" s="471">
        <v>8560</v>
      </c>
      <c r="D76" s="472" t="s">
        <v>305</v>
      </c>
      <c r="E76" s="1138">
        <v>75</v>
      </c>
      <c r="F76" s="1138">
        <v>75</v>
      </c>
      <c r="G76" s="472" t="s">
        <v>305</v>
      </c>
      <c r="H76" s="471" t="s">
        <v>300</v>
      </c>
      <c r="I76" s="471">
        <v>6443</v>
      </c>
      <c r="J76" s="471" t="s">
        <v>2247</v>
      </c>
      <c r="K76" s="471" t="s">
        <v>2007</v>
      </c>
      <c r="L76" s="471" t="s">
        <v>1944</v>
      </c>
      <c r="M76" s="471">
        <v>68</v>
      </c>
    </row>
    <row r="77" spans="2:13">
      <c r="B77" s="471">
        <v>69</v>
      </c>
      <c r="C77" s="471">
        <v>8561</v>
      </c>
      <c r="D77" s="472" t="s">
        <v>305</v>
      </c>
      <c r="E77" s="1138">
        <v>85</v>
      </c>
      <c r="F77" s="1138">
        <v>85</v>
      </c>
      <c r="G77" s="472" t="s">
        <v>305</v>
      </c>
      <c r="H77" s="471" t="s">
        <v>300</v>
      </c>
      <c r="I77" s="471">
        <v>6443</v>
      </c>
      <c r="J77" s="471" t="s">
        <v>2247</v>
      </c>
      <c r="K77" s="471" t="s">
        <v>2007</v>
      </c>
      <c r="L77" s="471" t="s">
        <v>1944</v>
      </c>
      <c r="M77" s="471">
        <v>69</v>
      </c>
    </row>
    <row r="78" spans="2:13">
      <c r="B78" s="471">
        <v>70</v>
      </c>
      <c r="C78" s="471">
        <v>8562</v>
      </c>
      <c r="D78" s="472" t="s">
        <v>305</v>
      </c>
      <c r="E78" s="1138">
        <f>90-0.003</f>
        <v>89.997</v>
      </c>
      <c r="F78" s="1138">
        <v>90</v>
      </c>
      <c r="G78" s="472" t="s">
        <v>305</v>
      </c>
      <c r="H78" s="471" t="s">
        <v>300</v>
      </c>
      <c r="I78" s="471">
        <v>6443</v>
      </c>
      <c r="J78" s="471" t="s">
        <v>2247</v>
      </c>
      <c r="K78" s="471" t="s">
        <v>2007</v>
      </c>
      <c r="L78" s="471" t="s">
        <v>1944</v>
      </c>
      <c r="M78" s="471">
        <v>70</v>
      </c>
    </row>
    <row r="79" spans="2:13">
      <c r="B79" s="471">
        <v>71</v>
      </c>
      <c r="C79" s="471">
        <v>8563</v>
      </c>
      <c r="D79" s="472" t="s">
        <v>305</v>
      </c>
      <c r="E79" s="1138">
        <f>80-0.001</f>
        <v>79.998999999999995</v>
      </c>
      <c r="F79" s="1138">
        <v>80</v>
      </c>
      <c r="G79" s="472" t="s">
        <v>305</v>
      </c>
      <c r="H79" s="471" t="s">
        <v>300</v>
      </c>
      <c r="I79" s="471">
        <v>6443</v>
      </c>
      <c r="J79" s="471" t="s">
        <v>2247</v>
      </c>
      <c r="K79" s="471" t="s">
        <v>2007</v>
      </c>
      <c r="L79" s="471" t="s">
        <v>1944</v>
      </c>
      <c r="M79" s="471">
        <v>71</v>
      </c>
    </row>
    <row r="80" spans="2:13">
      <c r="B80" s="471">
        <v>72</v>
      </c>
      <c r="C80" s="471">
        <v>8564</v>
      </c>
      <c r="D80" s="472" t="s">
        <v>305</v>
      </c>
      <c r="E80" s="1138">
        <v>95</v>
      </c>
      <c r="F80" s="1138">
        <v>95</v>
      </c>
      <c r="G80" s="472" t="s">
        <v>305</v>
      </c>
      <c r="H80" s="471" t="s">
        <v>300</v>
      </c>
      <c r="I80" s="471">
        <v>6443</v>
      </c>
      <c r="J80" s="471" t="s">
        <v>2247</v>
      </c>
      <c r="K80" s="471" t="s">
        <v>2007</v>
      </c>
      <c r="L80" s="471" t="s">
        <v>1944</v>
      </c>
      <c r="M80" s="471">
        <v>72</v>
      </c>
    </row>
    <row r="81" spans="2:13">
      <c r="B81" s="471">
        <v>73</v>
      </c>
      <c r="C81" s="471">
        <v>8565</v>
      </c>
      <c r="D81" s="472" t="s">
        <v>305</v>
      </c>
      <c r="E81" s="1138">
        <v>12</v>
      </c>
      <c r="F81" s="1138">
        <v>12</v>
      </c>
      <c r="G81" s="472" t="s">
        <v>305</v>
      </c>
      <c r="H81" s="471" t="s">
        <v>300</v>
      </c>
      <c r="I81" s="471">
        <v>6443</v>
      </c>
      <c r="J81" s="471" t="s">
        <v>2247</v>
      </c>
      <c r="K81" s="471" t="s">
        <v>2007</v>
      </c>
      <c r="L81" s="471" t="s">
        <v>1944</v>
      </c>
      <c r="M81" s="471">
        <v>73</v>
      </c>
    </row>
    <row r="82" spans="2:13">
      <c r="B82" s="471">
        <v>74</v>
      </c>
      <c r="C82" s="471">
        <v>8566</v>
      </c>
      <c r="D82" s="472" t="s">
        <v>305</v>
      </c>
      <c r="E82" s="1138">
        <v>65</v>
      </c>
      <c r="F82" s="1138">
        <v>65</v>
      </c>
      <c r="G82" s="472" t="s">
        <v>305</v>
      </c>
      <c r="H82" s="471" t="s">
        <v>300</v>
      </c>
      <c r="I82" s="471">
        <v>6443</v>
      </c>
      <c r="J82" s="471" t="s">
        <v>2247</v>
      </c>
      <c r="K82" s="471" t="s">
        <v>2007</v>
      </c>
      <c r="L82" s="471" t="s">
        <v>1944</v>
      </c>
      <c r="M82" s="471">
        <v>74</v>
      </c>
    </row>
    <row r="83" spans="2:13">
      <c r="B83" s="471">
        <v>75</v>
      </c>
      <c r="C83" s="471">
        <v>8567</v>
      </c>
      <c r="D83" s="472" t="s">
        <v>305</v>
      </c>
      <c r="E83" s="1138">
        <v>11</v>
      </c>
      <c r="F83" s="1138">
        <v>11</v>
      </c>
      <c r="G83" s="472" t="s">
        <v>305</v>
      </c>
      <c r="H83" s="471" t="s">
        <v>300</v>
      </c>
      <c r="I83" s="471">
        <v>6443</v>
      </c>
      <c r="J83" s="471" t="s">
        <v>2247</v>
      </c>
      <c r="K83" s="471" t="s">
        <v>2007</v>
      </c>
      <c r="L83" s="471" t="s">
        <v>1944</v>
      </c>
      <c r="M83" s="471">
        <v>75</v>
      </c>
    </row>
    <row r="84" spans="2:13">
      <c r="B84" s="471">
        <v>76</v>
      </c>
      <c r="C84" s="471">
        <v>8568</v>
      </c>
      <c r="D84" s="472" t="s">
        <v>305</v>
      </c>
      <c r="E84" s="1138">
        <v>9.9990000000000006</v>
      </c>
      <c r="F84" s="1138">
        <v>9.9990000000000006</v>
      </c>
      <c r="G84" s="472" t="s">
        <v>305</v>
      </c>
      <c r="H84" s="471" t="s">
        <v>300</v>
      </c>
      <c r="I84" s="471">
        <v>6443</v>
      </c>
      <c r="J84" s="471" t="s">
        <v>2247</v>
      </c>
      <c r="K84" s="471" t="s">
        <v>2007</v>
      </c>
      <c r="L84" s="471" t="s">
        <v>1944</v>
      </c>
      <c r="M84" s="471">
        <v>76</v>
      </c>
    </row>
    <row r="85" spans="2:13">
      <c r="B85" s="471">
        <v>77</v>
      </c>
      <c r="C85" s="471">
        <v>8569</v>
      </c>
      <c r="D85" s="472" t="s">
        <v>305</v>
      </c>
      <c r="E85" s="1138">
        <v>125</v>
      </c>
      <c r="F85" s="1138">
        <v>125</v>
      </c>
      <c r="G85" s="472" t="s">
        <v>305</v>
      </c>
      <c r="H85" s="471" t="s">
        <v>300</v>
      </c>
      <c r="I85" s="471">
        <v>6443</v>
      </c>
      <c r="J85" s="471" t="s">
        <v>2247</v>
      </c>
      <c r="K85" s="471" t="s">
        <v>2007</v>
      </c>
      <c r="L85" s="471" t="s">
        <v>1944</v>
      </c>
      <c r="M85" s="471">
        <v>77</v>
      </c>
    </row>
    <row r="86" spans="2:13">
      <c r="B86" s="471">
        <v>78</v>
      </c>
      <c r="C86" s="471">
        <v>8570</v>
      </c>
      <c r="D86" s="472" t="s">
        <v>305</v>
      </c>
      <c r="E86" s="1138">
        <v>3.9969999999999999</v>
      </c>
      <c r="F86" s="1138">
        <v>3.9969999999999999</v>
      </c>
      <c r="G86" s="472" t="s">
        <v>305</v>
      </c>
      <c r="H86" s="471" t="s">
        <v>300</v>
      </c>
      <c r="I86" s="471">
        <v>6443</v>
      </c>
      <c r="J86" s="471" t="s">
        <v>2247</v>
      </c>
      <c r="K86" s="471" t="s">
        <v>2007</v>
      </c>
      <c r="L86" s="471" t="s">
        <v>1944</v>
      </c>
      <c r="M86" s="471">
        <v>78</v>
      </c>
    </row>
    <row r="87" spans="2:13">
      <c r="B87" s="471">
        <v>79</v>
      </c>
      <c r="C87" s="471">
        <v>8571</v>
      </c>
      <c r="D87" s="472" t="s">
        <v>305</v>
      </c>
      <c r="E87" s="1138">
        <v>4.9980000000000002</v>
      </c>
      <c r="F87" s="1138">
        <v>4.9980000000000002</v>
      </c>
      <c r="G87" s="472" t="s">
        <v>305</v>
      </c>
      <c r="H87" s="471" t="s">
        <v>300</v>
      </c>
      <c r="I87" s="471">
        <v>6443</v>
      </c>
      <c r="J87" s="471" t="s">
        <v>2247</v>
      </c>
      <c r="K87" s="471" t="s">
        <v>2007</v>
      </c>
      <c r="L87" s="471" t="s">
        <v>1944</v>
      </c>
      <c r="M87" s="471">
        <v>79</v>
      </c>
    </row>
    <row r="88" spans="2:13">
      <c r="B88" s="471">
        <v>80</v>
      </c>
      <c r="C88" s="471">
        <v>8572</v>
      </c>
      <c r="D88" s="472" t="s">
        <v>305</v>
      </c>
      <c r="E88" s="1138">
        <v>175</v>
      </c>
      <c r="F88" s="1138">
        <v>175</v>
      </c>
      <c r="G88" s="472" t="s">
        <v>305</v>
      </c>
      <c r="H88" s="471" t="s">
        <v>300</v>
      </c>
      <c r="I88" s="471">
        <v>6443</v>
      </c>
      <c r="J88" s="471" t="s">
        <v>2247</v>
      </c>
      <c r="K88" s="471" t="s">
        <v>2007</v>
      </c>
      <c r="L88" s="471" t="s">
        <v>1944</v>
      </c>
      <c r="M88" s="471">
        <v>80</v>
      </c>
    </row>
    <row r="89" spans="2:13">
      <c r="B89" s="471">
        <v>81</v>
      </c>
      <c r="C89" s="471">
        <v>8573</v>
      </c>
      <c r="D89" s="472" t="s">
        <v>305</v>
      </c>
      <c r="E89" s="1138">
        <v>4.992</v>
      </c>
      <c r="F89" s="1138">
        <v>4.992</v>
      </c>
      <c r="G89" s="472" t="s">
        <v>305</v>
      </c>
      <c r="H89" s="471" t="s">
        <v>300</v>
      </c>
      <c r="I89" s="471">
        <v>6443</v>
      </c>
      <c r="J89" s="471" t="s">
        <v>2247</v>
      </c>
      <c r="K89" s="471" t="s">
        <v>2007</v>
      </c>
      <c r="L89" s="471" t="s">
        <v>1944</v>
      </c>
      <c r="M89" s="471">
        <v>81</v>
      </c>
    </row>
    <row r="90" spans="2:13">
      <c r="B90" s="471">
        <v>82</v>
      </c>
      <c r="C90" s="471">
        <v>8574</v>
      </c>
      <c r="D90" s="472" t="s">
        <v>305</v>
      </c>
      <c r="E90" s="1138">
        <f>15+0.001</f>
        <v>15.000999999999999</v>
      </c>
      <c r="F90" s="1138">
        <v>15</v>
      </c>
      <c r="G90" s="472" t="s">
        <v>305</v>
      </c>
      <c r="H90" s="471" t="s">
        <v>300</v>
      </c>
      <c r="I90" s="471">
        <v>6443</v>
      </c>
      <c r="J90" s="471" t="s">
        <v>2247</v>
      </c>
      <c r="K90" s="471" t="s">
        <v>2007</v>
      </c>
      <c r="L90" s="471" t="s">
        <v>1944</v>
      </c>
      <c r="M90" s="471">
        <v>82</v>
      </c>
    </row>
    <row r="91" spans="2:13">
      <c r="B91" s="471">
        <v>83</v>
      </c>
      <c r="C91" s="471">
        <v>8575</v>
      </c>
      <c r="D91" s="472" t="s">
        <v>305</v>
      </c>
      <c r="E91" s="1138">
        <v>13</v>
      </c>
      <c r="F91" s="1138">
        <v>13</v>
      </c>
      <c r="G91" s="472" t="s">
        <v>305</v>
      </c>
      <c r="H91" s="471" t="s">
        <v>300</v>
      </c>
      <c r="I91" s="471">
        <v>6443</v>
      </c>
      <c r="J91" s="471" t="s">
        <v>2247</v>
      </c>
      <c r="K91" s="471" t="s">
        <v>2007</v>
      </c>
      <c r="L91" s="471" t="s">
        <v>1944</v>
      </c>
      <c r="M91" s="471">
        <v>83</v>
      </c>
    </row>
    <row r="92" spans="2:13">
      <c r="B92" s="471">
        <v>84</v>
      </c>
      <c r="C92" s="471">
        <v>8576</v>
      </c>
      <c r="D92" s="472" t="s">
        <v>305</v>
      </c>
      <c r="E92" s="1138">
        <v>6</v>
      </c>
      <c r="F92" s="1138">
        <v>6</v>
      </c>
      <c r="G92" s="472" t="s">
        <v>305</v>
      </c>
      <c r="H92" s="471" t="s">
        <v>300</v>
      </c>
      <c r="I92" s="471">
        <v>6443</v>
      </c>
      <c r="J92" s="499" t="s">
        <v>2247</v>
      </c>
      <c r="K92" s="471" t="s">
        <v>2007</v>
      </c>
      <c r="L92" s="471" t="s">
        <v>1944</v>
      </c>
      <c r="M92" s="471">
        <v>84</v>
      </c>
    </row>
    <row r="93" spans="2:13">
      <c r="B93" s="471">
        <v>85</v>
      </c>
      <c r="C93" s="471">
        <v>8577</v>
      </c>
      <c r="D93" s="472" t="s">
        <v>305</v>
      </c>
      <c r="E93" s="1138">
        <v>6.9989999999999997</v>
      </c>
      <c r="F93" s="1138">
        <v>6.9989999999999997</v>
      </c>
      <c r="G93" s="472" t="s">
        <v>305</v>
      </c>
      <c r="H93" s="471" t="s">
        <v>300</v>
      </c>
      <c r="I93" s="471">
        <v>6443</v>
      </c>
      <c r="J93" s="471" t="s">
        <v>2247</v>
      </c>
      <c r="K93" s="471" t="s">
        <v>2007</v>
      </c>
      <c r="L93" s="471" t="s">
        <v>1944</v>
      </c>
      <c r="M93" s="471">
        <v>85</v>
      </c>
    </row>
    <row r="94" spans="2:13">
      <c r="B94" s="471">
        <v>86</v>
      </c>
      <c r="C94" s="471">
        <v>8578</v>
      </c>
      <c r="D94" s="472" t="s">
        <v>305</v>
      </c>
      <c r="E94" s="1138">
        <v>16</v>
      </c>
      <c r="F94" s="1138">
        <v>16</v>
      </c>
      <c r="G94" s="472" t="s">
        <v>305</v>
      </c>
      <c r="H94" s="471" t="s">
        <v>300</v>
      </c>
      <c r="I94" s="471">
        <v>6443</v>
      </c>
      <c r="J94" s="471" t="s">
        <v>2247</v>
      </c>
      <c r="K94" s="471" t="s">
        <v>2007</v>
      </c>
      <c r="L94" s="471" t="s">
        <v>1944</v>
      </c>
      <c r="M94" s="471">
        <v>86</v>
      </c>
    </row>
    <row r="95" spans="2:13">
      <c r="B95" s="471">
        <v>87</v>
      </c>
      <c r="C95" s="471">
        <v>8579</v>
      </c>
      <c r="D95" s="472" t="s">
        <v>305</v>
      </c>
      <c r="E95" s="1138">
        <f>18+0.001</f>
        <v>18.001000000000001</v>
      </c>
      <c r="F95" s="1138">
        <v>18</v>
      </c>
      <c r="G95" s="472" t="s">
        <v>305</v>
      </c>
      <c r="H95" s="471" t="s">
        <v>300</v>
      </c>
      <c r="I95" s="471">
        <v>6443</v>
      </c>
      <c r="J95" s="471" t="s">
        <v>2247</v>
      </c>
      <c r="K95" s="473" t="s">
        <v>2007</v>
      </c>
      <c r="L95" s="471" t="s">
        <v>1944</v>
      </c>
      <c r="M95" s="471">
        <v>87</v>
      </c>
    </row>
    <row r="96" spans="2:13">
      <c r="B96" s="471">
        <v>88</v>
      </c>
      <c r="C96" s="471">
        <v>8580</v>
      </c>
      <c r="D96" s="472" t="s">
        <v>305</v>
      </c>
      <c r="E96" s="1138">
        <v>24.995000000000001</v>
      </c>
      <c r="F96" s="1138">
        <v>24.995000000000001</v>
      </c>
      <c r="G96" s="472" t="s">
        <v>305</v>
      </c>
      <c r="H96" s="471" t="s">
        <v>300</v>
      </c>
      <c r="I96" s="471">
        <v>6443</v>
      </c>
      <c r="J96" s="471" t="s">
        <v>2247</v>
      </c>
      <c r="K96" s="471" t="s">
        <v>2007</v>
      </c>
      <c r="L96" s="471" t="s">
        <v>1944</v>
      </c>
      <c r="M96" s="471">
        <v>88</v>
      </c>
    </row>
    <row r="97" spans="2:13">
      <c r="B97" s="471">
        <v>89</v>
      </c>
      <c r="C97" s="471">
        <v>8581</v>
      </c>
      <c r="D97" s="472" t="s">
        <v>305</v>
      </c>
      <c r="E97" s="1138">
        <v>17</v>
      </c>
      <c r="F97" s="1138">
        <v>17</v>
      </c>
      <c r="G97" s="472" t="s">
        <v>305</v>
      </c>
      <c r="H97" s="471" t="s">
        <v>300</v>
      </c>
      <c r="I97" s="471">
        <v>6443</v>
      </c>
      <c r="J97" s="471" t="s">
        <v>2247</v>
      </c>
      <c r="K97" s="471" t="s">
        <v>2007</v>
      </c>
      <c r="L97" s="471" t="s">
        <v>1944</v>
      </c>
      <c r="M97" s="471">
        <v>89</v>
      </c>
    </row>
    <row r="98" spans="2:13">
      <c r="B98" s="471">
        <v>90</v>
      </c>
      <c r="C98" s="471">
        <v>8582</v>
      </c>
      <c r="D98" s="472" t="s">
        <v>305</v>
      </c>
      <c r="E98" s="1138">
        <v>19</v>
      </c>
      <c r="F98" s="1138">
        <v>19</v>
      </c>
      <c r="G98" s="472" t="s">
        <v>305</v>
      </c>
      <c r="H98" s="471" t="s">
        <v>300</v>
      </c>
      <c r="I98" s="471">
        <v>6443</v>
      </c>
      <c r="J98" s="471" t="s">
        <v>2247</v>
      </c>
      <c r="K98" s="471" t="s">
        <v>2007</v>
      </c>
      <c r="L98" s="471" t="s">
        <v>1944</v>
      </c>
      <c r="M98" s="471">
        <v>90</v>
      </c>
    </row>
    <row r="99" spans="2:13">
      <c r="B99" s="471">
        <v>91</v>
      </c>
      <c r="C99" s="471">
        <v>8583</v>
      </c>
      <c r="D99" s="472" t="s">
        <v>305</v>
      </c>
      <c r="E99" s="1138">
        <v>27</v>
      </c>
      <c r="F99" s="1138">
        <v>27</v>
      </c>
      <c r="G99" s="472" t="s">
        <v>305</v>
      </c>
      <c r="H99" s="471" t="s">
        <v>300</v>
      </c>
      <c r="I99" s="471">
        <v>6443</v>
      </c>
      <c r="J99" s="499" t="s">
        <v>2247</v>
      </c>
      <c r="K99" s="471" t="s">
        <v>2007</v>
      </c>
      <c r="L99" s="471" t="s">
        <v>1944</v>
      </c>
      <c r="M99" s="471">
        <v>91</v>
      </c>
    </row>
    <row r="100" spans="2:13">
      <c r="B100" s="471">
        <v>92</v>
      </c>
      <c r="C100" s="471">
        <v>8584</v>
      </c>
      <c r="D100" s="472" t="s">
        <v>305</v>
      </c>
      <c r="E100" s="1138">
        <v>30</v>
      </c>
      <c r="F100" s="1138">
        <v>30</v>
      </c>
      <c r="G100" s="472" t="s">
        <v>305</v>
      </c>
      <c r="H100" s="471" t="s">
        <v>300</v>
      </c>
      <c r="I100" s="471">
        <v>6443</v>
      </c>
      <c r="J100" s="471" t="s">
        <v>2247</v>
      </c>
      <c r="K100" s="471" t="s">
        <v>2007</v>
      </c>
      <c r="L100" s="471" t="s">
        <v>1944</v>
      </c>
      <c r="M100" s="471">
        <v>92</v>
      </c>
    </row>
    <row r="101" spans="2:13">
      <c r="B101" s="471">
        <v>93</v>
      </c>
      <c r="C101" s="471">
        <v>8585</v>
      </c>
      <c r="D101" s="472" t="s">
        <v>305</v>
      </c>
      <c r="E101" s="1138">
        <v>40</v>
      </c>
      <c r="F101" s="1138">
        <v>40</v>
      </c>
      <c r="G101" s="472" t="s">
        <v>305</v>
      </c>
      <c r="H101" s="471" t="s">
        <v>300</v>
      </c>
      <c r="I101" s="471">
        <v>6443</v>
      </c>
      <c r="J101" s="471" t="s">
        <v>2247</v>
      </c>
      <c r="K101" s="471" t="s">
        <v>2007</v>
      </c>
      <c r="L101" s="471" t="s">
        <v>1944</v>
      </c>
      <c r="M101" s="471">
        <v>93</v>
      </c>
    </row>
    <row r="102" spans="2:13">
      <c r="B102" s="471">
        <v>94</v>
      </c>
      <c r="C102" s="471">
        <v>8586</v>
      </c>
      <c r="D102" s="472" t="s">
        <v>305</v>
      </c>
      <c r="E102" s="1138">
        <v>34</v>
      </c>
      <c r="F102" s="1138">
        <v>34</v>
      </c>
      <c r="G102" s="472" t="s">
        <v>305</v>
      </c>
      <c r="H102" s="471" t="s">
        <v>300</v>
      </c>
      <c r="I102" s="471">
        <v>6443</v>
      </c>
      <c r="J102" s="471" t="s">
        <v>2247</v>
      </c>
      <c r="K102" s="471" t="s">
        <v>2007</v>
      </c>
      <c r="L102" s="471" t="s">
        <v>1944</v>
      </c>
      <c r="M102" s="471">
        <v>94</v>
      </c>
    </row>
    <row r="103" spans="2:13">
      <c r="B103" s="471">
        <v>95</v>
      </c>
      <c r="C103" s="471">
        <v>8587</v>
      </c>
      <c r="D103" s="472" t="s">
        <v>305</v>
      </c>
      <c r="E103" s="1138">
        <v>32</v>
      </c>
      <c r="F103" s="1138">
        <v>32</v>
      </c>
      <c r="G103" s="472" t="s">
        <v>305</v>
      </c>
      <c r="H103" s="471" t="s">
        <v>300</v>
      </c>
      <c r="I103" s="471">
        <v>6443</v>
      </c>
      <c r="J103" s="471" t="s">
        <v>2247</v>
      </c>
      <c r="K103" s="471" t="s">
        <v>2007</v>
      </c>
      <c r="L103" s="471" t="s">
        <v>1944</v>
      </c>
      <c r="M103" s="471">
        <v>95</v>
      </c>
    </row>
    <row r="104" spans="2:13">
      <c r="B104" s="471">
        <v>96</v>
      </c>
      <c r="C104" s="471">
        <v>8588</v>
      </c>
      <c r="D104" s="472" t="s">
        <v>305</v>
      </c>
      <c r="E104" s="1138">
        <v>26</v>
      </c>
      <c r="F104" s="1138">
        <v>26</v>
      </c>
      <c r="G104" s="472" t="s">
        <v>305</v>
      </c>
      <c r="H104" s="471" t="s">
        <v>300</v>
      </c>
      <c r="I104" s="471">
        <v>6443</v>
      </c>
      <c r="J104" s="471" t="s">
        <v>2247</v>
      </c>
      <c r="K104" s="471" t="s">
        <v>2007</v>
      </c>
      <c r="L104" s="471" t="s">
        <v>1944</v>
      </c>
      <c r="M104" s="471">
        <v>96</v>
      </c>
    </row>
    <row r="105" spans="2:13">
      <c r="B105" s="471">
        <v>97</v>
      </c>
      <c r="C105" s="471">
        <v>8589</v>
      </c>
      <c r="D105" s="472" t="s">
        <v>305</v>
      </c>
      <c r="E105" s="1138">
        <v>28</v>
      </c>
      <c r="F105" s="1138">
        <v>28</v>
      </c>
      <c r="G105" s="472" t="s">
        <v>305</v>
      </c>
      <c r="H105" s="471" t="s">
        <v>300</v>
      </c>
      <c r="I105" s="471">
        <v>6443</v>
      </c>
      <c r="J105" s="471" t="s">
        <v>2247</v>
      </c>
      <c r="K105" s="471" t="s">
        <v>2007</v>
      </c>
      <c r="L105" s="471" t="s">
        <v>1944</v>
      </c>
      <c r="M105" s="471">
        <v>97</v>
      </c>
    </row>
    <row r="106" spans="2:13">
      <c r="B106" s="471">
        <v>98</v>
      </c>
      <c r="C106" s="471">
        <v>8590</v>
      </c>
      <c r="D106" s="472" t="s">
        <v>305</v>
      </c>
      <c r="E106" s="1138">
        <v>37</v>
      </c>
      <c r="F106" s="1138">
        <v>37</v>
      </c>
      <c r="G106" s="472" t="s">
        <v>305</v>
      </c>
      <c r="H106" s="471" t="s">
        <v>300</v>
      </c>
      <c r="I106" s="471">
        <v>6443</v>
      </c>
      <c r="J106" s="471" t="s">
        <v>2247</v>
      </c>
      <c r="K106" s="471" t="s">
        <v>2007</v>
      </c>
      <c r="L106" s="471" t="s">
        <v>1944</v>
      </c>
      <c r="M106" s="471">
        <v>98</v>
      </c>
    </row>
    <row r="107" spans="2:13">
      <c r="B107" s="471">
        <v>99</v>
      </c>
      <c r="C107" s="471">
        <v>8591</v>
      </c>
      <c r="D107" s="472" t="s">
        <v>305</v>
      </c>
      <c r="E107" s="1138">
        <v>38</v>
      </c>
      <c r="F107" s="1138">
        <v>38</v>
      </c>
      <c r="G107" s="472" t="s">
        <v>305</v>
      </c>
      <c r="H107" s="471" t="s">
        <v>300</v>
      </c>
      <c r="I107" s="471">
        <v>6443</v>
      </c>
      <c r="J107" s="471" t="s">
        <v>2247</v>
      </c>
      <c r="K107" s="471" t="s">
        <v>2007</v>
      </c>
      <c r="L107" s="471" t="s">
        <v>1944</v>
      </c>
      <c r="M107" s="471">
        <v>99</v>
      </c>
    </row>
    <row r="108" spans="2:13">
      <c r="B108" s="471">
        <v>100</v>
      </c>
      <c r="C108" s="471">
        <v>8592</v>
      </c>
      <c r="D108" s="472" t="s">
        <v>305</v>
      </c>
      <c r="E108" s="1138">
        <v>35</v>
      </c>
      <c r="F108" s="1138">
        <v>35</v>
      </c>
      <c r="G108" s="472" t="s">
        <v>305</v>
      </c>
      <c r="H108" s="471" t="s">
        <v>300</v>
      </c>
      <c r="I108" s="471">
        <v>6443</v>
      </c>
      <c r="J108" s="471" t="s">
        <v>2247</v>
      </c>
      <c r="K108" s="471" t="s">
        <v>2007</v>
      </c>
      <c r="L108" s="471" t="s">
        <v>1944</v>
      </c>
      <c r="M108" s="471">
        <v>100</v>
      </c>
    </row>
    <row r="109" spans="2:13">
      <c r="B109" s="471">
        <v>101</v>
      </c>
      <c r="C109" s="471">
        <v>8593</v>
      </c>
      <c r="D109" s="472" t="s">
        <v>305</v>
      </c>
      <c r="E109" s="1138">
        <v>22</v>
      </c>
      <c r="F109" s="1138">
        <v>22</v>
      </c>
      <c r="G109" s="472" t="s">
        <v>305</v>
      </c>
      <c r="H109" s="471" t="s">
        <v>300</v>
      </c>
      <c r="I109" s="471">
        <v>6443</v>
      </c>
      <c r="J109" s="499" t="s">
        <v>2247</v>
      </c>
      <c r="K109" s="471" t="s">
        <v>2007</v>
      </c>
      <c r="L109" s="471" t="s">
        <v>1944</v>
      </c>
      <c r="M109" s="471">
        <v>101</v>
      </c>
    </row>
    <row r="110" spans="2:13">
      <c r="B110" s="471">
        <v>102</v>
      </c>
      <c r="C110" s="471">
        <v>8594</v>
      </c>
      <c r="D110" s="472" t="s">
        <v>305</v>
      </c>
      <c r="E110" s="1138">
        <v>36</v>
      </c>
      <c r="F110" s="1138">
        <v>36</v>
      </c>
      <c r="G110" s="472" t="s">
        <v>305</v>
      </c>
      <c r="H110" s="471" t="s">
        <v>300</v>
      </c>
      <c r="I110" s="471">
        <v>6443</v>
      </c>
      <c r="J110" s="471" t="s">
        <v>2247</v>
      </c>
      <c r="K110" s="471" t="s">
        <v>2007</v>
      </c>
      <c r="L110" s="471" t="s">
        <v>1944</v>
      </c>
      <c r="M110" s="471">
        <v>102</v>
      </c>
    </row>
    <row r="111" spans="2:13">
      <c r="B111" s="471">
        <v>103</v>
      </c>
      <c r="C111" s="471">
        <v>8595</v>
      </c>
      <c r="D111" s="472" t="s">
        <v>305</v>
      </c>
      <c r="E111" s="1138">
        <v>5.9969999999999999</v>
      </c>
      <c r="F111" s="1138">
        <v>5.9969999999999999</v>
      </c>
      <c r="G111" s="472" t="s">
        <v>305</v>
      </c>
      <c r="H111" s="471" t="s">
        <v>300</v>
      </c>
      <c r="I111" s="471">
        <v>6439</v>
      </c>
      <c r="J111" s="471" t="s">
        <v>2247</v>
      </c>
      <c r="K111" s="471" t="s">
        <v>2007</v>
      </c>
      <c r="L111" s="471" t="s">
        <v>1944</v>
      </c>
      <c r="M111" s="471">
        <v>103</v>
      </c>
    </row>
    <row r="112" spans="2:13">
      <c r="B112" s="471">
        <v>104</v>
      </c>
      <c r="C112" s="471">
        <v>8596</v>
      </c>
      <c r="D112" s="472" t="s">
        <v>305</v>
      </c>
      <c r="E112" s="1138">
        <v>25</v>
      </c>
      <c r="F112" s="1138">
        <v>25</v>
      </c>
      <c r="G112" s="472" t="s">
        <v>305</v>
      </c>
      <c r="H112" s="471" t="s">
        <v>300</v>
      </c>
      <c r="I112" s="471">
        <v>6443</v>
      </c>
      <c r="J112" s="499" t="s">
        <v>2247</v>
      </c>
      <c r="K112" s="471" t="s">
        <v>2007</v>
      </c>
      <c r="L112" s="471" t="s">
        <v>1944</v>
      </c>
      <c r="M112" s="471">
        <v>104</v>
      </c>
    </row>
    <row r="113" spans="2:13">
      <c r="B113" s="471">
        <v>105</v>
      </c>
      <c r="C113" s="471">
        <v>8597</v>
      </c>
      <c r="D113" s="472" t="s">
        <v>305</v>
      </c>
      <c r="E113" s="1138">
        <v>11.994</v>
      </c>
      <c r="F113" s="1138">
        <v>11.994</v>
      </c>
      <c r="G113" s="472" t="s">
        <v>305</v>
      </c>
      <c r="H113" s="471" t="s">
        <v>300</v>
      </c>
      <c r="I113" s="471">
        <v>6443</v>
      </c>
      <c r="J113" s="471" t="s">
        <v>2247</v>
      </c>
      <c r="K113" s="471" t="s">
        <v>2007</v>
      </c>
      <c r="L113" s="471" t="s">
        <v>1944</v>
      </c>
      <c r="M113" s="471">
        <v>105</v>
      </c>
    </row>
    <row r="114" spans="2:13">
      <c r="B114" s="471">
        <v>106</v>
      </c>
      <c r="C114" s="471">
        <v>8598</v>
      </c>
      <c r="D114" s="472" t="s">
        <v>305</v>
      </c>
      <c r="E114" s="1138">
        <v>10.002000000000001</v>
      </c>
      <c r="F114" s="1138">
        <v>10.002000000000001</v>
      </c>
      <c r="G114" s="472" t="s">
        <v>305</v>
      </c>
      <c r="H114" s="471" t="s">
        <v>300</v>
      </c>
      <c r="I114" s="471">
        <v>6443</v>
      </c>
      <c r="J114" s="471" t="s">
        <v>2247</v>
      </c>
      <c r="K114" s="471" t="s">
        <v>2007</v>
      </c>
      <c r="L114" s="471" t="s">
        <v>1944</v>
      </c>
      <c r="M114" s="471">
        <v>106</v>
      </c>
    </row>
    <row r="115" spans="2:13">
      <c r="B115" s="471">
        <v>107</v>
      </c>
      <c r="C115" s="471">
        <v>8599</v>
      </c>
      <c r="D115" s="472" t="s">
        <v>305</v>
      </c>
      <c r="E115" s="1138">
        <v>7.9989999999999997</v>
      </c>
      <c r="F115" s="1138">
        <v>7.9989999999999997</v>
      </c>
      <c r="G115" s="472" t="s">
        <v>305</v>
      </c>
      <c r="H115" s="471" t="s">
        <v>300</v>
      </c>
      <c r="I115" s="471">
        <v>6443</v>
      </c>
      <c r="J115" s="471" t="s">
        <v>2247</v>
      </c>
      <c r="K115" s="471" t="s">
        <v>2007</v>
      </c>
      <c r="L115" s="471" t="s">
        <v>1944</v>
      </c>
      <c r="M115" s="471">
        <v>107</v>
      </c>
    </row>
    <row r="116" spans="2:13">
      <c r="B116" s="471">
        <v>108</v>
      </c>
      <c r="C116" s="471">
        <v>8600</v>
      </c>
      <c r="D116" s="472" t="s">
        <v>305</v>
      </c>
      <c r="E116" s="1138">
        <v>19.989999999999998</v>
      </c>
      <c r="F116" s="1138">
        <v>19.989999999999998</v>
      </c>
      <c r="G116" s="472" t="s">
        <v>305</v>
      </c>
      <c r="H116" s="471" t="s">
        <v>300</v>
      </c>
      <c r="I116" s="471">
        <v>6443</v>
      </c>
      <c r="J116" s="471" t="s">
        <v>2247</v>
      </c>
      <c r="K116" s="471" t="s">
        <v>2007</v>
      </c>
      <c r="L116" s="471" t="s">
        <v>1944</v>
      </c>
      <c r="M116" s="471">
        <v>108</v>
      </c>
    </row>
    <row r="117" spans="2:13">
      <c r="B117" s="471">
        <v>109</v>
      </c>
      <c r="C117" s="471">
        <v>8601</v>
      </c>
      <c r="D117" s="472" t="s">
        <v>305</v>
      </c>
      <c r="E117" s="1138">
        <v>16</v>
      </c>
      <c r="F117" s="1138">
        <v>16</v>
      </c>
      <c r="G117" s="472" t="s">
        <v>305</v>
      </c>
      <c r="H117" s="471" t="s">
        <v>300</v>
      </c>
      <c r="I117" s="471">
        <v>6443</v>
      </c>
      <c r="J117" s="471" t="s">
        <v>2247</v>
      </c>
      <c r="K117" s="471" t="s">
        <v>2007</v>
      </c>
      <c r="L117" s="471" t="s">
        <v>1944</v>
      </c>
      <c r="M117" s="471">
        <v>109</v>
      </c>
    </row>
    <row r="118" spans="2:13">
      <c r="B118" s="471">
        <v>110</v>
      </c>
      <c r="C118" s="471">
        <v>8602</v>
      </c>
      <c r="D118" s="472" t="s">
        <v>305</v>
      </c>
      <c r="E118" s="1139">
        <v>3.5</v>
      </c>
      <c r="F118" s="1139">
        <v>3.5</v>
      </c>
      <c r="G118" s="472" t="s">
        <v>305</v>
      </c>
      <c r="H118" s="471" t="s">
        <v>300</v>
      </c>
      <c r="I118" s="471">
        <v>6439</v>
      </c>
      <c r="J118" s="471" t="s">
        <v>2247</v>
      </c>
      <c r="K118" s="471" t="s">
        <v>2007</v>
      </c>
      <c r="L118" s="471" t="s">
        <v>1944</v>
      </c>
      <c r="M118" s="471">
        <v>110</v>
      </c>
    </row>
    <row r="119" spans="2:13">
      <c r="B119" s="471">
        <v>111</v>
      </c>
      <c r="C119" s="471">
        <v>8603</v>
      </c>
      <c r="D119" s="472" t="s">
        <v>305</v>
      </c>
      <c r="E119" s="1138">
        <v>4.5</v>
      </c>
      <c r="F119" s="1138">
        <v>4.5</v>
      </c>
      <c r="G119" s="472" t="s">
        <v>305</v>
      </c>
      <c r="H119" s="471" t="s">
        <v>300</v>
      </c>
      <c r="I119" s="471">
        <v>6439</v>
      </c>
      <c r="J119" s="471" t="s">
        <v>2247</v>
      </c>
      <c r="K119" s="471" t="s">
        <v>2007</v>
      </c>
      <c r="L119" s="471" t="s">
        <v>1944</v>
      </c>
      <c r="M119" s="471">
        <v>111</v>
      </c>
    </row>
    <row r="120" spans="2:13">
      <c r="B120" s="471">
        <v>112</v>
      </c>
      <c r="C120" s="471">
        <v>8604</v>
      </c>
      <c r="D120" s="472" t="s">
        <v>305</v>
      </c>
      <c r="E120" s="1138">
        <v>4</v>
      </c>
      <c r="F120" s="1138">
        <v>4</v>
      </c>
      <c r="G120" s="472" t="s">
        <v>305</v>
      </c>
      <c r="H120" s="471" t="s">
        <v>300</v>
      </c>
      <c r="I120" s="471">
        <v>6439</v>
      </c>
      <c r="J120" s="471" t="s">
        <v>2247</v>
      </c>
      <c r="K120" s="471" t="s">
        <v>2007</v>
      </c>
      <c r="L120" s="471" t="s">
        <v>1944</v>
      </c>
      <c r="M120" s="471">
        <v>112</v>
      </c>
    </row>
    <row r="121" spans="2:13">
      <c r="B121" s="471">
        <v>113</v>
      </c>
      <c r="C121" s="471">
        <v>8605</v>
      </c>
      <c r="D121" s="472" t="s">
        <v>305</v>
      </c>
      <c r="E121" s="1138">
        <v>5.5</v>
      </c>
      <c r="F121" s="1138">
        <v>5.5</v>
      </c>
      <c r="G121" s="472" t="s">
        <v>305</v>
      </c>
      <c r="H121" s="471" t="s">
        <v>300</v>
      </c>
      <c r="I121" s="471">
        <v>6439</v>
      </c>
      <c r="J121" s="471" t="s">
        <v>2247</v>
      </c>
      <c r="K121" s="471" t="s">
        <v>2007</v>
      </c>
      <c r="L121" s="471" t="s">
        <v>1944</v>
      </c>
      <c r="M121" s="471">
        <v>113</v>
      </c>
    </row>
    <row r="122" spans="2:13">
      <c r="B122" s="471">
        <v>114</v>
      </c>
      <c r="C122" s="471">
        <v>8606</v>
      </c>
      <c r="D122" s="472" t="s">
        <v>305</v>
      </c>
      <c r="E122" s="1138">
        <v>5</v>
      </c>
      <c r="F122" s="1138">
        <v>5</v>
      </c>
      <c r="G122" s="472" t="s">
        <v>305</v>
      </c>
      <c r="H122" s="471" t="s">
        <v>300</v>
      </c>
      <c r="I122" s="471">
        <v>6443</v>
      </c>
      <c r="J122" s="471" t="s">
        <v>2247</v>
      </c>
      <c r="K122" s="471" t="s">
        <v>2007</v>
      </c>
      <c r="L122" s="471" t="s">
        <v>1944</v>
      </c>
      <c r="M122" s="471">
        <v>114</v>
      </c>
    </row>
    <row r="123" spans="2:13">
      <c r="B123" s="290">
        <v>115</v>
      </c>
      <c r="C123" s="290">
        <v>8729</v>
      </c>
      <c r="D123" s="499" t="s">
        <v>305</v>
      </c>
      <c r="E123" s="1138">
        <v>24</v>
      </c>
      <c r="F123" s="1138"/>
      <c r="G123" s="499" t="s">
        <v>305</v>
      </c>
      <c r="H123" s="499" t="s">
        <v>300</v>
      </c>
      <c r="I123" s="290">
        <v>6443</v>
      </c>
      <c r="J123" s="499" t="s">
        <v>2247</v>
      </c>
      <c r="K123" s="499" t="s">
        <v>2007</v>
      </c>
      <c r="L123" s="499" t="s">
        <v>1944</v>
      </c>
      <c r="M123" s="290">
        <v>115</v>
      </c>
    </row>
    <row r="124" spans="2:13">
      <c r="B124" s="290">
        <v>116</v>
      </c>
      <c r="C124" s="290">
        <v>8731</v>
      </c>
      <c r="D124" s="500" t="s">
        <v>305</v>
      </c>
      <c r="E124" s="1060">
        <v>44</v>
      </c>
      <c r="F124" s="1060"/>
      <c r="G124" s="500" t="s">
        <v>305</v>
      </c>
      <c r="H124" s="500" t="s">
        <v>300</v>
      </c>
      <c r="I124" s="500">
        <v>6443</v>
      </c>
      <c r="J124" s="500" t="s">
        <v>2247</v>
      </c>
      <c r="K124" s="500" t="s">
        <v>2007</v>
      </c>
      <c r="L124" s="500" t="s">
        <v>1944</v>
      </c>
      <c r="M124" s="290">
        <v>116</v>
      </c>
    </row>
    <row r="125" spans="2:13">
      <c r="B125" s="290">
        <v>117</v>
      </c>
      <c r="C125" s="290">
        <v>8732</v>
      </c>
      <c r="D125" s="500" t="s">
        <v>305</v>
      </c>
      <c r="E125" s="1060">
        <v>47</v>
      </c>
      <c r="F125" s="1060"/>
      <c r="G125" s="500" t="s">
        <v>305</v>
      </c>
      <c r="H125" s="500" t="s">
        <v>300</v>
      </c>
      <c r="I125" s="500">
        <v>6443</v>
      </c>
      <c r="J125" s="500" t="s">
        <v>2247</v>
      </c>
      <c r="K125" s="500" t="s">
        <v>2007</v>
      </c>
      <c r="L125" s="500" t="s">
        <v>1944</v>
      </c>
      <c r="M125" s="290">
        <v>117</v>
      </c>
    </row>
    <row r="126" spans="2:13">
      <c r="B126" s="290">
        <v>118</v>
      </c>
      <c r="C126" s="552" t="s">
        <v>2318</v>
      </c>
      <c r="D126" s="552" t="s">
        <v>297</v>
      </c>
      <c r="E126" s="1060">
        <v>15.999000000000001</v>
      </c>
      <c r="F126" s="1060"/>
      <c r="G126" s="552">
        <v>172351</v>
      </c>
      <c r="H126" s="552" t="s">
        <v>300</v>
      </c>
      <c r="I126" s="552">
        <v>6441</v>
      </c>
      <c r="J126" s="552" t="s">
        <v>2319</v>
      </c>
      <c r="K126" s="552" t="s">
        <v>2320</v>
      </c>
      <c r="L126" s="552" t="s">
        <v>1944</v>
      </c>
      <c r="M126" s="552">
        <v>118</v>
      </c>
    </row>
    <row r="127" spans="2:13">
      <c r="B127" s="290">
        <v>119</v>
      </c>
      <c r="C127" s="552" t="s">
        <v>2321</v>
      </c>
      <c r="D127" s="552" t="s">
        <v>297</v>
      </c>
      <c r="E127" s="1060">
        <v>19.998999999999999</v>
      </c>
      <c r="F127" s="1060"/>
      <c r="G127" s="552">
        <v>171248</v>
      </c>
      <c r="H127" s="552" t="s">
        <v>300</v>
      </c>
      <c r="I127" s="552">
        <v>6442</v>
      </c>
      <c r="J127" s="552" t="s">
        <v>2319</v>
      </c>
      <c r="K127" s="552" t="s">
        <v>2320</v>
      </c>
      <c r="L127" s="552" t="s">
        <v>1944</v>
      </c>
      <c r="M127" s="552">
        <v>119</v>
      </c>
    </row>
    <row r="128" spans="2:13">
      <c r="B128" s="290">
        <v>120</v>
      </c>
      <c r="C128" s="611" t="s">
        <v>2447</v>
      </c>
      <c r="D128" s="611" t="s">
        <v>2448</v>
      </c>
      <c r="E128" s="1060">
        <v>15.997999999999999</v>
      </c>
      <c r="F128" s="1060"/>
      <c r="G128" s="611" t="s">
        <v>305</v>
      </c>
      <c r="H128" s="611" t="s">
        <v>300</v>
      </c>
      <c r="I128" s="290">
        <v>6443</v>
      </c>
      <c r="J128" s="611" t="s">
        <v>2319</v>
      </c>
      <c r="K128" s="611" t="s">
        <v>2320</v>
      </c>
      <c r="L128" s="611" t="s">
        <v>1944</v>
      </c>
      <c r="M128" s="290">
        <v>120</v>
      </c>
    </row>
    <row r="129" spans="2:13">
      <c r="B129" s="290">
        <v>121</v>
      </c>
      <c r="C129" s="290">
        <v>10148</v>
      </c>
      <c r="D129" s="638" t="s">
        <v>2481</v>
      </c>
      <c r="E129" s="1136">
        <v>9</v>
      </c>
      <c r="F129" s="1136"/>
      <c r="G129" s="290">
        <v>8482</v>
      </c>
      <c r="H129" s="638" t="s">
        <v>300</v>
      </c>
      <c r="I129" s="290">
        <v>6439</v>
      </c>
      <c r="J129" s="638" t="s">
        <v>2247</v>
      </c>
      <c r="K129" s="638" t="s">
        <v>2007</v>
      </c>
      <c r="L129" s="638" t="s">
        <v>1944</v>
      </c>
      <c r="M129" s="645">
        <v>121</v>
      </c>
    </row>
    <row r="130" spans="2:13">
      <c r="B130" s="645">
        <v>122</v>
      </c>
      <c r="C130" s="290">
        <v>10146</v>
      </c>
      <c r="D130" s="645" t="s">
        <v>2350</v>
      </c>
      <c r="E130" s="1136">
        <v>25</v>
      </c>
      <c r="F130" s="1136"/>
      <c r="G130" s="645" t="s">
        <v>305</v>
      </c>
      <c r="H130" s="645" t="s">
        <v>300</v>
      </c>
      <c r="I130" s="290">
        <v>6443</v>
      </c>
      <c r="J130" s="645" t="s">
        <v>2247</v>
      </c>
      <c r="K130" s="645" t="s">
        <v>2007</v>
      </c>
      <c r="L130" s="645" t="s">
        <v>1944</v>
      </c>
      <c r="M130" s="645">
        <v>122</v>
      </c>
    </row>
    <row r="131" spans="2:13">
      <c r="B131" s="645">
        <v>123</v>
      </c>
      <c r="C131" s="290">
        <v>10145</v>
      </c>
      <c r="D131" s="645" t="s">
        <v>2350</v>
      </c>
      <c r="E131" s="1136">
        <v>30</v>
      </c>
      <c r="F131" s="1136"/>
      <c r="G131" s="645" t="s">
        <v>305</v>
      </c>
      <c r="H131" s="645" t="s">
        <v>300</v>
      </c>
      <c r="I131" s="290">
        <v>6443</v>
      </c>
      <c r="J131" s="645" t="s">
        <v>2247</v>
      </c>
      <c r="K131" s="645" t="s">
        <v>2007</v>
      </c>
      <c r="L131" s="645" t="s">
        <v>1944</v>
      </c>
      <c r="M131" s="645">
        <v>123</v>
      </c>
    </row>
    <row r="132" spans="2:13">
      <c r="B132" s="645">
        <v>124</v>
      </c>
      <c r="C132" s="290">
        <v>10147</v>
      </c>
      <c r="D132" s="645" t="s">
        <v>2350</v>
      </c>
      <c r="E132" s="1136">
        <v>80.998000000000005</v>
      </c>
      <c r="F132" s="1136"/>
      <c r="G132" s="645" t="s">
        <v>305</v>
      </c>
      <c r="H132" s="645" t="s">
        <v>300</v>
      </c>
      <c r="I132" s="290">
        <v>6448</v>
      </c>
      <c r="J132" s="645" t="s">
        <v>2247</v>
      </c>
      <c r="K132" s="645" t="s">
        <v>2007</v>
      </c>
      <c r="L132" s="645" t="s">
        <v>1944</v>
      </c>
      <c r="M132" s="645">
        <v>124</v>
      </c>
    </row>
    <row r="133" spans="2:13">
      <c r="B133" s="645">
        <v>125</v>
      </c>
      <c r="C133" s="290">
        <v>10143</v>
      </c>
      <c r="D133" s="645" t="s">
        <v>2350</v>
      </c>
      <c r="E133" s="1136">
        <v>87</v>
      </c>
      <c r="F133" s="1136"/>
      <c r="G133" s="645" t="s">
        <v>305</v>
      </c>
      <c r="H133" s="645" t="s">
        <v>300</v>
      </c>
      <c r="I133" s="290">
        <v>6448</v>
      </c>
      <c r="J133" s="652" t="s">
        <v>2485</v>
      </c>
      <c r="K133" s="652" t="s">
        <v>2486</v>
      </c>
      <c r="L133" s="645" t="s">
        <v>1944</v>
      </c>
      <c r="M133" s="645">
        <v>125</v>
      </c>
    </row>
    <row r="134" spans="2:13">
      <c r="B134" s="645">
        <v>126</v>
      </c>
      <c r="C134" s="290">
        <v>10144</v>
      </c>
      <c r="D134" s="645" t="s">
        <v>2350</v>
      </c>
      <c r="E134" s="1136">
        <v>93</v>
      </c>
      <c r="F134" s="1136"/>
      <c r="G134" s="645" t="s">
        <v>305</v>
      </c>
      <c r="H134" s="645" t="s">
        <v>300</v>
      </c>
      <c r="I134" s="290">
        <v>6448</v>
      </c>
      <c r="J134" s="645" t="s">
        <v>2247</v>
      </c>
      <c r="K134" s="645" t="s">
        <v>2007</v>
      </c>
      <c r="L134" s="645" t="s">
        <v>1944</v>
      </c>
      <c r="M134" s="645">
        <v>126</v>
      </c>
    </row>
    <row r="135" spans="2:13">
      <c r="B135" s="645">
        <v>127</v>
      </c>
      <c r="C135" s="686" t="s">
        <v>2549</v>
      </c>
      <c r="D135" s="686" t="s">
        <v>2448</v>
      </c>
      <c r="E135" s="1060">
        <v>15.991</v>
      </c>
      <c r="F135" s="1060"/>
      <c r="G135" s="687" t="s">
        <v>305</v>
      </c>
      <c r="H135" s="686" t="s">
        <v>300</v>
      </c>
      <c r="I135" s="686">
        <v>6442</v>
      </c>
      <c r="J135" s="686" t="s">
        <v>2319</v>
      </c>
      <c r="K135" s="686" t="s">
        <v>2320</v>
      </c>
      <c r="L135" s="686" t="s">
        <v>1944</v>
      </c>
      <c r="M135" s="645">
        <v>127</v>
      </c>
    </row>
    <row r="136" spans="2:13">
      <c r="B136" s="645">
        <v>128</v>
      </c>
      <c r="C136" s="686" t="s">
        <v>2550</v>
      </c>
      <c r="D136" s="686" t="s">
        <v>2448</v>
      </c>
      <c r="E136" s="1060">
        <v>25.003</v>
      </c>
      <c r="F136" s="1060"/>
      <c r="G136" s="687" t="s">
        <v>305</v>
      </c>
      <c r="H136" s="686" t="s">
        <v>300</v>
      </c>
      <c r="I136" s="686">
        <v>6442</v>
      </c>
      <c r="J136" s="686" t="s">
        <v>2319</v>
      </c>
      <c r="K136" s="686" t="s">
        <v>2320</v>
      </c>
      <c r="L136" s="686" t="s">
        <v>1944</v>
      </c>
      <c r="M136" s="645">
        <v>128</v>
      </c>
    </row>
    <row r="137" spans="2:13">
      <c r="B137" s="645">
        <v>129</v>
      </c>
      <c r="C137" s="686" t="s">
        <v>2551</v>
      </c>
      <c r="D137" s="686" t="s">
        <v>2448</v>
      </c>
      <c r="E137" s="1060">
        <v>34.994999999999997</v>
      </c>
      <c r="F137" s="1060"/>
      <c r="G137" s="687" t="s">
        <v>305</v>
      </c>
      <c r="H137" s="686" t="s">
        <v>300</v>
      </c>
      <c r="I137" s="686">
        <v>6442</v>
      </c>
      <c r="J137" s="686" t="s">
        <v>2319</v>
      </c>
      <c r="K137" s="686" t="s">
        <v>2320</v>
      </c>
      <c r="L137" s="686" t="s">
        <v>1944</v>
      </c>
      <c r="M137" s="645">
        <v>129</v>
      </c>
    </row>
    <row r="138" spans="2:13">
      <c r="B138" s="645">
        <v>130</v>
      </c>
      <c r="C138" s="710" t="s">
        <v>2575</v>
      </c>
      <c r="D138" s="710" t="s">
        <v>297</v>
      </c>
      <c r="E138" s="1136">
        <v>24.998000000000001</v>
      </c>
      <c r="F138" s="1136"/>
      <c r="G138" s="711" t="s">
        <v>2579</v>
      </c>
      <c r="H138" s="710" t="s">
        <v>300</v>
      </c>
      <c r="I138" s="290">
        <v>6443</v>
      </c>
      <c r="J138" s="710" t="s">
        <v>2576</v>
      </c>
      <c r="K138" s="710" t="s">
        <v>2577</v>
      </c>
      <c r="L138" s="710" t="s">
        <v>1944</v>
      </c>
      <c r="M138" s="645">
        <v>130</v>
      </c>
    </row>
    <row r="139" spans="2:13">
      <c r="B139" s="710">
        <v>131</v>
      </c>
      <c r="C139" s="710" t="s">
        <v>2578</v>
      </c>
      <c r="D139" s="710" t="s">
        <v>297</v>
      </c>
      <c r="E139" s="1136">
        <v>39.997</v>
      </c>
      <c r="F139" s="1136"/>
      <c r="G139" s="711" t="s">
        <v>2580</v>
      </c>
      <c r="H139" s="710" t="s">
        <v>300</v>
      </c>
      <c r="I139" s="290">
        <v>6443</v>
      </c>
      <c r="J139" s="710" t="s">
        <v>2576</v>
      </c>
      <c r="K139" s="710" t="s">
        <v>2577</v>
      </c>
      <c r="L139" s="710" t="s">
        <v>1944</v>
      </c>
      <c r="M139" s="710">
        <v>131</v>
      </c>
    </row>
    <row r="140" spans="2:13">
      <c r="B140" s="710">
        <v>132</v>
      </c>
      <c r="C140" s="808" t="s">
        <v>2803</v>
      </c>
      <c r="D140" s="808" t="s">
        <v>1678</v>
      </c>
      <c r="E140" s="1136">
        <v>4.4989999999999997</v>
      </c>
      <c r="F140" s="1136">
        <v>4.4989999999999997</v>
      </c>
      <c r="G140" s="808" t="s">
        <v>1678</v>
      </c>
      <c r="H140" s="808" t="s">
        <v>300</v>
      </c>
      <c r="I140" s="290">
        <v>6439</v>
      </c>
      <c r="J140" s="5" t="s">
        <v>2319</v>
      </c>
      <c r="K140" s="5" t="s">
        <v>2320</v>
      </c>
      <c r="L140" s="808" t="s">
        <v>1944</v>
      </c>
      <c r="M140" s="710">
        <v>132</v>
      </c>
    </row>
    <row r="141" spans="2:13">
      <c r="B141" s="710">
        <v>133</v>
      </c>
      <c r="C141" s="808" t="s">
        <v>2804</v>
      </c>
      <c r="D141" s="808" t="s">
        <v>1678</v>
      </c>
      <c r="E141" s="1136">
        <v>4.9989999999999997</v>
      </c>
      <c r="F141" s="1136"/>
      <c r="G141" s="808" t="s">
        <v>1678</v>
      </c>
      <c r="H141" s="808" t="s">
        <v>300</v>
      </c>
      <c r="I141" s="290">
        <v>6439</v>
      </c>
      <c r="J141" s="5" t="s">
        <v>2319</v>
      </c>
      <c r="K141" s="5" t="s">
        <v>2320</v>
      </c>
      <c r="L141" s="808" t="s">
        <v>1944</v>
      </c>
      <c r="M141" s="710">
        <v>133</v>
      </c>
    </row>
    <row r="142" spans="2:13">
      <c r="B142" s="710">
        <v>134</v>
      </c>
      <c r="C142" s="809" t="s">
        <v>2805</v>
      </c>
      <c r="D142" s="809" t="s">
        <v>1678</v>
      </c>
      <c r="E142" s="1136">
        <v>5.5</v>
      </c>
      <c r="F142" s="1136"/>
      <c r="G142" s="809" t="s">
        <v>1678</v>
      </c>
      <c r="H142" s="809" t="s">
        <v>300</v>
      </c>
      <c r="I142" s="290">
        <v>6439</v>
      </c>
      <c r="J142" s="5" t="s">
        <v>2319</v>
      </c>
      <c r="K142" s="5" t="s">
        <v>2320</v>
      </c>
      <c r="L142" s="809" t="s">
        <v>1944</v>
      </c>
      <c r="M142" s="710">
        <v>134</v>
      </c>
    </row>
    <row r="143" spans="2:13">
      <c r="B143" s="710">
        <v>135</v>
      </c>
      <c r="C143" s="809" t="s">
        <v>2806</v>
      </c>
      <c r="D143" s="809" t="s">
        <v>1678</v>
      </c>
      <c r="E143" s="1136">
        <v>6.0010000000000003</v>
      </c>
      <c r="F143" s="1136"/>
      <c r="G143" s="809" t="s">
        <v>1678</v>
      </c>
      <c r="H143" s="809" t="s">
        <v>300</v>
      </c>
      <c r="I143" s="290">
        <v>6439</v>
      </c>
      <c r="J143" s="5" t="s">
        <v>2319</v>
      </c>
      <c r="K143" s="5" t="s">
        <v>2320</v>
      </c>
      <c r="L143" s="809" t="s">
        <v>1944</v>
      </c>
      <c r="M143" s="710">
        <v>135</v>
      </c>
    </row>
    <row r="144" spans="2:13">
      <c r="B144" s="710">
        <v>136</v>
      </c>
      <c r="C144" s="809" t="s">
        <v>2807</v>
      </c>
      <c r="D144" s="809" t="s">
        <v>1678</v>
      </c>
      <c r="E144" s="1136">
        <v>6.5</v>
      </c>
      <c r="F144" s="1136"/>
      <c r="G144" s="809" t="s">
        <v>1678</v>
      </c>
      <c r="H144" s="809" t="s">
        <v>300</v>
      </c>
      <c r="I144" s="290">
        <v>6439</v>
      </c>
      <c r="J144" s="5" t="s">
        <v>2319</v>
      </c>
      <c r="K144" s="5" t="s">
        <v>2320</v>
      </c>
      <c r="L144" s="809" t="s">
        <v>1944</v>
      </c>
      <c r="M144" s="710">
        <v>136</v>
      </c>
    </row>
    <row r="145" spans="2:13">
      <c r="B145" s="710">
        <v>137</v>
      </c>
      <c r="C145" s="809" t="s">
        <v>2808</v>
      </c>
      <c r="D145" s="809" t="s">
        <v>1678</v>
      </c>
      <c r="E145" s="1136">
        <v>7</v>
      </c>
      <c r="F145" s="1136"/>
      <c r="G145" s="809" t="s">
        <v>1678</v>
      </c>
      <c r="H145" s="809" t="s">
        <v>300</v>
      </c>
      <c r="I145" s="290">
        <v>6439</v>
      </c>
      <c r="J145" s="5" t="s">
        <v>2319</v>
      </c>
      <c r="K145" s="5" t="s">
        <v>2320</v>
      </c>
      <c r="L145" s="809" t="s">
        <v>1944</v>
      </c>
      <c r="M145" s="710">
        <v>137</v>
      </c>
    </row>
    <row r="146" spans="2:13">
      <c r="B146" s="710">
        <v>138</v>
      </c>
      <c r="C146" s="809" t="s">
        <v>2809</v>
      </c>
      <c r="D146" s="809" t="s">
        <v>1678</v>
      </c>
      <c r="E146" s="1136">
        <v>7.4989999999999997</v>
      </c>
      <c r="F146" s="1136"/>
      <c r="G146" s="809" t="s">
        <v>1678</v>
      </c>
      <c r="H146" s="809" t="s">
        <v>300</v>
      </c>
      <c r="I146" s="290">
        <v>6439</v>
      </c>
      <c r="J146" s="5" t="s">
        <v>2319</v>
      </c>
      <c r="K146" s="5" t="s">
        <v>2320</v>
      </c>
      <c r="L146" s="809" t="s">
        <v>1944</v>
      </c>
      <c r="M146" s="710">
        <v>138</v>
      </c>
    </row>
    <row r="147" spans="2:13">
      <c r="B147" s="710">
        <v>139</v>
      </c>
      <c r="C147" s="809" t="s">
        <v>2810</v>
      </c>
      <c r="D147" s="809" t="s">
        <v>1678</v>
      </c>
      <c r="E147" s="1137">
        <v>12.516500000000001</v>
      </c>
      <c r="F147" s="1137"/>
      <c r="G147" s="809" t="s">
        <v>2811</v>
      </c>
      <c r="H147" s="809" t="s">
        <v>300</v>
      </c>
      <c r="I147" s="290">
        <v>6443</v>
      </c>
      <c r="J147" s="5" t="s">
        <v>2319</v>
      </c>
      <c r="K147" s="5" t="s">
        <v>2320</v>
      </c>
      <c r="L147" s="809" t="s">
        <v>1944</v>
      </c>
      <c r="M147" s="710">
        <v>139</v>
      </c>
    </row>
    <row r="148" spans="2:13">
      <c r="B148" s="710">
        <v>140</v>
      </c>
      <c r="C148" s="948" t="s">
        <v>3166</v>
      </c>
      <c r="D148" s="948" t="s">
        <v>1678</v>
      </c>
      <c r="E148" s="1137">
        <v>12.499499999999999</v>
      </c>
      <c r="F148" s="1137"/>
      <c r="G148" s="948" t="s">
        <v>3167</v>
      </c>
      <c r="H148" s="948" t="s">
        <v>300</v>
      </c>
      <c r="I148" s="290">
        <v>6443</v>
      </c>
      <c r="J148" s="5" t="s">
        <v>2319</v>
      </c>
      <c r="K148" s="5" t="s">
        <v>2320</v>
      </c>
      <c r="L148" s="948" t="s">
        <v>1944</v>
      </c>
      <c r="M148" s="710">
        <v>140</v>
      </c>
    </row>
    <row r="149" spans="2:13">
      <c r="B149" s="710">
        <v>141</v>
      </c>
      <c r="C149" s="948" t="s">
        <v>3168</v>
      </c>
      <c r="D149" s="948" t="s">
        <v>1678</v>
      </c>
      <c r="E149" s="1136">
        <v>12.499000000000001</v>
      </c>
      <c r="F149" s="1136"/>
      <c r="G149" s="948" t="s">
        <v>3169</v>
      </c>
      <c r="H149" s="948" t="s">
        <v>300</v>
      </c>
      <c r="I149" s="290">
        <v>6443</v>
      </c>
      <c r="J149" s="5" t="s">
        <v>2319</v>
      </c>
      <c r="K149" s="5" t="s">
        <v>2320</v>
      </c>
      <c r="L149" s="948" t="s">
        <v>1944</v>
      </c>
      <c r="M149" s="710">
        <v>141</v>
      </c>
    </row>
    <row r="150" spans="2:13">
      <c r="B150" s="710">
        <v>142</v>
      </c>
      <c r="C150" s="948" t="s">
        <v>3170</v>
      </c>
      <c r="D150" s="948" t="s">
        <v>1678</v>
      </c>
      <c r="E150" s="1136">
        <v>17.498999999999999</v>
      </c>
      <c r="F150" s="1136"/>
      <c r="G150" s="948" t="s">
        <v>3171</v>
      </c>
      <c r="H150" s="948" t="s">
        <v>300</v>
      </c>
      <c r="I150" s="290">
        <v>6443</v>
      </c>
      <c r="J150" s="5" t="s">
        <v>2319</v>
      </c>
      <c r="K150" s="5" t="s">
        <v>2320</v>
      </c>
      <c r="L150" s="948" t="s">
        <v>1944</v>
      </c>
      <c r="M150" s="710">
        <v>142</v>
      </c>
    </row>
    <row r="151" spans="2:13">
      <c r="B151" s="710">
        <v>143</v>
      </c>
      <c r="C151" s="948" t="s">
        <v>3172</v>
      </c>
      <c r="D151" s="948" t="s">
        <v>296</v>
      </c>
      <c r="E151" s="1137">
        <v>17.503</v>
      </c>
      <c r="F151" s="1137"/>
      <c r="G151" s="948" t="s">
        <v>3173</v>
      </c>
      <c r="H151" s="948" t="s">
        <v>300</v>
      </c>
      <c r="I151" s="290">
        <v>6443</v>
      </c>
      <c r="J151" s="5" t="s">
        <v>2319</v>
      </c>
      <c r="K151" s="5" t="s">
        <v>2320</v>
      </c>
      <c r="L151" s="948" t="s">
        <v>1944</v>
      </c>
      <c r="M151" s="710">
        <v>143</v>
      </c>
    </row>
    <row r="152" spans="2:13">
      <c r="B152" s="710">
        <v>144</v>
      </c>
      <c r="C152" s="948" t="s">
        <v>3174</v>
      </c>
      <c r="D152" s="948" t="s">
        <v>1678</v>
      </c>
      <c r="E152" s="1137">
        <v>25.002500000000001</v>
      </c>
      <c r="F152" s="1137"/>
      <c r="G152" s="948" t="s">
        <v>3175</v>
      </c>
      <c r="H152" s="948" t="s">
        <v>300</v>
      </c>
      <c r="I152" s="290">
        <v>6443</v>
      </c>
      <c r="J152" s="5" t="s">
        <v>2319</v>
      </c>
      <c r="K152" s="5" t="s">
        <v>2320</v>
      </c>
      <c r="L152" s="948" t="s">
        <v>1944</v>
      </c>
      <c r="M152" s="710">
        <v>144</v>
      </c>
    </row>
    <row r="153" spans="2:13">
      <c r="B153" s="710">
        <v>145</v>
      </c>
      <c r="C153" s="948" t="s">
        <v>3176</v>
      </c>
      <c r="D153" s="948" t="s">
        <v>1678</v>
      </c>
      <c r="E153" s="1136">
        <v>25.003499999999999</v>
      </c>
      <c r="F153" s="1136"/>
      <c r="G153" s="948" t="s">
        <v>3177</v>
      </c>
      <c r="H153" s="948" t="s">
        <v>300</v>
      </c>
      <c r="I153" s="290">
        <v>6443</v>
      </c>
      <c r="J153" s="5" t="s">
        <v>2319</v>
      </c>
      <c r="K153" s="5" t="s">
        <v>2320</v>
      </c>
      <c r="L153" s="948" t="s">
        <v>1944</v>
      </c>
      <c r="M153" s="710">
        <v>145</v>
      </c>
    </row>
    <row r="154" spans="2:13">
      <c r="B154" s="710">
        <v>146</v>
      </c>
      <c r="C154" s="948" t="s">
        <v>3178</v>
      </c>
      <c r="D154" s="948" t="s">
        <v>1678</v>
      </c>
      <c r="E154" s="1137">
        <v>34.9985</v>
      </c>
      <c r="F154" s="1137"/>
      <c r="G154" s="948" t="s">
        <v>3179</v>
      </c>
      <c r="H154" s="948" t="s">
        <v>300</v>
      </c>
      <c r="I154" s="290">
        <v>6443</v>
      </c>
      <c r="J154" s="5" t="s">
        <v>2319</v>
      </c>
      <c r="K154" s="5" t="s">
        <v>2320</v>
      </c>
      <c r="L154" s="948" t="s">
        <v>1944</v>
      </c>
      <c r="M154" s="710">
        <v>146</v>
      </c>
    </row>
    <row r="155" spans="2:13">
      <c r="B155" s="710">
        <v>147</v>
      </c>
      <c r="C155" s="948" t="s">
        <v>3180</v>
      </c>
      <c r="D155" s="948" t="s">
        <v>296</v>
      </c>
      <c r="E155" s="1136">
        <v>34.999099999999999</v>
      </c>
      <c r="F155" s="1136"/>
      <c r="G155" s="948" t="s">
        <v>3181</v>
      </c>
      <c r="H155" s="948" t="s">
        <v>300</v>
      </c>
      <c r="I155" s="290">
        <v>6443</v>
      </c>
      <c r="J155" s="5" t="s">
        <v>2319</v>
      </c>
      <c r="K155" s="5" t="s">
        <v>2320</v>
      </c>
      <c r="L155" s="948" t="s">
        <v>1944</v>
      </c>
      <c r="M155" s="710">
        <v>147</v>
      </c>
    </row>
    <row r="156" spans="2:13">
      <c r="B156" s="710">
        <v>148</v>
      </c>
      <c r="C156" s="948" t="s">
        <v>3182</v>
      </c>
      <c r="D156" s="948" t="s">
        <v>1678</v>
      </c>
      <c r="E156" s="1136">
        <v>25</v>
      </c>
      <c r="F156" s="1136"/>
      <c r="G156" s="948" t="s">
        <v>3183</v>
      </c>
      <c r="H156" s="948" t="s">
        <v>300</v>
      </c>
      <c r="I156" s="290">
        <v>6443</v>
      </c>
      <c r="J156" s="5" t="s">
        <v>2319</v>
      </c>
      <c r="K156" s="5" t="s">
        <v>2320</v>
      </c>
      <c r="L156" s="948" t="s">
        <v>1944</v>
      </c>
      <c r="M156" s="710">
        <v>148</v>
      </c>
    </row>
    <row r="157" spans="2:13">
      <c r="B157" s="710">
        <v>149</v>
      </c>
      <c r="C157" s="948" t="s">
        <v>3184</v>
      </c>
      <c r="D157" s="948" t="s">
        <v>1678</v>
      </c>
      <c r="E157" s="1136">
        <v>35.002000000000002</v>
      </c>
      <c r="F157" s="1136"/>
      <c r="G157" s="948" t="s">
        <v>3185</v>
      </c>
      <c r="H157" s="948" t="s">
        <v>300</v>
      </c>
      <c r="I157" s="290">
        <v>6443</v>
      </c>
      <c r="J157" s="5" t="s">
        <v>2319</v>
      </c>
      <c r="K157" s="5" t="s">
        <v>2320</v>
      </c>
      <c r="L157" s="948" t="s">
        <v>1944</v>
      </c>
      <c r="M157" s="710">
        <v>149</v>
      </c>
    </row>
    <row r="158" spans="2:13">
      <c r="B158" s="710">
        <v>150</v>
      </c>
      <c r="E158" s="1136"/>
      <c r="F158" s="1136"/>
      <c r="M158" s="710">
        <v>150</v>
      </c>
    </row>
    <row r="159" spans="2:13">
      <c r="B159" s="710">
        <v>151</v>
      </c>
      <c r="M159" s="710">
        <v>151</v>
      </c>
    </row>
    <row r="160" spans="2:13">
      <c r="B160" s="710">
        <v>152</v>
      </c>
      <c r="M160" s="710">
        <v>152</v>
      </c>
    </row>
  </sheetData>
  <mergeCells count="152">
    <mergeCell ref="E130:F130"/>
    <mergeCell ref="E131:F131"/>
    <mergeCell ref="E132:F132"/>
    <mergeCell ref="E133:F133"/>
    <mergeCell ref="E134:F134"/>
    <mergeCell ref="E135:F135"/>
    <mergeCell ref="E136:F136"/>
    <mergeCell ref="E137:F137"/>
    <mergeCell ref="E138:F138"/>
    <mergeCell ref="E125:F125"/>
    <mergeCell ref="E8:F8"/>
    <mergeCell ref="E9:F9"/>
    <mergeCell ref="E10:F10"/>
    <mergeCell ref="E30:F30"/>
    <mergeCell ref="E23:F23"/>
    <mergeCell ref="E24:F24"/>
    <mergeCell ref="E13:F13"/>
    <mergeCell ref="E14:F14"/>
    <mergeCell ref="E15:F15"/>
    <mergeCell ref="E16:F16"/>
    <mergeCell ref="E17:F17"/>
    <mergeCell ref="E18:F18"/>
    <mergeCell ref="E25:F25"/>
    <mergeCell ref="E26:F26"/>
    <mergeCell ref="E27:F27"/>
    <mergeCell ref="E28:F28"/>
    <mergeCell ref="E107:F107"/>
    <mergeCell ref="E108:F108"/>
    <mergeCell ref="E12:F12"/>
    <mergeCell ref="E21:F21"/>
    <mergeCell ref="E62:F62"/>
    <mergeCell ref="E63:F63"/>
    <mergeCell ref="E50:F50"/>
    <mergeCell ref="E11:F11"/>
    <mergeCell ref="E74:F74"/>
    <mergeCell ref="C2:L3"/>
    <mergeCell ref="E109:F109"/>
    <mergeCell ref="E110:F110"/>
    <mergeCell ref="E96:F96"/>
    <mergeCell ref="E19:F19"/>
    <mergeCell ref="E41:F41"/>
    <mergeCell ref="E42:F42"/>
    <mergeCell ref="E53:F53"/>
    <mergeCell ref="E54:F54"/>
    <mergeCell ref="E92:F92"/>
    <mergeCell ref="E55:F55"/>
    <mergeCell ref="E56:F56"/>
    <mergeCell ref="E58:F58"/>
    <mergeCell ref="E36:F36"/>
    <mergeCell ref="E46:F46"/>
    <mergeCell ref="E47:F47"/>
    <mergeCell ref="E48:F48"/>
    <mergeCell ref="E49:F49"/>
    <mergeCell ref="E22:F22"/>
    <mergeCell ref="E29:F29"/>
    <mergeCell ref="E91:F91"/>
    <mergeCell ref="E20:F20"/>
    <mergeCell ref="E31:F31"/>
    <mergeCell ref="E44:F44"/>
    <mergeCell ref="E43:F43"/>
    <mergeCell ref="E37:F37"/>
    <mergeCell ref="E38:F38"/>
    <mergeCell ref="E39:F39"/>
    <mergeCell ref="E40:F40"/>
    <mergeCell ref="E35:F35"/>
    <mergeCell ref="E45:F45"/>
    <mergeCell ref="E59:F59"/>
    <mergeCell ref="E78:F78"/>
    <mergeCell ref="E32:F32"/>
    <mergeCell ref="E33:F33"/>
    <mergeCell ref="E34:F34"/>
    <mergeCell ref="E97:F97"/>
    <mergeCell ref="E101:F101"/>
    <mergeCell ref="E51:F51"/>
    <mergeCell ref="E52:F52"/>
    <mergeCell ref="E76:F76"/>
    <mergeCell ref="E64:F64"/>
    <mergeCell ref="E65:F65"/>
    <mergeCell ref="E66:F66"/>
    <mergeCell ref="E60:F60"/>
    <mergeCell ref="E86:F86"/>
    <mergeCell ref="E87:F87"/>
    <mergeCell ref="E89:F89"/>
    <mergeCell ref="E71:F71"/>
    <mergeCell ref="E100:F100"/>
    <mergeCell ref="E61:F61"/>
    <mergeCell ref="E57:F57"/>
    <mergeCell ref="E118:F118"/>
    <mergeCell ref="E106:F106"/>
    <mergeCell ref="E70:F70"/>
    <mergeCell ref="E95:F95"/>
    <mergeCell ref="E73:F73"/>
    <mergeCell ref="E119:F119"/>
    <mergeCell ref="E90:F90"/>
    <mergeCell ref="E79:F79"/>
    <mergeCell ref="E82:F82"/>
    <mergeCell ref="E88:F88"/>
    <mergeCell ref="E99:F99"/>
    <mergeCell ref="E113:F113"/>
    <mergeCell ref="E103:F103"/>
    <mergeCell ref="E102:F102"/>
    <mergeCell ref="E111:F111"/>
    <mergeCell ref="E112:F112"/>
    <mergeCell ref="E105:F105"/>
    <mergeCell ref="E115:F115"/>
    <mergeCell ref="E75:F75"/>
    <mergeCell ref="E98:F98"/>
    <mergeCell ref="E117:F117"/>
    <mergeCell ref="E104:F104"/>
    <mergeCell ref="E139:F139"/>
    <mergeCell ref="E129:F129"/>
    <mergeCell ref="E114:F114"/>
    <mergeCell ref="E128:F128"/>
    <mergeCell ref="E127:F127"/>
    <mergeCell ref="E123:F123"/>
    <mergeCell ref="E122:F122"/>
    <mergeCell ref="E126:F126"/>
    <mergeCell ref="E67:F67"/>
    <mergeCell ref="E77:F77"/>
    <mergeCell ref="E116:F116"/>
    <mergeCell ref="E124:F124"/>
    <mergeCell ref="E93:F93"/>
    <mergeCell ref="E72:F72"/>
    <mergeCell ref="E68:F68"/>
    <mergeCell ref="E69:F69"/>
    <mergeCell ref="E94:F94"/>
    <mergeCell ref="E80:F80"/>
    <mergeCell ref="E81:F81"/>
    <mergeCell ref="E121:F121"/>
    <mergeCell ref="E83:F83"/>
    <mergeCell ref="E84:F84"/>
    <mergeCell ref="E85:F85"/>
    <mergeCell ref="E120:F120"/>
    <mergeCell ref="E140:F140"/>
    <mergeCell ref="E141:F141"/>
    <mergeCell ref="E142:F142"/>
    <mergeCell ref="E143:F143"/>
    <mergeCell ref="E144:F144"/>
    <mergeCell ref="E145:F145"/>
    <mergeCell ref="E146:F146"/>
    <mergeCell ref="E147:F147"/>
    <mergeCell ref="E148:F148"/>
    <mergeCell ref="E158:F158"/>
    <mergeCell ref="E149:F149"/>
    <mergeCell ref="E150:F150"/>
    <mergeCell ref="E151:F151"/>
    <mergeCell ref="E152:F152"/>
    <mergeCell ref="E153:F153"/>
    <mergeCell ref="E154:F154"/>
    <mergeCell ref="E155:F155"/>
    <mergeCell ref="E156:F156"/>
    <mergeCell ref="E157:F157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11"/>
  <dimension ref="B2:S238"/>
  <sheetViews>
    <sheetView topLeftCell="A218" zoomScale="90" zoomScaleNormal="90" workbookViewId="0">
      <selection activeCell="D236" sqref="D236"/>
    </sheetView>
  </sheetViews>
  <sheetFormatPr baseColWidth="10" defaultColWidth="11.42578125" defaultRowHeight="12.75"/>
  <cols>
    <col min="1" max="1" width="5.5703125" style="290" customWidth="1"/>
    <col min="2" max="2" width="4.42578125" style="290" bestFit="1" customWidth="1"/>
    <col min="3" max="3" width="11.85546875" style="290" bestFit="1" customWidth="1"/>
    <col min="4" max="4" width="14.140625" style="290" bestFit="1" customWidth="1"/>
    <col min="5" max="5" width="11.42578125" style="290"/>
    <col min="6" max="6" width="49" style="290" customWidth="1"/>
    <col min="7" max="12" width="11.42578125" style="290"/>
    <col min="13" max="13" width="26.7109375" style="290" customWidth="1"/>
    <col min="14" max="14" width="57" style="290" customWidth="1"/>
    <col min="15" max="15" width="4.42578125" style="290" customWidth="1"/>
    <col min="16" max="16384" width="11.42578125" style="290"/>
  </cols>
  <sheetData>
    <row r="2" spans="2:19">
      <c r="C2" s="1149" t="s">
        <v>1941</v>
      </c>
      <c r="D2" s="1150"/>
      <c r="E2" s="1150"/>
      <c r="F2" s="1150"/>
      <c r="G2" s="1150"/>
      <c r="H2" s="1150"/>
      <c r="I2" s="1150"/>
      <c r="J2" s="1150"/>
      <c r="K2" s="1150"/>
      <c r="L2" s="1150"/>
      <c r="M2" s="1150"/>
      <c r="N2" s="1151"/>
    </row>
    <row r="3" spans="2:19">
      <c r="C3" s="1152"/>
      <c r="D3" s="1153"/>
      <c r="E3" s="1153"/>
      <c r="F3" s="1153"/>
      <c r="G3" s="1153"/>
      <c r="H3" s="1153"/>
      <c r="I3" s="1153"/>
      <c r="J3" s="1153"/>
      <c r="K3" s="1153"/>
      <c r="L3" s="1153"/>
      <c r="M3" s="1153"/>
      <c r="N3" s="1154"/>
    </row>
    <row r="6" spans="2:19">
      <c r="C6" s="290">
        <v>1</v>
      </c>
      <c r="D6" s="290">
        <v>2</v>
      </c>
      <c r="E6" s="290">
        <v>3</v>
      </c>
      <c r="F6" s="290">
        <v>4</v>
      </c>
      <c r="G6" s="290">
        <v>5</v>
      </c>
      <c r="H6" s="290">
        <v>6</v>
      </c>
      <c r="I6" s="290">
        <v>7</v>
      </c>
      <c r="J6" s="290">
        <v>8</v>
      </c>
      <c r="K6" s="290">
        <v>9</v>
      </c>
      <c r="L6" s="290">
        <v>10</v>
      </c>
      <c r="M6" s="290">
        <v>11</v>
      </c>
      <c r="N6" s="290">
        <v>12</v>
      </c>
    </row>
    <row r="7" spans="2:19">
      <c r="C7" s="221" t="s">
        <v>1863</v>
      </c>
      <c r="D7" s="317">
        <v>4065</v>
      </c>
      <c r="E7" s="221" t="s">
        <v>1864</v>
      </c>
      <c r="F7" s="317">
        <f>VLOOKUP(D7,C9:P129,13,FALSE)</f>
        <v>1</v>
      </c>
      <c r="G7" s="115"/>
      <c r="H7" s="115"/>
      <c r="I7" s="115"/>
      <c r="J7" s="115"/>
      <c r="K7" s="115"/>
    </row>
    <row r="8" spans="2:19" ht="39.75" customHeight="1">
      <c r="C8" s="318" t="s">
        <v>1931</v>
      </c>
      <c r="D8" s="319" t="s">
        <v>293</v>
      </c>
      <c r="E8" s="1146" t="s">
        <v>292</v>
      </c>
      <c r="F8" s="1147"/>
      <c r="G8" s="318" t="s">
        <v>1476</v>
      </c>
      <c r="H8" s="318" t="s">
        <v>1933</v>
      </c>
      <c r="I8" s="318" t="s">
        <v>1927</v>
      </c>
      <c r="J8" s="318" t="s">
        <v>1928</v>
      </c>
      <c r="K8" s="318" t="s">
        <v>1929</v>
      </c>
      <c r="L8" s="318" t="s">
        <v>1930</v>
      </c>
      <c r="M8" s="318" t="s">
        <v>1934</v>
      </c>
      <c r="N8" s="318" t="s">
        <v>1675</v>
      </c>
    </row>
    <row r="9" spans="2:19">
      <c r="B9" s="290">
        <v>1</v>
      </c>
      <c r="C9" s="290">
        <v>4065</v>
      </c>
      <c r="D9" s="290" t="s">
        <v>1936</v>
      </c>
      <c r="E9" s="1063" t="s">
        <v>1932</v>
      </c>
      <c r="F9" s="1063"/>
      <c r="G9" s="290" t="s">
        <v>305</v>
      </c>
      <c r="H9" s="290" t="s">
        <v>300</v>
      </c>
      <c r="I9" s="290">
        <v>3.9624000000000001</v>
      </c>
      <c r="J9" s="290">
        <v>4.0640000000000001</v>
      </c>
      <c r="K9" s="290">
        <v>6441</v>
      </c>
      <c r="L9" s="290">
        <v>6442</v>
      </c>
      <c r="M9" s="290" t="s">
        <v>1663</v>
      </c>
      <c r="N9" s="290" t="s">
        <v>1935</v>
      </c>
      <c r="O9" s="290">
        <v>1</v>
      </c>
      <c r="Q9" s="311" t="s">
        <v>1938</v>
      </c>
      <c r="R9" s="312"/>
      <c r="S9" s="315">
        <v>42641</v>
      </c>
    </row>
    <row r="10" spans="2:19" ht="15">
      <c r="B10" s="290">
        <v>2</v>
      </c>
      <c r="C10" s="27">
        <v>4061</v>
      </c>
      <c r="D10" s="342" t="s">
        <v>1936</v>
      </c>
      <c r="E10" s="1138" t="s">
        <v>2010</v>
      </c>
      <c r="F10" s="1138"/>
      <c r="G10" s="342" t="s">
        <v>305</v>
      </c>
      <c r="H10" s="342" t="s">
        <v>300</v>
      </c>
      <c r="I10" s="344">
        <v>1.0795000000000001</v>
      </c>
      <c r="J10" s="345">
        <v>1.1302999999999999</v>
      </c>
      <c r="K10" s="27">
        <v>6460</v>
      </c>
      <c r="L10" s="343">
        <v>6460</v>
      </c>
      <c r="M10" s="342" t="s">
        <v>1663</v>
      </c>
      <c r="N10" s="342" t="s">
        <v>1935</v>
      </c>
      <c r="O10" s="290">
        <v>2</v>
      </c>
      <c r="Q10" s="313" t="s">
        <v>1939</v>
      </c>
      <c r="R10" s="314"/>
      <c r="S10" s="316" t="s">
        <v>1940</v>
      </c>
    </row>
    <row r="11" spans="2:19" ht="15">
      <c r="B11" s="290">
        <v>3</v>
      </c>
      <c r="C11" s="27">
        <v>4062</v>
      </c>
      <c r="D11" s="342" t="s">
        <v>1936</v>
      </c>
      <c r="E11" s="1138" t="s">
        <v>2011</v>
      </c>
      <c r="F11" s="1138"/>
      <c r="G11" s="342" t="s">
        <v>305</v>
      </c>
      <c r="H11" s="342" t="s">
        <v>300</v>
      </c>
      <c r="I11" s="344">
        <v>3.5306000000000002</v>
      </c>
      <c r="J11" s="345">
        <v>3.6321999999999997</v>
      </c>
      <c r="K11" s="27">
        <v>6464</v>
      </c>
      <c r="L11" s="343">
        <v>6464</v>
      </c>
      <c r="M11" s="342" t="s">
        <v>1663</v>
      </c>
      <c r="N11" s="342" t="s">
        <v>1935</v>
      </c>
      <c r="O11" s="290">
        <v>3</v>
      </c>
    </row>
    <row r="12" spans="2:19" ht="15">
      <c r="B12" s="290">
        <v>4</v>
      </c>
      <c r="C12" s="27">
        <v>4064</v>
      </c>
      <c r="D12" s="342" t="s">
        <v>1936</v>
      </c>
      <c r="E12" s="1138" t="s">
        <v>2012</v>
      </c>
      <c r="F12" s="1138"/>
      <c r="G12" s="342" t="s">
        <v>305</v>
      </c>
      <c r="H12" s="342" t="s">
        <v>300</v>
      </c>
      <c r="I12" s="346">
        <v>7.277099999999999</v>
      </c>
      <c r="J12" s="347">
        <v>7.4548999999999994</v>
      </c>
      <c r="K12" s="27">
        <v>6470</v>
      </c>
      <c r="L12" s="343">
        <v>6470</v>
      </c>
      <c r="M12" s="342" t="s">
        <v>1663</v>
      </c>
      <c r="N12" s="342" t="s">
        <v>1935</v>
      </c>
      <c r="O12" s="290">
        <v>4</v>
      </c>
    </row>
    <row r="13" spans="2:19" ht="15">
      <c r="B13" s="290">
        <v>5</v>
      </c>
      <c r="C13" s="372">
        <v>4060</v>
      </c>
      <c r="D13" s="371" t="s">
        <v>1936</v>
      </c>
      <c r="E13" s="1138" t="s">
        <v>2079</v>
      </c>
      <c r="F13" s="1138"/>
      <c r="G13" s="371" t="s">
        <v>305</v>
      </c>
      <c r="H13" s="371" t="s">
        <v>300</v>
      </c>
      <c r="I13" s="347">
        <v>3.7579799999999999</v>
      </c>
      <c r="J13" s="347">
        <v>3.8099699999999999</v>
      </c>
      <c r="K13" s="372">
        <v>6464</v>
      </c>
      <c r="L13" s="372">
        <v>6464</v>
      </c>
      <c r="M13" s="371" t="s">
        <v>1663</v>
      </c>
      <c r="N13" s="371" t="s">
        <v>1935</v>
      </c>
      <c r="O13" s="371">
        <v>4</v>
      </c>
    </row>
    <row r="14" spans="2:19">
      <c r="B14" s="290">
        <v>6</v>
      </c>
      <c r="C14" s="27">
        <v>4040</v>
      </c>
      <c r="D14" s="379" t="s">
        <v>2101</v>
      </c>
      <c r="E14" s="1138" t="s">
        <v>2102</v>
      </c>
      <c r="F14" s="1138"/>
      <c r="G14" s="379" t="s">
        <v>305</v>
      </c>
      <c r="H14" s="379" t="s">
        <v>300</v>
      </c>
      <c r="I14" s="27">
        <v>5.4155340000000001</v>
      </c>
      <c r="J14" s="27">
        <v>5.6126379999999996</v>
      </c>
      <c r="K14" s="27"/>
      <c r="L14" s="27"/>
      <c r="M14" s="379" t="s">
        <v>1663</v>
      </c>
      <c r="N14" s="379" t="s">
        <v>1935</v>
      </c>
      <c r="O14" s="290">
        <v>6</v>
      </c>
    </row>
    <row r="15" spans="2:19">
      <c r="B15" s="290">
        <v>7</v>
      </c>
      <c r="C15" s="482" t="s">
        <v>2220</v>
      </c>
      <c r="D15" s="481" t="s">
        <v>2218</v>
      </c>
      <c r="E15" s="1138" t="s">
        <v>2219</v>
      </c>
      <c r="F15" s="1138"/>
      <c r="G15" s="482" t="s">
        <v>2220</v>
      </c>
      <c r="H15" s="481" t="s">
        <v>300</v>
      </c>
      <c r="I15" s="27">
        <v>4.0780000000000003</v>
      </c>
      <c r="J15" s="27">
        <v>4.1280000000000001</v>
      </c>
      <c r="K15" s="27">
        <v>6464</v>
      </c>
      <c r="L15" s="27">
        <v>6464</v>
      </c>
      <c r="M15" s="480" t="s">
        <v>2221</v>
      </c>
      <c r="N15" s="480" t="s">
        <v>2222</v>
      </c>
      <c r="O15" s="290">
        <v>7</v>
      </c>
    </row>
    <row r="16" spans="2:19">
      <c r="B16" s="290">
        <v>8</v>
      </c>
      <c r="C16" s="532" t="s">
        <v>2285</v>
      </c>
      <c r="D16" s="529" t="s">
        <v>2286</v>
      </c>
      <c r="E16" s="1138" t="s">
        <v>2287</v>
      </c>
      <c r="F16" s="1138"/>
      <c r="G16" s="529" t="s">
        <v>305</v>
      </c>
      <c r="H16" s="529" t="s">
        <v>300</v>
      </c>
      <c r="I16" s="27">
        <v>15.7</v>
      </c>
      <c r="J16" s="27">
        <v>15.88</v>
      </c>
      <c r="K16" s="27">
        <v>6478</v>
      </c>
      <c r="L16" s="27">
        <v>6478</v>
      </c>
      <c r="M16" s="528" t="s">
        <v>2288</v>
      </c>
      <c r="N16" s="528" t="s">
        <v>2289</v>
      </c>
      <c r="O16" s="290">
        <v>8</v>
      </c>
    </row>
    <row r="17" spans="2:15">
      <c r="B17" s="290">
        <v>9</v>
      </c>
      <c r="C17" s="555" t="s">
        <v>2330</v>
      </c>
      <c r="D17" s="555" t="s">
        <v>2331</v>
      </c>
      <c r="E17" s="1138" t="s">
        <v>2332</v>
      </c>
      <c r="F17" s="1138"/>
      <c r="G17" s="555" t="s">
        <v>1678</v>
      </c>
      <c r="H17" s="555" t="s">
        <v>300</v>
      </c>
      <c r="I17" s="556">
        <v>5.5</v>
      </c>
      <c r="J17" s="556">
        <v>5.5119999999999996</v>
      </c>
      <c r="K17" s="943" t="s">
        <v>2402</v>
      </c>
      <c r="L17" s="943" t="s">
        <v>2402</v>
      </c>
      <c r="M17" s="5" t="s">
        <v>2301</v>
      </c>
      <c r="N17" s="5" t="s">
        <v>2320</v>
      </c>
      <c r="O17" s="290">
        <v>9</v>
      </c>
    </row>
    <row r="18" spans="2:15">
      <c r="B18" s="290">
        <v>10</v>
      </c>
      <c r="C18" s="555" t="s">
        <v>2333</v>
      </c>
      <c r="D18" s="555" t="s">
        <v>2334</v>
      </c>
      <c r="E18" s="1138" t="s">
        <v>2335</v>
      </c>
      <c r="F18" s="1138"/>
      <c r="G18" s="557" t="s">
        <v>2353</v>
      </c>
      <c r="H18" s="555" t="s">
        <v>300</v>
      </c>
      <c r="I18" s="556">
        <v>7.93</v>
      </c>
      <c r="J18" s="27">
        <v>7.9450000000000003</v>
      </c>
      <c r="K18" s="27">
        <v>6470</v>
      </c>
      <c r="L18" s="27">
        <v>6470</v>
      </c>
      <c r="M18" s="5" t="s">
        <v>2301</v>
      </c>
      <c r="N18" s="5" t="s">
        <v>2320</v>
      </c>
      <c r="O18" s="290">
        <v>10</v>
      </c>
    </row>
    <row r="19" spans="2:15">
      <c r="B19" s="290">
        <v>11</v>
      </c>
      <c r="C19" s="555" t="s">
        <v>2336</v>
      </c>
      <c r="D19" s="555" t="s">
        <v>2331</v>
      </c>
      <c r="E19" s="1138" t="s">
        <v>2337</v>
      </c>
      <c r="F19" s="1138"/>
      <c r="G19" s="555">
        <v>127044</v>
      </c>
      <c r="H19" s="555" t="s">
        <v>300</v>
      </c>
      <c r="I19" s="556">
        <v>12</v>
      </c>
      <c r="J19" s="27">
        <v>12.018000000000001</v>
      </c>
      <c r="K19" s="27">
        <v>6477</v>
      </c>
      <c r="L19" s="27">
        <v>6477</v>
      </c>
      <c r="M19" s="5" t="s">
        <v>2301</v>
      </c>
      <c r="N19" s="5" t="s">
        <v>2320</v>
      </c>
      <c r="O19" s="290">
        <v>11</v>
      </c>
    </row>
    <row r="20" spans="2:15">
      <c r="B20" s="290">
        <v>12</v>
      </c>
      <c r="C20" s="555" t="s">
        <v>2338</v>
      </c>
      <c r="D20" s="555" t="s">
        <v>1678</v>
      </c>
      <c r="E20" s="1138">
        <v>14</v>
      </c>
      <c r="F20" s="1138"/>
      <c r="G20" s="555" t="s">
        <v>1678</v>
      </c>
      <c r="H20" s="555" t="s">
        <v>300</v>
      </c>
      <c r="I20" s="556">
        <v>14.03</v>
      </c>
      <c r="J20" s="27">
        <v>14.051</v>
      </c>
      <c r="K20" s="27">
        <v>6478</v>
      </c>
      <c r="L20" s="27">
        <v>6478</v>
      </c>
      <c r="M20" s="5" t="s">
        <v>2301</v>
      </c>
      <c r="N20" s="5" t="s">
        <v>2320</v>
      </c>
      <c r="O20" s="290">
        <v>12</v>
      </c>
    </row>
    <row r="21" spans="2:15">
      <c r="B21" s="290">
        <v>13</v>
      </c>
      <c r="C21" s="555" t="s">
        <v>2339</v>
      </c>
      <c r="D21" s="555" t="s">
        <v>1678</v>
      </c>
      <c r="E21" s="1138" t="s">
        <v>2340</v>
      </c>
      <c r="F21" s="1138"/>
      <c r="G21" s="555" t="s">
        <v>1678</v>
      </c>
      <c r="H21" s="555" t="s">
        <v>300</v>
      </c>
      <c r="I21" s="556">
        <v>14</v>
      </c>
      <c r="J21" s="27">
        <v>14.018000000000001</v>
      </c>
      <c r="K21" s="27">
        <v>6478</v>
      </c>
      <c r="L21" s="555">
        <v>6478</v>
      </c>
      <c r="M21" s="5" t="s">
        <v>2301</v>
      </c>
      <c r="N21" s="5" t="s">
        <v>2320</v>
      </c>
      <c r="O21" s="290">
        <v>13</v>
      </c>
    </row>
    <row r="22" spans="2:15">
      <c r="B22" s="290">
        <v>14</v>
      </c>
      <c r="C22" s="555" t="s">
        <v>2341</v>
      </c>
      <c r="D22" s="555" t="s">
        <v>2331</v>
      </c>
      <c r="E22" s="1138" t="s">
        <v>2342</v>
      </c>
      <c r="F22" s="1138"/>
      <c r="G22" s="555" t="s">
        <v>1678</v>
      </c>
      <c r="H22" s="555" t="s">
        <v>300</v>
      </c>
      <c r="I22" s="27">
        <v>15.875</v>
      </c>
      <c r="J22" s="27">
        <v>15.893000000000001</v>
      </c>
      <c r="K22" s="555">
        <v>6478</v>
      </c>
      <c r="L22" s="555">
        <v>6478</v>
      </c>
      <c r="M22" s="5" t="s">
        <v>2301</v>
      </c>
      <c r="N22" s="5" t="s">
        <v>2320</v>
      </c>
      <c r="O22" s="290">
        <v>14</v>
      </c>
    </row>
    <row r="23" spans="2:15">
      <c r="B23" s="290">
        <v>15</v>
      </c>
      <c r="C23" s="555" t="s">
        <v>2345</v>
      </c>
      <c r="D23" s="555" t="s">
        <v>1678</v>
      </c>
      <c r="E23" s="1138" t="s">
        <v>2346</v>
      </c>
      <c r="F23" s="1138"/>
      <c r="G23" s="555" t="s">
        <v>1678</v>
      </c>
      <c r="H23" s="555" t="s">
        <v>300</v>
      </c>
      <c r="I23" s="556">
        <v>15</v>
      </c>
      <c r="J23" s="27">
        <v>15.018000000000001</v>
      </c>
      <c r="K23" s="555">
        <v>6478</v>
      </c>
      <c r="L23" s="555">
        <v>6478</v>
      </c>
      <c r="M23" s="5" t="s">
        <v>2301</v>
      </c>
      <c r="N23" s="5" t="s">
        <v>2320</v>
      </c>
      <c r="O23" s="290">
        <v>15</v>
      </c>
    </row>
    <row r="24" spans="2:15">
      <c r="B24" s="290">
        <v>16</v>
      </c>
      <c r="C24" s="555" t="s">
        <v>2343</v>
      </c>
      <c r="D24" s="555" t="s">
        <v>1678</v>
      </c>
      <c r="E24" s="1138" t="s">
        <v>2344</v>
      </c>
      <c r="F24" s="1138"/>
      <c r="G24" s="555" t="s">
        <v>1678</v>
      </c>
      <c r="H24" s="555" t="s">
        <v>300</v>
      </c>
      <c r="I24" s="556">
        <v>16</v>
      </c>
      <c r="J24" s="555">
        <v>16.018000000000001</v>
      </c>
      <c r="K24" s="555">
        <v>6478</v>
      </c>
      <c r="L24" s="555">
        <v>6478</v>
      </c>
      <c r="M24" s="5" t="s">
        <v>2301</v>
      </c>
      <c r="N24" s="5" t="s">
        <v>2320</v>
      </c>
      <c r="O24" s="290">
        <v>16</v>
      </c>
    </row>
    <row r="25" spans="2:15">
      <c r="B25" s="290">
        <v>17</v>
      </c>
      <c r="C25" s="555" t="s">
        <v>2347</v>
      </c>
      <c r="D25" s="555" t="s">
        <v>2348</v>
      </c>
      <c r="E25" s="1138" t="s">
        <v>2349</v>
      </c>
      <c r="F25" s="1138"/>
      <c r="G25" s="27">
        <v>784830101</v>
      </c>
      <c r="H25" s="555" t="s">
        <v>300</v>
      </c>
      <c r="I25" s="556">
        <v>19</v>
      </c>
      <c r="J25" s="27">
        <v>19.071000000000002</v>
      </c>
      <c r="K25" s="555">
        <v>6478</v>
      </c>
      <c r="L25" s="555">
        <v>6478</v>
      </c>
      <c r="M25" s="5" t="s">
        <v>2301</v>
      </c>
      <c r="N25" s="5" t="s">
        <v>2320</v>
      </c>
      <c r="O25" s="290">
        <v>17</v>
      </c>
    </row>
    <row r="26" spans="2:15">
      <c r="B26" s="290">
        <v>18</v>
      </c>
      <c r="C26" s="555" t="s">
        <v>2351</v>
      </c>
      <c r="D26" s="555" t="s">
        <v>2350</v>
      </c>
      <c r="E26" s="1138" t="s">
        <v>2352</v>
      </c>
      <c r="F26" s="1138"/>
      <c r="G26" s="555" t="s">
        <v>1678</v>
      </c>
      <c r="H26" s="555" t="s">
        <v>300</v>
      </c>
      <c r="I26" s="556">
        <v>29</v>
      </c>
      <c r="J26" s="27">
        <v>29.021000000000001</v>
      </c>
      <c r="K26" s="555">
        <v>6478</v>
      </c>
      <c r="L26" s="555">
        <v>6478</v>
      </c>
      <c r="M26" s="5" t="s">
        <v>2301</v>
      </c>
      <c r="N26" s="5" t="s">
        <v>2320</v>
      </c>
      <c r="O26" s="290">
        <v>18</v>
      </c>
    </row>
    <row r="27" spans="2:15">
      <c r="B27" s="290">
        <v>19</v>
      </c>
      <c r="C27" s="575" t="s">
        <v>2373</v>
      </c>
      <c r="D27" s="575" t="s">
        <v>2350</v>
      </c>
      <c r="E27" s="1138" t="s">
        <v>2374</v>
      </c>
      <c r="F27" s="1138"/>
      <c r="G27" s="575" t="s">
        <v>1678</v>
      </c>
      <c r="H27" s="575" t="s">
        <v>300</v>
      </c>
      <c r="I27" s="556">
        <v>8</v>
      </c>
      <c r="J27" s="27">
        <v>8.0150000000000006</v>
      </c>
      <c r="K27" s="27">
        <v>6471</v>
      </c>
      <c r="L27" s="27">
        <v>6471</v>
      </c>
      <c r="M27" s="5" t="s">
        <v>2301</v>
      </c>
      <c r="N27" s="5" t="s">
        <v>2320</v>
      </c>
      <c r="O27" s="290">
        <v>19</v>
      </c>
    </row>
    <row r="28" spans="2:15">
      <c r="B28" s="290">
        <v>20</v>
      </c>
      <c r="C28" s="575" t="s">
        <v>2375</v>
      </c>
      <c r="D28" s="575" t="s">
        <v>2350</v>
      </c>
      <c r="E28" s="1138" t="s">
        <v>2376</v>
      </c>
      <c r="F28" s="1138"/>
      <c r="G28" s="575" t="s">
        <v>1678</v>
      </c>
      <c r="H28" s="575" t="s">
        <v>300</v>
      </c>
      <c r="I28" s="556">
        <v>9</v>
      </c>
      <c r="J28" s="556">
        <v>9.0150000000000006</v>
      </c>
      <c r="K28" s="27">
        <v>6472</v>
      </c>
      <c r="L28" s="27">
        <v>6472</v>
      </c>
      <c r="M28" s="5" t="s">
        <v>2301</v>
      </c>
      <c r="N28" s="5" t="s">
        <v>2320</v>
      </c>
      <c r="O28" s="290">
        <v>20</v>
      </c>
    </row>
    <row r="29" spans="2:15">
      <c r="B29" s="290">
        <v>21</v>
      </c>
      <c r="C29" s="575" t="s">
        <v>2377</v>
      </c>
      <c r="D29" s="575" t="s">
        <v>2350</v>
      </c>
      <c r="E29" s="1138" t="s">
        <v>2378</v>
      </c>
      <c r="F29" s="1138"/>
      <c r="G29" s="575" t="s">
        <v>1678</v>
      </c>
      <c r="H29" s="575" t="s">
        <v>300</v>
      </c>
      <c r="I29" s="556">
        <v>11</v>
      </c>
      <c r="J29" s="27">
        <v>11.018000000000001</v>
      </c>
      <c r="K29" s="27">
        <v>6475</v>
      </c>
      <c r="L29" s="27">
        <v>6475</v>
      </c>
      <c r="M29" s="5" t="s">
        <v>2301</v>
      </c>
      <c r="N29" s="5" t="s">
        <v>2320</v>
      </c>
      <c r="O29" s="290">
        <v>21</v>
      </c>
    </row>
    <row r="30" spans="2:15">
      <c r="B30" s="290">
        <v>22</v>
      </c>
      <c r="C30" s="575" t="s">
        <v>2379</v>
      </c>
      <c r="D30" s="575" t="s">
        <v>2350</v>
      </c>
      <c r="E30" s="1138" t="s">
        <v>2340</v>
      </c>
      <c r="F30" s="1138"/>
      <c r="G30" s="575" t="s">
        <v>1678</v>
      </c>
      <c r="H30" s="575" t="s">
        <v>300</v>
      </c>
      <c r="I30" s="556">
        <v>14</v>
      </c>
      <c r="J30" s="27">
        <v>14.018000000000001</v>
      </c>
      <c r="K30" s="27">
        <v>6478</v>
      </c>
      <c r="L30" s="27">
        <v>6478</v>
      </c>
      <c r="M30" s="5" t="s">
        <v>2301</v>
      </c>
      <c r="N30" s="5" t="s">
        <v>2320</v>
      </c>
      <c r="O30" s="290">
        <v>22</v>
      </c>
    </row>
    <row r="31" spans="2:15">
      <c r="B31" s="290">
        <v>23</v>
      </c>
      <c r="C31" s="575" t="s">
        <v>2380</v>
      </c>
      <c r="D31" s="575" t="s">
        <v>2350</v>
      </c>
      <c r="E31" s="1138" t="s">
        <v>2381</v>
      </c>
      <c r="F31" s="1138"/>
      <c r="G31" s="575" t="s">
        <v>1678</v>
      </c>
      <c r="H31" s="575" t="s">
        <v>300</v>
      </c>
      <c r="I31" s="556">
        <v>17</v>
      </c>
      <c r="J31" s="27">
        <v>17.018000000000001</v>
      </c>
      <c r="K31" s="27">
        <v>6478</v>
      </c>
      <c r="L31" s="27">
        <v>6478</v>
      </c>
      <c r="M31" s="5" t="s">
        <v>2301</v>
      </c>
      <c r="N31" s="5" t="s">
        <v>2320</v>
      </c>
      <c r="O31" s="290">
        <v>23</v>
      </c>
    </row>
    <row r="32" spans="2:15">
      <c r="B32" s="290">
        <v>24</v>
      </c>
      <c r="C32" s="575" t="s">
        <v>2382</v>
      </c>
      <c r="D32" s="575" t="s">
        <v>2350</v>
      </c>
      <c r="E32" s="1138" t="s">
        <v>2383</v>
      </c>
      <c r="F32" s="1138"/>
      <c r="G32" s="575" t="s">
        <v>1678</v>
      </c>
      <c r="H32" s="575" t="s">
        <v>300</v>
      </c>
      <c r="I32" s="556">
        <v>19</v>
      </c>
      <c r="J32" s="27">
        <v>19.021000000000001</v>
      </c>
      <c r="K32" s="27">
        <v>6478</v>
      </c>
      <c r="L32" s="27">
        <v>6478</v>
      </c>
      <c r="M32" s="5" t="s">
        <v>2301</v>
      </c>
      <c r="N32" s="5" t="s">
        <v>2320</v>
      </c>
      <c r="O32" s="290">
        <v>24</v>
      </c>
    </row>
    <row r="33" spans="2:15">
      <c r="B33" s="290">
        <v>25</v>
      </c>
      <c r="C33" s="575" t="s">
        <v>2384</v>
      </c>
      <c r="D33" s="575" t="s">
        <v>2350</v>
      </c>
      <c r="E33" s="1138" t="s">
        <v>2385</v>
      </c>
      <c r="F33" s="1138"/>
      <c r="G33" s="575" t="s">
        <v>1678</v>
      </c>
      <c r="H33" s="575" t="s">
        <v>300</v>
      </c>
      <c r="I33" s="556">
        <v>21</v>
      </c>
      <c r="J33" s="27">
        <v>21.021000000000001</v>
      </c>
      <c r="K33" s="27">
        <v>6478</v>
      </c>
      <c r="L33" s="27">
        <v>6478</v>
      </c>
      <c r="M33" s="5" t="s">
        <v>2301</v>
      </c>
      <c r="N33" s="5" t="s">
        <v>2320</v>
      </c>
      <c r="O33" s="290">
        <v>25</v>
      </c>
    </row>
    <row r="34" spans="2:15">
      <c r="B34" s="290">
        <v>26</v>
      </c>
      <c r="C34" s="575" t="s">
        <v>2386</v>
      </c>
      <c r="D34" s="575" t="s">
        <v>2350</v>
      </c>
      <c r="E34" s="1138" t="s">
        <v>2387</v>
      </c>
      <c r="F34" s="1138"/>
      <c r="G34" s="575" t="s">
        <v>1678</v>
      </c>
      <c r="H34" s="575" t="s">
        <v>300</v>
      </c>
      <c r="I34" s="556">
        <v>22</v>
      </c>
      <c r="J34" s="27">
        <v>22.021000000000001</v>
      </c>
      <c r="K34" s="27">
        <v>6478</v>
      </c>
      <c r="L34" s="27">
        <v>6478</v>
      </c>
      <c r="M34" s="5" t="s">
        <v>2301</v>
      </c>
      <c r="N34" s="5" t="s">
        <v>2320</v>
      </c>
      <c r="O34" s="290">
        <v>26</v>
      </c>
    </row>
    <row r="35" spans="2:15">
      <c r="B35" s="290">
        <v>27</v>
      </c>
      <c r="C35" s="27">
        <v>9574</v>
      </c>
      <c r="D35" s="578" t="s">
        <v>1678</v>
      </c>
      <c r="E35" s="1138" t="s">
        <v>2392</v>
      </c>
      <c r="F35" s="1138"/>
      <c r="G35" s="578" t="s">
        <v>1678</v>
      </c>
      <c r="H35" s="578" t="s">
        <v>300</v>
      </c>
      <c r="I35" s="27">
        <v>9.0280000000000005</v>
      </c>
      <c r="J35" s="556">
        <v>9.14</v>
      </c>
      <c r="K35" s="27">
        <v>6472</v>
      </c>
      <c r="L35" s="27">
        <v>6472</v>
      </c>
      <c r="M35" s="577" t="s">
        <v>2393</v>
      </c>
      <c r="N35" s="577" t="s">
        <v>1935</v>
      </c>
      <c r="O35" s="290">
        <v>27</v>
      </c>
    </row>
    <row r="36" spans="2:15">
      <c r="B36" s="290">
        <v>28</v>
      </c>
      <c r="C36" s="584" t="s">
        <v>2400</v>
      </c>
      <c r="D36" s="584" t="s">
        <v>2350</v>
      </c>
      <c r="E36" s="1138" t="s">
        <v>2401</v>
      </c>
      <c r="F36" s="1138"/>
      <c r="G36" s="584" t="s">
        <v>1678</v>
      </c>
      <c r="H36" s="584" t="s">
        <v>300</v>
      </c>
      <c r="I36" s="556">
        <v>3</v>
      </c>
      <c r="J36" s="556">
        <v>3.01</v>
      </c>
      <c r="K36" s="584" t="s">
        <v>2402</v>
      </c>
      <c r="L36" s="584" t="s">
        <v>2402</v>
      </c>
      <c r="M36" s="5" t="s">
        <v>2301</v>
      </c>
      <c r="N36" s="5" t="s">
        <v>2320</v>
      </c>
      <c r="O36" s="290">
        <v>28</v>
      </c>
    </row>
    <row r="37" spans="2:15">
      <c r="B37" s="290">
        <v>29</v>
      </c>
      <c r="C37" s="584" t="s">
        <v>2403</v>
      </c>
      <c r="D37" s="584" t="s">
        <v>2350</v>
      </c>
      <c r="E37" s="1138" t="s">
        <v>2401</v>
      </c>
      <c r="F37" s="1138"/>
      <c r="G37" s="584" t="s">
        <v>1678</v>
      </c>
      <c r="H37" s="584" t="s">
        <v>300</v>
      </c>
      <c r="I37" s="556">
        <v>3</v>
      </c>
      <c r="J37" s="556">
        <v>3.01</v>
      </c>
      <c r="K37" s="584" t="s">
        <v>2402</v>
      </c>
      <c r="L37" s="584" t="s">
        <v>2402</v>
      </c>
      <c r="M37" s="5" t="s">
        <v>2301</v>
      </c>
      <c r="N37" s="5" t="s">
        <v>2320</v>
      </c>
      <c r="O37" s="290">
        <v>29</v>
      </c>
    </row>
    <row r="38" spans="2:15">
      <c r="B38" s="290">
        <v>30</v>
      </c>
      <c r="C38" s="584" t="s">
        <v>2404</v>
      </c>
      <c r="D38" s="584" t="s">
        <v>2350</v>
      </c>
      <c r="E38" s="1138" t="s">
        <v>2405</v>
      </c>
      <c r="F38" s="1138"/>
      <c r="G38" s="584" t="s">
        <v>2406</v>
      </c>
      <c r="H38" s="584" t="s">
        <v>300</v>
      </c>
      <c r="I38" s="556">
        <v>4</v>
      </c>
      <c r="J38" s="27">
        <v>4.0119999999999996</v>
      </c>
      <c r="K38" s="584" t="s">
        <v>2402</v>
      </c>
      <c r="L38" s="584" t="s">
        <v>2402</v>
      </c>
      <c r="M38" s="5" t="s">
        <v>2301</v>
      </c>
      <c r="N38" s="5" t="s">
        <v>2320</v>
      </c>
      <c r="O38" s="290">
        <v>30</v>
      </c>
    </row>
    <row r="39" spans="2:15">
      <c r="B39" s="290">
        <v>31</v>
      </c>
      <c r="C39" s="584" t="s">
        <v>2407</v>
      </c>
      <c r="D39" s="584" t="s">
        <v>2350</v>
      </c>
      <c r="E39" s="1138" t="s">
        <v>2408</v>
      </c>
      <c r="F39" s="1138"/>
      <c r="G39" s="584" t="s">
        <v>1678</v>
      </c>
      <c r="H39" s="584" t="s">
        <v>300</v>
      </c>
      <c r="I39" s="556">
        <v>7</v>
      </c>
      <c r="J39" s="27">
        <v>7.0149999999999997</v>
      </c>
      <c r="K39" s="584" t="s">
        <v>2402</v>
      </c>
      <c r="L39" s="584" t="s">
        <v>2402</v>
      </c>
      <c r="M39" s="5" t="s">
        <v>2301</v>
      </c>
      <c r="N39" s="5" t="s">
        <v>2320</v>
      </c>
      <c r="O39" s="290">
        <v>31</v>
      </c>
    </row>
    <row r="40" spans="2:15">
      <c r="B40" s="290">
        <v>32</v>
      </c>
      <c r="C40" s="583" t="s">
        <v>2409</v>
      </c>
      <c r="D40" s="583" t="s">
        <v>2350</v>
      </c>
      <c r="E40" s="1138" t="s">
        <v>2374</v>
      </c>
      <c r="F40" s="1138"/>
      <c r="G40" s="583" t="s">
        <v>1678</v>
      </c>
      <c r="H40" s="583" t="s">
        <v>300</v>
      </c>
      <c r="I40" s="588">
        <v>8</v>
      </c>
      <c r="J40" s="290">
        <v>8.0150000000000006</v>
      </c>
      <c r="K40" s="584" t="s">
        <v>2410</v>
      </c>
      <c r="L40" s="584" t="s">
        <v>2410</v>
      </c>
      <c r="M40" s="5" t="s">
        <v>2301</v>
      </c>
      <c r="N40" s="5" t="s">
        <v>2320</v>
      </c>
      <c r="O40" s="290">
        <v>32</v>
      </c>
    </row>
    <row r="41" spans="2:15">
      <c r="B41" s="290">
        <v>33</v>
      </c>
      <c r="C41" s="583" t="s">
        <v>2411</v>
      </c>
      <c r="D41" s="583" t="s">
        <v>2350</v>
      </c>
      <c r="E41" s="1138" t="s">
        <v>2378</v>
      </c>
      <c r="F41" s="1138"/>
      <c r="G41" s="583" t="s">
        <v>1678</v>
      </c>
      <c r="H41" s="583" t="s">
        <v>300</v>
      </c>
      <c r="I41" s="588">
        <v>11</v>
      </c>
      <c r="J41" s="290">
        <v>11.018000000000001</v>
      </c>
      <c r="K41" s="584" t="s">
        <v>2410</v>
      </c>
      <c r="L41" s="584" t="s">
        <v>2410</v>
      </c>
      <c r="M41" s="5" t="s">
        <v>2301</v>
      </c>
      <c r="N41" s="5" t="s">
        <v>2320</v>
      </c>
      <c r="O41" s="290">
        <v>33</v>
      </c>
    </row>
    <row r="42" spans="2:15">
      <c r="B42" s="290">
        <v>34</v>
      </c>
      <c r="C42" s="583" t="s">
        <v>2412</v>
      </c>
      <c r="D42" s="583" t="s">
        <v>2350</v>
      </c>
      <c r="E42" s="1138" t="s">
        <v>2340</v>
      </c>
      <c r="F42" s="1138"/>
      <c r="G42" s="583" t="s">
        <v>1678</v>
      </c>
      <c r="H42" s="583" t="s">
        <v>300</v>
      </c>
      <c r="I42" s="588">
        <v>14</v>
      </c>
      <c r="J42" s="290">
        <v>14.018000000000001</v>
      </c>
      <c r="K42" s="584" t="s">
        <v>2410</v>
      </c>
      <c r="L42" s="584" t="s">
        <v>2410</v>
      </c>
      <c r="M42" s="5" t="s">
        <v>2301</v>
      </c>
      <c r="N42" s="5" t="s">
        <v>2320</v>
      </c>
      <c r="O42" s="290">
        <v>34</v>
      </c>
    </row>
    <row r="43" spans="2:15">
      <c r="B43" s="290">
        <v>35</v>
      </c>
      <c r="C43" s="583" t="s">
        <v>2414</v>
      </c>
      <c r="D43" s="583" t="s">
        <v>2350</v>
      </c>
      <c r="E43" s="1138" t="s">
        <v>2383</v>
      </c>
      <c r="F43" s="1138"/>
      <c r="G43" s="583" t="s">
        <v>1678</v>
      </c>
      <c r="H43" s="583" t="s">
        <v>300</v>
      </c>
      <c r="I43" s="588">
        <v>19</v>
      </c>
      <c r="J43" s="290">
        <v>19.021000000000001</v>
      </c>
      <c r="K43" s="583" t="s">
        <v>2413</v>
      </c>
      <c r="L43" s="583" t="s">
        <v>2413</v>
      </c>
      <c r="M43" s="5" t="s">
        <v>2301</v>
      </c>
      <c r="N43" s="5" t="s">
        <v>2320</v>
      </c>
      <c r="O43" s="290">
        <v>35</v>
      </c>
    </row>
    <row r="44" spans="2:15">
      <c r="B44" s="290">
        <v>36</v>
      </c>
      <c r="C44" s="583" t="s">
        <v>2415</v>
      </c>
      <c r="D44" s="583" t="s">
        <v>2350</v>
      </c>
      <c r="E44" s="1138" t="s">
        <v>2416</v>
      </c>
      <c r="F44" s="1138"/>
      <c r="G44" s="583" t="s">
        <v>1678</v>
      </c>
      <c r="H44" s="583" t="s">
        <v>300</v>
      </c>
      <c r="I44" s="588">
        <v>20</v>
      </c>
      <c r="J44" s="290">
        <v>20.021000000000001</v>
      </c>
      <c r="K44" s="583" t="s">
        <v>2413</v>
      </c>
      <c r="L44" s="583" t="s">
        <v>2413</v>
      </c>
      <c r="M44" s="5" t="s">
        <v>2301</v>
      </c>
      <c r="N44" s="5" t="s">
        <v>2320</v>
      </c>
      <c r="O44" s="290">
        <v>36</v>
      </c>
    </row>
    <row r="45" spans="2:15">
      <c r="B45" s="290">
        <v>37</v>
      </c>
      <c r="C45" s="629" t="s">
        <v>2466</v>
      </c>
      <c r="D45" s="629" t="s">
        <v>2350</v>
      </c>
      <c r="E45" s="1138" t="s">
        <v>2467</v>
      </c>
      <c r="F45" s="1138"/>
      <c r="G45" s="630" t="s">
        <v>1678</v>
      </c>
      <c r="H45" s="629" t="s">
        <v>300</v>
      </c>
      <c r="I45" s="588">
        <v>6</v>
      </c>
      <c r="J45" s="290">
        <v>6.0119999999999996</v>
      </c>
      <c r="K45" s="629" t="s">
        <v>2468</v>
      </c>
      <c r="L45" s="629" t="s">
        <v>2468</v>
      </c>
      <c r="M45" s="5" t="s">
        <v>2301</v>
      </c>
      <c r="N45" s="5" t="s">
        <v>2320</v>
      </c>
      <c r="O45" s="290">
        <v>37</v>
      </c>
    </row>
    <row r="46" spans="2:15">
      <c r="B46" s="290">
        <v>38</v>
      </c>
      <c r="C46" s="630" t="s">
        <v>2469</v>
      </c>
      <c r="D46" s="630" t="s">
        <v>2350</v>
      </c>
      <c r="E46" s="1138" t="s">
        <v>2467</v>
      </c>
      <c r="F46" s="1138"/>
      <c r="G46" s="630" t="s">
        <v>1678</v>
      </c>
      <c r="H46" s="630" t="s">
        <v>300</v>
      </c>
      <c r="I46" s="588">
        <v>6</v>
      </c>
      <c r="J46" s="630">
        <v>6.0119999999999996</v>
      </c>
      <c r="K46" s="630" t="s">
        <v>2468</v>
      </c>
      <c r="L46" s="630" t="s">
        <v>2468</v>
      </c>
      <c r="M46" s="5" t="s">
        <v>2301</v>
      </c>
      <c r="N46" s="5" t="s">
        <v>2320</v>
      </c>
      <c r="O46" s="290">
        <v>38</v>
      </c>
    </row>
    <row r="47" spans="2:15">
      <c r="B47" s="290">
        <v>39</v>
      </c>
      <c r="C47" s="631" t="s">
        <v>2470</v>
      </c>
      <c r="D47" s="631" t="s">
        <v>2350</v>
      </c>
      <c r="E47" s="1138" t="s">
        <v>2471</v>
      </c>
      <c r="F47" s="1138"/>
      <c r="G47" s="631" t="s">
        <v>1678</v>
      </c>
      <c r="H47" s="631" t="s">
        <v>300</v>
      </c>
      <c r="I47" s="588">
        <v>6.5</v>
      </c>
      <c r="J47" s="290">
        <v>6.5149999999999997</v>
      </c>
      <c r="K47" s="631" t="s">
        <v>2468</v>
      </c>
      <c r="L47" s="631" t="s">
        <v>2468</v>
      </c>
      <c r="M47" s="5" t="s">
        <v>2301</v>
      </c>
      <c r="N47" s="5" t="s">
        <v>2320</v>
      </c>
      <c r="O47" s="290">
        <v>39</v>
      </c>
    </row>
    <row r="48" spans="2:15">
      <c r="B48" s="290">
        <v>40</v>
      </c>
      <c r="C48" s="632" t="s">
        <v>2472</v>
      </c>
      <c r="D48" s="632" t="s">
        <v>2350</v>
      </c>
      <c r="E48" s="1138" t="s">
        <v>2471</v>
      </c>
      <c r="F48" s="1138"/>
      <c r="G48" s="632" t="s">
        <v>1678</v>
      </c>
      <c r="H48" s="632" t="s">
        <v>300</v>
      </c>
      <c r="I48" s="588">
        <v>6.5</v>
      </c>
      <c r="J48" s="632">
        <v>6.5149999999999997</v>
      </c>
      <c r="K48" s="632" t="s">
        <v>2468</v>
      </c>
      <c r="L48" s="632" t="s">
        <v>2468</v>
      </c>
      <c r="M48" s="5" t="s">
        <v>2301</v>
      </c>
      <c r="N48" s="5" t="s">
        <v>2320</v>
      </c>
      <c r="O48" s="290">
        <v>40</v>
      </c>
    </row>
    <row r="49" spans="2:15">
      <c r="B49" s="290">
        <v>41</v>
      </c>
      <c r="C49" s="633" t="s">
        <v>2473</v>
      </c>
      <c r="D49" s="633" t="s">
        <v>2350</v>
      </c>
      <c r="E49" s="1138" t="s">
        <v>2474</v>
      </c>
      <c r="F49" s="1138"/>
      <c r="G49" s="633" t="s">
        <v>1678</v>
      </c>
      <c r="H49" s="633" t="s">
        <v>300</v>
      </c>
      <c r="I49" s="588">
        <v>6.6</v>
      </c>
      <c r="J49" s="290">
        <v>6.6150000000000002</v>
      </c>
      <c r="K49" s="633" t="s">
        <v>2468</v>
      </c>
      <c r="L49" s="633" t="s">
        <v>2468</v>
      </c>
      <c r="M49" s="5" t="s">
        <v>2301</v>
      </c>
      <c r="N49" s="5" t="s">
        <v>2320</v>
      </c>
      <c r="O49" s="290">
        <v>41</v>
      </c>
    </row>
    <row r="50" spans="2:15">
      <c r="B50" s="290">
        <v>42</v>
      </c>
      <c r="C50" s="634" t="s">
        <v>2475</v>
      </c>
      <c r="D50" s="634" t="s">
        <v>2350</v>
      </c>
      <c r="E50" s="1138" t="s">
        <v>2476</v>
      </c>
      <c r="F50" s="1138"/>
      <c r="G50" s="634" t="s">
        <v>1678</v>
      </c>
      <c r="H50" s="634" t="s">
        <v>300</v>
      </c>
      <c r="I50" s="290">
        <v>7.9379999999999997</v>
      </c>
      <c r="J50" s="290">
        <v>7.952</v>
      </c>
      <c r="K50" s="634" t="s">
        <v>2477</v>
      </c>
      <c r="L50" s="634" t="s">
        <v>2477</v>
      </c>
      <c r="M50" s="5" t="s">
        <v>2301</v>
      </c>
      <c r="N50" s="5" t="s">
        <v>2320</v>
      </c>
      <c r="O50" s="290">
        <v>42</v>
      </c>
    </row>
    <row r="51" spans="2:15">
      <c r="B51" s="290">
        <v>43</v>
      </c>
      <c r="C51" s="635" t="s">
        <v>2478</v>
      </c>
      <c r="D51" s="635" t="s">
        <v>2350</v>
      </c>
      <c r="E51" s="1138" t="s">
        <v>2479</v>
      </c>
      <c r="F51" s="1138"/>
      <c r="G51" s="635" t="s">
        <v>1678</v>
      </c>
      <c r="H51" s="635" t="s">
        <v>300</v>
      </c>
      <c r="I51" s="588">
        <v>10</v>
      </c>
      <c r="J51" s="290">
        <v>10.015000000000001</v>
      </c>
      <c r="K51" s="635" t="s">
        <v>2410</v>
      </c>
      <c r="L51" s="635" t="s">
        <v>2410</v>
      </c>
      <c r="M51" s="5" t="s">
        <v>2301</v>
      </c>
      <c r="N51" s="5" t="s">
        <v>2320</v>
      </c>
      <c r="O51" s="290">
        <v>43</v>
      </c>
    </row>
    <row r="52" spans="2:15">
      <c r="B52" s="290">
        <v>44</v>
      </c>
      <c r="C52" s="661" t="s">
        <v>2501</v>
      </c>
      <c r="D52" s="661" t="s">
        <v>2350</v>
      </c>
      <c r="E52" s="1138" t="s">
        <v>2502</v>
      </c>
      <c r="F52" s="1138"/>
      <c r="G52" s="661" t="s">
        <v>1678</v>
      </c>
      <c r="H52" s="661" t="s">
        <v>300</v>
      </c>
      <c r="I52" s="290">
        <v>4.8250000000000002</v>
      </c>
      <c r="J52" s="290">
        <v>4.8369999999999997</v>
      </c>
      <c r="K52" s="661" t="s">
        <v>2402</v>
      </c>
      <c r="L52" s="661" t="s">
        <v>2402</v>
      </c>
      <c r="M52" s="5" t="s">
        <v>2301</v>
      </c>
      <c r="N52" s="5" t="s">
        <v>2320</v>
      </c>
      <c r="O52" s="290">
        <v>44</v>
      </c>
    </row>
    <row r="53" spans="2:15">
      <c r="B53" s="290">
        <v>45</v>
      </c>
      <c r="C53" s="662" t="s">
        <v>2503</v>
      </c>
      <c r="D53" s="662" t="s">
        <v>2350</v>
      </c>
      <c r="E53" s="1138" t="s">
        <v>2504</v>
      </c>
      <c r="F53" s="1138"/>
      <c r="G53" s="662" t="s">
        <v>1678</v>
      </c>
      <c r="H53" s="662" t="s">
        <v>300</v>
      </c>
      <c r="I53" s="663">
        <v>6.4</v>
      </c>
      <c r="J53" s="290">
        <v>6.415</v>
      </c>
      <c r="K53" s="662" t="s">
        <v>2468</v>
      </c>
      <c r="L53" s="662" t="s">
        <v>2468</v>
      </c>
      <c r="M53" s="5" t="s">
        <v>2301</v>
      </c>
      <c r="N53" s="5" t="s">
        <v>2320</v>
      </c>
      <c r="O53" s="290">
        <v>45</v>
      </c>
    </row>
    <row r="54" spans="2:15">
      <c r="B54" s="290">
        <v>46</v>
      </c>
      <c r="C54" s="666" t="s">
        <v>2509</v>
      </c>
      <c r="D54" s="666" t="s">
        <v>2350</v>
      </c>
      <c r="E54" s="1138" t="s">
        <v>2504</v>
      </c>
      <c r="F54" s="1138"/>
      <c r="G54" s="666" t="s">
        <v>1678</v>
      </c>
      <c r="H54" s="666" t="s">
        <v>300</v>
      </c>
      <c r="I54" s="667">
        <v>6.4</v>
      </c>
      <c r="J54" s="666">
        <v>6.415</v>
      </c>
      <c r="K54" s="666" t="s">
        <v>2468</v>
      </c>
      <c r="L54" s="666" t="s">
        <v>2468</v>
      </c>
      <c r="M54" s="5" t="s">
        <v>2301</v>
      </c>
      <c r="N54" s="5" t="s">
        <v>2320</v>
      </c>
      <c r="O54" s="290">
        <v>46</v>
      </c>
    </row>
    <row r="55" spans="2:15">
      <c r="B55" s="290">
        <v>47</v>
      </c>
      <c r="C55" s="668" t="s">
        <v>2510</v>
      </c>
      <c r="D55" s="668" t="s">
        <v>2350</v>
      </c>
      <c r="E55" s="1138" t="s">
        <v>2511</v>
      </c>
      <c r="F55" s="1138"/>
      <c r="G55" s="668" t="s">
        <v>1678</v>
      </c>
      <c r="H55" s="668" t="s">
        <v>300</v>
      </c>
      <c r="I55" s="290">
        <v>11.113</v>
      </c>
      <c r="J55" s="290">
        <v>11.14</v>
      </c>
      <c r="K55" s="668" t="s">
        <v>2410</v>
      </c>
      <c r="L55" s="668" t="s">
        <v>2410</v>
      </c>
      <c r="M55" s="5" t="s">
        <v>2301</v>
      </c>
      <c r="N55" s="5" t="s">
        <v>2320</v>
      </c>
      <c r="O55" s="290">
        <v>47</v>
      </c>
    </row>
    <row r="56" spans="2:15">
      <c r="B56" s="290">
        <v>48</v>
      </c>
      <c r="C56" s="669" t="s">
        <v>2512</v>
      </c>
      <c r="D56" s="669" t="s">
        <v>2350</v>
      </c>
      <c r="E56" s="1138" t="s">
        <v>2337</v>
      </c>
      <c r="F56" s="1138"/>
      <c r="G56" s="669" t="s">
        <v>1678</v>
      </c>
      <c r="H56" s="669" t="s">
        <v>300</v>
      </c>
      <c r="I56" s="670">
        <v>12</v>
      </c>
      <c r="J56" s="290">
        <v>12.018000000000001</v>
      </c>
      <c r="K56" s="669" t="s">
        <v>2513</v>
      </c>
      <c r="L56" s="669" t="s">
        <v>2513</v>
      </c>
      <c r="M56" s="5" t="s">
        <v>2301</v>
      </c>
      <c r="N56" s="5" t="s">
        <v>2320</v>
      </c>
      <c r="O56" s="290">
        <v>48</v>
      </c>
    </row>
    <row r="57" spans="2:15">
      <c r="B57" s="290">
        <v>49</v>
      </c>
      <c r="C57" s="671" t="s">
        <v>2514</v>
      </c>
      <c r="D57" s="671" t="s">
        <v>2350</v>
      </c>
      <c r="E57" s="1138" t="s">
        <v>2515</v>
      </c>
      <c r="F57" s="1138"/>
      <c r="G57" s="671" t="s">
        <v>1678</v>
      </c>
      <c r="H57" s="671" t="s">
        <v>300</v>
      </c>
      <c r="I57" s="672">
        <v>12.7</v>
      </c>
      <c r="J57" s="290">
        <v>12.718</v>
      </c>
      <c r="K57" s="671" t="s">
        <v>2513</v>
      </c>
      <c r="L57" s="671" t="s">
        <v>2513</v>
      </c>
      <c r="M57" s="5" t="s">
        <v>2301</v>
      </c>
      <c r="N57" s="5" t="s">
        <v>2320</v>
      </c>
      <c r="O57" s="290">
        <v>49</v>
      </c>
    </row>
    <row r="58" spans="2:15">
      <c r="B58" s="290">
        <v>50</v>
      </c>
      <c r="C58" s="673" t="s">
        <v>2516</v>
      </c>
      <c r="D58" s="673" t="s">
        <v>2350</v>
      </c>
      <c r="E58" s="1138" t="s">
        <v>2517</v>
      </c>
      <c r="F58" s="1138"/>
      <c r="G58" s="673" t="s">
        <v>1678</v>
      </c>
      <c r="H58" s="673" t="s">
        <v>300</v>
      </c>
      <c r="I58" s="674">
        <v>32</v>
      </c>
      <c r="J58" s="290">
        <v>32.024999999999999</v>
      </c>
      <c r="K58" s="673" t="s">
        <v>2518</v>
      </c>
      <c r="L58" s="673" t="s">
        <v>2518</v>
      </c>
      <c r="M58" s="5" t="s">
        <v>2301</v>
      </c>
      <c r="N58" s="5" t="s">
        <v>2320</v>
      </c>
      <c r="O58" s="290">
        <v>50</v>
      </c>
    </row>
    <row r="59" spans="2:15">
      <c r="B59" s="290">
        <v>51</v>
      </c>
      <c r="C59" s="677" t="s">
        <v>2525</v>
      </c>
      <c r="D59" s="677" t="s">
        <v>1678</v>
      </c>
      <c r="E59" s="1138" t="s">
        <v>2528</v>
      </c>
      <c r="F59" s="1138"/>
      <c r="G59" s="677" t="s">
        <v>1678</v>
      </c>
      <c r="H59" s="677" t="s">
        <v>300</v>
      </c>
      <c r="I59" s="678">
        <v>25</v>
      </c>
      <c r="J59" s="677">
        <v>25.021000000000001</v>
      </c>
      <c r="K59" s="677" t="s">
        <v>2531</v>
      </c>
      <c r="L59" s="677" t="s">
        <v>2531</v>
      </c>
      <c r="M59" s="5" t="s">
        <v>2301</v>
      </c>
      <c r="N59" s="5" t="s">
        <v>2320</v>
      </c>
      <c r="O59" s="290">
        <v>51</v>
      </c>
    </row>
    <row r="60" spans="2:15">
      <c r="B60" s="290">
        <v>52</v>
      </c>
      <c r="C60" s="677" t="s">
        <v>2526</v>
      </c>
      <c r="D60" s="677" t="s">
        <v>1678</v>
      </c>
      <c r="E60" s="1138" t="s">
        <v>2529</v>
      </c>
      <c r="F60" s="1138"/>
      <c r="G60" s="677" t="s">
        <v>1678</v>
      </c>
      <c r="H60" s="677" t="s">
        <v>300</v>
      </c>
      <c r="I60" s="678">
        <v>25.4</v>
      </c>
      <c r="J60" s="677">
        <v>25.420999999999999</v>
      </c>
      <c r="K60" s="677" t="s">
        <v>2531</v>
      </c>
      <c r="L60" s="677" t="s">
        <v>2531</v>
      </c>
      <c r="M60" s="5" t="s">
        <v>2301</v>
      </c>
      <c r="N60" s="5" t="s">
        <v>2320</v>
      </c>
      <c r="O60" s="290">
        <v>52</v>
      </c>
    </row>
    <row r="61" spans="2:15">
      <c r="B61" s="290">
        <v>53</v>
      </c>
      <c r="C61" s="677" t="s">
        <v>2527</v>
      </c>
      <c r="D61" s="677" t="s">
        <v>1678</v>
      </c>
      <c r="E61" s="1138" t="s">
        <v>2530</v>
      </c>
      <c r="F61" s="1138"/>
      <c r="G61" s="677" t="s">
        <v>1678</v>
      </c>
      <c r="H61" s="677" t="s">
        <v>300</v>
      </c>
      <c r="I61" s="678">
        <v>19</v>
      </c>
      <c r="J61" s="677">
        <v>19.021000000000001</v>
      </c>
      <c r="K61" s="677" t="s">
        <v>2531</v>
      </c>
      <c r="L61" s="677" t="s">
        <v>2531</v>
      </c>
      <c r="M61" s="5" t="s">
        <v>2301</v>
      </c>
      <c r="N61" s="5" t="s">
        <v>2320</v>
      </c>
      <c r="O61" s="290">
        <v>53</v>
      </c>
    </row>
    <row r="62" spans="2:15">
      <c r="B62" s="290">
        <v>54</v>
      </c>
      <c r="C62" s="686" t="s">
        <v>2537</v>
      </c>
      <c r="D62" s="686" t="s">
        <v>2350</v>
      </c>
      <c r="E62" s="1138" t="s">
        <v>2538</v>
      </c>
      <c r="F62" s="1138"/>
      <c r="G62" s="686" t="s">
        <v>1678</v>
      </c>
      <c r="H62" s="686" t="s">
        <v>300</v>
      </c>
      <c r="I62" s="290">
        <v>6.35</v>
      </c>
      <c r="J62" s="290">
        <v>6.3650000000000002</v>
      </c>
      <c r="K62" s="688" t="s">
        <v>2410</v>
      </c>
      <c r="L62" s="688" t="s">
        <v>2410</v>
      </c>
      <c r="M62" s="5" t="s">
        <v>2301</v>
      </c>
      <c r="N62" s="5" t="s">
        <v>2320</v>
      </c>
      <c r="O62" s="290">
        <v>54</v>
      </c>
    </row>
    <row r="63" spans="2:15">
      <c r="B63" s="290">
        <v>55</v>
      </c>
      <c r="C63" s="686" t="s">
        <v>2539</v>
      </c>
      <c r="D63" s="686" t="s">
        <v>1678</v>
      </c>
      <c r="E63" s="1138" t="s">
        <v>2540</v>
      </c>
      <c r="F63" s="1138"/>
      <c r="G63" s="686" t="s">
        <v>1678</v>
      </c>
      <c r="H63" s="686" t="s">
        <v>300</v>
      </c>
      <c r="I63" s="290">
        <v>10</v>
      </c>
      <c r="J63" s="290">
        <v>10.015000000000001</v>
      </c>
      <c r="K63" s="686" t="s">
        <v>2410</v>
      </c>
      <c r="L63" s="686" t="s">
        <v>2410</v>
      </c>
      <c r="M63" s="5" t="s">
        <v>2301</v>
      </c>
      <c r="N63" s="5" t="s">
        <v>2320</v>
      </c>
      <c r="O63" s="290">
        <v>55</v>
      </c>
    </row>
    <row r="64" spans="2:15">
      <c r="B64" s="290">
        <v>56</v>
      </c>
      <c r="C64" s="686" t="s">
        <v>2541</v>
      </c>
      <c r="D64" s="686" t="s">
        <v>1678</v>
      </c>
      <c r="E64" s="1138" t="s">
        <v>2543</v>
      </c>
      <c r="F64" s="1138"/>
      <c r="G64" s="686" t="s">
        <v>1678</v>
      </c>
      <c r="H64" s="686" t="s">
        <v>300</v>
      </c>
      <c r="I64" s="290">
        <v>6</v>
      </c>
      <c r="J64" s="290">
        <v>6.0119999999999996</v>
      </c>
      <c r="K64" s="686" t="s">
        <v>2410</v>
      </c>
      <c r="L64" s="686" t="s">
        <v>2410</v>
      </c>
      <c r="M64" s="5" t="s">
        <v>2301</v>
      </c>
      <c r="N64" s="5" t="s">
        <v>2320</v>
      </c>
      <c r="O64" s="290">
        <v>56</v>
      </c>
    </row>
    <row r="65" spans="2:15">
      <c r="B65" s="290">
        <v>57</v>
      </c>
      <c r="C65" s="686" t="s">
        <v>2542</v>
      </c>
      <c r="D65" s="686" t="s">
        <v>1678</v>
      </c>
      <c r="E65" s="1138" t="s">
        <v>2544</v>
      </c>
      <c r="F65" s="1138"/>
      <c r="G65" s="686" t="s">
        <v>1678</v>
      </c>
      <c r="H65" s="686" t="s">
        <v>300</v>
      </c>
      <c r="I65" s="290">
        <v>5</v>
      </c>
      <c r="J65" s="290">
        <v>5.0119999999999996</v>
      </c>
      <c r="K65" s="686" t="s">
        <v>2410</v>
      </c>
      <c r="L65" s="686" t="s">
        <v>2410</v>
      </c>
      <c r="M65" s="5" t="s">
        <v>2301</v>
      </c>
      <c r="N65" s="5" t="s">
        <v>2320</v>
      </c>
      <c r="O65" s="290">
        <v>57</v>
      </c>
    </row>
    <row r="66" spans="2:15">
      <c r="B66" s="290">
        <v>58</v>
      </c>
      <c r="C66" s="686" t="s">
        <v>2545</v>
      </c>
      <c r="D66" s="686" t="s">
        <v>1678</v>
      </c>
      <c r="E66" s="1138" t="s">
        <v>2547</v>
      </c>
      <c r="F66" s="1138"/>
      <c r="G66" s="686" t="s">
        <v>1678</v>
      </c>
      <c r="H66" s="686" t="s">
        <v>300</v>
      </c>
      <c r="I66" s="290">
        <v>4</v>
      </c>
      <c r="J66" s="290">
        <v>4.0119999999999996</v>
      </c>
      <c r="K66" s="686" t="s">
        <v>2410</v>
      </c>
      <c r="L66" s="686" t="s">
        <v>2410</v>
      </c>
      <c r="M66" s="5" t="s">
        <v>2301</v>
      </c>
      <c r="N66" s="5" t="s">
        <v>2320</v>
      </c>
      <c r="O66" s="290">
        <v>58</v>
      </c>
    </row>
    <row r="67" spans="2:15">
      <c r="B67" s="290">
        <v>59</v>
      </c>
      <c r="C67" s="686" t="s">
        <v>2546</v>
      </c>
      <c r="D67" s="686" t="s">
        <v>1678</v>
      </c>
      <c r="E67" s="1138" t="s">
        <v>2548</v>
      </c>
      <c r="F67" s="1138"/>
      <c r="G67" s="686" t="s">
        <v>1678</v>
      </c>
      <c r="H67" s="686" t="s">
        <v>300</v>
      </c>
      <c r="I67" s="290">
        <v>3</v>
      </c>
      <c r="J67" s="689">
        <v>3.01</v>
      </c>
      <c r="K67" s="686" t="s">
        <v>2410</v>
      </c>
      <c r="L67" s="686" t="s">
        <v>2410</v>
      </c>
      <c r="M67" s="5" t="s">
        <v>2301</v>
      </c>
      <c r="N67" s="5" t="s">
        <v>2320</v>
      </c>
      <c r="O67" s="290">
        <v>59</v>
      </c>
    </row>
    <row r="68" spans="2:15">
      <c r="B68" s="290">
        <v>60</v>
      </c>
      <c r="C68" s="688" t="s">
        <v>2552</v>
      </c>
      <c r="D68" s="688" t="s">
        <v>1678</v>
      </c>
      <c r="E68" s="1138" t="s">
        <v>2553</v>
      </c>
      <c r="F68" s="1138"/>
      <c r="G68" s="688" t="s">
        <v>1678</v>
      </c>
      <c r="H68" s="688" t="s">
        <v>300</v>
      </c>
      <c r="I68" s="688">
        <v>12</v>
      </c>
      <c r="J68" s="689">
        <v>12.018000000000001</v>
      </c>
      <c r="K68" s="688" t="s">
        <v>2410</v>
      </c>
      <c r="L68" s="688" t="s">
        <v>2410</v>
      </c>
      <c r="M68" s="5" t="s">
        <v>2301</v>
      </c>
      <c r="N68" s="5" t="s">
        <v>2320</v>
      </c>
      <c r="O68" s="290">
        <v>60</v>
      </c>
    </row>
    <row r="69" spans="2:15">
      <c r="B69" s="290">
        <v>61</v>
      </c>
      <c r="C69" s="702" t="s">
        <v>2568</v>
      </c>
      <c r="D69" s="688" t="s">
        <v>1678</v>
      </c>
      <c r="E69" s="1138" t="s">
        <v>2538</v>
      </c>
      <c r="F69" s="1138"/>
      <c r="G69" s="688" t="s">
        <v>1678</v>
      </c>
      <c r="H69" s="688" t="s">
        <v>300</v>
      </c>
      <c r="I69" s="688">
        <v>6.35</v>
      </c>
      <c r="J69" s="689">
        <v>6.3650000000000002</v>
      </c>
      <c r="K69" s="688" t="s">
        <v>2410</v>
      </c>
      <c r="L69" s="688" t="s">
        <v>2410</v>
      </c>
      <c r="M69" s="5" t="s">
        <v>2301</v>
      </c>
      <c r="N69" s="5" t="s">
        <v>2320</v>
      </c>
      <c r="O69" s="290">
        <v>61</v>
      </c>
    </row>
    <row r="70" spans="2:15">
      <c r="B70" s="688">
        <v>62</v>
      </c>
      <c r="C70" s="704" t="s">
        <v>2569</v>
      </c>
      <c r="D70" s="688" t="s">
        <v>2350</v>
      </c>
      <c r="E70" s="1138" t="s">
        <v>2538</v>
      </c>
      <c r="F70" s="1138"/>
      <c r="G70" s="688" t="s">
        <v>1678</v>
      </c>
      <c r="H70" s="688" t="s">
        <v>300</v>
      </c>
      <c r="I70" s="688">
        <v>6.35</v>
      </c>
      <c r="J70" s="689">
        <v>6.3650000000000002</v>
      </c>
      <c r="K70" s="688" t="s">
        <v>2410</v>
      </c>
      <c r="L70" s="688" t="s">
        <v>2410</v>
      </c>
      <c r="M70" s="5" t="s">
        <v>2301</v>
      </c>
      <c r="N70" s="5" t="s">
        <v>2320</v>
      </c>
      <c r="O70" s="290">
        <v>62</v>
      </c>
    </row>
    <row r="71" spans="2:15">
      <c r="B71" s="688">
        <v>63</v>
      </c>
      <c r="C71" s="688" t="s">
        <v>2539</v>
      </c>
      <c r="D71" s="688" t="s">
        <v>1678</v>
      </c>
      <c r="E71" s="1138" t="s">
        <v>2540</v>
      </c>
      <c r="F71" s="1138"/>
      <c r="G71" s="688" t="s">
        <v>1678</v>
      </c>
      <c r="H71" s="688" t="s">
        <v>300</v>
      </c>
      <c r="I71" s="688">
        <v>10</v>
      </c>
      <c r="J71" s="689">
        <v>10.015000000000001</v>
      </c>
      <c r="K71" s="688" t="s">
        <v>2410</v>
      </c>
      <c r="L71" s="688" t="s">
        <v>2410</v>
      </c>
      <c r="M71" s="5" t="s">
        <v>2301</v>
      </c>
      <c r="N71" s="5" t="s">
        <v>2320</v>
      </c>
      <c r="O71" s="290">
        <v>63</v>
      </c>
    </row>
    <row r="72" spans="2:15">
      <c r="B72" s="688">
        <v>64</v>
      </c>
      <c r="C72" s="688" t="s">
        <v>2541</v>
      </c>
      <c r="D72" s="688" t="s">
        <v>1678</v>
      </c>
      <c r="E72" s="1138" t="s">
        <v>2543</v>
      </c>
      <c r="F72" s="1138"/>
      <c r="G72" s="688" t="s">
        <v>1678</v>
      </c>
      <c r="H72" s="688" t="s">
        <v>300</v>
      </c>
      <c r="I72" s="688">
        <v>6</v>
      </c>
      <c r="J72" s="689">
        <v>6.0119999999999996</v>
      </c>
      <c r="K72" s="688" t="s">
        <v>2410</v>
      </c>
      <c r="L72" s="688" t="s">
        <v>2410</v>
      </c>
      <c r="M72" s="5" t="s">
        <v>2301</v>
      </c>
      <c r="N72" s="5" t="s">
        <v>2320</v>
      </c>
    </row>
    <row r="73" spans="2:15">
      <c r="B73" s="688">
        <v>65</v>
      </c>
      <c r="C73" s="688" t="s">
        <v>2542</v>
      </c>
      <c r="D73" s="688" t="s">
        <v>1678</v>
      </c>
      <c r="E73" s="1138" t="s">
        <v>2544</v>
      </c>
      <c r="F73" s="1138"/>
      <c r="G73" s="688" t="s">
        <v>1678</v>
      </c>
      <c r="H73" s="688" t="s">
        <v>300</v>
      </c>
      <c r="I73" s="290">
        <v>5</v>
      </c>
      <c r="J73" s="689">
        <v>5.0119999999999996</v>
      </c>
      <c r="K73" s="688" t="s">
        <v>2410</v>
      </c>
      <c r="L73" s="688" t="s">
        <v>2410</v>
      </c>
      <c r="M73" s="5" t="s">
        <v>2301</v>
      </c>
      <c r="N73" s="5" t="s">
        <v>2320</v>
      </c>
      <c r="O73" s="688"/>
    </row>
    <row r="74" spans="2:15">
      <c r="B74" s="688">
        <v>66</v>
      </c>
      <c r="C74" s="688" t="s">
        <v>2545</v>
      </c>
      <c r="D74" s="688" t="s">
        <v>1678</v>
      </c>
      <c r="E74" s="1138" t="s">
        <v>2547</v>
      </c>
      <c r="F74" s="1138"/>
      <c r="G74" s="688" t="s">
        <v>1678</v>
      </c>
      <c r="H74" s="688" t="s">
        <v>300</v>
      </c>
      <c r="I74" s="290">
        <v>4</v>
      </c>
      <c r="J74" s="689">
        <v>4.0119999999999996</v>
      </c>
      <c r="K74" s="688" t="s">
        <v>2410</v>
      </c>
      <c r="L74" s="688" t="s">
        <v>2410</v>
      </c>
      <c r="M74" s="5" t="s">
        <v>2301</v>
      </c>
      <c r="N74" s="5" t="s">
        <v>2320</v>
      </c>
      <c r="O74" s="688"/>
    </row>
    <row r="75" spans="2:15">
      <c r="B75" s="688">
        <v>67</v>
      </c>
      <c r="C75" s="688" t="s">
        <v>2546</v>
      </c>
      <c r="D75" s="688" t="s">
        <v>1678</v>
      </c>
      <c r="E75" s="1138" t="s">
        <v>2548</v>
      </c>
      <c r="F75" s="1138"/>
      <c r="G75" s="688" t="s">
        <v>1678</v>
      </c>
      <c r="H75" s="688" t="s">
        <v>300</v>
      </c>
      <c r="I75" s="290">
        <v>3</v>
      </c>
      <c r="J75" s="689">
        <v>3.01</v>
      </c>
      <c r="K75" s="688" t="s">
        <v>2410</v>
      </c>
      <c r="L75" s="688" t="s">
        <v>2410</v>
      </c>
      <c r="M75" s="5" t="s">
        <v>2301</v>
      </c>
      <c r="N75" s="5" t="s">
        <v>2320</v>
      </c>
      <c r="O75" s="688"/>
    </row>
    <row r="76" spans="2:15">
      <c r="B76" s="755">
        <v>68</v>
      </c>
      <c r="C76" s="755" t="s">
        <v>2668</v>
      </c>
      <c r="D76" s="755" t="s">
        <v>2350</v>
      </c>
      <c r="E76" s="1138" t="s">
        <v>2669</v>
      </c>
      <c r="F76" s="1138"/>
      <c r="G76" s="755" t="s">
        <v>1678</v>
      </c>
      <c r="H76" s="755" t="s">
        <v>300</v>
      </c>
      <c r="I76" s="756">
        <v>21</v>
      </c>
      <c r="J76" s="756">
        <v>21.021000000000001</v>
      </c>
      <c r="K76" s="755" t="s">
        <v>2413</v>
      </c>
      <c r="L76" s="755" t="s">
        <v>2413</v>
      </c>
      <c r="M76" s="5" t="s">
        <v>2301</v>
      </c>
      <c r="N76" s="5" t="s">
        <v>2320</v>
      </c>
    </row>
    <row r="77" spans="2:15">
      <c r="B77" s="755">
        <v>69</v>
      </c>
      <c r="C77" s="762" t="s">
        <v>2691</v>
      </c>
      <c r="D77" s="762" t="s">
        <v>2350</v>
      </c>
      <c r="E77" s="1138" t="s">
        <v>2692</v>
      </c>
      <c r="F77" s="1138"/>
      <c r="G77" s="762" t="s">
        <v>1678</v>
      </c>
      <c r="H77" s="762" t="s">
        <v>300</v>
      </c>
      <c r="I77" s="763">
        <v>7</v>
      </c>
      <c r="J77" s="290">
        <v>7.0149999999999997</v>
      </c>
      <c r="K77" s="762" t="s">
        <v>2477</v>
      </c>
      <c r="L77" s="762" t="s">
        <v>2477</v>
      </c>
      <c r="M77" s="5" t="s">
        <v>2301</v>
      </c>
      <c r="N77" s="5" t="s">
        <v>2320</v>
      </c>
    </row>
    <row r="78" spans="2:15">
      <c r="B78" s="755">
        <v>70</v>
      </c>
      <c r="C78" s="762" t="s">
        <v>2693</v>
      </c>
      <c r="D78" s="762" t="s">
        <v>2350</v>
      </c>
      <c r="E78" s="1138" t="s">
        <v>2694</v>
      </c>
      <c r="F78" s="1138"/>
      <c r="G78" s="762" t="s">
        <v>1678</v>
      </c>
      <c r="H78" s="762" t="s">
        <v>300</v>
      </c>
      <c r="I78" s="763">
        <v>9</v>
      </c>
      <c r="J78" s="290">
        <v>9.0150000000000006</v>
      </c>
      <c r="K78" s="762" t="s">
        <v>2410</v>
      </c>
      <c r="L78" s="762" t="s">
        <v>2410</v>
      </c>
      <c r="M78" s="5" t="s">
        <v>2301</v>
      </c>
      <c r="N78" s="5" t="s">
        <v>2320</v>
      </c>
    </row>
    <row r="79" spans="2:15">
      <c r="B79" s="755">
        <v>71</v>
      </c>
      <c r="C79" s="762" t="s">
        <v>2695</v>
      </c>
      <c r="D79" s="762" t="s">
        <v>2350</v>
      </c>
      <c r="E79" s="1138" t="s">
        <v>2696</v>
      </c>
      <c r="F79" s="1138"/>
      <c r="G79" s="762" t="s">
        <v>1678</v>
      </c>
      <c r="H79" s="762" t="s">
        <v>300</v>
      </c>
      <c r="I79" s="763">
        <v>13</v>
      </c>
      <c r="J79" s="290">
        <v>13.018000000000001</v>
      </c>
      <c r="K79" s="762" t="s">
        <v>2410</v>
      </c>
      <c r="L79" s="762" t="s">
        <v>2410</v>
      </c>
      <c r="M79" s="5" t="s">
        <v>2301</v>
      </c>
      <c r="N79" s="5" t="s">
        <v>2320</v>
      </c>
    </row>
    <row r="80" spans="2:15">
      <c r="B80" s="755">
        <v>72</v>
      </c>
      <c r="C80" s="762" t="s">
        <v>2697</v>
      </c>
      <c r="D80" s="762" t="s">
        <v>2350</v>
      </c>
      <c r="E80" s="1138" t="s">
        <v>2698</v>
      </c>
      <c r="F80" s="1138"/>
      <c r="G80" s="762" t="s">
        <v>1678</v>
      </c>
      <c r="H80" s="762" t="s">
        <v>300</v>
      </c>
      <c r="I80" s="763">
        <v>14</v>
      </c>
      <c r="J80" s="290">
        <v>14.018000000000001</v>
      </c>
      <c r="K80" s="762" t="s">
        <v>2699</v>
      </c>
      <c r="L80" s="762" t="s">
        <v>2699</v>
      </c>
      <c r="M80" s="5" t="s">
        <v>2301</v>
      </c>
      <c r="N80" s="5" t="s">
        <v>2320</v>
      </c>
    </row>
    <row r="81" spans="2:14">
      <c r="B81" s="755">
        <v>73</v>
      </c>
      <c r="C81" s="762" t="s">
        <v>2700</v>
      </c>
      <c r="D81" s="762" t="s">
        <v>2350</v>
      </c>
      <c r="E81" s="1138" t="s">
        <v>2701</v>
      </c>
      <c r="F81" s="1138"/>
      <c r="G81" s="762" t="s">
        <v>1678</v>
      </c>
      <c r="H81" s="762" t="s">
        <v>300</v>
      </c>
      <c r="I81" s="763">
        <v>15</v>
      </c>
      <c r="J81" s="290">
        <v>15.018000000000001</v>
      </c>
      <c r="K81" s="762" t="s">
        <v>2699</v>
      </c>
      <c r="L81" s="762" t="s">
        <v>2699</v>
      </c>
      <c r="M81" s="5" t="s">
        <v>2301</v>
      </c>
      <c r="N81" s="5" t="s">
        <v>2320</v>
      </c>
    </row>
    <row r="82" spans="2:14">
      <c r="B82" s="755">
        <v>74</v>
      </c>
      <c r="C82" s="762" t="s">
        <v>2702</v>
      </c>
      <c r="D82" s="762" t="s">
        <v>2350</v>
      </c>
      <c r="E82" s="1138" t="s">
        <v>2703</v>
      </c>
      <c r="F82" s="1138"/>
      <c r="G82" s="762" t="s">
        <v>1678</v>
      </c>
      <c r="H82" s="762" t="s">
        <v>300</v>
      </c>
      <c r="I82" s="763">
        <v>16</v>
      </c>
      <c r="J82" s="290">
        <v>16.018000000000001</v>
      </c>
      <c r="K82" s="762" t="s">
        <v>2699</v>
      </c>
      <c r="L82" s="762" t="s">
        <v>2699</v>
      </c>
      <c r="M82" s="5" t="s">
        <v>2301</v>
      </c>
      <c r="N82" s="5" t="s">
        <v>2320</v>
      </c>
    </row>
    <row r="83" spans="2:14">
      <c r="B83" s="755">
        <v>75</v>
      </c>
      <c r="C83" s="762" t="s">
        <v>2704</v>
      </c>
      <c r="D83" s="762" t="s">
        <v>2350</v>
      </c>
      <c r="E83" s="1138" t="s">
        <v>2705</v>
      </c>
      <c r="F83" s="1138"/>
      <c r="G83" s="762" t="s">
        <v>1678</v>
      </c>
      <c r="H83" s="762" t="s">
        <v>300</v>
      </c>
      <c r="I83" s="763">
        <v>18</v>
      </c>
      <c r="J83" s="290">
        <v>18.018000000000001</v>
      </c>
      <c r="K83" s="762" t="s">
        <v>2413</v>
      </c>
      <c r="L83" s="762" t="s">
        <v>2413</v>
      </c>
      <c r="M83" s="5" t="s">
        <v>2301</v>
      </c>
      <c r="N83" s="5" t="s">
        <v>2320</v>
      </c>
    </row>
    <row r="84" spans="2:14">
      <c r="B84" s="755">
        <v>76</v>
      </c>
      <c r="C84" s="762" t="s">
        <v>2706</v>
      </c>
      <c r="D84" s="762" t="s">
        <v>2350</v>
      </c>
      <c r="E84" s="1138" t="s">
        <v>2707</v>
      </c>
      <c r="F84" s="1138"/>
      <c r="G84" s="762" t="s">
        <v>1678</v>
      </c>
      <c r="H84" s="762" t="s">
        <v>300</v>
      </c>
      <c r="I84" s="763">
        <v>20</v>
      </c>
      <c r="J84" s="290">
        <v>20.021000000000001</v>
      </c>
      <c r="K84" s="762" t="s">
        <v>2413</v>
      </c>
      <c r="L84" s="762" t="s">
        <v>2413</v>
      </c>
      <c r="M84" s="5" t="s">
        <v>2301</v>
      </c>
      <c r="N84" s="5" t="s">
        <v>2320</v>
      </c>
    </row>
    <row r="85" spans="2:14">
      <c r="B85" s="755">
        <v>77</v>
      </c>
      <c r="C85" s="762" t="s">
        <v>2708</v>
      </c>
      <c r="D85" s="762" t="s">
        <v>2350</v>
      </c>
      <c r="E85" s="1138" t="s">
        <v>2709</v>
      </c>
      <c r="F85" s="1138"/>
      <c r="G85" s="762" t="s">
        <v>1678</v>
      </c>
      <c r="H85" s="762" t="s">
        <v>300</v>
      </c>
      <c r="I85" s="763">
        <v>22</v>
      </c>
      <c r="J85" s="290">
        <v>22.021000000000001</v>
      </c>
      <c r="K85" s="762" t="s">
        <v>2413</v>
      </c>
      <c r="L85" s="762" t="s">
        <v>2413</v>
      </c>
      <c r="M85" s="5" t="s">
        <v>2301</v>
      </c>
      <c r="N85" s="5" t="s">
        <v>2320</v>
      </c>
    </row>
    <row r="86" spans="2:14">
      <c r="B86" s="755">
        <v>78</v>
      </c>
      <c r="C86" s="762" t="s">
        <v>2710</v>
      </c>
      <c r="D86" s="762" t="s">
        <v>2350</v>
      </c>
      <c r="E86" s="1138" t="s">
        <v>2711</v>
      </c>
      <c r="F86" s="1138"/>
      <c r="G86" s="762" t="s">
        <v>1678</v>
      </c>
      <c r="H86" s="762" t="s">
        <v>300</v>
      </c>
      <c r="I86" s="290">
        <v>9.5250000000000004</v>
      </c>
      <c r="J86" s="763">
        <v>9.5399999999999991</v>
      </c>
      <c r="K86" s="762" t="s">
        <v>2410</v>
      </c>
      <c r="L86" s="762" t="s">
        <v>2410</v>
      </c>
      <c r="M86" s="5" t="s">
        <v>2301</v>
      </c>
      <c r="N86" s="5" t="s">
        <v>2320</v>
      </c>
    </row>
    <row r="87" spans="2:14">
      <c r="B87" s="755">
        <v>79</v>
      </c>
      <c r="C87" s="762" t="s">
        <v>2712</v>
      </c>
      <c r="D87" s="762" t="s">
        <v>2350</v>
      </c>
      <c r="E87" s="1138" t="s">
        <v>2713</v>
      </c>
      <c r="F87" s="1138"/>
      <c r="G87" s="762" t="s">
        <v>1678</v>
      </c>
      <c r="H87" s="762" t="s">
        <v>300</v>
      </c>
      <c r="I87" s="290">
        <v>15.875</v>
      </c>
      <c r="J87" s="290">
        <v>15.893000000000001</v>
      </c>
      <c r="K87" s="762" t="s">
        <v>2699</v>
      </c>
      <c r="L87" s="762" t="s">
        <v>2699</v>
      </c>
      <c r="M87" s="5" t="s">
        <v>2301</v>
      </c>
      <c r="N87" s="5" t="s">
        <v>2320</v>
      </c>
    </row>
    <row r="88" spans="2:14">
      <c r="B88" s="755">
        <v>80</v>
      </c>
      <c r="C88" s="790" t="s">
        <v>2756</v>
      </c>
      <c r="D88" s="790" t="s">
        <v>1678</v>
      </c>
      <c r="E88" s="1138" t="s">
        <v>2547</v>
      </c>
      <c r="F88" s="1138"/>
      <c r="G88" s="790" t="s">
        <v>2757</v>
      </c>
      <c r="H88" s="790" t="s">
        <v>300</v>
      </c>
      <c r="I88" s="791">
        <v>4</v>
      </c>
      <c r="J88" s="290">
        <v>4.0119999999999996</v>
      </c>
      <c r="K88" s="790" t="s">
        <v>2402</v>
      </c>
      <c r="L88" s="790" t="s">
        <v>2402</v>
      </c>
      <c r="M88" s="5" t="s">
        <v>2301</v>
      </c>
      <c r="N88" s="5" t="s">
        <v>2320</v>
      </c>
    </row>
    <row r="89" spans="2:14">
      <c r="B89" s="755">
        <v>81</v>
      </c>
      <c r="C89" s="790" t="s">
        <v>2758</v>
      </c>
      <c r="D89" s="790" t="s">
        <v>2350</v>
      </c>
      <c r="E89" s="1138" t="s">
        <v>2543</v>
      </c>
      <c r="F89" s="1138"/>
      <c r="G89" s="790" t="s">
        <v>1678</v>
      </c>
      <c r="H89" s="790" t="s">
        <v>300</v>
      </c>
      <c r="I89" s="791">
        <v>6</v>
      </c>
      <c r="J89" s="791">
        <v>6.0119999999999996</v>
      </c>
      <c r="K89" s="790" t="s">
        <v>2402</v>
      </c>
      <c r="L89" s="790" t="s">
        <v>2402</v>
      </c>
      <c r="M89" s="5" t="s">
        <v>2301</v>
      </c>
      <c r="N89" s="5" t="s">
        <v>2320</v>
      </c>
    </row>
    <row r="90" spans="2:14">
      <c r="B90" s="755">
        <v>82</v>
      </c>
      <c r="C90" s="790" t="s">
        <v>2759</v>
      </c>
      <c r="D90" s="790" t="s">
        <v>2350</v>
      </c>
      <c r="E90" s="1138" t="s">
        <v>2540</v>
      </c>
      <c r="F90" s="1138"/>
      <c r="G90" s="790" t="s">
        <v>1678</v>
      </c>
      <c r="H90" s="790" t="s">
        <v>300</v>
      </c>
      <c r="I90" s="793">
        <v>10</v>
      </c>
      <c r="J90" s="793">
        <v>10.015000000000001</v>
      </c>
      <c r="K90" s="790" t="s">
        <v>2410</v>
      </c>
      <c r="L90" s="790" t="s">
        <v>2410</v>
      </c>
      <c r="M90" s="5" t="s">
        <v>2301</v>
      </c>
      <c r="N90" s="5" t="s">
        <v>2320</v>
      </c>
    </row>
    <row r="91" spans="2:14">
      <c r="B91" s="755">
        <v>83</v>
      </c>
      <c r="C91" s="792" t="s">
        <v>2760</v>
      </c>
      <c r="D91" s="792" t="s">
        <v>2350</v>
      </c>
      <c r="E91" s="1138" t="s">
        <v>2540</v>
      </c>
      <c r="F91" s="1138"/>
      <c r="G91" s="792" t="s">
        <v>1678</v>
      </c>
      <c r="H91" s="792" t="s">
        <v>300</v>
      </c>
      <c r="I91" s="793">
        <v>10</v>
      </c>
      <c r="J91" s="793">
        <v>10.015000000000001</v>
      </c>
      <c r="K91" s="792" t="s">
        <v>2410</v>
      </c>
      <c r="L91" s="792" t="s">
        <v>2410</v>
      </c>
      <c r="M91" s="5" t="s">
        <v>2301</v>
      </c>
      <c r="N91" s="5" t="s">
        <v>2320</v>
      </c>
    </row>
    <row r="92" spans="2:14">
      <c r="B92" s="755">
        <v>84</v>
      </c>
      <c r="C92" s="792" t="s">
        <v>2761</v>
      </c>
      <c r="D92" s="792" t="s">
        <v>2350</v>
      </c>
      <c r="E92" s="1138" t="s">
        <v>2540</v>
      </c>
      <c r="F92" s="1138"/>
      <c r="G92" s="792" t="s">
        <v>1678</v>
      </c>
      <c r="H92" s="792" t="s">
        <v>300</v>
      </c>
      <c r="I92" s="793">
        <v>10</v>
      </c>
      <c r="J92" s="793">
        <v>10.015000000000001</v>
      </c>
      <c r="K92" s="792" t="s">
        <v>2410</v>
      </c>
      <c r="L92" s="792" t="s">
        <v>2410</v>
      </c>
      <c r="M92" s="5" t="s">
        <v>2301</v>
      </c>
      <c r="N92" s="5" t="s">
        <v>2320</v>
      </c>
    </row>
    <row r="93" spans="2:14">
      <c r="B93" s="755">
        <v>85</v>
      </c>
      <c r="C93" s="792" t="s">
        <v>2762</v>
      </c>
      <c r="D93" s="792" t="s">
        <v>2350</v>
      </c>
      <c r="E93" s="1138" t="s">
        <v>2763</v>
      </c>
      <c r="F93" s="1138"/>
      <c r="G93" s="792" t="s">
        <v>1678</v>
      </c>
      <c r="H93" s="792" t="s">
        <v>300</v>
      </c>
      <c r="I93" s="290">
        <v>9.5250000000000004</v>
      </c>
      <c r="J93" s="793">
        <v>9.5399999999999991</v>
      </c>
      <c r="K93" s="792" t="s">
        <v>2410</v>
      </c>
      <c r="L93" s="792" t="s">
        <v>2410</v>
      </c>
      <c r="M93" s="5" t="s">
        <v>2301</v>
      </c>
      <c r="N93" s="5" t="s">
        <v>2320</v>
      </c>
    </row>
    <row r="94" spans="2:14">
      <c r="B94" s="755">
        <v>86</v>
      </c>
      <c r="C94" s="792" t="s">
        <v>2764</v>
      </c>
      <c r="D94" s="792" t="s">
        <v>1678</v>
      </c>
      <c r="E94" s="1138" t="s">
        <v>2765</v>
      </c>
      <c r="F94" s="1138"/>
      <c r="G94" s="792" t="s">
        <v>1678</v>
      </c>
      <c r="H94" s="792" t="s">
        <v>300</v>
      </c>
      <c r="I94" s="793">
        <v>3.25</v>
      </c>
      <c r="J94" s="290">
        <v>3.262</v>
      </c>
      <c r="K94" s="792" t="s">
        <v>2402</v>
      </c>
      <c r="L94" s="792" t="s">
        <v>2402</v>
      </c>
      <c r="M94" s="5" t="s">
        <v>2301</v>
      </c>
      <c r="N94" s="5" t="s">
        <v>2320</v>
      </c>
    </row>
    <row r="95" spans="2:14">
      <c r="B95" s="755">
        <v>87</v>
      </c>
      <c r="C95" s="792" t="s">
        <v>2766</v>
      </c>
      <c r="D95" s="792" t="s">
        <v>1678</v>
      </c>
      <c r="E95" s="1138" t="s">
        <v>2547</v>
      </c>
      <c r="F95" s="1138"/>
      <c r="G95" s="792" t="s">
        <v>1678</v>
      </c>
      <c r="H95" s="792" t="s">
        <v>300</v>
      </c>
      <c r="I95" s="793">
        <v>4</v>
      </c>
      <c r="J95" s="792">
        <v>4.0119999999999996</v>
      </c>
      <c r="K95" s="792" t="s">
        <v>2402</v>
      </c>
      <c r="L95" s="792" t="s">
        <v>2402</v>
      </c>
      <c r="M95" s="5" t="s">
        <v>2301</v>
      </c>
      <c r="N95" s="5" t="s">
        <v>2320</v>
      </c>
    </row>
    <row r="96" spans="2:14">
      <c r="B96" s="755">
        <v>88</v>
      </c>
      <c r="C96" s="792" t="s">
        <v>2767</v>
      </c>
      <c r="D96" s="792" t="s">
        <v>1678</v>
      </c>
      <c r="E96" s="1138" t="s">
        <v>2768</v>
      </c>
      <c r="F96" s="1138"/>
      <c r="G96" s="792" t="s">
        <v>1678</v>
      </c>
      <c r="H96" s="792" t="s">
        <v>300</v>
      </c>
      <c r="I96" s="793">
        <v>4.05</v>
      </c>
      <c r="J96" s="290">
        <v>4.0620000000000003</v>
      </c>
      <c r="K96" s="792" t="s">
        <v>2402</v>
      </c>
      <c r="L96" s="792" t="s">
        <v>2402</v>
      </c>
      <c r="M96" s="5" t="s">
        <v>2301</v>
      </c>
      <c r="N96" s="5" t="s">
        <v>2320</v>
      </c>
    </row>
    <row r="97" spans="2:14">
      <c r="B97" s="755">
        <v>89</v>
      </c>
      <c r="C97" s="792" t="s">
        <v>2769</v>
      </c>
      <c r="D97" s="792" t="s">
        <v>1678</v>
      </c>
      <c r="E97" s="1138" t="s">
        <v>2770</v>
      </c>
      <c r="F97" s="1138"/>
      <c r="G97" s="792" t="s">
        <v>2771</v>
      </c>
      <c r="H97" s="792" t="s">
        <v>300</v>
      </c>
      <c r="I97" s="290">
        <v>4.0510000000000002</v>
      </c>
      <c r="J97" s="290">
        <v>4.0890000000000004</v>
      </c>
      <c r="K97" s="792" t="s">
        <v>2402</v>
      </c>
      <c r="L97" s="792" t="s">
        <v>2402</v>
      </c>
      <c r="M97" s="5" t="s">
        <v>2301</v>
      </c>
      <c r="N97" s="5" t="s">
        <v>2320</v>
      </c>
    </row>
    <row r="98" spans="2:14">
      <c r="B98" s="755">
        <v>90</v>
      </c>
      <c r="C98" s="792" t="s">
        <v>2772</v>
      </c>
      <c r="D98" s="792" t="s">
        <v>1678</v>
      </c>
      <c r="E98" s="1138" t="s">
        <v>2773</v>
      </c>
      <c r="F98" s="1138"/>
      <c r="G98" s="792" t="s">
        <v>1678</v>
      </c>
      <c r="H98" s="792" t="s">
        <v>300</v>
      </c>
      <c r="I98" s="793">
        <v>4.07</v>
      </c>
      <c r="J98" s="793">
        <v>4.16</v>
      </c>
      <c r="K98" s="792" t="s">
        <v>2402</v>
      </c>
      <c r="L98" s="792" t="s">
        <v>2402</v>
      </c>
      <c r="M98" s="5" t="s">
        <v>2301</v>
      </c>
      <c r="N98" s="5" t="s">
        <v>2320</v>
      </c>
    </row>
    <row r="99" spans="2:14">
      <c r="B99" s="755">
        <v>91</v>
      </c>
      <c r="C99" s="792" t="s">
        <v>2774</v>
      </c>
      <c r="D99" s="792" t="s">
        <v>1678</v>
      </c>
      <c r="E99" s="1138" t="s">
        <v>2775</v>
      </c>
      <c r="F99" s="1138"/>
      <c r="G99" s="792" t="s">
        <v>1678</v>
      </c>
      <c r="H99" s="792" t="s">
        <v>300</v>
      </c>
      <c r="I99" s="793">
        <v>4.09</v>
      </c>
      <c r="J99" s="290">
        <v>4.1020000000000003</v>
      </c>
      <c r="K99" s="792" t="s">
        <v>2402</v>
      </c>
      <c r="L99" s="792" t="s">
        <v>2402</v>
      </c>
      <c r="M99" s="5" t="s">
        <v>2301</v>
      </c>
      <c r="N99" s="5" t="s">
        <v>2320</v>
      </c>
    </row>
    <row r="100" spans="2:14">
      <c r="B100" s="755">
        <v>92</v>
      </c>
      <c r="C100" s="792" t="s">
        <v>2776</v>
      </c>
      <c r="D100" s="792" t="s">
        <v>1678</v>
      </c>
      <c r="E100" s="1138" t="s">
        <v>2777</v>
      </c>
      <c r="F100" s="1138"/>
      <c r="G100" s="792" t="s">
        <v>1678</v>
      </c>
      <c r="H100" s="792" t="s">
        <v>300</v>
      </c>
      <c r="I100" s="290">
        <v>4.1920000000000002</v>
      </c>
      <c r="J100" s="290">
        <v>4.2670000000000003</v>
      </c>
      <c r="K100" s="792" t="s">
        <v>2402</v>
      </c>
      <c r="L100" s="792" t="s">
        <v>2402</v>
      </c>
      <c r="M100" s="5" t="s">
        <v>2301</v>
      </c>
      <c r="N100" s="5" t="s">
        <v>2320</v>
      </c>
    </row>
    <row r="101" spans="2:14">
      <c r="B101" s="755">
        <v>93</v>
      </c>
      <c r="C101" s="792" t="s">
        <v>2778</v>
      </c>
      <c r="D101" s="792" t="s">
        <v>1678</v>
      </c>
      <c r="E101" s="1138" t="s">
        <v>2779</v>
      </c>
      <c r="F101" s="1138"/>
      <c r="G101" s="792" t="s">
        <v>1678</v>
      </c>
      <c r="H101" s="792" t="s">
        <v>300</v>
      </c>
      <c r="I101" s="290">
        <v>4.6989999999999998</v>
      </c>
      <c r="J101" s="290">
        <v>4.7489999999999997</v>
      </c>
      <c r="K101" s="792" t="s">
        <v>2402</v>
      </c>
      <c r="L101" s="792" t="s">
        <v>2402</v>
      </c>
      <c r="M101" s="5" t="s">
        <v>2301</v>
      </c>
      <c r="N101" s="5" t="s">
        <v>2320</v>
      </c>
    </row>
    <row r="102" spans="2:14">
      <c r="B102" s="755">
        <v>94</v>
      </c>
      <c r="C102" s="792" t="s">
        <v>2780</v>
      </c>
      <c r="D102" s="792" t="s">
        <v>1678</v>
      </c>
      <c r="E102" s="1138" t="s">
        <v>2781</v>
      </c>
      <c r="F102" s="1138"/>
      <c r="G102" s="792" t="s">
        <v>1678</v>
      </c>
      <c r="H102" s="792" t="s">
        <v>300</v>
      </c>
      <c r="I102" s="793">
        <v>4.8</v>
      </c>
      <c r="J102" s="795">
        <v>4.8120000000000003</v>
      </c>
      <c r="K102" s="792" t="s">
        <v>2402</v>
      </c>
      <c r="L102" s="792" t="s">
        <v>2402</v>
      </c>
      <c r="M102" s="5" t="s">
        <v>2301</v>
      </c>
      <c r="N102" s="5" t="s">
        <v>2320</v>
      </c>
    </row>
    <row r="103" spans="2:14">
      <c r="B103" s="755">
        <v>95</v>
      </c>
      <c r="C103" s="792" t="s">
        <v>2783</v>
      </c>
      <c r="D103" s="792" t="s">
        <v>1678</v>
      </c>
      <c r="E103" s="1138" t="s">
        <v>2782</v>
      </c>
      <c r="F103" s="1138"/>
      <c r="G103" s="792" t="s">
        <v>1678</v>
      </c>
      <c r="H103" s="792" t="s">
        <v>300</v>
      </c>
      <c r="I103" s="793">
        <v>5.0999999999999996</v>
      </c>
      <c r="J103" s="290">
        <v>5.1120000000000001</v>
      </c>
      <c r="K103" s="792" t="s">
        <v>2402</v>
      </c>
      <c r="L103" s="792" t="s">
        <v>2402</v>
      </c>
      <c r="M103" s="5" t="s">
        <v>2301</v>
      </c>
      <c r="N103" s="5" t="s">
        <v>2320</v>
      </c>
    </row>
    <row r="104" spans="2:14">
      <c r="B104" s="755">
        <v>96</v>
      </c>
      <c r="C104" s="792" t="s">
        <v>2784</v>
      </c>
      <c r="D104" s="792" t="s">
        <v>1678</v>
      </c>
      <c r="E104" s="1138" t="s">
        <v>2785</v>
      </c>
      <c r="F104" s="1138"/>
      <c r="G104" s="792" t="s">
        <v>1678</v>
      </c>
      <c r="H104" s="792" t="s">
        <v>300</v>
      </c>
      <c r="I104" s="290">
        <v>6.2229999999999999</v>
      </c>
      <c r="J104" s="290">
        <v>6.2990000000000004</v>
      </c>
      <c r="K104" s="792" t="s">
        <v>2402</v>
      </c>
      <c r="L104" s="792" t="s">
        <v>2402</v>
      </c>
      <c r="M104" s="5" t="s">
        <v>2301</v>
      </c>
      <c r="N104" s="5" t="s">
        <v>2320</v>
      </c>
    </row>
    <row r="105" spans="2:14">
      <c r="B105" s="755">
        <v>97</v>
      </c>
      <c r="C105" s="792" t="s">
        <v>2786</v>
      </c>
      <c r="D105" s="792" t="s">
        <v>1678</v>
      </c>
      <c r="E105" s="1138" t="s">
        <v>2538</v>
      </c>
      <c r="F105" s="1138"/>
      <c r="G105" s="792" t="s">
        <v>1678</v>
      </c>
      <c r="H105" s="792" t="s">
        <v>300</v>
      </c>
      <c r="I105" s="793">
        <v>6.35</v>
      </c>
      <c r="J105" s="290">
        <v>6.3650000000000002</v>
      </c>
      <c r="K105" s="792" t="s">
        <v>2402</v>
      </c>
      <c r="L105" s="792" t="s">
        <v>2402</v>
      </c>
      <c r="M105" s="5" t="s">
        <v>2301</v>
      </c>
      <c r="N105" s="5" t="s">
        <v>2320</v>
      </c>
    </row>
    <row r="106" spans="2:14">
      <c r="B106" s="755">
        <v>98</v>
      </c>
      <c r="C106" s="810" t="s">
        <v>2812</v>
      </c>
      <c r="D106" s="810" t="s">
        <v>2350</v>
      </c>
      <c r="E106" s="1138" t="s">
        <v>2538</v>
      </c>
      <c r="F106" s="1138"/>
      <c r="G106" s="810" t="s">
        <v>1678</v>
      </c>
      <c r="H106" s="810" t="s">
        <v>300</v>
      </c>
      <c r="I106" s="811">
        <v>6.35</v>
      </c>
      <c r="J106" s="810">
        <v>6.3650000000000002</v>
      </c>
      <c r="K106" s="810" t="s">
        <v>2402</v>
      </c>
      <c r="L106" s="810" t="s">
        <v>2402</v>
      </c>
      <c r="M106" s="5" t="s">
        <v>2301</v>
      </c>
      <c r="N106" s="5" t="s">
        <v>2320</v>
      </c>
    </row>
    <row r="107" spans="2:14">
      <c r="B107" s="755">
        <v>99</v>
      </c>
      <c r="C107" s="810" t="s">
        <v>2813</v>
      </c>
      <c r="D107" s="810" t="s">
        <v>1678</v>
      </c>
      <c r="E107" s="1138" t="s">
        <v>2707</v>
      </c>
      <c r="F107" s="1138"/>
      <c r="G107" s="810" t="s">
        <v>1678</v>
      </c>
      <c r="H107" s="810" t="s">
        <v>300</v>
      </c>
      <c r="I107" s="811">
        <v>20</v>
      </c>
      <c r="J107" s="290">
        <v>20.021000000000001</v>
      </c>
      <c r="K107" s="810" t="s">
        <v>2413</v>
      </c>
      <c r="L107" s="810" t="s">
        <v>2413</v>
      </c>
      <c r="M107" s="5" t="s">
        <v>2301</v>
      </c>
      <c r="N107" s="5" t="s">
        <v>2320</v>
      </c>
    </row>
    <row r="108" spans="2:14">
      <c r="B108" s="755">
        <v>100</v>
      </c>
      <c r="C108" s="810" t="s">
        <v>2814</v>
      </c>
      <c r="D108" s="810" t="s">
        <v>1678</v>
      </c>
      <c r="E108" s="1138" t="s">
        <v>2815</v>
      </c>
      <c r="F108" s="1138"/>
      <c r="G108" s="810" t="s">
        <v>1678</v>
      </c>
      <c r="H108" s="810" t="s">
        <v>300</v>
      </c>
      <c r="I108" s="811">
        <v>23</v>
      </c>
      <c r="J108" s="290">
        <v>23.021000000000001</v>
      </c>
      <c r="K108" s="810" t="s">
        <v>2413</v>
      </c>
      <c r="L108" s="810" t="s">
        <v>2413</v>
      </c>
      <c r="M108" s="5" t="s">
        <v>2301</v>
      </c>
      <c r="N108" s="5" t="s">
        <v>2320</v>
      </c>
    </row>
    <row r="109" spans="2:14">
      <c r="B109" s="810">
        <v>101</v>
      </c>
      <c r="C109" s="810" t="s">
        <v>2816</v>
      </c>
      <c r="D109" s="810" t="s">
        <v>2817</v>
      </c>
      <c r="E109" s="1138" t="s">
        <v>2528</v>
      </c>
      <c r="F109" s="1138"/>
      <c r="G109" s="810" t="s">
        <v>1678</v>
      </c>
      <c r="H109" s="810" t="s">
        <v>300</v>
      </c>
      <c r="I109" s="811">
        <v>25</v>
      </c>
      <c r="J109" s="290">
        <v>25.021000000000001</v>
      </c>
      <c r="K109" s="810" t="s">
        <v>2531</v>
      </c>
      <c r="L109" s="810" t="s">
        <v>2531</v>
      </c>
      <c r="M109" s="5" t="s">
        <v>2301</v>
      </c>
      <c r="N109" s="5" t="s">
        <v>2320</v>
      </c>
    </row>
    <row r="110" spans="2:14">
      <c r="B110" s="810">
        <v>102</v>
      </c>
      <c r="C110" s="810" t="s">
        <v>2818</v>
      </c>
      <c r="D110" s="810" t="s">
        <v>1678</v>
      </c>
      <c r="E110" s="1138" t="s">
        <v>2819</v>
      </c>
      <c r="F110" s="1138"/>
      <c r="G110" s="810" t="s">
        <v>1678</v>
      </c>
      <c r="H110" s="810" t="s">
        <v>300</v>
      </c>
      <c r="I110" s="811">
        <v>28</v>
      </c>
      <c r="J110" s="290">
        <v>28.021000000000001</v>
      </c>
      <c r="K110" s="810" t="s">
        <v>2531</v>
      </c>
      <c r="L110" s="810" t="s">
        <v>2531</v>
      </c>
      <c r="M110" s="5" t="s">
        <v>2301</v>
      </c>
      <c r="N110" s="5" t="s">
        <v>2320</v>
      </c>
    </row>
    <row r="111" spans="2:14">
      <c r="B111" s="810">
        <v>103</v>
      </c>
      <c r="C111" s="812" t="s">
        <v>2820</v>
      </c>
      <c r="D111" s="812" t="s">
        <v>1678</v>
      </c>
      <c r="E111" s="1138" t="s">
        <v>2821</v>
      </c>
      <c r="F111" s="1138"/>
      <c r="G111" s="290">
        <v>23747</v>
      </c>
      <c r="H111" s="812" t="s">
        <v>300</v>
      </c>
      <c r="I111" s="813">
        <v>16.05</v>
      </c>
      <c r="J111" s="290">
        <v>16.093</v>
      </c>
      <c r="K111" s="812" t="s">
        <v>2699</v>
      </c>
      <c r="L111" s="812" t="s">
        <v>2699</v>
      </c>
      <c r="M111" s="5" t="s">
        <v>2301</v>
      </c>
      <c r="N111" s="5" t="s">
        <v>2320</v>
      </c>
    </row>
    <row r="112" spans="2:14">
      <c r="B112" s="810">
        <v>104</v>
      </c>
      <c r="C112" s="812" t="s">
        <v>2822</v>
      </c>
      <c r="D112" s="812" t="s">
        <v>2350</v>
      </c>
      <c r="E112" s="1138" t="s">
        <v>2763</v>
      </c>
      <c r="F112" s="1138"/>
      <c r="G112" s="812" t="s">
        <v>1678</v>
      </c>
      <c r="H112" s="812" t="s">
        <v>300</v>
      </c>
      <c r="I112" s="290">
        <v>9.5250000000000004</v>
      </c>
      <c r="J112" s="813">
        <v>9.5399999999999991</v>
      </c>
      <c r="K112" s="812" t="s">
        <v>2410</v>
      </c>
      <c r="L112" s="812" t="s">
        <v>2410</v>
      </c>
      <c r="M112" s="5" t="s">
        <v>2301</v>
      </c>
      <c r="N112" s="5" t="s">
        <v>2320</v>
      </c>
    </row>
    <row r="113" spans="2:14">
      <c r="B113" s="810">
        <v>105</v>
      </c>
      <c r="C113" s="824" t="s">
        <v>2836</v>
      </c>
      <c r="D113" s="824" t="s">
        <v>2350</v>
      </c>
      <c r="E113" s="1138" t="s">
        <v>2781</v>
      </c>
      <c r="F113" s="1138"/>
      <c r="G113" s="824" t="s">
        <v>1678</v>
      </c>
      <c r="H113" s="824" t="s">
        <v>300</v>
      </c>
      <c r="I113" s="825">
        <v>4.8</v>
      </c>
      <c r="J113" s="290">
        <v>4.8120000000000003</v>
      </c>
      <c r="K113" s="824" t="s">
        <v>2402</v>
      </c>
      <c r="L113" s="824" t="s">
        <v>2402</v>
      </c>
      <c r="M113" s="5" t="s">
        <v>2301</v>
      </c>
      <c r="N113" s="5" t="s">
        <v>2320</v>
      </c>
    </row>
    <row r="114" spans="2:14">
      <c r="B114" s="810">
        <v>106</v>
      </c>
      <c r="C114" s="826" t="s">
        <v>2837</v>
      </c>
      <c r="D114" s="826" t="s">
        <v>2350</v>
      </c>
      <c r="E114" s="1138" t="s">
        <v>2540</v>
      </c>
      <c r="F114" s="1138"/>
      <c r="G114" s="826" t="s">
        <v>1678</v>
      </c>
      <c r="H114" s="826" t="s">
        <v>300</v>
      </c>
      <c r="I114" s="827">
        <v>10</v>
      </c>
      <c r="J114" s="827">
        <v>10.015000000000001</v>
      </c>
      <c r="K114" s="826" t="s">
        <v>2410</v>
      </c>
      <c r="L114" s="826" t="s">
        <v>2410</v>
      </c>
      <c r="M114" s="5" t="s">
        <v>2301</v>
      </c>
      <c r="N114" s="5" t="s">
        <v>2320</v>
      </c>
    </row>
    <row r="115" spans="2:14">
      <c r="B115" s="810">
        <v>107</v>
      </c>
      <c r="C115" s="828" t="s">
        <v>2838</v>
      </c>
      <c r="D115" s="832" t="s">
        <v>2817</v>
      </c>
      <c r="E115" s="1138" t="s">
        <v>2839</v>
      </c>
      <c r="F115" s="1138"/>
      <c r="G115" s="828">
        <v>240587</v>
      </c>
      <c r="H115" s="828" t="s">
        <v>300</v>
      </c>
      <c r="I115" s="829">
        <v>12.7</v>
      </c>
      <c r="J115" s="290">
        <v>12.715</v>
      </c>
      <c r="K115" s="828" t="s">
        <v>2513</v>
      </c>
      <c r="L115" s="828" t="s">
        <v>2513</v>
      </c>
      <c r="M115" s="5" t="s">
        <v>2301</v>
      </c>
      <c r="N115" s="5" t="s">
        <v>2320</v>
      </c>
    </row>
    <row r="116" spans="2:14">
      <c r="B116" s="810">
        <v>108</v>
      </c>
      <c r="C116" s="830" t="s">
        <v>2840</v>
      </c>
      <c r="D116" s="830" t="s">
        <v>2817</v>
      </c>
      <c r="E116" s="1138" t="s">
        <v>2841</v>
      </c>
      <c r="F116" s="1138"/>
      <c r="G116" s="830" t="s">
        <v>1678</v>
      </c>
      <c r="H116" s="830" t="s">
        <v>300</v>
      </c>
      <c r="I116" s="290">
        <v>22.225000000000001</v>
      </c>
      <c r="J116" s="290">
        <v>22.245999999999999</v>
      </c>
      <c r="K116" s="830" t="s">
        <v>2413</v>
      </c>
      <c r="L116" s="830" t="s">
        <v>2413</v>
      </c>
      <c r="M116" s="5" t="s">
        <v>2301</v>
      </c>
      <c r="N116" s="5" t="s">
        <v>2320</v>
      </c>
    </row>
    <row r="117" spans="2:14">
      <c r="B117" s="810">
        <v>109</v>
      </c>
      <c r="C117" s="833" t="s">
        <v>2843</v>
      </c>
      <c r="D117" s="833" t="s">
        <v>1678</v>
      </c>
      <c r="E117" s="1138" t="s">
        <v>2553</v>
      </c>
      <c r="F117" s="1138"/>
      <c r="G117" s="833" t="s">
        <v>1678</v>
      </c>
      <c r="H117" s="833" t="s">
        <v>300</v>
      </c>
      <c r="I117" s="834">
        <v>12</v>
      </c>
      <c r="J117" s="290">
        <v>12.018000000000001</v>
      </c>
      <c r="K117" s="833" t="s">
        <v>2513</v>
      </c>
      <c r="L117" s="833" t="s">
        <v>2513</v>
      </c>
      <c r="M117" s="5" t="s">
        <v>2301</v>
      </c>
      <c r="N117" s="5" t="s">
        <v>2320</v>
      </c>
    </row>
    <row r="118" spans="2:14">
      <c r="B118" s="810">
        <v>110</v>
      </c>
      <c r="C118" s="833" t="s">
        <v>2844</v>
      </c>
      <c r="D118" s="833" t="s">
        <v>2350</v>
      </c>
      <c r="E118" s="1138" t="s">
        <v>2845</v>
      </c>
      <c r="F118" s="1138"/>
      <c r="G118" s="833" t="s">
        <v>1678</v>
      </c>
      <c r="H118" s="833" t="s">
        <v>300</v>
      </c>
      <c r="I118" s="290">
        <v>14.288</v>
      </c>
      <c r="J118" s="290">
        <v>14.305999999999999</v>
      </c>
      <c r="K118" s="833" t="s">
        <v>2699</v>
      </c>
      <c r="L118" s="833" t="s">
        <v>2699</v>
      </c>
      <c r="M118" s="5" t="s">
        <v>2301</v>
      </c>
      <c r="N118" s="5" t="s">
        <v>2320</v>
      </c>
    </row>
    <row r="119" spans="2:14">
      <c r="B119" s="810">
        <v>111</v>
      </c>
      <c r="C119" s="833" t="s">
        <v>2846</v>
      </c>
      <c r="D119" s="833" t="s">
        <v>2350</v>
      </c>
      <c r="E119" s="1138" t="s">
        <v>2845</v>
      </c>
      <c r="F119" s="1138"/>
      <c r="G119" s="833" t="s">
        <v>1678</v>
      </c>
      <c r="H119" s="833" t="s">
        <v>300</v>
      </c>
      <c r="I119" s="290">
        <v>14.288</v>
      </c>
      <c r="J119" s="290">
        <v>14.305999999999999</v>
      </c>
      <c r="K119" s="833" t="s">
        <v>2699</v>
      </c>
      <c r="L119" s="833" t="s">
        <v>2699</v>
      </c>
      <c r="M119" s="5" t="s">
        <v>2301</v>
      </c>
      <c r="N119" s="5" t="s">
        <v>2320</v>
      </c>
    </row>
    <row r="120" spans="2:14">
      <c r="B120" s="810">
        <v>112</v>
      </c>
      <c r="C120" s="833" t="s">
        <v>2847</v>
      </c>
      <c r="D120" s="833" t="s">
        <v>2350</v>
      </c>
      <c r="E120" s="1138" t="s">
        <v>2848</v>
      </c>
      <c r="F120" s="1138"/>
      <c r="G120" s="833" t="s">
        <v>1678</v>
      </c>
      <c r="H120" s="833" t="s">
        <v>300</v>
      </c>
      <c r="I120" s="290">
        <v>17.641999999999999</v>
      </c>
      <c r="J120" s="834">
        <v>17.48</v>
      </c>
      <c r="K120" s="833" t="s">
        <v>2413</v>
      </c>
      <c r="L120" s="833" t="s">
        <v>2413</v>
      </c>
      <c r="M120" s="5" t="s">
        <v>2301</v>
      </c>
      <c r="N120" s="5" t="s">
        <v>2320</v>
      </c>
    </row>
    <row r="121" spans="2:14">
      <c r="B121" s="810">
        <v>113</v>
      </c>
      <c r="C121" s="833" t="s">
        <v>2849</v>
      </c>
      <c r="D121" s="833" t="s">
        <v>2350</v>
      </c>
      <c r="E121" s="1138" t="s">
        <v>2848</v>
      </c>
      <c r="F121" s="1138"/>
      <c r="G121" s="833" t="s">
        <v>1678</v>
      </c>
      <c r="H121" s="833" t="s">
        <v>300</v>
      </c>
      <c r="I121" s="833">
        <v>17.462</v>
      </c>
      <c r="J121" s="834">
        <v>17.48</v>
      </c>
      <c r="K121" s="833" t="s">
        <v>2413</v>
      </c>
      <c r="L121" s="833" t="s">
        <v>2413</v>
      </c>
      <c r="M121" s="5" t="s">
        <v>2301</v>
      </c>
      <c r="N121" s="5" t="s">
        <v>2320</v>
      </c>
    </row>
    <row r="122" spans="2:14">
      <c r="B122" s="810">
        <v>114</v>
      </c>
      <c r="C122" s="835" t="s">
        <v>2850</v>
      </c>
      <c r="D122" s="835" t="s">
        <v>2350</v>
      </c>
      <c r="E122" s="1138" t="s">
        <v>2851</v>
      </c>
      <c r="F122" s="1138"/>
      <c r="G122" s="835" t="s">
        <v>1678</v>
      </c>
      <c r="H122" s="835" t="s">
        <v>300</v>
      </c>
      <c r="I122" s="290">
        <v>19.062000000000001</v>
      </c>
      <c r="J122" s="290">
        <v>19.088000000000001</v>
      </c>
      <c r="K122" s="835" t="s">
        <v>2413</v>
      </c>
      <c r="L122" s="835" t="s">
        <v>2413</v>
      </c>
      <c r="M122" s="5" t="s">
        <v>2301</v>
      </c>
      <c r="N122" s="5" t="s">
        <v>2320</v>
      </c>
    </row>
    <row r="123" spans="2:14">
      <c r="B123" s="810">
        <v>115</v>
      </c>
      <c r="C123" s="835" t="s">
        <v>2852</v>
      </c>
      <c r="D123" s="835" t="s">
        <v>2350</v>
      </c>
      <c r="E123" s="1138" t="s">
        <v>2851</v>
      </c>
      <c r="F123" s="1138"/>
      <c r="G123" s="835" t="s">
        <v>1678</v>
      </c>
      <c r="H123" s="835" t="s">
        <v>300</v>
      </c>
      <c r="I123" s="835">
        <v>19.062000000000001</v>
      </c>
      <c r="J123" s="835">
        <v>19.088000000000001</v>
      </c>
      <c r="K123" s="835" t="s">
        <v>2413</v>
      </c>
      <c r="L123" s="835" t="s">
        <v>2413</v>
      </c>
      <c r="M123" s="5" t="s">
        <v>2301</v>
      </c>
      <c r="N123" s="5" t="s">
        <v>2320</v>
      </c>
    </row>
    <row r="124" spans="2:14">
      <c r="B124" s="810">
        <v>116</v>
      </c>
      <c r="C124" s="835" t="s">
        <v>2853</v>
      </c>
      <c r="D124" s="835" t="s">
        <v>2350</v>
      </c>
      <c r="E124" s="1138" t="s">
        <v>2854</v>
      </c>
      <c r="F124" s="1138"/>
      <c r="G124" s="835" t="s">
        <v>1678</v>
      </c>
      <c r="H124" s="835" t="s">
        <v>300</v>
      </c>
      <c r="I124" s="290">
        <v>20.652999999999999</v>
      </c>
      <c r="J124" s="290">
        <v>20.664999999999999</v>
      </c>
      <c r="K124" s="835" t="s">
        <v>2413</v>
      </c>
      <c r="L124" s="835" t="s">
        <v>2413</v>
      </c>
      <c r="M124" s="5" t="s">
        <v>2301</v>
      </c>
      <c r="N124" s="5" t="s">
        <v>2320</v>
      </c>
    </row>
    <row r="125" spans="2:14">
      <c r="B125" s="810">
        <v>117</v>
      </c>
      <c r="C125" s="835" t="s">
        <v>2855</v>
      </c>
      <c r="D125" s="835" t="s">
        <v>2350</v>
      </c>
      <c r="E125" s="1138" t="s">
        <v>2854</v>
      </c>
      <c r="F125" s="1138"/>
      <c r="G125" s="835" t="s">
        <v>1678</v>
      </c>
      <c r="H125" s="835" t="s">
        <v>300</v>
      </c>
      <c r="I125" s="835">
        <v>20.652999999999999</v>
      </c>
      <c r="J125" s="835">
        <v>20.664999999999999</v>
      </c>
      <c r="K125" s="835" t="s">
        <v>2413</v>
      </c>
      <c r="L125" s="835" t="s">
        <v>2413</v>
      </c>
      <c r="M125" s="5" t="s">
        <v>2301</v>
      </c>
      <c r="N125" s="5" t="s">
        <v>2320</v>
      </c>
    </row>
    <row r="126" spans="2:14">
      <c r="B126" s="810">
        <v>118</v>
      </c>
      <c r="C126" s="835" t="s">
        <v>2856</v>
      </c>
      <c r="D126" s="835" t="s">
        <v>2350</v>
      </c>
      <c r="E126" s="1138" t="s">
        <v>2857</v>
      </c>
      <c r="F126" s="1138"/>
      <c r="G126" s="835" t="s">
        <v>1678</v>
      </c>
      <c r="H126" s="835" t="s">
        <v>300</v>
      </c>
      <c r="I126" s="290">
        <v>22.193999999999999</v>
      </c>
      <c r="J126" s="290">
        <v>22.207000000000001</v>
      </c>
      <c r="K126" s="835" t="s">
        <v>2413</v>
      </c>
      <c r="L126" s="835" t="s">
        <v>2413</v>
      </c>
      <c r="M126" s="5" t="s">
        <v>2301</v>
      </c>
      <c r="N126" s="5" t="s">
        <v>2320</v>
      </c>
    </row>
    <row r="127" spans="2:14">
      <c r="B127" s="810">
        <v>119</v>
      </c>
      <c r="C127" s="835" t="s">
        <v>2858</v>
      </c>
      <c r="D127" s="835" t="s">
        <v>2350</v>
      </c>
      <c r="E127" s="1138" t="s">
        <v>2857</v>
      </c>
      <c r="F127" s="1138"/>
      <c r="G127" s="835" t="s">
        <v>1678</v>
      </c>
      <c r="H127" s="835" t="s">
        <v>300</v>
      </c>
      <c r="I127" s="835">
        <v>22.193999999999999</v>
      </c>
      <c r="J127" s="835">
        <v>22.207000000000001</v>
      </c>
      <c r="K127" s="835" t="s">
        <v>2413</v>
      </c>
      <c r="L127" s="835" t="s">
        <v>2413</v>
      </c>
      <c r="M127" s="5" t="s">
        <v>2301</v>
      </c>
      <c r="N127" s="5" t="s">
        <v>2320</v>
      </c>
    </row>
    <row r="128" spans="2:14">
      <c r="B128" s="810">
        <v>120</v>
      </c>
      <c r="C128" s="835" t="s">
        <v>2859</v>
      </c>
      <c r="D128" s="835" t="s">
        <v>2350</v>
      </c>
      <c r="E128" s="1138" t="s">
        <v>2860</v>
      </c>
      <c r="F128" s="1138"/>
      <c r="G128" s="835" t="s">
        <v>1678</v>
      </c>
      <c r="H128" s="835" t="s">
        <v>300</v>
      </c>
      <c r="I128" s="290">
        <v>22.864000000000001</v>
      </c>
      <c r="J128" s="290">
        <v>22.878</v>
      </c>
      <c r="K128" s="835" t="s">
        <v>2413</v>
      </c>
      <c r="L128" s="835" t="s">
        <v>2413</v>
      </c>
      <c r="M128" s="5" t="s">
        <v>2301</v>
      </c>
      <c r="N128" s="5" t="s">
        <v>2320</v>
      </c>
    </row>
    <row r="129" spans="2:14">
      <c r="B129" s="810">
        <v>121</v>
      </c>
      <c r="C129" s="835" t="s">
        <v>2861</v>
      </c>
      <c r="D129" s="835" t="s">
        <v>2350</v>
      </c>
      <c r="E129" s="1138" t="s">
        <v>2860</v>
      </c>
      <c r="F129" s="1138"/>
      <c r="G129" s="835" t="s">
        <v>1678</v>
      </c>
      <c r="H129" s="835" t="s">
        <v>300</v>
      </c>
      <c r="I129" s="835">
        <v>22.864000000000001</v>
      </c>
      <c r="J129" s="835">
        <v>22.878</v>
      </c>
      <c r="K129" s="835" t="s">
        <v>2413</v>
      </c>
      <c r="L129" s="835" t="s">
        <v>2413</v>
      </c>
      <c r="M129" s="5" t="s">
        <v>2301</v>
      </c>
      <c r="N129" s="5" t="s">
        <v>2320</v>
      </c>
    </row>
    <row r="130" spans="2:14">
      <c r="B130" s="810">
        <v>122</v>
      </c>
      <c r="C130" s="835" t="s">
        <v>2862</v>
      </c>
      <c r="D130" s="835" t="s">
        <v>2350</v>
      </c>
      <c r="E130" s="1138" t="s">
        <v>2863</v>
      </c>
      <c r="F130" s="1138"/>
      <c r="G130" s="835" t="s">
        <v>1678</v>
      </c>
      <c r="H130" s="835" t="s">
        <v>300</v>
      </c>
      <c r="I130" s="290">
        <v>23.806999999999999</v>
      </c>
      <c r="J130" s="836">
        <v>23.82</v>
      </c>
      <c r="K130" s="835" t="s">
        <v>2531</v>
      </c>
      <c r="L130" s="835" t="s">
        <v>2531</v>
      </c>
      <c r="M130" s="5" t="s">
        <v>2301</v>
      </c>
      <c r="N130" s="5" t="s">
        <v>2320</v>
      </c>
    </row>
    <row r="131" spans="2:14">
      <c r="B131" s="810">
        <v>123</v>
      </c>
      <c r="C131" s="835" t="s">
        <v>2864</v>
      </c>
      <c r="D131" s="835" t="s">
        <v>2350</v>
      </c>
      <c r="E131" s="1138" t="s">
        <v>2863</v>
      </c>
      <c r="F131" s="1138"/>
      <c r="G131" s="835" t="s">
        <v>1678</v>
      </c>
      <c r="H131" s="835" t="s">
        <v>300</v>
      </c>
      <c r="I131" s="835">
        <v>23.806999999999999</v>
      </c>
      <c r="J131" s="836">
        <v>23.82</v>
      </c>
      <c r="K131" s="835" t="s">
        <v>2531</v>
      </c>
      <c r="L131" s="835" t="s">
        <v>2531</v>
      </c>
      <c r="M131" s="5" t="s">
        <v>2301</v>
      </c>
      <c r="N131" s="5" t="s">
        <v>2320</v>
      </c>
    </row>
    <row r="132" spans="2:14">
      <c r="B132" s="810">
        <v>124</v>
      </c>
      <c r="C132" s="835" t="s">
        <v>2865</v>
      </c>
      <c r="D132" s="835" t="s">
        <v>2350</v>
      </c>
      <c r="E132" s="1138" t="s">
        <v>2866</v>
      </c>
      <c r="F132" s="1138"/>
      <c r="G132" s="835" t="s">
        <v>1678</v>
      </c>
      <c r="H132" s="835" t="s">
        <v>300</v>
      </c>
      <c r="I132" s="290">
        <v>32.015000000000001</v>
      </c>
      <c r="J132" s="290">
        <v>32.024999999999999</v>
      </c>
      <c r="K132" s="835" t="s">
        <v>2518</v>
      </c>
      <c r="L132" s="835" t="s">
        <v>2518</v>
      </c>
      <c r="M132" s="5" t="s">
        <v>2301</v>
      </c>
      <c r="N132" s="5" t="s">
        <v>2320</v>
      </c>
    </row>
    <row r="133" spans="2:14">
      <c r="B133" s="810">
        <v>125</v>
      </c>
      <c r="C133" s="835" t="s">
        <v>2867</v>
      </c>
      <c r="D133" s="835" t="s">
        <v>2350</v>
      </c>
      <c r="E133" s="1138" t="s">
        <v>2866</v>
      </c>
      <c r="F133" s="1138"/>
      <c r="G133" s="835" t="s">
        <v>1678</v>
      </c>
      <c r="H133" s="835" t="s">
        <v>300</v>
      </c>
      <c r="I133" s="835">
        <v>32.015000000000001</v>
      </c>
      <c r="J133" s="835">
        <v>32.024999999999999</v>
      </c>
      <c r="K133" s="835" t="s">
        <v>2518</v>
      </c>
      <c r="L133" s="835" t="s">
        <v>2518</v>
      </c>
      <c r="M133" s="5" t="s">
        <v>2301</v>
      </c>
      <c r="N133" s="5" t="s">
        <v>2320</v>
      </c>
    </row>
    <row r="134" spans="2:14">
      <c r="B134" s="810">
        <v>126</v>
      </c>
      <c r="C134" s="844" t="s">
        <v>2890</v>
      </c>
      <c r="D134" s="844" t="s">
        <v>1678</v>
      </c>
      <c r="E134" s="1138" t="s">
        <v>2547</v>
      </c>
      <c r="F134" s="1138"/>
      <c r="G134" s="844" t="s">
        <v>1678</v>
      </c>
      <c r="H134" s="844" t="s">
        <v>300</v>
      </c>
      <c r="I134" s="845">
        <v>4</v>
      </c>
      <c r="J134" s="290">
        <v>4.0119999999999996</v>
      </c>
      <c r="K134" s="844" t="s">
        <v>2402</v>
      </c>
      <c r="L134" s="844" t="s">
        <v>2402</v>
      </c>
      <c r="M134" s="5" t="s">
        <v>2301</v>
      </c>
      <c r="N134" s="5" t="s">
        <v>2320</v>
      </c>
    </row>
    <row r="135" spans="2:14">
      <c r="B135" s="810">
        <v>127</v>
      </c>
      <c r="C135" s="846" t="s">
        <v>2892</v>
      </c>
      <c r="D135" s="846" t="s">
        <v>2350</v>
      </c>
      <c r="E135" s="1138" t="s">
        <v>2548</v>
      </c>
      <c r="F135" s="1138"/>
      <c r="G135" s="846" t="s">
        <v>1678</v>
      </c>
      <c r="H135" s="846" t="s">
        <v>300</v>
      </c>
      <c r="I135" s="847">
        <v>3</v>
      </c>
      <c r="J135" s="847">
        <v>3.01</v>
      </c>
      <c r="K135" s="846" t="s">
        <v>2893</v>
      </c>
      <c r="L135" s="846" t="s">
        <v>2893</v>
      </c>
      <c r="M135" s="5" t="s">
        <v>2301</v>
      </c>
      <c r="N135" s="5" t="s">
        <v>2320</v>
      </c>
    </row>
    <row r="136" spans="2:14">
      <c r="B136" s="810">
        <v>128</v>
      </c>
      <c r="C136" s="846" t="s">
        <v>2894</v>
      </c>
      <c r="D136" s="846" t="s">
        <v>2350</v>
      </c>
      <c r="E136" s="1138" t="s">
        <v>2547</v>
      </c>
      <c r="F136" s="1138"/>
      <c r="G136" s="846" t="s">
        <v>1678</v>
      </c>
      <c r="H136" s="846" t="s">
        <v>300</v>
      </c>
      <c r="I136" s="847">
        <v>4</v>
      </c>
      <c r="J136" s="846">
        <v>4.0119999999999996</v>
      </c>
      <c r="K136" s="846" t="s">
        <v>2402</v>
      </c>
      <c r="L136" s="846" t="s">
        <v>2402</v>
      </c>
      <c r="M136" s="5" t="s">
        <v>2301</v>
      </c>
      <c r="N136" s="5" t="s">
        <v>2320</v>
      </c>
    </row>
    <row r="137" spans="2:14">
      <c r="B137" s="810">
        <v>129</v>
      </c>
      <c r="C137" s="846" t="s">
        <v>2895</v>
      </c>
      <c r="D137" s="846" t="s">
        <v>2350</v>
      </c>
      <c r="E137" s="1138" t="s">
        <v>2896</v>
      </c>
      <c r="F137" s="1138"/>
      <c r="G137" s="846" t="s">
        <v>1678</v>
      </c>
      <c r="H137" s="846" t="s">
        <v>300</v>
      </c>
      <c r="I137" s="290">
        <v>4.8259999999999996</v>
      </c>
      <c r="J137" s="290">
        <v>4.8440000000000003</v>
      </c>
      <c r="K137" s="846" t="s">
        <v>2402</v>
      </c>
      <c r="L137" s="846" t="s">
        <v>2402</v>
      </c>
      <c r="M137" s="5" t="s">
        <v>2301</v>
      </c>
      <c r="N137" s="5" t="s">
        <v>2320</v>
      </c>
    </row>
    <row r="138" spans="2:14">
      <c r="B138" s="810">
        <v>130</v>
      </c>
      <c r="C138" s="846" t="s">
        <v>2897</v>
      </c>
      <c r="D138" s="846" t="s">
        <v>2350</v>
      </c>
      <c r="E138" s="1138" t="s">
        <v>2896</v>
      </c>
      <c r="F138" s="1138"/>
      <c r="G138" s="846" t="s">
        <v>1678</v>
      </c>
      <c r="H138" s="846" t="s">
        <v>300</v>
      </c>
      <c r="I138" s="846">
        <v>4.8259999999999996</v>
      </c>
      <c r="J138" s="846">
        <v>4.8440000000000003</v>
      </c>
      <c r="K138" s="846" t="s">
        <v>2402</v>
      </c>
      <c r="L138" s="846" t="s">
        <v>2402</v>
      </c>
      <c r="M138" s="5" t="s">
        <v>2301</v>
      </c>
      <c r="N138" s="5" t="s">
        <v>2320</v>
      </c>
    </row>
    <row r="139" spans="2:14">
      <c r="B139" s="810">
        <v>131</v>
      </c>
      <c r="C139" s="846" t="s">
        <v>2898</v>
      </c>
      <c r="D139" s="846" t="s">
        <v>2350</v>
      </c>
      <c r="E139" s="1138" t="s">
        <v>2544</v>
      </c>
      <c r="F139" s="1138"/>
      <c r="G139" s="846" t="s">
        <v>1678</v>
      </c>
      <c r="H139" s="846" t="s">
        <v>300</v>
      </c>
      <c r="I139" s="847">
        <v>5</v>
      </c>
      <c r="J139" s="846">
        <v>5.0119999999999996</v>
      </c>
      <c r="K139" s="846" t="s">
        <v>2402</v>
      </c>
      <c r="L139" s="846" t="s">
        <v>2402</v>
      </c>
      <c r="M139" s="5" t="s">
        <v>2301</v>
      </c>
      <c r="N139" s="5" t="s">
        <v>2320</v>
      </c>
    </row>
    <row r="140" spans="2:14">
      <c r="B140" s="810">
        <v>132</v>
      </c>
      <c r="C140" s="846" t="s">
        <v>2899</v>
      </c>
      <c r="D140" s="846" t="s">
        <v>2350</v>
      </c>
      <c r="E140" s="1138" t="s">
        <v>2900</v>
      </c>
      <c r="F140" s="1138"/>
      <c r="G140" s="846" t="s">
        <v>1678</v>
      </c>
      <c r="H140" s="846" t="s">
        <v>300</v>
      </c>
      <c r="I140" s="290">
        <v>6.3419999999999996</v>
      </c>
      <c r="J140" s="290">
        <v>6.3680000000000003</v>
      </c>
      <c r="K140" s="846" t="s">
        <v>2402</v>
      </c>
      <c r="L140" s="846" t="s">
        <v>2402</v>
      </c>
      <c r="M140" s="5" t="s">
        <v>2301</v>
      </c>
      <c r="N140" s="5" t="s">
        <v>2320</v>
      </c>
    </row>
    <row r="141" spans="2:14">
      <c r="B141" s="810">
        <v>133</v>
      </c>
      <c r="C141" s="846" t="s">
        <v>2901</v>
      </c>
      <c r="D141" s="846" t="s">
        <v>2350</v>
      </c>
      <c r="E141" s="1138" t="s">
        <v>2900</v>
      </c>
      <c r="F141" s="1138"/>
      <c r="G141" s="846" t="s">
        <v>1678</v>
      </c>
      <c r="H141" s="846" t="s">
        <v>300</v>
      </c>
      <c r="I141" s="846">
        <v>6.3419999999999996</v>
      </c>
      <c r="J141" s="846">
        <v>6.3680000000000003</v>
      </c>
      <c r="K141" s="846" t="s">
        <v>2402</v>
      </c>
      <c r="L141" s="846" t="s">
        <v>2402</v>
      </c>
      <c r="M141" s="5" t="s">
        <v>2301</v>
      </c>
      <c r="N141" s="5" t="s">
        <v>2320</v>
      </c>
    </row>
    <row r="142" spans="2:14">
      <c r="B142" s="810">
        <v>134</v>
      </c>
      <c r="C142" s="846" t="s">
        <v>2902</v>
      </c>
      <c r="D142" s="846" t="s">
        <v>2350</v>
      </c>
      <c r="E142" s="1138" t="s">
        <v>2903</v>
      </c>
      <c r="F142" s="1138"/>
      <c r="G142" s="846" t="s">
        <v>1678</v>
      </c>
      <c r="H142" s="846" t="s">
        <v>300</v>
      </c>
      <c r="I142" s="847">
        <v>7.93</v>
      </c>
      <c r="J142" s="290">
        <v>7.9560000000000004</v>
      </c>
      <c r="K142" s="846" t="s">
        <v>2904</v>
      </c>
      <c r="L142" s="846" t="s">
        <v>2904</v>
      </c>
      <c r="M142" s="5" t="s">
        <v>2301</v>
      </c>
      <c r="N142" s="5" t="s">
        <v>2320</v>
      </c>
    </row>
    <row r="143" spans="2:14">
      <c r="B143" s="810">
        <v>135</v>
      </c>
      <c r="C143" s="846" t="s">
        <v>2905</v>
      </c>
      <c r="D143" s="846" t="s">
        <v>2350</v>
      </c>
      <c r="E143" s="1138" t="s">
        <v>2903</v>
      </c>
      <c r="F143" s="1138"/>
      <c r="G143" s="846" t="s">
        <v>1678</v>
      </c>
      <c r="H143" s="846" t="s">
        <v>300</v>
      </c>
      <c r="I143" s="847">
        <v>7.93</v>
      </c>
      <c r="J143" s="846">
        <v>7.9560000000000004</v>
      </c>
      <c r="K143" s="846" t="s">
        <v>2904</v>
      </c>
      <c r="L143" s="846" t="s">
        <v>2904</v>
      </c>
      <c r="M143" s="5" t="s">
        <v>2301</v>
      </c>
      <c r="N143" s="5" t="s">
        <v>2320</v>
      </c>
    </row>
    <row r="144" spans="2:14">
      <c r="B144" s="810">
        <v>136</v>
      </c>
      <c r="C144" s="846" t="s">
        <v>2906</v>
      </c>
      <c r="D144" s="846" t="s">
        <v>2350</v>
      </c>
      <c r="E144" s="1138" t="s">
        <v>2907</v>
      </c>
      <c r="F144" s="1138"/>
      <c r="G144" s="846" t="s">
        <v>1678</v>
      </c>
      <c r="H144" s="846" t="s">
        <v>300</v>
      </c>
      <c r="I144" s="847">
        <v>8</v>
      </c>
      <c r="J144" s="290">
        <v>8.0150000000000006</v>
      </c>
      <c r="K144" s="846" t="s">
        <v>2904</v>
      </c>
      <c r="L144" s="846" t="s">
        <v>2904</v>
      </c>
      <c r="M144" s="5" t="s">
        <v>2301</v>
      </c>
      <c r="N144" s="5" t="s">
        <v>2320</v>
      </c>
    </row>
    <row r="145" spans="2:15">
      <c r="B145" s="810">
        <v>137</v>
      </c>
      <c r="C145" s="846" t="s">
        <v>2908</v>
      </c>
      <c r="D145" s="846" t="s">
        <v>2350</v>
      </c>
      <c r="E145" s="1138" t="s">
        <v>2912</v>
      </c>
      <c r="F145" s="1138"/>
      <c r="G145" s="846" t="s">
        <v>1678</v>
      </c>
      <c r="H145" s="846" t="s">
        <v>300</v>
      </c>
      <c r="I145" s="846">
        <v>9.5250000000000004</v>
      </c>
      <c r="J145" s="846">
        <v>9.5380000000000003</v>
      </c>
      <c r="K145" s="846" t="s">
        <v>2410</v>
      </c>
      <c r="L145" s="846" t="s">
        <v>2410</v>
      </c>
      <c r="M145" s="5" t="s">
        <v>2301</v>
      </c>
      <c r="N145" s="5" t="s">
        <v>2320</v>
      </c>
    </row>
    <row r="146" spans="2:15">
      <c r="B146" s="810">
        <v>138</v>
      </c>
      <c r="C146" s="846" t="s">
        <v>2909</v>
      </c>
      <c r="D146" s="846" t="s">
        <v>2350</v>
      </c>
      <c r="E146" s="1138" t="s">
        <v>2912</v>
      </c>
      <c r="F146" s="1138"/>
      <c r="G146" s="846" t="s">
        <v>1678</v>
      </c>
      <c r="H146" s="846" t="s">
        <v>300</v>
      </c>
      <c r="I146" s="846">
        <v>9.5250000000000004</v>
      </c>
      <c r="J146" s="846">
        <v>9.5380000000000003</v>
      </c>
      <c r="K146" s="846" t="s">
        <v>2410</v>
      </c>
      <c r="L146" s="846" t="s">
        <v>2410</v>
      </c>
      <c r="M146" s="5" t="s">
        <v>2301</v>
      </c>
      <c r="N146" s="5" t="s">
        <v>2320</v>
      </c>
    </row>
    <row r="147" spans="2:15">
      <c r="B147" s="810">
        <v>139</v>
      </c>
      <c r="C147" s="846" t="s">
        <v>2910</v>
      </c>
      <c r="D147" s="846" t="s">
        <v>2350</v>
      </c>
      <c r="E147" s="1138" t="s">
        <v>2912</v>
      </c>
      <c r="F147" s="1138"/>
      <c r="G147" s="846" t="s">
        <v>1678</v>
      </c>
      <c r="H147" s="846" t="s">
        <v>300</v>
      </c>
      <c r="I147" s="846">
        <v>9.5250000000000004</v>
      </c>
      <c r="J147" s="846">
        <v>9.5380000000000003</v>
      </c>
      <c r="K147" s="846" t="s">
        <v>2410</v>
      </c>
      <c r="L147" s="846" t="s">
        <v>2410</v>
      </c>
      <c r="M147" s="5" t="s">
        <v>2301</v>
      </c>
      <c r="N147" s="5" t="s">
        <v>2320</v>
      </c>
    </row>
    <row r="148" spans="2:15">
      <c r="B148" s="810">
        <v>140</v>
      </c>
      <c r="C148" s="846" t="s">
        <v>2911</v>
      </c>
      <c r="D148" s="846" t="s">
        <v>2350</v>
      </c>
      <c r="E148" s="1138" t="s">
        <v>2912</v>
      </c>
      <c r="F148" s="1138"/>
      <c r="G148" s="846" t="s">
        <v>1678</v>
      </c>
      <c r="H148" s="846" t="s">
        <v>300</v>
      </c>
      <c r="I148" s="846">
        <v>9.5250000000000004</v>
      </c>
      <c r="J148" s="846">
        <v>9.5380000000000003</v>
      </c>
      <c r="K148" s="846" t="s">
        <v>2410</v>
      </c>
      <c r="L148" s="846" t="s">
        <v>2410</v>
      </c>
      <c r="M148" s="5" t="s">
        <v>2301</v>
      </c>
      <c r="N148" s="5" t="s">
        <v>2320</v>
      </c>
    </row>
    <row r="149" spans="2:15">
      <c r="B149" s="810">
        <v>141</v>
      </c>
      <c r="C149" s="846" t="s">
        <v>2913</v>
      </c>
      <c r="D149" s="846" t="s">
        <v>2350</v>
      </c>
      <c r="E149" s="1138" t="s">
        <v>2915</v>
      </c>
      <c r="F149" s="1138"/>
      <c r="G149" s="846" t="s">
        <v>1678</v>
      </c>
      <c r="H149" s="846" t="s">
        <v>300</v>
      </c>
      <c r="I149" s="290">
        <v>11.101000000000001</v>
      </c>
      <c r="J149" s="290">
        <v>11.117000000000001</v>
      </c>
      <c r="K149" s="846" t="s">
        <v>2410</v>
      </c>
      <c r="L149" s="846" t="s">
        <v>2410</v>
      </c>
      <c r="M149" s="5" t="s">
        <v>2301</v>
      </c>
      <c r="N149" s="5" t="s">
        <v>2320</v>
      </c>
    </row>
    <row r="150" spans="2:15">
      <c r="B150" s="810">
        <v>142</v>
      </c>
      <c r="C150" s="846" t="s">
        <v>2914</v>
      </c>
      <c r="D150" s="846" t="s">
        <v>2350</v>
      </c>
      <c r="E150" s="1138" t="s">
        <v>2915</v>
      </c>
      <c r="F150" s="1138"/>
      <c r="G150" s="846" t="s">
        <v>1678</v>
      </c>
      <c r="H150" s="846" t="s">
        <v>300</v>
      </c>
      <c r="I150" s="846">
        <v>11.101000000000001</v>
      </c>
      <c r="J150" s="846">
        <v>11.117000000000001</v>
      </c>
      <c r="K150" s="846" t="s">
        <v>2410</v>
      </c>
      <c r="L150" s="846" t="s">
        <v>2410</v>
      </c>
      <c r="M150" s="5" t="s">
        <v>2301</v>
      </c>
      <c r="N150" s="5" t="s">
        <v>2320</v>
      </c>
    </row>
    <row r="151" spans="2:15">
      <c r="B151" s="810">
        <v>143</v>
      </c>
      <c r="C151" s="846" t="s">
        <v>2916</v>
      </c>
      <c r="D151" s="846" t="s">
        <v>2350</v>
      </c>
      <c r="E151" s="1138" t="s">
        <v>2553</v>
      </c>
      <c r="F151" s="1138"/>
      <c r="G151" s="846" t="s">
        <v>1678</v>
      </c>
      <c r="H151" s="846" t="s">
        <v>300</v>
      </c>
      <c r="I151" s="847">
        <v>12</v>
      </c>
      <c r="J151" s="290">
        <v>12.018000000000001</v>
      </c>
      <c r="K151" s="846" t="s">
        <v>2410</v>
      </c>
      <c r="L151" s="846" t="s">
        <v>2410</v>
      </c>
      <c r="M151" s="5" t="s">
        <v>2301</v>
      </c>
      <c r="N151" s="5" t="s">
        <v>2320</v>
      </c>
    </row>
    <row r="152" spans="2:15">
      <c r="B152" s="810">
        <v>144</v>
      </c>
      <c r="C152" s="846" t="s">
        <v>2917</v>
      </c>
      <c r="D152" s="846" t="s">
        <v>2350</v>
      </c>
      <c r="E152" s="1138" t="s">
        <v>2919</v>
      </c>
      <c r="F152" s="1138"/>
      <c r="G152" s="846" t="s">
        <v>1678</v>
      </c>
      <c r="H152" s="846" t="s">
        <v>300</v>
      </c>
      <c r="I152" s="290">
        <v>35.991</v>
      </c>
      <c r="J152" s="290">
        <v>36.017000000000003</v>
      </c>
      <c r="K152" s="846" t="s">
        <v>2518</v>
      </c>
      <c r="L152" s="846" t="s">
        <v>2518</v>
      </c>
      <c r="M152" s="5" t="s">
        <v>2301</v>
      </c>
      <c r="N152" s="5" t="s">
        <v>2320</v>
      </c>
    </row>
    <row r="153" spans="2:15">
      <c r="B153" s="810">
        <v>145</v>
      </c>
      <c r="C153" s="846" t="s">
        <v>2918</v>
      </c>
      <c r="D153" s="846" t="s">
        <v>2350</v>
      </c>
      <c r="E153" s="1138" t="s">
        <v>2919</v>
      </c>
      <c r="F153" s="1138"/>
      <c r="G153" s="846" t="s">
        <v>1678</v>
      </c>
      <c r="H153" s="846" t="s">
        <v>300</v>
      </c>
      <c r="I153" s="846">
        <v>35.991</v>
      </c>
      <c r="J153" s="846">
        <v>36.017000000000003</v>
      </c>
      <c r="K153" s="846" t="s">
        <v>2518</v>
      </c>
      <c r="L153" s="846" t="s">
        <v>2518</v>
      </c>
      <c r="M153" s="5" t="s">
        <v>2301</v>
      </c>
      <c r="N153" s="5" t="s">
        <v>2320</v>
      </c>
    </row>
    <row r="154" spans="2:15">
      <c r="B154" s="810">
        <v>146</v>
      </c>
      <c r="C154" s="864" t="s">
        <v>2968</v>
      </c>
      <c r="D154" s="864" t="s">
        <v>2350</v>
      </c>
      <c r="E154" s="1138" t="s">
        <v>2969</v>
      </c>
      <c r="F154" s="1138"/>
      <c r="G154" s="864" t="s">
        <v>1678</v>
      </c>
      <c r="H154" s="864" t="s">
        <v>300</v>
      </c>
      <c r="I154" s="865">
        <v>7</v>
      </c>
      <c r="J154" s="290">
        <v>7.0149999999999997</v>
      </c>
      <c r="K154" s="864" t="s">
        <v>2904</v>
      </c>
      <c r="L154" s="864" t="s">
        <v>2904</v>
      </c>
      <c r="M154" s="5" t="s">
        <v>2301</v>
      </c>
      <c r="N154" s="5" t="s">
        <v>2320</v>
      </c>
      <c r="O154" s="864"/>
    </row>
    <row r="155" spans="2:15">
      <c r="B155" s="810">
        <v>147</v>
      </c>
      <c r="C155" s="864" t="s">
        <v>2970</v>
      </c>
      <c r="D155" s="864" t="s">
        <v>2350</v>
      </c>
      <c r="E155" s="1138" t="s">
        <v>2971</v>
      </c>
      <c r="F155" s="1138"/>
      <c r="G155" s="864" t="s">
        <v>1678</v>
      </c>
      <c r="H155" s="864" t="s">
        <v>300</v>
      </c>
      <c r="I155" s="865">
        <v>28</v>
      </c>
      <c r="J155" s="290">
        <v>28.021000000000001</v>
      </c>
      <c r="K155" s="864" t="s">
        <v>2531</v>
      </c>
      <c r="L155" s="864" t="s">
        <v>2531</v>
      </c>
      <c r="M155" s="5" t="s">
        <v>2301</v>
      </c>
      <c r="N155" s="5" t="s">
        <v>2320</v>
      </c>
      <c r="O155" s="864"/>
    </row>
    <row r="156" spans="2:15">
      <c r="B156" s="810">
        <v>148</v>
      </c>
      <c r="C156" s="883" t="s">
        <v>3002</v>
      </c>
      <c r="D156" s="883" t="s">
        <v>2331</v>
      </c>
      <c r="E156" s="1138" t="s">
        <v>2538</v>
      </c>
      <c r="F156" s="1138"/>
      <c r="G156" s="883" t="s">
        <v>1678</v>
      </c>
      <c r="H156" s="883" t="s">
        <v>300</v>
      </c>
      <c r="I156" s="884">
        <v>6.35</v>
      </c>
      <c r="J156" s="290">
        <v>6.3650000000000002</v>
      </c>
      <c r="K156" s="883" t="s">
        <v>2402</v>
      </c>
      <c r="L156" s="883" t="s">
        <v>2402</v>
      </c>
      <c r="M156" s="5" t="s">
        <v>2301</v>
      </c>
      <c r="N156" s="5" t="s">
        <v>2320</v>
      </c>
    </row>
    <row r="157" spans="2:15">
      <c r="B157" s="810">
        <v>149</v>
      </c>
      <c r="C157" s="883" t="s">
        <v>3003</v>
      </c>
      <c r="D157" s="883" t="s">
        <v>2350</v>
      </c>
      <c r="E157" s="1138" t="s">
        <v>2692</v>
      </c>
      <c r="F157" s="1138"/>
      <c r="G157" s="883" t="s">
        <v>1678</v>
      </c>
      <c r="H157" s="883" t="s">
        <v>300</v>
      </c>
      <c r="I157" s="884">
        <v>7</v>
      </c>
      <c r="J157" s="290">
        <v>7.0149999999999997</v>
      </c>
      <c r="K157" s="883" t="s">
        <v>2904</v>
      </c>
      <c r="L157" s="883" t="s">
        <v>2904</v>
      </c>
      <c r="M157" s="5" t="s">
        <v>2301</v>
      </c>
      <c r="N157" s="5" t="s">
        <v>2320</v>
      </c>
    </row>
    <row r="158" spans="2:15">
      <c r="B158" s="810">
        <v>150</v>
      </c>
      <c r="C158" s="883" t="s">
        <v>3004</v>
      </c>
      <c r="D158" s="883" t="s">
        <v>2350</v>
      </c>
      <c r="E158" s="1138" t="s">
        <v>2540</v>
      </c>
      <c r="F158" s="1138"/>
      <c r="G158" s="883" t="s">
        <v>1678</v>
      </c>
      <c r="H158" s="883" t="s">
        <v>300</v>
      </c>
      <c r="I158" s="884">
        <v>10</v>
      </c>
      <c r="J158" s="290">
        <v>10.015000000000001</v>
      </c>
      <c r="K158" s="883" t="s">
        <v>2410</v>
      </c>
      <c r="L158" s="883" t="s">
        <v>2410</v>
      </c>
      <c r="M158" s="5" t="s">
        <v>2301</v>
      </c>
      <c r="N158" s="5" t="s">
        <v>2320</v>
      </c>
    </row>
    <row r="159" spans="2:15">
      <c r="B159" s="883">
        <v>151</v>
      </c>
      <c r="C159" s="883" t="s">
        <v>3005</v>
      </c>
      <c r="D159" s="883" t="s">
        <v>2350</v>
      </c>
      <c r="E159" s="1138" t="s">
        <v>3006</v>
      </c>
      <c r="F159" s="1138"/>
      <c r="G159" s="883" t="s">
        <v>1678</v>
      </c>
      <c r="H159" s="883" t="s">
        <v>300</v>
      </c>
      <c r="I159" s="290">
        <v>11.112</v>
      </c>
      <c r="J159" s="884">
        <v>11.13</v>
      </c>
      <c r="K159" s="883" t="s">
        <v>2410</v>
      </c>
      <c r="L159" s="883" t="s">
        <v>2410</v>
      </c>
      <c r="M159" s="5" t="s">
        <v>2301</v>
      </c>
      <c r="N159" s="5" t="s">
        <v>2320</v>
      </c>
    </row>
    <row r="160" spans="2:15">
      <c r="B160" s="883">
        <v>152</v>
      </c>
      <c r="C160" s="892" t="s">
        <v>3035</v>
      </c>
      <c r="D160" s="892" t="s">
        <v>2350</v>
      </c>
      <c r="E160" s="1138" t="s">
        <v>3036</v>
      </c>
      <c r="F160" s="1138"/>
      <c r="G160" s="892" t="s">
        <v>1678</v>
      </c>
      <c r="H160" s="892" t="s">
        <v>300</v>
      </c>
      <c r="I160" s="896">
        <v>6</v>
      </c>
      <c r="J160" s="290">
        <v>6.0119999999999996</v>
      </c>
      <c r="K160" s="892" t="s">
        <v>2402</v>
      </c>
      <c r="L160" s="892" t="s">
        <v>2402</v>
      </c>
      <c r="M160" s="5" t="s">
        <v>2301</v>
      </c>
      <c r="N160" s="5" t="s">
        <v>2320</v>
      </c>
    </row>
    <row r="161" spans="2:14">
      <c r="B161" s="883">
        <v>153</v>
      </c>
      <c r="C161" s="892" t="s">
        <v>3037</v>
      </c>
      <c r="D161" s="892" t="s">
        <v>2350</v>
      </c>
      <c r="E161" s="1138" t="s">
        <v>2969</v>
      </c>
      <c r="F161" s="1138"/>
      <c r="G161" s="892" t="s">
        <v>1678</v>
      </c>
      <c r="H161" s="892" t="s">
        <v>300</v>
      </c>
      <c r="I161" s="896">
        <v>7</v>
      </c>
      <c r="J161" s="290">
        <v>7.0149999999999997</v>
      </c>
      <c r="K161" s="892" t="s">
        <v>2904</v>
      </c>
      <c r="L161" s="892" t="s">
        <v>2904</v>
      </c>
      <c r="M161" s="5" t="s">
        <v>2301</v>
      </c>
      <c r="N161" s="5" t="s">
        <v>2320</v>
      </c>
    </row>
    <row r="162" spans="2:14">
      <c r="B162" s="883">
        <v>154</v>
      </c>
      <c r="C162" s="892" t="s">
        <v>3038</v>
      </c>
      <c r="D162" s="892" t="s">
        <v>2350</v>
      </c>
      <c r="E162" s="1138" t="s">
        <v>2553</v>
      </c>
      <c r="F162" s="1138"/>
      <c r="G162" s="892" t="s">
        <v>1678</v>
      </c>
      <c r="H162" s="892" t="s">
        <v>300</v>
      </c>
      <c r="I162" s="896">
        <v>12</v>
      </c>
      <c r="J162" s="290">
        <v>12.018000000000001</v>
      </c>
      <c r="K162" s="892" t="s">
        <v>2410</v>
      </c>
      <c r="L162" s="892" t="s">
        <v>2410</v>
      </c>
      <c r="M162" s="5" t="s">
        <v>2301</v>
      </c>
      <c r="N162" s="5" t="s">
        <v>2320</v>
      </c>
    </row>
    <row r="163" spans="2:14">
      <c r="B163" s="883">
        <v>155</v>
      </c>
      <c r="C163" s="892" t="s">
        <v>3039</v>
      </c>
      <c r="D163" s="892" t="s">
        <v>2350</v>
      </c>
      <c r="E163" s="1138" t="s">
        <v>2698</v>
      </c>
      <c r="F163" s="1138"/>
      <c r="G163" s="892" t="s">
        <v>1678</v>
      </c>
      <c r="H163" s="892" t="s">
        <v>300</v>
      </c>
      <c r="I163" s="896">
        <v>14</v>
      </c>
      <c r="J163" s="290">
        <v>14.018000000000001</v>
      </c>
      <c r="K163" s="892" t="s">
        <v>2410</v>
      </c>
      <c r="L163" s="892" t="s">
        <v>2410</v>
      </c>
      <c r="M163" s="5" t="s">
        <v>2301</v>
      </c>
      <c r="N163" s="5" t="s">
        <v>2320</v>
      </c>
    </row>
    <row r="164" spans="2:14">
      <c r="B164" s="883">
        <v>156</v>
      </c>
      <c r="C164" s="892" t="s">
        <v>3040</v>
      </c>
      <c r="D164" s="892" t="s">
        <v>2331</v>
      </c>
      <c r="E164" s="1138" t="s">
        <v>3041</v>
      </c>
      <c r="F164" s="1138"/>
      <c r="G164" s="892" t="s">
        <v>1678</v>
      </c>
      <c r="H164" s="892" t="s">
        <v>300</v>
      </c>
      <c r="I164" s="896">
        <v>19.05</v>
      </c>
      <c r="J164" s="290">
        <v>19.071000000000002</v>
      </c>
      <c r="K164" s="892" t="s">
        <v>2413</v>
      </c>
      <c r="L164" s="892" t="s">
        <v>2413</v>
      </c>
      <c r="M164" s="5" t="s">
        <v>2301</v>
      </c>
      <c r="N164" s="5" t="s">
        <v>2320</v>
      </c>
    </row>
    <row r="165" spans="2:14">
      <c r="B165" s="883">
        <v>157</v>
      </c>
      <c r="C165" s="903" t="s">
        <v>3051</v>
      </c>
      <c r="D165" s="903" t="s">
        <v>2350</v>
      </c>
      <c r="E165" s="1138" t="s">
        <v>3052</v>
      </c>
      <c r="F165" s="1138"/>
      <c r="G165" s="903" t="s">
        <v>1678</v>
      </c>
      <c r="H165" s="903" t="s">
        <v>300</v>
      </c>
      <c r="I165" s="904">
        <v>6.6</v>
      </c>
      <c r="J165" s="290">
        <v>6.6150000000000002</v>
      </c>
      <c r="K165" s="903" t="s">
        <v>2402</v>
      </c>
      <c r="L165" s="903" t="s">
        <v>2402</v>
      </c>
      <c r="M165" s="5" t="s">
        <v>2301</v>
      </c>
      <c r="N165" s="5" t="s">
        <v>2320</v>
      </c>
    </row>
    <row r="166" spans="2:14">
      <c r="B166" s="883">
        <v>158</v>
      </c>
      <c r="C166" s="903" t="s">
        <v>3053</v>
      </c>
      <c r="D166" s="903" t="s">
        <v>2350</v>
      </c>
      <c r="E166" s="1138" t="s">
        <v>3054</v>
      </c>
      <c r="F166" s="1138"/>
      <c r="G166" s="903" t="s">
        <v>1678</v>
      </c>
      <c r="H166" s="903" t="s">
        <v>300</v>
      </c>
      <c r="I166" s="290">
        <v>7.9370000000000003</v>
      </c>
      <c r="J166" s="290">
        <v>7.952</v>
      </c>
      <c r="K166" s="903" t="s">
        <v>2904</v>
      </c>
      <c r="L166" s="903" t="s">
        <v>2904</v>
      </c>
      <c r="M166" s="5" t="s">
        <v>2301</v>
      </c>
      <c r="N166" s="5" t="s">
        <v>2320</v>
      </c>
    </row>
    <row r="167" spans="2:14">
      <c r="B167" s="883">
        <v>159</v>
      </c>
      <c r="C167" s="903" t="s">
        <v>3055</v>
      </c>
      <c r="D167" s="903" t="s">
        <v>2331</v>
      </c>
      <c r="E167" s="1138" t="s">
        <v>2763</v>
      </c>
      <c r="F167" s="1138"/>
      <c r="G167" s="290">
        <v>272657</v>
      </c>
      <c r="H167" s="903" t="s">
        <v>300</v>
      </c>
      <c r="I167" s="290">
        <v>9.5250000000000004</v>
      </c>
      <c r="J167" s="904">
        <v>9.5399999999999991</v>
      </c>
      <c r="K167" s="903" t="s">
        <v>2410</v>
      </c>
      <c r="L167" s="903" t="s">
        <v>2410</v>
      </c>
      <c r="M167" s="5" t="s">
        <v>2301</v>
      </c>
      <c r="N167" s="5" t="s">
        <v>2320</v>
      </c>
    </row>
    <row r="168" spans="2:14">
      <c r="B168" s="883">
        <v>160</v>
      </c>
      <c r="C168" s="903" t="s">
        <v>3056</v>
      </c>
      <c r="D168" s="903" t="s">
        <v>2350</v>
      </c>
      <c r="E168" s="1138" t="s">
        <v>3057</v>
      </c>
      <c r="F168" s="1138"/>
      <c r="G168" s="903" t="s">
        <v>1678</v>
      </c>
      <c r="H168" s="903" t="s">
        <v>300</v>
      </c>
      <c r="I168" s="904">
        <v>10</v>
      </c>
      <c r="J168" s="290">
        <v>10.015000000000001</v>
      </c>
      <c r="K168" s="903" t="s">
        <v>2410</v>
      </c>
      <c r="L168" s="903" t="s">
        <v>2410</v>
      </c>
      <c r="M168" s="5" t="s">
        <v>2301</v>
      </c>
      <c r="N168" s="5" t="s">
        <v>2320</v>
      </c>
    </row>
    <row r="169" spans="2:14">
      <c r="B169" s="883">
        <v>161</v>
      </c>
      <c r="C169" s="903" t="s">
        <v>3058</v>
      </c>
      <c r="D169" s="903" t="s">
        <v>2350</v>
      </c>
      <c r="E169" s="1148" t="s">
        <v>3059</v>
      </c>
      <c r="F169" s="1148"/>
      <c r="G169" s="903" t="s">
        <v>1678</v>
      </c>
      <c r="H169" s="903" t="s">
        <v>300</v>
      </c>
      <c r="I169" s="904">
        <v>12.7</v>
      </c>
      <c r="J169" s="290">
        <v>12.718</v>
      </c>
      <c r="K169" s="903" t="s">
        <v>2410</v>
      </c>
      <c r="L169" s="903" t="s">
        <v>2410</v>
      </c>
      <c r="M169" s="5" t="s">
        <v>2301</v>
      </c>
      <c r="N169" s="5" t="s">
        <v>2320</v>
      </c>
    </row>
    <row r="170" spans="2:14">
      <c r="B170" s="883">
        <v>162</v>
      </c>
      <c r="C170" s="903" t="s">
        <v>3060</v>
      </c>
      <c r="D170" s="903" t="s">
        <v>2350</v>
      </c>
      <c r="E170" s="1138" t="s">
        <v>3061</v>
      </c>
      <c r="F170" s="1138"/>
      <c r="G170" s="903" t="s">
        <v>1678</v>
      </c>
      <c r="H170" s="903" t="s">
        <v>300</v>
      </c>
      <c r="I170" s="904">
        <v>18</v>
      </c>
      <c r="J170" s="290">
        <v>18.018000000000001</v>
      </c>
      <c r="K170" s="903" t="s">
        <v>2410</v>
      </c>
      <c r="L170" s="903" t="s">
        <v>2410</v>
      </c>
      <c r="M170" s="5" t="s">
        <v>2301</v>
      </c>
      <c r="N170" s="5" t="s">
        <v>2320</v>
      </c>
    </row>
    <row r="171" spans="2:14">
      <c r="B171" s="883">
        <v>163</v>
      </c>
      <c r="C171" s="927" t="s">
        <v>3090</v>
      </c>
      <c r="D171" s="927" t="s">
        <v>2350</v>
      </c>
      <c r="E171" s="1138" t="s">
        <v>2553</v>
      </c>
      <c r="F171" s="1138"/>
      <c r="G171" s="927" t="s">
        <v>3090</v>
      </c>
      <c r="H171" s="927" t="s">
        <v>300</v>
      </c>
      <c r="I171" s="928">
        <v>12</v>
      </c>
      <c r="J171" s="290">
        <v>12.018000000000001</v>
      </c>
      <c r="K171" s="290" t="s">
        <v>2513</v>
      </c>
      <c r="L171" s="290" t="s">
        <v>2513</v>
      </c>
      <c r="M171" s="5" t="s">
        <v>3091</v>
      </c>
      <c r="N171" s="5" t="s">
        <v>3092</v>
      </c>
    </row>
    <row r="172" spans="2:14" s="931" customFormat="1">
      <c r="B172" s="931">
        <v>164</v>
      </c>
      <c r="C172" s="931" t="s">
        <v>3094</v>
      </c>
      <c r="D172" s="931" t="s">
        <v>1678</v>
      </c>
      <c r="E172" s="1138" t="s">
        <v>2543</v>
      </c>
      <c r="F172" s="1138"/>
      <c r="G172" s="931" t="s">
        <v>1678</v>
      </c>
      <c r="H172" s="931" t="s">
        <v>300</v>
      </c>
      <c r="I172" s="932">
        <v>6</v>
      </c>
      <c r="J172" s="931">
        <v>6.0119999999999996</v>
      </c>
      <c r="K172" s="931" t="s">
        <v>2468</v>
      </c>
      <c r="L172" s="931" t="s">
        <v>2468</v>
      </c>
      <c r="M172" s="5" t="s">
        <v>2301</v>
      </c>
      <c r="N172" s="5" t="s">
        <v>2320</v>
      </c>
    </row>
    <row r="173" spans="2:14" s="931" customFormat="1">
      <c r="B173" s="931">
        <v>165</v>
      </c>
      <c r="C173" s="931" t="s">
        <v>3095</v>
      </c>
      <c r="D173" s="931" t="s">
        <v>2350</v>
      </c>
      <c r="E173" s="1138" t="s">
        <v>3096</v>
      </c>
      <c r="F173" s="1138"/>
      <c r="G173" s="931" t="s">
        <v>1678</v>
      </c>
      <c r="H173" s="931" t="s">
        <v>300</v>
      </c>
      <c r="I173" s="932">
        <v>4.8250000000000002</v>
      </c>
      <c r="J173" s="931">
        <v>4.8369999999999997</v>
      </c>
      <c r="K173" s="931" t="s">
        <v>2402</v>
      </c>
      <c r="L173" s="931" t="s">
        <v>3097</v>
      </c>
      <c r="M173" s="5" t="s">
        <v>2301</v>
      </c>
      <c r="N173" s="5" t="s">
        <v>2320</v>
      </c>
    </row>
    <row r="174" spans="2:14" s="931" customFormat="1">
      <c r="B174" s="931">
        <v>166</v>
      </c>
      <c r="C174" s="931" t="s">
        <v>3098</v>
      </c>
      <c r="D174" s="931" t="s">
        <v>2350</v>
      </c>
      <c r="E174" s="1138" t="s">
        <v>3099</v>
      </c>
      <c r="F174" s="1138"/>
      <c r="G174" s="931" t="s">
        <v>1678</v>
      </c>
      <c r="H174" s="931" t="s">
        <v>300</v>
      </c>
      <c r="I174" s="932">
        <v>12.65</v>
      </c>
      <c r="J174" s="931">
        <v>12.664999999999999</v>
      </c>
      <c r="K174" s="931" t="s">
        <v>2513</v>
      </c>
      <c r="L174" s="931" t="s">
        <v>2513</v>
      </c>
      <c r="M174" s="5" t="s">
        <v>2301</v>
      </c>
      <c r="N174" s="5" t="s">
        <v>2320</v>
      </c>
    </row>
    <row r="175" spans="2:14" s="931" customFormat="1">
      <c r="B175" s="931">
        <v>167</v>
      </c>
      <c r="C175" s="931" t="s">
        <v>3100</v>
      </c>
      <c r="D175" s="931" t="s">
        <v>2350</v>
      </c>
      <c r="E175" s="1138" t="s">
        <v>3101</v>
      </c>
      <c r="F175" s="1138"/>
      <c r="G175" s="931" t="s">
        <v>1678</v>
      </c>
      <c r="H175" s="931" t="s">
        <v>300</v>
      </c>
      <c r="I175" s="932">
        <v>17.411999999999999</v>
      </c>
      <c r="J175" s="931">
        <v>17.43</v>
      </c>
      <c r="K175" s="931" t="s">
        <v>3102</v>
      </c>
      <c r="L175" s="931" t="s">
        <v>3102</v>
      </c>
      <c r="M175" s="5" t="s">
        <v>2301</v>
      </c>
      <c r="N175" s="5" t="s">
        <v>2320</v>
      </c>
    </row>
    <row r="176" spans="2:14" s="931" customFormat="1">
      <c r="B176" s="931">
        <v>168</v>
      </c>
      <c r="C176" s="931" t="s">
        <v>3103</v>
      </c>
      <c r="D176" s="931" t="s">
        <v>2350</v>
      </c>
      <c r="E176" s="1138" t="s">
        <v>3061</v>
      </c>
      <c r="F176" s="1138"/>
      <c r="G176" s="931" t="s">
        <v>1678</v>
      </c>
      <c r="H176" s="931" t="s">
        <v>300</v>
      </c>
      <c r="I176" s="932">
        <v>18</v>
      </c>
      <c r="J176" s="931">
        <v>18.018000000000001</v>
      </c>
      <c r="K176" s="935" t="s">
        <v>3132</v>
      </c>
      <c r="L176" s="935" t="s">
        <v>3132</v>
      </c>
      <c r="M176" s="5" t="s">
        <v>2301</v>
      </c>
      <c r="N176" s="5" t="s">
        <v>2320</v>
      </c>
    </row>
    <row r="177" spans="2:15" s="931" customFormat="1">
      <c r="B177" s="931">
        <v>169</v>
      </c>
      <c r="C177" s="931" t="s">
        <v>3104</v>
      </c>
      <c r="D177" s="931" t="s">
        <v>2350</v>
      </c>
      <c r="E177" s="1138" t="s">
        <v>3105</v>
      </c>
      <c r="F177" s="1138"/>
      <c r="G177" s="931" t="s">
        <v>1678</v>
      </c>
      <c r="H177" s="931" t="s">
        <v>300</v>
      </c>
      <c r="I177" s="932">
        <v>20</v>
      </c>
      <c r="J177" s="931">
        <v>20.021000000000001</v>
      </c>
      <c r="K177" s="931" t="s">
        <v>2413</v>
      </c>
      <c r="L177" s="931" t="s">
        <v>2413</v>
      </c>
      <c r="M177" s="5" t="s">
        <v>2301</v>
      </c>
      <c r="N177" s="5" t="s">
        <v>2320</v>
      </c>
    </row>
    <row r="178" spans="2:15" s="931" customFormat="1">
      <c r="B178" s="931">
        <v>170</v>
      </c>
      <c r="C178" s="931" t="s">
        <v>3106</v>
      </c>
      <c r="D178" s="931" t="s">
        <v>2350</v>
      </c>
      <c r="E178" s="1138" t="s">
        <v>3107</v>
      </c>
      <c r="F178" s="1138"/>
      <c r="G178" s="931" t="s">
        <v>1678</v>
      </c>
      <c r="H178" s="931" t="s">
        <v>300</v>
      </c>
      <c r="I178" s="932">
        <v>22</v>
      </c>
      <c r="J178" s="931">
        <v>22.021000000000001</v>
      </c>
      <c r="K178" s="931" t="s">
        <v>2413</v>
      </c>
      <c r="L178" s="931" t="s">
        <v>2413</v>
      </c>
      <c r="M178" s="5" t="s">
        <v>2301</v>
      </c>
      <c r="N178" s="5" t="s">
        <v>2320</v>
      </c>
    </row>
    <row r="179" spans="2:15" s="931" customFormat="1">
      <c r="B179" s="931">
        <v>171</v>
      </c>
      <c r="C179" s="931" t="s">
        <v>3108</v>
      </c>
      <c r="D179" s="931" t="s">
        <v>2350</v>
      </c>
      <c r="E179" s="1138" t="s">
        <v>2815</v>
      </c>
      <c r="F179" s="1138"/>
      <c r="G179" s="931" t="s">
        <v>1678</v>
      </c>
      <c r="H179" s="931" t="s">
        <v>300</v>
      </c>
      <c r="I179" s="932">
        <v>23</v>
      </c>
      <c r="J179" s="931">
        <v>23.021000000000001</v>
      </c>
      <c r="K179" s="931" t="s">
        <v>2531</v>
      </c>
      <c r="L179" s="931">
        <v>3189.25</v>
      </c>
      <c r="M179" s="5" t="s">
        <v>2301</v>
      </c>
      <c r="N179" s="5" t="s">
        <v>2320</v>
      </c>
    </row>
    <row r="180" spans="2:15" s="931" customFormat="1">
      <c r="B180" s="931">
        <v>172</v>
      </c>
      <c r="C180" s="931" t="s">
        <v>3109</v>
      </c>
      <c r="D180" s="931" t="s">
        <v>2350</v>
      </c>
      <c r="E180" s="1138" t="s">
        <v>3110</v>
      </c>
      <c r="F180" s="1138"/>
      <c r="G180" s="931" t="s">
        <v>1678</v>
      </c>
      <c r="H180" s="931" t="s">
        <v>300</v>
      </c>
      <c r="I180" s="932">
        <v>4.07</v>
      </c>
      <c r="J180" s="932">
        <v>4.16</v>
      </c>
      <c r="K180" s="931" t="s">
        <v>3111</v>
      </c>
      <c r="L180" s="931">
        <v>3189.4</v>
      </c>
      <c r="M180" s="5" t="s">
        <v>2301</v>
      </c>
      <c r="N180" s="5" t="s">
        <v>2320</v>
      </c>
    </row>
    <row r="181" spans="2:15" s="931" customFormat="1">
      <c r="B181" s="931">
        <v>173</v>
      </c>
      <c r="C181" s="931" t="s">
        <v>3112</v>
      </c>
      <c r="D181" s="931" t="s">
        <v>2350</v>
      </c>
      <c r="E181" s="1138" t="s">
        <v>3113</v>
      </c>
      <c r="F181" s="1138"/>
      <c r="G181" s="931" t="s">
        <v>1678</v>
      </c>
      <c r="H181" s="931" t="s">
        <v>300</v>
      </c>
      <c r="I181" s="932">
        <v>4.82</v>
      </c>
      <c r="J181" s="931">
        <v>4.8319999999999999</v>
      </c>
      <c r="K181" s="931" t="s">
        <v>2402</v>
      </c>
      <c r="L181" s="931" t="s">
        <v>2402</v>
      </c>
      <c r="M181" s="5" t="s">
        <v>2301</v>
      </c>
      <c r="N181" s="5" t="s">
        <v>2320</v>
      </c>
    </row>
    <row r="182" spans="2:15" s="931" customFormat="1">
      <c r="B182" s="931">
        <v>174</v>
      </c>
      <c r="C182" s="931" t="s">
        <v>3114</v>
      </c>
      <c r="D182" s="931" t="s">
        <v>2350</v>
      </c>
      <c r="E182" s="1138" t="s">
        <v>3115</v>
      </c>
      <c r="F182" s="1138"/>
      <c r="G182" s="931" t="s">
        <v>1678</v>
      </c>
      <c r="H182" s="931" t="s">
        <v>300</v>
      </c>
      <c r="I182" s="932">
        <v>9.5</v>
      </c>
      <c r="J182" s="931">
        <v>9.5150000000000006</v>
      </c>
      <c r="K182" s="931" t="s">
        <v>2410</v>
      </c>
      <c r="L182" s="931" t="s">
        <v>2410</v>
      </c>
      <c r="M182" s="5" t="s">
        <v>2301</v>
      </c>
      <c r="N182" s="5" t="s">
        <v>2320</v>
      </c>
    </row>
    <row r="183" spans="2:15" s="931" customFormat="1">
      <c r="B183" s="931">
        <v>175</v>
      </c>
      <c r="C183" s="931" t="s">
        <v>3116</v>
      </c>
      <c r="D183" s="931" t="s">
        <v>2350</v>
      </c>
      <c r="E183" s="1138" t="s">
        <v>2763</v>
      </c>
      <c r="F183" s="1138"/>
      <c r="G183" s="931" t="s">
        <v>1678</v>
      </c>
      <c r="H183" s="931" t="s">
        <v>300</v>
      </c>
      <c r="I183" s="932">
        <v>9.5250000000000004</v>
      </c>
      <c r="J183" s="931">
        <v>9.5399999999999991</v>
      </c>
      <c r="K183" s="931" t="s">
        <v>2410</v>
      </c>
      <c r="L183" s="931" t="s">
        <v>2410</v>
      </c>
      <c r="M183" s="5" t="s">
        <v>2301</v>
      </c>
      <c r="N183" s="5" t="s">
        <v>2320</v>
      </c>
    </row>
    <row r="184" spans="2:15" s="931" customFormat="1">
      <c r="B184" s="931">
        <v>176</v>
      </c>
      <c r="C184" s="931" t="s">
        <v>3117</v>
      </c>
      <c r="D184" s="931" t="s">
        <v>2350</v>
      </c>
      <c r="E184" s="1138" t="s">
        <v>2553</v>
      </c>
      <c r="F184" s="1138"/>
      <c r="G184" s="931" t="s">
        <v>1678</v>
      </c>
      <c r="H184" s="931" t="s">
        <v>300</v>
      </c>
      <c r="I184" s="932">
        <v>12</v>
      </c>
      <c r="J184" s="931">
        <v>12.018000000000001</v>
      </c>
      <c r="K184" s="931" t="s">
        <v>2513</v>
      </c>
      <c r="L184" s="931" t="s">
        <v>2513</v>
      </c>
      <c r="M184" s="5" t="s">
        <v>2301</v>
      </c>
      <c r="N184" s="5" t="s">
        <v>2320</v>
      </c>
    </row>
    <row r="185" spans="2:15" s="931" customFormat="1">
      <c r="B185" s="931">
        <v>177</v>
      </c>
      <c r="C185" s="931" t="s">
        <v>3118</v>
      </c>
      <c r="D185" s="931" t="s">
        <v>2350</v>
      </c>
      <c r="E185" s="1138" t="s">
        <v>3119</v>
      </c>
      <c r="F185" s="1138"/>
      <c r="G185" s="931" t="s">
        <v>1678</v>
      </c>
      <c r="H185" s="931" t="s">
        <v>300</v>
      </c>
      <c r="I185" s="932">
        <v>17</v>
      </c>
      <c r="J185" s="931">
        <v>17.018000000000001</v>
      </c>
      <c r="K185" s="931" t="s">
        <v>3102</v>
      </c>
      <c r="L185" s="931" t="s">
        <v>3102</v>
      </c>
      <c r="M185" s="5" t="s">
        <v>2301</v>
      </c>
      <c r="N185" s="5" t="s">
        <v>2320</v>
      </c>
    </row>
    <row r="186" spans="2:15" s="931" customFormat="1">
      <c r="B186" s="931">
        <v>178</v>
      </c>
      <c r="C186" s="931" t="s">
        <v>3120</v>
      </c>
      <c r="D186" s="931" t="s">
        <v>2350</v>
      </c>
      <c r="E186" s="1138" t="s">
        <v>3121</v>
      </c>
      <c r="F186" s="1138"/>
      <c r="G186" s="931" t="s">
        <v>1678</v>
      </c>
      <c r="H186" s="931" t="s">
        <v>300</v>
      </c>
      <c r="I186" s="932">
        <v>24</v>
      </c>
      <c r="J186" s="931">
        <v>24.021000000000001</v>
      </c>
      <c r="K186" s="931" t="s">
        <v>2531</v>
      </c>
      <c r="L186" s="931" t="s">
        <v>2531</v>
      </c>
      <c r="M186" s="5" t="s">
        <v>2301</v>
      </c>
      <c r="N186" s="5" t="s">
        <v>2320</v>
      </c>
    </row>
    <row r="187" spans="2:15" s="936" customFormat="1">
      <c r="B187" s="936">
        <v>179</v>
      </c>
      <c r="C187" s="936" t="s">
        <v>3122</v>
      </c>
      <c r="D187" s="936" t="s">
        <v>2350</v>
      </c>
      <c r="E187" s="1138" t="s">
        <v>3123</v>
      </c>
      <c r="F187" s="1138"/>
      <c r="G187" s="936" t="s">
        <v>1678</v>
      </c>
      <c r="H187" s="936" t="s">
        <v>300</v>
      </c>
      <c r="I187" s="937">
        <f>(9/16)*25.4</f>
        <v>14.2875</v>
      </c>
      <c r="J187" s="937">
        <f>I187+0.018</f>
        <v>14.3055</v>
      </c>
      <c r="K187" s="936" t="s">
        <v>2699</v>
      </c>
      <c r="L187" s="936" t="s">
        <v>2699</v>
      </c>
      <c r="M187" s="5" t="s">
        <v>2301</v>
      </c>
      <c r="N187" s="5" t="s">
        <v>2320</v>
      </c>
    </row>
    <row r="188" spans="2:15" s="936" customFormat="1">
      <c r="B188" s="936">
        <v>180</v>
      </c>
      <c r="C188" s="936" t="s">
        <v>3124</v>
      </c>
      <c r="D188" s="936" t="s">
        <v>2350</v>
      </c>
      <c r="E188" s="1138" t="s">
        <v>3125</v>
      </c>
      <c r="F188" s="1138"/>
      <c r="G188" s="936" t="s">
        <v>1678</v>
      </c>
      <c r="H188" s="936" t="s">
        <v>300</v>
      </c>
      <c r="I188" s="937">
        <f>(5/8)*25.4</f>
        <v>15.875</v>
      </c>
      <c r="J188" s="936">
        <v>15.891999999999999</v>
      </c>
      <c r="K188" s="936" t="s">
        <v>2699</v>
      </c>
      <c r="L188" s="936" t="s">
        <v>2699</v>
      </c>
      <c r="M188" s="5" t="s">
        <v>2301</v>
      </c>
      <c r="N188" s="5" t="s">
        <v>2320</v>
      </c>
    </row>
    <row r="189" spans="2:15">
      <c r="B189" s="940">
        <v>181</v>
      </c>
      <c r="C189" s="942" t="s">
        <v>3154</v>
      </c>
      <c r="D189" s="942" t="s">
        <v>2350</v>
      </c>
      <c r="E189" s="1138" t="s">
        <v>3155</v>
      </c>
      <c r="F189" s="1138"/>
      <c r="G189" s="942" t="s">
        <v>1678</v>
      </c>
      <c r="H189" s="942" t="s">
        <v>300</v>
      </c>
      <c r="I189" s="941">
        <v>6.35</v>
      </c>
      <c r="J189" s="940">
        <v>6.3650000000000002</v>
      </c>
      <c r="K189" s="942" t="s">
        <v>2402</v>
      </c>
      <c r="L189" s="942" t="s">
        <v>2402</v>
      </c>
      <c r="M189" s="5" t="s">
        <v>2301</v>
      </c>
      <c r="N189" s="5" t="s">
        <v>2320</v>
      </c>
    </row>
    <row r="190" spans="2:15">
      <c r="B190" s="940">
        <v>182</v>
      </c>
      <c r="C190" s="942" t="s">
        <v>3156</v>
      </c>
      <c r="D190" s="942" t="s">
        <v>2350</v>
      </c>
      <c r="E190" s="1138" t="s">
        <v>3157</v>
      </c>
      <c r="F190" s="1138"/>
      <c r="G190" s="942" t="s">
        <v>1678</v>
      </c>
      <c r="H190" s="942" t="s">
        <v>300</v>
      </c>
      <c r="I190" s="941">
        <v>12.7</v>
      </c>
      <c r="J190" s="940">
        <v>12.718</v>
      </c>
      <c r="K190" s="942" t="s">
        <v>2513</v>
      </c>
      <c r="L190" s="942" t="s">
        <v>2513</v>
      </c>
      <c r="M190" s="5" t="s">
        <v>2301</v>
      </c>
      <c r="N190" s="5" t="s">
        <v>2320</v>
      </c>
    </row>
    <row r="191" spans="2:15">
      <c r="B191" s="940">
        <v>183</v>
      </c>
      <c r="C191" s="948" t="s">
        <v>3186</v>
      </c>
      <c r="D191" s="948" t="s">
        <v>2350</v>
      </c>
      <c r="E191" s="1138" t="s">
        <v>2540</v>
      </c>
      <c r="F191" s="1138"/>
      <c r="G191" s="948" t="s">
        <v>1678</v>
      </c>
      <c r="H191" s="948" t="s">
        <v>300</v>
      </c>
      <c r="I191" s="941">
        <v>10</v>
      </c>
      <c r="J191" s="940">
        <v>10.015000000000001</v>
      </c>
      <c r="K191" s="948" t="s">
        <v>2410</v>
      </c>
      <c r="L191" s="948" t="s">
        <v>2410</v>
      </c>
      <c r="M191" s="5" t="s">
        <v>2301</v>
      </c>
      <c r="N191" s="5" t="s">
        <v>2320</v>
      </c>
      <c r="O191" s="948"/>
    </row>
    <row r="192" spans="2:15">
      <c r="B192" s="940">
        <v>184</v>
      </c>
      <c r="C192" s="948" t="s">
        <v>3187</v>
      </c>
      <c r="D192" s="948" t="s">
        <v>2350</v>
      </c>
      <c r="E192" s="1138" t="s">
        <v>3188</v>
      </c>
      <c r="F192" s="1138"/>
      <c r="G192" s="948" t="s">
        <v>1678</v>
      </c>
      <c r="H192" s="948" t="s">
        <v>300</v>
      </c>
      <c r="I192" s="941">
        <v>11.113</v>
      </c>
      <c r="J192" s="940">
        <v>11.131</v>
      </c>
      <c r="K192" s="948" t="s">
        <v>2410</v>
      </c>
      <c r="L192" s="948" t="s">
        <v>2410</v>
      </c>
      <c r="M192" s="5" t="s">
        <v>2301</v>
      </c>
      <c r="N192" s="5" t="s">
        <v>2320</v>
      </c>
    </row>
    <row r="193" spans="2:14">
      <c r="B193" s="940">
        <v>185</v>
      </c>
      <c r="C193" s="290" t="s">
        <v>3212</v>
      </c>
      <c r="D193" s="290" t="s">
        <v>2350</v>
      </c>
      <c r="E193" s="1138" t="s">
        <v>3213</v>
      </c>
      <c r="F193" s="1138"/>
      <c r="G193" s="940" t="s">
        <v>1678</v>
      </c>
      <c r="H193" s="940" t="s">
        <v>300</v>
      </c>
      <c r="I193" s="941">
        <v>3.2</v>
      </c>
      <c r="J193" s="940">
        <v>3.2120000000000002</v>
      </c>
      <c r="K193" s="940" t="s">
        <v>2893</v>
      </c>
      <c r="L193" s="940" t="s">
        <v>2893</v>
      </c>
      <c r="M193" s="5" t="s">
        <v>2301</v>
      </c>
      <c r="N193" s="5" t="s">
        <v>2320</v>
      </c>
    </row>
    <row r="194" spans="2:14">
      <c r="B194" s="940">
        <v>186</v>
      </c>
      <c r="C194" s="290" t="s">
        <v>3214</v>
      </c>
      <c r="D194" s="290" t="s">
        <v>2350</v>
      </c>
      <c r="E194" s="1138" t="s">
        <v>3215</v>
      </c>
      <c r="F194" s="1138"/>
      <c r="G194" s="969" t="s">
        <v>1678</v>
      </c>
      <c r="H194" s="940" t="s">
        <v>300</v>
      </c>
      <c r="I194" s="941">
        <v>3.5</v>
      </c>
      <c r="J194" s="940">
        <v>3.512</v>
      </c>
      <c r="K194" s="969" t="s">
        <v>2893</v>
      </c>
      <c r="L194" s="969" t="s">
        <v>2893</v>
      </c>
      <c r="M194" s="5" t="s">
        <v>2301</v>
      </c>
      <c r="N194" s="5" t="s">
        <v>2320</v>
      </c>
    </row>
    <row r="195" spans="2:14">
      <c r="B195" s="940">
        <v>187</v>
      </c>
      <c r="C195" s="290" t="s">
        <v>3216</v>
      </c>
      <c r="D195" s="290" t="s">
        <v>2350</v>
      </c>
      <c r="E195" s="1138" t="s">
        <v>3217</v>
      </c>
      <c r="F195" s="1138"/>
      <c r="G195" s="969" t="s">
        <v>1678</v>
      </c>
      <c r="H195" s="969" t="s">
        <v>300</v>
      </c>
      <c r="I195" s="941">
        <v>3.9620000000000002</v>
      </c>
      <c r="J195" s="970">
        <v>4.0599999999999996</v>
      </c>
      <c r="K195" s="940" t="s">
        <v>3111</v>
      </c>
      <c r="L195" s="940" t="s">
        <v>3111</v>
      </c>
      <c r="M195" s="5" t="s">
        <v>2301</v>
      </c>
      <c r="N195" s="5" t="s">
        <v>2320</v>
      </c>
    </row>
    <row r="196" spans="2:14">
      <c r="B196" s="940">
        <v>188</v>
      </c>
      <c r="C196" s="290" t="s">
        <v>3218</v>
      </c>
      <c r="D196" s="290" t="s">
        <v>2350</v>
      </c>
      <c r="E196" s="1138" t="s">
        <v>2781</v>
      </c>
      <c r="F196" s="1138"/>
      <c r="G196" s="969" t="s">
        <v>1678</v>
      </c>
      <c r="H196" s="969" t="s">
        <v>300</v>
      </c>
      <c r="I196" s="941">
        <v>4.8</v>
      </c>
      <c r="J196" s="940">
        <v>4.8120000000000003</v>
      </c>
      <c r="K196" s="940" t="s">
        <v>3111</v>
      </c>
      <c r="L196" s="940" t="s">
        <v>3111</v>
      </c>
      <c r="M196" s="5" t="s">
        <v>2301</v>
      </c>
      <c r="N196" s="5" t="s">
        <v>2320</v>
      </c>
    </row>
    <row r="197" spans="2:14">
      <c r="B197" s="940">
        <v>189</v>
      </c>
      <c r="C197" s="290" t="s">
        <v>3219</v>
      </c>
      <c r="D197" s="290" t="s">
        <v>2350</v>
      </c>
      <c r="E197" s="1138" t="s">
        <v>3220</v>
      </c>
      <c r="F197" s="1138"/>
      <c r="G197" s="940" t="s">
        <v>1678</v>
      </c>
      <c r="H197" s="940" t="s">
        <v>300</v>
      </c>
      <c r="I197" s="941">
        <v>6.6</v>
      </c>
      <c r="J197" s="940">
        <v>6.6150000000000002</v>
      </c>
      <c r="K197" s="940" t="s">
        <v>2468</v>
      </c>
      <c r="L197" s="940" t="s">
        <v>2468</v>
      </c>
      <c r="M197" s="5" t="s">
        <v>2301</v>
      </c>
      <c r="N197" s="5" t="s">
        <v>2320</v>
      </c>
    </row>
    <row r="198" spans="2:14">
      <c r="B198" s="940">
        <v>190</v>
      </c>
      <c r="C198" s="290" t="s">
        <v>3221</v>
      </c>
      <c r="D198" s="290" t="s">
        <v>2350</v>
      </c>
      <c r="E198" s="1138" t="s">
        <v>3222</v>
      </c>
      <c r="F198" s="1138"/>
      <c r="G198" s="940" t="s">
        <v>1678</v>
      </c>
      <c r="H198" s="940" t="s">
        <v>300</v>
      </c>
      <c r="I198" s="941">
        <v>7.92</v>
      </c>
      <c r="J198" s="940">
        <v>7.9349999999999996</v>
      </c>
      <c r="K198" s="940" t="s">
        <v>2904</v>
      </c>
      <c r="L198" s="940" t="s">
        <v>2904</v>
      </c>
      <c r="M198" s="5" t="s">
        <v>2301</v>
      </c>
      <c r="N198" s="5" t="s">
        <v>2320</v>
      </c>
    </row>
    <row r="199" spans="2:14">
      <c r="B199" s="940">
        <v>191</v>
      </c>
      <c r="C199" s="290" t="s">
        <v>3223</v>
      </c>
      <c r="D199" s="290" t="s">
        <v>2350</v>
      </c>
      <c r="E199" s="1138" t="s">
        <v>3224</v>
      </c>
      <c r="F199" s="1138"/>
      <c r="G199" s="940" t="s">
        <v>1678</v>
      </c>
      <c r="H199" s="940" t="s">
        <v>300</v>
      </c>
      <c r="I199" s="941">
        <v>8</v>
      </c>
      <c r="J199" s="940">
        <v>8.0220000000000002</v>
      </c>
      <c r="K199" s="969" t="s">
        <v>2904</v>
      </c>
      <c r="L199" s="969" t="s">
        <v>2904</v>
      </c>
      <c r="M199" s="5" t="s">
        <v>2301</v>
      </c>
      <c r="N199" s="5" t="s">
        <v>2320</v>
      </c>
    </row>
    <row r="200" spans="2:14">
      <c r="B200" s="940">
        <v>192</v>
      </c>
      <c r="C200" s="290" t="s">
        <v>3225</v>
      </c>
      <c r="D200" s="290" t="s">
        <v>2350</v>
      </c>
      <c r="E200" s="1138" t="s">
        <v>2694</v>
      </c>
      <c r="F200" s="1138"/>
      <c r="G200" s="940" t="s">
        <v>1678</v>
      </c>
      <c r="H200" s="940" t="s">
        <v>300</v>
      </c>
      <c r="I200" s="941">
        <v>9</v>
      </c>
      <c r="J200" s="940">
        <v>9.0150000000000006</v>
      </c>
      <c r="K200" s="940" t="s">
        <v>2410</v>
      </c>
      <c r="L200" s="940" t="s">
        <v>2410</v>
      </c>
      <c r="M200" s="5" t="s">
        <v>2301</v>
      </c>
      <c r="N200" s="5" t="s">
        <v>2320</v>
      </c>
    </row>
    <row r="201" spans="2:14">
      <c r="B201" s="940">
        <v>193</v>
      </c>
      <c r="C201" s="290" t="s">
        <v>3226</v>
      </c>
      <c r="D201" s="290" t="s">
        <v>2350</v>
      </c>
      <c r="E201" s="1138" t="s">
        <v>3227</v>
      </c>
      <c r="F201" s="1138"/>
      <c r="G201" s="969" t="s">
        <v>1678</v>
      </c>
      <c r="H201" s="969" t="s">
        <v>300</v>
      </c>
      <c r="I201" s="941">
        <v>9.4749999999999996</v>
      </c>
      <c r="J201" s="940">
        <v>9.49</v>
      </c>
      <c r="K201" s="969" t="s">
        <v>2410</v>
      </c>
      <c r="L201" s="969" t="s">
        <v>2410</v>
      </c>
      <c r="M201" s="5" t="s">
        <v>2301</v>
      </c>
      <c r="N201" s="5" t="s">
        <v>2320</v>
      </c>
    </row>
    <row r="202" spans="2:14">
      <c r="B202" s="940">
        <v>194</v>
      </c>
      <c r="C202" s="290" t="s">
        <v>3228</v>
      </c>
      <c r="D202" s="290" t="s">
        <v>2350</v>
      </c>
      <c r="E202" s="1138" t="s">
        <v>2696</v>
      </c>
      <c r="F202" s="1138"/>
      <c r="G202" s="940" t="s">
        <v>1678</v>
      </c>
      <c r="H202" s="940" t="s">
        <v>300</v>
      </c>
      <c r="I202" s="941">
        <v>13</v>
      </c>
      <c r="J202" s="940">
        <v>13.018000000000001</v>
      </c>
      <c r="K202" s="940" t="s">
        <v>2513</v>
      </c>
      <c r="L202" s="940" t="s">
        <v>2513</v>
      </c>
      <c r="M202" s="5" t="s">
        <v>2301</v>
      </c>
      <c r="N202" s="5" t="s">
        <v>2320</v>
      </c>
    </row>
    <row r="203" spans="2:14">
      <c r="B203" s="940">
        <v>195</v>
      </c>
      <c r="C203" s="290" t="s">
        <v>3229</v>
      </c>
      <c r="D203" s="290" t="s">
        <v>2350</v>
      </c>
      <c r="E203" s="1138" t="s">
        <v>2698</v>
      </c>
      <c r="F203" s="1138"/>
      <c r="G203" s="969" t="s">
        <v>1678</v>
      </c>
      <c r="H203" s="969" t="s">
        <v>300</v>
      </c>
      <c r="I203" s="941">
        <v>14</v>
      </c>
      <c r="J203" s="940">
        <v>14.018000000000001</v>
      </c>
      <c r="K203" s="940" t="s">
        <v>2699</v>
      </c>
      <c r="L203" s="940" t="s">
        <v>2699</v>
      </c>
      <c r="M203" s="5" t="s">
        <v>2301</v>
      </c>
      <c r="N203" s="5" t="s">
        <v>2320</v>
      </c>
    </row>
    <row r="204" spans="2:14">
      <c r="B204" s="940">
        <v>196</v>
      </c>
      <c r="C204" s="290" t="s">
        <v>3230</v>
      </c>
      <c r="D204" s="290" t="s">
        <v>1678</v>
      </c>
      <c r="E204" s="1138" t="s">
        <v>2701</v>
      </c>
      <c r="F204" s="1138"/>
      <c r="G204" s="940" t="s">
        <v>1678</v>
      </c>
      <c r="H204" s="940" t="s">
        <v>300</v>
      </c>
      <c r="I204" s="941">
        <v>15</v>
      </c>
      <c r="J204" s="940">
        <v>15.018000000000001</v>
      </c>
      <c r="K204" s="940" t="s">
        <v>2699</v>
      </c>
      <c r="L204" s="940" t="s">
        <v>2699</v>
      </c>
      <c r="M204" s="5" t="s">
        <v>2301</v>
      </c>
      <c r="N204" s="5" t="s">
        <v>2320</v>
      </c>
    </row>
    <row r="205" spans="2:14">
      <c r="B205" s="940">
        <v>197</v>
      </c>
      <c r="C205" s="290" t="s">
        <v>3231</v>
      </c>
      <c r="D205" s="290" t="s">
        <v>1678</v>
      </c>
      <c r="E205" s="1138" t="s">
        <v>2703</v>
      </c>
      <c r="F205" s="1138"/>
      <c r="G205" s="969" t="s">
        <v>1678</v>
      </c>
      <c r="H205" s="969" t="s">
        <v>300</v>
      </c>
      <c r="I205" s="941">
        <v>16</v>
      </c>
      <c r="J205" s="940">
        <v>16.018000000000001</v>
      </c>
      <c r="K205" s="969" t="s">
        <v>2699</v>
      </c>
      <c r="L205" s="969" t="s">
        <v>2699</v>
      </c>
      <c r="M205" s="5" t="s">
        <v>2301</v>
      </c>
      <c r="N205" s="5" t="s">
        <v>2320</v>
      </c>
    </row>
    <row r="206" spans="2:14">
      <c r="B206" s="940">
        <v>198</v>
      </c>
      <c r="C206" s="290" t="s">
        <v>3232</v>
      </c>
      <c r="D206" s="290" t="s">
        <v>1678</v>
      </c>
      <c r="E206" s="1138" t="s">
        <v>3233</v>
      </c>
      <c r="F206" s="1138"/>
      <c r="G206" s="940" t="s">
        <v>1678</v>
      </c>
      <c r="H206" s="940" t="s">
        <v>300</v>
      </c>
      <c r="I206" s="941">
        <v>17</v>
      </c>
      <c r="J206" s="940">
        <v>17.018000000000001</v>
      </c>
      <c r="K206" s="940" t="s">
        <v>3102</v>
      </c>
      <c r="L206" s="940" t="s">
        <v>3102</v>
      </c>
      <c r="M206" s="5" t="s">
        <v>2301</v>
      </c>
      <c r="N206" s="5" t="s">
        <v>2320</v>
      </c>
    </row>
    <row r="207" spans="2:14">
      <c r="B207" s="940">
        <v>199</v>
      </c>
      <c r="C207" s="290" t="s">
        <v>3234</v>
      </c>
      <c r="D207" s="290" t="s">
        <v>1678</v>
      </c>
      <c r="E207" s="1138" t="s">
        <v>3233</v>
      </c>
      <c r="F207" s="1138"/>
      <c r="G207" s="940" t="s">
        <v>1678</v>
      </c>
      <c r="H207" s="940" t="s">
        <v>300</v>
      </c>
      <c r="I207" s="970">
        <v>17</v>
      </c>
      <c r="J207" s="969">
        <v>17.018000000000001</v>
      </c>
      <c r="K207" s="969" t="s">
        <v>3102</v>
      </c>
      <c r="L207" s="969" t="s">
        <v>3102</v>
      </c>
      <c r="M207" s="5" t="s">
        <v>2301</v>
      </c>
      <c r="N207" s="5" t="s">
        <v>2320</v>
      </c>
    </row>
    <row r="208" spans="2:14">
      <c r="B208" s="940">
        <v>200</v>
      </c>
      <c r="C208" s="290" t="s">
        <v>3235</v>
      </c>
      <c r="D208" s="290" t="s">
        <v>1678</v>
      </c>
      <c r="E208" s="1138" t="s">
        <v>2705</v>
      </c>
      <c r="F208" s="1138"/>
      <c r="G208" s="940" t="s">
        <v>1678</v>
      </c>
      <c r="H208" s="940" t="s">
        <v>300</v>
      </c>
      <c r="I208" s="941">
        <v>18</v>
      </c>
      <c r="J208" s="940">
        <v>18.018000000000001</v>
      </c>
      <c r="K208" s="940" t="s">
        <v>3132</v>
      </c>
      <c r="L208" s="940" t="s">
        <v>3132</v>
      </c>
      <c r="M208" s="5" t="s">
        <v>2301</v>
      </c>
      <c r="N208" s="5" t="s">
        <v>2320</v>
      </c>
    </row>
    <row r="209" spans="2:15" s="969" customFormat="1">
      <c r="B209" s="969">
        <v>201</v>
      </c>
      <c r="C209" s="969" t="s">
        <v>3236</v>
      </c>
      <c r="D209" s="969" t="s">
        <v>1678</v>
      </c>
      <c r="E209" s="1138" t="s">
        <v>2705</v>
      </c>
      <c r="F209" s="1138"/>
      <c r="G209" s="969" t="s">
        <v>1678</v>
      </c>
      <c r="H209" s="969" t="s">
        <v>300</v>
      </c>
      <c r="I209" s="970">
        <v>18</v>
      </c>
      <c r="J209" s="969">
        <v>18.018000000000001</v>
      </c>
      <c r="K209" s="969" t="s">
        <v>3132</v>
      </c>
      <c r="L209" s="969" t="s">
        <v>3132</v>
      </c>
      <c r="M209" s="5" t="s">
        <v>2301</v>
      </c>
      <c r="N209" s="5" t="s">
        <v>2320</v>
      </c>
    </row>
    <row r="210" spans="2:15" s="969" customFormat="1">
      <c r="B210" s="969">
        <v>202</v>
      </c>
      <c r="C210" s="969" t="s">
        <v>3237</v>
      </c>
      <c r="D210" s="969" t="s">
        <v>1678</v>
      </c>
      <c r="E210" s="1138" t="s">
        <v>2530</v>
      </c>
      <c r="F210" s="1138"/>
      <c r="G210" s="969" t="s">
        <v>1678</v>
      </c>
      <c r="H210" s="969" t="s">
        <v>300</v>
      </c>
      <c r="I210" s="970">
        <v>19</v>
      </c>
      <c r="J210" s="969">
        <v>19.021000000000001</v>
      </c>
      <c r="K210" s="969" t="s">
        <v>3238</v>
      </c>
      <c r="L210" s="969" t="s">
        <v>3238</v>
      </c>
      <c r="M210" s="5" t="s">
        <v>2301</v>
      </c>
      <c r="N210" s="5" t="s">
        <v>2320</v>
      </c>
    </row>
    <row r="211" spans="2:15" s="969" customFormat="1">
      <c r="B211" s="969">
        <v>203</v>
      </c>
      <c r="C211" s="969" t="s">
        <v>3239</v>
      </c>
      <c r="D211" s="969" t="s">
        <v>1678</v>
      </c>
      <c r="E211" s="1138" t="s">
        <v>2707</v>
      </c>
      <c r="F211" s="1138"/>
      <c r="G211" s="971" t="s">
        <v>1678</v>
      </c>
      <c r="H211" s="971" t="s">
        <v>300</v>
      </c>
      <c r="I211" s="970">
        <v>20</v>
      </c>
      <c r="J211" s="969">
        <v>20.021000000000001</v>
      </c>
      <c r="K211" s="969" t="s">
        <v>2413</v>
      </c>
      <c r="L211" s="969" t="s">
        <v>2413</v>
      </c>
      <c r="M211" s="5" t="s">
        <v>2301</v>
      </c>
      <c r="N211" s="5" t="s">
        <v>2320</v>
      </c>
    </row>
    <row r="212" spans="2:15" s="969" customFormat="1">
      <c r="B212" s="969">
        <v>204</v>
      </c>
      <c r="C212" s="969" t="s">
        <v>3240</v>
      </c>
      <c r="D212" s="969" t="s">
        <v>1678</v>
      </c>
      <c r="E212" s="1138" t="s">
        <v>2669</v>
      </c>
      <c r="F212" s="1138"/>
      <c r="G212" s="969" t="s">
        <v>1678</v>
      </c>
      <c r="H212" s="969" t="s">
        <v>300</v>
      </c>
      <c r="I212" s="970">
        <v>21</v>
      </c>
      <c r="J212" s="969">
        <v>21.021000000000001</v>
      </c>
      <c r="K212" s="971" t="s">
        <v>2413</v>
      </c>
      <c r="L212" s="971" t="s">
        <v>2413</v>
      </c>
      <c r="M212" s="5" t="s">
        <v>2301</v>
      </c>
      <c r="N212" s="5" t="s">
        <v>2320</v>
      </c>
    </row>
    <row r="213" spans="2:15" s="969" customFormat="1">
      <c r="B213" s="969">
        <v>205</v>
      </c>
      <c r="C213" s="969" t="s">
        <v>3241</v>
      </c>
      <c r="D213" s="969" t="s">
        <v>1678</v>
      </c>
      <c r="E213" s="1138" t="s">
        <v>2709</v>
      </c>
      <c r="F213" s="1138"/>
      <c r="G213" s="971" t="s">
        <v>1678</v>
      </c>
      <c r="H213" s="971" t="s">
        <v>300</v>
      </c>
      <c r="I213" s="970">
        <v>22</v>
      </c>
      <c r="J213" s="969">
        <v>22.021000000000001</v>
      </c>
      <c r="K213" s="971" t="s">
        <v>2413</v>
      </c>
      <c r="L213" s="971" t="s">
        <v>2413</v>
      </c>
      <c r="M213" s="5" t="s">
        <v>2301</v>
      </c>
      <c r="N213" s="5" t="s">
        <v>2320</v>
      </c>
    </row>
    <row r="214" spans="2:15" s="969" customFormat="1">
      <c r="B214" s="969">
        <v>206</v>
      </c>
      <c r="C214" s="969" t="s">
        <v>3242</v>
      </c>
      <c r="D214" s="969" t="s">
        <v>1678</v>
      </c>
      <c r="E214" s="1138" t="s">
        <v>2709</v>
      </c>
      <c r="F214" s="1138"/>
      <c r="G214" s="971" t="s">
        <v>1678</v>
      </c>
      <c r="H214" s="971" t="s">
        <v>300</v>
      </c>
      <c r="I214" s="972">
        <v>22</v>
      </c>
      <c r="J214" s="971">
        <v>22.021000000000001</v>
      </c>
      <c r="K214" s="971" t="s">
        <v>2413</v>
      </c>
      <c r="L214" s="971" t="s">
        <v>2413</v>
      </c>
      <c r="M214" s="5" t="s">
        <v>2301</v>
      </c>
      <c r="N214" s="5" t="s">
        <v>2320</v>
      </c>
    </row>
    <row r="215" spans="2:15" s="969" customFormat="1">
      <c r="B215" s="969">
        <v>207</v>
      </c>
      <c r="C215" s="969" t="s">
        <v>3243</v>
      </c>
      <c r="D215" s="969" t="s">
        <v>1678</v>
      </c>
      <c r="E215" s="1138" t="s">
        <v>2815</v>
      </c>
      <c r="F215" s="1138"/>
      <c r="G215" s="971" t="s">
        <v>1678</v>
      </c>
      <c r="H215" s="971" t="s">
        <v>300</v>
      </c>
      <c r="I215" s="970">
        <v>23</v>
      </c>
      <c r="J215" s="969">
        <v>23.021000000000001</v>
      </c>
      <c r="K215" s="969" t="s">
        <v>2531</v>
      </c>
      <c r="L215" s="969" t="s">
        <v>2531</v>
      </c>
      <c r="M215" s="5" t="s">
        <v>2301</v>
      </c>
      <c r="N215" s="5" t="s">
        <v>2320</v>
      </c>
    </row>
    <row r="216" spans="2:15" s="969" customFormat="1">
      <c r="B216" s="969">
        <v>208</v>
      </c>
      <c r="C216" s="969" t="s">
        <v>3244</v>
      </c>
      <c r="D216" s="969" t="s">
        <v>1678</v>
      </c>
      <c r="E216" s="1138" t="s">
        <v>3245</v>
      </c>
      <c r="F216" s="1138"/>
      <c r="G216" s="971" t="s">
        <v>1678</v>
      </c>
      <c r="H216" s="971" t="s">
        <v>300</v>
      </c>
      <c r="I216" s="970">
        <v>24</v>
      </c>
      <c r="J216" s="969">
        <v>24.021000000000001</v>
      </c>
      <c r="K216" s="971" t="s">
        <v>2531</v>
      </c>
      <c r="L216" s="971" t="s">
        <v>2531</v>
      </c>
      <c r="M216" s="5" t="s">
        <v>2301</v>
      </c>
      <c r="N216" s="5" t="s">
        <v>2320</v>
      </c>
    </row>
    <row r="217" spans="2:15" s="969" customFormat="1">
      <c r="B217" s="969">
        <v>209</v>
      </c>
      <c r="C217" s="969" t="s">
        <v>3246</v>
      </c>
      <c r="D217" s="969" t="s">
        <v>1678</v>
      </c>
      <c r="E217" s="1138" t="s">
        <v>3245</v>
      </c>
      <c r="F217" s="1138"/>
      <c r="G217" s="971" t="s">
        <v>1678</v>
      </c>
      <c r="H217" s="971" t="s">
        <v>300</v>
      </c>
      <c r="I217" s="972">
        <v>24</v>
      </c>
      <c r="J217" s="971">
        <v>24.021000000000001</v>
      </c>
      <c r="K217" s="971" t="s">
        <v>2531</v>
      </c>
      <c r="L217" s="971" t="s">
        <v>2531</v>
      </c>
      <c r="M217" s="5" t="s">
        <v>2301</v>
      </c>
      <c r="N217" s="5" t="s">
        <v>2320</v>
      </c>
    </row>
    <row r="218" spans="2:15" s="969" customFormat="1">
      <c r="B218" s="969">
        <v>210</v>
      </c>
      <c r="C218" s="969" t="s">
        <v>3257</v>
      </c>
      <c r="D218" s="969" t="s">
        <v>1678</v>
      </c>
      <c r="E218" s="1138" t="s">
        <v>2528</v>
      </c>
      <c r="F218" s="1138"/>
      <c r="G218" s="969" t="s">
        <v>1678</v>
      </c>
      <c r="H218" s="969" t="s">
        <v>300</v>
      </c>
      <c r="I218" s="970">
        <v>25</v>
      </c>
      <c r="J218" s="969">
        <v>25.021000000000001</v>
      </c>
      <c r="K218" s="978" t="s">
        <v>2531</v>
      </c>
      <c r="L218" s="978" t="s">
        <v>2531</v>
      </c>
      <c r="M218" s="5" t="s">
        <v>2301</v>
      </c>
      <c r="N218" s="5" t="s">
        <v>2320</v>
      </c>
    </row>
    <row r="219" spans="2:15" s="969" customFormat="1">
      <c r="B219" s="969">
        <v>211</v>
      </c>
      <c r="C219" s="969" t="s">
        <v>3258</v>
      </c>
      <c r="D219" s="969" t="s">
        <v>1678</v>
      </c>
      <c r="E219" s="1138" t="s">
        <v>3259</v>
      </c>
      <c r="F219" s="1138"/>
      <c r="G219" s="978" t="s">
        <v>1678</v>
      </c>
      <c r="H219" s="978" t="s">
        <v>300</v>
      </c>
      <c r="I219" s="970">
        <v>26</v>
      </c>
      <c r="J219" s="969">
        <v>26.021000000000001</v>
      </c>
      <c r="K219" s="978" t="s">
        <v>2531</v>
      </c>
      <c r="L219" s="978" t="s">
        <v>2531</v>
      </c>
      <c r="M219" s="5" t="s">
        <v>2301</v>
      </c>
      <c r="N219" s="5" t="s">
        <v>2320</v>
      </c>
    </row>
    <row r="220" spans="2:15" s="969" customFormat="1">
      <c r="B220" s="969">
        <v>212</v>
      </c>
      <c r="C220" s="969" t="s">
        <v>3260</v>
      </c>
      <c r="D220" s="969" t="s">
        <v>1678</v>
      </c>
      <c r="E220" s="1138" t="s">
        <v>3261</v>
      </c>
      <c r="F220" s="1138"/>
      <c r="G220" s="969" t="s">
        <v>1678</v>
      </c>
      <c r="H220" s="969" t="s">
        <v>300</v>
      </c>
      <c r="I220" s="970">
        <v>27</v>
      </c>
      <c r="J220" s="969">
        <v>27.021000000000001</v>
      </c>
      <c r="K220" s="978" t="s">
        <v>2531</v>
      </c>
      <c r="L220" s="978" t="s">
        <v>2531</v>
      </c>
      <c r="M220" s="5" t="s">
        <v>2301</v>
      </c>
      <c r="N220" s="5" t="s">
        <v>2320</v>
      </c>
    </row>
    <row r="221" spans="2:15" s="969" customFormat="1">
      <c r="B221" s="969">
        <v>213</v>
      </c>
      <c r="C221" s="969" t="s">
        <v>3262</v>
      </c>
      <c r="D221" s="969" t="s">
        <v>1678</v>
      </c>
      <c r="E221" s="1138" t="s">
        <v>2819</v>
      </c>
      <c r="F221" s="1138"/>
      <c r="G221" s="969" t="s">
        <v>1678</v>
      </c>
      <c r="H221" s="969" t="s">
        <v>300</v>
      </c>
      <c r="I221" s="970">
        <v>28</v>
      </c>
      <c r="J221" s="969">
        <v>28.021000000000001</v>
      </c>
      <c r="K221" s="969" t="s">
        <v>2518</v>
      </c>
      <c r="L221" s="969" t="s">
        <v>2518</v>
      </c>
      <c r="M221" s="5" t="s">
        <v>2301</v>
      </c>
      <c r="N221" s="5" t="s">
        <v>2320</v>
      </c>
      <c r="O221" s="978"/>
    </row>
    <row r="222" spans="2:15" s="969" customFormat="1">
      <c r="B222" s="969">
        <v>214</v>
      </c>
      <c r="C222" s="969" t="s">
        <v>3263</v>
      </c>
      <c r="D222" s="969" t="s">
        <v>2350</v>
      </c>
      <c r="E222" s="1138" t="s">
        <v>3264</v>
      </c>
      <c r="F222" s="1138"/>
      <c r="G222" s="969" t="s">
        <v>1678</v>
      </c>
      <c r="H222" s="969" t="s">
        <v>300</v>
      </c>
      <c r="I222" s="970">
        <v>28.6</v>
      </c>
      <c r="J222" s="969">
        <v>28.620999999999999</v>
      </c>
      <c r="K222" s="978" t="s">
        <v>2518</v>
      </c>
      <c r="L222" s="978" t="s">
        <v>2518</v>
      </c>
      <c r="M222" s="5" t="s">
        <v>2301</v>
      </c>
      <c r="N222" s="5" t="s">
        <v>2320</v>
      </c>
    </row>
    <row r="223" spans="2:15" s="969" customFormat="1">
      <c r="B223" s="969">
        <v>215</v>
      </c>
      <c r="C223" s="969" t="s">
        <v>3265</v>
      </c>
      <c r="D223" s="969" t="s">
        <v>1678</v>
      </c>
      <c r="E223" s="1138" t="s">
        <v>3266</v>
      </c>
      <c r="F223" s="1138"/>
      <c r="G223" s="969" t="s">
        <v>1678</v>
      </c>
      <c r="H223" s="969" t="s">
        <v>300</v>
      </c>
      <c r="I223" s="970">
        <v>30</v>
      </c>
      <c r="J223" s="969">
        <v>30.021000000000001</v>
      </c>
      <c r="K223" s="978" t="s">
        <v>2518</v>
      </c>
      <c r="L223" s="978" t="s">
        <v>2518</v>
      </c>
      <c r="M223" s="5" t="s">
        <v>2301</v>
      </c>
      <c r="N223" s="5" t="s">
        <v>2320</v>
      </c>
    </row>
    <row r="224" spans="2:15" s="969" customFormat="1">
      <c r="B224" s="969">
        <v>216</v>
      </c>
      <c r="C224" s="969" t="s">
        <v>3267</v>
      </c>
      <c r="D224" s="969" t="s">
        <v>2350</v>
      </c>
      <c r="E224" s="1138" t="s">
        <v>3155</v>
      </c>
      <c r="F224" s="1138"/>
      <c r="G224" s="969" t="s">
        <v>1678</v>
      </c>
      <c r="H224" s="969" t="s">
        <v>300</v>
      </c>
      <c r="I224" s="970">
        <v>6.35</v>
      </c>
      <c r="J224" s="969">
        <v>6.3650000000000002</v>
      </c>
      <c r="K224" s="969" t="s">
        <v>2468</v>
      </c>
      <c r="L224" s="969" t="s">
        <v>2468</v>
      </c>
      <c r="M224" s="5" t="s">
        <v>2301</v>
      </c>
      <c r="N224" s="5" t="s">
        <v>2320</v>
      </c>
    </row>
    <row r="225" spans="2:14" s="969" customFormat="1">
      <c r="B225" s="969">
        <v>217</v>
      </c>
      <c r="C225" s="969" t="s">
        <v>3268</v>
      </c>
      <c r="D225" s="969" t="s">
        <v>2350</v>
      </c>
      <c r="E225" s="1138" t="s">
        <v>3269</v>
      </c>
      <c r="F225" s="1138"/>
      <c r="G225" s="969" t="s">
        <v>1678</v>
      </c>
      <c r="H225" s="969" t="s">
        <v>300</v>
      </c>
      <c r="I225" s="970">
        <v>7.9379999999999997</v>
      </c>
      <c r="J225" s="969">
        <v>7.9530000000000003</v>
      </c>
      <c r="K225" s="969" t="s">
        <v>2477</v>
      </c>
      <c r="L225" s="969" t="s">
        <v>2477</v>
      </c>
      <c r="M225" s="5" t="s">
        <v>2301</v>
      </c>
      <c r="N225" s="5" t="s">
        <v>2320</v>
      </c>
    </row>
    <row r="226" spans="2:14" s="969" customFormat="1">
      <c r="B226" s="969">
        <v>218</v>
      </c>
      <c r="C226" s="969" t="s">
        <v>3270</v>
      </c>
      <c r="D226" s="969" t="s">
        <v>2350</v>
      </c>
      <c r="E226" s="1138" t="s">
        <v>3271</v>
      </c>
      <c r="F226" s="1138"/>
      <c r="G226" s="969" t="s">
        <v>1678</v>
      </c>
      <c r="H226" s="969" t="s">
        <v>300</v>
      </c>
      <c r="I226" s="970">
        <v>9.5250000000000004</v>
      </c>
      <c r="J226" s="979">
        <v>9.5399999999999991</v>
      </c>
      <c r="K226" s="969" t="s">
        <v>2410</v>
      </c>
      <c r="L226" s="969" t="s">
        <v>2410</v>
      </c>
      <c r="M226" s="5" t="s">
        <v>2301</v>
      </c>
      <c r="N226" s="5" t="s">
        <v>2320</v>
      </c>
    </row>
    <row r="227" spans="2:14" s="969" customFormat="1">
      <c r="B227" s="969">
        <v>219</v>
      </c>
      <c r="C227" s="969" t="s">
        <v>3288</v>
      </c>
      <c r="D227" s="969" t="s">
        <v>3289</v>
      </c>
      <c r="E227" s="1138" t="s">
        <v>3290</v>
      </c>
      <c r="F227" s="1138"/>
      <c r="G227" s="711" t="s">
        <v>8</v>
      </c>
      <c r="H227" s="969" t="s">
        <v>300</v>
      </c>
      <c r="I227" s="989">
        <v>3.8734999999999999</v>
      </c>
      <c r="J227" s="969">
        <v>4.0513000000000003</v>
      </c>
      <c r="K227" s="969" t="s">
        <v>3111</v>
      </c>
      <c r="L227" s="969" t="s">
        <v>3111</v>
      </c>
      <c r="M227" s="5" t="s">
        <v>2571</v>
      </c>
      <c r="N227" s="5" t="s">
        <v>3291</v>
      </c>
    </row>
    <row r="228" spans="2:14" s="969" customFormat="1">
      <c r="B228" s="969">
        <v>220</v>
      </c>
      <c r="C228" s="969" t="s">
        <v>3292</v>
      </c>
      <c r="D228" s="969" t="s">
        <v>3293</v>
      </c>
      <c r="E228" s="1138" t="s">
        <v>3294</v>
      </c>
      <c r="F228" s="1138"/>
      <c r="G228" s="969" t="s">
        <v>1678</v>
      </c>
      <c r="H228" s="969" t="s">
        <v>300</v>
      </c>
      <c r="I228" s="991">
        <v>2.032</v>
      </c>
      <c r="J228" s="969">
        <v>2.1335999999999999</v>
      </c>
      <c r="K228" s="969" t="s">
        <v>3295</v>
      </c>
      <c r="L228" s="969" t="s">
        <v>3295</v>
      </c>
      <c r="M228" s="5" t="s">
        <v>3296</v>
      </c>
      <c r="N228" s="5" t="s">
        <v>3297</v>
      </c>
    </row>
    <row r="229" spans="2:14" s="990" customFormat="1">
      <c r="B229" s="990">
        <v>221</v>
      </c>
      <c r="C229" s="990" t="s">
        <v>3298</v>
      </c>
      <c r="D229" s="990" t="s">
        <v>3293</v>
      </c>
      <c r="E229" s="1138" t="s">
        <v>3299</v>
      </c>
      <c r="F229" s="1138"/>
      <c r="G229" s="990" t="s">
        <v>1678</v>
      </c>
      <c r="H229" s="990" t="s">
        <v>300</v>
      </c>
      <c r="I229" s="991">
        <v>3.6067999999999998</v>
      </c>
      <c r="J229" s="990">
        <v>3.7084000000000001</v>
      </c>
      <c r="K229" s="990" t="s">
        <v>3111</v>
      </c>
      <c r="L229" s="990" t="s">
        <v>3111</v>
      </c>
      <c r="M229" s="5" t="s">
        <v>3296</v>
      </c>
      <c r="N229" s="5" t="s">
        <v>3297</v>
      </c>
    </row>
    <row r="230" spans="2:14" s="990" customFormat="1">
      <c r="B230" s="990">
        <v>222</v>
      </c>
      <c r="C230" s="990" t="s">
        <v>3300</v>
      </c>
      <c r="D230" s="990" t="s">
        <v>3293</v>
      </c>
      <c r="E230" s="1138" t="s">
        <v>3301</v>
      </c>
      <c r="F230" s="1138"/>
      <c r="G230" s="990" t="s">
        <v>1678</v>
      </c>
      <c r="H230" s="990" t="s">
        <v>300</v>
      </c>
      <c r="I230" s="991">
        <v>4.4322999999999997</v>
      </c>
      <c r="J230" s="990">
        <v>4.6101000000000001</v>
      </c>
      <c r="K230" s="990" t="s">
        <v>3111</v>
      </c>
      <c r="L230" s="990" t="s">
        <v>3111</v>
      </c>
      <c r="M230" s="5" t="s">
        <v>3296</v>
      </c>
      <c r="N230" s="5" t="s">
        <v>3297</v>
      </c>
    </row>
    <row r="231" spans="2:14" s="990" customFormat="1">
      <c r="B231" s="990">
        <v>223</v>
      </c>
      <c r="C231" s="990" t="s">
        <v>3302</v>
      </c>
      <c r="D231" s="990" t="s">
        <v>3293</v>
      </c>
      <c r="E231" s="1138" t="s">
        <v>3303</v>
      </c>
      <c r="F231" s="1138"/>
      <c r="G231" s="990" t="s">
        <v>1678</v>
      </c>
      <c r="H231" s="990" t="s">
        <v>300</v>
      </c>
      <c r="I231" s="991">
        <v>5.3212999999999999</v>
      </c>
      <c r="J231" s="990">
        <v>5.4991000000000003</v>
      </c>
      <c r="K231" s="990" t="s">
        <v>2402</v>
      </c>
      <c r="L231" s="990" t="s">
        <v>2402</v>
      </c>
      <c r="M231" s="5" t="s">
        <v>3296</v>
      </c>
      <c r="N231" s="5" t="s">
        <v>3297</v>
      </c>
    </row>
    <row r="232" spans="2:14" s="1003" customFormat="1">
      <c r="B232" s="1003">
        <v>207</v>
      </c>
      <c r="C232" s="1003" t="s">
        <v>3328</v>
      </c>
      <c r="D232" s="1003" t="s">
        <v>1678</v>
      </c>
      <c r="E232" s="1138" t="s">
        <v>2815</v>
      </c>
      <c r="F232" s="1138"/>
      <c r="G232" s="1003" t="s">
        <v>1678</v>
      </c>
      <c r="H232" s="1003" t="s">
        <v>300</v>
      </c>
      <c r="I232" s="1004">
        <v>23</v>
      </c>
      <c r="J232" s="1003">
        <v>23.021000000000001</v>
      </c>
      <c r="K232" s="1003" t="s">
        <v>2531</v>
      </c>
      <c r="L232" s="1003" t="s">
        <v>2531</v>
      </c>
      <c r="M232" s="5" t="s">
        <v>2301</v>
      </c>
      <c r="N232" s="5" t="s">
        <v>2320</v>
      </c>
    </row>
    <row r="233" spans="2:14" s="1003" customFormat="1">
      <c r="B233" s="1003">
        <v>184</v>
      </c>
      <c r="C233" s="1003" t="s">
        <v>3329</v>
      </c>
      <c r="D233" s="1003" t="s">
        <v>2350</v>
      </c>
      <c r="E233" s="1138" t="s">
        <v>3188</v>
      </c>
      <c r="F233" s="1138"/>
      <c r="G233" s="1003" t="s">
        <v>1678</v>
      </c>
      <c r="H233" s="1003" t="s">
        <v>300</v>
      </c>
      <c r="I233" s="1004">
        <v>11.113</v>
      </c>
      <c r="J233" s="1003">
        <v>11.131</v>
      </c>
      <c r="K233" s="1003" t="s">
        <v>2410</v>
      </c>
      <c r="L233" s="1003" t="s">
        <v>2410</v>
      </c>
      <c r="M233" s="5" t="s">
        <v>2301</v>
      </c>
      <c r="N233" s="5" t="s">
        <v>2320</v>
      </c>
    </row>
    <row r="234" spans="2:14" s="1003" customFormat="1">
      <c r="B234" s="1003">
        <v>136</v>
      </c>
      <c r="C234" s="1003" t="s">
        <v>3330</v>
      </c>
      <c r="D234" s="1003" t="s">
        <v>2350</v>
      </c>
      <c r="E234" s="1138" t="s">
        <v>2907</v>
      </c>
      <c r="F234" s="1138"/>
      <c r="G234" s="1003" t="s">
        <v>1678</v>
      </c>
      <c r="H234" s="1003" t="s">
        <v>300</v>
      </c>
      <c r="I234" s="1004">
        <v>8</v>
      </c>
      <c r="J234" s="1003">
        <v>8.0150000000000006</v>
      </c>
      <c r="K234" s="1003" t="s">
        <v>2904</v>
      </c>
      <c r="L234" s="1003" t="s">
        <v>2904</v>
      </c>
      <c r="M234" s="5" t="s">
        <v>2301</v>
      </c>
      <c r="N234" s="5" t="s">
        <v>2320</v>
      </c>
    </row>
    <row r="235" spans="2:14" s="1003" customFormat="1">
      <c r="B235" s="1003">
        <v>164</v>
      </c>
      <c r="C235" s="1003" t="s">
        <v>3331</v>
      </c>
      <c r="D235" s="1003" t="s">
        <v>2350</v>
      </c>
      <c r="E235" s="1138" t="s">
        <v>2543</v>
      </c>
      <c r="F235" s="1138"/>
      <c r="G235" s="1003" t="s">
        <v>1678</v>
      </c>
      <c r="H235" s="1003" t="s">
        <v>300</v>
      </c>
      <c r="I235" s="1004">
        <v>6</v>
      </c>
      <c r="J235" s="1003">
        <v>6.0119999999999996</v>
      </c>
      <c r="K235" s="1003" t="s">
        <v>2468</v>
      </c>
      <c r="L235" s="1003" t="s">
        <v>2468</v>
      </c>
      <c r="M235" s="5" t="s">
        <v>2301</v>
      </c>
      <c r="N235" s="5" t="s">
        <v>2320</v>
      </c>
    </row>
    <row r="236" spans="2:14" s="990" customFormat="1">
      <c r="B236" s="990">
        <v>228</v>
      </c>
      <c r="E236" s="1138"/>
      <c r="F236" s="1138"/>
      <c r="I236" s="991"/>
      <c r="M236" s="5"/>
      <c r="N236" s="5"/>
    </row>
    <row r="237" spans="2:14" s="990" customFormat="1">
      <c r="B237" s="990">
        <v>229</v>
      </c>
      <c r="E237" s="1138"/>
      <c r="F237" s="1138"/>
      <c r="I237" s="991"/>
      <c r="M237" s="5"/>
      <c r="N237" s="5"/>
    </row>
    <row r="238" spans="2:14" s="990" customFormat="1">
      <c r="B238" s="990">
        <v>230</v>
      </c>
      <c r="E238" s="1138"/>
      <c r="F238" s="1138"/>
      <c r="I238" s="991"/>
      <c r="M238" s="5"/>
      <c r="N238" s="5"/>
    </row>
  </sheetData>
  <mergeCells count="232">
    <mergeCell ref="E227:F227"/>
    <mergeCell ref="E228:F228"/>
    <mergeCell ref="E218:F218"/>
    <mergeCell ref="E219:F219"/>
    <mergeCell ref="E220:F220"/>
    <mergeCell ref="E221:F221"/>
    <mergeCell ref="E222:F222"/>
    <mergeCell ref="E223:F223"/>
    <mergeCell ref="E224:F224"/>
    <mergeCell ref="E225:F225"/>
    <mergeCell ref="E226:F226"/>
    <mergeCell ref="E209:F209"/>
    <mergeCell ref="E210:F210"/>
    <mergeCell ref="E211:F211"/>
    <mergeCell ref="E212:F212"/>
    <mergeCell ref="E213:F213"/>
    <mergeCell ref="E214:F214"/>
    <mergeCell ref="E215:F215"/>
    <mergeCell ref="E216:F216"/>
    <mergeCell ref="E217:F217"/>
    <mergeCell ref="E207:F207"/>
    <mergeCell ref="E208:F208"/>
    <mergeCell ref="E198:F198"/>
    <mergeCell ref="E199:F199"/>
    <mergeCell ref="E200:F200"/>
    <mergeCell ref="E201:F201"/>
    <mergeCell ref="E202:F202"/>
    <mergeCell ref="E203:F203"/>
    <mergeCell ref="E204:F204"/>
    <mergeCell ref="E205:F205"/>
    <mergeCell ref="E206:F206"/>
    <mergeCell ref="E189:F189"/>
    <mergeCell ref="E190:F190"/>
    <mergeCell ref="E191:F191"/>
    <mergeCell ref="E192:F192"/>
    <mergeCell ref="E193:F193"/>
    <mergeCell ref="E194:F194"/>
    <mergeCell ref="E195:F195"/>
    <mergeCell ref="E196:F196"/>
    <mergeCell ref="E197:F197"/>
    <mergeCell ref="E151:F151"/>
    <mergeCell ref="E152:F152"/>
    <mergeCell ref="E153:F153"/>
    <mergeCell ref="E154:F154"/>
    <mergeCell ref="E155:F155"/>
    <mergeCell ref="E156:F156"/>
    <mergeCell ref="E157:F157"/>
    <mergeCell ref="E158:F158"/>
    <mergeCell ref="E144:F144"/>
    <mergeCell ref="E149:F149"/>
    <mergeCell ref="E150:F150"/>
    <mergeCell ref="E145:F145"/>
    <mergeCell ref="E146:F146"/>
    <mergeCell ref="E147:F147"/>
    <mergeCell ref="E148:F148"/>
    <mergeCell ref="E135:F135"/>
    <mergeCell ref="E136:F136"/>
    <mergeCell ref="E137:F137"/>
    <mergeCell ref="E138:F138"/>
    <mergeCell ref="E139:F139"/>
    <mergeCell ref="E140:F140"/>
    <mergeCell ref="E141:F141"/>
    <mergeCell ref="E142:F142"/>
    <mergeCell ref="E143:F143"/>
    <mergeCell ref="E126:F126"/>
    <mergeCell ref="E127:F127"/>
    <mergeCell ref="E128:F128"/>
    <mergeCell ref="E129:F129"/>
    <mergeCell ref="E130:F130"/>
    <mergeCell ref="E131:F131"/>
    <mergeCell ref="E132:F132"/>
    <mergeCell ref="E133:F133"/>
    <mergeCell ref="E134:F134"/>
    <mergeCell ref="E117:F117"/>
    <mergeCell ref="E118:F118"/>
    <mergeCell ref="E119:F119"/>
    <mergeCell ref="E120:F120"/>
    <mergeCell ref="E121:F121"/>
    <mergeCell ref="E122:F122"/>
    <mergeCell ref="E123:F123"/>
    <mergeCell ref="E124:F124"/>
    <mergeCell ref="E125:F125"/>
    <mergeCell ref="E14:F14"/>
    <mergeCell ref="E15:F15"/>
    <mergeCell ref="E16:F16"/>
    <mergeCell ref="E17:F17"/>
    <mergeCell ref="E18:F18"/>
    <mergeCell ref="E19:F19"/>
    <mergeCell ref="E8:F8"/>
    <mergeCell ref="E9:F9"/>
    <mergeCell ref="E10:F10"/>
    <mergeCell ref="E11:F11"/>
    <mergeCell ref="E12:F12"/>
    <mergeCell ref="E13:F13"/>
    <mergeCell ref="E26:F26"/>
    <mergeCell ref="E27:F27"/>
    <mergeCell ref="E28:F28"/>
    <mergeCell ref="E29:F29"/>
    <mergeCell ref="E30:F30"/>
    <mergeCell ref="E31:F31"/>
    <mergeCell ref="E20:F20"/>
    <mergeCell ref="E21:F21"/>
    <mergeCell ref="E22:F22"/>
    <mergeCell ref="E23:F23"/>
    <mergeCell ref="E24:F24"/>
    <mergeCell ref="E25:F25"/>
    <mergeCell ref="E38:F38"/>
    <mergeCell ref="E39:F39"/>
    <mergeCell ref="E40:F40"/>
    <mergeCell ref="E41:F41"/>
    <mergeCell ref="E42:F42"/>
    <mergeCell ref="E43:F43"/>
    <mergeCell ref="E32:F32"/>
    <mergeCell ref="E33:F33"/>
    <mergeCell ref="E34:F34"/>
    <mergeCell ref="E35:F35"/>
    <mergeCell ref="E36:F36"/>
    <mergeCell ref="E37:F37"/>
    <mergeCell ref="E50:F50"/>
    <mergeCell ref="E51:F51"/>
    <mergeCell ref="E52:F52"/>
    <mergeCell ref="E53:F53"/>
    <mergeCell ref="E54:F54"/>
    <mergeCell ref="E55:F55"/>
    <mergeCell ref="E44:F44"/>
    <mergeCell ref="E45:F45"/>
    <mergeCell ref="E46:F46"/>
    <mergeCell ref="E47:F47"/>
    <mergeCell ref="E48:F48"/>
    <mergeCell ref="E49:F49"/>
    <mergeCell ref="E62:F62"/>
    <mergeCell ref="E63:F63"/>
    <mergeCell ref="E64:F64"/>
    <mergeCell ref="E65:F65"/>
    <mergeCell ref="E66:F66"/>
    <mergeCell ref="E67:F67"/>
    <mergeCell ref="E56:F56"/>
    <mergeCell ref="E57:F57"/>
    <mergeCell ref="E58:F58"/>
    <mergeCell ref="E59:F59"/>
    <mergeCell ref="E60:F60"/>
    <mergeCell ref="E61:F61"/>
    <mergeCell ref="E74:F74"/>
    <mergeCell ref="E75:F75"/>
    <mergeCell ref="E76:F76"/>
    <mergeCell ref="E77:F77"/>
    <mergeCell ref="E78:F78"/>
    <mergeCell ref="E79:F79"/>
    <mergeCell ref="E68:F68"/>
    <mergeCell ref="E69:F69"/>
    <mergeCell ref="E70:F70"/>
    <mergeCell ref="E71:F71"/>
    <mergeCell ref="E72:F72"/>
    <mergeCell ref="E73:F73"/>
    <mergeCell ref="E96:F96"/>
    <mergeCell ref="E97:F97"/>
    <mergeCell ref="E86:F86"/>
    <mergeCell ref="E87:F87"/>
    <mergeCell ref="E88:F88"/>
    <mergeCell ref="E89:F89"/>
    <mergeCell ref="E90:F90"/>
    <mergeCell ref="E91:F91"/>
    <mergeCell ref="E80:F80"/>
    <mergeCell ref="E81:F81"/>
    <mergeCell ref="E82:F82"/>
    <mergeCell ref="E83:F83"/>
    <mergeCell ref="E84:F84"/>
    <mergeCell ref="E85:F85"/>
    <mergeCell ref="E116:F116"/>
    <mergeCell ref="C2:N3"/>
    <mergeCell ref="E110:F110"/>
    <mergeCell ref="E111:F111"/>
    <mergeCell ref="E112:F112"/>
    <mergeCell ref="E113:F113"/>
    <mergeCell ref="E114:F114"/>
    <mergeCell ref="E115:F115"/>
    <mergeCell ref="E104:F104"/>
    <mergeCell ref="E105:F105"/>
    <mergeCell ref="E106:F106"/>
    <mergeCell ref="E107:F107"/>
    <mergeCell ref="E108:F108"/>
    <mergeCell ref="E109:F109"/>
    <mergeCell ref="E98:F98"/>
    <mergeCell ref="E99:F99"/>
    <mergeCell ref="E100:F100"/>
    <mergeCell ref="E101:F101"/>
    <mergeCell ref="E102:F102"/>
    <mergeCell ref="E103:F103"/>
    <mergeCell ref="E92:F92"/>
    <mergeCell ref="E93:F93"/>
    <mergeCell ref="E94:F94"/>
    <mergeCell ref="E95:F95"/>
    <mergeCell ref="E159:F159"/>
    <mergeCell ref="E160:F160"/>
    <mergeCell ref="E161:F161"/>
    <mergeCell ref="E162:F162"/>
    <mergeCell ref="E163:F163"/>
    <mergeCell ref="E164:F164"/>
    <mergeCell ref="E165:F165"/>
    <mergeCell ref="E166:F166"/>
    <mergeCell ref="E167:F167"/>
    <mergeCell ref="E168:F168"/>
    <mergeCell ref="E169:F169"/>
    <mergeCell ref="E170:F170"/>
    <mergeCell ref="E171:F171"/>
    <mergeCell ref="E172:F172"/>
    <mergeCell ref="E173:F173"/>
    <mergeCell ref="E174:F174"/>
    <mergeCell ref="E175:F175"/>
    <mergeCell ref="E176:F176"/>
    <mergeCell ref="E186:F186"/>
    <mergeCell ref="E187:F187"/>
    <mergeCell ref="E188:F188"/>
    <mergeCell ref="E177:F177"/>
    <mergeCell ref="E178:F178"/>
    <mergeCell ref="E179:F179"/>
    <mergeCell ref="E180:F180"/>
    <mergeCell ref="E181:F181"/>
    <mergeCell ref="E182:F182"/>
    <mergeCell ref="E183:F183"/>
    <mergeCell ref="E184:F184"/>
    <mergeCell ref="E185:F185"/>
    <mergeCell ref="E238:F238"/>
    <mergeCell ref="E229:F229"/>
    <mergeCell ref="E230:F230"/>
    <mergeCell ref="E231:F231"/>
    <mergeCell ref="E232:F232"/>
    <mergeCell ref="E233:F233"/>
    <mergeCell ref="E234:F234"/>
    <mergeCell ref="E235:F235"/>
    <mergeCell ref="E236:F236"/>
    <mergeCell ref="E237:F237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2"/>
  <dimension ref="B2:AQ2000"/>
  <sheetViews>
    <sheetView zoomScale="85" zoomScaleNormal="85" workbookViewId="0">
      <pane ySplit="4" topLeftCell="A5" activePane="bottomLeft" state="frozen"/>
      <selection pane="bottomLeft" activeCell="A7" sqref="A7:XFD7"/>
    </sheetView>
  </sheetViews>
  <sheetFormatPr baseColWidth="10" defaultColWidth="11.42578125" defaultRowHeight="12.75"/>
  <cols>
    <col min="1" max="1" width="5.85546875" style="115" customWidth="1"/>
    <col min="2" max="18" width="15.7109375" style="115" customWidth="1"/>
    <col min="19" max="22" width="11.42578125" style="115" customWidth="1"/>
    <col min="23" max="25" width="11.42578125" style="115"/>
    <col min="26" max="29" width="11.42578125" style="115" customWidth="1"/>
    <col min="30" max="30" width="11.42578125" style="115"/>
    <col min="31" max="31" width="17.140625" style="115" customWidth="1"/>
    <col min="32" max="41" width="11.42578125" style="115"/>
    <col min="42" max="42" width="12.42578125" style="115" customWidth="1"/>
    <col min="43" max="43" width="65.5703125" style="115" customWidth="1"/>
    <col min="44" max="16384" width="11.42578125" style="115"/>
  </cols>
  <sheetData>
    <row r="2" spans="2:43">
      <c r="B2" s="115">
        <v>1</v>
      </c>
      <c r="C2" s="115">
        <v>2</v>
      </c>
      <c r="D2" s="115">
        <v>3</v>
      </c>
      <c r="E2" s="115">
        <v>4</v>
      </c>
      <c r="F2" s="115">
        <v>5</v>
      </c>
      <c r="G2" s="115">
        <v>6</v>
      </c>
      <c r="H2" s="115">
        <v>7</v>
      </c>
      <c r="I2" s="115">
        <v>8</v>
      </c>
      <c r="J2" s="115">
        <v>9</v>
      </c>
      <c r="K2" s="115">
        <v>10</v>
      </c>
      <c r="L2" s="115">
        <v>11</v>
      </c>
      <c r="M2" s="115">
        <v>12</v>
      </c>
      <c r="N2" s="115">
        <v>13</v>
      </c>
      <c r="O2" s="115">
        <v>14</v>
      </c>
      <c r="P2" s="115">
        <v>15</v>
      </c>
      <c r="Q2" s="115">
        <v>16</v>
      </c>
      <c r="R2" s="115">
        <v>17</v>
      </c>
      <c r="S2" s="115">
        <v>18</v>
      </c>
      <c r="T2" s="115">
        <v>19</v>
      </c>
      <c r="U2" s="115">
        <v>20</v>
      </c>
      <c r="V2" s="115">
        <v>21</v>
      </c>
      <c r="W2" s="115">
        <v>22</v>
      </c>
      <c r="X2" s="115">
        <v>23</v>
      </c>
      <c r="Y2" s="115">
        <v>24</v>
      </c>
      <c r="Z2" s="115">
        <v>25</v>
      </c>
      <c r="AA2" s="115">
        <v>26</v>
      </c>
      <c r="AB2" s="115">
        <v>27</v>
      </c>
      <c r="AC2" s="115">
        <v>28</v>
      </c>
      <c r="AD2" s="115">
        <v>29</v>
      </c>
      <c r="AE2" s="115">
        <v>30</v>
      </c>
      <c r="AF2" s="115">
        <v>31</v>
      </c>
      <c r="AG2" s="115">
        <v>32</v>
      </c>
      <c r="AH2" s="115">
        <v>33</v>
      </c>
      <c r="AI2" s="115">
        <v>34</v>
      </c>
      <c r="AJ2" s="115">
        <v>35</v>
      </c>
      <c r="AK2" s="115">
        <v>36</v>
      </c>
      <c r="AL2" s="115">
        <v>37</v>
      </c>
      <c r="AM2" s="115">
        <v>38</v>
      </c>
      <c r="AN2" s="115">
        <v>39</v>
      </c>
      <c r="AO2" s="115">
        <v>40</v>
      </c>
      <c r="AP2" s="115">
        <v>41</v>
      </c>
      <c r="AQ2" s="115">
        <v>42</v>
      </c>
    </row>
    <row r="3" spans="2:43">
      <c r="AI3" s="172"/>
      <c r="AJ3" s="172"/>
    </row>
    <row r="4" spans="2:43" ht="90">
      <c r="B4" s="180" t="s">
        <v>291</v>
      </c>
      <c r="C4" s="333" t="s">
        <v>1476</v>
      </c>
      <c r="D4" s="1115" t="s">
        <v>1462</v>
      </c>
      <c r="E4" s="1116"/>
      <c r="F4" s="180" t="s">
        <v>292</v>
      </c>
      <c r="G4" s="180" t="s">
        <v>293</v>
      </c>
      <c r="H4" s="180" t="s">
        <v>1461</v>
      </c>
      <c r="I4" s="180" t="s">
        <v>294</v>
      </c>
      <c r="J4" s="180" t="s">
        <v>1463</v>
      </c>
      <c r="K4" s="180" t="s">
        <v>1784</v>
      </c>
      <c r="L4" s="1115" t="s">
        <v>1786</v>
      </c>
      <c r="M4" s="1116"/>
      <c r="N4" s="1115" t="s">
        <v>1787</v>
      </c>
      <c r="O4" s="1116"/>
      <c r="P4" s="180" t="s">
        <v>1785</v>
      </c>
      <c r="Q4" s="180" t="s">
        <v>1785</v>
      </c>
      <c r="R4" s="180" t="s">
        <v>1785</v>
      </c>
      <c r="S4" s="180" t="s">
        <v>1465</v>
      </c>
      <c r="T4" s="180" t="s">
        <v>1466</v>
      </c>
      <c r="U4" s="180" t="s">
        <v>1467</v>
      </c>
      <c r="V4" s="180" t="s">
        <v>1468</v>
      </c>
      <c r="W4" s="180" t="s">
        <v>1469</v>
      </c>
      <c r="X4" s="180" t="s">
        <v>1470</v>
      </c>
      <c r="Y4" s="180" t="s">
        <v>1471</v>
      </c>
      <c r="Z4" s="180" t="s">
        <v>1658</v>
      </c>
      <c r="AA4" s="180" t="s">
        <v>1659</v>
      </c>
      <c r="AB4" s="180" t="s">
        <v>1660</v>
      </c>
      <c r="AC4" s="180" t="s">
        <v>1661</v>
      </c>
      <c r="AD4" s="1115" t="s">
        <v>1477</v>
      </c>
      <c r="AE4" s="1116"/>
      <c r="AF4" s="1115" t="s">
        <v>1478</v>
      </c>
      <c r="AG4" s="1117"/>
      <c r="AH4" s="1116"/>
      <c r="AI4" s="180" t="s">
        <v>1665</v>
      </c>
      <c r="AJ4" s="180" t="s">
        <v>1666</v>
      </c>
      <c r="AK4" s="180" t="s">
        <v>1667</v>
      </c>
      <c r="AL4" s="180" t="s">
        <v>1668</v>
      </c>
      <c r="AM4" s="180" t="s">
        <v>1775</v>
      </c>
      <c r="AN4" s="180" t="s">
        <v>1782</v>
      </c>
      <c r="AO4" s="180" t="s">
        <v>1783</v>
      </c>
      <c r="AP4" s="180" t="s">
        <v>1662</v>
      </c>
      <c r="AQ4" s="180" t="s">
        <v>1675</v>
      </c>
    </row>
    <row r="5" spans="2:43">
      <c r="B5" s="182" t="s">
        <v>1986</v>
      </c>
      <c r="C5" s="182" t="s">
        <v>1987</v>
      </c>
      <c r="D5" s="182" t="s">
        <v>1988</v>
      </c>
      <c r="E5" s="182" t="s">
        <v>1989</v>
      </c>
      <c r="F5" s="182" t="s">
        <v>1990</v>
      </c>
      <c r="G5" s="182" t="s">
        <v>1991</v>
      </c>
      <c r="H5" s="182" t="s">
        <v>300</v>
      </c>
      <c r="I5" s="182" t="s">
        <v>1992</v>
      </c>
      <c r="J5" s="183">
        <v>0.01</v>
      </c>
      <c r="K5" s="196">
        <v>0.03</v>
      </c>
      <c r="L5" s="1118"/>
      <c r="M5" s="1119"/>
      <c r="N5" s="1118"/>
      <c r="O5" s="1119"/>
      <c r="P5" s="184"/>
      <c r="Q5" s="184"/>
      <c r="R5" s="184"/>
      <c r="S5" s="369">
        <v>0</v>
      </c>
      <c r="T5" s="369">
        <v>5</v>
      </c>
      <c r="U5" s="369">
        <v>10</v>
      </c>
      <c r="V5" s="369">
        <v>15</v>
      </c>
      <c r="W5" s="369">
        <v>20</v>
      </c>
      <c r="X5" s="175"/>
      <c r="Y5" s="175"/>
      <c r="Z5" s="175"/>
      <c r="AA5" s="175"/>
      <c r="AB5" s="175"/>
      <c r="AC5" s="175"/>
      <c r="AD5" s="1113" t="s">
        <v>1663</v>
      </c>
      <c r="AE5" s="1114"/>
      <c r="AF5" s="1113" t="s">
        <v>1993</v>
      </c>
      <c r="AG5" s="1114"/>
      <c r="AH5" s="1114"/>
      <c r="AI5" s="173"/>
      <c r="AJ5" s="173"/>
      <c r="AK5" s="173"/>
      <c r="AL5" s="173"/>
      <c r="AM5" s="330"/>
      <c r="AN5" s="330"/>
      <c r="AO5" s="195"/>
      <c r="AP5" s="330"/>
      <c r="AQ5" s="331" t="s">
        <v>1994</v>
      </c>
    </row>
    <row r="6" spans="2:43">
      <c r="B6" s="182" t="s">
        <v>1995</v>
      </c>
      <c r="C6" s="182" t="s">
        <v>1996</v>
      </c>
      <c r="D6" s="182" t="s">
        <v>1988</v>
      </c>
      <c r="E6" s="182" t="s">
        <v>1989</v>
      </c>
      <c r="F6" s="182" t="s">
        <v>1997</v>
      </c>
      <c r="G6" s="182" t="s">
        <v>1991</v>
      </c>
      <c r="H6" s="182" t="s">
        <v>300</v>
      </c>
      <c r="I6" s="182" t="s">
        <v>1998</v>
      </c>
      <c r="J6" s="183">
        <v>0.01</v>
      </c>
      <c r="K6" s="196">
        <v>0.04</v>
      </c>
      <c r="L6" s="1118"/>
      <c r="M6" s="1119"/>
      <c r="N6" s="1118"/>
      <c r="O6" s="1119"/>
      <c r="P6" s="184"/>
      <c r="Q6" s="184"/>
      <c r="R6" s="184"/>
      <c r="S6" s="369">
        <v>0</v>
      </c>
      <c r="T6" s="369">
        <v>2.5</v>
      </c>
      <c r="U6" s="369">
        <v>5</v>
      </c>
      <c r="V6" s="369">
        <v>7.5</v>
      </c>
      <c r="W6" s="369">
        <v>10</v>
      </c>
      <c r="X6" s="175"/>
      <c r="Y6" s="175"/>
      <c r="Z6" s="175"/>
      <c r="AA6" s="175"/>
      <c r="AB6" s="175"/>
      <c r="AC6" s="175"/>
      <c r="AD6" s="1113" t="s">
        <v>1663</v>
      </c>
      <c r="AE6" s="1114"/>
      <c r="AF6" s="1113" t="s">
        <v>1993</v>
      </c>
      <c r="AG6" s="1114"/>
      <c r="AH6" s="1114"/>
      <c r="AI6" s="173"/>
      <c r="AJ6" s="173"/>
      <c r="AK6" s="173"/>
      <c r="AL6" s="173"/>
      <c r="AM6" s="330"/>
      <c r="AN6" s="330"/>
      <c r="AO6" s="195"/>
      <c r="AP6" s="330"/>
      <c r="AQ6" s="331" t="s">
        <v>1994</v>
      </c>
    </row>
    <row r="7" spans="2:43">
      <c r="B7" s="182" t="s">
        <v>2302</v>
      </c>
      <c r="C7" s="182" t="s">
        <v>2303</v>
      </c>
      <c r="D7" s="182" t="s">
        <v>1988</v>
      </c>
      <c r="E7" s="182" t="s">
        <v>1989</v>
      </c>
      <c r="F7" s="182" t="s">
        <v>2304</v>
      </c>
      <c r="G7" s="182" t="s">
        <v>1991</v>
      </c>
      <c r="H7" s="182" t="s">
        <v>300</v>
      </c>
      <c r="I7" s="182" t="s">
        <v>2142</v>
      </c>
      <c r="J7" s="183">
        <v>0.05</v>
      </c>
      <c r="K7" s="196"/>
      <c r="L7" s="1118"/>
      <c r="M7" s="1119"/>
      <c r="N7" s="1118"/>
      <c r="O7" s="1119"/>
      <c r="P7" s="184"/>
      <c r="Q7" s="184"/>
      <c r="R7" s="184"/>
      <c r="S7" s="175"/>
      <c r="T7" s="175"/>
      <c r="U7" s="175"/>
      <c r="V7" s="175"/>
      <c r="W7" s="175"/>
      <c r="X7" s="175"/>
      <c r="Y7" s="175"/>
      <c r="Z7" s="175"/>
      <c r="AA7" s="175"/>
      <c r="AB7" s="175"/>
      <c r="AC7" s="175"/>
      <c r="AD7" s="1114"/>
      <c r="AE7" s="1114"/>
      <c r="AF7" s="1114"/>
      <c r="AG7" s="1114"/>
      <c r="AH7" s="1114"/>
      <c r="AI7" s="173"/>
      <c r="AJ7" s="173"/>
      <c r="AK7" s="173"/>
      <c r="AL7" s="173"/>
      <c r="AM7" s="330"/>
      <c r="AN7" s="330"/>
      <c r="AO7" s="195"/>
      <c r="AP7" s="330"/>
      <c r="AQ7" s="330"/>
    </row>
    <row r="8" spans="2:43">
      <c r="B8" s="182"/>
      <c r="C8" s="182"/>
      <c r="D8" s="183"/>
      <c r="E8" s="183"/>
      <c r="F8" s="183"/>
      <c r="G8" s="183"/>
      <c r="H8" s="182"/>
      <c r="I8" s="183"/>
      <c r="J8" s="183"/>
      <c r="K8" s="196"/>
      <c r="L8" s="1118"/>
      <c r="M8" s="1119"/>
      <c r="N8" s="1118"/>
      <c r="O8" s="1119"/>
      <c r="P8" s="184"/>
      <c r="Q8" s="184"/>
      <c r="R8" s="184"/>
      <c r="S8" s="175"/>
      <c r="T8" s="175"/>
      <c r="U8" s="175"/>
      <c r="V8" s="175"/>
      <c r="W8" s="175"/>
      <c r="X8" s="175"/>
      <c r="Y8" s="175"/>
      <c r="Z8" s="175"/>
      <c r="AA8" s="175"/>
      <c r="AB8" s="175"/>
      <c r="AC8" s="175"/>
      <c r="AD8" s="1114"/>
      <c r="AE8" s="1114"/>
      <c r="AF8" s="1114"/>
      <c r="AG8" s="1114"/>
      <c r="AH8" s="1114"/>
      <c r="AI8" s="173"/>
      <c r="AJ8" s="173"/>
      <c r="AK8" s="173"/>
      <c r="AL8" s="173"/>
      <c r="AM8" s="330"/>
      <c r="AN8" s="330"/>
      <c r="AO8" s="195"/>
      <c r="AP8" s="330"/>
      <c r="AQ8" s="330"/>
    </row>
    <row r="9" spans="2:43">
      <c r="B9" s="182"/>
      <c r="C9" s="182"/>
      <c r="D9" s="183"/>
      <c r="E9" s="183"/>
      <c r="F9" s="183"/>
      <c r="G9" s="183"/>
      <c r="H9" s="182"/>
      <c r="I9" s="183"/>
      <c r="J9" s="183"/>
      <c r="K9" s="196"/>
      <c r="L9" s="1118"/>
      <c r="M9" s="1119"/>
      <c r="N9" s="1118"/>
      <c r="O9" s="1119"/>
      <c r="P9" s="184"/>
      <c r="Q9" s="184"/>
      <c r="R9" s="184"/>
      <c r="S9" s="175"/>
      <c r="T9" s="175"/>
      <c r="U9" s="175"/>
      <c r="V9" s="175"/>
      <c r="W9" s="175"/>
      <c r="X9" s="175"/>
      <c r="Y9" s="175"/>
      <c r="Z9" s="175"/>
      <c r="AA9" s="175"/>
      <c r="AB9" s="175"/>
      <c r="AC9" s="175"/>
      <c r="AD9" s="1114"/>
      <c r="AE9" s="1114"/>
      <c r="AF9" s="1114"/>
      <c r="AG9" s="1114"/>
      <c r="AH9" s="1114"/>
      <c r="AI9" s="173"/>
      <c r="AJ9" s="173"/>
      <c r="AK9" s="173"/>
      <c r="AL9" s="173"/>
      <c r="AM9" s="330"/>
      <c r="AN9" s="330"/>
      <c r="AO9" s="195"/>
      <c r="AP9" s="330"/>
      <c r="AQ9" s="330"/>
    </row>
    <row r="10" spans="2:43">
      <c r="B10" s="182"/>
      <c r="C10" s="182"/>
      <c r="D10" s="183"/>
      <c r="E10" s="183"/>
      <c r="F10" s="183"/>
      <c r="G10" s="183"/>
      <c r="H10" s="182"/>
      <c r="I10" s="183"/>
      <c r="J10" s="183"/>
      <c r="K10" s="196"/>
      <c r="L10" s="1118"/>
      <c r="M10" s="1119"/>
      <c r="N10" s="1118"/>
      <c r="O10" s="1119"/>
      <c r="P10" s="184"/>
      <c r="Q10" s="184"/>
      <c r="R10" s="184"/>
      <c r="S10" s="175"/>
      <c r="T10" s="175"/>
      <c r="U10" s="175"/>
      <c r="V10" s="175"/>
      <c r="W10" s="175"/>
      <c r="X10" s="175"/>
      <c r="Y10" s="175"/>
      <c r="Z10" s="175"/>
      <c r="AA10" s="175"/>
      <c r="AB10" s="175"/>
      <c r="AC10" s="175"/>
      <c r="AD10" s="1114"/>
      <c r="AE10" s="1114"/>
      <c r="AF10" s="1114"/>
      <c r="AG10" s="1114"/>
      <c r="AH10" s="1114"/>
      <c r="AI10" s="173"/>
      <c r="AJ10" s="173"/>
      <c r="AK10" s="173"/>
      <c r="AL10" s="173"/>
      <c r="AM10" s="330"/>
      <c r="AN10" s="330"/>
      <c r="AO10" s="195"/>
      <c r="AP10" s="330"/>
      <c r="AQ10" s="330"/>
    </row>
    <row r="11" spans="2:43">
      <c r="B11" s="182"/>
      <c r="C11" s="182"/>
      <c r="D11" s="183"/>
      <c r="E11" s="183"/>
      <c r="F11" s="183"/>
      <c r="G11" s="183"/>
      <c r="H11" s="182"/>
      <c r="I11" s="183"/>
      <c r="J11" s="183"/>
      <c r="K11" s="196"/>
      <c r="L11" s="1118"/>
      <c r="M11" s="1119"/>
      <c r="N11" s="1118"/>
      <c r="O11" s="1119"/>
      <c r="P11" s="184"/>
      <c r="Q11" s="184"/>
      <c r="R11" s="184"/>
      <c r="S11" s="175"/>
      <c r="T11" s="175"/>
      <c r="U11" s="175"/>
      <c r="V11" s="175"/>
      <c r="W11" s="175"/>
      <c r="X11" s="175"/>
      <c r="Y11" s="175"/>
      <c r="Z11" s="175"/>
      <c r="AA11" s="175"/>
      <c r="AB11" s="175"/>
      <c r="AC11" s="175"/>
      <c r="AD11" s="1114"/>
      <c r="AE11" s="1114"/>
      <c r="AF11" s="1114"/>
      <c r="AG11" s="1114"/>
      <c r="AH11" s="1114"/>
      <c r="AI11" s="173"/>
      <c r="AJ11" s="173"/>
      <c r="AK11" s="173"/>
      <c r="AL11" s="173"/>
      <c r="AM11" s="330"/>
      <c r="AN11" s="330"/>
      <c r="AO11" s="195"/>
      <c r="AP11" s="330"/>
      <c r="AQ11" s="330"/>
    </row>
    <row r="12" spans="2:43">
      <c r="B12" s="182"/>
      <c r="C12" s="182"/>
      <c r="D12" s="183"/>
      <c r="E12" s="183"/>
      <c r="F12" s="183"/>
      <c r="G12" s="183"/>
      <c r="H12" s="182"/>
      <c r="I12" s="183"/>
      <c r="J12" s="183"/>
      <c r="K12" s="196"/>
      <c r="L12" s="1118"/>
      <c r="M12" s="1119"/>
      <c r="N12" s="1118"/>
      <c r="O12" s="1119"/>
      <c r="P12" s="184"/>
      <c r="Q12" s="184"/>
      <c r="R12" s="184"/>
      <c r="S12" s="175"/>
      <c r="T12" s="175"/>
      <c r="U12" s="175"/>
      <c r="V12" s="175"/>
      <c r="W12" s="175"/>
      <c r="X12" s="175"/>
      <c r="Y12" s="175"/>
      <c r="Z12" s="175"/>
      <c r="AA12" s="175"/>
      <c r="AB12" s="175"/>
      <c r="AC12" s="175"/>
      <c r="AD12" s="1114"/>
      <c r="AE12" s="1114"/>
      <c r="AF12" s="1114"/>
      <c r="AG12" s="1114"/>
      <c r="AH12" s="1114"/>
      <c r="AI12" s="173"/>
      <c r="AJ12" s="173"/>
      <c r="AK12" s="173"/>
      <c r="AL12" s="173"/>
      <c r="AM12" s="330"/>
      <c r="AN12" s="330"/>
      <c r="AO12" s="195"/>
      <c r="AP12" s="330"/>
      <c r="AQ12" s="330"/>
    </row>
    <row r="13" spans="2:43">
      <c r="B13" s="182"/>
      <c r="C13" s="182"/>
      <c r="D13" s="183"/>
      <c r="E13" s="183"/>
      <c r="F13" s="183"/>
      <c r="G13" s="183"/>
      <c r="H13" s="182"/>
      <c r="I13" s="183"/>
      <c r="J13" s="183"/>
      <c r="K13" s="196"/>
      <c r="L13" s="1118"/>
      <c r="M13" s="1119"/>
      <c r="N13" s="1118"/>
      <c r="O13" s="1119"/>
      <c r="P13" s="184"/>
      <c r="Q13" s="184"/>
      <c r="R13" s="184"/>
      <c r="S13" s="175"/>
      <c r="T13" s="175"/>
      <c r="U13" s="175"/>
      <c r="V13" s="175"/>
      <c r="W13" s="175"/>
      <c r="X13" s="175"/>
      <c r="Y13" s="175"/>
      <c r="Z13" s="175"/>
      <c r="AA13" s="175"/>
      <c r="AB13" s="175"/>
      <c r="AC13" s="175"/>
      <c r="AD13" s="1114"/>
      <c r="AE13" s="1114"/>
      <c r="AF13" s="1114"/>
      <c r="AG13" s="1114"/>
      <c r="AH13" s="1114"/>
      <c r="AI13" s="173"/>
      <c r="AJ13" s="173"/>
      <c r="AK13" s="173"/>
      <c r="AL13" s="173"/>
      <c r="AM13" s="330"/>
      <c r="AN13" s="330"/>
      <c r="AO13" s="195"/>
      <c r="AP13" s="330"/>
      <c r="AQ13" s="330"/>
    </row>
    <row r="14" spans="2:43">
      <c r="B14" s="182"/>
      <c r="C14" s="182"/>
      <c r="D14" s="183"/>
      <c r="E14" s="183"/>
      <c r="F14" s="183"/>
      <c r="G14" s="183"/>
      <c r="H14" s="182"/>
      <c r="I14" s="183"/>
      <c r="J14" s="183"/>
      <c r="K14" s="196"/>
      <c r="L14" s="1118"/>
      <c r="M14" s="1119"/>
      <c r="N14" s="1118"/>
      <c r="O14" s="1119"/>
      <c r="P14" s="184"/>
      <c r="Q14" s="184"/>
      <c r="R14" s="184"/>
      <c r="S14" s="175"/>
      <c r="T14" s="175"/>
      <c r="U14" s="175"/>
      <c r="V14" s="175"/>
      <c r="W14" s="175"/>
      <c r="X14" s="175"/>
      <c r="Y14" s="175"/>
      <c r="Z14" s="175"/>
      <c r="AA14" s="175"/>
      <c r="AB14" s="175"/>
      <c r="AC14" s="175"/>
      <c r="AD14" s="1114"/>
      <c r="AE14" s="1114"/>
      <c r="AF14" s="1114"/>
      <c r="AG14" s="1114"/>
      <c r="AH14" s="1114"/>
      <c r="AI14" s="173"/>
      <c r="AJ14" s="173"/>
      <c r="AK14" s="173"/>
      <c r="AL14" s="173"/>
      <c r="AM14" s="330"/>
      <c r="AN14" s="330"/>
      <c r="AO14" s="195"/>
      <c r="AP14" s="330"/>
      <c r="AQ14" s="330"/>
    </row>
    <row r="15" spans="2:43">
      <c r="B15" s="182"/>
      <c r="C15" s="182"/>
      <c r="D15" s="183"/>
      <c r="E15" s="183"/>
      <c r="F15" s="183"/>
      <c r="G15" s="183"/>
      <c r="H15" s="182"/>
      <c r="I15" s="183"/>
      <c r="J15" s="183"/>
      <c r="K15" s="196"/>
      <c r="L15" s="1118"/>
      <c r="M15" s="1119"/>
      <c r="N15" s="1118"/>
      <c r="O15" s="1119"/>
      <c r="P15" s="184"/>
      <c r="Q15" s="184"/>
      <c r="R15" s="184"/>
      <c r="S15" s="175"/>
      <c r="T15" s="175"/>
      <c r="U15" s="175"/>
      <c r="V15" s="175"/>
      <c r="W15" s="175"/>
      <c r="X15" s="175"/>
      <c r="Y15" s="175"/>
      <c r="Z15" s="175"/>
      <c r="AA15" s="175"/>
      <c r="AB15" s="175"/>
      <c r="AC15" s="175"/>
      <c r="AD15" s="1114"/>
      <c r="AE15" s="1114"/>
      <c r="AF15" s="1114"/>
      <c r="AG15" s="1114"/>
      <c r="AH15" s="1114"/>
      <c r="AI15" s="173"/>
      <c r="AJ15" s="173"/>
      <c r="AK15" s="173"/>
      <c r="AL15" s="173"/>
      <c r="AM15" s="330"/>
      <c r="AN15" s="330"/>
      <c r="AO15" s="195"/>
      <c r="AP15" s="330"/>
      <c r="AQ15" s="330"/>
    </row>
    <row r="16" spans="2:43">
      <c r="B16" s="182"/>
      <c r="C16" s="182"/>
      <c r="D16" s="183"/>
      <c r="E16" s="183"/>
      <c r="F16" s="183"/>
      <c r="G16" s="183"/>
      <c r="H16" s="182"/>
      <c r="I16" s="183"/>
      <c r="J16" s="183"/>
      <c r="K16" s="196"/>
      <c r="L16" s="1118"/>
      <c r="M16" s="1119"/>
      <c r="N16" s="1118"/>
      <c r="O16" s="1119"/>
      <c r="P16" s="184"/>
      <c r="Q16" s="184"/>
      <c r="R16" s="184"/>
      <c r="S16" s="175"/>
      <c r="T16" s="175"/>
      <c r="U16" s="175"/>
      <c r="V16" s="175"/>
      <c r="W16" s="175"/>
      <c r="X16" s="175"/>
      <c r="Y16" s="175"/>
      <c r="Z16" s="175"/>
      <c r="AA16" s="175"/>
      <c r="AB16" s="175"/>
      <c r="AC16" s="175"/>
      <c r="AD16" s="1114"/>
      <c r="AE16" s="1114"/>
      <c r="AF16" s="1114"/>
      <c r="AG16" s="1114"/>
      <c r="AH16" s="1114"/>
      <c r="AI16" s="173"/>
      <c r="AJ16" s="173"/>
      <c r="AK16" s="173"/>
      <c r="AL16" s="173"/>
      <c r="AM16" s="330"/>
      <c r="AN16" s="330"/>
      <c r="AO16" s="195"/>
      <c r="AP16" s="330"/>
      <c r="AQ16" s="330"/>
    </row>
    <row r="17" spans="2:43">
      <c r="B17" s="182"/>
      <c r="C17" s="182"/>
      <c r="D17" s="183"/>
      <c r="E17" s="183"/>
      <c r="F17" s="183"/>
      <c r="G17" s="183"/>
      <c r="H17" s="182"/>
      <c r="I17" s="183"/>
      <c r="J17" s="183"/>
      <c r="K17" s="196"/>
      <c r="L17" s="1118"/>
      <c r="M17" s="1119"/>
      <c r="N17" s="1118"/>
      <c r="O17" s="1119"/>
      <c r="P17" s="184"/>
      <c r="Q17" s="184"/>
      <c r="R17" s="184"/>
      <c r="S17" s="175"/>
      <c r="T17" s="175"/>
      <c r="U17" s="175"/>
      <c r="V17" s="175"/>
      <c r="W17" s="175"/>
      <c r="X17" s="175"/>
      <c r="Y17" s="175"/>
      <c r="Z17" s="175"/>
      <c r="AA17" s="175"/>
      <c r="AB17" s="175"/>
      <c r="AC17" s="175"/>
      <c r="AD17" s="1114"/>
      <c r="AE17" s="1114"/>
      <c r="AF17" s="1114"/>
      <c r="AG17" s="1114"/>
      <c r="AH17" s="1114"/>
      <c r="AI17" s="173"/>
      <c r="AJ17" s="173"/>
      <c r="AK17" s="173"/>
      <c r="AL17" s="173"/>
      <c r="AM17" s="330"/>
      <c r="AN17" s="330"/>
      <c r="AO17" s="195"/>
      <c r="AP17" s="330"/>
      <c r="AQ17" s="330"/>
    </row>
    <row r="18" spans="2:43">
      <c r="B18" s="182"/>
      <c r="C18" s="182"/>
      <c r="D18" s="183"/>
      <c r="E18" s="183"/>
      <c r="F18" s="183"/>
      <c r="G18" s="183"/>
      <c r="H18" s="182"/>
      <c r="I18" s="183"/>
      <c r="J18" s="183"/>
      <c r="K18" s="196"/>
      <c r="L18" s="1118"/>
      <c r="M18" s="1119"/>
      <c r="N18" s="1118"/>
      <c r="O18" s="1119"/>
      <c r="P18" s="184"/>
      <c r="Q18" s="184"/>
      <c r="R18" s="184"/>
      <c r="S18" s="175"/>
      <c r="T18" s="175"/>
      <c r="U18" s="175"/>
      <c r="V18" s="175"/>
      <c r="W18" s="175"/>
      <c r="X18" s="175"/>
      <c r="Y18" s="175"/>
      <c r="Z18" s="175"/>
      <c r="AA18" s="175"/>
      <c r="AB18" s="175"/>
      <c r="AC18" s="175"/>
      <c r="AD18" s="1114"/>
      <c r="AE18" s="1114"/>
      <c r="AF18" s="1114"/>
      <c r="AG18" s="1114"/>
      <c r="AH18" s="1114"/>
      <c r="AI18" s="173"/>
      <c r="AJ18" s="173"/>
      <c r="AK18" s="173"/>
      <c r="AL18" s="173"/>
      <c r="AM18" s="330"/>
      <c r="AN18" s="330"/>
      <c r="AO18" s="195"/>
      <c r="AP18" s="330"/>
      <c r="AQ18" s="330"/>
    </row>
    <row r="19" spans="2:43">
      <c r="B19" s="182"/>
      <c r="C19" s="182"/>
      <c r="D19" s="183"/>
      <c r="E19" s="183"/>
      <c r="F19" s="183"/>
      <c r="G19" s="183"/>
      <c r="H19" s="182"/>
      <c r="I19" s="183"/>
      <c r="J19" s="183"/>
      <c r="K19" s="196"/>
      <c r="L19" s="1118"/>
      <c r="M19" s="1119"/>
      <c r="N19" s="1118"/>
      <c r="O19" s="1119"/>
      <c r="P19" s="184"/>
      <c r="Q19" s="184"/>
      <c r="R19" s="184"/>
      <c r="S19" s="175"/>
      <c r="T19" s="175"/>
      <c r="U19" s="175"/>
      <c r="V19" s="175"/>
      <c r="W19" s="175"/>
      <c r="X19" s="175"/>
      <c r="Y19" s="175"/>
      <c r="Z19" s="175"/>
      <c r="AA19" s="175"/>
      <c r="AB19" s="175"/>
      <c r="AC19" s="175"/>
      <c r="AD19" s="1114"/>
      <c r="AE19" s="1114"/>
      <c r="AF19" s="1114"/>
      <c r="AG19" s="1114"/>
      <c r="AH19" s="1114"/>
      <c r="AI19" s="173"/>
      <c r="AJ19" s="173"/>
      <c r="AK19" s="173"/>
      <c r="AL19" s="173"/>
      <c r="AM19" s="330"/>
      <c r="AN19" s="330"/>
      <c r="AO19" s="195"/>
      <c r="AP19" s="330"/>
      <c r="AQ19" s="330"/>
    </row>
    <row r="20" spans="2:43">
      <c r="B20" s="182"/>
      <c r="C20" s="182"/>
      <c r="D20" s="183"/>
      <c r="E20" s="183"/>
      <c r="F20" s="183"/>
      <c r="G20" s="183"/>
      <c r="H20" s="182"/>
      <c r="I20" s="183"/>
      <c r="J20" s="183"/>
      <c r="K20" s="196"/>
      <c r="L20" s="1118"/>
      <c r="M20" s="1119"/>
      <c r="N20" s="1118"/>
      <c r="O20" s="1119"/>
      <c r="P20" s="184"/>
      <c r="Q20" s="184"/>
      <c r="R20" s="184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114"/>
      <c r="AE20" s="1114"/>
      <c r="AF20" s="1114"/>
      <c r="AG20" s="1114"/>
      <c r="AH20" s="1114"/>
      <c r="AI20" s="173"/>
      <c r="AJ20" s="173"/>
      <c r="AK20" s="173"/>
      <c r="AL20" s="173"/>
      <c r="AM20" s="330"/>
      <c r="AN20" s="330"/>
      <c r="AO20" s="195"/>
      <c r="AP20" s="330"/>
      <c r="AQ20" s="330"/>
    </row>
    <row r="21" spans="2:43">
      <c r="B21" s="182"/>
      <c r="C21" s="182"/>
      <c r="D21" s="183"/>
      <c r="E21" s="183"/>
      <c r="F21" s="183"/>
      <c r="G21" s="183"/>
      <c r="H21" s="182"/>
      <c r="I21" s="183"/>
      <c r="J21" s="183"/>
      <c r="K21" s="196"/>
      <c r="L21" s="1118"/>
      <c r="M21" s="1119"/>
      <c r="N21" s="1118"/>
      <c r="O21" s="1119"/>
      <c r="P21" s="184"/>
      <c r="Q21" s="184"/>
      <c r="R21" s="184"/>
      <c r="S21" s="175"/>
      <c r="T21" s="175"/>
      <c r="U21" s="175"/>
      <c r="V21" s="175"/>
      <c r="W21" s="175"/>
      <c r="X21" s="175"/>
      <c r="Y21" s="175"/>
      <c r="Z21" s="175"/>
      <c r="AA21" s="175"/>
      <c r="AB21" s="175"/>
      <c r="AC21" s="175"/>
      <c r="AD21" s="1114"/>
      <c r="AE21" s="1114"/>
      <c r="AF21" s="1114"/>
      <c r="AG21" s="1114"/>
      <c r="AH21" s="1114"/>
      <c r="AI21" s="173"/>
      <c r="AJ21" s="173"/>
      <c r="AK21" s="173"/>
      <c r="AL21" s="173"/>
      <c r="AM21" s="330"/>
      <c r="AN21" s="330"/>
      <c r="AO21" s="195"/>
      <c r="AP21" s="330"/>
      <c r="AQ21" s="330"/>
    </row>
    <row r="22" spans="2:43">
      <c r="B22" s="182"/>
      <c r="C22" s="182"/>
      <c r="D22" s="183"/>
      <c r="E22" s="183"/>
      <c r="F22" s="183"/>
      <c r="G22" s="183"/>
      <c r="H22" s="182"/>
      <c r="I22" s="183"/>
      <c r="J22" s="183"/>
      <c r="K22" s="196"/>
      <c r="L22" s="1118"/>
      <c r="M22" s="1119"/>
      <c r="N22" s="1118"/>
      <c r="O22" s="1119"/>
      <c r="P22" s="184"/>
      <c r="Q22" s="184"/>
      <c r="R22" s="184"/>
      <c r="S22" s="175"/>
      <c r="T22" s="175"/>
      <c r="U22" s="175"/>
      <c r="V22" s="175"/>
      <c r="W22" s="175"/>
      <c r="X22" s="175"/>
      <c r="Y22" s="175"/>
      <c r="Z22" s="175"/>
      <c r="AA22" s="175"/>
      <c r="AB22" s="175"/>
      <c r="AC22" s="175"/>
      <c r="AD22" s="1114"/>
      <c r="AE22" s="1114"/>
      <c r="AF22" s="1114"/>
      <c r="AG22" s="1114"/>
      <c r="AH22" s="1114"/>
      <c r="AI22" s="173"/>
      <c r="AJ22" s="173"/>
      <c r="AK22" s="173"/>
      <c r="AL22" s="173"/>
      <c r="AM22" s="330"/>
      <c r="AN22" s="330"/>
      <c r="AO22" s="195"/>
      <c r="AP22" s="330"/>
      <c r="AQ22" s="330"/>
    </row>
    <row r="23" spans="2:43">
      <c r="B23" s="182"/>
      <c r="C23" s="182"/>
      <c r="D23" s="183"/>
      <c r="E23" s="183"/>
      <c r="F23" s="183"/>
      <c r="G23" s="183"/>
      <c r="H23" s="182"/>
      <c r="I23" s="183"/>
      <c r="J23" s="183"/>
      <c r="K23" s="196"/>
      <c r="L23" s="1118"/>
      <c r="M23" s="1119"/>
      <c r="N23" s="1118"/>
      <c r="O23" s="1119"/>
      <c r="P23" s="184"/>
      <c r="Q23" s="184"/>
      <c r="R23" s="184"/>
      <c r="S23" s="175"/>
      <c r="T23" s="175"/>
      <c r="U23" s="175"/>
      <c r="V23" s="175"/>
      <c r="W23" s="175"/>
      <c r="X23" s="175"/>
      <c r="Y23" s="175"/>
      <c r="Z23" s="175"/>
      <c r="AA23" s="175"/>
      <c r="AB23" s="175"/>
      <c r="AC23" s="175"/>
      <c r="AD23" s="1114"/>
      <c r="AE23" s="1114"/>
      <c r="AF23" s="1114"/>
      <c r="AG23" s="1114"/>
      <c r="AH23" s="1114"/>
      <c r="AI23" s="173"/>
      <c r="AJ23" s="173"/>
      <c r="AK23" s="173"/>
      <c r="AL23" s="173"/>
      <c r="AM23" s="330"/>
      <c r="AN23" s="330"/>
      <c r="AO23" s="195"/>
      <c r="AP23" s="330"/>
      <c r="AQ23" s="330"/>
    </row>
    <row r="24" spans="2:43">
      <c r="B24" s="182"/>
      <c r="C24" s="182"/>
      <c r="D24" s="183"/>
      <c r="E24" s="183"/>
      <c r="F24" s="183"/>
      <c r="G24" s="183"/>
      <c r="H24" s="182"/>
      <c r="I24" s="183"/>
      <c r="J24" s="183"/>
      <c r="K24" s="196"/>
      <c r="L24" s="1118"/>
      <c r="M24" s="1119"/>
      <c r="N24" s="1118"/>
      <c r="O24" s="1119"/>
      <c r="P24" s="184"/>
      <c r="Q24" s="184"/>
      <c r="R24" s="184"/>
      <c r="S24" s="175"/>
      <c r="T24" s="175"/>
      <c r="U24" s="175"/>
      <c r="V24" s="175"/>
      <c r="W24" s="175"/>
      <c r="X24" s="175"/>
      <c r="Y24" s="175"/>
      <c r="Z24" s="175"/>
      <c r="AA24" s="175"/>
      <c r="AB24" s="175"/>
      <c r="AC24" s="175"/>
      <c r="AD24" s="1114"/>
      <c r="AE24" s="1114"/>
      <c r="AF24" s="1114"/>
      <c r="AG24" s="1114"/>
      <c r="AH24" s="1114"/>
      <c r="AI24" s="173"/>
      <c r="AJ24" s="173"/>
      <c r="AK24" s="173"/>
      <c r="AL24" s="173"/>
      <c r="AM24" s="330"/>
      <c r="AN24" s="330"/>
      <c r="AO24" s="195"/>
      <c r="AP24" s="330"/>
      <c r="AQ24" s="330"/>
    </row>
    <row r="25" spans="2:43">
      <c r="B25" s="182"/>
      <c r="C25" s="182"/>
      <c r="D25" s="183"/>
      <c r="E25" s="183"/>
      <c r="F25" s="183"/>
      <c r="G25" s="183"/>
      <c r="H25" s="182"/>
      <c r="I25" s="183"/>
      <c r="J25" s="183"/>
      <c r="K25" s="196"/>
      <c r="L25" s="1118"/>
      <c r="M25" s="1119"/>
      <c r="N25" s="1118"/>
      <c r="O25" s="1119"/>
      <c r="P25" s="184"/>
      <c r="Q25" s="184"/>
      <c r="R25" s="184"/>
      <c r="S25" s="175"/>
      <c r="T25" s="175"/>
      <c r="U25" s="175"/>
      <c r="V25" s="175"/>
      <c r="W25" s="175"/>
      <c r="X25" s="175"/>
      <c r="Y25" s="175"/>
      <c r="Z25" s="175"/>
      <c r="AA25" s="175"/>
      <c r="AB25" s="175"/>
      <c r="AC25" s="175"/>
      <c r="AD25" s="1114"/>
      <c r="AE25" s="1114"/>
      <c r="AF25" s="1114"/>
      <c r="AG25" s="1114"/>
      <c r="AH25" s="1114"/>
      <c r="AI25" s="173"/>
      <c r="AJ25" s="173"/>
      <c r="AK25" s="173"/>
      <c r="AL25" s="173"/>
      <c r="AM25" s="330"/>
      <c r="AN25" s="330"/>
      <c r="AO25" s="195"/>
      <c r="AP25" s="330"/>
      <c r="AQ25" s="330"/>
    </row>
    <row r="26" spans="2:43">
      <c r="B26" s="182"/>
      <c r="C26" s="182"/>
      <c r="D26" s="183"/>
      <c r="E26" s="183"/>
      <c r="F26" s="183"/>
      <c r="G26" s="183"/>
      <c r="H26" s="182"/>
      <c r="I26" s="183"/>
      <c r="J26" s="183"/>
      <c r="K26" s="196"/>
      <c r="L26" s="1118"/>
      <c r="M26" s="1119"/>
      <c r="N26" s="1118"/>
      <c r="O26" s="1119"/>
      <c r="P26" s="184"/>
      <c r="Q26" s="184"/>
      <c r="R26" s="184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114"/>
      <c r="AE26" s="1114"/>
      <c r="AF26" s="1114"/>
      <c r="AG26" s="1114"/>
      <c r="AH26" s="1114"/>
      <c r="AI26" s="173"/>
      <c r="AJ26" s="173"/>
      <c r="AK26" s="173"/>
      <c r="AL26" s="173"/>
      <c r="AM26" s="330"/>
      <c r="AN26" s="330"/>
      <c r="AO26" s="195"/>
      <c r="AP26" s="330"/>
      <c r="AQ26" s="330"/>
    </row>
    <row r="27" spans="2:43">
      <c r="B27" s="182"/>
      <c r="C27" s="182"/>
      <c r="D27" s="183"/>
      <c r="E27" s="183"/>
      <c r="F27" s="183"/>
      <c r="G27" s="183"/>
      <c r="H27" s="182"/>
      <c r="I27" s="183"/>
      <c r="J27" s="183"/>
      <c r="K27" s="196"/>
      <c r="L27" s="1118"/>
      <c r="M27" s="1119"/>
      <c r="N27" s="1118"/>
      <c r="O27" s="1119"/>
      <c r="P27" s="184"/>
      <c r="Q27" s="184"/>
      <c r="R27" s="184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114"/>
      <c r="AE27" s="1114"/>
      <c r="AF27" s="1114"/>
      <c r="AG27" s="1114"/>
      <c r="AH27" s="1114"/>
      <c r="AI27" s="173"/>
      <c r="AJ27" s="173"/>
      <c r="AK27" s="173"/>
      <c r="AL27" s="173"/>
      <c r="AM27" s="330"/>
      <c r="AN27" s="330"/>
      <c r="AO27" s="195"/>
      <c r="AP27" s="330"/>
      <c r="AQ27" s="330"/>
    </row>
    <row r="28" spans="2:43">
      <c r="B28" s="182"/>
      <c r="C28" s="182"/>
      <c r="D28" s="183"/>
      <c r="E28" s="183"/>
      <c r="F28" s="183"/>
      <c r="G28" s="183"/>
      <c r="H28" s="182"/>
      <c r="I28" s="183"/>
      <c r="J28" s="183"/>
      <c r="K28" s="196"/>
      <c r="L28" s="1118"/>
      <c r="M28" s="1119"/>
      <c r="N28" s="1118"/>
      <c r="O28" s="1119"/>
      <c r="P28" s="184"/>
      <c r="Q28" s="184"/>
      <c r="R28" s="184"/>
      <c r="S28" s="175"/>
      <c r="T28" s="175"/>
      <c r="U28" s="175"/>
      <c r="V28" s="175"/>
      <c r="W28" s="175"/>
      <c r="X28" s="175"/>
      <c r="Y28" s="175"/>
      <c r="Z28" s="175"/>
      <c r="AA28" s="175"/>
      <c r="AB28" s="175"/>
      <c r="AC28" s="175"/>
      <c r="AD28" s="1114"/>
      <c r="AE28" s="1114"/>
      <c r="AF28" s="1114"/>
      <c r="AG28" s="1114"/>
      <c r="AH28" s="1114"/>
      <c r="AI28" s="173"/>
      <c r="AJ28" s="173"/>
      <c r="AK28" s="173"/>
      <c r="AL28" s="173"/>
      <c r="AM28" s="330"/>
      <c r="AN28" s="330"/>
      <c r="AO28" s="195"/>
      <c r="AP28" s="330"/>
      <c r="AQ28" s="330"/>
    </row>
    <row r="29" spans="2:43">
      <c r="B29" s="182"/>
      <c r="C29" s="182"/>
      <c r="D29" s="183"/>
      <c r="E29" s="183"/>
      <c r="F29" s="183"/>
      <c r="G29" s="183"/>
      <c r="H29" s="182"/>
      <c r="I29" s="183"/>
      <c r="J29" s="183"/>
      <c r="K29" s="196"/>
      <c r="L29" s="1118"/>
      <c r="M29" s="1119"/>
      <c r="N29" s="1118"/>
      <c r="O29" s="1119"/>
      <c r="P29" s="184"/>
      <c r="Q29" s="184"/>
      <c r="R29" s="184"/>
      <c r="S29" s="175"/>
      <c r="T29" s="175"/>
      <c r="U29" s="175"/>
      <c r="V29" s="175"/>
      <c r="W29" s="175"/>
      <c r="X29" s="175"/>
      <c r="Y29" s="175"/>
      <c r="Z29" s="175"/>
      <c r="AA29" s="175"/>
      <c r="AB29" s="175"/>
      <c r="AC29" s="175"/>
      <c r="AD29" s="1114"/>
      <c r="AE29" s="1114"/>
      <c r="AF29" s="1114"/>
      <c r="AG29" s="1114"/>
      <c r="AH29" s="1114"/>
      <c r="AI29" s="173"/>
      <c r="AJ29" s="173"/>
      <c r="AK29" s="173"/>
      <c r="AL29" s="173"/>
      <c r="AM29" s="330"/>
      <c r="AN29" s="330"/>
      <c r="AO29" s="195"/>
      <c r="AP29" s="330"/>
      <c r="AQ29" s="330"/>
    </row>
    <row r="30" spans="2:43">
      <c r="B30" s="182"/>
      <c r="C30" s="182"/>
      <c r="D30" s="183"/>
      <c r="E30" s="183"/>
      <c r="F30" s="183"/>
      <c r="G30" s="183"/>
      <c r="H30" s="182"/>
      <c r="I30" s="183"/>
      <c r="J30" s="183"/>
      <c r="K30" s="196"/>
      <c r="L30" s="1118"/>
      <c r="M30" s="1119"/>
      <c r="N30" s="1118"/>
      <c r="O30" s="1119"/>
      <c r="P30" s="184"/>
      <c r="Q30" s="184"/>
      <c r="R30" s="184"/>
      <c r="S30" s="175"/>
      <c r="T30" s="175"/>
      <c r="U30" s="175"/>
      <c r="V30" s="175"/>
      <c r="W30" s="175"/>
      <c r="X30" s="175"/>
      <c r="Y30" s="175"/>
      <c r="Z30" s="175"/>
      <c r="AA30" s="175"/>
      <c r="AB30" s="175"/>
      <c r="AC30" s="175"/>
      <c r="AD30" s="1114"/>
      <c r="AE30" s="1114"/>
      <c r="AF30" s="1114"/>
      <c r="AG30" s="1114"/>
      <c r="AH30" s="1114"/>
      <c r="AI30" s="173"/>
      <c r="AJ30" s="173"/>
      <c r="AK30" s="173"/>
      <c r="AL30" s="173"/>
      <c r="AM30" s="330"/>
      <c r="AN30" s="330"/>
      <c r="AO30" s="195"/>
      <c r="AP30" s="330"/>
      <c r="AQ30" s="330"/>
    </row>
    <row r="31" spans="2:43">
      <c r="B31" s="182"/>
      <c r="C31" s="182"/>
      <c r="D31" s="183"/>
      <c r="E31" s="183"/>
      <c r="F31" s="183"/>
      <c r="G31" s="183"/>
      <c r="H31" s="182"/>
      <c r="I31" s="183"/>
      <c r="J31" s="183"/>
      <c r="K31" s="196"/>
      <c r="L31" s="1118"/>
      <c r="M31" s="1119"/>
      <c r="N31" s="1118"/>
      <c r="O31" s="1119"/>
      <c r="P31" s="184"/>
      <c r="Q31" s="184"/>
      <c r="R31" s="184"/>
      <c r="S31" s="175"/>
      <c r="T31" s="175"/>
      <c r="U31" s="175"/>
      <c r="V31" s="175"/>
      <c r="W31" s="175"/>
      <c r="X31" s="175"/>
      <c r="Y31" s="175"/>
      <c r="Z31" s="175"/>
      <c r="AA31" s="175"/>
      <c r="AB31" s="175"/>
      <c r="AC31" s="175"/>
      <c r="AD31" s="1114"/>
      <c r="AE31" s="1114"/>
      <c r="AF31" s="1114"/>
      <c r="AG31" s="1114"/>
      <c r="AH31" s="1114"/>
      <c r="AI31" s="173"/>
      <c r="AJ31" s="173"/>
      <c r="AK31" s="173"/>
      <c r="AL31" s="173"/>
      <c r="AM31" s="330"/>
      <c r="AN31" s="330"/>
      <c r="AO31" s="195"/>
      <c r="AP31" s="330"/>
      <c r="AQ31" s="330"/>
    </row>
    <row r="32" spans="2:43">
      <c r="B32" s="182"/>
      <c r="C32" s="182"/>
      <c r="D32" s="183"/>
      <c r="E32" s="183"/>
      <c r="F32" s="183"/>
      <c r="G32" s="183"/>
      <c r="H32" s="182"/>
      <c r="I32" s="183"/>
      <c r="J32" s="183"/>
      <c r="K32" s="196"/>
      <c r="L32" s="1118"/>
      <c r="M32" s="1119"/>
      <c r="N32" s="1118"/>
      <c r="O32" s="1119"/>
      <c r="P32" s="184"/>
      <c r="Q32" s="184"/>
      <c r="R32" s="184"/>
      <c r="S32" s="175"/>
      <c r="T32" s="175"/>
      <c r="U32" s="175"/>
      <c r="V32" s="175"/>
      <c r="W32" s="175"/>
      <c r="X32" s="175"/>
      <c r="Y32" s="175"/>
      <c r="Z32" s="175"/>
      <c r="AA32" s="175"/>
      <c r="AB32" s="175"/>
      <c r="AC32" s="175"/>
      <c r="AD32" s="1114"/>
      <c r="AE32" s="1114"/>
      <c r="AF32" s="1114"/>
      <c r="AG32" s="1114"/>
      <c r="AH32" s="1114"/>
      <c r="AI32" s="173"/>
      <c r="AJ32" s="173"/>
      <c r="AK32" s="173"/>
      <c r="AL32" s="173"/>
      <c r="AM32" s="330"/>
      <c r="AN32" s="330"/>
      <c r="AO32" s="195"/>
      <c r="AP32" s="330"/>
      <c r="AQ32" s="330"/>
    </row>
    <row r="33" spans="2:43">
      <c r="B33" s="182"/>
      <c r="C33" s="182"/>
      <c r="D33" s="183"/>
      <c r="E33" s="183"/>
      <c r="F33" s="183"/>
      <c r="G33" s="183"/>
      <c r="H33" s="182"/>
      <c r="I33" s="183"/>
      <c r="J33" s="183"/>
      <c r="K33" s="196"/>
      <c r="L33" s="1118"/>
      <c r="M33" s="1119"/>
      <c r="N33" s="1118"/>
      <c r="O33" s="1119"/>
      <c r="P33" s="184"/>
      <c r="Q33" s="184"/>
      <c r="R33" s="184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175"/>
      <c r="AD33" s="1114"/>
      <c r="AE33" s="1114"/>
      <c r="AF33" s="1114"/>
      <c r="AG33" s="1114"/>
      <c r="AH33" s="1114"/>
      <c r="AI33" s="173"/>
      <c r="AJ33" s="173"/>
      <c r="AK33" s="173"/>
      <c r="AL33" s="173"/>
      <c r="AM33" s="330"/>
      <c r="AN33" s="330"/>
      <c r="AO33" s="195"/>
      <c r="AP33" s="330"/>
      <c r="AQ33" s="330"/>
    </row>
    <row r="34" spans="2:43">
      <c r="B34" s="182"/>
      <c r="C34" s="182"/>
      <c r="D34" s="183"/>
      <c r="E34" s="183"/>
      <c r="F34" s="183"/>
      <c r="G34" s="183"/>
      <c r="H34" s="182"/>
      <c r="I34" s="183"/>
      <c r="J34" s="183"/>
      <c r="K34" s="196"/>
      <c r="L34" s="1118"/>
      <c r="M34" s="1119"/>
      <c r="N34" s="1118"/>
      <c r="O34" s="1119"/>
      <c r="P34" s="184"/>
      <c r="Q34" s="184"/>
      <c r="R34" s="184"/>
      <c r="S34" s="175"/>
      <c r="T34" s="175"/>
      <c r="U34" s="175"/>
      <c r="V34" s="175"/>
      <c r="W34" s="175"/>
      <c r="X34" s="175"/>
      <c r="Y34" s="175"/>
      <c r="Z34" s="175"/>
      <c r="AA34" s="175"/>
      <c r="AB34" s="175"/>
      <c r="AC34" s="175"/>
      <c r="AD34" s="1114"/>
      <c r="AE34" s="1114"/>
      <c r="AF34" s="1114"/>
      <c r="AG34" s="1114"/>
      <c r="AH34" s="1114"/>
      <c r="AI34" s="173"/>
      <c r="AJ34" s="173"/>
      <c r="AK34" s="173"/>
      <c r="AL34" s="173"/>
      <c r="AM34" s="330"/>
      <c r="AN34" s="330"/>
      <c r="AO34" s="195"/>
      <c r="AP34" s="330"/>
      <c r="AQ34" s="330"/>
    </row>
    <row r="35" spans="2:43">
      <c r="B35" s="182"/>
      <c r="C35" s="182"/>
      <c r="D35" s="183"/>
      <c r="E35" s="183"/>
      <c r="F35" s="183"/>
      <c r="G35" s="183"/>
      <c r="H35" s="182"/>
      <c r="I35" s="183"/>
      <c r="J35" s="183"/>
      <c r="K35" s="196"/>
      <c r="L35" s="1118"/>
      <c r="M35" s="1119"/>
      <c r="N35" s="1118"/>
      <c r="O35" s="1119"/>
      <c r="P35" s="184"/>
      <c r="Q35" s="184"/>
      <c r="R35" s="184"/>
      <c r="S35" s="175"/>
      <c r="T35" s="175"/>
      <c r="U35" s="175"/>
      <c r="V35" s="175"/>
      <c r="W35" s="175"/>
      <c r="X35" s="175"/>
      <c r="Y35" s="175"/>
      <c r="Z35" s="175"/>
      <c r="AA35" s="175"/>
      <c r="AB35" s="175"/>
      <c r="AC35" s="175"/>
      <c r="AD35" s="1114"/>
      <c r="AE35" s="1114"/>
      <c r="AF35" s="1114"/>
      <c r="AG35" s="1114"/>
      <c r="AH35" s="1114"/>
      <c r="AI35" s="173"/>
      <c r="AJ35" s="173"/>
      <c r="AK35" s="173"/>
      <c r="AL35" s="173"/>
      <c r="AM35" s="330"/>
      <c r="AN35" s="330"/>
      <c r="AO35" s="195"/>
      <c r="AP35" s="330"/>
      <c r="AQ35" s="330"/>
    </row>
    <row r="36" spans="2:43">
      <c r="B36" s="182"/>
      <c r="C36" s="182"/>
      <c r="D36" s="183"/>
      <c r="E36" s="183"/>
      <c r="F36" s="183"/>
      <c r="G36" s="183"/>
      <c r="H36" s="182"/>
      <c r="I36" s="183"/>
      <c r="J36" s="183"/>
      <c r="K36" s="196"/>
      <c r="L36" s="1118"/>
      <c r="M36" s="1119"/>
      <c r="N36" s="1118"/>
      <c r="O36" s="1119"/>
      <c r="P36" s="184"/>
      <c r="Q36" s="184"/>
      <c r="R36" s="184"/>
      <c r="S36" s="175"/>
      <c r="T36" s="175"/>
      <c r="U36" s="175"/>
      <c r="V36" s="175"/>
      <c r="W36" s="175"/>
      <c r="X36" s="175"/>
      <c r="Y36" s="175"/>
      <c r="Z36" s="175"/>
      <c r="AA36" s="175"/>
      <c r="AB36" s="175"/>
      <c r="AC36" s="175"/>
      <c r="AD36" s="1114"/>
      <c r="AE36" s="1114"/>
      <c r="AF36" s="1114"/>
      <c r="AG36" s="1114"/>
      <c r="AH36" s="1114"/>
      <c r="AI36" s="173"/>
      <c r="AJ36" s="173"/>
      <c r="AK36" s="173"/>
      <c r="AL36" s="173"/>
      <c r="AM36" s="330"/>
      <c r="AN36" s="330"/>
      <c r="AO36" s="195"/>
      <c r="AP36" s="330"/>
      <c r="AQ36" s="330"/>
    </row>
    <row r="37" spans="2:43">
      <c r="B37" s="183"/>
      <c r="C37" s="182"/>
      <c r="D37" s="183"/>
      <c r="E37" s="183"/>
      <c r="F37" s="183"/>
      <c r="G37" s="183"/>
      <c r="H37" s="182"/>
      <c r="I37" s="183"/>
      <c r="J37" s="183"/>
      <c r="K37" s="196"/>
      <c r="L37" s="1118"/>
      <c r="M37" s="1119"/>
      <c r="N37" s="1118"/>
      <c r="O37" s="1119"/>
      <c r="P37" s="184"/>
      <c r="Q37" s="184"/>
      <c r="R37" s="184"/>
      <c r="S37" s="175"/>
      <c r="T37" s="175"/>
      <c r="U37" s="175"/>
      <c r="V37" s="175"/>
      <c r="W37" s="175"/>
      <c r="X37" s="175"/>
      <c r="Y37" s="175"/>
      <c r="Z37" s="175"/>
      <c r="AA37" s="175"/>
      <c r="AB37" s="175"/>
      <c r="AC37" s="175"/>
      <c r="AD37" s="1114"/>
      <c r="AE37" s="1114"/>
      <c r="AF37" s="1114"/>
      <c r="AG37" s="1114"/>
      <c r="AH37" s="1114"/>
      <c r="AI37" s="173"/>
      <c r="AJ37" s="173"/>
      <c r="AK37" s="173"/>
      <c r="AL37" s="173"/>
      <c r="AM37" s="330"/>
      <c r="AN37" s="330"/>
      <c r="AO37" s="195"/>
      <c r="AP37" s="330"/>
      <c r="AQ37" s="330"/>
    </row>
    <row r="38" spans="2:43">
      <c r="B38" s="183"/>
      <c r="C38" s="182"/>
      <c r="D38" s="183"/>
      <c r="E38" s="183"/>
      <c r="F38" s="183"/>
      <c r="G38" s="183"/>
      <c r="H38" s="182"/>
      <c r="I38" s="183"/>
      <c r="J38" s="183"/>
      <c r="K38" s="196"/>
      <c r="L38" s="1118"/>
      <c r="M38" s="1119"/>
      <c r="N38" s="1118"/>
      <c r="O38" s="1119"/>
      <c r="P38" s="184"/>
      <c r="Q38" s="184"/>
      <c r="R38" s="184"/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114"/>
      <c r="AE38" s="1114"/>
      <c r="AF38" s="1114"/>
      <c r="AG38" s="1114"/>
      <c r="AH38" s="1114"/>
      <c r="AI38" s="173"/>
      <c r="AJ38" s="173"/>
      <c r="AK38" s="173"/>
      <c r="AL38" s="173"/>
      <c r="AM38" s="330"/>
      <c r="AN38" s="330"/>
      <c r="AO38" s="195"/>
      <c r="AP38" s="330"/>
      <c r="AQ38" s="330"/>
    </row>
    <row r="39" spans="2:43">
      <c r="B39" s="183"/>
      <c r="C39" s="182"/>
      <c r="D39" s="183"/>
      <c r="E39" s="183"/>
      <c r="F39" s="183"/>
      <c r="G39" s="183"/>
      <c r="H39" s="182"/>
      <c r="I39" s="183"/>
      <c r="J39" s="183"/>
      <c r="K39" s="196"/>
      <c r="L39" s="1118"/>
      <c r="M39" s="1119"/>
      <c r="N39" s="1118"/>
      <c r="O39" s="1119"/>
      <c r="P39" s="184"/>
      <c r="Q39" s="184"/>
      <c r="R39" s="184"/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114"/>
      <c r="AE39" s="1114"/>
      <c r="AF39" s="1114"/>
      <c r="AG39" s="1114"/>
      <c r="AH39" s="1114"/>
      <c r="AI39" s="173"/>
      <c r="AJ39" s="173"/>
      <c r="AK39" s="173"/>
      <c r="AL39" s="173"/>
      <c r="AM39" s="330"/>
      <c r="AN39" s="330"/>
      <c r="AO39" s="195"/>
      <c r="AP39" s="330"/>
      <c r="AQ39" s="330"/>
    </row>
    <row r="40" spans="2:43">
      <c r="B40" s="183"/>
      <c r="C40" s="182"/>
      <c r="D40" s="183"/>
      <c r="E40" s="183"/>
      <c r="F40" s="183"/>
      <c r="G40" s="183"/>
      <c r="H40" s="182"/>
      <c r="I40" s="183"/>
      <c r="J40" s="183"/>
      <c r="K40" s="196"/>
      <c r="L40" s="1118"/>
      <c r="M40" s="1119"/>
      <c r="N40" s="1118"/>
      <c r="O40" s="1119"/>
      <c r="P40" s="184"/>
      <c r="Q40" s="184"/>
      <c r="R40" s="184"/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114"/>
      <c r="AE40" s="1114"/>
      <c r="AF40" s="1114"/>
      <c r="AG40" s="1114"/>
      <c r="AH40" s="1114"/>
      <c r="AI40" s="173"/>
      <c r="AJ40" s="173"/>
      <c r="AK40" s="173"/>
      <c r="AL40" s="173"/>
      <c r="AM40" s="330"/>
      <c r="AN40" s="330"/>
      <c r="AO40" s="195"/>
      <c r="AP40" s="330"/>
      <c r="AQ40" s="330"/>
    </row>
    <row r="41" spans="2:43">
      <c r="B41" s="183"/>
      <c r="C41" s="182"/>
      <c r="D41" s="183"/>
      <c r="E41" s="183"/>
      <c r="F41" s="183"/>
      <c r="G41" s="183"/>
      <c r="H41" s="182"/>
      <c r="I41" s="183"/>
      <c r="J41" s="183"/>
      <c r="K41" s="196"/>
      <c r="L41" s="1118"/>
      <c r="M41" s="1119"/>
      <c r="N41" s="1118"/>
      <c r="O41" s="1119"/>
      <c r="P41" s="184"/>
      <c r="Q41" s="184"/>
      <c r="R41" s="184"/>
      <c r="S41" s="175"/>
      <c r="T41" s="175"/>
      <c r="U41" s="175"/>
      <c r="V41" s="175"/>
      <c r="W41" s="175"/>
      <c r="X41" s="175"/>
      <c r="Y41" s="175"/>
      <c r="Z41" s="175"/>
      <c r="AA41" s="175"/>
      <c r="AB41" s="175"/>
      <c r="AC41" s="175"/>
      <c r="AD41" s="1114"/>
      <c r="AE41" s="1114"/>
      <c r="AF41" s="1114"/>
      <c r="AG41" s="1114"/>
      <c r="AH41" s="1114"/>
      <c r="AI41" s="173"/>
      <c r="AJ41" s="173"/>
      <c r="AK41" s="173"/>
      <c r="AL41" s="173"/>
      <c r="AM41" s="330"/>
      <c r="AN41" s="330"/>
      <c r="AO41" s="195"/>
      <c r="AP41" s="330"/>
      <c r="AQ41" s="330"/>
    </row>
    <row r="42" spans="2:43">
      <c r="B42" s="183"/>
      <c r="C42" s="182"/>
      <c r="D42" s="183"/>
      <c r="E42" s="183"/>
      <c r="F42" s="183"/>
      <c r="G42" s="183"/>
      <c r="H42" s="182"/>
      <c r="I42" s="183"/>
      <c r="J42" s="183"/>
      <c r="K42" s="196"/>
      <c r="L42" s="1118"/>
      <c r="M42" s="1119"/>
      <c r="N42" s="1118"/>
      <c r="O42" s="1119"/>
      <c r="P42" s="184"/>
      <c r="Q42" s="184"/>
      <c r="R42" s="184"/>
      <c r="S42" s="175"/>
      <c r="T42" s="175"/>
      <c r="U42" s="175"/>
      <c r="V42" s="175"/>
      <c r="W42" s="175"/>
      <c r="X42" s="175"/>
      <c r="Y42" s="175"/>
      <c r="Z42" s="175"/>
      <c r="AA42" s="175"/>
      <c r="AB42" s="175"/>
      <c r="AC42" s="175"/>
      <c r="AD42" s="1114"/>
      <c r="AE42" s="1114"/>
      <c r="AF42" s="1114"/>
      <c r="AG42" s="1114"/>
      <c r="AH42" s="1114"/>
      <c r="AI42" s="173"/>
      <c r="AJ42" s="173"/>
      <c r="AK42" s="173"/>
      <c r="AL42" s="173"/>
      <c r="AM42" s="330"/>
      <c r="AN42" s="330"/>
      <c r="AO42" s="195"/>
      <c r="AP42" s="330"/>
      <c r="AQ42" s="330"/>
    </row>
    <row r="43" spans="2:43">
      <c r="B43" s="183"/>
      <c r="C43" s="182"/>
      <c r="D43" s="183"/>
      <c r="E43" s="183"/>
      <c r="F43" s="183"/>
      <c r="G43" s="183"/>
      <c r="H43" s="182"/>
      <c r="I43" s="183"/>
      <c r="J43" s="183"/>
      <c r="K43" s="196"/>
      <c r="L43" s="1118"/>
      <c r="M43" s="1119"/>
      <c r="N43" s="1118"/>
      <c r="O43" s="1119"/>
      <c r="P43" s="184"/>
      <c r="Q43" s="184"/>
      <c r="R43" s="184"/>
      <c r="S43" s="175"/>
      <c r="T43" s="175"/>
      <c r="U43" s="175"/>
      <c r="V43" s="175"/>
      <c r="W43" s="175"/>
      <c r="X43" s="175"/>
      <c r="Y43" s="175"/>
      <c r="Z43" s="175"/>
      <c r="AA43" s="175"/>
      <c r="AB43" s="175"/>
      <c r="AC43" s="175"/>
      <c r="AD43" s="1114"/>
      <c r="AE43" s="1114"/>
      <c r="AF43" s="1114"/>
      <c r="AG43" s="1114"/>
      <c r="AH43" s="1114"/>
      <c r="AI43" s="173"/>
      <c r="AJ43" s="173"/>
      <c r="AK43" s="173"/>
      <c r="AL43" s="173"/>
      <c r="AM43" s="330"/>
      <c r="AN43" s="330"/>
      <c r="AO43" s="195"/>
      <c r="AP43" s="330"/>
      <c r="AQ43" s="330"/>
    </row>
    <row r="44" spans="2:43">
      <c r="B44" s="183"/>
      <c r="C44" s="182"/>
      <c r="D44" s="183"/>
      <c r="E44" s="183"/>
      <c r="F44" s="183"/>
      <c r="G44" s="183"/>
      <c r="H44" s="182"/>
      <c r="I44" s="183"/>
      <c r="J44" s="183"/>
      <c r="K44" s="196"/>
      <c r="L44" s="1118"/>
      <c r="M44" s="1119"/>
      <c r="N44" s="1118"/>
      <c r="O44" s="1119"/>
      <c r="P44" s="184"/>
      <c r="Q44" s="184"/>
      <c r="R44" s="184"/>
      <c r="S44" s="175"/>
      <c r="T44" s="175"/>
      <c r="U44" s="175"/>
      <c r="V44" s="175"/>
      <c r="W44" s="175"/>
      <c r="X44" s="175"/>
      <c r="Y44" s="175"/>
      <c r="Z44" s="175"/>
      <c r="AA44" s="175"/>
      <c r="AB44" s="175"/>
      <c r="AC44" s="175"/>
      <c r="AD44" s="1114"/>
      <c r="AE44" s="1114"/>
      <c r="AF44" s="1114"/>
      <c r="AG44" s="1114"/>
      <c r="AH44" s="1114"/>
      <c r="AI44" s="173"/>
      <c r="AJ44" s="173"/>
      <c r="AK44" s="173"/>
      <c r="AL44" s="173"/>
      <c r="AM44" s="330"/>
      <c r="AN44" s="330"/>
      <c r="AO44" s="195"/>
      <c r="AP44" s="330"/>
      <c r="AQ44" s="330"/>
    </row>
    <row r="45" spans="2:43">
      <c r="B45" s="183"/>
      <c r="C45" s="182"/>
      <c r="D45" s="183"/>
      <c r="E45" s="183"/>
      <c r="F45" s="183"/>
      <c r="G45" s="183"/>
      <c r="H45" s="182"/>
      <c r="I45" s="183"/>
      <c r="J45" s="183"/>
      <c r="K45" s="196"/>
      <c r="L45" s="1118"/>
      <c r="M45" s="1119"/>
      <c r="N45" s="1118"/>
      <c r="O45" s="1119"/>
      <c r="P45" s="184"/>
      <c r="Q45" s="184"/>
      <c r="R45" s="184"/>
      <c r="S45" s="175"/>
      <c r="T45" s="175"/>
      <c r="U45" s="175"/>
      <c r="V45" s="175"/>
      <c r="W45" s="175"/>
      <c r="X45" s="175"/>
      <c r="Y45" s="175"/>
      <c r="Z45" s="175"/>
      <c r="AA45" s="175"/>
      <c r="AB45" s="175"/>
      <c r="AC45" s="175"/>
      <c r="AD45" s="1114"/>
      <c r="AE45" s="1114"/>
      <c r="AF45" s="1114"/>
      <c r="AG45" s="1114"/>
      <c r="AH45" s="1114"/>
      <c r="AI45" s="173"/>
      <c r="AJ45" s="173"/>
      <c r="AK45" s="173"/>
      <c r="AL45" s="173"/>
      <c r="AM45" s="330"/>
      <c r="AN45" s="330"/>
      <c r="AO45" s="195"/>
      <c r="AP45" s="330"/>
      <c r="AQ45" s="330"/>
    </row>
    <row r="46" spans="2:43">
      <c r="B46" s="183"/>
      <c r="C46" s="182"/>
      <c r="D46" s="183"/>
      <c r="E46" s="183"/>
      <c r="F46" s="183"/>
      <c r="G46" s="183"/>
      <c r="H46" s="182"/>
      <c r="I46" s="183"/>
      <c r="J46" s="183"/>
      <c r="K46" s="196"/>
      <c r="L46" s="1118"/>
      <c r="M46" s="1119"/>
      <c r="N46" s="1118"/>
      <c r="O46" s="1119"/>
      <c r="P46" s="184"/>
      <c r="Q46" s="184"/>
      <c r="R46" s="184"/>
      <c r="S46" s="175"/>
      <c r="T46" s="175"/>
      <c r="U46" s="175"/>
      <c r="V46" s="175"/>
      <c r="W46" s="175"/>
      <c r="X46" s="175"/>
      <c r="Y46" s="175"/>
      <c r="Z46" s="175"/>
      <c r="AA46" s="175"/>
      <c r="AB46" s="175"/>
      <c r="AC46" s="175"/>
      <c r="AD46" s="1114"/>
      <c r="AE46" s="1114"/>
      <c r="AF46" s="1114"/>
      <c r="AG46" s="1114"/>
      <c r="AH46" s="1114"/>
      <c r="AI46" s="173"/>
      <c r="AJ46" s="173"/>
      <c r="AK46" s="173"/>
      <c r="AL46" s="173"/>
      <c r="AM46" s="330"/>
      <c r="AN46" s="330"/>
      <c r="AO46" s="195"/>
      <c r="AP46" s="330"/>
      <c r="AQ46" s="330"/>
    </row>
    <row r="47" spans="2:43">
      <c r="B47" s="183"/>
      <c r="C47" s="182"/>
      <c r="D47" s="183"/>
      <c r="E47" s="183"/>
      <c r="F47" s="183"/>
      <c r="G47" s="183"/>
      <c r="H47" s="182"/>
      <c r="I47" s="183"/>
      <c r="J47" s="183"/>
      <c r="K47" s="196"/>
      <c r="L47" s="1118"/>
      <c r="M47" s="1119"/>
      <c r="N47" s="1118"/>
      <c r="O47" s="1119"/>
      <c r="P47" s="184"/>
      <c r="Q47" s="184"/>
      <c r="R47" s="184"/>
      <c r="S47" s="175"/>
      <c r="T47" s="175"/>
      <c r="U47" s="175"/>
      <c r="V47" s="175"/>
      <c r="W47" s="175"/>
      <c r="X47" s="175"/>
      <c r="Y47" s="175"/>
      <c r="Z47" s="175"/>
      <c r="AA47" s="175"/>
      <c r="AB47" s="175"/>
      <c r="AC47" s="175"/>
      <c r="AD47" s="1114"/>
      <c r="AE47" s="1114"/>
      <c r="AF47" s="1114"/>
      <c r="AG47" s="1114"/>
      <c r="AH47" s="1114"/>
      <c r="AI47" s="173"/>
      <c r="AJ47" s="173"/>
      <c r="AK47" s="173"/>
      <c r="AL47" s="173"/>
      <c r="AM47" s="330"/>
      <c r="AN47" s="330"/>
      <c r="AO47" s="195"/>
      <c r="AP47" s="330"/>
      <c r="AQ47" s="330"/>
    </row>
    <row r="48" spans="2:43">
      <c r="B48" s="183"/>
      <c r="C48" s="182"/>
      <c r="D48" s="183"/>
      <c r="E48" s="183"/>
      <c r="F48" s="183"/>
      <c r="G48" s="183"/>
      <c r="H48" s="182"/>
      <c r="I48" s="183"/>
      <c r="J48" s="183"/>
      <c r="K48" s="196"/>
      <c r="L48" s="1118"/>
      <c r="M48" s="1119"/>
      <c r="N48" s="1118"/>
      <c r="O48" s="1119"/>
      <c r="P48" s="184"/>
      <c r="Q48" s="184"/>
      <c r="R48" s="184"/>
      <c r="S48" s="175"/>
      <c r="T48" s="175"/>
      <c r="U48" s="175"/>
      <c r="V48" s="175"/>
      <c r="W48" s="175"/>
      <c r="X48" s="175"/>
      <c r="Y48" s="175"/>
      <c r="Z48" s="175"/>
      <c r="AA48" s="175"/>
      <c r="AB48" s="175"/>
      <c r="AC48" s="175"/>
      <c r="AD48" s="1114"/>
      <c r="AE48" s="1114"/>
      <c r="AF48" s="1114"/>
      <c r="AG48" s="1114"/>
      <c r="AH48" s="1114"/>
      <c r="AI48" s="173"/>
      <c r="AJ48" s="173"/>
      <c r="AK48" s="173"/>
      <c r="AL48" s="173"/>
      <c r="AM48" s="330"/>
      <c r="AN48" s="330"/>
      <c r="AO48" s="195"/>
      <c r="AP48" s="330"/>
      <c r="AQ48" s="330"/>
    </row>
    <row r="49" spans="2:43">
      <c r="B49" s="183"/>
      <c r="C49" s="182"/>
      <c r="D49" s="183"/>
      <c r="E49" s="183"/>
      <c r="F49" s="183"/>
      <c r="G49" s="183"/>
      <c r="H49" s="182"/>
      <c r="I49" s="183"/>
      <c r="J49" s="183"/>
      <c r="K49" s="196"/>
      <c r="L49" s="1118"/>
      <c r="M49" s="1119"/>
      <c r="N49" s="1118"/>
      <c r="O49" s="1119"/>
      <c r="P49" s="184"/>
      <c r="Q49" s="184"/>
      <c r="R49" s="184"/>
      <c r="S49" s="175"/>
      <c r="T49" s="175"/>
      <c r="U49" s="175"/>
      <c r="V49" s="175"/>
      <c r="W49" s="175"/>
      <c r="X49" s="175"/>
      <c r="Y49" s="175"/>
      <c r="Z49" s="175"/>
      <c r="AA49" s="175"/>
      <c r="AB49" s="175"/>
      <c r="AC49" s="175"/>
      <c r="AD49" s="1114"/>
      <c r="AE49" s="1114"/>
      <c r="AF49" s="1114"/>
      <c r="AG49" s="1114"/>
      <c r="AH49" s="1114"/>
      <c r="AI49" s="173"/>
      <c r="AJ49" s="173"/>
      <c r="AK49" s="173"/>
      <c r="AL49" s="173"/>
      <c r="AM49" s="330"/>
      <c r="AN49" s="330"/>
      <c r="AO49" s="195"/>
      <c r="AP49" s="330"/>
      <c r="AQ49" s="330"/>
    </row>
    <row r="50" spans="2:43">
      <c r="B50" s="183"/>
      <c r="C50" s="182"/>
      <c r="D50" s="183"/>
      <c r="E50" s="183"/>
      <c r="F50" s="183"/>
      <c r="G50" s="183"/>
      <c r="H50" s="182"/>
      <c r="I50" s="183"/>
      <c r="J50" s="183"/>
      <c r="K50" s="196"/>
      <c r="L50" s="1118"/>
      <c r="M50" s="1119"/>
      <c r="N50" s="1118"/>
      <c r="O50" s="1119"/>
      <c r="P50" s="184"/>
      <c r="Q50" s="184"/>
      <c r="R50" s="184"/>
      <c r="S50" s="175"/>
      <c r="T50" s="175"/>
      <c r="U50" s="175"/>
      <c r="V50" s="175"/>
      <c r="W50" s="175"/>
      <c r="X50" s="175"/>
      <c r="Y50" s="175"/>
      <c r="Z50" s="175"/>
      <c r="AA50" s="175"/>
      <c r="AB50" s="175"/>
      <c r="AC50" s="175"/>
      <c r="AD50" s="1114"/>
      <c r="AE50" s="1114"/>
      <c r="AF50" s="1114"/>
      <c r="AG50" s="1114"/>
      <c r="AH50" s="1114"/>
      <c r="AI50" s="173"/>
      <c r="AJ50" s="173"/>
      <c r="AK50" s="173"/>
      <c r="AL50" s="173"/>
      <c r="AM50" s="330"/>
      <c r="AN50" s="330"/>
      <c r="AO50" s="195"/>
      <c r="AP50" s="330"/>
      <c r="AQ50" s="330"/>
    </row>
    <row r="51" spans="2:43">
      <c r="B51" s="183"/>
      <c r="C51" s="182"/>
      <c r="D51" s="183"/>
      <c r="E51" s="183"/>
      <c r="F51" s="183"/>
      <c r="G51" s="183"/>
      <c r="H51" s="182"/>
      <c r="I51" s="183"/>
      <c r="J51" s="183"/>
      <c r="K51" s="196"/>
      <c r="L51" s="1118"/>
      <c r="M51" s="1119"/>
      <c r="N51" s="1118"/>
      <c r="O51" s="1119"/>
      <c r="P51" s="184"/>
      <c r="Q51" s="184"/>
      <c r="R51" s="184"/>
      <c r="S51" s="175"/>
      <c r="T51" s="175"/>
      <c r="U51" s="175"/>
      <c r="V51" s="175"/>
      <c r="W51" s="175"/>
      <c r="X51" s="175"/>
      <c r="Y51" s="175"/>
      <c r="Z51" s="175"/>
      <c r="AA51" s="175"/>
      <c r="AB51" s="175"/>
      <c r="AC51" s="175"/>
      <c r="AD51" s="1114"/>
      <c r="AE51" s="1114"/>
      <c r="AF51" s="1114"/>
      <c r="AG51" s="1114"/>
      <c r="AH51" s="1114"/>
      <c r="AI51" s="173"/>
      <c r="AJ51" s="173"/>
      <c r="AK51" s="173"/>
      <c r="AL51" s="173"/>
      <c r="AM51" s="330"/>
      <c r="AN51" s="330"/>
      <c r="AO51" s="195"/>
      <c r="AP51" s="330"/>
      <c r="AQ51" s="330"/>
    </row>
    <row r="52" spans="2:43">
      <c r="B52" s="183"/>
      <c r="C52" s="182"/>
      <c r="D52" s="183"/>
      <c r="E52" s="183"/>
      <c r="F52" s="183"/>
      <c r="G52" s="183"/>
      <c r="H52" s="182"/>
      <c r="I52" s="183"/>
      <c r="J52" s="183"/>
      <c r="K52" s="196"/>
      <c r="L52" s="1118"/>
      <c r="M52" s="1119"/>
      <c r="N52" s="1118"/>
      <c r="O52" s="1119"/>
      <c r="P52" s="184"/>
      <c r="Q52" s="184"/>
      <c r="R52" s="184"/>
      <c r="S52" s="175"/>
      <c r="T52" s="175"/>
      <c r="U52" s="175"/>
      <c r="V52" s="175"/>
      <c r="W52" s="175"/>
      <c r="X52" s="175"/>
      <c r="Y52" s="175"/>
      <c r="Z52" s="175"/>
      <c r="AA52" s="175"/>
      <c r="AB52" s="175"/>
      <c r="AC52" s="175"/>
      <c r="AD52" s="1114"/>
      <c r="AE52" s="1114"/>
      <c r="AF52" s="1114"/>
      <c r="AG52" s="1114"/>
      <c r="AH52" s="1114"/>
      <c r="AI52" s="173"/>
      <c r="AJ52" s="173"/>
      <c r="AK52" s="173"/>
      <c r="AL52" s="173"/>
      <c r="AM52" s="330"/>
      <c r="AN52" s="330"/>
      <c r="AO52" s="195"/>
      <c r="AP52" s="330"/>
      <c r="AQ52" s="330"/>
    </row>
    <row r="53" spans="2:43">
      <c r="B53" s="183"/>
      <c r="C53" s="182"/>
      <c r="D53" s="183"/>
      <c r="E53" s="183"/>
      <c r="F53" s="183"/>
      <c r="G53" s="183"/>
      <c r="H53" s="182"/>
      <c r="I53" s="183"/>
      <c r="J53" s="183"/>
      <c r="K53" s="196"/>
      <c r="L53" s="1118"/>
      <c r="M53" s="1119"/>
      <c r="N53" s="1118"/>
      <c r="O53" s="1119"/>
      <c r="P53" s="184"/>
      <c r="Q53" s="184"/>
      <c r="R53" s="184"/>
      <c r="S53" s="175"/>
      <c r="T53" s="175"/>
      <c r="U53" s="175"/>
      <c r="V53" s="175"/>
      <c r="W53" s="175"/>
      <c r="X53" s="175"/>
      <c r="Y53" s="175"/>
      <c r="Z53" s="175"/>
      <c r="AA53" s="175"/>
      <c r="AB53" s="175"/>
      <c r="AC53" s="175"/>
      <c r="AD53" s="1114"/>
      <c r="AE53" s="1114"/>
      <c r="AF53" s="1114"/>
      <c r="AG53" s="1114"/>
      <c r="AH53" s="1114"/>
      <c r="AI53" s="173"/>
      <c r="AJ53" s="173"/>
      <c r="AK53" s="173"/>
      <c r="AL53" s="173"/>
      <c r="AM53" s="330"/>
      <c r="AN53" s="330"/>
      <c r="AO53" s="195"/>
      <c r="AP53" s="330"/>
      <c r="AQ53" s="330"/>
    </row>
    <row r="54" spans="2:43">
      <c r="B54" s="183"/>
      <c r="C54" s="182"/>
      <c r="D54" s="183"/>
      <c r="E54" s="183"/>
      <c r="F54" s="183"/>
      <c r="G54" s="183"/>
      <c r="H54" s="182"/>
      <c r="I54" s="183"/>
      <c r="J54" s="183"/>
      <c r="K54" s="196"/>
      <c r="L54" s="1118"/>
      <c r="M54" s="1119"/>
      <c r="N54" s="1118"/>
      <c r="O54" s="1119"/>
      <c r="P54" s="184"/>
      <c r="Q54" s="184"/>
      <c r="R54" s="184"/>
      <c r="S54" s="175"/>
      <c r="T54" s="175"/>
      <c r="U54" s="175"/>
      <c r="V54" s="175"/>
      <c r="W54" s="175"/>
      <c r="X54" s="175"/>
      <c r="Y54" s="175"/>
      <c r="Z54" s="175"/>
      <c r="AA54" s="175"/>
      <c r="AB54" s="175"/>
      <c r="AC54" s="175"/>
      <c r="AD54" s="1114"/>
      <c r="AE54" s="1114"/>
      <c r="AF54" s="1114"/>
      <c r="AG54" s="1114"/>
      <c r="AH54" s="1114"/>
      <c r="AI54" s="173"/>
      <c r="AJ54" s="173"/>
      <c r="AK54" s="173"/>
      <c r="AL54" s="173"/>
      <c r="AM54" s="330"/>
      <c r="AN54" s="330"/>
      <c r="AO54" s="195"/>
      <c r="AP54" s="330"/>
      <c r="AQ54" s="330"/>
    </row>
    <row r="55" spans="2:43">
      <c r="B55" s="183"/>
      <c r="C55" s="182"/>
      <c r="D55" s="183"/>
      <c r="E55" s="183"/>
      <c r="F55" s="183"/>
      <c r="G55" s="183"/>
      <c r="H55" s="182"/>
      <c r="I55" s="183"/>
      <c r="J55" s="183"/>
      <c r="K55" s="196"/>
      <c r="L55" s="1118"/>
      <c r="M55" s="1119"/>
      <c r="N55" s="1118"/>
      <c r="O55" s="1119"/>
      <c r="P55" s="184"/>
      <c r="Q55" s="184"/>
      <c r="R55" s="184"/>
      <c r="S55" s="175"/>
      <c r="T55" s="175"/>
      <c r="U55" s="175"/>
      <c r="V55" s="175"/>
      <c r="W55" s="175"/>
      <c r="X55" s="175"/>
      <c r="Y55" s="175"/>
      <c r="Z55" s="175"/>
      <c r="AA55" s="175"/>
      <c r="AB55" s="175"/>
      <c r="AC55" s="175"/>
      <c r="AD55" s="1114"/>
      <c r="AE55" s="1114"/>
      <c r="AF55" s="1114"/>
      <c r="AG55" s="1114"/>
      <c r="AH55" s="1114"/>
      <c r="AI55" s="173"/>
      <c r="AJ55" s="173"/>
      <c r="AK55" s="173"/>
      <c r="AL55" s="173"/>
      <c r="AM55" s="330"/>
      <c r="AN55" s="330"/>
      <c r="AO55" s="195"/>
      <c r="AP55" s="330"/>
      <c r="AQ55" s="330"/>
    </row>
    <row r="56" spans="2:43">
      <c r="B56" s="183"/>
      <c r="C56" s="182"/>
      <c r="D56" s="183"/>
      <c r="E56" s="183"/>
      <c r="F56" s="183"/>
      <c r="G56" s="183"/>
      <c r="H56" s="182"/>
      <c r="I56" s="183"/>
      <c r="J56" s="183"/>
      <c r="K56" s="196"/>
      <c r="L56" s="1118"/>
      <c r="M56" s="1119"/>
      <c r="N56" s="1118"/>
      <c r="O56" s="1119"/>
      <c r="P56" s="184"/>
      <c r="Q56" s="184"/>
      <c r="R56" s="184"/>
      <c r="S56" s="175"/>
      <c r="T56" s="175"/>
      <c r="U56" s="175"/>
      <c r="V56" s="175"/>
      <c r="W56" s="175"/>
      <c r="X56" s="175"/>
      <c r="Y56" s="175"/>
      <c r="Z56" s="175"/>
      <c r="AA56" s="175"/>
      <c r="AB56" s="175"/>
      <c r="AC56" s="175"/>
      <c r="AD56" s="1114"/>
      <c r="AE56" s="1114"/>
      <c r="AF56" s="1114"/>
      <c r="AG56" s="1114"/>
      <c r="AH56" s="1114"/>
      <c r="AI56" s="173"/>
      <c r="AJ56" s="173"/>
      <c r="AK56" s="173"/>
      <c r="AL56" s="173"/>
      <c r="AM56" s="330"/>
      <c r="AN56" s="330"/>
      <c r="AO56" s="195"/>
      <c r="AP56" s="330"/>
      <c r="AQ56" s="330"/>
    </row>
    <row r="57" spans="2:43">
      <c r="B57" s="183"/>
      <c r="C57" s="182"/>
      <c r="D57" s="183"/>
      <c r="E57" s="183"/>
      <c r="F57" s="183"/>
      <c r="G57" s="183"/>
      <c r="H57" s="182"/>
      <c r="I57" s="183"/>
      <c r="J57" s="183"/>
      <c r="K57" s="196"/>
      <c r="L57" s="1118"/>
      <c r="M57" s="1119"/>
      <c r="N57" s="1118"/>
      <c r="O57" s="1119"/>
      <c r="P57" s="184"/>
      <c r="Q57" s="184"/>
      <c r="R57" s="184"/>
      <c r="S57" s="175"/>
      <c r="T57" s="175"/>
      <c r="U57" s="175"/>
      <c r="V57" s="175"/>
      <c r="W57" s="175"/>
      <c r="X57" s="175"/>
      <c r="Y57" s="175"/>
      <c r="Z57" s="175"/>
      <c r="AA57" s="175"/>
      <c r="AB57" s="175"/>
      <c r="AC57" s="175"/>
      <c r="AD57" s="1114"/>
      <c r="AE57" s="1114"/>
      <c r="AF57" s="1114"/>
      <c r="AG57" s="1114"/>
      <c r="AH57" s="1114"/>
      <c r="AI57" s="173"/>
      <c r="AJ57" s="173"/>
      <c r="AK57" s="173"/>
      <c r="AL57" s="173"/>
      <c r="AM57" s="330"/>
      <c r="AN57" s="330"/>
      <c r="AO57" s="195"/>
      <c r="AP57" s="330"/>
      <c r="AQ57" s="330"/>
    </row>
    <row r="58" spans="2:43">
      <c r="B58" s="183"/>
      <c r="C58" s="182"/>
      <c r="D58" s="183"/>
      <c r="E58" s="183"/>
      <c r="F58" s="183"/>
      <c r="G58" s="183"/>
      <c r="H58" s="182"/>
      <c r="I58" s="183"/>
      <c r="J58" s="183"/>
      <c r="K58" s="196"/>
      <c r="L58" s="1118"/>
      <c r="M58" s="1119"/>
      <c r="N58" s="1118"/>
      <c r="O58" s="1119"/>
      <c r="P58" s="184"/>
      <c r="Q58" s="184"/>
      <c r="R58" s="184"/>
      <c r="S58" s="175"/>
      <c r="T58" s="175"/>
      <c r="U58" s="175"/>
      <c r="V58" s="175"/>
      <c r="W58" s="175"/>
      <c r="X58" s="175"/>
      <c r="Y58" s="175"/>
      <c r="Z58" s="175"/>
      <c r="AA58" s="175"/>
      <c r="AB58" s="175"/>
      <c r="AC58" s="175"/>
      <c r="AD58" s="1114"/>
      <c r="AE58" s="1114"/>
      <c r="AF58" s="1114"/>
      <c r="AG58" s="1114"/>
      <c r="AH58" s="1114"/>
      <c r="AI58" s="173"/>
      <c r="AJ58" s="173"/>
      <c r="AK58" s="173"/>
      <c r="AL58" s="173"/>
      <c r="AM58" s="330"/>
      <c r="AN58" s="330"/>
      <c r="AO58" s="195"/>
      <c r="AP58" s="330"/>
      <c r="AQ58" s="330"/>
    </row>
    <row r="59" spans="2:43">
      <c r="B59" s="183"/>
      <c r="C59" s="182"/>
      <c r="D59" s="183"/>
      <c r="E59" s="183"/>
      <c r="F59" s="183"/>
      <c r="G59" s="183"/>
      <c r="H59" s="182"/>
      <c r="I59" s="183"/>
      <c r="J59" s="183"/>
      <c r="K59" s="196"/>
      <c r="L59" s="1118"/>
      <c r="M59" s="1119"/>
      <c r="N59" s="1118"/>
      <c r="O59" s="1119"/>
      <c r="P59" s="184"/>
      <c r="Q59" s="184"/>
      <c r="R59" s="184"/>
      <c r="S59" s="175"/>
      <c r="T59" s="175"/>
      <c r="U59" s="175"/>
      <c r="V59" s="175"/>
      <c r="W59" s="175"/>
      <c r="X59" s="175"/>
      <c r="Y59" s="175"/>
      <c r="Z59" s="175"/>
      <c r="AA59" s="175"/>
      <c r="AB59" s="175"/>
      <c r="AC59" s="175"/>
      <c r="AD59" s="1114"/>
      <c r="AE59" s="1114"/>
      <c r="AF59" s="1114"/>
      <c r="AG59" s="1114"/>
      <c r="AH59" s="1114"/>
      <c r="AI59" s="173"/>
      <c r="AJ59" s="173"/>
      <c r="AK59" s="173"/>
      <c r="AL59" s="173"/>
      <c r="AM59" s="330"/>
      <c r="AN59" s="330"/>
      <c r="AO59" s="195"/>
      <c r="AP59" s="330"/>
      <c r="AQ59" s="330"/>
    </row>
    <row r="60" spans="2:43">
      <c r="B60" s="183"/>
      <c r="C60" s="182"/>
      <c r="D60" s="183"/>
      <c r="E60" s="183"/>
      <c r="F60" s="183"/>
      <c r="G60" s="183"/>
      <c r="H60" s="182"/>
      <c r="I60" s="183"/>
      <c r="J60" s="183"/>
      <c r="K60" s="196"/>
      <c r="L60" s="1118"/>
      <c r="M60" s="1119"/>
      <c r="N60" s="1118"/>
      <c r="O60" s="1119"/>
      <c r="P60" s="184"/>
      <c r="Q60" s="184"/>
      <c r="R60" s="184"/>
      <c r="S60" s="175"/>
      <c r="T60" s="175"/>
      <c r="U60" s="175"/>
      <c r="V60" s="175"/>
      <c r="W60" s="175"/>
      <c r="X60" s="175"/>
      <c r="Y60" s="175"/>
      <c r="Z60" s="175"/>
      <c r="AA60" s="175"/>
      <c r="AB60" s="175"/>
      <c r="AC60" s="175"/>
      <c r="AD60" s="1114"/>
      <c r="AE60" s="1114"/>
      <c r="AF60" s="1114"/>
      <c r="AG60" s="1114"/>
      <c r="AH60" s="1114"/>
      <c r="AI60" s="173"/>
      <c r="AJ60" s="173"/>
      <c r="AK60" s="173"/>
      <c r="AL60" s="173"/>
      <c r="AM60" s="330"/>
      <c r="AN60" s="330"/>
      <c r="AO60" s="195"/>
      <c r="AP60" s="330"/>
      <c r="AQ60" s="330"/>
    </row>
    <row r="61" spans="2:43">
      <c r="B61" s="183"/>
      <c r="C61" s="182"/>
      <c r="D61" s="183"/>
      <c r="E61" s="183"/>
      <c r="F61" s="183"/>
      <c r="G61" s="183"/>
      <c r="H61" s="182"/>
      <c r="I61" s="183"/>
      <c r="J61" s="183"/>
      <c r="K61" s="196"/>
      <c r="L61" s="1118"/>
      <c r="M61" s="1119"/>
      <c r="N61" s="1118"/>
      <c r="O61" s="1119"/>
      <c r="P61" s="184"/>
      <c r="Q61" s="184"/>
      <c r="R61" s="184"/>
      <c r="S61" s="175"/>
      <c r="T61" s="175"/>
      <c r="U61" s="175"/>
      <c r="V61" s="175"/>
      <c r="W61" s="175"/>
      <c r="X61" s="175"/>
      <c r="Y61" s="175"/>
      <c r="Z61" s="175"/>
      <c r="AA61" s="175"/>
      <c r="AB61" s="175"/>
      <c r="AC61" s="175"/>
      <c r="AD61" s="1114"/>
      <c r="AE61" s="1114"/>
      <c r="AF61" s="1114"/>
      <c r="AG61" s="1114"/>
      <c r="AH61" s="1114"/>
      <c r="AI61" s="173"/>
      <c r="AJ61" s="173"/>
      <c r="AK61" s="173"/>
      <c r="AL61" s="173"/>
      <c r="AM61" s="330"/>
      <c r="AN61" s="330"/>
      <c r="AO61" s="195"/>
      <c r="AP61" s="330"/>
      <c r="AQ61" s="330"/>
    </row>
    <row r="62" spans="2:43">
      <c r="B62" s="183"/>
      <c r="C62" s="182"/>
      <c r="D62" s="183"/>
      <c r="E62" s="183"/>
      <c r="F62" s="183"/>
      <c r="G62" s="183"/>
      <c r="H62" s="182"/>
      <c r="I62" s="183"/>
      <c r="J62" s="183"/>
      <c r="K62" s="196"/>
      <c r="L62" s="1118"/>
      <c r="M62" s="1119"/>
      <c r="N62" s="1118"/>
      <c r="O62" s="1119"/>
      <c r="P62" s="184"/>
      <c r="Q62" s="184"/>
      <c r="R62" s="184"/>
      <c r="S62" s="175"/>
      <c r="T62" s="175"/>
      <c r="U62" s="175"/>
      <c r="V62" s="175"/>
      <c r="W62" s="175"/>
      <c r="X62" s="175"/>
      <c r="Y62" s="175"/>
      <c r="Z62" s="175"/>
      <c r="AA62" s="175"/>
      <c r="AB62" s="175"/>
      <c r="AC62" s="175"/>
      <c r="AD62" s="1114"/>
      <c r="AE62" s="1114"/>
      <c r="AF62" s="1114"/>
      <c r="AG62" s="1114"/>
      <c r="AH62" s="1114"/>
      <c r="AI62" s="173"/>
      <c r="AJ62" s="173"/>
      <c r="AK62" s="173"/>
      <c r="AL62" s="173"/>
      <c r="AM62" s="330"/>
      <c r="AN62" s="330"/>
      <c r="AO62" s="195"/>
      <c r="AP62" s="330"/>
      <c r="AQ62" s="330"/>
    </row>
    <row r="63" spans="2:43">
      <c r="B63" s="183"/>
      <c r="C63" s="182"/>
      <c r="D63" s="183"/>
      <c r="E63" s="183"/>
      <c r="F63" s="183"/>
      <c r="G63" s="183"/>
      <c r="H63" s="182"/>
      <c r="I63" s="183"/>
      <c r="J63" s="183"/>
      <c r="K63" s="196"/>
      <c r="L63" s="1118"/>
      <c r="M63" s="1119"/>
      <c r="N63" s="1118"/>
      <c r="O63" s="1119"/>
      <c r="P63" s="184"/>
      <c r="Q63" s="184"/>
      <c r="R63" s="184"/>
      <c r="S63" s="175"/>
      <c r="T63" s="175"/>
      <c r="U63" s="175"/>
      <c r="V63" s="175"/>
      <c r="W63" s="175"/>
      <c r="X63" s="175"/>
      <c r="Y63" s="175"/>
      <c r="Z63" s="175"/>
      <c r="AA63" s="175"/>
      <c r="AB63" s="175"/>
      <c r="AC63" s="175"/>
      <c r="AD63" s="1114"/>
      <c r="AE63" s="1114"/>
      <c r="AF63" s="1114"/>
      <c r="AG63" s="1114"/>
      <c r="AH63" s="1114"/>
      <c r="AI63" s="173"/>
      <c r="AJ63" s="173"/>
      <c r="AK63" s="173"/>
      <c r="AL63" s="173"/>
      <c r="AM63" s="330"/>
      <c r="AN63" s="330"/>
      <c r="AO63" s="195"/>
      <c r="AP63" s="330"/>
      <c r="AQ63" s="330"/>
    </row>
    <row r="64" spans="2:43">
      <c r="B64" s="183"/>
      <c r="C64" s="182"/>
      <c r="D64" s="183"/>
      <c r="E64" s="183"/>
      <c r="F64" s="183"/>
      <c r="G64" s="183"/>
      <c r="H64" s="182"/>
      <c r="I64" s="183"/>
      <c r="J64" s="183"/>
      <c r="K64" s="196"/>
      <c r="L64" s="1118"/>
      <c r="M64" s="1119"/>
      <c r="N64" s="1118"/>
      <c r="O64" s="1119"/>
      <c r="P64" s="184"/>
      <c r="Q64" s="184"/>
      <c r="R64" s="184"/>
      <c r="S64" s="175"/>
      <c r="T64" s="175"/>
      <c r="U64" s="175"/>
      <c r="V64" s="175"/>
      <c r="W64" s="175"/>
      <c r="X64" s="175"/>
      <c r="Y64" s="175"/>
      <c r="Z64" s="175"/>
      <c r="AA64" s="175"/>
      <c r="AB64" s="175"/>
      <c r="AC64" s="175"/>
      <c r="AD64" s="1114"/>
      <c r="AE64" s="1114"/>
      <c r="AF64" s="1114"/>
      <c r="AG64" s="1114"/>
      <c r="AH64" s="1114"/>
      <c r="AI64" s="173"/>
      <c r="AJ64" s="173"/>
      <c r="AK64" s="173"/>
      <c r="AL64" s="173"/>
      <c r="AM64" s="330"/>
      <c r="AN64" s="330"/>
      <c r="AO64" s="195"/>
      <c r="AP64" s="330"/>
      <c r="AQ64" s="330"/>
    </row>
    <row r="65" spans="2:43">
      <c r="B65" s="183"/>
      <c r="C65" s="182"/>
      <c r="D65" s="183"/>
      <c r="E65" s="183"/>
      <c r="F65" s="183"/>
      <c r="G65" s="183"/>
      <c r="H65" s="182"/>
      <c r="I65" s="183"/>
      <c r="J65" s="183"/>
      <c r="K65" s="196"/>
      <c r="L65" s="1118"/>
      <c r="M65" s="1119"/>
      <c r="N65" s="1118"/>
      <c r="O65" s="1119"/>
      <c r="P65" s="184"/>
      <c r="Q65" s="184"/>
      <c r="R65" s="184"/>
      <c r="S65" s="175"/>
      <c r="T65" s="175"/>
      <c r="U65" s="175"/>
      <c r="V65" s="175"/>
      <c r="W65" s="175"/>
      <c r="X65" s="175"/>
      <c r="Y65" s="175"/>
      <c r="Z65" s="175"/>
      <c r="AA65" s="175"/>
      <c r="AB65" s="175"/>
      <c r="AC65" s="175"/>
      <c r="AD65" s="1114"/>
      <c r="AE65" s="1114"/>
      <c r="AF65" s="1114"/>
      <c r="AG65" s="1114"/>
      <c r="AH65" s="1114"/>
      <c r="AI65" s="173"/>
      <c r="AJ65" s="173"/>
      <c r="AK65" s="173"/>
      <c r="AL65" s="173"/>
      <c r="AM65" s="330"/>
      <c r="AN65" s="330"/>
      <c r="AO65" s="195"/>
      <c r="AP65" s="330"/>
      <c r="AQ65" s="330"/>
    </row>
    <row r="66" spans="2:43">
      <c r="B66" s="183"/>
      <c r="C66" s="182"/>
      <c r="D66" s="183"/>
      <c r="E66" s="183"/>
      <c r="F66" s="183"/>
      <c r="G66" s="183"/>
      <c r="H66" s="182"/>
      <c r="I66" s="183"/>
      <c r="J66" s="183"/>
      <c r="K66" s="196"/>
      <c r="L66" s="1118"/>
      <c r="M66" s="1119"/>
      <c r="N66" s="1118"/>
      <c r="O66" s="1119"/>
      <c r="P66" s="184"/>
      <c r="Q66" s="184"/>
      <c r="R66" s="184"/>
      <c r="S66" s="175"/>
      <c r="T66" s="175"/>
      <c r="U66" s="175"/>
      <c r="V66" s="175"/>
      <c r="W66" s="175"/>
      <c r="X66" s="175"/>
      <c r="Y66" s="175"/>
      <c r="Z66" s="175"/>
      <c r="AA66" s="175"/>
      <c r="AB66" s="175"/>
      <c r="AC66" s="175"/>
      <c r="AD66" s="1114"/>
      <c r="AE66" s="1114"/>
      <c r="AF66" s="1114"/>
      <c r="AG66" s="1114"/>
      <c r="AH66" s="1114"/>
      <c r="AI66" s="173"/>
      <c r="AJ66" s="173"/>
      <c r="AK66" s="173"/>
      <c r="AL66" s="173"/>
      <c r="AM66" s="330"/>
      <c r="AN66" s="330"/>
      <c r="AO66" s="195"/>
      <c r="AP66" s="330"/>
      <c r="AQ66" s="330"/>
    </row>
    <row r="67" spans="2:43">
      <c r="B67" s="183"/>
      <c r="C67" s="182"/>
      <c r="D67" s="183"/>
      <c r="E67" s="183"/>
      <c r="F67" s="183"/>
      <c r="G67" s="183"/>
      <c r="H67" s="182"/>
      <c r="I67" s="183"/>
      <c r="J67" s="183"/>
      <c r="K67" s="196"/>
      <c r="L67" s="1118"/>
      <c r="M67" s="1119"/>
      <c r="N67" s="1118"/>
      <c r="O67" s="1119"/>
      <c r="P67" s="184"/>
      <c r="Q67" s="184"/>
      <c r="R67" s="184"/>
      <c r="S67" s="175"/>
      <c r="T67" s="175"/>
      <c r="U67" s="175"/>
      <c r="V67" s="175"/>
      <c r="W67" s="175"/>
      <c r="X67" s="175"/>
      <c r="Y67" s="175"/>
      <c r="Z67" s="175"/>
      <c r="AA67" s="175"/>
      <c r="AB67" s="175"/>
      <c r="AC67" s="175"/>
      <c r="AD67" s="1114"/>
      <c r="AE67" s="1114"/>
      <c r="AF67" s="1114"/>
      <c r="AG67" s="1114"/>
      <c r="AH67" s="1114"/>
      <c r="AI67" s="173"/>
      <c r="AJ67" s="173"/>
      <c r="AK67" s="173"/>
      <c r="AL67" s="173"/>
      <c r="AM67" s="330"/>
      <c r="AN67" s="330"/>
      <c r="AO67" s="195"/>
      <c r="AP67" s="330"/>
      <c r="AQ67" s="330"/>
    </row>
    <row r="68" spans="2:43">
      <c r="B68" s="183"/>
      <c r="C68" s="182"/>
      <c r="D68" s="183"/>
      <c r="E68" s="183"/>
      <c r="F68" s="183"/>
      <c r="G68" s="183"/>
      <c r="H68" s="182"/>
      <c r="I68" s="183"/>
      <c r="J68" s="183"/>
      <c r="K68" s="196"/>
      <c r="L68" s="1118"/>
      <c r="M68" s="1119"/>
      <c r="N68" s="1118"/>
      <c r="O68" s="1119"/>
      <c r="P68" s="184"/>
      <c r="Q68" s="184"/>
      <c r="R68" s="184"/>
      <c r="S68" s="175"/>
      <c r="T68" s="175"/>
      <c r="U68" s="175"/>
      <c r="V68" s="175"/>
      <c r="W68" s="175"/>
      <c r="X68" s="175"/>
      <c r="Y68" s="175"/>
      <c r="Z68" s="175"/>
      <c r="AA68" s="175"/>
      <c r="AB68" s="175"/>
      <c r="AC68" s="175"/>
      <c r="AD68" s="1114"/>
      <c r="AE68" s="1114"/>
      <c r="AF68" s="1114"/>
      <c r="AG68" s="1114"/>
      <c r="AH68" s="1114"/>
      <c r="AI68" s="173"/>
      <c r="AJ68" s="173"/>
      <c r="AK68" s="173"/>
      <c r="AL68" s="173"/>
      <c r="AM68" s="330"/>
      <c r="AN68" s="330"/>
      <c r="AO68" s="195"/>
      <c r="AP68" s="330"/>
      <c r="AQ68" s="330"/>
    </row>
    <row r="69" spans="2:43">
      <c r="B69" s="183"/>
      <c r="C69" s="182"/>
      <c r="D69" s="183"/>
      <c r="E69" s="183"/>
      <c r="F69" s="183"/>
      <c r="G69" s="183"/>
      <c r="H69" s="182"/>
      <c r="I69" s="183"/>
      <c r="J69" s="183"/>
      <c r="K69" s="196"/>
      <c r="L69" s="1118"/>
      <c r="M69" s="1119"/>
      <c r="N69" s="1118"/>
      <c r="O69" s="1119"/>
      <c r="P69" s="184"/>
      <c r="Q69" s="184"/>
      <c r="R69" s="184"/>
      <c r="S69" s="175"/>
      <c r="T69" s="175"/>
      <c r="U69" s="175"/>
      <c r="V69" s="175"/>
      <c r="W69" s="175"/>
      <c r="X69" s="175"/>
      <c r="Y69" s="175"/>
      <c r="Z69" s="175"/>
      <c r="AA69" s="175"/>
      <c r="AB69" s="175"/>
      <c r="AC69" s="175"/>
      <c r="AD69" s="1114"/>
      <c r="AE69" s="1114"/>
      <c r="AF69" s="1114"/>
      <c r="AG69" s="1114"/>
      <c r="AH69" s="1114"/>
      <c r="AI69" s="173"/>
      <c r="AJ69" s="173"/>
      <c r="AK69" s="173"/>
      <c r="AL69" s="173"/>
      <c r="AM69" s="330"/>
      <c r="AN69" s="330"/>
      <c r="AO69" s="195"/>
      <c r="AP69" s="330"/>
      <c r="AQ69" s="330"/>
    </row>
    <row r="70" spans="2:43">
      <c r="B70" s="183"/>
      <c r="C70" s="182"/>
      <c r="D70" s="183"/>
      <c r="E70" s="183"/>
      <c r="F70" s="183"/>
      <c r="G70" s="183"/>
      <c r="H70" s="182"/>
      <c r="I70" s="183"/>
      <c r="J70" s="183"/>
      <c r="K70" s="196"/>
      <c r="L70" s="1118"/>
      <c r="M70" s="1119"/>
      <c r="N70" s="1118"/>
      <c r="O70" s="1119"/>
      <c r="P70" s="184"/>
      <c r="Q70" s="184"/>
      <c r="R70" s="184"/>
      <c r="S70" s="175"/>
      <c r="T70" s="175"/>
      <c r="U70" s="175"/>
      <c r="V70" s="175"/>
      <c r="W70" s="175"/>
      <c r="X70" s="175"/>
      <c r="Y70" s="175"/>
      <c r="Z70" s="175"/>
      <c r="AA70" s="175"/>
      <c r="AB70" s="175"/>
      <c r="AC70" s="175"/>
      <c r="AD70" s="1114"/>
      <c r="AE70" s="1114"/>
      <c r="AF70" s="1114"/>
      <c r="AG70" s="1114"/>
      <c r="AH70" s="1114"/>
      <c r="AI70" s="173"/>
      <c r="AJ70" s="173"/>
      <c r="AK70" s="173"/>
      <c r="AL70" s="173"/>
      <c r="AM70" s="330"/>
      <c r="AN70" s="330"/>
      <c r="AO70" s="195"/>
      <c r="AP70" s="330"/>
      <c r="AQ70" s="330"/>
    </row>
    <row r="71" spans="2:43">
      <c r="B71" s="183"/>
      <c r="C71" s="182"/>
      <c r="D71" s="183"/>
      <c r="E71" s="183"/>
      <c r="F71" s="183"/>
      <c r="G71" s="183"/>
      <c r="H71" s="182"/>
      <c r="I71" s="183"/>
      <c r="J71" s="183"/>
      <c r="K71" s="196"/>
      <c r="L71" s="1118"/>
      <c r="M71" s="1119"/>
      <c r="N71" s="1118"/>
      <c r="O71" s="1119"/>
      <c r="P71" s="184"/>
      <c r="Q71" s="184"/>
      <c r="R71" s="184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114"/>
      <c r="AE71" s="1114"/>
      <c r="AF71" s="1114"/>
      <c r="AG71" s="1114"/>
      <c r="AH71" s="1114"/>
      <c r="AI71" s="173"/>
      <c r="AJ71" s="173"/>
      <c r="AK71" s="173"/>
      <c r="AL71" s="173"/>
      <c r="AM71" s="330"/>
      <c r="AN71" s="330"/>
      <c r="AO71" s="195"/>
      <c r="AP71" s="330"/>
      <c r="AQ71" s="330"/>
    </row>
    <row r="72" spans="2:43" ht="12.75" customHeight="1">
      <c r="B72" s="183"/>
      <c r="C72" s="182"/>
      <c r="D72" s="183"/>
      <c r="E72" s="183"/>
      <c r="F72" s="183"/>
      <c r="G72" s="183"/>
      <c r="H72" s="182"/>
      <c r="I72" s="183"/>
      <c r="J72" s="183"/>
      <c r="K72" s="196"/>
      <c r="L72" s="1118"/>
      <c r="M72" s="1119"/>
      <c r="N72" s="1118"/>
      <c r="O72" s="1119"/>
      <c r="P72" s="184"/>
      <c r="Q72" s="184"/>
      <c r="R72" s="184"/>
      <c r="S72" s="175"/>
      <c r="T72" s="175"/>
      <c r="U72" s="175"/>
      <c r="V72" s="175"/>
      <c r="W72" s="175"/>
      <c r="X72" s="175"/>
      <c r="Y72" s="175"/>
      <c r="Z72" s="175"/>
      <c r="AA72" s="175"/>
      <c r="AB72" s="175"/>
      <c r="AC72" s="175"/>
      <c r="AD72" s="1114"/>
      <c r="AE72" s="1114"/>
      <c r="AF72" s="1114"/>
      <c r="AG72" s="1114"/>
      <c r="AH72" s="1114"/>
      <c r="AI72" s="173"/>
      <c r="AJ72" s="173"/>
      <c r="AK72" s="173"/>
      <c r="AL72" s="173"/>
      <c r="AM72" s="330"/>
      <c r="AN72" s="330"/>
      <c r="AO72" s="195"/>
      <c r="AP72" s="330"/>
      <c r="AQ72" s="330"/>
    </row>
    <row r="73" spans="2:43">
      <c r="B73" s="183"/>
      <c r="C73" s="182"/>
      <c r="D73" s="183"/>
      <c r="E73" s="183"/>
      <c r="F73" s="183"/>
      <c r="G73" s="183"/>
      <c r="H73" s="182"/>
      <c r="I73" s="183"/>
      <c r="J73" s="183"/>
      <c r="K73" s="196"/>
      <c r="L73" s="1118"/>
      <c r="M73" s="1119"/>
      <c r="N73" s="1118"/>
      <c r="O73" s="1119"/>
      <c r="P73" s="184"/>
      <c r="Q73" s="184"/>
      <c r="R73" s="184"/>
      <c r="S73" s="175"/>
      <c r="T73" s="175"/>
      <c r="U73" s="175"/>
      <c r="V73" s="175"/>
      <c r="W73" s="175"/>
      <c r="X73" s="175"/>
      <c r="Y73" s="175"/>
      <c r="Z73" s="175"/>
      <c r="AA73" s="175"/>
      <c r="AB73" s="175"/>
      <c r="AC73" s="175"/>
      <c r="AD73" s="1114"/>
      <c r="AE73" s="1114"/>
      <c r="AF73" s="1114"/>
      <c r="AG73" s="1114"/>
      <c r="AH73" s="1114"/>
      <c r="AI73" s="173"/>
      <c r="AJ73" s="173"/>
      <c r="AK73" s="173"/>
      <c r="AL73" s="173"/>
      <c r="AM73" s="330"/>
      <c r="AN73" s="330"/>
      <c r="AO73" s="195"/>
      <c r="AP73" s="330"/>
      <c r="AQ73" s="330"/>
    </row>
    <row r="74" spans="2:43">
      <c r="B74" s="183"/>
      <c r="C74" s="182"/>
      <c r="D74" s="183"/>
      <c r="E74" s="183"/>
      <c r="F74" s="183"/>
      <c r="G74" s="183"/>
      <c r="H74" s="182"/>
      <c r="I74" s="183"/>
      <c r="J74" s="183"/>
      <c r="K74" s="196"/>
      <c r="L74" s="1118"/>
      <c r="M74" s="1119"/>
      <c r="N74" s="1118"/>
      <c r="O74" s="1119"/>
      <c r="P74" s="184"/>
      <c r="Q74" s="184"/>
      <c r="R74" s="184"/>
      <c r="S74" s="175"/>
      <c r="T74" s="175"/>
      <c r="U74" s="175"/>
      <c r="V74" s="175"/>
      <c r="W74" s="175"/>
      <c r="X74" s="175"/>
      <c r="Y74" s="175"/>
      <c r="Z74" s="175"/>
      <c r="AA74" s="175"/>
      <c r="AB74" s="175"/>
      <c r="AC74" s="175"/>
      <c r="AD74" s="1114"/>
      <c r="AE74" s="1114"/>
      <c r="AF74" s="1114"/>
      <c r="AG74" s="1114"/>
      <c r="AH74" s="1114"/>
      <c r="AI74" s="173"/>
      <c r="AJ74" s="173"/>
      <c r="AK74" s="173"/>
      <c r="AL74" s="173"/>
      <c r="AM74" s="330"/>
      <c r="AN74" s="330"/>
      <c r="AO74" s="195"/>
      <c r="AP74" s="330"/>
      <c r="AQ74" s="330"/>
    </row>
    <row r="75" spans="2:43">
      <c r="B75" s="183"/>
      <c r="C75" s="182"/>
      <c r="D75" s="183"/>
      <c r="E75" s="183"/>
      <c r="F75" s="183"/>
      <c r="G75" s="183"/>
      <c r="H75" s="182"/>
      <c r="I75" s="183"/>
      <c r="J75" s="183"/>
      <c r="K75" s="196"/>
      <c r="L75" s="1118"/>
      <c r="M75" s="1119"/>
      <c r="N75" s="1118"/>
      <c r="O75" s="1119"/>
      <c r="P75" s="184"/>
      <c r="Q75" s="184"/>
      <c r="R75" s="184"/>
      <c r="S75" s="175"/>
      <c r="T75" s="175"/>
      <c r="U75" s="175"/>
      <c r="V75" s="175"/>
      <c r="W75" s="175"/>
      <c r="X75" s="175"/>
      <c r="Y75" s="175"/>
      <c r="Z75" s="175"/>
      <c r="AA75" s="175"/>
      <c r="AB75" s="175"/>
      <c r="AC75" s="175"/>
      <c r="AD75" s="1114"/>
      <c r="AE75" s="1114"/>
      <c r="AF75" s="1114"/>
      <c r="AG75" s="1114"/>
      <c r="AH75" s="1114"/>
      <c r="AI75" s="173"/>
      <c r="AJ75" s="173"/>
      <c r="AK75" s="173"/>
      <c r="AL75" s="173"/>
      <c r="AM75" s="330"/>
      <c r="AN75" s="330"/>
      <c r="AO75" s="195"/>
      <c r="AP75" s="330"/>
      <c r="AQ75" s="330"/>
    </row>
    <row r="76" spans="2:43">
      <c r="B76" s="183"/>
      <c r="C76" s="182"/>
      <c r="D76" s="183"/>
      <c r="E76" s="183"/>
      <c r="F76" s="183"/>
      <c r="G76" s="183"/>
      <c r="H76" s="182"/>
      <c r="I76" s="182"/>
      <c r="J76" s="183"/>
      <c r="K76" s="196"/>
      <c r="L76" s="1125"/>
      <c r="M76" s="1119"/>
      <c r="N76" s="1125"/>
      <c r="O76" s="1119"/>
      <c r="P76" s="184"/>
      <c r="Q76" s="184"/>
      <c r="R76" s="184"/>
      <c r="S76" s="175"/>
      <c r="T76" s="175"/>
      <c r="U76" s="175"/>
      <c r="V76" s="175"/>
      <c r="W76" s="175"/>
      <c r="X76" s="175"/>
      <c r="Y76" s="175"/>
      <c r="Z76" s="175"/>
      <c r="AA76" s="175"/>
      <c r="AB76" s="175"/>
      <c r="AC76" s="175"/>
      <c r="AD76" s="1114"/>
      <c r="AE76" s="1114"/>
      <c r="AF76" s="1113"/>
      <c r="AG76" s="1114"/>
      <c r="AH76" s="1114"/>
      <c r="AI76" s="173"/>
      <c r="AJ76" s="173"/>
      <c r="AK76" s="173"/>
      <c r="AL76" s="173"/>
      <c r="AM76" s="330"/>
      <c r="AN76" s="330"/>
      <c r="AO76" s="195"/>
      <c r="AP76" s="330"/>
      <c r="AQ76" s="330"/>
    </row>
    <row r="77" spans="2:43">
      <c r="B77" s="183"/>
      <c r="C77" s="182"/>
      <c r="D77" s="183"/>
      <c r="E77" s="183"/>
      <c r="F77" s="183"/>
      <c r="G77" s="183"/>
      <c r="H77" s="182"/>
      <c r="I77" s="183"/>
      <c r="J77" s="183"/>
      <c r="K77" s="196"/>
      <c r="L77" s="1118"/>
      <c r="M77" s="1119"/>
      <c r="N77" s="1118"/>
      <c r="O77" s="1119"/>
      <c r="P77" s="184"/>
      <c r="Q77" s="184"/>
      <c r="R77" s="184"/>
      <c r="S77" s="175"/>
      <c r="T77" s="175"/>
      <c r="U77" s="175"/>
      <c r="V77" s="175"/>
      <c r="W77" s="175"/>
      <c r="X77" s="175"/>
      <c r="Y77" s="175"/>
      <c r="Z77" s="175"/>
      <c r="AA77" s="175"/>
      <c r="AB77" s="175"/>
      <c r="AC77" s="175"/>
      <c r="AD77" s="1114"/>
      <c r="AE77" s="1114"/>
      <c r="AF77" s="1114"/>
      <c r="AG77" s="1114"/>
      <c r="AH77" s="1114"/>
      <c r="AI77" s="173"/>
      <c r="AJ77" s="173"/>
      <c r="AK77" s="173"/>
      <c r="AL77" s="173"/>
      <c r="AM77" s="330"/>
      <c r="AN77" s="330"/>
      <c r="AO77" s="195"/>
      <c r="AP77" s="330"/>
      <c r="AQ77" s="330"/>
    </row>
    <row r="78" spans="2:43">
      <c r="B78" s="183"/>
      <c r="C78" s="182"/>
      <c r="D78" s="183"/>
      <c r="E78" s="183"/>
      <c r="F78" s="183"/>
      <c r="G78" s="183"/>
      <c r="H78" s="182"/>
      <c r="I78" s="183"/>
      <c r="J78" s="183"/>
      <c r="K78" s="196"/>
      <c r="L78" s="1118"/>
      <c r="M78" s="1119"/>
      <c r="N78" s="1118"/>
      <c r="O78" s="1119"/>
      <c r="P78" s="184"/>
      <c r="Q78" s="184"/>
      <c r="R78" s="184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114"/>
      <c r="AE78" s="1114"/>
      <c r="AF78" s="1114"/>
      <c r="AG78" s="1114"/>
      <c r="AH78" s="1114"/>
      <c r="AI78" s="173"/>
      <c r="AJ78" s="173"/>
      <c r="AK78" s="173"/>
      <c r="AL78" s="173"/>
      <c r="AM78" s="330"/>
      <c r="AN78" s="330"/>
      <c r="AO78" s="195"/>
      <c r="AP78" s="330"/>
      <c r="AQ78" s="330"/>
    </row>
    <row r="79" spans="2:43">
      <c r="B79" s="183"/>
      <c r="C79" s="182"/>
      <c r="D79" s="183"/>
      <c r="E79" s="183"/>
      <c r="F79" s="183"/>
      <c r="G79" s="183"/>
      <c r="H79" s="182"/>
      <c r="I79" s="183"/>
      <c r="J79" s="183"/>
      <c r="K79" s="196"/>
      <c r="L79" s="1118"/>
      <c r="M79" s="1119"/>
      <c r="N79" s="1118"/>
      <c r="O79" s="1119"/>
      <c r="P79" s="184"/>
      <c r="Q79" s="184"/>
      <c r="R79" s="184"/>
      <c r="S79" s="175"/>
      <c r="T79" s="175"/>
      <c r="U79" s="175"/>
      <c r="V79" s="175"/>
      <c r="W79" s="175"/>
      <c r="X79" s="175"/>
      <c r="Y79" s="175"/>
      <c r="Z79" s="175"/>
      <c r="AA79" s="175"/>
      <c r="AB79" s="175"/>
      <c r="AC79" s="175"/>
      <c r="AD79" s="1114"/>
      <c r="AE79" s="1114"/>
      <c r="AF79" s="1114"/>
      <c r="AG79" s="1114"/>
      <c r="AH79" s="1114"/>
      <c r="AI79" s="173"/>
      <c r="AJ79" s="173"/>
      <c r="AK79" s="173"/>
      <c r="AL79" s="173"/>
      <c r="AM79" s="330"/>
      <c r="AN79" s="330"/>
      <c r="AO79" s="195"/>
      <c r="AP79" s="330"/>
      <c r="AQ79" s="330"/>
    </row>
    <row r="80" spans="2:43">
      <c r="B80" s="183"/>
      <c r="C80" s="182"/>
      <c r="D80" s="183"/>
      <c r="E80" s="183"/>
      <c r="F80" s="183"/>
      <c r="G80" s="183"/>
      <c r="H80" s="182"/>
      <c r="I80" s="183"/>
      <c r="J80" s="183"/>
      <c r="K80" s="196"/>
      <c r="L80" s="1118"/>
      <c r="M80" s="1119"/>
      <c r="N80" s="1118"/>
      <c r="O80" s="1119"/>
      <c r="P80" s="184"/>
      <c r="Q80" s="184"/>
      <c r="R80" s="184"/>
      <c r="S80" s="175"/>
      <c r="T80" s="175"/>
      <c r="U80" s="175"/>
      <c r="V80" s="175"/>
      <c r="W80" s="175"/>
      <c r="X80" s="175"/>
      <c r="Y80" s="175"/>
      <c r="Z80" s="175"/>
      <c r="AA80" s="175"/>
      <c r="AB80" s="175"/>
      <c r="AC80" s="175"/>
      <c r="AD80" s="1114"/>
      <c r="AE80" s="1114"/>
      <c r="AF80" s="1114"/>
      <c r="AG80" s="1114"/>
      <c r="AH80" s="1114"/>
      <c r="AI80" s="173"/>
      <c r="AJ80" s="173"/>
      <c r="AK80" s="173"/>
      <c r="AL80" s="173"/>
      <c r="AM80" s="330"/>
      <c r="AN80" s="330"/>
      <c r="AO80" s="195"/>
      <c r="AP80" s="330"/>
      <c r="AQ80" s="330"/>
    </row>
    <row r="81" spans="2:43">
      <c r="B81" s="183"/>
      <c r="C81" s="182"/>
      <c r="D81" s="183"/>
      <c r="E81" s="183"/>
      <c r="F81" s="183"/>
      <c r="G81" s="183"/>
      <c r="H81" s="182"/>
      <c r="I81" s="183"/>
      <c r="J81" s="183"/>
      <c r="K81" s="196"/>
      <c r="L81" s="1118"/>
      <c r="M81" s="1119"/>
      <c r="N81" s="1118"/>
      <c r="O81" s="1119"/>
      <c r="P81" s="184"/>
      <c r="Q81" s="184"/>
      <c r="R81" s="184"/>
      <c r="S81" s="175"/>
      <c r="T81" s="175"/>
      <c r="U81" s="175"/>
      <c r="V81" s="175"/>
      <c r="W81" s="175"/>
      <c r="X81" s="175"/>
      <c r="Y81" s="175"/>
      <c r="Z81" s="175"/>
      <c r="AA81" s="175"/>
      <c r="AB81" s="175"/>
      <c r="AC81" s="175"/>
      <c r="AD81" s="1114"/>
      <c r="AE81" s="1114"/>
      <c r="AF81" s="1114"/>
      <c r="AG81" s="1114"/>
      <c r="AH81" s="1114"/>
      <c r="AI81" s="173"/>
      <c r="AJ81" s="173"/>
      <c r="AK81" s="173"/>
      <c r="AL81" s="173"/>
      <c r="AM81" s="330"/>
      <c r="AN81" s="330"/>
      <c r="AO81" s="195"/>
      <c r="AP81" s="330"/>
      <c r="AQ81" s="330"/>
    </row>
    <row r="82" spans="2:43">
      <c r="B82" s="183"/>
      <c r="C82" s="182"/>
      <c r="D82" s="183"/>
      <c r="E82" s="183"/>
      <c r="F82" s="183"/>
      <c r="G82" s="183"/>
      <c r="H82" s="182"/>
      <c r="I82" s="183"/>
      <c r="J82" s="183"/>
      <c r="K82" s="196"/>
      <c r="L82" s="1125"/>
      <c r="M82" s="1119"/>
      <c r="N82" s="1125"/>
      <c r="O82" s="1119"/>
      <c r="P82" s="184"/>
      <c r="Q82" s="184"/>
      <c r="R82" s="184"/>
      <c r="S82" s="176"/>
      <c r="T82" s="176"/>
      <c r="U82" s="176"/>
      <c r="V82" s="176"/>
      <c r="W82" s="176"/>
      <c r="X82" s="176"/>
      <c r="Y82" s="176"/>
      <c r="Z82" s="176"/>
      <c r="AA82" s="176"/>
      <c r="AB82" s="176"/>
      <c r="AC82" s="176"/>
      <c r="AD82" s="1114"/>
      <c r="AE82" s="1114"/>
      <c r="AF82" s="1114"/>
      <c r="AG82" s="1114"/>
      <c r="AH82" s="1114"/>
      <c r="AI82" s="173"/>
      <c r="AJ82" s="173"/>
      <c r="AK82" s="173"/>
      <c r="AL82" s="173"/>
      <c r="AM82" s="330"/>
      <c r="AN82" s="330"/>
      <c r="AO82" s="195"/>
      <c r="AP82" s="330"/>
      <c r="AQ82" s="330"/>
    </row>
    <row r="83" spans="2:43">
      <c r="B83" s="183"/>
      <c r="C83" s="185"/>
      <c r="D83" s="183"/>
      <c r="E83" s="183"/>
      <c r="F83" s="183"/>
      <c r="G83" s="183"/>
      <c r="H83" s="182"/>
      <c r="I83" s="183"/>
      <c r="J83" s="183"/>
      <c r="K83" s="196"/>
      <c r="L83" s="1118"/>
      <c r="M83" s="1119"/>
      <c r="N83" s="1118"/>
      <c r="O83" s="1119"/>
      <c r="P83" s="175"/>
      <c r="Q83" s="175"/>
      <c r="R83" s="175"/>
      <c r="S83" s="176"/>
      <c r="T83" s="176"/>
      <c r="U83" s="176"/>
      <c r="V83" s="176"/>
      <c r="W83" s="176"/>
      <c r="X83" s="176"/>
      <c r="Y83" s="176"/>
      <c r="Z83" s="176"/>
      <c r="AA83" s="176"/>
      <c r="AB83" s="176"/>
      <c r="AC83" s="176"/>
      <c r="AD83" s="1114"/>
      <c r="AE83" s="1114"/>
      <c r="AF83" s="1114"/>
      <c r="AG83" s="1114"/>
      <c r="AH83" s="1114"/>
      <c r="AI83" s="173"/>
      <c r="AJ83" s="173"/>
      <c r="AK83" s="173"/>
      <c r="AL83" s="173"/>
      <c r="AM83" s="330"/>
      <c r="AN83" s="330"/>
      <c r="AO83" s="195"/>
      <c r="AP83" s="330"/>
      <c r="AQ83" s="330"/>
    </row>
    <row r="84" spans="2:43">
      <c r="B84" s="183"/>
      <c r="C84" s="182"/>
      <c r="D84" s="183"/>
      <c r="E84" s="183"/>
      <c r="F84" s="183"/>
      <c r="G84" s="183"/>
      <c r="H84" s="182"/>
      <c r="I84" s="183"/>
      <c r="J84" s="183"/>
      <c r="K84" s="196"/>
      <c r="L84" s="1118"/>
      <c r="M84" s="1119"/>
      <c r="N84" s="1118"/>
      <c r="O84" s="1119"/>
      <c r="P84" s="184"/>
      <c r="Q84" s="184"/>
      <c r="R84" s="184"/>
      <c r="S84" s="175"/>
      <c r="T84" s="175"/>
      <c r="U84" s="175"/>
      <c r="V84" s="175"/>
      <c r="W84" s="175"/>
      <c r="X84" s="175"/>
      <c r="Y84" s="175"/>
      <c r="Z84" s="175"/>
      <c r="AA84" s="175"/>
      <c r="AB84" s="175"/>
      <c r="AC84" s="175"/>
      <c r="AD84" s="1114"/>
      <c r="AE84" s="1114"/>
      <c r="AF84" s="1114"/>
      <c r="AG84" s="1114"/>
      <c r="AH84" s="1114"/>
      <c r="AI84" s="173"/>
      <c r="AJ84" s="173"/>
      <c r="AK84" s="173"/>
      <c r="AL84" s="173"/>
      <c r="AM84" s="330"/>
      <c r="AN84" s="330"/>
      <c r="AO84" s="194"/>
      <c r="AP84" s="330"/>
      <c r="AQ84" s="330"/>
    </row>
    <row r="85" spans="2:43">
      <c r="B85" s="183"/>
      <c r="C85" s="182"/>
      <c r="D85" s="183"/>
      <c r="E85" s="183"/>
      <c r="F85" s="183"/>
      <c r="G85" s="183"/>
      <c r="H85" s="182"/>
      <c r="I85" s="182"/>
      <c r="J85" s="183"/>
      <c r="K85" s="196"/>
      <c r="L85" s="1125"/>
      <c r="M85" s="1119"/>
      <c r="N85" s="1125"/>
      <c r="O85" s="1119"/>
      <c r="P85" s="184"/>
      <c r="Q85" s="184"/>
      <c r="R85" s="184"/>
      <c r="S85" s="175"/>
      <c r="T85" s="175"/>
      <c r="U85" s="175"/>
      <c r="V85" s="175"/>
      <c r="W85" s="175"/>
      <c r="X85" s="175"/>
      <c r="Y85" s="175"/>
      <c r="Z85" s="175"/>
      <c r="AA85" s="175"/>
      <c r="AB85" s="175"/>
      <c r="AC85" s="175"/>
      <c r="AD85" s="1114"/>
      <c r="AE85" s="1114"/>
      <c r="AF85" s="1114"/>
      <c r="AG85" s="1114"/>
      <c r="AH85" s="1114"/>
      <c r="AI85" s="173"/>
      <c r="AJ85" s="173"/>
      <c r="AK85" s="173"/>
      <c r="AL85" s="173"/>
      <c r="AM85" s="330"/>
      <c r="AN85" s="330"/>
      <c r="AO85" s="194"/>
      <c r="AP85" s="330"/>
      <c r="AQ85" s="330"/>
    </row>
    <row r="86" spans="2:43">
      <c r="B86" s="183"/>
      <c r="C86" s="182"/>
      <c r="D86" s="183"/>
      <c r="E86" s="183"/>
      <c r="F86" s="183"/>
      <c r="G86" s="183"/>
      <c r="H86" s="182"/>
      <c r="I86" s="183"/>
      <c r="J86" s="183"/>
      <c r="K86" s="196"/>
      <c r="L86" s="1118"/>
      <c r="M86" s="1119"/>
      <c r="N86" s="1118"/>
      <c r="O86" s="1119"/>
      <c r="P86" s="184"/>
      <c r="Q86" s="184"/>
      <c r="R86" s="184"/>
      <c r="S86" s="175"/>
      <c r="T86" s="175"/>
      <c r="U86" s="175"/>
      <c r="V86" s="175"/>
      <c r="W86" s="175"/>
      <c r="X86" s="175"/>
      <c r="Y86" s="175"/>
      <c r="Z86" s="175"/>
      <c r="AA86" s="175"/>
      <c r="AB86" s="175"/>
      <c r="AC86" s="175"/>
      <c r="AD86" s="1114"/>
      <c r="AE86" s="1114"/>
      <c r="AF86" s="1114"/>
      <c r="AG86" s="1114"/>
      <c r="AH86" s="1114"/>
      <c r="AI86" s="173"/>
      <c r="AJ86" s="173"/>
      <c r="AK86" s="173"/>
      <c r="AL86" s="173"/>
      <c r="AM86" s="330"/>
      <c r="AN86" s="330"/>
      <c r="AO86" s="194"/>
      <c r="AP86" s="330"/>
      <c r="AQ86" s="330"/>
    </row>
    <row r="87" spans="2:43" s="138" customFormat="1" ht="12.75" customHeight="1">
      <c r="B87" s="186"/>
      <c r="C87" s="186"/>
      <c r="D87" s="187"/>
      <c r="E87" s="187"/>
      <c r="F87" s="187"/>
      <c r="G87" s="186"/>
      <c r="H87" s="187"/>
      <c r="I87" s="186"/>
      <c r="J87" s="186"/>
      <c r="K87" s="196"/>
      <c r="L87" s="1125"/>
      <c r="M87" s="1119"/>
      <c r="N87" s="1125"/>
      <c r="O87" s="1119"/>
      <c r="P87" s="332"/>
      <c r="Q87" s="332"/>
      <c r="R87" s="332"/>
      <c r="S87" s="188"/>
      <c r="T87" s="188"/>
      <c r="U87" s="188"/>
      <c r="V87" s="188"/>
      <c r="W87" s="188"/>
      <c r="X87" s="188"/>
      <c r="Y87" s="188"/>
      <c r="Z87" s="188"/>
      <c r="AA87" s="188"/>
      <c r="AB87" s="188"/>
      <c r="AC87" s="188"/>
      <c r="AD87" s="1114"/>
      <c r="AE87" s="1114"/>
      <c r="AF87" s="1123"/>
      <c r="AG87" s="1123"/>
      <c r="AH87" s="1123"/>
      <c r="AI87" s="332"/>
      <c r="AJ87" s="332"/>
      <c r="AK87" s="332"/>
      <c r="AL87" s="332"/>
      <c r="AM87" s="332"/>
      <c r="AN87" s="332"/>
      <c r="AO87" s="194"/>
      <c r="AP87" s="330"/>
      <c r="AQ87" s="173"/>
    </row>
    <row r="88" spans="2:43" ht="12.75" customHeight="1">
      <c r="B88" s="183"/>
      <c r="C88" s="182"/>
      <c r="D88" s="182"/>
      <c r="E88" s="182"/>
      <c r="F88" s="182"/>
      <c r="G88" s="182"/>
      <c r="H88" s="182"/>
      <c r="I88" s="182"/>
      <c r="J88" s="183"/>
      <c r="K88" s="196"/>
      <c r="L88" s="1125"/>
      <c r="M88" s="1119"/>
      <c r="N88" s="1125"/>
      <c r="O88" s="1119"/>
      <c r="P88" s="184"/>
      <c r="Q88" s="184"/>
      <c r="R88" s="184"/>
      <c r="S88" s="175"/>
      <c r="T88" s="175"/>
      <c r="U88" s="175"/>
      <c r="V88" s="175"/>
      <c r="W88" s="175"/>
      <c r="X88" s="175"/>
      <c r="Y88" s="175"/>
      <c r="Z88" s="175"/>
      <c r="AA88" s="175"/>
      <c r="AB88" s="175"/>
      <c r="AC88" s="175"/>
      <c r="AD88" s="1114"/>
      <c r="AE88" s="1114"/>
      <c r="AF88" s="1114"/>
      <c r="AG88" s="1114"/>
      <c r="AH88" s="1114"/>
      <c r="AI88" s="173"/>
      <c r="AJ88" s="173"/>
      <c r="AK88" s="173"/>
      <c r="AL88" s="173"/>
      <c r="AM88" s="330"/>
      <c r="AN88" s="330"/>
      <c r="AO88" s="194"/>
      <c r="AP88" s="330"/>
      <c r="AQ88" s="173"/>
    </row>
    <row r="89" spans="2:43" ht="12.75" customHeight="1">
      <c r="B89" s="183"/>
      <c r="C89" s="182"/>
      <c r="D89" s="182"/>
      <c r="E89" s="182"/>
      <c r="F89" s="182"/>
      <c r="G89" s="182"/>
      <c r="H89" s="182"/>
      <c r="I89" s="183"/>
      <c r="J89" s="183"/>
      <c r="K89" s="196"/>
      <c r="L89" s="1125"/>
      <c r="M89" s="1119"/>
      <c r="N89" s="1125"/>
      <c r="O89" s="1119"/>
      <c r="P89" s="184"/>
      <c r="Q89" s="184"/>
      <c r="R89" s="184"/>
      <c r="S89" s="188"/>
      <c r="T89" s="188"/>
      <c r="U89" s="188"/>
      <c r="V89" s="188"/>
      <c r="W89" s="188"/>
      <c r="X89" s="188"/>
      <c r="Y89" s="188"/>
      <c r="Z89" s="188"/>
      <c r="AA89" s="188"/>
      <c r="AB89" s="188"/>
      <c r="AC89" s="188"/>
      <c r="AD89" s="1114"/>
      <c r="AE89" s="1114"/>
      <c r="AF89" s="1114"/>
      <c r="AG89" s="1114"/>
      <c r="AH89" s="1114"/>
      <c r="AI89" s="173"/>
      <c r="AJ89" s="173"/>
      <c r="AK89" s="173"/>
      <c r="AL89" s="173"/>
      <c r="AM89" s="330"/>
      <c r="AN89" s="330"/>
      <c r="AO89" s="194"/>
      <c r="AP89" s="330"/>
      <c r="AQ89" s="173"/>
    </row>
    <row r="90" spans="2:43">
      <c r="B90" s="182"/>
      <c r="C90" s="183"/>
      <c r="D90" s="182"/>
      <c r="E90" s="182"/>
      <c r="F90" s="182"/>
      <c r="G90" s="183"/>
      <c r="H90" s="182"/>
      <c r="I90" s="183"/>
      <c r="J90" s="183"/>
      <c r="K90" s="196"/>
      <c r="L90" s="1125"/>
      <c r="M90" s="1119"/>
      <c r="N90" s="1125"/>
      <c r="O90" s="1119"/>
      <c r="P90" s="184"/>
      <c r="Q90" s="184"/>
      <c r="R90" s="184"/>
      <c r="S90" s="176"/>
      <c r="T90" s="176"/>
      <c r="U90" s="176"/>
      <c r="V90" s="176"/>
      <c r="W90" s="176"/>
      <c r="X90" s="176"/>
      <c r="Y90" s="176"/>
      <c r="Z90" s="176"/>
      <c r="AA90" s="176"/>
      <c r="AB90" s="176"/>
      <c r="AC90" s="176"/>
      <c r="AD90" s="1114"/>
      <c r="AE90" s="1114"/>
      <c r="AF90" s="1114"/>
      <c r="AG90" s="1114"/>
      <c r="AH90" s="1114"/>
      <c r="AI90" s="173"/>
      <c r="AJ90" s="173"/>
      <c r="AK90" s="173"/>
      <c r="AL90" s="173"/>
      <c r="AM90" s="330"/>
      <c r="AN90" s="330"/>
      <c r="AO90" s="194"/>
      <c r="AP90" s="330"/>
      <c r="AQ90" s="173"/>
    </row>
    <row r="91" spans="2:43">
      <c r="B91" s="182"/>
      <c r="C91" s="183"/>
      <c r="D91" s="183"/>
      <c r="E91" s="183"/>
      <c r="F91" s="183"/>
      <c r="G91" s="183"/>
      <c r="H91" s="183"/>
      <c r="I91" s="183"/>
      <c r="J91" s="183"/>
      <c r="K91" s="196"/>
      <c r="L91" s="1125"/>
      <c r="M91" s="1119"/>
      <c r="N91" s="1125"/>
      <c r="O91" s="1119"/>
      <c r="P91" s="183"/>
      <c r="Q91" s="183"/>
      <c r="R91" s="183"/>
      <c r="S91" s="176"/>
      <c r="T91" s="176"/>
      <c r="U91" s="176"/>
      <c r="V91" s="176"/>
      <c r="W91" s="176"/>
      <c r="X91" s="176"/>
      <c r="Y91" s="175"/>
      <c r="Z91" s="175"/>
      <c r="AA91" s="175"/>
      <c r="AB91" s="175"/>
      <c r="AC91" s="175"/>
      <c r="AD91" s="1114"/>
      <c r="AE91" s="1114"/>
      <c r="AF91" s="1114"/>
      <c r="AG91" s="1114"/>
      <c r="AH91" s="1114"/>
      <c r="AI91" s="173"/>
      <c r="AJ91" s="173"/>
      <c r="AK91" s="173"/>
      <c r="AL91" s="173"/>
      <c r="AM91" s="330"/>
      <c r="AN91" s="330"/>
      <c r="AO91" s="194"/>
      <c r="AP91" s="330"/>
      <c r="AQ91" s="173"/>
    </row>
    <row r="92" spans="2:43" ht="15.75" customHeight="1">
      <c r="B92" s="182"/>
      <c r="C92" s="183"/>
      <c r="D92" s="183"/>
      <c r="E92" s="182"/>
      <c r="F92" s="182"/>
      <c r="G92" s="182"/>
      <c r="H92" s="183"/>
      <c r="I92" s="183"/>
      <c r="J92" s="183"/>
      <c r="K92" s="196"/>
      <c r="L92" s="1125"/>
      <c r="M92" s="1119"/>
      <c r="N92" s="1125"/>
      <c r="O92" s="1119"/>
      <c r="P92" s="184"/>
      <c r="Q92" s="184"/>
      <c r="R92" s="184"/>
      <c r="S92" s="176"/>
      <c r="T92" s="176"/>
      <c r="U92" s="176"/>
      <c r="V92" s="176"/>
      <c r="W92" s="176"/>
      <c r="X92" s="176"/>
      <c r="Y92" s="175"/>
      <c r="Z92" s="175"/>
      <c r="AA92" s="175"/>
      <c r="AB92" s="175"/>
      <c r="AC92" s="175"/>
      <c r="AD92" s="1114"/>
      <c r="AE92" s="1114"/>
      <c r="AF92" s="1114"/>
      <c r="AG92" s="1114"/>
      <c r="AH92" s="1114"/>
      <c r="AI92" s="173"/>
      <c r="AJ92" s="173"/>
      <c r="AK92" s="173"/>
      <c r="AL92" s="173"/>
      <c r="AM92" s="330"/>
      <c r="AN92" s="330"/>
      <c r="AO92" s="194"/>
      <c r="AP92" s="330"/>
      <c r="AQ92" s="173"/>
    </row>
    <row r="93" spans="2:43" ht="15.75" customHeight="1">
      <c r="B93" s="183"/>
      <c r="C93" s="183"/>
      <c r="D93" s="183"/>
      <c r="E93" s="182"/>
      <c r="F93" s="182"/>
      <c r="G93" s="182"/>
      <c r="H93" s="183"/>
      <c r="I93" s="183"/>
      <c r="J93" s="183"/>
      <c r="K93" s="196"/>
      <c r="L93" s="1125"/>
      <c r="M93" s="1119"/>
      <c r="N93" s="1125"/>
      <c r="O93" s="1119"/>
      <c r="P93" s="184"/>
      <c r="Q93" s="184"/>
      <c r="R93" s="184"/>
      <c r="S93" s="175"/>
      <c r="T93" s="175"/>
      <c r="U93" s="175"/>
      <c r="V93" s="175"/>
      <c r="W93" s="175"/>
      <c r="X93" s="175"/>
      <c r="Y93" s="175"/>
      <c r="Z93" s="175"/>
      <c r="AA93" s="175"/>
      <c r="AB93" s="175"/>
      <c r="AC93" s="175"/>
      <c r="AD93" s="1114"/>
      <c r="AE93" s="1114"/>
      <c r="AF93" s="1114"/>
      <c r="AG93" s="1114"/>
      <c r="AH93" s="1114"/>
      <c r="AI93" s="173"/>
      <c r="AJ93" s="173"/>
      <c r="AK93" s="173"/>
      <c r="AL93" s="173"/>
      <c r="AM93" s="330"/>
      <c r="AN93" s="330"/>
      <c r="AO93" s="194"/>
      <c r="AP93" s="330"/>
      <c r="AQ93" s="173"/>
    </row>
    <row r="94" spans="2:43">
      <c r="B94" s="189"/>
      <c r="C94" s="189"/>
      <c r="D94" s="190"/>
      <c r="E94" s="189"/>
      <c r="F94" s="189"/>
      <c r="G94" s="189"/>
      <c r="H94" s="190"/>
      <c r="I94" s="189"/>
      <c r="J94" s="190"/>
      <c r="K94" s="196"/>
      <c r="L94" s="1118"/>
      <c r="M94" s="1119"/>
      <c r="N94" s="1118"/>
      <c r="O94" s="1119"/>
      <c r="P94" s="184"/>
      <c r="Q94" s="184"/>
      <c r="R94" s="184"/>
      <c r="S94" s="176"/>
      <c r="T94" s="176"/>
      <c r="U94" s="176"/>
      <c r="V94" s="176"/>
      <c r="W94" s="176"/>
      <c r="X94" s="176"/>
      <c r="Y94" s="176"/>
      <c r="Z94" s="176"/>
      <c r="AA94" s="176"/>
      <c r="AB94" s="176"/>
      <c r="AC94" s="176"/>
      <c r="AD94" s="1114"/>
      <c r="AE94" s="1114"/>
      <c r="AF94" s="1114"/>
      <c r="AG94" s="1114"/>
      <c r="AH94" s="1114"/>
      <c r="AI94" s="173"/>
      <c r="AJ94" s="173"/>
      <c r="AK94" s="173"/>
      <c r="AL94" s="173"/>
      <c r="AM94" s="330"/>
      <c r="AN94" s="330"/>
      <c r="AO94" s="194"/>
      <c r="AP94" s="330"/>
      <c r="AQ94" s="330"/>
    </row>
    <row r="95" spans="2:43">
      <c r="B95" s="189"/>
      <c r="C95" s="189"/>
      <c r="D95" s="190"/>
      <c r="E95" s="189"/>
      <c r="F95" s="189"/>
      <c r="G95" s="189"/>
      <c r="H95" s="190"/>
      <c r="I95" s="189"/>
      <c r="J95" s="190"/>
      <c r="K95" s="196"/>
      <c r="L95" s="1118"/>
      <c r="M95" s="1119"/>
      <c r="N95" s="1118"/>
      <c r="O95" s="1119"/>
      <c r="P95" s="184"/>
      <c r="Q95" s="184"/>
      <c r="R95" s="184"/>
      <c r="S95" s="176"/>
      <c r="T95" s="176"/>
      <c r="U95" s="176"/>
      <c r="V95" s="176"/>
      <c r="W95" s="176"/>
      <c r="X95" s="176"/>
      <c r="Y95" s="176"/>
      <c r="Z95" s="176"/>
      <c r="AA95" s="176"/>
      <c r="AB95" s="176"/>
      <c r="AC95" s="176"/>
      <c r="AD95" s="1114"/>
      <c r="AE95" s="1114"/>
      <c r="AF95" s="1114"/>
      <c r="AG95" s="1114"/>
      <c r="AH95" s="1114"/>
      <c r="AI95" s="173"/>
      <c r="AJ95" s="173"/>
      <c r="AK95" s="173"/>
      <c r="AL95" s="173"/>
      <c r="AM95" s="330"/>
      <c r="AN95" s="330"/>
      <c r="AO95" s="194"/>
      <c r="AP95" s="330"/>
      <c r="AQ95" s="330"/>
    </row>
    <row r="96" spans="2:43">
      <c r="B96" s="330"/>
      <c r="C96" s="330"/>
      <c r="D96" s="183"/>
      <c r="E96" s="183"/>
      <c r="F96" s="182"/>
      <c r="G96" s="182"/>
      <c r="H96" s="182"/>
      <c r="I96" s="183"/>
      <c r="J96" s="183"/>
      <c r="K96" s="196"/>
      <c r="L96" s="1118"/>
      <c r="M96" s="1119"/>
      <c r="N96" s="1118"/>
      <c r="O96" s="1119"/>
      <c r="P96" s="184"/>
      <c r="Q96" s="184"/>
      <c r="R96" s="184"/>
      <c r="S96" s="176"/>
      <c r="T96" s="176"/>
      <c r="U96" s="176"/>
      <c r="V96" s="176"/>
      <c r="W96" s="176"/>
      <c r="X96" s="176"/>
      <c r="Y96" s="176"/>
      <c r="Z96" s="176"/>
      <c r="AA96" s="176"/>
      <c r="AB96" s="176"/>
      <c r="AC96" s="176"/>
      <c r="AD96" s="1114"/>
      <c r="AE96" s="1114"/>
      <c r="AF96" s="1114"/>
      <c r="AG96" s="1114"/>
      <c r="AH96" s="1114"/>
      <c r="AI96" s="173"/>
      <c r="AJ96" s="173"/>
      <c r="AK96" s="173"/>
      <c r="AL96" s="173"/>
      <c r="AM96" s="330"/>
      <c r="AN96" s="330"/>
      <c r="AO96" s="194"/>
      <c r="AP96" s="330"/>
      <c r="AQ96" s="330"/>
    </row>
    <row r="97" spans="2:43">
      <c r="B97" s="330"/>
      <c r="C97" s="330"/>
      <c r="D97" s="183"/>
      <c r="E97" s="182"/>
      <c r="F97" s="182"/>
      <c r="G97" s="182"/>
      <c r="H97" s="183"/>
      <c r="I97" s="183"/>
      <c r="J97" s="183"/>
      <c r="K97" s="196"/>
      <c r="L97" s="1118"/>
      <c r="M97" s="1119"/>
      <c r="N97" s="1118"/>
      <c r="O97" s="1119"/>
      <c r="P97" s="184"/>
      <c r="Q97" s="184"/>
      <c r="R97" s="184"/>
      <c r="S97" s="176"/>
      <c r="T97" s="176"/>
      <c r="U97" s="176"/>
      <c r="V97" s="176"/>
      <c r="W97" s="176"/>
      <c r="X97" s="176"/>
      <c r="Y97" s="176"/>
      <c r="Z97" s="176"/>
      <c r="AA97" s="176"/>
      <c r="AB97" s="176"/>
      <c r="AC97" s="176"/>
      <c r="AD97" s="1114"/>
      <c r="AE97" s="1114"/>
      <c r="AF97" s="1114"/>
      <c r="AG97" s="1114"/>
      <c r="AH97" s="1114"/>
      <c r="AI97" s="173"/>
      <c r="AJ97" s="173"/>
      <c r="AK97" s="173"/>
      <c r="AL97" s="173"/>
      <c r="AM97" s="330"/>
      <c r="AN97" s="330"/>
      <c r="AO97" s="194"/>
      <c r="AP97" s="330"/>
      <c r="AQ97" s="330"/>
    </row>
    <row r="98" spans="2:43">
      <c r="B98" s="182"/>
      <c r="C98" s="183"/>
      <c r="D98" s="182"/>
      <c r="E98" s="182"/>
      <c r="F98" s="183"/>
      <c r="G98" s="183"/>
      <c r="H98" s="183"/>
      <c r="I98" s="183"/>
      <c r="J98" s="183"/>
      <c r="K98" s="196"/>
      <c r="L98" s="1118"/>
      <c r="M98" s="1119"/>
      <c r="N98" s="1118"/>
      <c r="O98" s="1119"/>
      <c r="P98" s="184"/>
      <c r="Q98" s="184"/>
      <c r="R98" s="184"/>
      <c r="S98" s="175"/>
      <c r="T98" s="175"/>
      <c r="U98" s="175"/>
      <c r="V98" s="175"/>
      <c r="W98" s="175"/>
      <c r="X98" s="175"/>
      <c r="Y98" s="175"/>
      <c r="Z98" s="175"/>
      <c r="AA98" s="175"/>
      <c r="AB98" s="175"/>
      <c r="AC98" s="175"/>
      <c r="AD98" s="1114"/>
      <c r="AE98" s="1114"/>
      <c r="AF98" s="1114"/>
      <c r="AG98" s="1114"/>
      <c r="AH98" s="1114"/>
      <c r="AI98" s="173"/>
      <c r="AJ98" s="173"/>
      <c r="AK98" s="173"/>
      <c r="AL98" s="173"/>
      <c r="AM98" s="330"/>
      <c r="AN98" s="330"/>
      <c r="AO98" s="194"/>
      <c r="AP98" s="330"/>
      <c r="AQ98" s="330"/>
    </row>
    <row r="99" spans="2:43">
      <c r="B99" s="182"/>
      <c r="C99" s="182"/>
      <c r="D99" s="183"/>
      <c r="E99" s="183"/>
      <c r="F99" s="183"/>
      <c r="G99" s="183"/>
      <c r="H99" s="182"/>
      <c r="I99" s="183"/>
      <c r="J99" s="183"/>
      <c r="K99" s="196"/>
      <c r="L99" s="1118"/>
      <c r="M99" s="1119"/>
      <c r="N99" s="1118"/>
      <c r="O99" s="1119"/>
      <c r="P99" s="184"/>
      <c r="Q99" s="184"/>
      <c r="R99" s="184"/>
      <c r="S99" s="188"/>
      <c r="T99" s="188"/>
      <c r="U99" s="188"/>
      <c r="V99" s="188"/>
      <c r="W99" s="188"/>
      <c r="X99" s="188"/>
      <c r="Y99" s="188"/>
      <c r="Z99" s="188"/>
      <c r="AA99" s="188"/>
      <c r="AB99" s="188"/>
      <c r="AC99" s="332"/>
      <c r="AD99" s="1114"/>
      <c r="AE99" s="1114"/>
      <c r="AF99" s="1114"/>
      <c r="AG99" s="1114"/>
      <c r="AH99" s="1114"/>
      <c r="AI99" s="173"/>
      <c r="AJ99" s="173"/>
      <c r="AK99" s="173"/>
      <c r="AL99" s="173"/>
      <c r="AM99" s="330"/>
      <c r="AN99" s="330"/>
      <c r="AO99" s="194"/>
      <c r="AP99" s="330"/>
      <c r="AQ99" s="173"/>
    </row>
    <row r="100" spans="2:43" ht="25.5" customHeight="1">
      <c r="B100" s="183"/>
      <c r="C100" s="183"/>
      <c r="D100" s="182"/>
      <c r="E100" s="182"/>
      <c r="F100" s="182"/>
      <c r="G100" s="182"/>
      <c r="H100" s="182"/>
      <c r="I100" s="182"/>
      <c r="J100" s="183"/>
      <c r="K100" s="196"/>
      <c r="L100" s="1125"/>
      <c r="M100" s="1119"/>
      <c r="N100" s="1125"/>
      <c r="O100" s="1119"/>
      <c r="P100" s="184"/>
      <c r="Q100" s="184"/>
      <c r="R100" s="184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114"/>
      <c r="AE100" s="1114"/>
      <c r="AF100" s="1114"/>
      <c r="AG100" s="1114"/>
      <c r="AH100" s="1114"/>
      <c r="AI100" s="173"/>
      <c r="AJ100" s="173"/>
      <c r="AK100" s="173"/>
      <c r="AL100" s="173"/>
      <c r="AM100" s="330"/>
      <c r="AN100" s="330"/>
      <c r="AO100" s="195"/>
      <c r="AP100" s="330"/>
      <c r="AQ100" s="173"/>
    </row>
    <row r="101" spans="2:43" ht="12.75" customHeight="1">
      <c r="B101" s="182"/>
      <c r="C101" s="182"/>
      <c r="D101" s="182"/>
      <c r="E101" s="182"/>
      <c r="F101" s="182"/>
      <c r="G101" s="182"/>
      <c r="H101" s="182"/>
      <c r="I101" s="182"/>
      <c r="J101" s="183"/>
      <c r="K101" s="196"/>
      <c r="L101" s="1118"/>
      <c r="M101" s="1119"/>
      <c r="N101" s="1118"/>
      <c r="O101" s="1119"/>
      <c r="P101" s="184"/>
      <c r="Q101" s="184"/>
      <c r="R101" s="184"/>
      <c r="S101" s="175"/>
      <c r="T101" s="175"/>
      <c r="U101" s="175"/>
      <c r="V101" s="175"/>
      <c r="W101" s="175"/>
      <c r="X101" s="175"/>
      <c r="Y101" s="175"/>
      <c r="Z101" s="175"/>
      <c r="AA101" s="175"/>
      <c r="AB101" s="175"/>
      <c r="AC101" s="175"/>
      <c r="AD101" s="1114"/>
      <c r="AE101" s="1114"/>
      <c r="AF101" s="1114"/>
      <c r="AG101" s="1114"/>
      <c r="AH101" s="1114"/>
      <c r="AI101" s="173"/>
      <c r="AJ101" s="173"/>
      <c r="AK101" s="173"/>
      <c r="AL101" s="173"/>
      <c r="AM101" s="330"/>
      <c r="AN101" s="330"/>
      <c r="AO101" s="194"/>
      <c r="AP101" s="330"/>
      <c r="AQ101" s="330"/>
    </row>
    <row r="102" spans="2:43">
      <c r="B102" s="182"/>
      <c r="C102" s="182"/>
      <c r="D102" s="182"/>
      <c r="E102" s="182"/>
      <c r="F102" s="182"/>
      <c r="G102" s="182"/>
      <c r="H102" s="182"/>
      <c r="I102" s="182"/>
      <c r="J102" s="183"/>
      <c r="K102" s="196"/>
      <c r="L102" s="1125"/>
      <c r="M102" s="1119"/>
      <c r="N102" s="1125"/>
      <c r="O102" s="1119"/>
      <c r="P102" s="184"/>
      <c r="Q102" s="184"/>
      <c r="R102" s="184"/>
      <c r="S102" s="175"/>
      <c r="T102" s="175"/>
      <c r="U102" s="175"/>
      <c r="V102" s="175"/>
      <c r="W102" s="175"/>
      <c r="X102" s="175"/>
      <c r="Y102" s="175"/>
      <c r="Z102" s="175"/>
      <c r="AA102" s="175"/>
      <c r="AB102" s="175"/>
      <c r="AC102" s="175"/>
      <c r="AD102" s="1113"/>
      <c r="AE102" s="1114"/>
      <c r="AF102" s="1114"/>
      <c r="AG102" s="1114"/>
      <c r="AH102" s="1114"/>
      <c r="AI102" s="173"/>
      <c r="AJ102" s="173"/>
      <c r="AK102" s="173"/>
      <c r="AL102" s="173"/>
      <c r="AM102" s="330"/>
      <c r="AN102" s="330"/>
      <c r="AO102" s="194"/>
      <c r="AP102" s="330"/>
      <c r="AQ102" s="331"/>
    </row>
    <row r="103" spans="2:43">
      <c r="B103" s="182"/>
      <c r="C103" s="183"/>
      <c r="D103" s="182"/>
      <c r="E103" s="182"/>
      <c r="F103" s="182"/>
      <c r="G103" s="182"/>
      <c r="H103" s="182"/>
      <c r="I103" s="182"/>
      <c r="J103" s="183"/>
      <c r="K103" s="196"/>
      <c r="L103" s="1125"/>
      <c r="M103" s="1119"/>
      <c r="N103" s="1125"/>
      <c r="O103" s="1119"/>
      <c r="P103" s="184"/>
      <c r="Q103" s="184"/>
      <c r="R103" s="184"/>
      <c r="S103" s="175"/>
      <c r="T103" s="175"/>
      <c r="U103" s="175"/>
      <c r="V103" s="175"/>
      <c r="W103" s="175"/>
      <c r="X103" s="175"/>
      <c r="Y103" s="175"/>
      <c r="Z103" s="175"/>
      <c r="AA103" s="175"/>
      <c r="AB103" s="175"/>
      <c r="AC103" s="175"/>
      <c r="AD103" s="1113"/>
      <c r="AE103" s="1114"/>
      <c r="AF103" s="1114"/>
      <c r="AG103" s="1114"/>
      <c r="AH103" s="1114"/>
      <c r="AI103" s="173"/>
      <c r="AJ103" s="173"/>
      <c r="AK103" s="173"/>
      <c r="AL103" s="173"/>
      <c r="AM103" s="330"/>
      <c r="AN103" s="330"/>
      <c r="AO103" s="195"/>
      <c r="AP103" s="330"/>
      <c r="AQ103" s="330"/>
    </row>
    <row r="104" spans="2:43">
      <c r="B104" s="182"/>
      <c r="C104" s="183"/>
      <c r="D104" s="182"/>
      <c r="E104" s="182"/>
      <c r="F104" s="182"/>
      <c r="G104" s="182"/>
      <c r="H104" s="182"/>
      <c r="I104" s="182"/>
      <c r="J104" s="183"/>
      <c r="K104" s="196"/>
      <c r="L104" s="1125"/>
      <c r="M104" s="1119"/>
      <c r="N104" s="1125"/>
      <c r="O104" s="1119"/>
      <c r="P104" s="184"/>
      <c r="Q104" s="184"/>
      <c r="R104" s="184"/>
      <c r="S104" s="175"/>
      <c r="T104" s="175"/>
      <c r="U104" s="175"/>
      <c r="V104" s="175"/>
      <c r="W104" s="175"/>
      <c r="X104" s="175"/>
      <c r="Y104" s="175"/>
      <c r="Z104" s="175"/>
      <c r="AA104" s="175"/>
      <c r="AB104" s="175"/>
      <c r="AC104" s="175"/>
      <c r="AD104" s="1114"/>
      <c r="AE104" s="1114"/>
      <c r="AF104" s="1114"/>
      <c r="AG104" s="1114"/>
      <c r="AH104" s="1114"/>
      <c r="AI104" s="173"/>
      <c r="AJ104" s="173"/>
      <c r="AK104" s="173"/>
      <c r="AL104" s="173"/>
      <c r="AM104" s="330"/>
      <c r="AN104" s="330"/>
      <c r="AO104" s="194"/>
      <c r="AP104" s="330"/>
      <c r="AQ104" s="330"/>
    </row>
    <row r="105" spans="2:43">
      <c r="B105" s="183"/>
      <c r="C105" s="183"/>
      <c r="D105" s="183"/>
      <c r="E105" s="183"/>
      <c r="F105" s="183"/>
      <c r="G105" s="183"/>
      <c r="H105" s="183"/>
      <c r="I105" s="183"/>
      <c r="J105" s="183"/>
      <c r="K105" s="196"/>
      <c r="L105" s="1118"/>
      <c r="M105" s="1119"/>
      <c r="N105" s="1118"/>
      <c r="O105" s="1119"/>
      <c r="P105" s="184"/>
      <c r="Q105" s="184"/>
      <c r="R105" s="184"/>
      <c r="S105" s="175"/>
      <c r="T105" s="175"/>
      <c r="U105" s="175"/>
      <c r="V105" s="175"/>
      <c r="W105" s="175"/>
      <c r="X105" s="175"/>
      <c r="Y105" s="175"/>
      <c r="Z105" s="175"/>
      <c r="AA105" s="175"/>
      <c r="AB105" s="175"/>
      <c r="AC105" s="175"/>
      <c r="AD105" s="1114"/>
      <c r="AE105" s="1114"/>
      <c r="AF105" s="1114"/>
      <c r="AG105" s="1114"/>
      <c r="AH105" s="1114"/>
      <c r="AI105" s="173"/>
      <c r="AJ105" s="173"/>
      <c r="AK105" s="173"/>
      <c r="AL105" s="173"/>
      <c r="AM105" s="330"/>
      <c r="AN105" s="330"/>
      <c r="AO105" s="194"/>
      <c r="AP105" s="330"/>
      <c r="AQ105" s="330"/>
    </row>
    <row r="106" spans="2:43">
      <c r="B106" s="183"/>
      <c r="C106" s="183"/>
      <c r="D106" s="183"/>
      <c r="E106" s="183"/>
      <c r="F106" s="183"/>
      <c r="G106" s="183"/>
      <c r="H106" s="183"/>
      <c r="I106" s="183"/>
      <c r="J106" s="183"/>
      <c r="K106" s="196"/>
      <c r="L106" s="1118"/>
      <c r="M106" s="1119"/>
      <c r="N106" s="1118"/>
      <c r="O106" s="1119"/>
      <c r="P106" s="184"/>
      <c r="Q106" s="184"/>
      <c r="R106" s="184"/>
      <c r="S106" s="175"/>
      <c r="T106" s="175"/>
      <c r="U106" s="175"/>
      <c r="V106" s="175"/>
      <c r="W106" s="175"/>
      <c r="X106" s="175"/>
      <c r="Y106" s="175"/>
      <c r="Z106" s="175"/>
      <c r="AA106" s="175"/>
      <c r="AB106" s="175"/>
      <c r="AC106" s="175"/>
      <c r="AD106" s="1114"/>
      <c r="AE106" s="1114"/>
      <c r="AF106" s="1114"/>
      <c r="AG106" s="1114"/>
      <c r="AH106" s="1114"/>
      <c r="AI106" s="173"/>
      <c r="AJ106" s="173"/>
      <c r="AK106" s="173"/>
      <c r="AL106" s="173"/>
      <c r="AM106" s="330"/>
      <c r="AN106" s="330"/>
      <c r="AO106" s="194"/>
      <c r="AP106" s="330"/>
      <c r="AQ106" s="330"/>
    </row>
    <row r="107" spans="2:43">
      <c r="B107" s="183"/>
      <c r="C107" s="183"/>
      <c r="D107" s="183"/>
      <c r="E107" s="183"/>
      <c r="F107" s="183"/>
      <c r="G107" s="183"/>
      <c r="H107" s="183"/>
      <c r="I107" s="183"/>
      <c r="J107" s="183"/>
      <c r="K107" s="196"/>
      <c r="L107" s="1118"/>
      <c r="M107" s="1119"/>
      <c r="N107" s="1118"/>
      <c r="O107" s="1119"/>
      <c r="P107" s="184"/>
      <c r="Q107" s="184"/>
      <c r="R107" s="184"/>
      <c r="S107" s="175"/>
      <c r="T107" s="175"/>
      <c r="U107" s="175"/>
      <c r="V107" s="175"/>
      <c r="W107" s="175"/>
      <c r="X107" s="175"/>
      <c r="Y107" s="175"/>
      <c r="Z107" s="175"/>
      <c r="AA107" s="175"/>
      <c r="AB107" s="175"/>
      <c r="AC107" s="175"/>
      <c r="AD107" s="1114"/>
      <c r="AE107" s="1114"/>
      <c r="AF107" s="1114"/>
      <c r="AG107" s="1114"/>
      <c r="AH107" s="1114"/>
      <c r="AI107" s="173"/>
      <c r="AJ107" s="173"/>
      <c r="AK107" s="173"/>
      <c r="AL107" s="173"/>
      <c r="AM107" s="330"/>
      <c r="AN107" s="330"/>
      <c r="AO107" s="194"/>
      <c r="AP107" s="330"/>
      <c r="AQ107" s="330"/>
    </row>
    <row r="108" spans="2:43">
      <c r="B108" s="183"/>
      <c r="C108" s="183"/>
      <c r="D108" s="183"/>
      <c r="E108" s="183"/>
      <c r="F108" s="183"/>
      <c r="G108" s="183"/>
      <c r="H108" s="183"/>
      <c r="I108" s="183"/>
      <c r="J108" s="183"/>
      <c r="K108" s="196"/>
      <c r="L108" s="1118"/>
      <c r="M108" s="1119"/>
      <c r="N108" s="1118"/>
      <c r="O108" s="1119"/>
      <c r="P108" s="184"/>
      <c r="Q108" s="184"/>
      <c r="R108" s="184"/>
      <c r="S108" s="175"/>
      <c r="T108" s="175"/>
      <c r="U108" s="175"/>
      <c r="V108" s="175"/>
      <c r="W108" s="175"/>
      <c r="X108" s="175"/>
      <c r="Y108" s="175"/>
      <c r="Z108" s="175"/>
      <c r="AA108" s="175"/>
      <c r="AB108" s="175"/>
      <c r="AC108" s="175"/>
      <c r="AD108" s="1114"/>
      <c r="AE108" s="1114"/>
      <c r="AF108" s="1114"/>
      <c r="AG108" s="1114"/>
      <c r="AH108" s="1114"/>
      <c r="AI108" s="173"/>
      <c r="AJ108" s="173"/>
      <c r="AK108" s="173"/>
      <c r="AL108" s="173"/>
      <c r="AM108" s="330"/>
      <c r="AN108" s="330"/>
      <c r="AO108" s="194"/>
      <c r="AP108" s="330"/>
      <c r="AQ108" s="330"/>
    </row>
    <row r="109" spans="2:43">
      <c r="B109" s="183"/>
      <c r="C109" s="183"/>
      <c r="D109" s="183"/>
      <c r="E109" s="183"/>
      <c r="F109" s="183"/>
      <c r="G109" s="183"/>
      <c r="H109" s="183"/>
      <c r="I109" s="183"/>
      <c r="J109" s="183"/>
      <c r="K109" s="196"/>
      <c r="L109" s="1118"/>
      <c r="M109" s="1119"/>
      <c r="N109" s="1118"/>
      <c r="O109" s="1119"/>
      <c r="P109" s="184"/>
      <c r="Q109" s="184"/>
      <c r="R109" s="184"/>
      <c r="S109" s="175"/>
      <c r="T109" s="175"/>
      <c r="U109" s="175"/>
      <c r="V109" s="175"/>
      <c r="W109" s="175"/>
      <c r="X109" s="175"/>
      <c r="Y109" s="175"/>
      <c r="Z109" s="175"/>
      <c r="AA109" s="175"/>
      <c r="AB109" s="175"/>
      <c r="AC109" s="175"/>
      <c r="AD109" s="1114"/>
      <c r="AE109" s="1114"/>
      <c r="AF109" s="1114"/>
      <c r="AG109" s="1114"/>
      <c r="AH109" s="1114"/>
      <c r="AI109" s="173"/>
      <c r="AJ109" s="173"/>
      <c r="AK109" s="173"/>
      <c r="AL109" s="173"/>
      <c r="AM109" s="330"/>
      <c r="AN109" s="330"/>
      <c r="AO109" s="194"/>
      <c r="AP109" s="330"/>
      <c r="AQ109" s="330"/>
    </row>
    <row r="110" spans="2:43">
      <c r="B110" s="183"/>
      <c r="C110" s="183"/>
      <c r="D110" s="183"/>
      <c r="E110" s="183"/>
      <c r="F110" s="183"/>
      <c r="G110" s="183"/>
      <c r="H110" s="183"/>
      <c r="I110" s="183"/>
      <c r="J110" s="183"/>
      <c r="K110" s="196"/>
      <c r="L110" s="1118"/>
      <c r="M110" s="1119"/>
      <c r="N110" s="1118"/>
      <c r="O110" s="1119"/>
      <c r="P110" s="184"/>
      <c r="Q110" s="184"/>
      <c r="R110" s="184"/>
      <c r="S110" s="175"/>
      <c r="T110" s="175"/>
      <c r="U110" s="175"/>
      <c r="V110" s="175"/>
      <c r="W110" s="175"/>
      <c r="X110" s="175"/>
      <c r="Y110" s="175"/>
      <c r="Z110" s="175"/>
      <c r="AA110" s="175"/>
      <c r="AB110" s="175"/>
      <c r="AC110" s="175"/>
      <c r="AD110" s="1114"/>
      <c r="AE110" s="1114"/>
      <c r="AF110" s="1114"/>
      <c r="AG110" s="1114"/>
      <c r="AH110" s="1114"/>
      <c r="AI110" s="173"/>
      <c r="AJ110" s="173"/>
      <c r="AK110" s="173"/>
      <c r="AL110" s="173"/>
      <c r="AM110" s="330"/>
      <c r="AN110" s="330"/>
      <c r="AO110" s="194"/>
      <c r="AP110" s="330"/>
      <c r="AQ110" s="330"/>
    </row>
    <row r="111" spans="2:43">
      <c r="B111" s="183"/>
      <c r="C111" s="183"/>
      <c r="D111" s="183"/>
      <c r="E111" s="183"/>
      <c r="F111" s="183"/>
      <c r="G111" s="183"/>
      <c r="H111" s="183"/>
      <c r="I111" s="183"/>
      <c r="J111" s="183"/>
      <c r="K111" s="196"/>
      <c r="L111" s="1118"/>
      <c r="M111" s="1119"/>
      <c r="N111" s="1118"/>
      <c r="O111" s="1119"/>
      <c r="P111" s="184"/>
      <c r="Q111" s="184"/>
      <c r="R111" s="184"/>
      <c r="S111" s="175"/>
      <c r="T111" s="175"/>
      <c r="U111" s="175"/>
      <c r="V111" s="175"/>
      <c r="W111" s="175"/>
      <c r="X111" s="175"/>
      <c r="Y111" s="175"/>
      <c r="Z111" s="175"/>
      <c r="AA111" s="175"/>
      <c r="AB111" s="175"/>
      <c r="AC111" s="175"/>
      <c r="AD111" s="1114"/>
      <c r="AE111" s="1114"/>
      <c r="AF111" s="1114"/>
      <c r="AG111" s="1114"/>
      <c r="AH111" s="1114"/>
      <c r="AI111" s="173"/>
      <c r="AJ111" s="173"/>
      <c r="AK111" s="173"/>
      <c r="AL111" s="173"/>
      <c r="AM111" s="330"/>
      <c r="AN111" s="330"/>
      <c r="AO111" s="194"/>
      <c r="AP111" s="330"/>
      <c r="AQ111" s="330"/>
    </row>
    <row r="112" spans="2:43">
      <c r="B112" s="183"/>
      <c r="C112" s="183"/>
      <c r="D112" s="183"/>
      <c r="E112" s="183"/>
      <c r="F112" s="183"/>
      <c r="G112" s="183"/>
      <c r="H112" s="183"/>
      <c r="I112" s="183"/>
      <c r="J112" s="183"/>
      <c r="K112" s="196"/>
      <c r="L112" s="1118"/>
      <c r="M112" s="1119"/>
      <c r="N112" s="1118"/>
      <c r="O112" s="1119"/>
      <c r="P112" s="184"/>
      <c r="Q112" s="184"/>
      <c r="R112" s="184"/>
      <c r="S112" s="175"/>
      <c r="T112" s="175"/>
      <c r="U112" s="175"/>
      <c r="V112" s="175"/>
      <c r="W112" s="175"/>
      <c r="X112" s="175"/>
      <c r="Y112" s="175"/>
      <c r="Z112" s="175"/>
      <c r="AA112" s="175"/>
      <c r="AB112" s="175"/>
      <c r="AC112" s="175"/>
      <c r="AD112" s="1114"/>
      <c r="AE112" s="1114"/>
      <c r="AF112" s="1114"/>
      <c r="AG112" s="1114"/>
      <c r="AH112" s="1114"/>
      <c r="AI112" s="173"/>
      <c r="AJ112" s="173"/>
      <c r="AK112" s="173"/>
      <c r="AL112" s="173"/>
      <c r="AM112" s="330"/>
      <c r="AN112" s="330"/>
      <c r="AO112" s="194"/>
      <c r="AP112" s="330"/>
      <c r="AQ112" s="330"/>
    </row>
    <row r="113" spans="2:43">
      <c r="B113" s="183"/>
      <c r="C113" s="183"/>
      <c r="D113" s="183"/>
      <c r="E113" s="183"/>
      <c r="F113" s="183"/>
      <c r="G113" s="183"/>
      <c r="H113" s="183"/>
      <c r="I113" s="183"/>
      <c r="J113" s="183"/>
      <c r="K113" s="196"/>
      <c r="L113" s="1118"/>
      <c r="M113" s="1119"/>
      <c r="N113" s="1118"/>
      <c r="O113" s="1119"/>
      <c r="P113" s="184"/>
      <c r="Q113" s="184"/>
      <c r="R113" s="184"/>
      <c r="S113" s="175"/>
      <c r="T113" s="175"/>
      <c r="U113" s="175"/>
      <c r="V113" s="175"/>
      <c r="W113" s="175"/>
      <c r="X113" s="175"/>
      <c r="Y113" s="175"/>
      <c r="Z113" s="175"/>
      <c r="AA113" s="175"/>
      <c r="AB113" s="175"/>
      <c r="AC113" s="175"/>
      <c r="AD113" s="1114"/>
      <c r="AE113" s="1114"/>
      <c r="AF113" s="1114"/>
      <c r="AG113" s="1114"/>
      <c r="AH113" s="1114"/>
      <c r="AI113" s="173"/>
      <c r="AJ113" s="173"/>
      <c r="AK113" s="173"/>
      <c r="AL113" s="173"/>
      <c r="AM113" s="330"/>
      <c r="AN113" s="330"/>
      <c r="AO113" s="194"/>
      <c r="AP113" s="330"/>
      <c r="AQ113" s="330"/>
    </row>
    <row r="114" spans="2:43">
      <c r="B114" s="183"/>
      <c r="C114" s="183"/>
      <c r="D114" s="183"/>
      <c r="E114" s="183"/>
      <c r="F114" s="183"/>
      <c r="G114" s="183"/>
      <c r="H114" s="183"/>
      <c r="I114" s="183"/>
      <c r="J114" s="183"/>
      <c r="K114" s="196"/>
      <c r="L114" s="1118"/>
      <c r="M114" s="1119"/>
      <c r="N114" s="1118"/>
      <c r="O114" s="1119"/>
      <c r="P114" s="184"/>
      <c r="Q114" s="184"/>
      <c r="R114" s="184"/>
      <c r="S114" s="175"/>
      <c r="T114" s="175"/>
      <c r="U114" s="175"/>
      <c r="V114" s="175"/>
      <c r="W114" s="175"/>
      <c r="X114" s="175"/>
      <c r="Y114" s="175"/>
      <c r="Z114" s="175"/>
      <c r="AA114" s="175"/>
      <c r="AB114" s="175"/>
      <c r="AC114" s="175"/>
      <c r="AD114" s="1114"/>
      <c r="AE114" s="1114"/>
      <c r="AF114" s="1114"/>
      <c r="AG114" s="1114"/>
      <c r="AH114" s="1114"/>
      <c r="AI114" s="173"/>
      <c r="AJ114" s="173"/>
      <c r="AK114" s="173"/>
      <c r="AL114" s="173"/>
      <c r="AM114" s="330"/>
      <c r="AN114" s="330"/>
      <c r="AO114" s="194"/>
      <c r="AP114" s="330"/>
      <c r="AQ114" s="330"/>
    </row>
    <row r="115" spans="2:43">
      <c r="B115" s="183"/>
      <c r="C115" s="183"/>
      <c r="D115" s="183"/>
      <c r="E115" s="183"/>
      <c r="F115" s="183"/>
      <c r="G115" s="183"/>
      <c r="H115" s="183"/>
      <c r="I115" s="183"/>
      <c r="J115" s="183"/>
      <c r="K115" s="196"/>
      <c r="L115" s="1118"/>
      <c r="M115" s="1119"/>
      <c r="N115" s="1118"/>
      <c r="O115" s="1119"/>
      <c r="P115" s="184"/>
      <c r="Q115" s="184"/>
      <c r="R115" s="184"/>
      <c r="S115" s="175"/>
      <c r="T115" s="175"/>
      <c r="U115" s="175"/>
      <c r="V115" s="175"/>
      <c r="W115" s="175"/>
      <c r="X115" s="175"/>
      <c r="Y115" s="175"/>
      <c r="Z115" s="175"/>
      <c r="AA115" s="175"/>
      <c r="AB115" s="175"/>
      <c r="AC115" s="175"/>
      <c r="AD115" s="1114"/>
      <c r="AE115" s="1114"/>
      <c r="AF115" s="1114"/>
      <c r="AG115" s="1114"/>
      <c r="AH115" s="1114"/>
      <c r="AI115" s="173"/>
      <c r="AJ115" s="173"/>
      <c r="AK115" s="173"/>
      <c r="AL115" s="173"/>
      <c r="AM115" s="330"/>
      <c r="AN115" s="330"/>
      <c r="AO115" s="194"/>
      <c r="AP115" s="330"/>
      <c r="AQ115" s="330"/>
    </row>
    <row r="116" spans="2:43">
      <c r="B116" s="183"/>
      <c r="C116" s="183"/>
      <c r="D116" s="183"/>
      <c r="E116" s="183"/>
      <c r="F116" s="183"/>
      <c r="G116" s="183"/>
      <c r="H116" s="183"/>
      <c r="I116" s="183"/>
      <c r="J116" s="183"/>
      <c r="K116" s="196"/>
      <c r="L116" s="1118"/>
      <c r="M116" s="1119"/>
      <c r="N116" s="1118"/>
      <c r="O116" s="1119"/>
      <c r="P116" s="184"/>
      <c r="Q116" s="184"/>
      <c r="R116" s="184"/>
      <c r="S116" s="175"/>
      <c r="T116" s="175"/>
      <c r="U116" s="175"/>
      <c r="V116" s="175"/>
      <c r="W116" s="175"/>
      <c r="X116" s="175"/>
      <c r="Y116" s="175"/>
      <c r="Z116" s="175"/>
      <c r="AA116" s="175"/>
      <c r="AB116" s="175"/>
      <c r="AC116" s="175"/>
      <c r="AD116" s="1114"/>
      <c r="AE116" s="1114"/>
      <c r="AF116" s="1114"/>
      <c r="AG116" s="1114"/>
      <c r="AH116" s="1114"/>
      <c r="AI116" s="173"/>
      <c r="AJ116" s="173"/>
      <c r="AK116" s="173"/>
      <c r="AL116" s="173"/>
      <c r="AM116" s="330"/>
      <c r="AN116" s="330"/>
      <c r="AO116" s="194"/>
      <c r="AP116" s="330"/>
      <c r="AQ116" s="330"/>
    </row>
    <row r="117" spans="2:43">
      <c r="B117" s="183"/>
      <c r="C117" s="183"/>
      <c r="D117" s="183"/>
      <c r="E117" s="183"/>
      <c r="F117" s="183"/>
      <c r="G117" s="183"/>
      <c r="H117" s="183"/>
      <c r="I117" s="183"/>
      <c r="J117" s="183"/>
      <c r="K117" s="196"/>
      <c r="L117" s="1118"/>
      <c r="M117" s="1119"/>
      <c r="N117" s="1118"/>
      <c r="O117" s="1119"/>
      <c r="P117" s="184"/>
      <c r="Q117" s="184"/>
      <c r="R117" s="184"/>
      <c r="S117" s="175"/>
      <c r="T117" s="175"/>
      <c r="U117" s="175"/>
      <c r="V117" s="175"/>
      <c r="W117" s="175"/>
      <c r="X117" s="175"/>
      <c r="Y117" s="175"/>
      <c r="Z117" s="175"/>
      <c r="AA117" s="175"/>
      <c r="AB117" s="175"/>
      <c r="AC117" s="175"/>
      <c r="AD117" s="1114"/>
      <c r="AE117" s="1114"/>
      <c r="AF117" s="1114"/>
      <c r="AG117" s="1114"/>
      <c r="AH117" s="1114"/>
      <c r="AI117" s="173"/>
      <c r="AJ117" s="173"/>
      <c r="AK117" s="173"/>
      <c r="AL117" s="173"/>
      <c r="AM117" s="330"/>
      <c r="AN117" s="330"/>
      <c r="AO117" s="194"/>
      <c r="AP117" s="330"/>
      <c r="AQ117" s="330"/>
    </row>
    <row r="118" spans="2:43">
      <c r="B118" s="183"/>
      <c r="C118" s="183"/>
      <c r="D118" s="183"/>
      <c r="E118" s="183"/>
      <c r="F118" s="183"/>
      <c r="G118" s="183"/>
      <c r="H118" s="183"/>
      <c r="I118" s="183"/>
      <c r="J118" s="183"/>
      <c r="K118" s="196"/>
      <c r="L118" s="1118"/>
      <c r="M118" s="1119"/>
      <c r="N118" s="1118"/>
      <c r="O118" s="1119"/>
      <c r="P118" s="184"/>
      <c r="Q118" s="184"/>
      <c r="R118" s="184"/>
      <c r="S118" s="175"/>
      <c r="T118" s="175"/>
      <c r="U118" s="175"/>
      <c r="V118" s="175"/>
      <c r="W118" s="175"/>
      <c r="X118" s="175"/>
      <c r="Y118" s="175"/>
      <c r="Z118" s="175"/>
      <c r="AA118" s="175"/>
      <c r="AB118" s="175"/>
      <c r="AC118" s="175"/>
      <c r="AD118" s="1114"/>
      <c r="AE118" s="1114"/>
      <c r="AF118" s="1114"/>
      <c r="AG118" s="1114"/>
      <c r="AH118" s="1114"/>
      <c r="AI118" s="173"/>
      <c r="AJ118" s="173"/>
      <c r="AK118" s="173"/>
      <c r="AL118" s="173"/>
      <c r="AM118" s="330"/>
      <c r="AN118" s="330"/>
      <c r="AO118" s="194"/>
      <c r="AP118" s="330"/>
      <c r="AQ118" s="330"/>
    </row>
    <row r="119" spans="2:43">
      <c r="B119" s="183"/>
      <c r="C119" s="183"/>
      <c r="D119" s="183"/>
      <c r="E119" s="183"/>
      <c r="F119" s="183"/>
      <c r="G119" s="183"/>
      <c r="H119" s="183"/>
      <c r="I119" s="183"/>
      <c r="J119" s="183"/>
      <c r="K119" s="196"/>
      <c r="L119" s="1118"/>
      <c r="M119" s="1119"/>
      <c r="N119" s="1118"/>
      <c r="O119" s="1119"/>
      <c r="P119" s="184"/>
      <c r="Q119" s="184"/>
      <c r="R119" s="184"/>
      <c r="S119" s="175"/>
      <c r="T119" s="175"/>
      <c r="U119" s="175"/>
      <c r="V119" s="175"/>
      <c r="W119" s="175"/>
      <c r="X119" s="175"/>
      <c r="Y119" s="175"/>
      <c r="Z119" s="175"/>
      <c r="AA119" s="175"/>
      <c r="AB119" s="175"/>
      <c r="AC119" s="175"/>
      <c r="AD119" s="1114"/>
      <c r="AE119" s="1114"/>
      <c r="AF119" s="1114"/>
      <c r="AG119" s="1114"/>
      <c r="AH119" s="1114"/>
      <c r="AI119" s="173"/>
      <c r="AJ119" s="173"/>
      <c r="AK119" s="173"/>
      <c r="AL119" s="173"/>
      <c r="AM119" s="330"/>
      <c r="AN119" s="330"/>
      <c r="AO119" s="194"/>
      <c r="AP119" s="330"/>
      <c r="AQ119" s="330"/>
    </row>
    <row r="120" spans="2:43">
      <c r="B120" s="183"/>
      <c r="C120" s="183"/>
      <c r="D120" s="183"/>
      <c r="E120" s="183"/>
      <c r="F120" s="183"/>
      <c r="G120" s="183"/>
      <c r="H120" s="183"/>
      <c r="I120" s="183"/>
      <c r="J120" s="183"/>
      <c r="K120" s="196"/>
      <c r="L120" s="1118"/>
      <c r="M120" s="1119"/>
      <c r="N120" s="1118"/>
      <c r="O120" s="1119"/>
      <c r="P120" s="184"/>
      <c r="Q120" s="184"/>
      <c r="R120" s="184"/>
      <c r="S120" s="175"/>
      <c r="T120" s="175"/>
      <c r="U120" s="175"/>
      <c r="V120" s="175"/>
      <c r="W120" s="175"/>
      <c r="X120" s="175"/>
      <c r="Y120" s="175"/>
      <c r="Z120" s="175"/>
      <c r="AA120" s="175"/>
      <c r="AB120" s="175"/>
      <c r="AC120" s="175"/>
      <c r="AD120" s="1114"/>
      <c r="AE120" s="1114"/>
      <c r="AF120" s="1114"/>
      <c r="AG120" s="1114"/>
      <c r="AH120" s="1114"/>
      <c r="AI120" s="173"/>
      <c r="AJ120" s="173"/>
      <c r="AK120" s="173"/>
      <c r="AL120" s="173"/>
      <c r="AM120" s="330"/>
      <c r="AN120" s="330"/>
      <c r="AO120" s="194"/>
      <c r="AP120" s="330"/>
      <c r="AQ120" s="330"/>
    </row>
    <row r="121" spans="2:43">
      <c r="B121" s="183"/>
      <c r="C121" s="183"/>
      <c r="D121" s="183"/>
      <c r="E121" s="183"/>
      <c r="F121" s="183"/>
      <c r="G121" s="183"/>
      <c r="H121" s="183"/>
      <c r="I121" s="183"/>
      <c r="J121" s="183"/>
      <c r="K121" s="196"/>
      <c r="L121" s="1118"/>
      <c r="M121" s="1119"/>
      <c r="N121" s="1118"/>
      <c r="O121" s="1119"/>
      <c r="P121" s="184"/>
      <c r="Q121" s="184"/>
      <c r="R121" s="184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114"/>
      <c r="AE121" s="1114"/>
      <c r="AF121" s="1114"/>
      <c r="AG121" s="1114"/>
      <c r="AH121" s="1114"/>
      <c r="AI121" s="173"/>
      <c r="AJ121" s="173"/>
      <c r="AK121" s="173"/>
      <c r="AL121" s="173"/>
      <c r="AM121" s="330"/>
      <c r="AN121" s="330"/>
      <c r="AO121" s="194"/>
      <c r="AP121" s="330"/>
      <c r="AQ121" s="330"/>
    </row>
    <row r="122" spans="2:43">
      <c r="B122" s="183"/>
      <c r="C122" s="183"/>
      <c r="D122" s="183"/>
      <c r="E122" s="183"/>
      <c r="F122" s="183"/>
      <c r="G122" s="183"/>
      <c r="H122" s="183"/>
      <c r="I122" s="183"/>
      <c r="J122" s="183"/>
      <c r="K122" s="196"/>
      <c r="L122" s="1118"/>
      <c r="M122" s="1119"/>
      <c r="N122" s="1118"/>
      <c r="O122" s="1119"/>
      <c r="P122" s="184"/>
      <c r="Q122" s="184"/>
      <c r="R122" s="184"/>
      <c r="S122" s="175"/>
      <c r="T122" s="175"/>
      <c r="U122" s="175"/>
      <c r="V122" s="175"/>
      <c r="W122" s="175"/>
      <c r="X122" s="175"/>
      <c r="Y122" s="175"/>
      <c r="Z122" s="175"/>
      <c r="AA122" s="175"/>
      <c r="AB122" s="175"/>
      <c r="AC122" s="175"/>
      <c r="AD122" s="1114"/>
      <c r="AE122" s="1114"/>
      <c r="AF122" s="1114"/>
      <c r="AG122" s="1114"/>
      <c r="AH122" s="1114"/>
      <c r="AI122" s="173"/>
      <c r="AJ122" s="173"/>
      <c r="AK122" s="173"/>
      <c r="AL122" s="173"/>
      <c r="AM122" s="330"/>
      <c r="AN122" s="330"/>
      <c r="AO122" s="194"/>
      <c r="AP122" s="330"/>
      <c r="AQ122" s="330"/>
    </row>
    <row r="123" spans="2:43">
      <c r="B123" s="183"/>
      <c r="C123" s="183"/>
      <c r="D123" s="183"/>
      <c r="E123" s="183"/>
      <c r="F123" s="183"/>
      <c r="G123" s="183"/>
      <c r="H123" s="183"/>
      <c r="I123" s="183"/>
      <c r="J123" s="183"/>
      <c r="K123" s="196"/>
      <c r="L123" s="1118"/>
      <c r="M123" s="1119"/>
      <c r="N123" s="1118"/>
      <c r="O123" s="1119"/>
      <c r="P123" s="184"/>
      <c r="Q123" s="184"/>
      <c r="R123" s="184"/>
      <c r="S123" s="175"/>
      <c r="T123" s="175"/>
      <c r="U123" s="175"/>
      <c r="V123" s="175"/>
      <c r="W123" s="175"/>
      <c r="X123" s="175"/>
      <c r="Y123" s="175"/>
      <c r="Z123" s="175"/>
      <c r="AA123" s="175"/>
      <c r="AB123" s="175"/>
      <c r="AC123" s="175"/>
      <c r="AD123" s="1114"/>
      <c r="AE123" s="1114"/>
      <c r="AF123" s="1114"/>
      <c r="AG123" s="1114"/>
      <c r="AH123" s="1114"/>
      <c r="AI123" s="173"/>
      <c r="AJ123" s="173"/>
      <c r="AK123" s="173"/>
      <c r="AL123" s="173"/>
      <c r="AM123" s="330"/>
      <c r="AN123" s="330"/>
      <c r="AO123" s="194"/>
      <c r="AP123" s="330"/>
      <c r="AQ123" s="330"/>
    </row>
    <row r="124" spans="2:43">
      <c r="B124" s="183"/>
      <c r="C124" s="183"/>
      <c r="D124" s="183"/>
      <c r="E124" s="183"/>
      <c r="F124" s="183"/>
      <c r="G124" s="183"/>
      <c r="H124" s="183"/>
      <c r="I124" s="183"/>
      <c r="J124" s="183"/>
      <c r="K124" s="196"/>
      <c r="L124" s="1118"/>
      <c r="M124" s="1119"/>
      <c r="N124" s="1118"/>
      <c r="O124" s="1119"/>
      <c r="P124" s="184"/>
      <c r="Q124" s="184"/>
      <c r="R124" s="184"/>
      <c r="S124" s="175"/>
      <c r="T124" s="175"/>
      <c r="U124" s="175"/>
      <c r="V124" s="175"/>
      <c r="W124" s="175"/>
      <c r="X124" s="175"/>
      <c r="Y124" s="175"/>
      <c r="Z124" s="175"/>
      <c r="AA124" s="175"/>
      <c r="AB124" s="175"/>
      <c r="AC124" s="175"/>
      <c r="AD124" s="1114"/>
      <c r="AE124" s="1114"/>
      <c r="AF124" s="1114"/>
      <c r="AG124" s="1114"/>
      <c r="AH124" s="1114"/>
      <c r="AI124" s="173"/>
      <c r="AJ124" s="173"/>
      <c r="AK124" s="173"/>
      <c r="AL124" s="173"/>
      <c r="AM124" s="330"/>
      <c r="AN124" s="330"/>
      <c r="AO124" s="194"/>
      <c r="AP124" s="330"/>
      <c r="AQ124" s="330"/>
    </row>
    <row r="125" spans="2:43">
      <c r="B125" s="183"/>
      <c r="C125" s="183"/>
      <c r="D125" s="183"/>
      <c r="E125" s="183"/>
      <c r="F125" s="183"/>
      <c r="G125" s="183"/>
      <c r="H125" s="183"/>
      <c r="I125" s="183"/>
      <c r="J125" s="183"/>
      <c r="K125" s="196"/>
      <c r="L125" s="1118"/>
      <c r="M125" s="1119"/>
      <c r="N125" s="1118"/>
      <c r="O125" s="1119"/>
      <c r="P125" s="184"/>
      <c r="Q125" s="184"/>
      <c r="R125" s="184"/>
      <c r="S125" s="175"/>
      <c r="T125" s="175"/>
      <c r="U125" s="175"/>
      <c r="V125" s="175"/>
      <c r="W125" s="175"/>
      <c r="X125" s="175"/>
      <c r="Y125" s="175"/>
      <c r="Z125" s="175"/>
      <c r="AA125" s="175"/>
      <c r="AB125" s="175"/>
      <c r="AC125" s="175"/>
      <c r="AD125" s="1114"/>
      <c r="AE125" s="1114"/>
      <c r="AF125" s="1114"/>
      <c r="AG125" s="1114"/>
      <c r="AH125" s="1114"/>
      <c r="AI125" s="173"/>
      <c r="AJ125" s="173"/>
      <c r="AK125" s="173"/>
      <c r="AL125" s="173"/>
      <c r="AM125" s="330"/>
      <c r="AN125" s="330"/>
      <c r="AO125" s="194"/>
      <c r="AP125" s="330"/>
      <c r="AQ125" s="330"/>
    </row>
    <row r="126" spans="2:43">
      <c r="B126" s="183"/>
      <c r="C126" s="183"/>
      <c r="D126" s="183"/>
      <c r="E126" s="183"/>
      <c r="F126" s="183"/>
      <c r="G126" s="183"/>
      <c r="H126" s="183"/>
      <c r="I126" s="183"/>
      <c r="J126" s="183"/>
      <c r="K126" s="196"/>
      <c r="L126" s="1118"/>
      <c r="M126" s="1119"/>
      <c r="N126" s="1118"/>
      <c r="O126" s="1119"/>
      <c r="P126" s="184"/>
      <c r="Q126" s="184"/>
      <c r="R126" s="184"/>
      <c r="S126" s="175"/>
      <c r="T126" s="175"/>
      <c r="U126" s="175"/>
      <c r="V126" s="175"/>
      <c r="W126" s="175"/>
      <c r="X126" s="175"/>
      <c r="Y126" s="175"/>
      <c r="Z126" s="175"/>
      <c r="AA126" s="175"/>
      <c r="AB126" s="175"/>
      <c r="AC126" s="175"/>
      <c r="AD126" s="1114"/>
      <c r="AE126" s="1114"/>
      <c r="AF126" s="1114"/>
      <c r="AG126" s="1114"/>
      <c r="AH126" s="1114"/>
      <c r="AI126" s="173"/>
      <c r="AJ126" s="173"/>
      <c r="AK126" s="173"/>
      <c r="AL126" s="173"/>
      <c r="AM126" s="330"/>
      <c r="AN126" s="330"/>
      <c r="AO126" s="194"/>
      <c r="AP126" s="330"/>
      <c r="AQ126" s="330"/>
    </row>
    <row r="127" spans="2:43">
      <c r="B127" s="183"/>
      <c r="C127" s="183"/>
      <c r="D127" s="183"/>
      <c r="E127" s="183"/>
      <c r="F127" s="183"/>
      <c r="G127" s="183"/>
      <c r="H127" s="183"/>
      <c r="I127" s="183"/>
      <c r="J127" s="183"/>
      <c r="K127" s="196"/>
      <c r="L127" s="1118"/>
      <c r="M127" s="1119"/>
      <c r="N127" s="1118"/>
      <c r="O127" s="1119"/>
      <c r="P127" s="184"/>
      <c r="Q127" s="184"/>
      <c r="R127" s="184"/>
      <c r="S127" s="175"/>
      <c r="T127" s="175"/>
      <c r="U127" s="175"/>
      <c r="V127" s="175"/>
      <c r="W127" s="175"/>
      <c r="X127" s="175"/>
      <c r="Y127" s="175"/>
      <c r="Z127" s="175"/>
      <c r="AA127" s="175"/>
      <c r="AB127" s="175"/>
      <c r="AC127" s="175"/>
      <c r="AD127" s="1114"/>
      <c r="AE127" s="1114"/>
      <c r="AF127" s="1114"/>
      <c r="AG127" s="1114"/>
      <c r="AH127" s="1114"/>
      <c r="AI127" s="173"/>
      <c r="AJ127" s="173"/>
      <c r="AK127" s="173"/>
      <c r="AL127" s="173"/>
      <c r="AM127" s="330"/>
      <c r="AN127" s="330"/>
      <c r="AO127" s="194"/>
      <c r="AP127" s="330"/>
      <c r="AQ127" s="330"/>
    </row>
    <row r="128" spans="2:43">
      <c r="B128" s="183"/>
      <c r="C128" s="183"/>
      <c r="D128" s="183"/>
      <c r="E128" s="183"/>
      <c r="F128" s="183"/>
      <c r="G128" s="183"/>
      <c r="H128" s="183"/>
      <c r="I128" s="183"/>
      <c r="J128" s="183"/>
      <c r="K128" s="196"/>
      <c r="L128" s="1118"/>
      <c r="M128" s="1119"/>
      <c r="N128" s="1118"/>
      <c r="O128" s="1119"/>
      <c r="P128" s="184"/>
      <c r="Q128" s="184"/>
      <c r="R128" s="184"/>
      <c r="S128" s="175"/>
      <c r="T128" s="175"/>
      <c r="U128" s="175"/>
      <c r="V128" s="175"/>
      <c r="W128" s="175"/>
      <c r="X128" s="175"/>
      <c r="Y128" s="175"/>
      <c r="Z128" s="175"/>
      <c r="AA128" s="175"/>
      <c r="AB128" s="175"/>
      <c r="AC128" s="175"/>
      <c r="AD128" s="1114"/>
      <c r="AE128" s="1114"/>
      <c r="AF128" s="1114"/>
      <c r="AG128" s="1114"/>
      <c r="AH128" s="1114"/>
      <c r="AI128" s="173"/>
      <c r="AJ128" s="173"/>
      <c r="AK128" s="173"/>
      <c r="AL128" s="173"/>
      <c r="AM128" s="330"/>
      <c r="AN128" s="330"/>
      <c r="AO128" s="194"/>
      <c r="AP128" s="330"/>
      <c r="AQ128" s="330"/>
    </row>
    <row r="129" spans="2:43">
      <c r="B129" s="183"/>
      <c r="C129" s="183"/>
      <c r="D129" s="183"/>
      <c r="E129" s="183"/>
      <c r="F129" s="183"/>
      <c r="G129" s="183"/>
      <c r="H129" s="183"/>
      <c r="I129" s="183"/>
      <c r="J129" s="183"/>
      <c r="K129" s="196"/>
      <c r="L129" s="1118"/>
      <c r="M129" s="1119"/>
      <c r="N129" s="1118"/>
      <c r="O129" s="1119"/>
      <c r="P129" s="184"/>
      <c r="Q129" s="184"/>
      <c r="R129" s="184"/>
      <c r="S129" s="175"/>
      <c r="T129" s="175"/>
      <c r="U129" s="175"/>
      <c r="V129" s="175"/>
      <c r="W129" s="175"/>
      <c r="X129" s="175"/>
      <c r="Y129" s="175"/>
      <c r="Z129" s="175"/>
      <c r="AA129" s="175"/>
      <c r="AB129" s="175"/>
      <c r="AC129" s="175"/>
      <c r="AD129" s="1114"/>
      <c r="AE129" s="1114"/>
      <c r="AF129" s="1114"/>
      <c r="AG129" s="1114"/>
      <c r="AH129" s="1114"/>
      <c r="AI129" s="173"/>
      <c r="AJ129" s="173"/>
      <c r="AK129" s="173"/>
      <c r="AL129" s="173"/>
      <c r="AM129" s="330"/>
      <c r="AN129" s="330"/>
      <c r="AO129" s="194"/>
      <c r="AP129" s="330"/>
      <c r="AQ129" s="330"/>
    </row>
    <row r="130" spans="2:43">
      <c r="B130" s="183"/>
      <c r="C130" s="183"/>
      <c r="D130" s="183"/>
      <c r="E130" s="183"/>
      <c r="F130" s="183"/>
      <c r="G130" s="183"/>
      <c r="H130" s="183"/>
      <c r="I130" s="183"/>
      <c r="J130" s="183"/>
      <c r="K130" s="196"/>
      <c r="L130" s="1118"/>
      <c r="M130" s="1119"/>
      <c r="N130" s="1118"/>
      <c r="O130" s="1119"/>
      <c r="P130" s="184"/>
      <c r="Q130" s="184"/>
      <c r="R130" s="184"/>
      <c r="S130" s="175"/>
      <c r="T130" s="175"/>
      <c r="U130" s="175"/>
      <c r="V130" s="175"/>
      <c r="W130" s="175"/>
      <c r="X130" s="175"/>
      <c r="Y130" s="175"/>
      <c r="Z130" s="175"/>
      <c r="AA130" s="175"/>
      <c r="AB130" s="175"/>
      <c r="AC130" s="175"/>
      <c r="AD130" s="1114"/>
      <c r="AE130" s="1114"/>
      <c r="AF130" s="1114"/>
      <c r="AG130" s="1114"/>
      <c r="AH130" s="1114"/>
      <c r="AI130" s="173"/>
      <c r="AJ130" s="173"/>
      <c r="AK130" s="173"/>
      <c r="AL130" s="173"/>
      <c r="AM130" s="330"/>
      <c r="AN130" s="330"/>
      <c r="AO130" s="194"/>
      <c r="AP130" s="330"/>
      <c r="AQ130" s="330"/>
    </row>
    <row r="131" spans="2:43">
      <c r="B131" s="183"/>
      <c r="C131" s="183"/>
      <c r="D131" s="183"/>
      <c r="E131" s="183"/>
      <c r="F131" s="183"/>
      <c r="G131" s="183"/>
      <c r="H131" s="183"/>
      <c r="I131" s="183"/>
      <c r="J131" s="183"/>
      <c r="K131" s="196"/>
      <c r="L131" s="1118"/>
      <c r="M131" s="1119"/>
      <c r="N131" s="1118"/>
      <c r="O131" s="1119"/>
      <c r="P131" s="184"/>
      <c r="Q131" s="184"/>
      <c r="R131" s="184"/>
      <c r="S131" s="175"/>
      <c r="T131" s="175"/>
      <c r="U131" s="175"/>
      <c r="V131" s="175"/>
      <c r="W131" s="175"/>
      <c r="X131" s="175"/>
      <c r="Y131" s="175"/>
      <c r="Z131" s="175"/>
      <c r="AA131" s="175"/>
      <c r="AB131" s="175"/>
      <c r="AC131" s="175"/>
      <c r="AD131" s="1114"/>
      <c r="AE131" s="1114"/>
      <c r="AF131" s="1114"/>
      <c r="AG131" s="1114"/>
      <c r="AH131" s="1114"/>
      <c r="AI131" s="173"/>
      <c r="AJ131" s="173"/>
      <c r="AK131" s="173"/>
      <c r="AL131" s="173"/>
      <c r="AM131" s="330"/>
      <c r="AN131" s="330"/>
      <c r="AO131" s="194"/>
      <c r="AP131" s="330"/>
      <c r="AQ131" s="330"/>
    </row>
    <row r="132" spans="2:43">
      <c r="B132" s="183"/>
      <c r="C132" s="183"/>
      <c r="D132" s="183"/>
      <c r="E132" s="183"/>
      <c r="F132" s="183"/>
      <c r="G132" s="183"/>
      <c r="H132" s="183"/>
      <c r="I132" s="183"/>
      <c r="J132" s="183"/>
      <c r="K132" s="196"/>
      <c r="L132" s="1118"/>
      <c r="M132" s="1119"/>
      <c r="N132" s="1118"/>
      <c r="O132" s="1119"/>
      <c r="P132" s="184"/>
      <c r="Q132" s="184"/>
      <c r="R132" s="184"/>
      <c r="S132" s="175"/>
      <c r="T132" s="175"/>
      <c r="U132" s="175"/>
      <c r="V132" s="175"/>
      <c r="W132" s="175"/>
      <c r="X132" s="175"/>
      <c r="Y132" s="175"/>
      <c r="Z132" s="175"/>
      <c r="AA132" s="175"/>
      <c r="AB132" s="175"/>
      <c r="AC132" s="175"/>
      <c r="AD132" s="1114"/>
      <c r="AE132" s="1114"/>
      <c r="AF132" s="1114"/>
      <c r="AG132" s="1114"/>
      <c r="AH132" s="1114"/>
      <c r="AI132" s="173"/>
      <c r="AJ132" s="173"/>
      <c r="AK132" s="173"/>
      <c r="AL132" s="173"/>
      <c r="AM132" s="330"/>
      <c r="AN132" s="330"/>
      <c r="AO132" s="194"/>
      <c r="AP132" s="330"/>
      <c r="AQ132" s="330"/>
    </row>
    <row r="133" spans="2:43">
      <c r="B133" s="183"/>
      <c r="C133" s="183"/>
      <c r="D133" s="183"/>
      <c r="E133" s="183"/>
      <c r="F133" s="183"/>
      <c r="G133" s="183"/>
      <c r="H133" s="183"/>
      <c r="I133" s="183"/>
      <c r="J133" s="183"/>
      <c r="K133" s="196"/>
      <c r="L133" s="1118"/>
      <c r="M133" s="1119"/>
      <c r="N133" s="1118"/>
      <c r="O133" s="1119"/>
      <c r="P133" s="184"/>
      <c r="Q133" s="184"/>
      <c r="R133" s="184"/>
      <c r="S133" s="175"/>
      <c r="T133" s="175"/>
      <c r="U133" s="175"/>
      <c r="V133" s="175"/>
      <c r="W133" s="175"/>
      <c r="X133" s="175"/>
      <c r="Y133" s="175"/>
      <c r="Z133" s="175"/>
      <c r="AA133" s="175"/>
      <c r="AB133" s="175"/>
      <c r="AC133" s="175"/>
      <c r="AD133" s="1114"/>
      <c r="AE133" s="1114"/>
      <c r="AF133" s="1114"/>
      <c r="AG133" s="1114"/>
      <c r="AH133" s="1114"/>
      <c r="AI133" s="173"/>
      <c r="AJ133" s="173"/>
      <c r="AK133" s="173"/>
      <c r="AL133" s="173"/>
      <c r="AM133" s="330"/>
      <c r="AN133" s="330"/>
      <c r="AO133" s="194"/>
      <c r="AP133" s="330"/>
      <c r="AQ133" s="330"/>
    </row>
    <row r="134" spans="2:43">
      <c r="B134" s="183"/>
      <c r="C134" s="183"/>
      <c r="D134" s="183"/>
      <c r="E134" s="183"/>
      <c r="F134" s="183"/>
      <c r="G134" s="183"/>
      <c r="H134" s="183"/>
      <c r="I134" s="183"/>
      <c r="J134" s="183"/>
      <c r="K134" s="196"/>
      <c r="L134" s="1118"/>
      <c r="M134" s="1119"/>
      <c r="N134" s="1118"/>
      <c r="O134" s="1119"/>
      <c r="P134" s="184"/>
      <c r="Q134" s="184"/>
      <c r="R134" s="184"/>
      <c r="S134" s="175"/>
      <c r="T134" s="175"/>
      <c r="U134" s="175"/>
      <c r="V134" s="175"/>
      <c r="W134" s="175"/>
      <c r="X134" s="175"/>
      <c r="Y134" s="175"/>
      <c r="Z134" s="175"/>
      <c r="AA134" s="175"/>
      <c r="AB134" s="175"/>
      <c r="AC134" s="175"/>
      <c r="AD134" s="1114"/>
      <c r="AE134" s="1114"/>
      <c r="AF134" s="1114"/>
      <c r="AG134" s="1114"/>
      <c r="AH134" s="1114"/>
      <c r="AI134" s="173"/>
      <c r="AJ134" s="173"/>
      <c r="AK134" s="173"/>
      <c r="AL134" s="173"/>
      <c r="AM134" s="330"/>
      <c r="AN134" s="330"/>
      <c r="AO134" s="194"/>
      <c r="AP134" s="330"/>
      <c r="AQ134" s="330"/>
    </row>
    <row r="135" spans="2:43">
      <c r="B135" s="183"/>
      <c r="C135" s="183"/>
      <c r="D135" s="183"/>
      <c r="E135" s="183"/>
      <c r="F135" s="183"/>
      <c r="G135" s="183"/>
      <c r="H135" s="183"/>
      <c r="I135" s="183"/>
      <c r="J135" s="183"/>
      <c r="K135" s="196"/>
      <c r="L135" s="1118"/>
      <c r="M135" s="1119"/>
      <c r="N135" s="1118"/>
      <c r="O135" s="1119"/>
      <c r="P135" s="184"/>
      <c r="Q135" s="184"/>
      <c r="R135" s="184"/>
      <c r="S135" s="175"/>
      <c r="T135" s="175"/>
      <c r="U135" s="175"/>
      <c r="V135" s="175"/>
      <c r="W135" s="175"/>
      <c r="X135" s="175"/>
      <c r="Y135" s="175"/>
      <c r="Z135" s="175"/>
      <c r="AA135" s="175"/>
      <c r="AB135" s="175"/>
      <c r="AC135" s="175"/>
      <c r="AD135" s="1114"/>
      <c r="AE135" s="1114"/>
      <c r="AF135" s="1114"/>
      <c r="AG135" s="1114"/>
      <c r="AH135" s="1114"/>
      <c r="AI135" s="173"/>
      <c r="AJ135" s="173"/>
      <c r="AK135" s="173"/>
      <c r="AL135" s="173"/>
      <c r="AM135" s="330"/>
      <c r="AN135" s="330"/>
      <c r="AO135" s="194"/>
      <c r="AP135" s="330"/>
      <c r="AQ135" s="330"/>
    </row>
    <row r="136" spans="2:43">
      <c r="B136" s="183"/>
      <c r="C136" s="183"/>
      <c r="D136" s="183"/>
      <c r="E136" s="183"/>
      <c r="F136" s="183"/>
      <c r="G136" s="183"/>
      <c r="H136" s="183"/>
      <c r="I136" s="183"/>
      <c r="J136" s="183"/>
      <c r="K136" s="196"/>
      <c r="L136" s="1118"/>
      <c r="M136" s="1119"/>
      <c r="N136" s="1118"/>
      <c r="O136" s="1119"/>
      <c r="P136" s="184"/>
      <c r="Q136" s="184"/>
      <c r="R136" s="184"/>
      <c r="S136" s="175"/>
      <c r="T136" s="175"/>
      <c r="U136" s="175"/>
      <c r="V136" s="175"/>
      <c r="W136" s="175"/>
      <c r="X136" s="175"/>
      <c r="Y136" s="175"/>
      <c r="Z136" s="175"/>
      <c r="AA136" s="175"/>
      <c r="AB136" s="175"/>
      <c r="AC136" s="175"/>
      <c r="AD136" s="1114"/>
      <c r="AE136" s="1114"/>
      <c r="AF136" s="1114"/>
      <c r="AG136" s="1114"/>
      <c r="AH136" s="1114"/>
      <c r="AI136" s="173"/>
      <c r="AJ136" s="173"/>
      <c r="AK136" s="173"/>
      <c r="AL136" s="173"/>
      <c r="AM136" s="330"/>
      <c r="AN136" s="330"/>
      <c r="AO136" s="194"/>
      <c r="AP136" s="330"/>
      <c r="AQ136" s="330"/>
    </row>
    <row r="137" spans="2:43">
      <c r="B137" s="183"/>
      <c r="C137" s="183"/>
      <c r="D137" s="183"/>
      <c r="E137" s="183"/>
      <c r="F137" s="183"/>
      <c r="G137" s="183"/>
      <c r="H137" s="183"/>
      <c r="I137" s="183"/>
      <c r="J137" s="183"/>
      <c r="K137" s="196"/>
      <c r="L137" s="1118"/>
      <c r="M137" s="1119"/>
      <c r="N137" s="1118"/>
      <c r="O137" s="1119"/>
      <c r="P137" s="184"/>
      <c r="Q137" s="184"/>
      <c r="R137" s="184"/>
      <c r="S137" s="175"/>
      <c r="T137" s="175"/>
      <c r="U137" s="175"/>
      <c r="V137" s="175"/>
      <c r="W137" s="175"/>
      <c r="X137" s="175"/>
      <c r="Y137" s="175"/>
      <c r="Z137" s="175"/>
      <c r="AA137" s="175"/>
      <c r="AB137" s="175"/>
      <c r="AC137" s="175"/>
      <c r="AD137" s="1114"/>
      <c r="AE137" s="1114"/>
      <c r="AF137" s="1114"/>
      <c r="AG137" s="1114"/>
      <c r="AH137" s="1114"/>
      <c r="AI137" s="173"/>
      <c r="AJ137" s="173"/>
      <c r="AK137" s="173"/>
      <c r="AL137" s="173"/>
      <c r="AM137" s="330"/>
      <c r="AN137" s="330"/>
      <c r="AO137" s="194"/>
      <c r="AP137" s="330"/>
      <c r="AQ137" s="330"/>
    </row>
    <row r="138" spans="2:43">
      <c r="B138" s="183"/>
      <c r="C138" s="183"/>
      <c r="D138" s="183"/>
      <c r="E138" s="183"/>
      <c r="F138" s="183"/>
      <c r="G138" s="183"/>
      <c r="H138" s="183"/>
      <c r="I138" s="183"/>
      <c r="J138" s="183"/>
      <c r="K138" s="196"/>
      <c r="L138" s="1118"/>
      <c r="M138" s="1119"/>
      <c r="N138" s="1118"/>
      <c r="O138" s="1119"/>
      <c r="P138" s="184"/>
      <c r="Q138" s="184"/>
      <c r="R138" s="184"/>
      <c r="S138" s="175"/>
      <c r="T138" s="175"/>
      <c r="U138" s="175"/>
      <c r="V138" s="175"/>
      <c r="W138" s="175"/>
      <c r="X138" s="175"/>
      <c r="Y138" s="175"/>
      <c r="Z138" s="175"/>
      <c r="AA138" s="175"/>
      <c r="AB138" s="175"/>
      <c r="AC138" s="175"/>
      <c r="AD138" s="1114"/>
      <c r="AE138" s="1114"/>
      <c r="AF138" s="1114"/>
      <c r="AG138" s="1114"/>
      <c r="AH138" s="1114"/>
      <c r="AI138" s="173"/>
      <c r="AJ138" s="173"/>
      <c r="AK138" s="173"/>
      <c r="AL138" s="173"/>
      <c r="AM138" s="330"/>
      <c r="AN138" s="330"/>
      <c r="AO138" s="194"/>
      <c r="AP138" s="330"/>
      <c r="AQ138" s="330"/>
    </row>
    <row r="139" spans="2:43">
      <c r="B139" s="183"/>
      <c r="C139" s="183"/>
      <c r="D139" s="183"/>
      <c r="E139" s="183"/>
      <c r="F139" s="183"/>
      <c r="G139" s="183"/>
      <c r="H139" s="183"/>
      <c r="I139" s="183"/>
      <c r="J139" s="183"/>
      <c r="K139" s="196"/>
      <c r="L139" s="1118"/>
      <c r="M139" s="1119"/>
      <c r="N139" s="1118"/>
      <c r="O139" s="1119"/>
      <c r="P139" s="184"/>
      <c r="Q139" s="184"/>
      <c r="R139" s="184"/>
      <c r="S139" s="175"/>
      <c r="T139" s="175"/>
      <c r="U139" s="175"/>
      <c r="V139" s="175"/>
      <c r="W139" s="175"/>
      <c r="X139" s="175"/>
      <c r="Y139" s="175"/>
      <c r="Z139" s="175"/>
      <c r="AA139" s="175"/>
      <c r="AB139" s="175"/>
      <c r="AC139" s="175"/>
      <c r="AD139" s="1114"/>
      <c r="AE139" s="1114"/>
      <c r="AF139" s="1114"/>
      <c r="AG139" s="1114"/>
      <c r="AH139" s="1114"/>
      <c r="AI139" s="173"/>
      <c r="AJ139" s="173"/>
      <c r="AK139" s="173"/>
      <c r="AL139" s="173"/>
      <c r="AM139" s="330"/>
      <c r="AN139" s="330"/>
      <c r="AO139" s="194"/>
      <c r="AP139" s="330"/>
      <c r="AQ139" s="330"/>
    </row>
    <row r="140" spans="2:43">
      <c r="B140" s="183"/>
      <c r="C140" s="183"/>
      <c r="D140" s="183"/>
      <c r="E140" s="183"/>
      <c r="F140" s="183"/>
      <c r="G140" s="183"/>
      <c r="H140" s="183"/>
      <c r="I140" s="183"/>
      <c r="J140" s="183"/>
      <c r="K140" s="196"/>
      <c r="L140" s="1118"/>
      <c r="M140" s="1119"/>
      <c r="N140" s="1118"/>
      <c r="O140" s="1119"/>
      <c r="P140" s="184"/>
      <c r="Q140" s="184"/>
      <c r="R140" s="184"/>
      <c r="S140" s="175"/>
      <c r="T140" s="175"/>
      <c r="U140" s="175"/>
      <c r="V140" s="175"/>
      <c r="W140" s="175"/>
      <c r="X140" s="175"/>
      <c r="Y140" s="175"/>
      <c r="Z140" s="175"/>
      <c r="AA140" s="175"/>
      <c r="AB140" s="175"/>
      <c r="AC140" s="175"/>
      <c r="AD140" s="1114"/>
      <c r="AE140" s="1114"/>
      <c r="AF140" s="1114"/>
      <c r="AG140" s="1114"/>
      <c r="AH140" s="1114"/>
      <c r="AI140" s="173"/>
      <c r="AJ140" s="173"/>
      <c r="AK140" s="173"/>
      <c r="AL140" s="173"/>
      <c r="AM140" s="330"/>
      <c r="AN140" s="330"/>
      <c r="AO140" s="194"/>
      <c r="AP140" s="330"/>
      <c r="AQ140" s="330"/>
    </row>
    <row r="141" spans="2:43">
      <c r="B141" s="183"/>
      <c r="C141" s="183"/>
      <c r="D141" s="183"/>
      <c r="E141" s="183"/>
      <c r="F141" s="183"/>
      <c r="G141" s="183"/>
      <c r="H141" s="183"/>
      <c r="I141" s="183"/>
      <c r="J141" s="183"/>
      <c r="K141" s="196"/>
      <c r="L141" s="1118"/>
      <c r="M141" s="1119"/>
      <c r="N141" s="1118"/>
      <c r="O141" s="1119"/>
      <c r="P141" s="184"/>
      <c r="Q141" s="184"/>
      <c r="R141" s="184"/>
      <c r="S141" s="175"/>
      <c r="T141" s="175"/>
      <c r="U141" s="175"/>
      <c r="V141" s="175"/>
      <c r="W141" s="175"/>
      <c r="X141" s="175"/>
      <c r="Y141" s="175"/>
      <c r="Z141" s="175"/>
      <c r="AA141" s="175"/>
      <c r="AB141" s="175"/>
      <c r="AC141" s="175"/>
      <c r="AD141" s="1114"/>
      <c r="AE141" s="1114"/>
      <c r="AF141" s="1114"/>
      <c r="AG141" s="1114"/>
      <c r="AH141" s="1114"/>
      <c r="AI141" s="173"/>
      <c r="AJ141" s="173"/>
      <c r="AK141" s="173"/>
      <c r="AL141" s="173"/>
      <c r="AM141" s="330"/>
      <c r="AN141" s="330"/>
      <c r="AO141" s="194"/>
      <c r="AP141" s="330"/>
      <c r="AQ141" s="330"/>
    </row>
    <row r="142" spans="2:43">
      <c r="B142" s="183"/>
      <c r="C142" s="183"/>
      <c r="D142" s="183"/>
      <c r="E142" s="183"/>
      <c r="F142" s="183"/>
      <c r="G142" s="183"/>
      <c r="H142" s="183"/>
      <c r="I142" s="183"/>
      <c r="J142" s="183"/>
      <c r="K142" s="196"/>
      <c r="L142" s="1118"/>
      <c r="M142" s="1119"/>
      <c r="N142" s="1118"/>
      <c r="O142" s="1119"/>
      <c r="P142" s="184"/>
      <c r="Q142" s="184"/>
      <c r="R142" s="184"/>
      <c r="S142" s="175"/>
      <c r="T142" s="175"/>
      <c r="U142" s="175"/>
      <c r="V142" s="175"/>
      <c r="W142" s="175"/>
      <c r="X142" s="175"/>
      <c r="Y142" s="175"/>
      <c r="Z142" s="175"/>
      <c r="AA142" s="175"/>
      <c r="AB142" s="175"/>
      <c r="AC142" s="175"/>
      <c r="AD142" s="1114"/>
      <c r="AE142" s="1114"/>
      <c r="AF142" s="1114"/>
      <c r="AG142" s="1114"/>
      <c r="AH142" s="1114"/>
      <c r="AI142" s="173"/>
      <c r="AJ142" s="173"/>
      <c r="AK142" s="173"/>
      <c r="AL142" s="173"/>
      <c r="AM142" s="330"/>
      <c r="AN142" s="330"/>
      <c r="AO142" s="194"/>
      <c r="AP142" s="330"/>
      <c r="AQ142" s="330"/>
    </row>
    <row r="143" spans="2:43">
      <c r="B143" s="183"/>
      <c r="C143" s="183"/>
      <c r="D143" s="183"/>
      <c r="E143" s="183"/>
      <c r="F143" s="183"/>
      <c r="G143" s="183"/>
      <c r="H143" s="183"/>
      <c r="I143" s="183"/>
      <c r="J143" s="183"/>
      <c r="K143" s="196"/>
      <c r="L143" s="1118"/>
      <c r="M143" s="1119"/>
      <c r="N143" s="1118"/>
      <c r="O143" s="1119"/>
      <c r="P143" s="184"/>
      <c r="Q143" s="184"/>
      <c r="R143" s="184"/>
      <c r="S143" s="175"/>
      <c r="T143" s="175"/>
      <c r="U143" s="175"/>
      <c r="V143" s="175"/>
      <c r="W143" s="175"/>
      <c r="X143" s="175"/>
      <c r="Y143" s="175"/>
      <c r="Z143" s="175"/>
      <c r="AA143" s="175"/>
      <c r="AB143" s="175"/>
      <c r="AC143" s="175"/>
      <c r="AD143" s="1114"/>
      <c r="AE143" s="1114"/>
      <c r="AF143" s="1114"/>
      <c r="AG143" s="1114"/>
      <c r="AH143" s="1114"/>
      <c r="AI143" s="173"/>
      <c r="AJ143" s="173"/>
      <c r="AK143" s="173"/>
      <c r="AL143" s="173"/>
      <c r="AM143" s="330"/>
      <c r="AN143" s="330"/>
      <c r="AO143" s="194"/>
      <c r="AP143" s="330"/>
      <c r="AQ143" s="330"/>
    </row>
    <row r="144" spans="2:43">
      <c r="B144" s="183"/>
      <c r="C144" s="183"/>
      <c r="D144" s="183"/>
      <c r="E144" s="183"/>
      <c r="F144" s="183"/>
      <c r="G144" s="183"/>
      <c r="H144" s="183"/>
      <c r="I144" s="183"/>
      <c r="J144" s="183"/>
      <c r="K144" s="196"/>
      <c r="L144" s="1118"/>
      <c r="M144" s="1119"/>
      <c r="N144" s="1118"/>
      <c r="O144" s="1119"/>
      <c r="P144" s="184"/>
      <c r="Q144" s="184"/>
      <c r="R144" s="184"/>
      <c r="S144" s="175"/>
      <c r="T144" s="175"/>
      <c r="U144" s="175"/>
      <c r="V144" s="175"/>
      <c r="W144" s="175"/>
      <c r="X144" s="175"/>
      <c r="Y144" s="175"/>
      <c r="Z144" s="175"/>
      <c r="AA144" s="175"/>
      <c r="AB144" s="175"/>
      <c r="AC144" s="175"/>
      <c r="AD144" s="1114"/>
      <c r="AE144" s="1114"/>
      <c r="AF144" s="1114"/>
      <c r="AG144" s="1114"/>
      <c r="AH144" s="1114"/>
      <c r="AI144" s="173"/>
      <c r="AJ144" s="173"/>
      <c r="AK144" s="173"/>
      <c r="AL144" s="173"/>
      <c r="AM144" s="330"/>
      <c r="AN144" s="330"/>
      <c r="AO144" s="194"/>
      <c r="AP144" s="330"/>
      <c r="AQ144" s="330"/>
    </row>
    <row r="145" spans="2:43">
      <c r="B145" s="183"/>
      <c r="C145" s="183"/>
      <c r="D145" s="183"/>
      <c r="E145" s="183"/>
      <c r="F145" s="183"/>
      <c r="G145" s="183"/>
      <c r="H145" s="183"/>
      <c r="I145" s="183"/>
      <c r="J145" s="183"/>
      <c r="K145" s="196"/>
      <c r="L145" s="1118"/>
      <c r="M145" s="1119"/>
      <c r="N145" s="1118"/>
      <c r="O145" s="1119"/>
      <c r="P145" s="184"/>
      <c r="Q145" s="184"/>
      <c r="R145" s="184"/>
      <c r="S145" s="175"/>
      <c r="T145" s="175"/>
      <c r="U145" s="175"/>
      <c r="V145" s="175"/>
      <c r="W145" s="175"/>
      <c r="X145" s="175"/>
      <c r="Y145" s="175"/>
      <c r="Z145" s="175"/>
      <c r="AA145" s="175"/>
      <c r="AB145" s="175"/>
      <c r="AC145" s="175"/>
      <c r="AD145" s="1114"/>
      <c r="AE145" s="1114"/>
      <c r="AF145" s="1114"/>
      <c r="AG145" s="1114"/>
      <c r="AH145" s="1114"/>
      <c r="AI145" s="173"/>
      <c r="AJ145" s="173"/>
      <c r="AK145" s="173"/>
      <c r="AL145" s="173"/>
      <c r="AM145" s="330"/>
      <c r="AN145" s="330"/>
      <c r="AO145" s="194"/>
      <c r="AP145" s="330"/>
      <c r="AQ145" s="330"/>
    </row>
    <row r="146" spans="2:43">
      <c r="B146" s="183"/>
      <c r="C146" s="183"/>
      <c r="D146" s="183"/>
      <c r="E146" s="183"/>
      <c r="F146" s="183"/>
      <c r="G146" s="183"/>
      <c r="H146" s="183"/>
      <c r="I146" s="183"/>
      <c r="J146" s="183"/>
      <c r="K146" s="196"/>
      <c r="L146" s="1118"/>
      <c r="M146" s="1119"/>
      <c r="N146" s="1118"/>
      <c r="O146" s="1119"/>
      <c r="P146" s="184"/>
      <c r="Q146" s="184"/>
      <c r="R146" s="184"/>
      <c r="S146" s="175"/>
      <c r="T146" s="175"/>
      <c r="U146" s="175"/>
      <c r="V146" s="175"/>
      <c r="W146" s="175"/>
      <c r="X146" s="175"/>
      <c r="Y146" s="175"/>
      <c r="Z146" s="175"/>
      <c r="AA146" s="175"/>
      <c r="AB146" s="175"/>
      <c r="AC146" s="175"/>
      <c r="AD146" s="1114"/>
      <c r="AE146" s="1114"/>
      <c r="AF146" s="1114"/>
      <c r="AG146" s="1114"/>
      <c r="AH146" s="1114"/>
      <c r="AI146" s="173"/>
      <c r="AJ146" s="173"/>
      <c r="AK146" s="173"/>
      <c r="AL146" s="173"/>
      <c r="AM146" s="330"/>
      <c r="AN146" s="330"/>
      <c r="AO146" s="194"/>
      <c r="AP146" s="330"/>
      <c r="AQ146" s="330"/>
    </row>
    <row r="147" spans="2:43">
      <c r="B147" s="183"/>
      <c r="C147" s="183"/>
      <c r="D147" s="183"/>
      <c r="E147" s="183"/>
      <c r="F147" s="183"/>
      <c r="G147" s="183"/>
      <c r="H147" s="183"/>
      <c r="I147" s="183"/>
      <c r="J147" s="183"/>
      <c r="K147" s="196"/>
      <c r="L147" s="1118"/>
      <c r="M147" s="1119"/>
      <c r="N147" s="1118"/>
      <c r="O147" s="1119"/>
      <c r="P147" s="184"/>
      <c r="Q147" s="184"/>
      <c r="R147" s="184"/>
      <c r="S147" s="175"/>
      <c r="T147" s="175"/>
      <c r="U147" s="175"/>
      <c r="V147" s="175"/>
      <c r="W147" s="175"/>
      <c r="X147" s="175"/>
      <c r="Y147" s="175"/>
      <c r="Z147" s="175"/>
      <c r="AA147" s="175"/>
      <c r="AB147" s="175"/>
      <c r="AC147" s="175"/>
      <c r="AD147" s="1114"/>
      <c r="AE147" s="1114"/>
      <c r="AF147" s="1114"/>
      <c r="AG147" s="1114"/>
      <c r="AH147" s="1114"/>
      <c r="AI147" s="173"/>
      <c r="AJ147" s="173"/>
      <c r="AK147" s="173"/>
      <c r="AL147" s="173"/>
      <c r="AM147" s="330"/>
      <c r="AN147" s="330"/>
      <c r="AO147" s="194"/>
      <c r="AP147" s="330"/>
      <c r="AQ147" s="330"/>
    </row>
    <row r="148" spans="2:43">
      <c r="B148" s="183"/>
      <c r="C148" s="183"/>
      <c r="D148" s="183"/>
      <c r="E148" s="183"/>
      <c r="F148" s="183"/>
      <c r="G148" s="183"/>
      <c r="H148" s="183"/>
      <c r="I148" s="183"/>
      <c r="J148" s="183"/>
      <c r="K148" s="196"/>
      <c r="L148" s="1118"/>
      <c r="M148" s="1119"/>
      <c r="N148" s="1118"/>
      <c r="O148" s="1119"/>
      <c r="P148" s="184"/>
      <c r="Q148" s="184"/>
      <c r="R148" s="184"/>
      <c r="S148" s="175"/>
      <c r="T148" s="175"/>
      <c r="U148" s="175"/>
      <c r="V148" s="175"/>
      <c r="W148" s="175"/>
      <c r="X148" s="175"/>
      <c r="Y148" s="175"/>
      <c r="Z148" s="175"/>
      <c r="AA148" s="175"/>
      <c r="AB148" s="175"/>
      <c r="AC148" s="175"/>
      <c r="AD148" s="1114"/>
      <c r="AE148" s="1114"/>
      <c r="AF148" s="1114"/>
      <c r="AG148" s="1114"/>
      <c r="AH148" s="1114"/>
      <c r="AI148" s="173"/>
      <c r="AJ148" s="173"/>
      <c r="AK148" s="173"/>
      <c r="AL148" s="173"/>
      <c r="AM148" s="330"/>
      <c r="AN148" s="330"/>
      <c r="AO148" s="194"/>
      <c r="AP148" s="330"/>
      <c r="AQ148" s="330"/>
    </row>
    <row r="149" spans="2:43">
      <c r="B149" s="183"/>
      <c r="C149" s="183"/>
      <c r="D149" s="183"/>
      <c r="E149" s="183"/>
      <c r="F149" s="183"/>
      <c r="G149" s="183"/>
      <c r="H149" s="183"/>
      <c r="I149" s="183"/>
      <c r="J149" s="183"/>
      <c r="K149" s="196"/>
      <c r="L149" s="1118"/>
      <c r="M149" s="1119"/>
      <c r="N149" s="1118"/>
      <c r="O149" s="1119"/>
      <c r="P149" s="184"/>
      <c r="Q149" s="184"/>
      <c r="R149" s="184"/>
      <c r="S149" s="175"/>
      <c r="T149" s="175"/>
      <c r="U149" s="175"/>
      <c r="V149" s="175"/>
      <c r="W149" s="175"/>
      <c r="X149" s="175"/>
      <c r="Y149" s="175"/>
      <c r="Z149" s="175"/>
      <c r="AA149" s="175"/>
      <c r="AB149" s="175"/>
      <c r="AC149" s="175"/>
      <c r="AD149" s="1114"/>
      <c r="AE149" s="1114"/>
      <c r="AF149" s="1114"/>
      <c r="AG149" s="1114"/>
      <c r="AH149" s="1114"/>
      <c r="AI149" s="173"/>
      <c r="AJ149" s="173"/>
      <c r="AK149" s="173"/>
      <c r="AL149" s="173"/>
      <c r="AM149" s="330"/>
      <c r="AN149" s="330"/>
      <c r="AO149" s="194"/>
      <c r="AP149" s="330"/>
      <c r="AQ149" s="330"/>
    </row>
    <row r="150" spans="2:43">
      <c r="B150" s="183"/>
      <c r="C150" s="183"/>
      <c r="D150" s="183"/>
      <c r="E150" s="183"/>
      <c r="F150" s="183"/>
      <c r="G150" s="183"/>
      <c r="H150" s="183"/>
      <c r="I150" s="183"/>
      <c r="J150" s="183"/>
      <c r="K150" s="196"/>
      <c r="L150" s="1118"/>
      <c r="M150" s="1119"/>
      <c r="N150" s="1118"/>
      <c r="O150" s="1119"/>
      <c r="P150" s="184"/>
      <c r="Q150" s="184"/>
      <c r="R150" s="184"/>
      <c r="S150" s="175"/>
      <c r="T150" s="175"/>
      <c r="U150" s="175"/>
      <c r="V150" s="175"/>
      <c r="W150" s="175"/>
      <c r="X150" s="175"/>
      <c r="Y150" s="175"/>
      <c r="Z150" s="175"/>
      <c r="AA150" s="175"/>
      <c r="AB150" s="175"/>
      <c r="AC150" s="175"/>
      <c r="AD150" s="1114"/>
      <c r="AE150" s="1114"/>
      <c r="AF150" s="1114"/>
      <c r="AG150" s="1114"/>
      <c r="AH150" s="1114"/>
      <c r="AI150" s="173"/>
      <c r="AJ150" s="173"/>
      <c r="AK150" s="173"/>
      <c r="AL150" s="173"/>
      <c r="AM150" s="330"/>
      <c r="AN150" s="330"/>
      <c r="AO150" s="194"/>
      <c r="AP150" s="330"/>
      <c r="AQ150" s="330"/>
    </row>
    <row r="151" spans="2:43">
      <c r="B151" s="183"/>
      <c r="C151" s="183"/>
      <c r="D151" s="183"/>
      <c r="E151" s="183"/>
      <c r="F151" s="183"/>
      <c r="G151" s="183"/>
      <c r="H151" s="183"/>
      <c r="I151" s="183"/>
      <c r="J151" s="183"/>
      <c r="K151" s="196"/>
      <c r="L151" s="1118"/>
      <c r="M151" s="1119"/>
      <c r="N151" s="1118"/>
      <c r="O151" s="1119"/>
      <c r="P151" s="184"/>
      <c r="Q151" s="184"/>
      <c r="R151" s="184"/>
      <c r="S151" s="175"/>
      <c r="T151" s="175"/>
      <c r="U151" s="175"/>
      <c r="V151" s="175"/>
      <c r="W151" s="175"/>
      <c r="X151" s="175"/>
      <c r="Y151" s="175"/>
      <c r="Z151" s="175"/>
      <c r="AA151" s="175"/>
      <c r="AB151" s="175"/>
      <c r="AC151" s="175"/>
      <c r="AD151" s="1114"/>
      <c r="AE151" s="1114"/>
      <c r="AF151" s="1114"/>
      <c r="AG151" s="1114"/>
      <c r="AH151" s="1114"/>
      <c r="AI151" s="173"/>
      <c r="AJ151" s="173"/>
      <c r="AK151" s="173"/>
      <c r="AL151" s="173"/>
      <c r="AM151" s="330"/>
      <c r="AN151" s="330"/>
      <c r="AO151" s="194"/>
      <c r="AP151" s="330"/>
      <c r="AQ151" s="330"/>
    </row>
    <row r="152" spans="2:43">
      <c r="B152" s="183"/>
      <c r="C152" s="183"/>
      <c r="D152" s="183"/>
      <c r="E152" s="183"/>
      <c r="F152" s="183"/>
      <c r="G152" s="183"/>
      <c r="H152" s="183"/>
      <c r="I152" s="183"/>
      <c r="J152" s="183"/>
      <c r="K152" s="196"/>
      <c r="L152" s="1118"/>
      <c r="M152" s="1119"/>
      <c r="N152" s="1118"/>
      <c r="O152" s="1119"/>
      <c r="P152" s="184"/>
      <c r="Q152" s="184"/>
      <c r="R152" s="184"/>
      <c r="S152" s="175"/>
      <c r="T152" s="175"/>
      <c r="U152" s="175"/>
      <c r="V152" s="175"/>
      <c r="W152" s="175"/>
      <c r="X152" s="175"/>
      <c r="Y152" s="175"/>
      <c r="Z152" s="175"/>
      <c r="AA152" s="175"/>
      <c r="AB152" s="175"/>
      <c r="AC152" s="175"/>
      <c r="AD152" s="1114"/>
      <c r="AE152" s="1114"/>
      <c r="AF152" s="1114"/>
      <c r="AG152" s="1114"/>
      <c r="AH152" s="1114"/>
      <c r="AI152" s="173"/>
      <c r="AJ152" s="173"/>
      <c r="AK152" s="173"/>
      <c r="AL152" s="173"/>
      <c r="AM152" s="330"/>
      <c r="AN152" s="330"/>
      <c r="AO152" s="194"/>
      <c r="AP152" s="330"/>
      <c r="AQ152" s="330"/>
    </row>
    <row r="153" spans="2:43">
      <c r="B153" s="183"/>
      <c r="C153" s="183"/>
      <c r="D153" s="183"/>
      <c r="E153" s="183"/>
      <c r="F153" s="183"/>
      <c r="G153" s="183"/>
      <c r="H153" s="183"/>
      <c r="I153" s="183"/>
      <c r="J153" s="183"/>
      <c r="K153" s="196"/>
      <c r="L153" s="1118"/>
      <c r="M153" s="1119"/>
      <c r="N153" s="1118"/>
      <c r="O153" s="1119"/>
      <c r="P153" s="184"/>
      <c r="Q153" s="184"/>
      <c r="R153" s="184"/>
      <c r="S153" s="175"/>
      <c r="T153" s="175"/>
      <c r="U153" s="175"/>
      <c r="V153" s="175"/>
      <c r="W153" s="175"/>
      <c r="X153" s="175"/>
      <c r="Y153" s="175"/>
      <c r="Z153" s="175"/>
      <c r="AA153" s="175"/>
      <c r="AB153" s="175"/>
      <c r="AC153" s="175"/>
      <c r="AD153" s="1114"/>
      <c r="AE153" s="1114"/>
      <c r="AF153" s="1114"/>
      <c r="AG153" s="1114"/>
      <c r="AH153" s="1114"/>
      <c r="AI153" s="173"/>
      <c r="AJ153" s="173"/>
      <c r="AK153" s="173"/>
      <c r="AL153" s="173"/>
      <c r="AM153" s="330"/>
      <c r="AN153" s="330"/>
      <c r="AO153" s="194"/>
      <c r="AP153" s="330"/>
      <c r="AQ153" s="330"/>
    </row>
    <row r="154" spans="2:43">
      <c r="B154" s="183"/>
      <c r="C154" s="183"/>
      <c r="D154" s="183"/>
      <c r="E154" s="183"/>
      <c r="F154" s="183"/>
      <c r="G154" s="183"/>
      <c r="H154" s="183"/>
      <c r="I154" s="183"/>
      <c r="J154" s="183"/>
      <c r="K154" s="196"/>
      <c r="L154" s="1118"/>
      <c r="M154" s="1119"/>
      <c r="N154" s="1118"/>
      <c r="O154" s="1119"/>
      <c r="P154" s="184"/>
      <c r="Q154" s="184"/>
      <c r="R154" s="184"/>
      <c r="S154" s="175"/>
      <c r="T154" s="175"/>
      <c r="U154" s="175"/>
      <c r="V154" s="175"/>
      <c r="W154" s="175"/>
      <c r="X154" s="175"/>
      <c r="Y154" s="175"/>
      <c r="Z154" s="175"/>
      <c r="AA154" s="175"/>
      <c r="AB154" s="175"/>
      <c r="AC154" s="175"/>
      <c r="AD154" s="1114"/>
      <c r="AE154" s="1114"/>
      <c r="AF154" s="1114"/>
      <c r="AG154" s="1114"/>
      <c r="AH154" s="1114"/>
      <c r="AI154" s="173"/>
      <c r="AJ154" s="173"/>
      <c r="AK154" s="173"/>
      <c r="AL154" s="173"/>
      <c r="AM154" s="330"/>
      <c r="AN154" s="330"/>
      <c r="AO154" s="194"/>
      <c r="AP154" s="330"/>
      <c r="AQ154" s="330"/>
    </row>
    <row r="155" spans="2:43">
      <c r="B155" s="183"/>
      <c r="C155" s="183"/>
      <c r="D155" s="183"/>
      <c r="E155" s="183"/>
      <c r="F155" s="183"/>
      <c r="G155" s="183"/>
      <c r="H155" s="183"/>
      <c r="I155" s="183"/>
      <c r="J155" s="183"/>
      <c r="K155" s="196"/>
      <c r="L155" s="1118"/>
      <c r="M155" s="1119"/>
      <c r="N155" s="1118"/>
      <c r="O155" s="1119"/>
      <c r="P155" s="184"/>
      <c r="Q155" s="184"/>
      <c r="R155" s="184"/>
      <c r="S155" s="175"/>
      <c r="T155" s="175"/>
      <c r="U155" s="175"/>
      <c r="V155" s="175"/>
      <c r="W155" s="175"/>
      <c r="X155" s="175"/>
      <c r="Y155" s="175"/>
      <c r="Z155" s="175"/>
      <c r="AA155" s="175"/>
      <c r="AB155" s="175"/>
      <c r="AC155" s="175"/>
      <c r="AD155" s="1114"/>
      <c r="AE155" s="1114"/>
      <c r="AF155" s="1114"/>
      <c r="AG155" s="1114"/>
      <c r="AH155" s="1114"/>
      <c r="AI155" s="173"/>
      <c r="AJ155" s="173"/>
      <c r="AK155" s="173"/>
      <c r="AL155" s="173"/>
      <c r="AM155" s="330"/>
      <c r="AN155" s="330"/>
      <c r="AO155" s="194"/>
      <c r="AP155" s="330"/>
      <c r="AQ155" s="330"/>
    </row>
    <row r="156" spans="2:43">
      <c r="B156" s="183"/>
      <c r="C156" s="183"/>
      <c r="D156" s="183"/>
      <c r="E156" s="183"/>
      <c r="F156" s="183"/>
      <c r="G156" s="183"/>
      <c r="H156" s="183"/>
      <c r="I156" s="183"/>
      <c r="J156" s="183"/>
      <c r="K156" s="196"/>
      <c r="L156" s="1118"/>
      <c r="M156" s="1119"/>
      <c r="N156" s="1118"/>
      <c r="O156" s="1119"/>
      <c r="P156" s="184"/>
      <c r="Q156" s="184"/>
      <c r="R156" s="184"/>
      <c r="S156" s="175"/>
      <c r="T156" s="175"/>
      <c r="U156" s="175"/>
      <c r="V156" s="175"/>
      <c r="W156" s="175"/>
      <c r="X156" s="175"/>
      <c r="Y156" s="175"/>
      <c r="Z156" s="175"/>
      <c r="AA156" s="175"/>
      <c r="AB156" s="175"/>
      <c r="AC156" s="175"/>
      <c r="AD156" s="1114"/>
      <c r="AE156" s="1114"/>
      <c r="AF156" s="1114"/>
      <c r="AG156" s="1114"/>
      <c r="AH156" s="1114"/>
      <c r="AI156" s="173"/>
      <c r="AJ156" s="173"/>
      <c r="AK156" s="173"/>
      <c r="AL156" s="173"/>
      <c r="AM156" s="330"/>
      <c r="AN156" s="330"/>
      <c r="AO156" s="194"/>
      <c r="AP156" s="330"/>
      <c r="AQ156" s="330"/>
    </row>
    <row r="157" spans="2:43">
      <c r="B157" s="183"/>
      <c r="C157" s="183"/>
      <c r="D157" s="183"/>
      <c r="E157" s="183"/>
      <c r="F157" s="183"/>
      <c r="G157" s="183"/>
      <c r="H157" s="183"/>
      <c r="I157" s="183"/>
      <c r="J157" s="183"/>
      <c r="K157" s="196"/>
      <c r="L157" s="1118"/>
      <c r="M157" s="1119"/>
      <c r="N157" s="1118"/>
      <c r="O157" s="1119"/>
      <c r="P157" s="184"/>
      <c r="Q157" s="184"/>
      <c r="R157" s="184"/>
      <c r="S157" s="175"/>
      <c r="T157" s="175"/>
      <c r="U157" s="175"/>
      <c r="V157" s="175"/>
      <c r="W157" s="175"/>
      <c r="X157" s="175"/>
      <c r="Y157" s="175"/>
      <c r="Z157" s="175"/>
      <c r="AA157" s="175"/>
      <c r="AB157" s="175"/>
      <c r="AC157" s="175"/>
      <c r="AD157" s="1114"/>
      <c r="AE157" s="1114"/>
      <c r="AF157" s="1114"/>
      <c r="AG157" s="1114"/>
      <c r="AH157" s="1114"/>
      <c r="AI157" s="173"/>
      <c r="AJ157" s="173"/>
      <c r="AK157" s="173"/>
      <c r="AL157" s="173"/>
      <c r="AM157" s="330"/>
      <c r="AN157" s="330"/>
      <c r="AO157" s="194"/>
      <c r="AP157" s="330"/>
      <c r="AQ157" s="330"/>
    </row>
    <row r="158" spans="2:43">
      <c r="B158" s="183"/>
      <c r="C158" s="183"/>
      <c r="D158" s="183"/>
      <c r="E158" s="183"/>
      <c r="F158" s="183"/>
      <c r="G158" s="183"/>
      <c r="H158" s="183"/>
      <c r="I158" s="183"/>
      <c r="J158" s="183"/>
      <c r="K158" s="196"/>
      <c r="L158" s="1118"/>
      <c r="M158" s="1119"/>
      <c r="N158" s="1118"/>
      <c r="O158" s="1119"/>
      <c r="P158" s="184"/>
      <c r="Q158" s="184"/>
      <c r="R158" s="184"/>
      <c r="S158" s="175"/>
      <c r="T158" s="175"/>
      <c r="U158" s="175"/>
      <c r="V158" s="175"/>
      <c r="W158" s="175"/>
      <c r="X158" s="175"/>
      <c r="Y158" s="175"/>
      <c r="Z158" s="175"/>
      <c r="AA158" s="175"/>
      <c r="AB158" s="175"/>
      <c r="AC158" s="175"/>
      <c r="AD158" s="1114"/>
      <c r="AE158" s="1114"/>
      <c r="AF158" s="1114"/>
      <c r="AG158" s="1114"/>
      <c r="AH158" s="1114"/>
      <c r="AI158" s="173"/>
      <c r="AJ158" s="173"/>
      <c r="AK158" s="173"/>
      <c r="AL158" s="173"/>
      <c r="AM158" s="330"/>
      <c r="AN158" s="330"/>
      <c r="AO158" s="194"/>
      <c r="AP158" s="330"/>
      <c r="AQ158" s="330"/>
    </row>
    <row r="159" spans="2:43">
      <c r="B159" s="183"/>
      <c r="C159" s="183"/>
      <c r="D159" s="183"/>
      <c r="E159" s="183"/>
      <c r="F159" s="183"/>
      <c r="G159" s="183"/>
      <c r="H159" s="183"/>
      <c r="I159" s="183"/>
      <c r="J159" s="183"/>
      <c r="K159" s="196"/>
      <c r="L159" s="1118"/>
      <c r="M159" s="1119"/>
      <c r="N159" s="1118"/>
      <c r="O159" s="1119"/>
      <c r="P159" s="184"/>
      <c r="Q159" s="184"/>
      <c r="R159" s="184"/>
      <c r="S159" s="175"/>
      <c r="T159" s="175"/>
      <c r="U159" s="175"/>
      <c r="V159" s="175"/>
      <c r="W159" s="175"/>
      <c r="X159" s="175"/>
      <c r="Y159" s="175"/>
      <c r="Z159" s="175"/>
      <c r="AA159" s="175"/>
      <c r="AB159" s="175"/>
      <c r="AC159" s="175"/>
      <c r="AD159" s="1114"/>
      <c r="AE159" s="1114"/>
      <c r="AF159" s="1114"/>
      <c r="AG159" s="1114"/>
      <c r="AH159" s="1114"/>
      <c r="AI159" s="173"/>
      <c r="AJ159" s="173"/>
      <c r="AK159" s="173"/>
      <c r="AL159" s="173"/>
      <c r="AM159" s="330"/>
      <c r="AN159" s="330"/>
      <c r="AO159" s="194"/>
      <c r="AP159" s="330"/>
      <c r="AQ159" s="330"/>
    </row>
    <row r="160" spans="2:43">
      <c r="B160" s="183"/>
      <c r="C160" s="183"/>
      <c r="D160" s="183"/>
      <c r="E160" s="183"/>
      <c r="F160" s="183"/>
      <c r="G160" s="183"/>
      <c r="H160" s="183"/>
      <c r="I160" s="183"/>
      <c r="J160" s="183"/>
      <c r="K160" s="196"/>
      <c r="L160" s="1118"/>
      <c r="M160" s="1119"/>
      <c r="N160" s="1118"/>
      <c r="O160" s="1119"/>
      <c r="P160" s="184"/>
      <c r="Q160" s="184"/>
      <c r="R160" s="184"/>
      <c r="S160" s="175"/>
      <c r="T160" s="175"/>
      <c r="U160" s="175"/>
      <c r="V160" s="175"/>
      <c r="W160" s="175"/>
      <c r="X160" s="175"/>
      <c r="Y160" s="175"/>
      <c r="Z160" s="175"/>
      <c r="AA160" s="175"/>
      <c r="AB160" s="175"/>
      <c r="AC160" s="175"/>
      <c r="AD160" s="1114"/>
      <c r="AE160" s="1114"/>
      <c r="AF160" s="1114"/>
      <c r="AG160" s="1114"/>
      <c r="AH160" s="1114"/>
      <c r="AI160" s="173"/>
      <c r="AJ160" s="173"/>
      <c r="AK160" s="173"/>
      <c r="AL160" s="173"/>
      <c r="AM160" s="330"/>
      <c r="AN160" s="330"/>
      <c r="AO160" s="194"/>
      <c r="AP160" s="330"/>
      <c r="AQ160" s="330"/>
    </row>
    <row r="161" spans="2:43">
      <c r="B161" s="183"/>
      <c r="C161" s="183"/>
      <c r="D161" s="183"/>
      <c r="E161" s="183"/>
      <c r="F161" s="183"/>
      <c r="G161" s="183"/>
      <c r="H161" s="183"/>
      <c r="I161" s="183"/>
      <c r="J161" s="183"/>
      <c r="K161" s="196"/>
      <c r="L161" s="1118"/>
      <c r="M161" s="1119"/>
      <c r="N161" s="1118"/>
      <c r="O161" s="1119"/>
      <c r="P161" s="184"/>
      <c r="Q161" s="184"/>
      <c r="R161" s="184"/>
      <c r="S161" s="175"/>
      <c r="T161" s="175"/>
      <c r="U161" s="175"/>
      <c r="V161" s="175"/>
      <c r="W161" s="175"/>
      <c r="X161" s="175"/>
      <c r="Y161" s="175"/>
      <c r="Z161" s="175"/>
      <c r="AA161" s="175"/>
      <c r="AB161" s="175"/>
      <c r="AC161" s="175"/>
      <c r="AD161" s="1114"/>
      <c r="AE161" s="1114"/>
      <c r="AF161" s="1114"/>
      <c r="AG161" s="1114"/>
      <c r="AH161" s="1114"/>
      <c r="AI161" s="173"/>
      <c r="AJ161" s="173"/>
      <c r="AK161" s="173"/>
      <c r="AL161" s="173"/>
      <c r="AM161" s="330"/>
      <c r="AN161" s="330"/>
      <c r="AO161" s="194"/>
      <c r="AP161" s="330"/>
      <c r="AQ161" s="330"/>
    </row>
    <row r="162" spans="2:43">
      <c r="B162" s="183"/>
      <c r="C162" s="183"/>
      <c r="D162" s="183"/>
      <c r="E162" s="183"/>
      <c r="F162" s="183"/>
      <c r="G162" s="183"/>
      <c r="H162" s="183"/>
      <c r="I162" s="183"/>
      <c r="J162" s="183"/>
      <c r="K162" s="196"/>
      <c r="L162" s="1118"/>
      <c r="M162" s="1119"/>
      <c r="N162" s="1118"/>
      <c r="O162" s="1119"/>
      <c r="P162" s="184"/>
      <c r="Q162" s="184"/>
      <c r="R162" s="184"/>
      <c r="S162" s="175"/>
      <c r="T162" s="175"/>
      <c r="U162" s="175"/>
      <c r="V162" s="175"/>
      <c r="W162" s="175"/>
      <c r="X162" s="175"/>
      <c r="Y162" s="175"/>
      <c r="Z162" s="175"/>
      <c r="AA162" s="175"/>
      <c r="AB162" s="175"/>
      <c r="AC162" s="175"/>
      <c r="AD162" s="1114"/>
      <c r="AE162" s="1114"/>
      <c r="AF162" s="1114"/>
      <c r="AG162" s="1114"/>
      <c r="AH162" s="1114"/>
      <c r="AI162" s="173"/>
      <c r="AJ162" s="173"/>
      <c r="AK162" s="173"/>
      <c r="AL162" s="173"/>
      <c r="AM162" s="330"/>
      <c r="AN162" s="330"/>
      <c r="AO162" s="194"/>
      <c r="AP162" s="330"/>
      <c r="AQ162" s="330"/>
    </row>
    <row r="163" spans="2:43">
      <c r="B163" s="183"/>
      <c r="C163" s="183"/>
      <c r="D163" s="183"/>
      <c r="E163" s="183"/>
      <c r="F163" s="183"/>
      <c r="G163" s="183"/>
      <c r="H163" s="183"/>
      <c r="I163" s="183"/>
      <c r="J163" s="183"/>
      <c r="K163" s="196"/>
      <c r="L163" s="1118"/>
      <c r="M163" s="1119"/>
      <c r="N163" s="1118"/>
      <c r="O163" s="1119"/>
      <c r="P163" s="184"/>
      <c r="Q163" s="184"/>
      <c r="R163" s="184"/>
      <c r="S163" s="175"/>
      <c r="T163" s="175"/>
      <c r="U163" s="175"/>
      <c r="V163" s="175"/>
      <c r="W163" s="175"/>
      <c r="X163" s="175"/>
      <c r="Y163" s="175"/>
      <c r="Z163" s="175"/>
      <c r="AA163" s="175"/>
      <c r="AB163" s="175"/>
      <c r="AC163" s="175"/>
      <c r="AD163" s="1114"/>
      <c r="AE163" s="1114"/>
      <c r="AF163" s="1114"/>
      <c r="AG163" s="1114"/>
      <c r="AH163" s="1114"/>
      <c r="AI163" s="173"/>
      <c r="AJ163" s="173"/>
      <c r="AK163" s="173"/>
      <c r="AL163" s="173"/>
      <c r="AM163" s="330"/>
      <c r="AN163" s="330"/>
      <c r="AO163" s="194"/>
      <c r="AP163" s="330"/>
      <c r="AQ163" s="330"/>
    </row>
    <row r="164" spans="2:43">
      <c r="B164" s="183"/>
      <c r="C164" s="183"/>
      <c r="D164" s="183"/>
      <c r="E164" s="183"/>
      <c r="F164" s="183"/>
      <c r="G164" s="183"/>
      <c r="H164" s="183"/>
      <c r="I164" s="183"/>
      <c r="J164" s="183"/>
      <c r="K164" s="196"/>
      <c r="L164" s="1118"/>
      <c r="M164" s="1119"/>
      <c r="N164" s="1118"/>
      <c r="O164" s="1119"/>
      <c r="P164" s="184"/>
      <c r="Q164" s="184"/>
      <c r="R164" s="184"/>
      <c r="S164" s="175"/>
      <c r="T164" s="175"/>
      <c r="U164" s="175"/>
      <c r="V164" s="175"/>
      <c r="W164" s="175"/>
      <c r="X164" s="175"/>
      <c r="Y164" s="175"/>
      <c r="Z164" s="175"/>
      <c r="AA164" s="175"/>
      <c r="AB164" s="175"/>
      <c r="AC164" s="175"/>
      <c r="AD164" s="1114"/>
      <c r="AE164" s="1114"/>
      <c r="AF164" s="1114"/>
      <c r="AG164" s="1114"/>
      <c r="AH164" s="1114"/>
      <c r="AI164" s="173"/>
      <c r="AJ164" s="173"/>
      <c r="AK164" s="173"/>
      <c r="AL164" s="173"/>
      <c r="AM164" s="330"/>
      <c r="AN164" s="330"/>
      <c r="AO164" s="194"/>
      <c r="AP164" s="330"/>
      <c r="AQ164" s="330"/>
    </row>
    <row r="165" spans="2:43">
      <c r="B165" s="183"/>
      <c r="C165" s="183"/>
      <c r="D165" s="183"/>
      <c r="E165" s="183"/>
      <c r="F165" s="183"/>
      <c r="G165" s="183"/>
      <c r="H165" s="183"/>
      <c r="I165" s="183"/>
      <c r="J165" s="183"/>
      <c r="K165" s="196"/>
      <c r="L165" s="1118"/>
      <c r="M165" s="1119"/>
      <c r="N165" s="1118"/>
      <c r="O165" s="1119"/>
      <c r="P165" s="184"/>
      <c r="Q165" s="184"/>
      <c r="R165" s="184"/>
      <c r="S165" s="175"/>
      <c r="T165" s="175"/>
      <c r="U165" s="175"/>
      <c r="V165" s="175"/>
      <c r="W165" s="175"/>
      <c r="X165" s="175"/>
      <c r="Y165" s="175"/>
      <c r="Z165" s="175"/>
      <c r="AA165" s="175"/>
      <c r="AB165" s="175"/>
      <c r="AC165" s="175"/>
      <c r="AD165" s="1114"/>
      <c r="AE165" s="1114"/>
      <c r="AF165" s="1114"/>
      <c r="AG165" s="1114"/>
      <c r="AH165" s="1114"/>
      <c r="AI165" s="173"/>
      <c r="AJ165" s="173"/>
      <c r="AK165" s="173"/>
      <c r="AL165" s="173"/>
      <c r="AM165" s="330"/>
      <c r="AN165" s="330"/>
      <c r="AO165" s="194"/>
      <c r="AP165" s="330"/>
      <c r="AQ165" s="330"/>
    </row>
    <row r="166" spans="2:43">
      <c r="B166" s="183"/>
      <c r="C166" s="183"/>
      <c r="D166" s="183"/>
      <c r="E166" s="183"/>
      <c r="F166" s="183"/>
      <c r="G166" s="183"/>
      <c r="H166" s="183"/>
      <c r="I166" s="183"/>
      <c r="J166" s="183"/>
      <c r="K166" s="196"/>
      <c r="L166" s="1118"/>
      <c r="M166" s="1119"/>
      <c r="N166" s="1118"/>
      <c r="O166" s="1119"/>
      <c r="P166" s="184"/>
      <c r="Q166" s="184"/>
      <c r="R166" s="184"/>
      <c r="S166" s="175"/>
      <c r="T166" s="175"/>
      <c r="U166" s="175"/>
      <c r="V166" s="175"/>
      <c r="W166" s="175"/>
      <c r="X166" s="175"/>
      <c r="Y166" s="175"/>
      <c r="Z166" s="175"/>
      <c r="AA166" s="175"/>
      <c r="AB166" s="175"/>
      <c r="AC166" s="175"/>
      <c r="AD166" s="1114"/>
      <c r="AE166" s="1114"/>
      <c r="AF166" s="1114"/>
      <c r="AG166" s="1114"/>
      <c r="AH166" s="1114"/>
      <c r="AI166" s="173"/>
      <c r="AJ166" s="173"/>
      <c r="AK166" s="173"/>
      <c r="AL166" s="173"/>
      <c r="AM166" s="330"/>
      <c r="AN166" s="330"/>
      <c r="AO166" s="194"/>
      <c r="AP166" s="330"/>
      <c r="AQ166" s="330"/>
    </row>
    <row r="167" spans="2:43">
      <c r="B167" s="183"/>
      <c r="C167" s="183"/>
      <c r="D167" s="183"/>
      <c r="E167" s="183"/>
      <c r="F167" s="183"/>
      <c r="G167" s="183"/>
      <c r="H167" s="183"/>
      <c r="I167" s="183"/>
      <c r="J167" s="183"/>
      <c r="K167" s="196"/>
      <c r="L167" s="1118"/>
      <c r="M167" s="1119"/>
      <c r="N167" s="1118"/>
      <c r="O167" s="1119"/>
      <c r="P167" s="184"/>
      <c r="Q167" s="184"/>
      <c r="R167" s="184"/>
      <c r="S167" s="175"/>
      <c r="T167" s="175"/>
      <c r="U167" s="175"/>
      <c r="V167" s="175"/>
      <c r="W167" s="175"/>
      <c r="X167" s="175"/>
      <c r="Y167" s="175"/>
      <c r="Z167" s="175"/>
      <c r="AA167" s="175"/>
      <c r="AB167" s="175"/>
      <c r="AC167" s="175"/>
      <c r="AD167" s="1114"/>
      <c r="AE167" s="1114"/>
      <c r="AF167" s="1114"/>
      <c r="AG167" s="1114"/>
      <c r="AH167" s="1114"/>
      <c r="AI167" s="173"/>
      <c r="AJ167" s="173"/>
      <c r="AK167" s="173"/>
      <c r="AL167" s="173"/>
      <c r="AM167" s="330"/>
      <c r="AN167" s="330"/>
      <c r="AO167" s="194"/>
      <c r="AP167" s="330"/>
      <c r="AQ167" s="330"/>
    </row>
    <row r="168" spans="2:43">
      <c r="B168" s="183"/>
      <c r="C168" s="183"/>
      <c r="D168" s="183"/>
      <c r="E168" s="183"/>
      <c r="F168" s="183"/>
      <c r="G168" s="183"/>
      <c r="H168" s="183"/>
      <c r="I168" s="183"/>
      <c r="J168" s="183"/>
      <c r="K168" s="196"/>
      <c r="L168" s="1118"/>
      <c r="M168" s="1119"/>
      <c r="N168" s="1118"/>
      <c r="O168" s="1119"/>
      <c r="P168" s="184"/>
      <c r="Q168" s="184"/>
      <c r="R168" s="184"/>
      <c r="S168" s="175"/>
      <c r="T168" s="175"/>
      <c r="U168" s="175"/>
      <c r="V168" s="175"/>
      <c r="W168" s="175"/>
      <c r="X168" s="175"/>
      <c r="Y168" s="175"/>
      <c r="Z168" s="175"/>
      <c r="AA168" s="175"/>
      <c r="AB168" s="175"/>
      <c r="AC168" s="175"/>
      <c r="AD168" s="1114"/>
      <c r="AE168" s="1114"/>
      <c r="AF168" s="1114"/>
      <c r="AG168" s="1114"/>
      <c r="AH168" s="1114"/>
      <c r="AI168" s="173"/>
      <c r="AJ168" s="173"/>
      <c r="AK168" s="173"/>
      <c r="AL168" s="173"/>
      <c r="AM168" s="330"/>
      <c r="AN168" s="330"/>
      <c r="AO168" s="194"/>
      <c r="AP168" s="330"/>
      <c r="AQ168" s="330"/>
    </row>
    <row r="169" spans="2:43">
      <c r="B169" s="183"/>
      <c r="C169" s="183"/>
      <c r="D169" s="183"/>
      <c r="E169" s="183"/>
      <c r="F169" s="183"/>
      <c r="G169" s="183"/>
      <c r="H169" s="183"/>
      <c r="I169" s="183"/>
      <c r="J169" s="183"/>
      <c r="K169" s="196"/>
      <c r="L169" s="1118"/>
      <c r="M169" s="1119"/>
      <c r="N169" s="1118"/>
      <c r="O169" s="1119"/>
      <c r="P169" s="184"/>
      <c r="Q169" s="184"/>
      <c r="R169" s="184"/>
      <c r="S169" s="175"/>
      <c r="T169" s="175"/>
      <c r="U169" s="175"/>
      <c r="V169" s="175"/>
      <c r="W169" s="175"/>
      <c r="X169" s="175"/>
      <c r="Y169" s="175"/>
      <c r="Z169" s="175"/>
      <c r="AA169" s="175"/>
      <c r="AB169" s="175"/>
      <c r="AC169" s="175"/>
      <c r="AD169" s="1114"/>
      <c r="AE169" s="1114"/>
      <c r="AF169" s="1114"/>
      <c r="AG169" s="1114"/>
      <c r="AH169" s="1114"/>
      <c r="AI169" s="173"/>
      <c r="AJ169" s="173"/>
      <c r="AK169" s="173"/>
      <c r="AL169" s="173"/>
      <c r="AM169" s="330"/>
      <c r="AN169" s="330"/>
      <c r="AO169" s="194"/>
      <c r="AP169" s="330"/>
      <c r="AQ169" s="330"/>
    </row>
    <row r="170" spans="2:43">
      <c r="B170" s="183"/>
      <c r="C170" s="183"/>
      <c r="D170" s="183"/>
      <c r="E170" s="183"/>
      <c r="F170" s="183"/>
      <c r="G170" s="183"/>
      <c r="H170" s="183"/>
      <c r="I170" s="183"/>
      <c r="J170" s="183"/>
      <c r="K170" s="196"/>
      <c r="L170" s="1118"/>
      <c r="M170" s="1119"/>
      <c r="N170" s="1118"/>
      <c r="O170" s="1119"/>
      <c r="P170" s="184"/>
      <c r="Q170" s="184"/>
      <c r="R170" s="184"/>
      <c r="S170" s="175"/>
      <c r="T170" s="175"/>
      <c r="U170" s="175"/>
      <c r="V170" s="175"/>
      <c r="W170" s="175"/>
      <c r="X170" s="175"/>
      <c r="Y170" s="175"/>
      <c r="Z170" s="175"/>
      <c r="AA170" s="175"/>
      <c r="AB170" s="175"/>
      <c r="AC170" s="175"/>
      <c r="AD170" s="1114"/>
      <c r="AE170" s="1114"/>
      <c r="AF170" s="1114"/>
      <c r="AG170" s="1114"/>
      <c r="AH170" s="1114"/>
      <c r="AI170" s="173"/>
      <c r="AJ170" s="173"/>
      <c r="AK170" s="173"/>
      <c r="AL170" s="173"/>
      <c r="AM170" s="330"/>
      <c r="AN170" s="330"/>
      <c r="AO170" s="194"/>
      <c r="AP170" s="330"/>
      <c r="AQ170" s="330"/>
    </row>
    <row r="171" spans="2:43">
      <c r="B171" s="183"/>
      <c r="C171" s="183"/>
      <c r="D171" s="183"/>
      <c r="E171" s="183"/>
      <c r="F171" s="183"/>
      <c r="G171" s="183"/>
      <c r="H171" s="183"/>
      <c r="I171" s="183"/>
      <c r="J171" s="183"/>
      <c r="K171" s="196"/>
      <c r="L171" s="1118"/>
      <c r="M171" s="1119"/>
      <c r="N171" s="1118"/>
      <c r="O171" s="1119"/>
      <c r="P171" s="184"/>
      <c r="Q171" s="184"/>
      <c r="R171" s="184"/>
      <c r="S171" s="175"/>
      <c r="T171" s="175"/>
      <c r="U171" s="175"/>
      <c r="V171" s="175"/>
      <c r="W171" s="175"/>
      <c r="X171" s="175"/>
      <c r="Y171" s="175"/>
      <c r="Z171" s="175"/>
      <c r="AA171" s="175"/>
      <c r="AB171" s="175"/>
      <c r="AC171" s="175"/>
      <c r="AD171" s="1114"/>
      <c r="AE171" s="1114"/>
      <c r="AF171" s="1114"/>
      <c r="AG171" s="1114"/>
      <c r="AH171" s="1114"/>
      <c r="AI171" s="173"/>
      <c r="AJ171" s="173"/>
      <c r="AK171" s="173"/>
      <c r="AL171" s="173"/>
      <c r="AM171" s="330"/>
      <c r="AN171" s="330"/>
      <c r="AO171" s="194"/>
      <c r="AP171" s="330"/>
      <c r="AQ171" s="330"/>
    </row>
    <row r="172" spans="2:43">
      <c r="B172" s="183"/>
      <c r="C172" s="183"/>
      <c r="D172" s="183"/>
      <c r="E172" s="183"/>
      <c r="F172" s="183"/>
      <c r="G172" s="183"/>
      <c r="H172" s="183"/>
      <c r="I172" s="183"/>
      <c r="J172" s="183"/>
      <c r="K172" s="196"/>
      <c r="L172" s="1118"/>
      <c r="M172" s="1119"/>
      <c r="N172" s="1118"/>
      <c r="O172" s="1119"/>
      <c r="P172" s="184"/>
      <c r="Q172" s="184"/>
      <c r="R172" s="184"/>
      <c r="S172" s="175"/>
      <c r="T172" s="175"/>
      <c r="U172" s="175"/>
      <c r="V172" s="175"/>
      <c r="W172" s="175"/>
      <c r="X172" s="175"/>
      <c r="Y172" s="175"/>
      <c r="Z172" s="175"/>
      <c r="AA172" s="175"/>
      <c r="AB172" s="175"/>
      <c r="AC172" s="175"/>
      <c r="AD172" s="1114"/>
      <c r="AE172" s="1114"/>
      <c r="AF172" s="1114"/>
      <c r="AG172" s="1114"/>
      <c r="AH172" s="1114"/>
      <c r="AI172" s="173"/>
      <c r="AJ172" s="173"/>
      <c r="AK172" s="173"/>
      <c r="AL172" s="173"/>
      <c r="AM172" s="330"/>
      <c r="AN172" s="330"/>
      <c r="AO172" s="194"/>
      <c r="AP172" s="330"/>
      <c r="AQ172" s="330"/>
    </row>
    <row r="173" spans="2:43">
      <c r="B173" s="183"/>
      <c r="C173" s="183"/>
      <c r="D173" s="183"/>
      <c r="E173" s="183"/>
      <c r="F173" s="183"/>
      <c r="G173" s="183"/>
      <c r="H173" s="183"/>
      <c r="I173" s="183"/>
      <c r="J173" s="183"/>
      <c r="K173" s="196"/>
      <c r="L173" s="1118"/>
      <c r="M173" s="1119"/>
      <c r="N173" s="1118"/>
      <c r="O173" s="1119"/>
      <c r="P173" s="184"/>
      <c r="Q173" s="184"/>
      <c r="R173" s="184"/>
      <c r="S173" s="175"/>
      <c r="T173" s="175"/>
      <c r="U173" s="175"/>
      <c r="V173" s="175"/>
      <c r="W173" s="175"/>
      <c r="X173" s="175"/>
      <c r="Y173" s="175"/>
      <c r="Z173" s="175"/>
      <c r="AA173" s="175"/>
      <c r="AB173" s="175"/>
      <c r="AC173" s="175"/>
      <c r="AD173" s="1114"/>
      <c r="AE173" s="1114"/>
      <c r="AF173" s="1114"/>
      <c r="AG173" s="1114"/>
      <c r="AH173" s="1114"/>
      <c r="AI173" s="173"/>
      <c r="AJ173" s="173"/>
      <c r="AK173" s="173"/>
      <c r="AL173" s="173"/>
      <c r="AM173" s="330"/>
      <c r="AN173" s="330"/>
      <c r="AO173" s="194"/>
      <c r="AP173" s="330"/>
      <c r="AQ173" s="330"/>
    </row>
    <row r="174" spans="2:43">
      <c r="B174" s="183"/>
      <c r="C174" s="183"/>
      <c r="D174" s="183"/>
      <c r="E174" s="183"/>
      <c r="F174" s="183"/>
      <c r="G174" s="183"/>
      <c r="H174" s="183"/>
      <c r="I174" s="183"/>
      <c r="J174" s="183"/>
      <c r="K174" s="196"/>
      <c r="L174" s="1118"/>
      <c r="M174" s="1119"/>
      <c r="N174" s="1118"/>
      <c r="O174" s="1119"/>
      <c r="P174" s="184"/>
      <c r="Q174" s="184"/>
      <c r="R174" s="184"/>
      <c r="S174" s="175"/>
      <c r="T174" s="175"/>
      <c r="U174" s="175"/>
      <c r="V174" s="175"/>
      <c r="W174" s="175"/>
      <c r="X174" s="175"/>
      <c r="Y174" s="175"/>
      <c r="Z174" s="175"/>
      <c r="AA174" s="175"/>
      <c r="AB174" s="175"/>
      <c r="AC174" s="175"/>
      <c r="AD174" s="1114"/>
      <c r="AE174" s="1114"/>
      <c r="AF174" s="1114"/>
      <c r="AG174" s="1114"/>
      <c r="AH174" s="1114"/>
      <c r="AI174" s="173"/>
      <c r="AJ174" s="173"/>
      <c r="AK174" s="173"/>
      <c r="AL174" s="173"/>
      <c r="AM174" s="330"/>
      <c r="AN174" s="330"/>
      <c r="AO174" s="194"/>
      <c r="AP174" s="330"/>
      <c r="AQ174" s="330"/>
    </row>
    <row r="175" spans="2:43">
      <c r="B175" s="183"/>
      <c r="C175" s="183"/>
      <c r="D175" s="183"/>
      <c r="E175" s="183"/>
      <c r="F175" s="183"/>
      <c r="G175" s="183"/>
      <c r="H175" s="183"/>
      <c r="I175" s="183"/>
      <c r="J175" s="183"/>
      <c r="K175" s="196"/>
      <c r="L175" s="1118"/>
      <c r="M175" s="1119"/>
      <c r="N175" s="1118"/>
      <c r="O175" s="1119"/>
      <c r="P175" s="184"/>
      <c r="Q175" s="184"/>
      <c r="R175" s="184"/>
      <c r="S175" s="175"/>
      <c r="T175" s="175"/>
      <c r="U175" s="175"/>
      <c r="V175" s="175"/>
      <c r="W175" s="175"/>
      <c r="X175" s="175"/>
      <c r="Y175" s="175"/>
      <c r="Z175" s="175"/>
      <c r="AA175" s="175"/>
      <c r="AB175" s="175"/>
      <c r="AC175" s="175"/>
      <c r="AD175" s="1114"/>
      <c r="AE175" s="1114"/>
      <c r="AF175" s="1114"/>
      <c r="AG175" s="1114"/>
      <c r="AH175" s="1114"/>
      <c r="AI175" s="173"/>
      <c r="AJ175" s="173"/>
      <c r="AK175" s="173"/>
      <c r="AL175" s="173"/>
      <c r="AM175" s="330"/>
      <c r="AN175" s="330"/>
      <c r="AO175" s="194"/>
      <c r="AP175" s="330"/>
      <c r="AQ175" s="330"/>
    </row>
    <row r="176" spans="2:43">
      <c r="B176" s="183"/>
      <c r="C176" s="183"/>
      <c r="D176" s="183"/>
      <c r="E176" s="183"/>
      <c r="F176" s="183"/>
      <c r="G176" s="183"/>
      <c r="H176" s="183"/>
      <c r="I176" s="183"/>
      <c r="J176" s="183"/>
      <c r="K176" s="196"/>
      <c r="L176" s="1118"/>
      <c r="M176" s="1119"/>
      <c r="N176" s="1118"/>
      <c r="O176" s="1119"/>
      <c r="P176" s="184"/>
      <c r="Q176" s="184"/>
      <c r="R176" s="184"/>
      <c r="S176" s="175"/>
      <c r="T176" s="175"/>
      <c r="U176" s="175"/>
      <c r="V176" s="175"/>
      <c r="W176" s="175"/>
      <c r="X176" s="175"/>
      <c r="Y176" s="175"/>
      <c r="Z176" s="175"/>
      <c r="AA176" s="175"/>
      <c r="AB176" s="175"/>
      <c r="AC176" s="175"/>
      <c r="AD176" s="1114"/>
      <c r="AE176" s="1114"/>
      <c r="AF176" s="1114"/>
      <c r="AG176" s="1114"/>
      <c r="AH176" s="1114"/>
      <c r="AI176" s="173"/>
      <c r="AJ176" s="173"/>
      <c r="AK176" s="173"/>
      <c r="AL176" s="173"/>
      <c r="AM176" s="330"/>
      <c r="AN176" s="330"/>
      <c r="AO176" s="194"/>
      <c r="AP176" s="330"/>
      <c r="AQ176" s="330"/>
    </row>
    <row r="177" spans="2:43">
      <c r="B177" s="183"/>
      <c r="C177" s="183"/>
      <c r="D177" s="183"/>
      <c r="E177" s="183"/>
      <c r="F177" s="183"/>
      <c r="G177" s="183"/>
      <c r="H177" s="183"/>
      <c r="I177" s="183"/>
      <c r="J177" s="183"/>
      <c r="K177" s="196"/>
      <c r="L177" s="1118"/>
      <c r="M177" s="1119"/>
      <c r="N177" s="1118"/>
      <c r="O177" s="1119"/>
      <c r="P177" s="184"/>
      <c r="Q177" s="184"/>
      <c r="R177" s="184"/>
      <c r="S177" s="175"/>
      <c r="T177" s="175"/>
      <c r="U177" s="175"/>
      <c r="V177" s="175"/>
      <c r="W177" s="175"/>
      <c r="X177" s="175"/>
      <c r="Y177" s="175"/>
      <c r="Z177" s="175"/>
      <c r="AA177" s="175"/>
      <c r="AB177" s="175"/>
      <c r="AC177" s="175"/>
      <c r="AD177" s="1114"/>
      <c r="AE177" s="1114"/>
      <c r="AF177" s="1114"/>
      <c r="AG177" s="1114"/>
      <c r="AH177" s="1114"/>
      <c r="AI177" s="173"/>
      <c r="AJ177" s="173"/>
      <c r="AK177" s="173"/>
      <c r="AL177" s="173"/>
      <c r="AM177" s="330"/>
      <c r="AN177" s="330"/>
      <c r="AO177" s="194"/>
      <c r="AP177" s="330"/>
      <c r="AQ177" s="330"/>
    </row>
    <row r="178" spans="2:43">
      <c r="B178" s="183"/>
      <c r="C178" s="183"/>
      <c r="D178" s="183"/>
      <c r="E178" s="183"/>
      <c r="F178" s="183"/>
      <c r="G178" s="183"/>
      <c r="H178" s="183"/>
      <c r="I178" s="183"/>
      <c r="J178" s="183"/>
      <c r="K178" s="196"/>
      <c r="L178" s="1118"/>
      <c r="M178" s="1119"/>
      <c r="N178" s="1118"/>
      <c r="O178" s="1119"/>
      <c r="P178" s="184"/>
      <c r="Q178" s="184"/>
      <c r="R178" s="184"/>
      <c r="S178" s="175"/>
      <c r="T178" s="175"/>
      <c r="U178" s="175"/>
      <c r="V178" s="175"/>
      <c r="W178" s="175"/>
      <c r="X178" s="175"/>
      <c r="Y178" s="175"/>
      <c r="Z178" s="175"/>
      <c r="AA178" s="175"/>
      <c r="AB178" s="175"/>
      <c r="AC178" s="175"/>
      <c r="AD178" s="1114"/>
      <c r="AE178" s="1114"/>
      <c r="AF178" s="1114"/>
      <c r="AG178" s="1114"/>
      <c r="AH178" s="1114"/>
      <c r="AI178" s="173"/>
      <c r="AJ178" s="173"/>
      <c r="AK178" s="173"/>
      <c r="AL178" s="173"/>
      <c r="AM178" s="330"/>
      <c r="AN178" s="330"/>
      <c r="AO178" s="194"/>
      <c r="AP178" s="330"/>
      <c r="AQ178" s="330"/>
    </row>
    <row r="179" spans="2:43">
      <c r="B179" s="183"/>
      <c r="C179" s="183"/>
      <c r="D179" s="183"/>
      <c r="E179" s="183"/>
      <c r="F179" s="183"/>
      <c r="G179" s="183"/>
      <c r="H179" s="183"/>
      <c r="I179" s="183"/>
      <c r="J179" s="183"/>
      <c r="K179" s="196"/>
      <c r="L179" s="1118"/>
      <c r="M179" s="1119"/>
      <c r="N179" s="1118"/>
      <c r="O179" s="1119"/>
      <c r="P179" s="184"/>
      <c r="Q179" s="184"/>
      <c r="R179" s="184"/>
      <c r="S179" s="175"/>
      <c r="T179" s="175"/>
      <c r="U179" s="175"/>
      <c r="V179" s="175"/>
      <c r="W179" s="175"/>
      <c r="X179" s="175"/>
      <c r="Y179" s="175"/>
      <c r="Z179" s="175"/>
      <c r="AA179" s="175"/>
      <c r="AB179" s="175"/>
      <c r="AC179" s="175"/>
      <c r="AD179" s="1114"/>
      <c r="AE179" s="1114"/>
      <c r="AF179" s="1114"/>
      <c r="AG179" s="1114"/>
      <c r="AH179" s="1114"/>
      <c r="AI179" s="173"/>
      <c r="AJ179" s="173"/>
      <c r="AK179" s="173"/>
      <c r="AL179" s="173"/>
      <c r="AM179" s="330"/>
      <c r="AN179" s="330"/>
      <c r="AO179" s="194"/>
      <c r="AP179" s="330"/>
      <c r="AQ179" s="330"/>
    </row>
    <row r="180" spans="2:43">
      <c r="B180" s="183"/>
      <c r="C180" s="183"/>
      <c r="D180" s="183"/>
      <c r="E180" s="183"/>
      <c r="F180" s="183"/>
      <c r="G180" s="183"/>
      <c r="H180" s="183"/>
      <c r="I180" s="183"/>
      <c r="J180" s="183"/>
      <c r="K180" s="196"/>
      <c r="L180" s="1118"/>
      <c r="M180" s="1119"/>
      <c r="N180" s="1118"/>
      <c r="O180" s="1119"/>
      <c r="P180" s="184"/>
      <c r="Q180" s="184"/>
      <c r="R180" s="184"/>
      <c r="S180" s="175"/>
      <c r="T180" s="175"/>
      <c r="U180" s="175"/>
      <c r="V180" s="175"/>
      <c r="W180" s="175"/>
      <c r="X180" s="175"/>
      <c r="Y180" s="175"/>
      <c r="Z180" s="175"/>
      <c r="AA180" s="175"/>
      <c r="AB180" s="175"/>
      <c r="AC180" s="175"/>
      <c r="AD180" s="1114"/>
      <c r="AE180" s="1114"/>
      <c r="AF180" s="1114"/>
      <c r="AG180" s="1114"/>
      <c r="AH180" s="1114"/>
      <c r="AI180" s="173"/>
      <c r="AJ180" s="173"/>
      <c r="AK180" s="173"/>
      <c r="AL180" s="173"/>
      <c r="AM180" s="330"/>
      <c r="AN180" s="330"/>
      <c r="AO180" s="194"/>
      <c r="AP180" s="330"/>
      <c r="AQ180" s="330"/>
    </row>
    <row r="181" spans="2:43">
      <c r="B181" s="183"/>
      <c r="C181" s="183"/>
      <c r="D181" s="183"/>
      <c r="E181" s="183"/>
      <c r="F181" s="183"/>
      <c r="G181" s="183"/>
      <c r="H181" s="183"/>
      <c r="I181" s="183"/>
      <c r="J181" s="183"/>
      <c r="K181" s="196"/>
      <c r="L181" s="1118"/>
      <c r="M181" s="1119"/>
      <c r="N181" s="1118"/>
      <c r="O181" s="1119"/>
      <c r="P181" s="184"/>
      <c r="Q181" s="184"/>
      <c r="R181" s="184"/>
      <c r="S181" s="175"/>
      <c r="T181" s="175"/>
      <c r="U181" s="175"/>
      <c r="V181" s="175"/>
      <c r="W181" s="175"/>
      <c r="X181" s="175"/>
      <c r="Y181" s="175"/>
      <c r="Z181" s="175"/>
      <c r="AA181" s="175"/>
      <c r="AB181" s="175"/>
      <c r="AC181" s="175"/>
      <c r="AD181" s="1114"/>
      <c r="AE181" s="1114"/>
      <c r="AF181" s="1114"/>
      <c r="AG181" s="1114"/>
      <c r="AH181" s="1114"/>
      <c r="AI181" s="173"/>
      <c r="AJ181" s="173"/>
      <c r="AK181" s="173"/>
      <c r="AL181" s="173"/>
      <c r="AM181" s="330"/>
      <c r="AN181" s="330"/>
      <c r="AO181" s="194"/>
      <c r="AP181" s="330"/>
      <c r="AQ181" s="330"/>
    </row>
    <row r="182" spans="2:43">
      <c r="B182" s="183"/>
      <c r="C182" s="183"/>
      <c r="D182" s="183"/>
      <c r="E182" s="183"/>
      <c r="F182" s="183"/>
      <c r="G182" s="183"/>
      <c r="H182" s="183"/>
      <c r="I182" s="183"/>
      <c r="J182" s="183"/>
      <c r="K182" s="196"/>
      <c r="L182" s="1118"/>
      <c r="M182" s="1119"/>
      <c r="N182" s="1118"/>
      <c r="O182" s="1119"/>
      <c r="P182" s="184"/>
      <c r="Q182" s="184"/>
      <c r="R182" s="184"/>
      <c r="S182" s="175"/>
      <c r="T182" s="175"/>
      <c r="U182" s="175"/>
      <c r="V182" s="175"/>
      <c r="W182" s="175"/>
      <c r="X182" s="175"/>
      <c r="Y182" s="175"/>
      <c r="Z182" s="175"/>
      <c r="AA182" s="175"/>
      <c r="AB182" s="175"/>
      <c r="AC182" s="175"/>
      <c r="AD182" s="1114"/>
      <c r="AE182" s="1114"/>
      <c r="AF182" s="1114"/>
      <c r="AG182" s="1114"/>
      <c r="AH182" s="1114"/>
      <c r="AI182" s="173"/>
      <c r="AJ182" s="173"/>
      <c r="AK182" s="173"/>
      <c r="AL182" s="173"/>
      <c r="AM182" s="330"/>
      <c r="AN182" s="330"/>
      <c r="AO182" s="194"/>
      <c r="AP182" s="330"/>
      <c r="AQ182" s="330"/>
    </row>
    <row r="183" spans="2:43">
      <c r="B183" s="183"/>
      <c r="C183" s="183"/>
      <c r="D183" s="183"/>
      <c r="E183" s="183"/>
      <c r="F183" s="183"/>
      <c r="G183" s="183"/>
      <c r="H183" s="183"/>
      <c r="I183" s="183"/>
      <c r="J183" s="183"/>
      <c r="K183" s="196"/>
      <c r="L183" s="1118"/>
      <c r="M183" s="1119"/>
      <c r="N183" s="1118"/>
      <c r="O183" s="1119"/>
      <c r="P183" s="184"/>
      <c r="Q183" s="184"/>
      <c r="R183" s="184"/>
      <c r="S183" s="175"/>
      <c r="T183" s="175"/>
      <c r="U183" s="175"/>
      <c r="V183" s="175"/>
      <c r="W183" s="175"/>
      <c r="X183" s="175"/>
      <c r="Y183" s="175"/>
      <c r="Z183" s="175"/>
      <c r="AA183" s="175"/>
      <c r="AB183" s="175"/>
      <c r="AC183" s="175"/>
      <c r="AD183" s="1114"/>
      <c r="AE183" s="1114"/>
      <c r="AF183" s="1114"/>
      <c r="AG183" s="1114"/>
      <c r="AH183" s="1114"/>
      <c r="AI183" s="173"/>
      <c r="AJ183" s="173"/>
      <c r="AK183" s="173"/>
      <c r="AL183" s="173"/>
      <c r="AM183" s="330"/>
      <c r="AN183" s="330"/>
      <c r="AO183" s="194"/>
      <c r="AP183" s="330"/>
      <c r="AQ183" s="330"/>
    </row>
    <row r="184" spans="2:43">
      <c r="B184" s="183"/>
      <c r="C184" s="183"/>
      <c r="D184" s="183"/>
      <c r="E184" s="183"/>
      <c r="F184" s="183"/>
      <c r="G184" s="183"/>
      <c r="H184" s="183"/>
      <c r="I184" s="183"/>
      <c r="J184" s="183"/>
      <c r="K184" s="196"/>
      <c r="L184" s="1118"/>
      <c r="M184" s="1119"/>
      <c r="N184" s="1118"/>
      <c r="O184" s="1119"/>
      <c r="P184" s="184"/>
      <c r="Q184" s="184"/>
      <c r="R184" s="184"/>
      <c r="S184" s="175"/>
      <c r="T184" s="175"/>
      <c r="U184" s="175"/>
      <c r="V184" s="175"/>
      <c r="W184" s="175"/>
      <c r="X184" s="175"/>
      <c r="Y184" s="175"/>
      <c r="Z184" s="175"/>
      <c r="AA184" s="175"/>
      <c r="AB184" s="175"/>
      <c r="AC184" s="175"/>
      <c r="AD184" s="1114"/>
      <c r="AE184" s="1114"/>
      <c r="AF184" s="1114"/>
      <c r="AG184" s="1114"/>
      <c r="AH184" s="1114"/>
      <c r="AI184" s="173"/>
      <c r="AJ184" s="173"/>
      <c r="AK184" s="173"/>
      <c r="AL184" s="173"/>
      <c r="AM184" s="330"/>
      <c r="AN184" s="330"/>
      <c r="AO184" s="194"/>
      <c r="AP184" s="330"/>
      <c r="AQ184" s="330"/>
    </row>
    <row r="185" spans="2:43">
      <c r="B185" s="183"/>
      <c r="C185" s="183"/>
      <c r="D185" s="183"/>
      <c r="E185" s="183"/>
      <c r="F185" s="183"/>
      <c r="G185" s="183"/>
      <c r="H185" s="183"/>
      <c r="I185" s="183"/>
      <c r="J185" s="183"/>
      <c r="K185" s="196"/>
      <c r="L185" s="1118"/>
      <c r="M185" s="1119"/>
      <c r="N185" s="1118"/>
      <c r="O185" s="1119"/>
      <c r="P185" s="184"/>
      <c r="Q185" s="184"/>
      <c r="R185" s="184"/>
      <c r="S185" s="175"/>
      <c r="T185" s="175"/>
      <c r="U185" s="175"/>
      <c r="V185" s="175"/>
      <c r="W185" s="175"/>
      <c r="X185" s="175"/>
      <c r="Y185" s="175"/>
      <c r="Z185" s="175"/>
      <c r="AA185" s="175"/>
      <c r="AB185" s="175"/>
      <c r="AC185" s="175"/>
      <c r="AD185" s="1114"/>
      <c r="AE185" s="1114"/>
      <c r="AF185" s="1114"/>
      <c r="AG185" s="1114"/>
      <c r="AH185" s="1114"/>
      <c r="AI185" s="173"/>
      <c r="AJ185" s="173"/>
      <c r="AK185" s="173"/>
      <c r="AL185" s="173"/>
      <c r="AM185" s="330"/>
      <c r="AN185" s="330"/>
      <c r="AO185" s="194"/>
      <c r="AP185" s="330"/>
      <c r="AQ185" s="330"/>
    </row>
    <row r="186" spans="2:43">
      <c r="B186" s="183"/>
      <c r="C186" s="183"/>
      <c r="D186" s="183"/>
      <c r="E186" s="183"/>
      <c r="F186" s="183"/>
      <c r="G186" s="183"/>
      <c r="H186" s="183"/>
      <c r="I186" s="183"/>
      <c r="J186" s="183"/>
      <c r="K186" s="196"/>
      <c r="L186" s="1118"/>
      <c r="M186" s="1119"/>
      <c r="N186" s="1118"/>
      <c r="O186" s="1119"/>
      <c r="P186" s="184"/>
      <c r="Q186" s="184"/>
      <c r="R186" s="184"/>
      <c r="S186" s="175"/>
      <c r="T186" s="175"/>
      <c r="U186" s="175"/>
      <c r="V186" s="175"/>
      <c r="W186" s="175"/>
      <c r="X186" s="175"/>
      <c r="Y186" s="175"/>
      <c r="Z186" s="175"/>
      <c r="AA186" s="175"/>
      <c r="AB186" s="175"/>
      <c r="AC186" s="175"/>
      <c r="AD186" s="1114"/>
      <c r="AE186" s="1114"/>
      <c r="AF186" s="1114"/>
      <c r="AG186" s="1114"/>
      <c r="AH186" s="1114"/>
      <c r="AI186" s="173"/>
      <c r="AJ186" s="173"/>
      <c r="AK186" s="173"/>
      <c r="AL186" s="173"/>
      <c r="AM186" s="330"/>
      <c r="AN186" s="330"/>
      <c r="AO186" s="194"/>
      <c r="AP186" s="330"/>
      <c r="AQ186" s="330"/>
    </row>
    <row r="187" spans="2:43">
      <c r="B187" s="183"/>
      <c r="C187" s="183"/>
      <c r="D187" s="183"/>
      <c r="E187" s="183"/>
      <c r="F187" s="183"/>
      <c r="G187" s="183"/>
      <c r="H187" s="183"/>
      <c r="I187" s="183"/>
      <c r="J187" s="183"/>
      <c r="K187" s="196"/>
      <c r="L187" s="1118"/>
      <c r="M187" s="1119"/>
      <c r="N187" s="1118"/>
      <c r="O187" s="1119"/>
      <c r="P187" s="184"/>
      <c r="Q187" s="184"/>
      <c r="R187" s="184"/>
      <c r="S187" s="175"/>
      <c r="T187" s="175"/>
      <c r="U187" s="175"/>
      <c r="V187" s="175"/>
      <c r="W187" s="175"/>
      <c r="X187" s="175"/>
      <c r="Y187" s="175"/>
      <c r="Z187" s="175"/>
      <c r="AA187" s="175"/>
      <c r="AB187" s="175"/>
      <c r="AC187" s="175"/>
      <c r="AD187" s="1114"/>
      <c r="AE187" s="1114"/>
      <c r="AF187" s="1114"/>
      <c r="AG187" s="1114"/>
      <c r="AH187" s="1114"/>
      <c r="AI187" s="173"/>
      <c r="AJ187" s="173"/>
      <c r="AK187" s="173"/>
      <c r="AL187" s="173"/>
      <c r="AM187" s="330"/>
      <c r="AN187" s="330"/>
      <c r="AO187" s="194"/>
      <c r="AP187" s="330"/>
      <c r="AQ187" s="330"/>
    </row>
    <row r="188" spans="2:43">
      <c r="B188" s="183"/>
      <c r="C188" s="183"/>
      <c r="D188" s="183"/>
      <c r="E188" s="183"/>
      <c r="F188" s="183"/>
      <c r="G188" s="183"/>
      <c r="H188" s="183"/>
      <c r="I188" s="183"/>
      <c r="J188" s="183"/>
      <c r="K188" s="196"/>
      <c r="L188" s="1118"/>
      <c r="M188" s="1119"/>
      <c r="N188" s="1118"/>
      <c r="O188" s="1119"/>
      <c r="P188" s="184"/>
      <c r="Q188" s="184"/>
      <c r="R188" s="184"/>
      <c r="S188" s="175"/>
      <c r="T188" s="175"/>
      <c r="U188" s="175"/>
      <c r="V188" s="175"/>
      <c r="W188" s="175"/>
      <c r="X188" s="175"/>
      <c r="Y188" s="175"/>
      <c r="Z188" s="175"/>
      <c r="AA188" s="175"/>
      <c r="AB188" s="175"/>
      <c r="AC188" s="175"/>
      <c r="AD188" s="1114"/>
      <c r="AE188" s="1114"/>
      <c r="AF188" s="1114"/>
      <c r="AG188" s="1114"/>
      <c r="AH188" s="1114"/>
      <c r="AI188" s="173"/>
      <c r="AJ188" s="173"/>
      <c r="AK188" s="173"/>
      <c r="AL188" s="173"/>
      <c r="AM188" s="330"/>
      <c r="AN188" s="330"/>
      <c r="AO188" s="194"/>
      <c r="AP188" s="330"/>
      <c r="AQ188" s="330"/>
    </row>
    <row r="189" spans="2:43">
      <c r="B189" s="183"/>
      <c r="C189" s="183"/>
      <c r="D189" s="183"/>
      <c r="E189" s="183"/>
      <c r="F189" s="183"/>
      <c r="G189" s="183"/>
      <c r="H189" s="183"/>
      <c r="I189" s="183"/>
      <c r="J189" s="183"/>
      <c r="K189" s="196"/>
      <c r="L189" s="1118"/>
      <c r="M189" s="1119"/>
      <c r="N189" s="1118"/>
      <c r="O189" s="1119"/>
      <c r="P189" s="184"/>
      <c r="Q189" s="184"/>
      <c r="R189" s="184"/>
      <c r="S189" s="175"/>
      <c r="T189" s="175"/>
      <c r="U189" s="175"/>
      <c r="V189" s="175"/>
      <c r="W189" s="175"/>
      <c r="X189" s="175"/>
      <c r="Y189" s="175"/>
      <c r="Z189" s="175"/>
      <c r="AA189" s="175"/>
      <c r="AB189" s="175"/>
      <c r="AC189" s="175"/>
      <c r="AD189" s="1114"/>
      <c r="AE189" s="1114"/>
      <c r="AF189" s="1114"/>
      <c r="AG189" s="1114"/>
      <c r="AH189" s="1114"/>
      <c r="AI189" s="173"/>
      <c r="AJ189" s="173"/>
      <c r="AK189" s="173"/>
      <c r="AL189" s="173"/>
      <c r="AM189" s="330"/>
      <c r="AN189" s="330"/>
      <c r="AO189" s="194"/>
      <c r="AP189" s="330"/>
      <c r="AQ189" s="330"/>
    </row>
    <row r="190" spans="2:43">
      <c r="B190" s="183"/>
      <c r="C190" s="183"/>
      <c r="D190" s="183"/>
      <c r="E190" s="183"/>
      <c r="F190" s="183"/>
      <c r="G190" s="183"/>
      <c r="H190" s="183"/>
      <c r="I190" s="183"/>
      <c r="J190" s="183"/>
      <c r="K190" s="196"/>
      <c r="L190" s="1118"/>
      <c r="M190" s="1119"/>
      <c r="N190" s="1118"/>
      <c r="O190" s="1119"/>
      <c r="P190" s="184"/>
      <c r="Q190" s="184"/>
      <c r="R190" s="184"/>
      <c r="S190" s="175"/>
      <c r="T190" s="175"/>
      <c r="U190" s="175"/>
      <c r="V190" s="175"/>
      <c r="W190" s="175"/>
      <c r="X190" s="175"/>
      <c r="Y190" s="175"/>
      <c r="Z190" s="175"/>
      <c r="AA190" s="175"/>
      <c r="AB190" s="175"/>
      <c r="AC190" s="175"/>
      <c r="AD190" s="1114"/>
      <c r="AE190" s="1114"/>
      <c r="AF190" s="1114"/>
      <c r="AG190" s="1114"/>
      <c r="AH190" s="1114"/>
      <c r="AI190" s="173"/>
      <c r="AJ190" s="173"/>
      <c r="AK190" s="173"/>
      <c r="AL190" s="173"/>
      <c r="AM190" s="330"/>
      <c r="AN190" s="330"/>
      <c r="AO190" s="194"/>
      <c r="AP190" s="330"/>
      <c r="AQ190" s="330"/>
    </row>
    <row r="191" spans="2:43">
      <c r="B191" s="183"/>
      <c r="C191" s="183"/>
      <c r="D191" s="183"/>
      <c r="E191" s="183"/>
      <c r="F191" s="183"/>
      <c r="G191" s="183"/>
      <c r="H191" s="183"/>
      <c r="I191" s="183"/>
      <c r="J191" s="183"/>
      <c r="K191" s="196"/>
      <c r="L191" s="1118"/>
      <c r="M191" s="1119"/>
      <c r="N191" s="1118"/>
      <c r="O191" s="1119"/>
      <c r="P191" s="184"/>
      <c r="Q191" s="184"/>
      <c r="R191" s="184"/>
      <c r="S191" s="175"/>
      <c r="T191" s="175"/>
      <c r="U191" s="175"/>
      <c r="V191" s="175"/>
      <c r="W191" s="175"/>
      <c r="X191" s="175"/>
      <c r="Y191" s="175"/>
      <c r="Z191" s="175"/>
      <c r="AA191" s="175"/>
      <c r="AB191" s="175"/>
      <c r="AC191" s="175"/>
      <c r="AD191" s="1114"/>
      <c r="AE191" s="1114"/>
      <c r="AF191" s="1114"/>
      <c r="AG191" s="1114"/>
      <c r="AH191" s="1114"/>
      <c r="AI191" s="173"/>
      <c r="AJ191" s="173"/>
      <c r="AK191" s="173"/>
      <c r="AL191" s="173"/>
      <c r="AM191" s="330"/>
      <c r="AN191" s="330"/>
      <c r="AO191" s="194"/>
      <c r="AP191" s="330"/>
      <c r="AQ191" s="330"/>
    </row>
    <row r="192" spans="2:43">
      <c r="B192" s="183"/>
      <c r="C192" s="183"/>
      <c r="D192" s="183"/>
      <c r="E192" s="183"/>
      <c r="F192" s="183"/>
      <c r="G192" s="183"/>
      <c r="H192" s="183"/>
      <c r="I192" s="183"/>
      <c r="J192" s="183"/>
      <c r="K192" s="196"/>
      <c r="L192" s="1118"/>
      <c r="M192" s="1119"/>
      <c r="N192" s="1118"/>
      <c r="O192" s="1119"/>
      <c r="P192" s="184"/>
      <c r="Q192" s="184"/>
      <c r="R192" s="184"/>
      <c r="S192" s="175"/>
      <c r="T192" s="175"/>
      <c r="U192" s="175"/>
      <c r="V192" s="175"/>
      <c r="W192" s="175"/>
      <c r="X192" s="175"/>
      <c r="Y192" s="175"/>
      <c r="Z192" s="175"/>
      <c r="AA192" s="175"/>
      <c r="AB192" s="175"/>
      <c r="AC192" s="175"/>
      <c r="AD192" s="1114"/>
      <c r="AE192" s="1114"/>
      <c r="AF192" s="1114"/>
      <c r="AG192" s="1114"/>
      <c r="AH192" s="1114"/>
      <c r="AI192" s="173"/>
      <c r="AJ192" s="173"/>
      <c r="AK192" s="173"/>
      <c r="AL192" s="173"/>
      <c r="AM192" s="330"/>
      <c r="AN192" s="330"/>
      <c r="AO192" s="194"/>
      <c r="AP192" s="330"/>
      <c r="AQ192" s="330"/>
    </row>
    <row r="193" spans="2:43">
      <c r="B193" s="183"/>
      <c r="C193" s="183"/>
      <c r="D193" s="183"/>
      <c r="E193" s="183"/>
      <c r="F193" s="183"/>
      <c r="G193" s="183"/>
      <c r="H193" s="183"/>
      <c r="I193" s="183"/>
      <c r="J193" s="183"/>
      <c r="K193" s="196"/>
      <c r="L193" s="1118"/>
      <c r="M193" s="1119"/>
      <c r="N193" s="1118"/>
      <c r="O193" s="1119"/>
      <c r="P193" s="184"/>
      <c r="Q193" s="184"/>
      <c r="R193" s="184"/>
      <c r="S193" s="175"/>
      <c r="T193" s="175"/>
      <c r="U193" s="175"/>
      <c r="V193" s="175"/>
      <c r="W193" s="175"/>
      <c r="X193" s="175"/>
      <c r="Y193" s="175"/>
      <c r="Z193" s="175"/>
      <c r="AA193" s="175"/>
      <c r="AB193" s="175"/>
      <c r="AC193" s="175"/>
      <c r="AD193" s="1114"/>
      <c r="AE193" s="1114"/>
      <c r="AF193" s="1114"/>
      <c r="AG193" s="1114"/>
      <c r="AH193" s="1114"/>
      <c r="AI193" s="173"/>
      <c r="AJ193" s="173"/>
      <c r="AK193" s="173"/>
      <c r="AL193" s="173"/>
      <c r="AM193" s="330"/>
      <c r="AN193" s="330"/>
      <c r="AO193" s="194"/>
      <c r="AP193" s="330"/>
      <c r="AQ193" s="330"/>
    </row>
    <row r="194" spans="2:43">
      <c r="B194" s="183"/>
      <c r="C194" s="183"/>
      <c r="D194" s="183"/>
      <c r="E194" s="183"/>
      <c r="F194" s="183"/>
      <c r="G194" s="183"/>
      <c r="H194" s="183"/>
      <c r="I194" s="183"/>
      <c r="J194" s="183"/>
      <c r="K194" s="196"/>
      <c r="L194" s="1118"/>
      <c r="M194" s="1119"/>
      <c r="N194" s="1118"/>
      <c r="O194" s="1119"/>
      <c r="P194" s="184"/>
      <c r="Q194" s="184"/>
      <c r="R194" s="184"/>
      <c r="S194" s="175"/>
      <c r="T194" s="175"/>
      <c r="U194" s="175"/>
      <c r="V194" s="175"/>
      <c r="W194" s="175"/>
      <c r="X194" s="175"/>
      <c r="Y194" s="175"/>
      <c r="Z194" s="175"/>
      <c r="AA194" s="175"/>
      <c r="AB194" s="175"/>
      <c r="AC194" s="175"/>
      <c r="AD194" s="1114"/>
      <c r="AE194" s="1114"/>
      <c r="AF194" s="1114"/>
      <c r="AG194" s="1114"/>
      <c r="AH194" s="1114"/>
      <c r="AI194" s="173"/>
      <c r="AJ194" s="173"/>
      <c r="AK194" s="173"/>
      <c r="AL194" s="173"/>
      <c r="AM194" s="330"/>
      <c r="AN194" s="330"/>
      <c r="AO194" s="194"/>
      <c r="AP194" s="330"/>
      <c r="AQ194" s="330"/>
    </row>
    <row r="195" spans="2:43">
      <c r="B195" s="183"/>
      <c r="C195" s="183"/>
      <c r="D195" s="183"/>
      <c r="E195" s="183"/>
      <c r="F195" s="183"/>
      <c r="G195" s="183"/>
      <c r="H195" s="183"/>
      <c r="I195" s="183"/>
      <c r="J195" s="183"/>
      <c r="K195" s="196"/>
      <c r="L195" s="1118"/>
      <c r="M195" s="1119"/>
      <c r="N195" s="1118"/>
      <c r="O195" s="1119"/>
      <c r="P195" s="184"/>
      <c r="Q195" s="184"/>
      <c r="R195" s="184"/>
      <c r="S195" s="175"/>
      <c r="T195" s="175"/>
      <c r="U195" s="175"/>
      <c r="V195" s="175"/>
      <c r="W195" s="175"/>
      <c r="X195" s="175"/>
      <c r="Y195" s="175"/>
      <c r="Z195" s="175"/>
      <c r="AA195" s="175"/>
      <c r="AB195" s="175"/>
      <c r="AC195" s="175"/>
      <c r="AD195" s="1114"/>
      <c r="AE195" s="1114"/>
      <c r="AF195" s="1114"/>
      <c r="AG195" s="1114"/>
      <c r="AH195" s="1114"/>
      <c r="AI195" s="173"/>
      <c r="AJ195" s="173"/>
      <c r="AK195" s="173"/>
      <c r="AL195" s="173"/>
      <c r="AM195" s="330"/>
      <c r="AN195" s="330"/>
      <c r="AO195" s="194"/>
      <c r="AP195" s="330"/>
      <c r="AQ195" s="330"/>
    </row>
    <row r="196" spans="2:43">
      <c r="B196" s="183"/>
      <c r="C196" s="183"/>
      <c r="D196" s="183"/>
      <c r="E196" s="183"/>
      <c r="F196" s="183"/>
      <c r="G196" s="183"/>
      <c r="H196" s="183"/>
      <c r="I196" s="183"/>
      <c r="J196" s="183"/>
      <c r="K196" s="196"/>
      <c r="L196" s="1118"/>
      <c r="M196" s="1119"/>
      <c r="N196" s="1118"/>
      <c r="O196" s="1119"/>
      <c r="P196" s="184"/>
      <c r="Q196" s="184"/>
      <c r="R196" s="184"/>
      <c r="S196" s="175"/>
      <c r="T196" s="175"/>
      <c r="U196" s="175"/>
      <c r="V196" s="175"/>
      <c r="W196" s="175"/>
      <c r="X196" s="175"/>
      <c r="Y196" s="175"/>
      <c r="Z196" s="175"/>
      <c r="AA196" s="175"/>
      <c r="AB196" s="175"/>
      <c r="AC196" s="175"/>
      <c r="AD196" s="1114"/>
      <c r="AE196" s="1114"/>
      <c r="AF196" s="1114"/>
      <c r="AG196" s="1114"/>
      <c r="AH196" s="1114"/>
      <c r="AI196" s="173"/>
      <c r="AJ196" s="173"/>
      <c r="AK196" s="173"/>
      <c r="AL196" s="173"/>
      <c r="AM196" s="330"/>
      <c r="AN196" s="330"/>
      <c r="AO196" s="194"/>
      <c r="AP196" s="330"/>
      <c r="AQ196" s="330"/>
    </row>
    <row r="197" spans="2:43">
      <c r="B197" s="183"/>
      <c r="C197" s="183"/>
      <c r="D197" s="183"/>
      <c r="E197" s="183"/>
      <c r="F197" s="183"/>
      <c r="G197" s="183"/>
      <c r="H197" s="183"/>
      <c r="I197" s="183"/>
      <c r="J197" s="183"/>
      <c r="K197" s="196"/>
      <c r="L197" s="1118"/>
      <c r="M197" s="1119"/>
      <c r="N197" s="1118"/>
      <c r="O197" s="1119"/>
      <c r="P197" s="184"/>
      <c r="Q197" s="184"/>
      <c r="R197" s="184"/>
      <c r="S197" s="175"/>
      <c r="T197" s="175"/>
      <c r="U197" s="175"/>
      <c r="V197" s="175"/>
      <c r="W197" s="175"/>
      <c r="X197" s="175"/>
      <c r="Y197" s="175"/>
      <c r="Z197" s="175"/>
      <c r="AA197" s="175"/>
      <c r="AB197" s="175"/>
      <c r="AC197" s="175"/>
      <c r="AD197" s="1114"/>
      <c r="AE197" s="1114"/>
      <c r="AF197" s="1114"/>
      <c r="AG197" s="1114"/>
      <c r="AH197" s="1114"/>
      <c r="AI197" s="173"/>
      <c r="AJ197" s="173"/>
      <c r="AK197" s="173"/>
      <c r="AL197" s="173"/>
      <c r="AM197" s="330"/>
      <c r="AN197" s="330"/>
      <c r="AO197" s="194"/>
      <c r="AP197" s="330"/>
      <c r="AQ197" s="330"/>
    </row>
    <row r="198" spans="2:43">
      <c r="B198" s="183"/>
      <c r="C198" s="183"/>
      <c r="D198" s="183"/>
      <c r="E198" s="183"/>
      <c r="F198" s="183"/>
      <c r="G198" s="183"/>
      <c r="H198" s="183"/>
      <c r="I198" s="183"/>
      <c r="J198" s="183"/>
      <c r="K198" s="196"/>
      <c r="L198" s="1118"/>
      <c r="M198" s="1119"/>
      <c r="N198" s="1118"/>
      <c r="O198" s="1119"/>
      <c r="P198" s="184"/>
      <c r="Q198" s="184"/>
      <c r="R198" s="184"/>
      <c r="S198" s="175"/>
      <c r="T198" s="175"/>
      <c r="U198" s="175"/>
      <c r="V198" s="175"/>
      <c r="W198" s="175"/>
      <c r="X198" s="175"/>
      <c r="Y198" s="175"/>
      <c r="Z198" s="175"/>
      <c r="AA198" s="175"/>
      <c r="AB198" s="175"/>
      <c r="AC198" s="175"/>
      <c r="AD198" s="1114"/>
      <c r="AE198" s="1114"/>
      <c r="AF198" s="1114"/>
      <c r="AG198" s="1114"/>
      <c r="AH198" s="1114"/>
      <c r="AI198" s="173"/>
      <c r="AJ198" s="173"/>
      <c r="AK198" s="173"/>
      <c r="AL198" s="173"/>
      <c r="AM198" s="330"/>
      <c r="AN198" s="330"/>
      <c r="AO198" s="194"/>
      <c r="AP198" s="330"/>
      <c r="AQ198" s="330"/>
    </row>
    <row r="199" spans="2:43">
      <c r="B199" s="183"/>
      <c r="C199" s="183"/>
      <c r="D199" s="183"/>
      <c r="E199" s="183"/>
      <c r="F199" s="183"/>
      <c r="G199" s="183"/>
      <c r="H199" s="183"/>
      <c r="I199" s="183"/>
      <c r="J199" s="183"/>
      <c r="K199" s="196"/>
      <c r="L199" s="1118"/>
      <c r="M199" s="1119"/>
      <c r="N199" s="1118"/>
      <c r="O199" s="1119"/>
      <c r="P199" s="184"/>
      <c r="Q199" s="184"/>
      <c r="R199" s="184"/>
      <c r="S199" s="175"/>
      <c r="T199" s="175"/>
      <c r="U199" s="175"/>
      <c r="V199" s="175"/>
      <c r="W199" s="175"/>
      <c r="X199" s="175"/>
      <c r="Y199" s="175"/>
      <c r="Z199" s="175"/>
      <c r="AA199" s="175"/>
      <c r="AB199" s="175"/>
      <c r="AC199" s="175"/>
      <c r="AD199" s="1114"/>
      <c r="AE199" s="1114"/>
      <c r="AF199" s="1114"/>
      <c r="AG199" s="1114"/>
      <c r="AH199" s="1114"/>
      <c r="AI199" s="173"/>
      <c r="AJ199" s="173"/>
      <c r="AK199" s="173"/>
      <c r="AL199" s="173"/>
      <c r="AM199" s="330"/>
      <c r="AN199" s="330"/>
      <c r="AO199" s="194"/>
      <c r="AP199" s="330"/>
      <c r="AQ199" s="330"/>
    </row>
    <row r="200" spans="2:43">
      <c r="B200" s="183"/>
      <c r="C200" s="183"/>
      <c r="D200" s="183"/>
      <c r="E200" s="183"/>
      <c r="F200" s="183"/>
      <c r="G200" s="183"/>
      <c r="H200" s="183"/>
      <c r="I200" s="183"/>
      <c r="J200" s="183"/>
      <c r="K200" s="196"/>
      <c r="L200" s="1118"/>
      <c r="M200" s="1119"/>
      <c r="N200" s="1118"/>
      <c r="O200" s="1119"/>
      <c r="P200" s="184"/>
      <c r="Q200" s="184"/>
      <c r="R200" s="184"/>
      <c r="S200" s="175"/>
      <c r="T200" s="175"/>
      <c r="U200" s="175"/>
      <c r="V200" s="175"/>
      <c r="W200" s="175"/>
      <c r="X200" s="175"/>
      <c r="Y200" s="175"/>
      <c r="Z200" s="175"/>
      <c r="AA200" s="175"/>
      <c r="AB200" s="175"/>
      <c r="AC200" s="175"/>
      <c r="AD200" s="1114"/>
      <c r="AE200" s="1114"/>
      <c r="AF200" s="1114"/>
      <c r="AG200" s="1114"/>
      <c r="AH200" s="1114"/>
      <c r="AI200" s="173"/>
      <c r="AJ200" s="173"/>
      <c r="AK200" s="173"/>
      <c r="AL200" s="173"/>
      <c r="AM200" s="330"/>
      <c r="AN200" s="330"/>
      <c r="AO200" s="194"/>
      <c r="AP200" s="330"/>
      <c r="AQ200" s="330"/>
    </row>
    <row r="201" spans="2:43">
      <c r="B201" s="183"/>
      <c r="C201" s="183"/>
      <c r="D201" s="183"/>
      <c r="E201" s="183"/>
      <c r="F201" s="183"/>
      <c r="G201" s="183"/>
      <c r="H201" s="183"/>
      <c r="I201" s="183"/>
      <c r="J201" s="183"/>
      <c r="K201" s="196"/>
      <c r="L201" s="1118"/>
      <c r="M201" s="1119"/>
      <c r="N201" s="1118"/>
      <c r="O201" s="1119"/>
      <c r="P201" s="184"/>
      <c r="Q201" s="184"/>
      <c r="R201" s="184"/>
      <c r="S201" s="175"/>
      <c r="T201" s="175"/>
      <c r="U201" s="175"/>
      <c r="V201" s="175"/>
      <c r="W201" s="175"/>
      <c r="X201" s="175"/>
      <c r="Y201" s="175"/>
      <c r="Z201" s="175"/>
      <c r="AA201" s="175"/>
      <c r="AB201" s="175"/>
      <c r="AC201" s="175"/>
      <c r="AD201" s="1114"/>
      <c r="AE201" s="1114"/>
      <c r="AF201" s="1114"/>
      <c r="AG201" s="1114"/>
      <c r="AH201" s="1114"/>
      <c r="AI201" s="173"/>
      <c r="AJ201" s="173"/>
      <c r="AK201" s="173"/>
      <c r="AL201" s="173"/>
      <c r="AM201" s="330"/>
      <c r="AN201" s="330"/>
      <c r="AO201" s="194"/>
      <c r="AP201" s="330"/>
      <c r="AQ201" s="330"/>
    </row>
    <row r="202" spans="2:43">
      <c r="B202" s="183"/>
      <c r="C202" s="183"/>
      <c r="D202" s="183"/>
      <c r="E202" s="183"/>
      <c r="F202" s="183"/>
      <c r="G202" s="183"/>
      <c r="H202" s="183"/>
      <c r="I202" s="183"/>
      <c r="J202" s="183"/>
      <c r="K202" s="196"/>
      <c r="L202" s="1118"/>
      <c r="M202" s="1119"/>
      <c r="N202" s="1118"/>
      <c r="O202" s="1119"/>
      <c r="P202" s="184"/>
      <c r="Q202" s="184"/>
      <c r="R202" s="184"/>
      <c r="S202" s="175"/>
      <c r="T202" s="175"/>
      <c r="U202" s="175"/>
      <c r="V202" s="175"/>
      <c r="W202" s="175"/>
      <c r="X202" s="175"/>
      <c r="Y202" s="175"/>
      <c r="Z202" s="175"/>
      <c r="AA202" s="175"/>
      <c r="AB202" s="175"/>
      <c r="AC202" s="175"/>
      <c r="AD202" s="1114"/>
      <c r="AE202" s="1114"/>
      <c r="AF202" s="1114"/>
      <c r="AG202" s="1114"/>
      <c r="AH202" s="1114"/>
      <c r="AI202" s="173"/>
      <c r="AJ202" s="173"/>
      <c r="AK202" s="173"/>
      <c r="AL202" s="173"/>
      <c r="AM202" s="330"/>
      <c r="AN202" s="330"/>
      <c r="AO202" s="194"/>
      <c r="AP202" s="330"/>
      <c r="AQ202" s="330"/>
    </row>
    <row r="203" spans="2:43">
      <c r="B203" s="183"/>
      <c r="C203" s="183"/>
      <c r="D203" s="183"/>
      <c r="E203" s="183"/>
      <c r="F203" s="183"/>
      <c r="G203" s="183"/>
      <c r="H203" s="183"/>
      <c r="I203" s="183"/>
      <c r="J203" s="183"/>
      <c r="K203" s="196"/>
      <c r="L203" s="1118"/>
      <c r="M203" s="1119"/>
      <c r="N203" s="1118"/>
      <c r="O203" s="1119"/>
      <c r="P203" s="184"/>
      <c r="Q203" s="184"/>
      <c r="R203" s="184"/>
      <c r="S203" s="175"/>
      <c r="T203" s="175"/>
      <c r="U203" s="175"/>
      <c r="V203" s="175"/>
      <c r="W203" s="175"/>
      <c r="X203" s="175"/>
      <c r="Y203" s="175"/>
      <c r="Z203" s="175"/>
      <c r="AA203" s="175"/>
      <c r="AB203" s="175"/>
      <c r="AC203" s="175"/>
      <c r="AD203" s="1114"/>
      <c r="AE203" s="1114"/>
      <c r="AF203" s="1114"/>
      <c r="AG203" s="1114"/>
      <c r="AH203" s="1114"/>
      <c r="AI203" s="173"/>
      <c r="AJ203" s="173"/>
      <c r="AK203" s="173"/>
      <c r="AL203" s="173"/>
      <c r="AM203" s="330"/>
      <c r="AN203" s="330"/>
      <c r="AO203" s="194"/>
      <c r="AP203" s="330"/>
      <c r="AQ203" s="330"/>
    </row>
    <row r="204" spans="2:43">
      <c r="B204" s="183"/>
      <c r="C204" s="183"/>
      <c r="D204" s="183"/>
      <c r="E204" s="183"/>
      <c r="F204" s="183"/>
      <c r="G204" s="183"/>
      <c r="H204" s="183"/>
      <c r="I204" s="183"/>
      <c r="J204" s="183"/>
      <c r="K204" s="196"/>
      <c r="L204" s="1118"/>
      <c r="M204" s="1119"/>
      <c r="N204" s="1118"/>
      <c r="O204" s="1119"/>
      <c r="P204" s="184"/>
      <c r="Q204" s="184"/>
      <c r="R204" s="184"/>
      <c r="S204" s="175"/>
      <c r="T204" s="175"/>
      <c r="U204" s="175"/>
      <c r="V204" s="175"/>
      <c r="W204" s="175"/>
      <c r="X204" s="175"/>
      <c r="Y204" s="175"/>
      <c r="Z204" s="175"/>
      <c r="AA204" s="175"/>
      <c r="AB204" s="175"/>
      <c r="AC204" s="175"/>
      <c r="AD204" s="1114"/>
      <c r="AE204" s="1114"/>
      <c r="AF204" s="1114"/>
      <c r="AG204" s="1114"/>
      <c r="AH204" s="1114"/>
      <c r="AI204" s="173"/>
      <c r="AJ204" s="173"/>
      <c r="AK204" s="173"/>
      <c r="AL204" s="173"/>
      <c r="AM204" s="330"/>
      <c r="AN204" s="330"/>
      <c r="AO204" s="194"/>
      <c r="AP204" s="330"/>
      <c r="AQ204" s="330"/>
    </row>
    <row r="205" spans="2:43">
      <c r="B205" s="183"/>
      <c r="C205" s="183"/>
      <c r="D205" s="183"/>
      <c r="E205" s="183"/>
      <c r="F205" s="183"/>
      <c r="G205" s="183"/>
      <c r="H205" s="183"/>
      <c r="I205" s="183"/>
      <c r="J205" s="183"/>
      <c r="K205" s="196"/>
      <c r="L205" s="1118"/>
      <c r="M205" s="1119"/>
      <c r="N205" s="1118"/>
      <c r="O205" s="1119"/>
      <c r="P205" s="184"/>
      <c r="Q205" s="184"/>
      <c r="R205" s="184"/>
      <c r="S205" s="175"/>
      <c r="T205" s="175"/>
      <c r="U205" s="175"/>
      <c r="V205" s="175"/>
      <c r="W205" s="175"/>
      <c r="X205" s="175"/>
      <c r="Y205" s="175"/>
      <c r="Z205" s="175"/>
      <c r="AA205" s="175"/>
      <c r="AB205" s="175"/>
      <c r="AC205" s="175"/>
      <c r="AD205" s="1114"/>
      <c r="AE205" s="1114"/>
      <c r="AF205" s="1114"/>
      <c r="AG205" s="1114"/>
      <c r="AH205" s="1114"/>
      <c r="AI205" s="173"/>
      <c r="AJ205" s="173"/>
      <c r="AK205" s="173"/>
      <c r="AL205" s="173"/>
      <c r="AM205" s="330"/>
      <c r="AN205" s="330"/>
      <c r="AO205" s="194"/>
      <c r="AP205" s="330"/>
      <c r="AQ205" s="330"/>
    </row>
    <row r="206" spans="2:43">
      <c r="B206" s="183"/>
      <c r="C206" s="183"/>
      <c r="D206" s="183"/>
      <c r="E206" s="183"/>
      <c r="F206" s="183"/>
      <c r="G206" s="183"/>
      <c r="H206" s="183"/>
      <c r="I206" s="183"/>
      <c r="J206" s="183"/>
      <c r="K206" s="196"/>
      <c r="L206" s="1118"/>
      <c r="M206" s="1119"/>
      <c r="N206" s="1118"/>
      <c r="O206" s="1119"/>
      <c r="P206" s="184"/>
      <c r="Q206" s="184"/>
      <c r="R206" s="184"/>
      <c r="S206" s="175"/>
      <c r="T206" s="175"/>
      <c r="U206" s="175"/>
      <c r="V206" s="175"/>
      <c r="W206" s="175"/>
      <c r="X206" s="175"/>
      <c r="Y206" s="175"/>
      <c r="Z206" s="175"/>
      <c r="AA206" s="175"/>
      <c r="AB206" s="175"/>
      <c r="AC206" s="175"/>
      <c r="AD206" s="1114"/>
      <c r="AE206" s="1114"/>
      <c r="AF206" s="1114"/>
      <c r="AG206" s="1114"/>
      <c r="AH206" s="1114"/>
      <c r="AI206" s="173"/>
      <c r="AJ206" s="173"/>
      <c r="AK206" s="173"/>
      <c r="AL206" s="173"/>
      <c r="AM206" s="330"/>
      <c r="AN206" s="330"/>
      <c r="AO206" s="194"/>
      <c r="AP206" s="330"/>
      <c r="AQ206" s="330"/>
    </row>
    <row r="207" spans="2:43">
      <c r="B207" s="183"/>
      <c r="C207" s="183"/>
      <c r="D207" s="183"/>
      <c r="E207" s="183"/>
      <c r="F207" s="183"/>
      <c r="G207" s="183"/>
      <c r="H207" s="183"/>
      <c r="I207" s="183"/>
      <c r="J207" s="183"/>
      <c r="K207" s="196"/>
      <c r="L207" s="1118"/>
      <c r="M207" s="1119"/>
      <c r="N207" s="1118"/>
      <c r="O207" s="1119"/>
      <c r="P207" s="184"/>
      <c r="Q207" s="184"/>
      <c r="R207" s="184"/>
      <c r="S207" s="175"/>
      <c r="T207" s="175"/>
      <c r="U207" s="175"/>
      <c r="V207" s="175"/>
      <c r="W207" s="175"/>
      <c r="X207" s="175"/>
      <c r="Y207" s="175"/>
      <c r="Z207" s="175"/>
      <c r="AA207" s="175"/>
      <c r="AB207" s="175"/>
      <c r="AC207" s="175"/>
      <c r="AD207" s="1114"/>
      <c r="AE207" s="1114"/>
      <c r="AF207" s="1114"/>
      <c r="AG207" s="1114"/>
      <c r="AH207" s="1114"/>
      <c r="AI207" s="173"/>
      <c r="AJ207" s="173"/>
      <c r="AK207" s="173"/>
      <c r="AL207" s="173"/>
      <c r="AM207" s="330"/>
      <c r="AN207" s="330"/>
      <c r="AO207" s="194"/>
      <c r="AP207" s="330"/>
      <c r="AQ207" s="330"/>
    </row>
    <row r="208" spans="2:43">
      <c r="B208" s="183"/>
      <c r="C208" s="183"/>
      <c r="D208" s="183"/>
      <c r="E208" s="183"/>
      <c r="F208" s="183"/>
      <c r="G208" s="183"/>
      <c r="H208" s="183"/>
      <c r="I208" s="183"/>
      <c r="J208" s="183"/>
      <c r="K208" s="196"/>
      <c r="L208" s="1118"/>
      <c r="M208" s="1119"/>
      <c r="N208" s="1118"/>
      <c r="O208" s="1119"/>
      <c r="P208" s="184"/>
      <c r="Q208" s="184"/>
      <c r="R208" s="184"/>
      <c r="S208" s="175"/>
      <c r="T208" s="175"/>
      <c r="U208" s="175"/>
      <c r="V208" s="175"/>
      <c r="W208" s="175"/>
      <c r="X208" s="175"/>
      <c r="Y208" s="175"/>
      <c r="Z208" s="175"/>
      <c r="AA208" s="175"/>
      <c r="AB208" s="175"/>
      <c r="AC208" s="175"/>
      <c r="AD208" s="1114"/>
      <c r="AE208" s="1114"/>
      <c r="AF208" s="1114"/>
      <c r="AG208" s="1114"/>
      <c r="AH208" s="1114"/>
      <c r="AI208" s="173"/>
      <c r="AJ208" s="173"/>
      <c r="AK208" s="173"/>
      <c r="AL208" s="173"/>
      <c r="AM208" s="330"/>
      <c r="AN208" s="330"/>
      <c r="AO208" s="194"/>
      <c r="AP208" s="330"/>
      <c r="AQ208" s="330"/>
    </row>
    <row r="209" spans="2:43">
      <c r="B209" s="183"/>
      <c r="C209" s="183"/>
      <c r="D209" s="183"/>
      <c r="E209" s="183"/>
      <c r="F209" s="183"/>
      <c r="G209" s="183"/>
      <c r="H209" s="183"/>
      <c r="I209" s="183"/>
      <c r="J209" s="183"/>
      <c r="K209" s="196"/>
      <c r="L209" s="1118"/>
      <c r="M209" s="1119"/>
      <c r="N209" s="1118"/>
      <c r="O209" s="1119"/>
      <c r="P209" s="184"/>
      <c r="Q209" s="184"/>
      <c r="R209" s="184"/>
      <c r="S209" s="175"/>
      <c r="T209" s="175"/>
      <c r="U209" s="175"/>
      <c r="V209" s="175"/>
      <c r="W209" s="175"/>
      <c r="X209" s="175"/>
      <c r="Y209" s="175"/>
      <c r="Z209" s="175"/>
      <c r="AA209" s="175"/>
      <c r="AB209" s="175"/>
      <c r="AC209" s="175"/>
      <c r="AD209" s="1114"/>
      <c r="AE209" s="1114"/>
      <c r="AF209" s="1114"/>
      <c r="AG209" s="1114"/>
      <c r="AH209" s="1114"/>
      <c r="AI209" s="173"/>
      <c r="AJ209" s="173"/>
      <c r="AK209" s="173"/>
      <c r="AL209" s="173"/>
      <c r="AM209" s="330"/>
      <c r="AN209" s="330"/>
      <c r="AO209" s="194"/>
      <c r="AP209" s="330"/>
      <c r="AQ209" s="330"/>
    </row>
    <row r="210" spans="2:43">
      <c r="B210" s="183"/>
      <c r="C210" s="183"/>
      <c r="D210" s="183"/>
      <c r="E210" s="183"/>
      <c r="F210" s="183"/>
      <c r="G210" s="183"/>
      <c r="H210" s="183"/>
      <c r="I210" s="183"/>
      <c r="J210" s="183"/>
      <c r="K210" s="196"/>
      <c r="L210" s="1118"/>
      <c r="M210" s="1119"/>
      <c r="N210" s="1118"/>
      <c r="O210" s="1119"/>
      <c r="P210" s="184"/>
      <c r="Q210" s="184"/>
      <c r="R210" s="184"/>
      <c r="S210" s="175"/>
      <c r="T210" s="175"/>
      <c r="U210" s="175"/>
      <c r="V210" s="175"/>
      <c r="W210" s="175"/>
      <c r="X210" s="175"/>
      <c r="Y210" s="175"/>
      <c r="Z210" s="175"/>
      <c r="AA210" s="175"/>
      <c r="AB210" s="175"/>
      <c r="AC210" s="175"/>
      <c r="AD210" s="1114"/>
      <c r="AE210" s="1114"/>
      <c r="AF210" s="1114"/>
      <c r="AG210" s="1114"/>
      <c r="AH210" s="1114"/>
      <c r="AI210" s="173"/>
      <c r="AJ210" s="173"/>
      <c r="AK210" s="173"/>
      <c r="AL210" s="173"/>
      <c r="AM210" s="330"/>
      <c r="AN210" s="330"/>
      <c r="AO210" s="194"/>
      <c r="AP210" s="330"/>
      <c r="AQ210" s="330"/>
    </row>
    <row r="211" spans="2:43">
      <c r="B211" s="183"/>
      <c r="C211" s="183"/>
      <c r="D211" s="183"/>
      <c r="E211" s="183"/>
      <c r="F211" s="183"/>
      <c r="G211" s="183"/>
      <c r="H211" s="183"/>
      <c r="I211" s="183"/>
      <c r="J211" s="183"/>
      <c r="K211" s="196"/>
      <c r="L211" s="1118"/>
      <c r="M211" s="1119"/>
      <c r="N211" s="1118"/>
      <c r="O211" s="1119"/>
      <c r="P211" s="184"/>
      <c r="Q211" s="184"/>
      <c r="R211" s="184"/>
      <c r="S211" s="175"/>
      <c r="T211" s="175"/>
      <c r="U211" s="175"/>
      <c r="V211" s="175"/>
      <c r="W211" s="175"/>
      <c r="X211" s="175"/>
      <c r="Y211" s="175"/>
      <c r="Z211" s="175"/>
      <c r="AA211" s="175"/>
      <c r="AB211" s="175"/>
      <c r="AC211" s="175"/>
      <c r="AD211" s="1114"/>
      <c r="AE211" s="1114"/>
      <c r="AF211" s="1114"/>
      <c r="AG211" s="1114"/>
      <c r="AH211" s="1114"/>
      <c r="AI211" s="173"/>
      <c r="AJ211" s="173"/>
      <c r="AK211" s="173"/>
      <c r="AL211" s="173"/>
      <c r="AM211" s="330"/>
      <c r="AN211" s="330"/>
      <c r="AO211" s="194"/>
      <c r="AP211" s="330"/>
      <c r="AQ211" s="330"/>
    </row>
    <row r="212" spans="2:43">
      <c r="B212" s="183"/>
      <c r="C212" s="183"/>
      <c r="D212" s="183"/>
      <c r="E212" s="183"/>
      <c r="F212" s="183"/>
      <c r="G212" s="183"/>
      <c r="H212" s="183"/>
      <c r="I212" s="183"/>
      <c r="J212" s="183"/>
      <c r="K212" s="196"/>
      <c r="L212" s="1118"/>
      <c r="M212" s="1119"/>
      <c r="N212" s="1118"/>
      <c r="O212" s="1119"/>
      <c r="P212" s="184"/>
      <c r="Q212" s="184"/>
      <c r="R212" s="184"/>
      <c r="S212" s="175"/>
      <c r="T212" s="175"/>
      <c r="U212" s="175"/>
      <c r="V212" s="175"/>
      <c r="W212" s="175"/>
      <c r="X212" s="175"/>
      <c r="Y212" s="175"/>
      <c r="Z212" s="175"/>
      <c r="AA212" s="175"/>
      <c r="AB212" s="175"/>
      <c r="AC212" s="175"/>
      <c r="AD212" s="1114"/>
      <c r="AE212" s="1114"/>
      <c r="AF212" s="1114"/>
      <c r="AG212" s="1114"/>
      <c r="AH212" s="1114"/>
      <c r="AI212" s="173"/>
      <c r="AJ212" s="173"/>
      <c r="AK212" s="173"/>
      <c r="AL212" s="173"/>
      <c r="AM212" s="330"/>
      <c r="AN212" s="330"/>
      <c r="AO212" s="194"/>
      <c r="AP212" s="330"/>
      <c r="AQ212" s="330"/>
    </row>
    <row r="213" spans="2:43">
      <c r="B213" s="183"/>
      <c r="C213" s="183"/>
      <c r="D213" s="183"/>
      <c r="E213" s="183"/>
      <c r="F213" s="183"/>
      <c r="G213" s="183"/>
      <c r="H213" s="183"/>
      <c r="I213" s="183"/>
      <c r="J213" s="183"/>
      <c r="K213" s="196"/>
      <c r="L213" s="1118"/>
      <c r="M213" s="1119"/>
      <c r="N213" s="1118"/>
      <c r="O213" s="1119"/>
      <c r="P213" s="184"/>
      <c r="Q213" s="184"/>
      <c r="R213" s="184"/>
      <c r="S213" s="175"/>
      <c r="T213" s="175"/>
      <c r="U213" s="175"/>
      <c r="V213" s="175"/>
      <c r="W213" s="175"/>
      <c r="X213" s="175"/>
      <c r="Y213" s="175"/>
      <c r="Z213" s="175"/>
      <c r="AA213" s="175"/>
      <c r="AB213" s="175"/>
      <c r="AC213" s="175"/>
      <c r="AD213" s="1114"/>
      <c r="AE213" s="1114"/>
      <c r="AF213" s="1114"/>
      <c r="AG213" s="1114"/>
      <c r="AH213" s="1114"/>
      <c r="AI213" s="173"/>
      <c r="AJ213" s="173"/>
      <c r="AK213" s="173"/>
      <c r="AL213" s="173"/>
      <c r="AM213" s="330"/>
      <c r="AN213" s="330"/>
      <c r="AO213" s="194"/>
      <c r="AP213" s="330"/>
      <c r="AQ213" s="330"/>
    </row>
    <row r="214" spans="2:43">
      <c r="B214" s="183"/>
      <c r="C214" s="183"/>
      <c r="D214" s="183"/>
      <c r="E214" s="183"/>
      <c r="F214" s="183"/>
      <c r="G214" s="183"/>
      <c r="H214" s="183"/>
      <c r="I214" s="183"/>
      <c r="J214" s="183"/>
      <c r="K214" s="196"/>
      <c r="L214" s="1118"/>
      <c r="M214" s="1119"/>
      <c r="N214" s="1118"/>
      <c r="O214" s="1119"/>
      <c r="P214" s="184"/>
      <c r="Q214" s="184"/>
      <c r="R214" s="184"/>
      <c r="S214" s="175"/>
      <c r="T214" s="175"/>
      <c r="U214" s="175"/>
      <c r="V214" s="175"/>
      <c r="W214" s="175"/>
      <c r="X214" s="175"/>
      <c r="Y214" s="175"/>
      <c r="Z214" s="175"/>
      <c r="AA214" s="175"/>
      <c r="AB214" s="175"/>
      <c r="AC214" s="175"/>
      <c r="AD214" s="1114"/>
      <c r="AE214" s="1114"/>
      <c r="AF214" s="1114"/>
      <c r="AG214" s="1114"/>
      <c r="AH214" s="1114"/>
      <c r="AI214" s="173"/>
      <c r="AJ214" s="173"/>
      <c r="AK214" s="173"/>
      <c r="AL214" s="173"/>
      <c r="AM214" s="330"/>
      <c r="AN214" s="330"/>
      <c r="AO214" s="194"/>
      <c r="AP214" s="330"/>
      <c r="AQ214" s="330"/>
    </row>
    <row r="215" spans="2:43">
      <c r="B215" s="183"/>
      <c r="C215" s="183"/>
      <c r="D215" s="183"/>
      <c r="E215" s="183"/>
      <c r="F215" s="183"/>
      <c r="G215" s="183"/>
      <c r="H215" s="183"/>
      <c r="I215" s="183"/>
      <c r="J215" s="183"/>
      <c r="K215" s="196"/>
      <c r="L215" s="1118"/>
      <c r="M215" s="1119"/>
      <c r="N215" s="1118"/>
      <c r="O215" s="1119"/>
      <c r="P215" s="184"/>
      <c r="Q215" s="184"/>
      <c r="R215" s="184"/>
      <c r="S215" s="175"/>
      <c r="T215" s="175"/>
      <c r="U215" s="175"/>
      <c r="V215" s="175"/>
      <c r="W215" s="175"/>
      <c r="X215" s="175"/>
      <c r="Y215" s="175"/>
      <c r="Z215" s="175"/>
      <c r="AA215" s="175"/>
      <c r="AB215" s="175"/>
      <c r="AC215" s="175"/>
      <c r="AD215" s="1114"/>
      <c r="AE215" s="1114"/>
      <c r="AF215" s="1114"/>
      <c r="AG215" s="1114"/>
      <c r="AH215" s="1114"/>
      <c r="AI215" s="173"/>
      <c r="AJ215" s="173"/>
      <c r="AK215" s="173"/>
      <c r="AL215" s="173"/>
      <c r="AM215" s="330"/>
      <c r="AN215" s="330"/>
      <c r="AO215" s="194"/>
      <c r="AP215" s="330"/>
      <c r="AQ215" s="330"/>
    </row>
    <row r="216" spans="2:43">
      <c r="B216" s="183"/>
      <c r="C216" s="183"/>
      <c r="D216" s="183"/>
      <c r="E216" s="183"/>
      <c r="F216" s="183"/>
      <c r="G216" s="183"/>
      <c r="H216" s="183"/>
      <c r="I216" s="183"/>
      <c r="J216" s="183"/>
      <c r="K216" s="196"/>
      <c r="L216" s="1118"/>
      <c r="M216" s="1119"/>
      <c r="N216" s="1118"/>
      <c r="O216" s="1119"/>
      <c r="P216" s="184"/>
      <c r="Q216" s="184"/>
      <c r="R216" s="184"/>
      <c r="S216" s="175"/>
      <c r="T216" s="175"/>
      <c r="U216" s="175"/>
      <c r="V216" s="175"/>
      <c r="W216" s="175"/>
      <c r="X216" s="175"/>
      <c r="Y216" s="175"/>
      <c r="Z216" s="175"/>
      <c r="AA216" s="175"/>
      <c r="AB216" s="175"/>
      <c r="AC216" s="175"/>
      <c r="AD216" s="1114"/>
      <c r="AE216" s="1114"/>
      <c r="AF216" s="1114"/>
      <c r="AG216" s="1114"/>
      <c r="AH216" s="1114"/>
      <c r="AI216" s="173"/>
      <c r="AJ216" s="173"/>
      <c r="AK216" s="173"/>
      <c r="AL216" s="173"/>
      <c r="AM216" s="330"/>
      <c r="AN216" s="330"/>
      <c r="AO216" s="194"/>
      <c r="AP216" s="330"/>
      <c r="AQ216" s="330"/>
    </row>
    <row r="217" spans="2:43">
      <c r="B217" s="183"/>
      <c r="C217" s="183"/>
      <c r="D217" s="183"/>
      <c r="E217" s="183"/>
      <c r="F217" s="183"/>
      <c r="G217" s="183"/>
      <c r="H217" s="183"/>
      <c r="I217" s="183"/>
      <c r="J217" s="183"/>
      <c r="K217" s="196"/>
      <c r="L217" s="1118"/>
      <c r="M217" s="1119"/>
      <c r="N217" s="1118"/>
      <c r="O217" s="1119"/>
      <c r="P217" s="184"/>
      <c r="Q217" s="184"/>
      <c r="R217" s="184"/>
      <c r="S217" s="175"/>
      <c r="T217" s="175"/>
      <c r="U217" s="175"/>
      <c r="V217" s="175"/>
      <c r="W217" s="175"/>
      <c r="X217" s="175"/>
      <c r="Y217" s="175"/>
      <c r="Z217" s="175"/>
      <c r="AA217" s="175"/>
      <c r="AB217" s="175"/>
      <c r="AC217" s="175"/>
      <c r="AD217" s="1114"/>
      <c r="AE217" s="1114"/>
      <c r="AF217" s="1114"/>
      <c r="AG217" s="1114"/>
      <c r="AH217" s="1114"/>
      <c r="AI217" s="173"/>
      <c r="AJ217" s="173"/>
      <c r="AK217" s="173"/>
      <c r="AL217" s="173"/>
      <c r="AM217" s="330"/>
      <c r="AN217" s="330"/>
      <c r="AO217" s="194"/>
      <c r="AP217" s="330"/>
      <c r="AQ217" s="330"/>
    </row>
    <row r="218" spans="2:43">
      <c r="B218" s="183"/>
      <c r="C218" s="183"/>
      <c r="D218" s="183"/>
      <c r="E218" s="183"/>
      <c r="F218" s="183"/>
      <c r="G218" s="183"/>
      <c r="H218" s="183"/>
      <c r="I218" s="183"/>
      <c r="J218" s="183"/>
      <c r="K218" s="196"/>
      <c r="L218" s="1118"/>
      <c r="M218" s="1119"/>
      <c r="N218" s="1118"/>
      <c r="O218" s="1119"/>
      <c r="P218" s="184"/>
      <c r="Q218" s="184"/>
      <c r="R218" s="184"/>
      <c r="S218" s="175"/>
      <c r="T218" s="175"/>
      <c r="U218" s="175"/>
      <c r="V218" s="175"/>
      <c r="W218" s="175"/>
      <c r="X218" s="175"/>
      <c r="Y218" s="175"/>
      <c r="Z218" s="175"/>
      <c r="AA218" s="175"/>
      <c r="AB218" s="175"/>
      <c r="AC218" s="175"/>
      <c r="AD218" s="1114"/>
      <c r="AE218" s="1114"/>
      <c r="AF218" s="1114"/>
      <c r="AG218" s="1114"/>
      <c r="AH218" s="1114"/>
      <c r="AI218" s="173"/>
      <c r="AJ218" s="173"/>
      <c r="AK218" s="173"/>
      <c r="AL218" s="173"/>
      <c r="AM218" s="330"/>
      <c r="AN218" s="330"/>
      <c r="AO218" s="194"/>
      <c r="AP218" s="330"/>
      <c r="AQ218" s="330"/>
    </row>
    <row r="219" spans="2:43">
      <c r="B219" s="183"/>
      <c r="C219" s="183"/>
      <c r="D219" s="183"/>
      <c r="E219" s="183"/>
      <c r="F219" s="183"/>
      <c r="G219" s="183"/>
      <c r="H219" s="183"/>
      <c r="I219" s="183"/>
      <c r="J219" s="183"/>
      <c r="K219" s="196"/>
      <c r="L219" s="1118"/>
      <c r="M219" s="1119"/>
      <c r="N219" s="1118"/>
      <c r="O219" s="1119"/>
      <c r="P219" s="184"/>
      <c r="Q219" s="184"/>
      <c r="R219" s="184"/>
      <c r="S219" s="175"/>
      <c r="T219" s="175"/>
      <c r="U219" s="175"/>
      <c r="V219" s="175"/>
      <c r="W219" s="175"/>
      <c r="X219" s="175"/>
      <c r="Y219" s="175"/>
      <c r="Z219" s="175"/>
      <c r="AA219" s="175"/>
      <c r="AB219" s="175"/>
      <c r="AC219" s="175"/>
      <c r="AD219" s="1114"/>
      <c r="AE219" s="1114"/>
      <c r="AF219" s="1114"/>
      <c r="AG219" s="1114"/>
      <c r="AH219" s="1114"/>
      <c r="AI219" s="173"/>
      <c r="AJ219" s="173"/>
      <c r="AK219" s="173"/>
      <c r="AL219" s="173"/>
      <c r="AM219" s="330"/>
      <c r="AN219" s="330"/>
      <c r="AO219" s="194"/>
      <c r="AP219" s="330"/>
      <c r="AQ219" s="330"/>
    </row>
    <row r="220" spans="2:43">
      <c r="B220" s="183"/>
      <c r="C220" s="183"/>
      <c r="D220" s="183"/>
      <c r="E220" s="183"/>
      <c r="F220" s="183"/>
      <c r="G220" s="183"/>
      <c r="H220" s="183"/>
      <c r="I220" s="183"/>
      <c r="J220" s="183"/>
      <c r="K220" s="196"/>
      <c r="L220" s="1118"/>
      <c r="M220" s="1119"/>
      <c r="N220" s="1118"/>
      <c r="O220" s="1119"/>
      <c r="P220" s="184"/>
      <c r="Q220" s="184"/>
      <c r="R220" s="184"/>
      <c r="S220" s="175"/>
      <c r="T220" s="175"/>
      <c r="U220" s="175"/>
      <c r="V220" s="175"/>
      <c r="W220" s="175"/>
      <c r="X220" s="175"/>
      <c r="Y220" s="175"/>
      <c r="Z220" s="175"/>
      <c r="AA220" s="175"/>
      <c r="AB220" s="175"/>
      <c r="AC220" s="175"/>
      <c r="AD220" s="1114"/>
      <c r="AE220" s="1114"/>
      <c r="AF220" s="1114"/>
      <c r="AG220" s="1114"/>
      <c r="AH220" s="1114"/>
      <c r="AI220" s="173"/>
      <c r="AJ220" s="173"/>
      <c r="AK220" s="173"/>
      <c r="AL220" s="173"/>
      <c r="AM220" s="330"/>
      <c r="AN220" s="330"/>
      <c r="AO220" s="194"/>
      <c r="AP220" s="330"/>
      <c r="AQ220" s="330"/>
    </row>
    <row r="221" spans="2:43">
      <c r="B221" s="183"/>
      <c r="C221" s="183"/>
      <c r="D221" s="183"/>
      <c r="E221" s="183"/>
      <c r="F221" s="183"/>
      <c r="G221" s="183"/>
      <c r="H221" s="183"/>
      <c r="I221" s="183"/>
      <c r="J221" s="183"/>
      <c r="K221" s="196"/>
      <c r="L221" s="1118"/>
      <c r="M221" s="1119"/>
      <c r="N221" s="1118"/>
      <c r="O221" s="1119"/>
      <c r="P221" s="184"/>
      <c r="Q221" s="184"/>
      <c r="R221" s="184"/>
      <c r="S221" s="175"/>
      <c r="T221" s="175"/>
      <c r="U221" s="175"/>
      <c r="V221" s="175"/>
      <c r="W221" s="175"/>
      <c r="X221" s="175"/>
      <c r="Y221" s="175"/>
      <c r="Z221" s="175"/>
      <c r="AA221" s="175"/>
      <c r="AB221" s="175"/>
      <c r="AC221" s="175"/>
      <c r="AD221" s="1114"/>
      <c r="AE221" s="1114"/>
      <c r="AF221" s="1114"/>
      <c r="AG221" s="1114"/>
      <c r="AH221" s="1114"/>
      <c r="AI221" s="173"/>
      <c r="AJ221" s="173"/>
      <c r="AK221" s="173"/>
      <c r="AL221" s="173"/>
      <c r="AM221" s="330"/>
      <c r="AN221" s="330"/>
      <c r="AO221" s="194"/>
      <c r="AP221" s="330"/>
      <c r="AQ221" s="330"/>
    </row>
    <row r="222" spans="2:43">
      <c r="B222" s="183"/>
      <c r="C222" s="183"/>
      <c r="D222" s="183"/>
      <c r="E222" s="183"/>
      <c r="F222" s="183"/>
      <c r="G222" s="183"/>
      <c r="H222" s="183"/>
      <c r="I222" s="183"/>
      <c r="J222" s="183"/>
      <c r="K222" s="196"/>
      <c r="L222" s="1118"/>
      <c r="M222" s="1119"/>
      <c r="N222" s="1118"/>
      <c r="O222" s="1119"/>
      <c r="P222" s="184"/>
      <c r="Q222" s="184"/>
      <c r="R222" s="184"/>
      <c r="S222" s="175"/>
      <c r="T222" s="175"/>
      <c r="U222" s="175"/>
      <c r="V222" s="175"/>
      <c r="W222" s="175"/>
      <c r="X222" s="175"/>
      <c r="Y222" s="175"/>
      <c r="Z222" s="175"/>
      <c r="AA222" s="175"/>
      <c r="AB222" s="175"/>
      <c r="AC222" s="175"/>
      <c r="AD222" s="1114"/>
      <c r="AE222" s="1114"/>
      <c r="AF222" s="1114"/>
      <c r="AG222" s="1114"/>
      <c r="AH222" s="1114"/>
      <c r="AI222" s="173"/>
      <c r="AJ222" s="173"/>
      <c r="AK222" s="173"/>
      <c r="AL222" s="173"/>
      <c r="AM222" s="330"/>
      <c r="AN222" s="330"/>
      <c r="AO222" s="194"/>
      <c r="AP222" s="330"/>
      <c r="AQ222" s="330"/>
    </row>
    <row r="223" spans="2:43">
      <c r="B223" s="183"/>
      <c r="C223" s="183"/>
      <c r="D223" s="183"/>
      <c r="E223" s="183"/>
      <c r="F223" s="183"/>
      <c r="G223" s="183"/>
      <c r="H223" s="183"/>
      <c r="I223" s="183"/>
      <c r="J223" s="183"/>
      <c r="K223" s="196"/>
      <c r="L223" s="1118"/>
      <c r="M223" s="1119"/>
      <c r="N223" s="1118"/>
      <c r="O223" s="1119"/>
      <c r="P223" s="184"/>
      <c r="Q223" s="184"/>
      <c r="R223" s="184"/>
      <c r="S223" s="175"/>
      <c r="T223" s="175"/>
      <c r="U223" s="175"/>
      <c r="V223" s="175"/>
      <c r="W223" s="175"/>
      <c r="X223" s="175"/>
      <c r="Y223" s="175"/>
      <c r="Z223" s="175"/>
      <c r="AA223" s="175"/>
      <c r="AB223" s="175"/>
      <c r="AC223" s="175"/>
      <c r="AD223" s="1114"/>
      <c r="AE223" s="1114"/>
      <c r="AF223" s="1114"/>
      <c r="AG223" s="1114"/>
      <c r="AH223" s="1114"/>
      <c r="AI223" s="173"/>
      <c r="AJ223" s="173"/>
      <c r="AK223" s="173"/>
      <c r="AL223" s="173"/>
      <c r="AM223" s="330"/>
      <c r="AN223" s="330"/>
      <c r="AO223" s="194"/>
      <c r="AP223" s="330"/>
      <c r="AQ223" s="330"/>
    </row>
    <row r="224" spans="2:43">
      <c r="B224" s="183"/>
      <c r="C224" s="183"/>
      <c r="D224" s="183"/>
      <c r="E224" s="183"/>
      <c r="F224" s="183"/>
      <c r="G224" s="183"/>
      <c r="H224" s="183"/>
      <c r="I224" s="183"/>
      <c r="J224" s="183"/>
      <c r="K224" s="196"/>
      <c r="L224" s="1118"/>
      <c r="M224" s="1119"/>
      <c r="N224" s="1118"/>
      <c r="O224" s="1119"/>
      <c r="P224" s="184"/>
      <c r="Q224" s="184"/>
      <c r="R224" s="184"/>
      <c r="S224" s="175"/>
      <c r="T224" s="175"/>
      <c r="U224" s="175"/>
      <c r="V224" s="175"/>
      <c r="W224" s="175"/>
      <c r="X224" s="175"/>
      <c r="Y224" s="175"/>
      <c r="Z224" s="175"/>
      <c r="AA224" s="175"/>
      <c r="AB224" s="175"/>
      <c r="AC224" s="175"/>
      <c r="AD224" s="1114"/>
      <c r="AE224" s="1114"/>
      <c r="AF224" s="1114"/>
      <c r="AG224" s="1114"/>
      <c r="AH224" s="1114"/>
      <c r="AI224" s="173"/>
      <c r="AJ224" s="173"/>
      <c r="AK224" s="173"/>
      <c r="AL224" s="173"/>
      <c r="AM224" s="330"/>
      <c r="AN224" s="330"/>
      <c r="AO224" s="194"/>
      <c r="AP224" s="330"/>
      <c r="AQ224" s="330"/>
    </row>
    <row r="225" spans="2:43">
      <c r="B225" s="183"/>
      <c r="C225" s="183"/>
      <c r="D225" s="183"/>
      <c r="E225" s="183"/>
      <c r="F225" s="183"/>
      <c r="G225" s="183"/>
      <c r="H225" s="183"/>
      <c r="I225" s="183"/>
      <c r="J225" s="183"/>
      <c r="K225" s="196"/>
      <c r="L225" s="1118"/>
      <c r="M225" s="1119"/>
      <c r="N225" s="1118"/>
      <c r="O225" s="1119"/>
      <c r="P225" s="184"/>
      <c r="Q225" s="184"/>
      <c r="R225" s="184"/>
      <c r="S225" s="175"/>
      <c r="T225" s="175"/>
      <c r="U225" s="175"/>
      <c r="V225" s="175"/>
      <c r="W225" s="175"/>
      <c r="X225" s="175"/>
      <c r="Y225" s="175"/>
      <c r="Z225" s="175"/>
      <c r="AA225" s="175"/>
      <c r="AB225" s="175"/>
      <c r="AC225" s="175"/>
      <c r="AD225" s="1114"/>
      <c r="AE225" s="1114"/>
      <c r="AF225" s="1114"/>
      <c r="AG225" s="1114"/>
      <c r="AH225" s="1114"/>
      <c r="AI225" s="173"/>
      <c r="AJ225" s="173"/>
      <c r="AK225" s="173"/>
      <c r="AL225" s="173"/>
      <c r="AM225" s="330"/>
      <c r="AN225" s="330"/>
      <c r="AO225" s="194"/>
      <c r="AP225" s="330"/>
      <c r="AQ225" s="330"/>
    </row>
    <row r="226" spans="2:43">
      <c r="B226" s="183"/>
      <c r="C226" s="183"/>
      <c r="D226" s="183"/>
      <c r="E226" s="183"/>
      <c r="F226" s="183"/>
      <c r="G226" s="183"/>
      <c r="H226" s="183"/>
      <c r="I226" s="183"/>
      <c r="J226" s="183"/>
      <c r="K226" s="196"/>
      <c r="L226" s="1118"/>
      <c r="M226" s="1119"/>
      <c r="N226" s="1118"/>
      <c r="O226" s="1119"/>
      <c r="P226" s="184"/>
      <c r="Q226" s="184"/>
      <c r="R226" s="184"/>
      <c r="S226" s="175"/>
      <c r="T226" s="175"/>
      <c r="U226" s="175"/>
      <c r="V226" s="175"/>
      <c r="W226" s="175"/>
      <c r="X226" s="175"/>
      <c r="Y226" s="175"/>
      <c r="Z226" s="175"/>
      <c r="AA226" s="175"/>
      <c r="AB226" s="175"/>
      <c r="AC226" s="175"/>
      <c r="AD226" s="1114"/>
      <c r="AE226" s="1114"/>
      <c r="AF226" s="1114"/>
      <c r="AG226" s="1114"/>
      <c r="AH226" s="1114"/>
      <c r="AI226" s="173"/>
      <c r="AJ226" s="173"/>
      <c r="AK226" s="173"/>
      <c r="AL226" s="173"/>
      <c r="AM226" s="330"/>
      <c r="AN226" s="330"/>
      <c r="AO226" s="194"/>
      <c r="AP226" s="330"/>
      <c r="AQ226" s="330"/>
    </row>
    <row r="227" spans="2:43">
      <c r="B227" s="183"/>
      <c r="C227" s="183"/>
      <c r="D227" s="183"/>
      <c r="E227" s="183"/>
      <c r="F227" s="183"/>
      <c r="G227" s="183"/>
      <c r="H227" s="183"/>
      <c r="I227" s="183"/>
      <c r="J227" s="183"/>
      <c r="K227" s="196"/>
      <c r="L227" s="1118"/>
      <c r="M227" s="1119"/>
      <c r="N227" s="1118"/>
      <c r="O227" s="1119"/>
      <c r="P227" s="184"/>
      <c r="Q227" s="184"/>
      <c r="R227" s="184"/>
      <c r="S227" s="175"/>
      <c r="T227" s="175"/>
      <c r="U227" s="175"/>
      <c r="V227" s="175"/>
      <c r="W227" s="175"/>
      <c r="X227" s="175"/>
      <c r="Y227" s="175"/>
      <c r="Z227" s="175"/>
      <c r="AA227" s="175"/>
      <c r="AB227" s="175"/>
      <c r="AC227" s="175"/>
      <c r="AD227" s="1114"/>
      <c r="AE227" s="1114"/>
      <c r="AF227" s="1114"/>
      <c r="AG227" s="1114"/>
      <c r="AH227" s="1114"/>
      <c r="AI227" s="173"/>
      <c r="AJ227" s="173"/>
      <c r="AK227" s="173"/>
      <c r="AL227" s="173"/>
      <c r="AM227" s="330"/>
      <c r="AN227" s="330"/>
      <c r="AO227" s="194"/>
      <c r="AP227" s="330"/>
      <c r="AQ227" s="330"/>
    </row>
    <row r="228" spans="2:43">
      <c r="B228" s="183"/>
      <c r="C228" s="183"/>
      <c r="D228" s="183"/>
      <c r="E228" s="183"/>
      <c r="F228" s="183"/>
      <c r="G228" s="183"/>
      <c r="H228" s="183"/>
      <c r="I228" s="183"/>
      <c r="J228" s="183"/>
      <c r="K228" s="196"/>
      <c r="L228" s="1118"/>
      <c r="M228" s="1119"/>
      <c r="N228" s="1118"/>
      <c r="O228" s="1119"/>
      <c r="P228" s="184"/>
      <c r="Q228" s="184"/>
      <c r="R228" s="184"/>
      <c r="S228" s="175"/>
      <c r="T228" s="175"/>
      <c r="U228" s="175"/>
      <c r="V228" s="175"/>
      <c r="W228" s="175"/>
      <c r="X228" s="175"/>
      <c r="Y228" s="175"/>
      <c r="Z228" s="175"/>
      <c r="AA228" s="175"/>
      <c r="AB228" s="175"/>
      <c r="AC228" s="175"/>
      <c r="AD228" s="1114"/>
      <c r="AE228" s="1114"/>
      <c r="AF228" s="1114"/>
      <c r="AG228" s="1114"/>
      <c r="AH228" s="1114"/>
      <c r="AI228" s="173"/>
      <c r="AJ228" s="173"/>
      <c r="AK228" s="173"/>
      <c r="AL228" s="173"/>
      <c r="AM228" s="330"/>
      <c r="AN228" s="330"/>
      <c r="AO228" s="194"/>
      <c r="AP228" s="330"/>
      <c r="AQ228" s="330"/>
    </row>
    <row r="229" spans="2:43">
      <c r="B229" s="183"/>
      <c r="C229" s="183"/>
      <c r="D229" s="183"/>
      <c r="E229" s="183"/>
      <c r="F229" s="183"/>
      <c r="G229" s="183"/>
      <c r="H229" s="183"/>
      <c r="I229" s="183"/>
      <c r="J229" s="183"/>
      <c r="K229" s="196"/>
      <c r="L229" s="1118"/>
      <c r="M229" s="1119"/>
      <c r="N229" s="1118"/>
      <c r="O229" s="1119"/>
      <c r="P229" s="184"/>
      <c r="Q229" s="184"/>
      <c r="R229" s="184"/>
      <c r="S229" s="175"/>
      <c r="T229" s="175"/>
      <c r="U229" s="175"/>
      <c r="V229" s="175"/>
      <c r="W229" s="175"/>
      <c r="X229" s="175"/>
      <c r="Y229" s="175"/>
      <c r="Z229" s="175"/>
      <c r="AA229" s="175"/>
      <c r="AB229" s="175"/>
      <c r="AC229" s="175"/>
      <c r="AD229" s="1114"/>
      <c r="AE229" s="1114"/>
      <c r="AF229" s="1114"/>
      <c r="AG229" s="1114"/>
      <c r="AH229" s="1114"/>
      <c r="AI229" s="173"/>
      <c r="AJ229" s="173"/>
      <c r="AK229" s="173"/>
      <c r="AL229" s="173"/>
      <c r="AM229" s="330"/>
      <c r="AN229" s="330"/>
      <c r="AO229" s="194"/>
      <c r="AP229" s="330"/>
      <c r="AQ229" s="330"/>
    </row>
    <row r="230" spans="2:43">
      <c r="B230" s="183"/>
      <c r="C230" s="183"/>
      <c r="D230" s="183"/>
      <c r="E230" s="183"/>
      <c r="F230" s="183"/>
      <c r="G230" s="183"/>
      <c r="H230" s="183"/>
      <c r="I230" s="183"/>
      <c r="J230" s="183"/>
      <c r="K230" s="196"/>
      <c r="L230" s="1118"/>
      <c r="M230" s="1119"/>
      <c r="N230" s="1118"/>
      <c r="O230" s="1119"/>
      <c r="P230" s="184"/>
      <c r="Q230" s="184"/>
      <c r="R230" s="184"/>
      <c r="S230" s="175"/>
      <c r="T230" s="175"/>
      <c r="U230" s="175"/>
      <c r="V230" s="175"/>
      <c r="W230" s="175"/>
      <c r="X230" s="175"/>
      <c r="Y230" s="175"/>
      <c r="Z230" s="175"/>
      <c r="AA230" s="175"/>
      <c r="AB230" s="175"/>
      <c r="AC230" s="175"/>
      <c r="AD230" s="1114"/>
      <c r="AE230" s="1114"/>
      <c r="AF230" s="1114"/>
      <c r="AG230" s="1114"/>
      <c r="AH230" s="1114"/>
      <c r="AI230" s="173"/>
      <c r="AJ230" s="173"/>
      <c r="AK230" s="173"/>
      <c r="AL230" s="173"/>
      <c r="AM230" s="330"/>
      <c r="AN230" s="330"/>
      <c r="AO230" s="194"/>
      <c r="AP230" s="330"/>
      <c r="AQ230" s="330"/>
    </row>
    <row r="231" spans="2:43">
      <c r="B231" s="183"/>
      <c r="C231" s="183"/>
      <c r="D231" s="183"/>
      <c r="E231" s="183"/>
      <c r="F231" s="183"/>
      <c r="G231" s="183"/>
      <c r="H231" s="183"/>
      <c r="I231" s="183"/>
      <c r="J231" s="183"/>
      <c r="K231" s="196"/>
      <c r="L231" s="1118"/>
      <c r="M231" s="1119"/>
      <c r="N231" s="1118"/>
      <c r="O231" s="1119"/>
      <c r="P231" s="184"/>
      <c r="Q231" s="184"/>
      <c r="R231" s="184"/>
      <c r="S231" s="175"/>
      <c r="T231" s="175"/>
      <c r="U231" s="175"/>
      <c r="V231" s="175"/>
      <c r="W231" s="175"/>
      <c r="X231" s="175"/>
      <c r="Y231" s="175"/>
      <c r="Z231" s="175"/>
      <c r="AA231" s="175"/>
      <c r="AB231" s="175"/>
      <c r="AC231" s="175"/>
      <c r="AD231" s="1114"/>
      <c r="AE231" s="1114"/>
      <c r="AF231" s="1114"/>
      <c r="AG231" s="1114"/>
      <c r="AH231" s="1114"/>
      <c r="AI231" s="173"/>
      <c r="AJ231" s="173"/>
      <c r="AK231" s="173"/>
      <c r="AL231" s="173"/>
      <c r="AM231" s="330"/>
      <c r="AN231" s="330"/>
      <c r="AO231" s="194"/>
      <c r="AP231" s="330"/>
      <c r="AQ231" s="330"/>
    </row>
    <row r="232" spans="2:43">
      <c r="B232" s="183"/>
      <c r="C232" s="183"/>
      <c r="D232" s="183"/>
      <c r="E232" s="183"/>
      <c r="F232" s="183"/>
      <c r="G232" s="183"/>
      <c r="H232" s="183"/>
      <c r="I232" s="183"/>
      <c r="J232" s="183"/>
      <c r="K232" s="196"/>
      <c r="L232" s="1118"/>
      <c r="M232" s="1119"/>
      <c r="N232" s="1118"/>
      <c r="O232" s="1119"/>
      <c r="P232" s="184"/>
      <c r="Q232" s="184"/>
      <c r="R232" s="184"/>
      <c r="S232" s="175"/>
      <c r="T232" s="175"/>
      <c r="U232" s="175"/>
      <c r="V232" s="175"/>
      <c r="W232" s="175"/>
      <c r="X232" s="175"/>
      <c r="Y232" s="175"/>
      <c r="Z232" s="175"/>
      <c r="AA232" s="175"/>
      <c r="AB232" s="175"/>
      <c r="AC232" s="175"/>
      <c r="AD232" s="1114"/>
      <c r="AE232" s="1114"/>
      <c r="AF232" s="1114"/>
      <c r="AG232" s="1114"/>
      <c r="AH232" s="1114"/>
      <c r="AI232" s="173"/>
      <c r="AJ232" s="173"/>
      <c r="AK232" s="173"/>
      <c r="AL232" s="173"/>
      <c r="AM232" s="330"/>
      <c r="AN232" s="330"/>
      <c r="AO232" s="194"/>
      <c r="AP232" s="330"/>
      <c r="AQ232" s="330"/>
    </row>
    <row r="233" spans="2:43">
      <c r="B233" s="183"/>
      <c r="C233" s="183"/>
      <c r="D233" s="183"/>
      <c r="E233" s="183"/>
      <c r="F233" s="183"/>
      <c r="G233" s="183"/>
      <c r="H233" s="183"/>
      <c r="I233" s="183"/>
      <c r="J233" s="183"/>
      <c r="K233" s="196"/>
      <c r="L233" s="1118"/>
      <c r="M233" s="1119"/>
      <c r="N233" s="1118"/>
      <c r="O233" s="1119"/>
      <c r="P233" s="184"/>
      <c r="Q233" s="184"/>
      <c r="R233" s="184"/>
      <c r="S233" s="175"/>
      <c r="T233" s="175"/>
      <c r="U233" s="175"/>
      <c r="V233" s="175"/>
      <c r="W233" s="175"/>
      <c r="X233" s="175"/>
      <c r="Y233" s="175"/>
      <c r="Z233" s="175"/>
      <c r="AA233" s="175"/>
      <c r="AB233" s="175"/>
      <c r="AC233" s="175"/>
      <c r="AD233" s="1114"/>
      <c r="AE233" s="1114"/>
      <c r="AF233" s="1114"/>
      <c r="AG233" s="1114"/>
      <c r="AH233" s="1114"/>
      <c r="AI233" s="173"/>
      <c r="AJ233" s="173"/>
      <c r="AK233" s="173"/>
      <c r="AL233" s="173"/>
      <c r="AM233" s="330"/>
      <c r="AN233" s="330"/>
      <c r="AO233" s="194"/>
      <c r="AP233" s="330"/>
      <c r="AQ233" s="330"/>
    </row>
    <row r="234" spans="2:43">
      <c r="B234" s="183"/>
      <c r="C234" s="183"/>
      <c r="D234" s="183"/>
      <c r="E234" s="183"/>
      <c r="F234" s="183"/>
      <c r="G234" s="183"/>
      <c r="H234" s="183"/>
      <c r="I234" s="183"/>
      <c r="J234" s="183"/>
      <c r="K234" s="196"/>
      <c r="L234" s="1118"/>
      <c r="M234" s="1119"/>
      <c r="N234" s="1118"/>
      <c r="O234" s="1119"/>
      <c r="P234" s="184"/>
      <c r="Q234" s="184"/>
      <c r="R234" s="184"/>
      <c r="S234" s="175"/>
      <c r="T234" s="175"/>
      <c r="U234" s="175"/>
      <c r="V234" s="175"/>
      <c r="W234" s="175"/>
      <c r="X234" s="175"/>
      <c r="Y234" s="175"/>
      <c r="Z234" s="175"/>
      <c r="AA234" s="175"/>
      <c r="AB234" s="175"/>
      <c r="AC234" s="175"/>
      <c r="AD234" s="1114"/>
      <c r="AE234" s="1114"/>
      <c r="AF234" s="1114"/>
      <c r="AG234" s="1114"/>
      <c r="AH234" s="1114"/>
      <c r="AI234" s="173"/>
      <c r="AJ234" s="173"/>
      <c r="AK234" s="173"/>
      <c r="AL234" s="173"/>
      <c r="AM234" s="330"/>
      <c r="AN234" s="330"/>
      <c r="AO234" s="194"/>
      <c r="AP234" s="330"/>
      <c r="AQ234" s="330"/>
    </row>
    <row r="235" spans="2:43">
      <c r="B235" s="183"/>
      <c r="C235" s="183"/>
      <c r="D235" s="183"/>
      <c r="E235" s="183"/>
      <c r="F235" s="183"/>
      <c r="G235" s="183"/>
      <c r="H235" s="183"/>
      <c r="I235" s="183"/>
      <c r="J235" s="183"/>
      <c r="K235" s="196"/>
      <c r="L235" s="1118"/>
      <c r="M235" s="1119"/>
      <c r="N235" s="1118"/>
      <c r="O235" s="1119"/>
      <c r="P235" s="184"/>
      <c r="Q235" s="184"/>
      <c r="R235" s="184"/>
      <c r="S235" s="175"/>
      <c r="T235" s="175"/>
      <c r="U235" s="175"/>
      <c r="V235" s="175"/>
      <c r="W235" s="175"/>
      <c r="X235" s="175"/>
      <c r="Y235" s="175"/>
      <c r="Z235" s="175"/>
      <c r="AA235" s="175"/>
      <c r="AB235" s="175"/>
      <c r="AC235" s="175"/>
      <c r="AD235" s="1114"/>
      <c r="AE235" s="1114"/>
      <c r="AF235" s="1114"/>
      <c r="AG235" s="1114"/>
      <c r="AH235" s="1114"/>
      <c r="AI235" s="173"/>
      <c r="AJ235" s="173"/>
      <c r="AK235" s="173"/>
      <c r="AL235" s="173"/>
      <c r="AM235" s="330"/>
      <c r="AN235" s="330"/>
      <c r="AO235" s="194"/>
      <c r="AP235" s="330"/>
      <c r="AQ235" s="330"/>
    </row>
    <row r="236" spans="2:43">
      <c r="B236" s="183"/>
      <c r="C236" s="183"/>
      <c r="D236" s="183"/>
      <c r="E236" s="183"/>
      <c r="F236" s="183"/>
      <c r="G236" s="183"/>
      <c r="H236" s="183"/>
      <c r="I236" s="183"/>
      <c r="J236" s="183"/>
      <c r="K236" s="196"/>
      <c r="L236" s="1118"/>
      <c r="M236" s="1119"/>
      <c r="N236" s="1118"/>
      <c r="O236" s="1119"/>
      <c r="P236" s="184"/>
      <c r="Q236" s="184"/>
      <c r="R236" s="184"/>
      <c r="S236" s="175"/>
      <c r="T236" s="175"/>
      <c r="U236" s="175"/>
      <c r="V236" s="175"/>
      <c r="W236" s="175"/>
      <c r="X236" s="175"/>
      <c r="Y236" s="175"/>
      <c r="Z236" s="175"/>
      <c r="AA236" s="175"/>
      <c r="AB236" s="175"/>
      <c r="AC236" s="175"/>
      <c r="AD236" s="1114"/>
      <c r="AE236" s="1114"/>
      <c r="AF236" s="1114"/>
      <c r="AG236" s="1114"/>
      <c r="AH236" s="1114"/>
      <c r="AI236" s="173"/>
      <c r="AJ236" s="173"/>
      <c r="AK236" s="173"/>
      <c r="AL236" s="173"/>
      <c r="AM236" s="330"/>
      <c r="AN236" s="330"/>
      <c r="AO236" s="194"/>
      <c r="AP236" s="330"/>
      <c r="AQ236" s="330"/>
    </row>
    <row r="237" spans="2:43">
      <c r="B237" s="183"/>
      <c r="C237" s="183"/>
      <c r="D237" s="183"/>
      <c r="E237" s="183"/>
      <c r="F237" s="183"/>
      <c r="G237" s="183"/>
      <c r="H237" s="183"/>
      <c r="I237" s="183"/>
      <c r="J237" s="183"/>
      <c r="K237" s="196"/>
      <c r="L237" s="1118"/>
      <c r="M237" s="1119"/>
      <c r="N237" s="1118"/>
      <c r="O237" s="1119"/>
      <c r="P237" s="184"/>
      <c r="Q237" s="184"/>
      <c r="R237" s="184"/>
      <c r="S237" s="175"/>
      <c r="T237" s="175"/>
      <c r="U237" s="175"/>
      <c r="V237" s="175"/>
      <c r="W237" s="175"/>
      <c r="X237" s="175"/>
      <c r="Y237" s="175"/>
      <c r="Z237" s="175"/>
      <c r="AA237" s="175"/>
      <c r="AB237" s="175"/>
      <c r="AC237" s="175"/>
      <c r="AD237" s="1114"/>
      <c r="AE237" s="1114"/>
      <c r="AF237" s="1114"/>
      <c r="AG237" s="1114"/>
      <c r="AH237" s="1114"/>
      <c r="AI237" s="173"/>
      <c r="AJ237" s="173"/>
      <c r="AK237" s="173"/>
      <c r="AL237" s="173"/>
      <c r="AM237" s="330"/>
      <c r="AN237" s="330"/>
      <c r="AO237" s="194"/>
      <c r="AP237" s="330"/>
      <c r="AQ237" s="330"/>
    </row>
    <row r="238" spans="2:43">
      <c r="B238" s="183"/>
      <c r="C238" s="183"/>
      <c r="D238" s="183"/>
      <c r="E238" s="183"/>
      <c r="F238" s="183"/>
      <c r="G238" s="183"/>
      <c r="H238" s="183"/>
      <c r="I238" s="183"/>
      <c r="J238" s="183"/>
      <c r="K238" s="196"/>
      <c r="L238" s="1118"/>
      <c r="M238" s="1119"/>
      <c r="N238" s="1118"/>
      <c r="O238" s="1119"/>
      <c r="P238" s="184"/>
      <c r="Q238" s="184"/>
      <c r="R238" s="184"/>
      <c r="S238" s="175"/>
      <c r="T238" s="175"/>
      <c r="U238" s="175"/>
      <c r="V238" s="175"/>
      <c r="W238" s="175"/>
      <c r="X238" s="175"/>
      <c r="Y238" s="175"/>
      <c r="Z238" s="175"/>
      <c r="AA238" s="175"/>
      <c r="AB238" s="175"/>
      <c r="AC238" s="175"/>
      <c r="AD238" s="1114"/>
      <c r="AE238" s="1114"/>
      <c r="AF238" s="1114"/>
      <c r="AG238" s="1114"/>
      <c r="AH238" s="1114"/>
      <c r="AI238" s="173"/>
      <c r="AJ238" s="173"/>
      <c r="AK238" s="173"/>
      <c r="AL238" s="173"/>
      <c r="AM238" s="330"/>
      <c r="AN238" s="330"/>
      <c r="AO238" s="194"/>
      <c r="AP238" s="330"/>
      <c r="AQ238" s="330"/>
    </row>
    <row r="239" spans="2:43">
      <c r="B239" s="183"/>
      <c r="C239" s="183"/>
      <c r="D239" s="183"/>
      <c r="E239" s="183"/>
      <c r="F239" s="183"/>
      <c r="G239" s="183"/>
      <c r="H239" s="183"/>
      <c r="I239" s="183"/>
      <c r="J239" s="183"/>
      <c r="K239" s="196"/>
      <c r="L239" s="1118"/>
      <c r="M239" s="1119"/>
      <c r="N239" s="1118"/>
      <c r="O239" s="1119"/>
      <c r="P239" s="184"/>
      <c r="Q239" s="184"/>
      <c r="R239" s="184"/>
      <c r="S239" s="175"/>
      <c r="T239" s="175"/>
      <c r="U239" s="175"/>
      <c r="V239" s="175"/>
      <c r="W239" s="175"/>
      <c r="X239" s="175"/>
      <c r="Y239" s="175"/>
      <c r="Z239" s="175"/>
      <c r="AA239" s="175"/>
      <c r="AB239" s="175"/>
      <c r="AC239" s="175"/>
      <c r="AD239" s="1114"/>
      <c r="AE239" s="1114"/>
      <c r="AF239" s="1114"/>
      <c r="AG239" s="1114"/>
      <c r="AH239" s="1114"/>
      <c r="AI239" s="173"/>
      <c r="AJ239" s="173"/>
      <c r="AK239" s="173"/>
      <c r="AL239" s="173"/>
      <c r="AM239" s="330"/>
      <c r="AN239" s="330"/>
      <c r="AO239" s="194"/>
      <c r="AP239" s="330"/>
      <c r="AQ239" s="330"/>
    </row>
    <row r="240" spans="2:43">
      <c r="B240" s="183"/>
      <c r="C240" s="183"/>
      <c r="D240" s="183"/>
      <c r="E240" s="183"/>
      <c r="F240" s="183"/>
      <c r="G240" s="183"/>
      <c r="H240" s="183"/>
      <c r="I240" s="183"/>
      <c r="J240" s="183"/>
      <c r="K240" s="196"/>
      <c r="L240" s="1118"/>
      <c r="M240" s="1119"/>
      <c r="N240" s="1118"/>
      <c r="O240" s="1119"/>
      <c r="P240" s="184"/>
      <c r="Q240" s="184"/>
      <c r="R240" s="184"/>
      <c r="S240" s="175"/>
      <c r="T240" s="175"/>
      <c r="U240" s="175"/>
      <c r="V240" s="175"/>
      <c r="W240" s="175"/>
      <c r="X240" s="175"/>
      <c r="Y240" s="175"/>
      <c r="Z240" s="175"/>
      <c r="AA240" s="175"/>
      <c r="AB240" s="175"/>
      <c r="AC240" s="175"/>
      <c r="AD240" s="1114"/>
      <c r="AE240" s="1114"/>
      <c r="AF240" s="1114"/>
      <c r="AG240" s="1114"/>
      <c r="AH240" s="1114"/>
      <c r="AI240" s="173"/>
      <c r="AJ240" s="173"/>
      <c r="AK240" s="173"/>
      <c r="AL240" s="173"/>
      <c r="AM240" s="330"/>
      <c r="AN240" s="330"/>
      <c r="AO240" s="194"/>
      <c r="AP240" s="330"/>
      <c r="AQ240" s="330"/>
    </row>
    <row r="241" spans="2:43">
      <c r="B241" s="183"/>
      <c r="C241" s="183"/>
      <c r="D241" s="183"/>
      <c r="E241" s="183"/>
      <c r="F241" s="183"/>
      <c r="G241" s="183"/>
      <c r="H241" s="183"/>
      <c r="I241" s="183"/>
      <c r="J241" s="183"/>
      <c r="K241" s="196"/>
      <c r="L241" s="1118"/>
      <c r="M241" s="1119"/>
      <c r="N241" s="1118"/>
      <c r="O241" s="1119"/>
      <c r="P241" s="184"/>
      <c r="Q241" s="184"/>
      <c r="R241" s="184"/>
      <c r="S241" s="175"/>
      <c r="T241" s="175"/>
      <c r="U241" s="175"/>
      <c r="V241" s="175"/>
      <c r="W241" s="175"/>
      <c r="X241" s="175"/>
      <c r="Y241" s="175"/>
      <c r="Z241" s="175"/>
      <c r="AA241" s="175"/>
      <c r="AB241" s="175"/>
      <c r="AC241" s="175"/>
      <c r="AD241" s="1114"/>
      <c r="AE241" s="1114"/>
      <c r="AF241" s="1114"/>
      <c r="AG241" s="1114"/>
      <c r="AH241" s="1114"/>
      <c r="AI241" s="173"/>
      <c r="AJ241" s="173"/>
      <c r="AK241" s="173"/>
      <c r="AL241" s="173"/>
      <c r="AM241" s="330"/>
      <c r="AN241" s="330"/>
      <c r="AO241" s="194"/>
      <c r="AP241" s="330"/>
      <c r="AQ241" s="330"/>
    </row>
    <row r="242" spans="2:43">
      <c r="B242" s="183"/>
      <c r="C242" s="183"/>
      <c r="D242" s="183"/>
      <c r="E242" s="183"/>
      <c r="F242" s="183"/>
      <c r="G242" s="183"/>
      <c r="H242" s="183"/>
      <c r="I242" s="183"/>
      <c r="J242" s="183"/>
      <c r="K242" s="196"/>
      <c r="L242" s="1118"/>
      <c r="M242" s="1119"/>
      <c r="N242" s="1118"/>
      <c r="O242" s="1119"/>
      <c r="P242" s="184"/>
      <c r="Q242" s="184"/>
      <c r="R242" s="184"/>
      <c r="S242" s="175"/>
      <c r="T242" s="175"/>
      <c r="U242" s="175"/>
      <c r="V242" s="175"/>
      <c r="W242" s="175"/>
      <c r="X242" s="175"/>
      <c r="Y242" s="175"/>
      <c r="Z242" s="175"/>
      <c r="AA242" s="175"/>
      <c r="AB242" s="175"/>
      <c r="AC242" s="175"/>
      <c r="AD242" s="1114"/>
      <c r="AE242" s="1114"/>
      <c r="AF242" s="1114"/>
      <c r="AG242" s="1114"/>
      <c r="AH242" s="1114"/>
      <c r="AI242" s="173"/>
      <c r="AJ242" s="173"/>
      <c r="AK242" s="173"/>
      <c r="AL242" s="173"/>
      <c r="AM242" s="330"/>
      <c r="AN242" s="330"/>
      <c r="AO242" s="194"/>
      <c r="AP242" s="330"/>
      <c r="AQ242" s="330"/>
    </row>
    <row r="243" spans="2:43">
      <c r="B243" s="183"/>
      <c r="C243" s="183"/>
      <c r="D243" s="183"/>
      <c r="E243" s="183"/>
      <c r="F243" s="183"/>
      <c r="G243" s="183"/>
      <c r="H243" s="183"/>
      <c r="I243" s="183"/>
      <c r="J243" s="183"/>
      <c r="K243" s="196"/>
      <c r="L243" s="1118"/>
      <c r="M243" s="1119"/>
      <c r="N243" s="1118"/>
      <c r="O243" s="1119"/>
      <c r="P243" s="184"/>
      <c r="Q243" s="184"/>
      <c r="R243" s="184"/>
      <c r="S243" s="175"/>
      <c r="T243" s="175"/>
      <c r="U243" s="175"/>
      <c r="V243" s="175"/>
      <c r="W243" s="175"/>
      <c r="X243" s="175"/>
      <c r="Y243" s="175"/>
      <c r="Z243" s="175"/>
      <c r="AA243" s="175"/>
      <c r="AB243" s="175"/>
      <c r="AC243" s="175"/>
      <c r="AD243" s="1114"/>
      <c r="AE243" s="1114"/>
      <c r="AF243" s="1114"/>
      <c r="AG243" s="1114"/>
      <c r="AH243" s="1114"/>
      <c r="AI243" s="173"/>
      <c r="AJ243" s="173"/>
      <c r="AK243" s="173"/>
      <c r="AL243" s="173"/>
      <c r="AM243" s="330"/>
      <c r="AN243" s="330"/>
      <c r="AO243" s="194"/>
      <c r="AP243" s="330"/>
      <c r="AQ243" s="330"/>
    </row>
    <row r="244" spans="2:43">
      <c r="B244" s="183"/>
      <c r="C244" s="183"/>
      <c r="D244" s="183"/>
      <c r="E244" s="183"/>
      <c r="F244" s="183"/>
      <c r="G244" s="183"/>
      <c r="H244" s="183"/>
      <c r="I244" s="183"/>
      <c r="J244" s="183"/>
      <c r="K244" s="196"/>
      <c r="L244" s="1118"/>
      <c r="M244" s="1119"/>
      <c r="N244" s="1118"/>
      <c r="O244" s="1119"/>
      <c r="P244" s="184"/>
      <c r="Q244" s="184"/>
      <c r="R244" s="184"/>
      <c r="S244" s="175"/>
      <c r="T244" s="175"/>
      <c r="U244" s="175"/>
      <c r="V244" s="175"/>
      <c r="W244" s="175"/>
      <c r="X244" s="175"/>
      <c r="Y244" s="175"/>
      <c r="Z244" s="175"/>
      <c r="AA244" s="175"/>
      <c r="AB244" s="175"/>
      <c r="AC244" s="175"/>
      <c r="AD244" s="1114"/>
      <c r="AE244" s="1114"/>
      <c r="AF244" s="1114"/>
      <c r="AG244" s="1114"/>
      <c r="AH244" s="1114"/>
      <c r="AI244" s="173"/>
      <c r="AJ244" s="173"/>
      <c r="AK244" s="173"/>
      <c r="AL244" s="173"/>
      <c r="AM244" s="330"/>
      <c r="AN244" s="330"/>
      <c r="AO244" s="194"/>
      <c r="AP244" s="330"/>
      <c r="AQ244" s="330"/>
    </row>
    <row r="245" spans="2:43">
      <c r="B245" s="183"/>
      <c r="C245" s="183"/>
      <c r="D245" s="183"/>
      <c r="E245" s="183"/>
      <c r="F245" s="183"/>
      <c r="G245" s="183"/>
      <c r="H245" s="183"/>
      <c r="I245" s="183"/>
      <c r="J245" s="183"/>
      <c r="K245" s="196"/>
      <c r="L245" s="1118"/>
      <c r="M245" s="1119"/>
      <c r="N245" s="1118"/>
      <c r="O245" s="1119"/>
      <c r="P245" s="184"/>
      <c r="Q245" s="184"/>
      <c r="R245" s="184"/>
      <c r="S245" s="175"/>
      <c r="T245" s="175"/>
      <c r="U245" s="175"/>
      <c r="V245" s="175"/>
      <c r="W245" s="175"/>
      <c r="X245" s="175"/>
      <c r="Y245" s="175"/>
      <c r="Z245" s="175"/>
      <c r="AA245" s="175"/>
      <c r="AB245" s="175"/>
      <c r="AC245" s="175"/>
      <c r="AD245" s="1114"/>
      <c r="AE245" s="1114"/>
      <c r="AF245" s="1114"/>
      <c r="AG245" s="1114"/>
      <c r="AH245" s="1114"/>
      <c r="AI245" s="173"/>
      <c r="AJ245" s="173"/>
      <c r="AK245" s="173"/>
      <c r="AL245" s="173"/>
      <c r="AM245" s="330"/>
      <c r="AN245" s="330"/>
      <c r="AO245" s="194"/>
      <c r="AP245" s="330"/>
      <c r="AQ245" s="330"/>
    </row>
    <row r="246" spans="2:43">
      <c r="B246" s="183"/>
      <c r="C246" s="183"/>
      <c r="D246" s="183"/>
      <c r="E246" s="183"/>
      <c r="F246" s="183"/>
      <c r="G246" s="183"/>
      <c r="H246" s="183"/>
      <c r="I246" s="183"/>
      <c r="J246" s="183"/>
      <c r="K246" s="196"/>
      <c r="L246" s="1118"/>
      <c r="M246" s="1119"/>
      <c r="N246" s="1118"/>
      <c r="O246" s="1119"/>
      <c r="P246" s="184"/>
      <c r="Q246" s="184"/>
      <c r="R246" s="184"/>
      <c r="S246" s="175"/>
      <c r="T246" s="175"/>
      <c r="U246" s="175"/>
      <c r="V246" s="175"/>
      <c r="W246" s="175"/>
      <c r="X246" s="175"/>
      <c r="Y246" s="175"/>
      <c r="Z246" s="175"/>
      <c r="AA246" s="175"/>
      <c r="AB246" s="175"/>
      <c r="AC246" s="175"/>
      <c r="AD246" s="1114"/>
      <c r="AE246" s="1114"/>
      <c r="AF246" s="1114"/>
      <c r="AG246" s="1114"/>
      <c r="AH246" s="1114"/>
      <c r="AI246" s="173"/>
      <c r="AJ246" s="173"/>
      <c r="AK246" s="173"/>
      <c r="AL246" s="173"/>
      <c r="AM246" s="330"/>
      <c r="AN246" s="330"/>
      <c r="AO246" s="194"/>
      <c r="AP246" s="330"/>
      <c r="AQ246" s="330"/>
    </row>
    <row r="247" spans="2:43">
      <c r="B247" s="183"/>
      <c r="C247" s="183"/>
      <c r="D247" s="183"/>
      <c r="E247" s="183"/>
      <c r="F247" s="183"/>
      <c r="G247" s="183"/>
      <c r="H247" s="183"/>
      <c r="I247" s="183"/>
      <c r="J247" s="183"/>
      <c r="K247" s="196"/>
      <c r="L247" s="1118"/>
      <c r="M247" s="1119"/>
      <c r="N247" s="1118"/>
      <c r="O247" s="1119"/>
      <c r="P247" s="184"/>
      <c r="Q247" s="184"/>
      <c r="R247" s="184"/>
      <c r="S247" s="175"/>
      <c r="T247" s="175"/>
      <c r="U247" s="175"/>
      <c r="V247" s="175"/>
      <c r="W247" s="175"/>
      <c r="X247" s="175"/>
      <c r="Y247" s="175"/>
      <c r="Z247" s="175"/>
      <c r="AA247" s="175"/>
      <c r="AB247" s="175"/>
      <c r="AC247" s="175"/>
      <c r="AD247" s="1114"/>
      <c r="AE247" s="1114"/>
      <c r="AF247" s="1114"/>
      <c r="AG247" s="1114"/>
      <c r="AH247" s="1114"/>
      <c r="AI247" s="173"/>
      <c r="AJ247" s="173"/>
      <c r="AK247" s="173"/>
      <c r="AL247" s="173"/>
      <c r="AM247" s="330"/>
      <c r="AN247" s="330"/>
      <c r="AO247" s="194"/>
      <c r="AP247" s="330"/>
      <c r="AQ247" s="330"/>
    </row>
    <row r="248" spans="2:43">
      <c r="B248" s="183"/>
      <c r="C248" s="183"/>
      <c r="D248" s="183"/>
      <c r="E248" s="183"/>
      <c r="F248" s="183"/>
      <c r="G248" s="183"/>
      <c r="H248" s="183"/>
      <c r="I248" s="183"/>
      <c r="J248" s="183"/>
      <c r="K248" s="196"/>
      <c r="L248" s="1118"/>
      <c r="M248" s="1119"/>
      <c r="N248" s="1118"/>
      <c r="O248" s="1119"/>
      <c r="P248" s="184"/>
      <c r="Q248" s="184"/>
      <c r="R248" s="184"/>
      <c r="S248" s="175"/>
      <c r="T248" s="175"/>
      <c r="U248" s="175"/>
      <c r="V248" s="175"/>
      <c r="W248" s="175"/>
      <c r="X248" s="175"/>
      <c r="Y248" s="175"/>
      <c r="Z248" s="175"/>
      <c r="AA248" s="175"/>
      <c r="AB248" s="175"/>
      <c r="AC248" s="175"/>
      <c r="AD248" s="1114"/>
      <c r="AE248" s="1114"/>
      <c r="AF248" s="1114"/>
      <c r="AG248" s="1114"/>
      <c r="AH248" s="1114"/>
      <c r="AI248" s="173"/>
      <c r="AJ248" s="173"/>
      <c r="AK248" s="173"/>
      <c r="AL248" s="173"/>
      <c r="AM248" s="330"/>
      <c r="AN248" s="330"/>
      <c r="AO248" s="194"/>
      <c r="AP248" s="330"/>
      <c r="AQ248" s="330"/>
    </row>
    <row r="249" spans="2:43">
      <c r="B249" s="183"/>
      <c r="C249" s="183"/>
      <c r="D249" s="183"/>
      <c r="E249" s="183"/>
      <c r="F249" s="183"/>
      <c r="G249" s="183"/>
      <c r="H249" s="183"/>
      <c r="I249" s="183"/>
      <c r="J249" s="183"/>
      <c r="K249" s="196"/>
      <c r="L249" s="1118"/>
      <c r="M249" s="1119"/>
      <c r="N249" s="1118"/>
      <c r="O249" s="1119"/>
      <c r="P249" s="184"/>
      <c r="Q249" s="184"/>
      <c r="R249" s="184"/>
      <c r="S249" s="175"/>
      <c r="T249" s="175"/>
      <c r="U249" s="175"/>
      <c r="V249" s="175"/>
      <c r="W249" s="175"/>
      <c r="X249" s="175"/>
      <c r="Y249" s="175"/>
      <c r="Z249" s="175"/>
      <c r="AA249" s="175"/>
      <c r="AB249" s="175"/>
      <c r="AC249" s="175"/>
      <c r="AD249" s="1114"/>
      <c r="AE249" s="1114"/>
      <c r="AF249" s="1114"/>
      <c r="AG249" s="1114"/>
      <c r="AH249" s="1114"/>
      <c r="AI249" s="173"/>
      <c r="AJ249" s="173"/>
      <c r="AK249" s="173"/>
      <c r="AL249" s="173"/>
      <c r="AM249" s="330"/>
      <c r="AN249" s="330"/>
      <c r="AO249" s="194"/>
      <c r="AP249" s="330"/>
      <c r="AQ249" s="330"/>
    </row>
    <row r="250" spans="2:43">
      <c r="B250" s="183"/>
      <c r="C250" s="183"/>
      <c r="D250" s="183"/>
      <c r="E250" s="183"/>
      <c r="F250" s="183"/>
      <c r="G250" s="183"/>
      <c r="H250" s="183"/>
      <c r="I250" s="183"/>
      <c r="J250" s="183"/>
      <c r="K250" s="196"/>
      <c r="L250" s="1118"/>
      <c r="M250" s="1119"/>
      <c r="N250" s="1118"/>
      <c r="O250" s="1119"/>
      <c r="P250" s="184"/>
      <c r="Q250" s="184"/>
      <c r="R250" s="184"/>
      <c r="S250" s="175"/>
      <c r="T250" s="175"/>
      <c r="U250" s="175"/>
      <c r="V250" s="175"/>
      <c r="W250" s="175"/>
      <c r="X250" s="175"/>
      <c r="Y250" s="175"/>
      <c r="Z250" s="175"/>
      <c r="AA250" s="175"/>
      <c r="AB250" s="175"/>
      <c r="AC250" s="175"/>
      <c r="AD250" s="1114"/>
      <c r="AE250" s="1114"/>
      <c r="AF250" s="1114"/>
      <c r="AG250" s="1114"/>
      <c r="AH250" s="1114"/>
      <c r="AI250" s="173"/>
      <c r="AJ250" s="173"/>
      <c r="AK250" s="173"/>
      <c r="AL250" s="173"/>
      <c r="AM250" s="330"/>
      <c r="AN250" s="330"/>
      <c r="AO250" s="194"/>
      <c r="AP250" s="330"/>
      <c r="AQ250" s="330"/>
    </row>
    <row r="251" spans="2:43">
      <c r="B251" s="183"/>
      <c r="C251" s="183"/>
      <c r="D251" s="183"/>
      <c r="E251" s="183"/>
      <c r="F251" s="183"/>
      <c r="G251" s="183"/>
      <c r="H251" s="183"/>
      <c r="I251" s="183"/>
      <c r="J251" s="183"/>
      <c r="K251" s="196"/>
      <c r="L251" s="1118"/>
      <c r="M251" s="1119"/>
      <c r="N251" s="1118"/>
      <c r="O251" s="1119"/>
      <c r="P251" s="184"/>
      <c r="Q251" s="184"/>
      <c r="R251" s="184"/>
      <c r="S251" s="175"/>
      <c r="T251" s="175"/>
      <c r="U251" s="175"/>
      <c r="V251" s="175"/>
      <c r="W251" s="175"/>
      <c r="X251" s="175"/>
      <c r="Y251" s="175"/>
      <c r="Z251" s="175"/>
      <c r="AA251" s="175"/>
      <c r="AB251" s="175"/>
      <c r="AC251" s="175"/>
      <c r="AD251" s="1114"/>
      <c r="AE251" s="1114"/>
      <c r="AF251" s="1114"/>
      <c r="AG251" s="1114"/>
      <c r="AH251" s="1114"/>
      <c r="AI251" s="173"/>
      <c r="AJ251" s="173"/>
      <c r="AK251" s="173"/>
      <c r="AL251" s="173"/>
      <c r="AM251" s="330"/>
      <c r="AN251" s="330"/>
      <c r="AO251" s="194"/>
      <c r="AP251" s="330"/>
      <c r="AQ251" s="330"/>
    </row>
    <row r="252" spans="2:43">
      <c r="B252" s="183"/>
      <c r="C252" s="183"/>
      <c r="D252" s="183"/>
      <c r="E252" s="183"/>
      <c r="F252" s="183"/>
      <c r="G252" s="183"/>
      <c r="H252" s="183"/>
      <c r="I252" s="183"/>
      <c r="J252" s="183"/>
      <c r="K252" s="196"/>
      <c r="L252" s="1118"/>
      <c r="M252" s="1119"/>
      <c r="N252" s="1118"/>
      <c r="O252" s="1119"/>
      <c r="P252" s="184"/>
      <c r="Q252" s="184"/>
      <c r="R252" s="184"/>
      <c r="S252" s="175"/>
      <c r="T252" s="175"/>
      <c r="U252" s="175"/>
      <c r="V252" s="175"/>
      <c r="W252" s="175"/>
      <c r="X252" s="175"/>
      <c r="Y252" s="175"/>
      <c r="Z252" s="175"/>
      <c r="AA252" s="175"/>
      <c r="AB252" s="175"/>
      <c r="AC252" s="175"/>
      <c r="AD252" s="1114"/>
      <c r="AE252" s="1114"/>
      <c r="AF252" s="1114"/>
      <c r="AG252" s="1114"/>
      <c r="AH252" s="1114"/>
      <c r="AI252" s="173"/>
      <c r="AJ252" s="173"/>
      <c r="AK252" s="173"/>
      <c r="AL252" s="173"/>
      <c r="AM252" s="330"/>
      <c r="AN252" s="330"/>
      <c r="AO252" s="194"/>
      <c r="AP252" s="330"/>
      <c r="AQ252" s="330"/>
    </row>
    <row r="253" spans="2:43">
      <c r="B253" s="183"/>
      <c r="C253" s="183"/>
      <c r="D253" s="183"/>
      <c r="E253" s="183"/>
      <c r="F253" s="183"/>
      <c r="G253" s="183"/>
      <c r="H253" s="183"/>
      <c r="I253" s="183"/>
      <c r="J253" s="183"/>
      <c r="K253" s="196"/>
      <c r="L253" s="1118"/>
      <c r="M253" s="1119"/>
      <c r="N253" s="1118"/>
      <c r="O253" s="1119"/>
      <c r="P253" s="184"/>
      <c r="Q253" s="184"/>
      <c r="R253" s="184"/>
      <c r="S253" s="175"/>
      <c r="T253" s="175"/>
      <c r="U253" s="175"/>
      <c r="V253" s="175"/>
      <c r="W253" s="175"/>
      <c r="X253" s="175"/>
      <c r="Y253" s="175"/>
      <c r="Z253" s="175"/>
      <c r="AA253" s="175"/>
      <c r="AB253" s="175"/>
      <c r="AC253" s="175"/>
      <c r="AD253" s="1114"/>
      <c r="AE253" s="1114"/>
      <c r="AF253" s="1114"/>
      <c r="AG253" s="1114"/>
      <c r="AH253" s="1114"/>
      <c r="AI253" s="173"/>
      <c r="AJ253" s="173"/>
      <c r="AK253" s="173"/>
      <c r="AL253" s="173"/>
      <c r="AM253" s="330"/>
      <c r="AN253" s="330"/>
      <c r="AO253" s="194"/>
      <c r="AP253" s="330"/>
      <c r="AQ253" s="330"/>
    </row>
    <row r="254" spans="2:43">
      <c r="B254" s="183"/>
      <c r="C254" s="183"/>
      <c r="D254" s="183"/>
      <c r="E254" s="183"/>
      <c r="F254" s="183"/>
      <c r="G254" s="183"/>
      <c r="H254" s="183"/>
      <c r="I254" s="183"/>
      <c r="J254" s="183"/>
      <c r="K254" s="196"/>
      <c r="L254" s="1118"/>
      <c r="M254" s="1119"/>
      <c r="N254" s="1118"/>
      <c r="O254" s="1119"/>
      <c r="P254" s="184"/>
      <c r="Q254" s="184"/>
      <c r="R254" s="184"/>
      <c r="S254" s="175"/>
      <c r="T254" s="175"/>
      <c r="U254" s="175"/>
      <c r="V254" s="175"/>
      <c r="W254" s="175"/>
      <c r="X254" s="175"/>
      <c r="Y254" s="175"/>
      <c r="Z254" s="175"/>
      <c r="AA254" s="175"/>
      <c r="AB254" s="175"/>
      <c r="AC254" s="175"/>
      <c r="AD254" s="1114"/>
      <c r="AE254" s="1114"/>
      <c r="AF254" s="1114"/>
      <c r="AG254" s="1114"/>
      <c r="AH254" s="1114"/>
      <c r="AI254" s="173"/>
      <c r="AJ254" s="173"/>
      <c r="AK254" s="173"/>
      <c r="AL254" s="173"/>
      <c r="AM254" s="330"/>
      <c r="AN254" s="330"/>
      <c r="AO254" s="194"/>
      <c r="AP254" s="330"/>
      <c r="AQ254" s="330"/>
    </row>
    <row r="255" spans="2:43">
      <c r="B255" s="183"/>
      <c r="C255" s="183"/>
      <c r="D255" s="183"/>
      <c r="E255" s="183"/>
      <c r="F255" s="183"/>
      <c r="G255" s="183"/>
      <c r="H255" s="183"/>
      <c r="I255" s="183"/>
      <c r="J255" s="183"/>
      <c r="K255" s="196"/>
      <c r="L255" s="1118"/>
      <c r="M255" s="1119"/>
      <c r="N255" s="1118"/>
      <c r="O255" s="1119"/>
      <c r="P255" s="184"/>
      <c r="Q255" s="184"/>
      <c r="R255" s="184"/>
      <c r="S255" s="175"/>
      <c r="T255" s="175"/>
      <c r="U255" s="175"/>
      <c r="V255" s="175"/>
      <c r="W255" s="175"/>
      <c r="X255" s="175"/>
      <c r="Y255" s="175"/>
      <c r="Z255" s="175"/>
      <c r="AA255" s="175"/>
      <c r="AB255" s="175"/>
      <c r="AC255" s="175"/>
      <c r="AD255" s="1114"/>
      <c r="AE255" s="1114"/>
      <c r="AF255" s="1114"/>
      <c r="AG255" s="1114"/>
      <c r="AH255" s="1114"/>
      <c r="AI255" s="173"/>
      <c r="AJ255" s="173"/>
      <c r="AK255" s="173"/>
      <c r="AL255" s="173"/>
      <c r="AM255" s="330"/>
      <c r="AN255" s="330"/>
      <c r="AO255" s="194"/>
      <c r="AP255" s="330"/>
      <c r="AQ255" s="330"/>
    </row>
    <row r="256" spans="2:43">
      <c r="B256" s="183"/>
      <c r="C256" s="183"/>
      <c r="D256" s="183"/>
      <c r="E256" s="183"/>
      <c r="F256" s="183"/>
      <c r="G256" s="183"/>
      <c r="H256" s="183"/>
      <c r="I256" s="183"/>
      <c r="J256" s="183"/>
      <c r="K256" s="196"/>
      <c r="L256" s="1118"/>
      <c r="M256" s="1119"/>
      <c r="N256" s="1118"/>
      <c r="O256" s="1119"/>
      <c r="P256" s="184"/>
      <c r="Q256" s="184"/>
      <c r="R256" s="184"/>
      <c r="S256" s="175"/>
      <c r="T256" s="175"/>
      <c r="U256" s="175"/>
      <c r="V256" s="175"/>
      <c r="W256" s="175"/>
      <c r="X256" s="175"/>
      <c r="Y256" s="175"/>
      <c r="Z256" s="175"/>
      <c r="AA256" s="175"/>
      <c r="AB256" s="175"/>
      <c r="AC256" s="175"/>
      <c r="AD256" s="1114"/>
      <c r="AE256" s="1114"/>
      <c r="AF256" s="1114"/>
      <c r="AG256" s="1114"/>
      <c r="AH256" s="1114"/>
      <c r="AI256" s="173"/>
      <c r="AJ256" s="173"/>
      <c r="AK256" s="173"/>
      <c r="AL256" s="173"/>
      <c r="AM256" s="330"/>
      <c r="AN256" s="330"/>
      <c r="AO256" s="194"/>
      <c r="AP256" s="330"/>
      <c r="AQ256" s="330"/>
    </row>
    <row r="257" spans="2:43">
      <c r="B257" s="183"/>
      <c r="C257" s="183"/>
      <c r="D257" s="183"/>
      <c r="E257" s="183"/>
      <c r="F257" s="183"/>
      <c r="G257" s="183"/>
      <c r="H257" s="183"/>
      <c r="I257" s="183"/>
      <c r="J257" s="183"/>
      <c r="K257" s="196"/>
      <c r="L257" s="1118"/>
      <c r="M257" s="1119"/>
      <c r="N257" s="1118"/>
      <c r="O257" s="1119"/>
      <c r="P257" s="184"/>
      <c r="Q257" s="184"/>
      <c r="R257" s="184"/>
      <c r="S257" s="176"/>
      <c r="T257" s="176"/>
      <c r="U257" s="176"/>
      <c r="V257" s="176"/>
      <c r="W257" s="176"/>
      <c r="X257" s="176"/>
      <c r="Y257" s="176"/>
      <c r="Z257" s="176"/>
      <c r="AA257" s="176"/>
      <c r="AB257" s="176"/>
      <c r="AC257" s="176"/>
      <c r="AD257" s="1114"/>
      <c r="AE257" s="1114"/>
      <c r="AF257" s="1114"/>
      <c r="AG257" s="1114"/>
      <c r="AH257" s="1114"/>
      <c r="AI257" s="177"/>
      <c r="AJ257" s="177"/>
      <c r="AK257" s="173"/>
      <c r="AL257" s="173"/>
      <c r="AM257" s="330"/>
      <c r="AN257" s="330"/>
      <c r="AO257" s="194"/>
      <c r="AP257" s="330"/>
      <c r="AQ257" s="330"/>
    </row>
    <row r="258" spans="2:43">
      <c r="B258" s="183"/>
      <c r="C258" s="183"/>
      <c r="D258" s="183"/>
      <c r="E258" s="183"/>
      <c r="F258" s="183"/>
      <c r="G258" s="183"/>
      <c r="H258" s="183"/>
      <c r="I258" s="183"/>
      <c r="J258" s="183"/>
      <c r="K258" s="196"/>
      <c r="L258" s="1118"/>
      <c r="M258" s="1119"/>
      <c r="N258" s="1118"/>
      <c r="O258" s="1119"/>
      <c r="P258" s="184"/>
      <c r="Q258" s="184"/>
      <c r="R258" s="184"/>
      <c r="S258" s="175"/>
      <c r="T258" s="175"/>
      <c r="U258" s="175"/>
      <c r="V258" s="175"/>
      <c r="W258" s="175"/>
      <c r="X258" s="175"/>
      <c r="Y258" s="175"/>
      <c r="Z258" s="175"/>
      <c r="AA258" s="175"/>
      <c r="AB258" s="175"/>
      <c r="AC258" s="175"/>
      <c r="AD258" s="1114"/>
      <c r="AE258" s="1114"/>
      <c r="AF258" s="1114"/>
      <c r="AG258" s="1114"/>
      <c r="AH258" s="1114"/>
      <c r="AI258" s="173"/>
      <c r="AJ258" s="173"/>
      <c r="AK258" s="173"/>
      <c r="AL258" s="173"/>
      <c r="AM258" s="330"/>
      <c r="AN258" s="330"/>
      <c r="AO258" s="194"/>
      <c r="AP258" s="330"/>
      <c r="AQ258" s="330"/>
    </row>
    <row r="259" spans="2:43">
      <c r="B259" s="191"/>
      <c r="C259" s="192"/>
      <c r="D259" s="192"/>
      <c r="E259" s="192"/>
      <c r="F259" s="192"/>
      <c r="G259" s="192"/>
      <c r="H259" s="192"/>
      <c r="I259" s="192"/>
      <c r="J259" s="192"/>
      <c r="K259" s="196"/>
      <c r="L259" s="1118"/>
      <c r="M259" s="1119"/>
      <c r="N259" s="1118"/>
      <c r="O259" s="1119"/>
      <c r="P259" s="184"/>
      <c r="Q259" s="184"/>
      <c r="R259" s="184"/>
      <c r="S259" s="176"/>
      <c r="T259" s="176"/>
      <c r="U259" s="176"/>
      <c r="V259" s="176"/>
      <c r="W259" s="176"/>
      <c r="X259" s="176"/>
      <c r="Y259" s="176"/>
      <c r="Z259" s="176"/>
      <c r="AA259" s="176"/>
      <c r="AB259" s="176"/>
      <c r="AC259" s="176"/>
      <c r="AD259" s="1124"/>
      <c r="AE259" s="1124"/>
      <c r="AF259" s="1124"/>
      <c r="AG259" s="1124"/>
      <c r="AH259" s="1124"/>
      <c r="AI259" s="178"/>
      <c r="AJ259" s="178"/>
      <c r="AK259" s="173"/>
      <c r="AL259" s="173"/>
      <c r="AM259" s="330"/>
      <c r="AN259" s="330"/>
      <c r="AO259" s="194"/>
      <c r="AP259" s="330"/>
      <c r="AQ259" s="330"/>
    </row>
    <row r="260" spans="2:43">
      <c r="B260" s="183"/>
      <c r="C260" s="183"/>
      <c r="D260" s="183"/>
      <c r="E260" s="183"/>
      <c r="F260" s="183"/>
      <c r="G260" s="183"/>
      <c r="H260" s="183"/>
      <c r="I260" s="183"/>
      <c r="J260" s="183"/>
      <c r="K260" s="196"/>
      <c r="L260" s="1118"/>
      <c r="M260" s="1119"/>
      <c r="N260" s="1118"/>
      <c r="O260" s="1119"/>
      <c r="P260" s="184"/>
      <c r="Q260" s="184"/>
      <c r="R260" s="184"/>
      <c r="S260" s="175"/>
      <c r="T260" s="175"/>
      <c r="U260" s="175"/>
      <c r="V260" s="175"/>
      <c r="W260" s="175"/>
      <c r="X260" s="175"/>
      <c r="Y260" s="175"/>
      <c r="Z260" s="175"/>
      <c r="AA260" s="175"/>
      <c r="AB260" s="175"/>
      <c r="AC260" s="175"/>
      <c r="AD260" s="1114"/>
      <c r="AE260" s="1114"/>
      <c r="AF260" s="1114"/>
      <c r="AG260" s="1114"/>
      <c r="AH260" s="1114"/>
      <c r="AI260" s="173"/>
      <c r="AJ260" s="173"/>
      <c r="AK260" s="173"/>
      <c r="AL260" s="173"/>
      <c r="AM260" s="330"/>
      <c r="AN260" s="330"/>
      <c r="AO260" s="194"/>
      <c r="AP260" s="330"/>
      <c r="AQ260" s="330"/>
    </row>
    <row r="261" spans="2:43">
      <c r="B261" s="183"/>
      <c r="C261" s="183"/>
      <c r="D261" s="183"/>
      <c r="E261" s="183"/>
      <c r="F261" s="183"/>
      <c r="G261" s="183"/>
      <c r="H261" s="183"/>
      <c r="I261" s="183"/>
      <c r="J261" s="183"/>
      <c r="K261" s="196"/>
      <c r="L261" s="1118"/>
      <c r="M261" s="1119"/>
      <c r="N261" s="1118"/>
      <c r="O261" s="1119"/>
      <c r="P261" s="184"/>
      <c r="Q261" s="184"/>
      <c r="R261" s="184"/>
      <c r="S261" s="175"/>
      <c r="T261" s="175"/>
      <c r="U261" s="175"/>
      <c r="V261" s="175"/>
      <c r="W261" s="175"/>
      <c r="X261" s="175"/>
      <c r="Y261" s="175"/>
      <c r="Z261" s="175"/>
      <c r="AA261" s="175"/>
      <c r="AB261" s="175"/>
      <c r="AC261" s="175"/>
      <c r="AD261" s="1114"/>
      <c r="AE261" s="1114"/>
      <c r="AF261" s="1114"/>
      <c r="AG261" s="1114"/>
      <c r="AH261" s="1114"/>
      <c r="AI261" s="173"/>
      <c r="AJ261" s="173"/>
      <c r="AK261" s="173"/>
      <c r="AL261" s="173"/>
      <c r="AM261" s="330"/>
      <c r="AN261" s="330"/>
      <c r="AO261" s="194"/>
      <c r="AP261" s="330"/>
      <c r="AQ261" s="330"/>
    </row>
    <row r="262" spans="2:43">
      <c r="B262" s="183"/>
      <c r="C262" s="183"/>
      <c r="D262" s="183"/>
      <c r="E262" s="183"/>
      <c r="F262" s="183"/>
      <c r="G262" s="183"/>
      <c r="H262" s="183"/>
      <c r="I262" s="183"/>
      <c r="J262" s="183"/>
      <c r="K262" s="196"/>
      <c r="L262" s="1118"/>
      <c r="M262" s="1119"/>
      <c r="N262" s="1118"/>
      <c r="O262" s="1119"/>
      <c r="P262" s="184"/>
      <c r="Q262" s="184"/>
      <c r="R262" s="184"/>
      <c r="S262" s="175"/>
      <c r="T262" s="175"/>
      <c r="U262" s="175"/>
      <c r="V262" s="175"/>
      <c r="W262" s="175"/>
      <c r="X262" s="175"/>
      <c r="Y262" s="175"/>
      <c r="Z262" s="175"/>
      <c r="AA262" s="175"/>
      <c r="AB262" s="175"/>
      <c r="AC262" s="175"/>
      <c r="AD262" s="1114"/>
      <c r="AE262" s="1114"/>
      <c r="AF262" s="1114"/>
      <c r="AG262" s="1114"/>
      <c r="AH262" s="1114"/>
      <c r="AI262" s="173"/>
      <c r="AJ262" s="173"/>
      <c r="AK262" s="173"/>
      <c r="AL262" s="173"/>
      <c r="AM262" s="330"/>
      <c r="AN262" s="330"/>
      <c r="AO262" s="194"/>
      <c r="AP262" s="330"/>
      <c r="AQ262" s="330"/>
    </row>
    <row r="263" spans="2:43">
      <c r="B263" s="183"/>
      <c r="C263" s="183"/>
      <c r="D263" s="183"/>
      <c r="E263" s="183"/>
      <c r="F263" s="183"/>
      <c r="G263" s="183"/>
      <c r="H263" s="183"/>
      <c r="I263" s="183"/>
      <c r="J263" s="183"/>
      <c r="K263" s="196"/>
      <c r="L263" s="1118"/>
      <c r="M263" s="1119"/>
      <c r="N263" s="1118"/>
      <c r="O263" s="1119"/>
      <c r="P263" s="184"/>
      <c r="Q263" s="184"/>
      <c r="R263" s="184"/>
      <c r="S263" s="175"/>
      <c r="T263" s="175"/>
      <c r="U263" s="175"/>
      <c r="V263" s="175"/>
      <c r="W263" s="175"/>
      <c r="X263" s="175"/>
      <c r="Y263" s="175"/>
      <c r="Z263" s="175"/>
      <c r="AA263" s="175"/>
      <c r="AB263" s="175"/>
      <c r="AC263" s="175"/>
      <c r="AD263" s="1114"/>
      <c r="AE263" s="1114"/>
      <c r="AF263" s="1114"/>
      <c r="AG263" s="1114"/>
      <c r="AH263" s="1114"/>
      <c r="AI263" s="173"/>
      <c r="AJ263" s="173"/>
      <c r="AK263" s="173"/>
      <c r="AL263" s="173"/>
      <c r="AM263" s="330"/>
      <c r="AN263" s="330"/>
      <c r="AO263" s="194"/>
      <c r="AP263" s="330"/>
      <c r="AQ263" s="330"/>
    </row>
    <row r="264" spans="2:43">
      <c r="B264" s="183"/>
      <c r="C264" s="183"/>
      <c r="D264" s="183"/>
      <c r="E264" s="183"/>
      <c r="F264" s="183"/>
      <c r="G264" s="183"/>
      <c r="H264" s="183"/>
      <c r="I264" s="183"/>
      <c r="J264" s="183"/>
      <c r="K264" s="196"/>
      <c r="L264" s="1118"/>
      <c r="M264" s="1119"/>
      <c r="N264" s="1118"/>
      <c r="O264" s="1119"/>
      <c r="P264" s="184"/>
      <c r="Q264" s="184"/>
      <c r="R264" s="184"/>
      <c r="S264" s="175"/>
      <c r="T264" s="175"/>
      <c r="U264" s="175"/>
      <c r="V264" s="175"/>
      <c r="W264" s="175"/>
      <c r="X264" s="175"/>
      <c r="Y264" s="175"/>
      <c r="Z264" s="175"/>
      <c r="AA264" s="175"/>
      <c r="AB264" s="175"/>
      <c r="AC264" s="175"/>
      <c r="AD264" s="1114"/>
      <c r="AE264" s="1114"/>
      <c r="AF264" s="1114"/>
      <c r="AG264" s="1114"/>
      <c r="AH264" s="1114"/>
      <c r="AI264" s="173"/>
      <c r="AJ264" s="173"/>
      <c r="AK264" s="173"/>
      <c r="AL264" s="173"/>
      <c r="AM264" s="330"/>
      <c r="AN264" s="330"/>
      <c r="AO264" s="194"/>
      <c r="AP264" s="330"/>
      <c r="AQ264" s="330"/>
    </row>
    <row r="265" spans="2:43">
      <c r="B265" s="183"/>
      <c r="C265" s="183"/>
      <c r="D265" s="183"/>
      <c r="E265" s="183"/>
      <c r="F265" s="183"/>
      <c r="G265" s="183"/>
      <c r="H265" s="183"/>
      <c r="I265" s="183"/>
      <c r="J265" s="183"/>
      <c r="K265" s="196"/>
      <c r="L265" s="1118"/>
      <c r="M265" s="1119"/>
      <c r="N265" s="1118"/>
      <c r="O265" s="1119"/>
      <c r="P265" s="184"/>
      <c r="Q265" s="184"/>
      <c r="R265" s="184"/>
      <c r="S265" s="175"/>
      <c r="T265" s="175"/>
      <c r="U265" s="175"/>
      <c r="V265" s="175"/>
      <c r="W265" s="175"/>
      <c r="X265" s="175"/>
      <c r="Y265" s="175"/>
      <c r="Z265" s="175"/>
      <c r="AA265" s="175"/>
      <c r="AB265" s="175"/>
      <c r="AC265" s="175"/>
      <c r="AD265" s="1114"/>
      <c r="AE265" s="1114"/>
      <c r="AF265" s="1114"/>
      <c r="AG265" s="1114"/>
      <c r="AH265" s="1114"/>
      <c r="AI265" s="173"/>
      <c r="AJ265" s="173"/>
      <c r="AK265" s="173"/>
      <c r="AL265" s="173"/>
      <c r="AM265" s="330"/>
      <c r="AN265" s="330"/>
      <c r="AO265" s="194"/>
      <c r="AP265" s="330"/>
      <c r="AQ265" s="330"/>
    </row>
    <row r="266" spans="2:43">
      <c r="B266" s="183"/>
      <c r="C266" s="183"/>
      <c r="D266" s="183"/>
      <c r="E266" s="183"/>
      <c r="F266" s="183"/>
      <c r="G266" s="183"/>
      <c r="H266" s="183"/>
      <c r="I266" s="183"/>
      <c r="J266" s="183"/>
      <c r="K266" s="196"/>
      <c r="L266" s="1118"/>
      <c r="M266" s="1119"/>
      <c r="N266" s="1118"/>
      <c r="O266" s="1119"/>
      <c r="P266" s="184"/>
      <c r="Q266" s="184"/>
      <c r="R266" s="184"/>
      <c r="S266" s="175"/>
      <c r="T266" s="175"/>
      <c r="U266" s="175"/>
      <c r="V266" s="175"/>
      <c r="W266" s="175"/>
      <c r="X266" s="175"/>
      <c r="Y266" s="175"/>
      <c r="Z266" s="175"/>
      <c r="AA266" s="175"/>
      <c r="AB266" s="175"/>
      <c r="AC266" s="175"/>
      <c r="AD266" s="1114"/>
      <c r="AE266" s="1114"/>
      <c r="AF266" s="1114"/>
      <c r="AG266" s="1114"/>
      <c r="AH266" s="1114"/>
      <c r="AI266" s="173"/>
      <c r="AJ266" s="173"/>
      <c r="AK266" s="173"/>
      <c r="AL266" s="173"/>
      <c r="AM266" s="330"/>
      <c r="AN266" s="330"/>
      <c r="AO266" s="194"/>
      <c r="AP266" s="330"/>
      <c r="AQ266" s="330"/>
    </row>
    <row r="267" spans="2:43">
      <c r="B267" s="183"/>
      <c r="C267" s="183"/>
      <c r="D267" s="183"/>
      <c r="E267" s="183"/>
      <c r="F267" s="183"/>
      <c r="G267" s="183"/>
      <c r="H267" s="183"/>
      <c r="I267" s="183"/>
      <c r="J267" s="183"/>
      <c r="K267" s="196"/>
      <c r="L267" s="1118"/>
      <c r="M267" s="1119"/>
      <c r="N267" s="1118"/>
      <c r="O267" s="1119"/>
      <c r="P267" s="184"/>
      <c r="Q267" s="184"/>
      <c r="R267" s="184"/>
      <c r="S267" s="175"/>
      <c r="T267" s="175"/>
      <c r="U267" s="175"/>
      <c r="V267" s="175"/>
      <c r="W267" s="175"/>
      <c r="X267" s="175"/>
      <c r="Y267" s="175"/>
      <c r="Z267" s="175"/>
      <c r="AA267" s="175"/>
      <c r="AB267" s="175"/>
      <c r="AC267" s="175"/>
      <c r="AD267" s="1114"/>
      <c r="AE267" s="1114"/>
      <c r="AF267" s="1114"/>
      <c r="AG267" s="1114"/>
      <c r="AH267" s="1114"/>
      <c r="AI267" s="173"/>
      <c r="AJ267" s="173"/>
      <c r="AK267" s="173"/>
      <c r="AL267" s="173"/>
      <c r="AM267" s="330"/>
      <c r="AN267" s="330"/>
      <c r="AO267" s="194"/>
      <c r="AP267" s="330"/>
      <c r="AQ267" s="330"/>
    </row>
    <row r="268" spans="2:43">
      <c r="B268" s="183"/>
      <c r="C268" s="183"/>
      <c r="D268" s="183"/>
      <c r="E268" s="183"/>
      <c r="F268" s="183"/>
      <c r="G268" s="183"/>
      <c r="H268" s="183"/>
      <c r="I268" s="183"/>
      <c r="J268" s="183"/>
      <c r="K268" s="196"/>
      <c r="L268" s="1118"/>
      <c r="M268" s="1119"/>
      <c r="N268" s="1118"/>
      <c r="O268" s="1119"/>
      <c r="P268" s="184"/>
      <c r="Q268" s="184"/>
      <c r="R268" s="184"/>
      <c r="S268" s="175"/>
      <c r="T268" s="175"/>
      <c r="U268" s="175"/>
      <c r="V268" s="175"/>
      <c r="W268" s="175"/>
      <c r="X268" s="175"/>
      <c r="Y268" s="175"/>
      <c r="Z268" s="175"/>
      <c r="AA268" s="175"/>
      <c r="AB268" s="175"/>
      <c r="AC268" s="175"/>
      <c r="AD268" s="1114"/>
      <c r="AE268" s="1114"/>
      <c r="AF268" s="1114"/>
      <c r="AG268" s="1114"/>
      <c r="AH268" s="1114"/>
      <c r="AI268" s="173"/>
      <c r="AJ268" s="173"/>
      <c r="AK268" s="173"/>
      <c r="AL268" s="173"/>
      <c r="AM268" s="330"/>
      <c r="AN268" s="330"/>
      <c r="AO268" s="194"/>
      <c r="AP268" s="330"/>
      <c r="AQ268" s="330"/>
    </row>
    <row r="269" spans="2:43">
      <c r="B269" s="183"/>
      <c r="C269" s="183"/>
      <c r="D269" s="183"/>
      <c r="E269" s="183"/>
      <c r="F269" s="183"/>
      <c r="G269" s="183"/>
      <c r="H269" s="183"/>
      <c r="I269" s="183"/>
      <c r="J269" s="183"/>
      <c r="K269" s="196"/>
      <c r="L269" s="1118"/>
      <c r="M269" s="1119"/>
      <c r="N269" s="1118"/>
      <c r="O269" s="1119"/>
      <c r="P269" s="184"/>
      <c r="Q269" s="184"/>
      <c r="R269" s="184"/>
      <c r="S269" s="175"/>
      <c r="T269" s="175"/>
      <c r="U269" s="175"/>
      <c r="V269" s="175"/>
      <c r="W269" s="175"/>
      <c r="X269" s="175"/>
      <c r="Y269" s="175"/>
      <c r="Z269" s="175"/>
      <c r="AA269" s="175"/>
      <c r="AB269" s="175"/>
      <c r="AC269" s="175"/>
      <c r="AD269" s="1114"/>
      <c r="AE269" s="1114"/>
      <c r="AF269" s="1114"/>
      <c r="AG269" s="1114"/>
      <c r="AH269" s="1114"/>
      <c r="AI269" s="173"/>
      <c r="AJ269" s="173"/>
      <c r="AK269" s="173"/>
      <c r="AL269" s="173"/>
      <c r="AM269" s="330"/>
      <c r="AN269" s="330"/>
      <c r="AO269" s="194"/>
      <c r="AP269" s="330"/>
      <c r="AQ269" s="330"/>
    </row>
    <row r="270" spans="2:43">
      <c r="B270" s="183"/>
      <c r="C270" s="183"/>
      <c r="D270" s="183"/>
      <c r="E270" s="183"/>
      <c r="F270" s="183"/>
      <c r="G270" s="183"/>
      <c r="H270" s="183"/>
      <c r="I270" s="183"/>
      <c r="J270" s="183"/>
      <c r="K270" s="196"/>
      <c r="L270" s="1118"/>
      <c r="M270" s="1119"/>
      <c r="N270" s="1118"/>
      <c r="O270" s="1119"/>
      <c r="P270" s="184"/>
      <c r="Q270" s="184"/>
      <c r="R270" s="184"/>
      <c r="S270" s="175"/>
      <c r="T270" s="175"/>
      <c r="U270" s="175"/>
      <c r="V270" s="175"/>
      <c r="W270" s="175"/>
      <c r="X270" s="175"/>
      <c r="Y270" s="175"/>
      <c r="Z270" s="175"/>
      <c r="AA270" s="175"/>
      <c r="AB270" s="175"/>
      <c r="AC270" s="175"/>
      <c r="AD270" s="1114"/>
      <c r="AE270" s="1114"/>
      <c r="AF270" s="1114"/>
      <c r="AG270" s="1114"/>
      <c r="AH270" s="1114"/>
      <c r="AI270" s="173"/>
      <c r="AJ270" s="173"/>
      <c r="AK270" s="173"/>
      <c r="AL270" s="173"/>
      <c r="AM270" s="330"/>
      <c r="AN270" s="330"/>
      <c r="AO270" s="194"/>
      <c r="AP270" s="330"/>
      <c r="AQ270" s="330"/>
    </row>
    <row r="271" spans="2:43">
      <c r="B271" s="183"/>
      <c r="C271" s="183"/>
      <c r="D271" s="183"/>
      <c r="E271" s="183"/>
      <c r="F271" s="183"/>
      <c r="G271" s="183"/>
      <c r="H271" s="183"/>
      <c r="I271" s="183"/>
      <c r="J271" s="183"/>
      <c r="K271" s="196"/>
      <c r="L271" s="1118"/>
      <c r="M271" s="1119"/>
      <c r="N271" s="1118"/>
      <c r="O271" s="1119"/>
      <c r="P271" s="184"/>
      <c r="Q271" s="184"/>
      <c r="R271" s="184"/>
      <c r="S271" s="175"/>
      <c r="T271" s="175"/>
      <c r="U271" s="175"/>
      <c r="V271" s="175"/>
      <c r="W271" s="175"/>
      <c r="X271" s="175"/>
      <c r="Y271" s="175"/>
      <c r="Z271" s="175"/>
      <c r="AA271" s="175"/>
      <c r="AB271" s="175"/>
      <c r="AC271" s="175"/>
      <c r="AD271" s="1114"/>
      <c r="AE271" s="1114"/>
      <c r="AF271" s="1114"/>
      <c r="AG271" s="1114"/>
      <c r="AH271" s="1114"/>
      <c r="AI271" s="173"/>
      <c r="AJ271" s="173"/>
      <c r="AK271" s="173"/>
      <c r="AL271" s="173"/>
      <c r="AM271" s="330"/>
      <c r="AN271" s="330"/>
      <c r="AO271" s="194"/>
      <c r="AP271" s="330"/>
      <c r="AQ271" s="330"/>
    </row>
    <row r="272" spans="2:43">
      <c r="B272" s="183"/>
      <c r="C272" s="183"/>
      <c r="D272" s="183"/>
      <c r="E272" s="183"/>
      <c r="F272" s="183"/>
      <c r="G272" s="183"/>
      <c r="H272" s="183"/>
      <c r="I272" s="183"/>
      <c r="J272" s="183"/>
      <c r="K272" s="196"/>
      <c r="L272" s="1118"/>
      <c r="M272" s="1119"/>
      <c r="N272" s="1118"/>
      <c r="O272" s="1119"/>
      <c r="P272" s="184"/>
      <c r="Q272" s="184"/>
      <c r="R272" s="184"/>
      <c r="S272" s="175"/>
      <c r="T272" s="175"/>
      <c r="U272" s="175"/>
      <c r="V272" s="175"/>
      <c r="W272" s="175"/>
      <c r="X272" s="175"/>
      <c r="Y272" s="175"/>
      <c r="Z272" s="175"/>
      <c r="AA272" s="175"/>
      <c r="AB272" s="175"/>
      <c r="AC272" s="175"/>
      <c r="AD272" s="1114"/>
      <c r="AE272" s="1114"/>
      <c r="AF272" s="1114"/>
      <c r="AG272" s="1114"/>
      <c r="AH272" s="1114"/>
      <c r="AI272" s="173"/>
      <c r="AJ272" s="173"/>
      <c r="AK272" s="173"/>
      <c r="AL272" s="173"/>
      <c r="AM272" s="330"/>
      <c r="AN272" s="330"/>
      <c r="AO272" s="194"/>
      <c r="AP272" s="330"/>
      <c r="AQ272" s="330"/>
    </row>
    <row r="273" spans="2:43">
      <c r="B273" s="183"/>
      <c r="C273" s="183"/>
      <c r="D273" s="183"/>
      <c r="E273" s="183"/>
      <c r="F273" s="183"/>
      <c r="G273" s="183"/>
      <c r="H273" s="183"/>
      <c r="I273" s="183"/>
      <c r="J273" s="183"/>
      <c r="K273" s="196"/>
      <c r="L273" s="1118"/>
      <c r="M273" s="1119"/>
      <c r="N273" s="1118"/>
      <c r="O273" s="1119"/>
      <c r="P273" s="184"/>
      <c r="Q273" s="184"/>
      <c r="R273" s="184"/>
      <c r="S273" s="175"/>
      <c r="T273" s="175"/>
      <c r="U273" s="175"/>
      <c r="V273" s="175"/>
      <c r="W273" s="175"/>
      <c r="X273" s="175"/>
      <c r="Y273" s="175"/>
      <c r="Z273" s="175"/>
      <c r="AA273" s="175"/>
      <c r="AB273" s="175"/>
      <c r="AC273" s="175"/>
      <c r="AD273" s="1114"/>
      <c r="AE273" s="1114"/>
      <c r="AF273" s="1114"/>
      <c r="AG273" s="1114"/>
      <c r="AH273" s="1114"/>
      <c r="AI273" s="173"/>
      <c r="AJ273" s="173"/>
      <c r="AK273" s="173"/>
      <c r="AL273" s="173"/>
      <c r="AM273" s="330"/>
      <c r="AN273" s="330"/>
      <c r="AO273" s="194"/>
      <c r="AP273" s="330"/>
      <c r="AQ273" s="330"/>
    </row>
    <row r="274" spans="2:43">
      <c r="B274" s="183"/>
      <c r="C274" s="183"/>
      <c r="D274" s="183"/>
      <c r="E274" s="183"/>
      <c r="F274" s="183"/>
      <c r="G274" s="183"/>
      <c r="H274" s="183"/>
      <c r="I274" s="183"/>
      <c r="J274" s="183"/>
      <c r="K274" s="196"/>
      <c r="L274" s="1118"/>
      <c r="M274" s="1119"/>
      <c r="N274" s="1118"/>
      <c r="O274" s="1119"/>
      <c r="P274" s="184"/>
      <c r="Q274" s="184"/>
      <c r="R274" s="184"/>
      <c r="S274" s="175"/>
      <c r="T274" s="175"/>
      <c r="U274" s="175"/>
      <c r="V274" s="175"/>
      <c r="W274" s="175"/>
      <c r="X274" s="175"/>
      <c r="Y274" s="175"/>
      <c r="Z274" s="175"/>
      <c r="AA274" s="175"/>
      <c r="AB274" s="175"/>
      <c r="AC274" s="175"/>
      <c r="AD274" s="1114"/>
      <c r="AE274" s="1114"/>
      <c r="AF274" s="1114"/>
      <c r="AG274" s="1114"/>
      <c r="AH274" s="1114"/>
      <c r="AI274" s="173"/>
      <c r="AJ274" s="173"/>
      <c r="AK274" s="173"/>
      <c r="AL274" s="173"/>
      <c r="AM274" s="330"/>
      <c r="AN274" s="330"/>
      <c r="AO274" s="194"/>
      <c r="AP274" s="330"/>
      <c r="AQ274" s="330"/>
    </row>
    <row r="275" spans="2:43">
      <c r="B275" s="183"/>
      <c r="C275" s="183"/>
      <c r="D275" s="183"/>
      <c r="E275" s="183"/>
      <c r="F275" s="183"/>
      <c r="G275" s="183"/>
      <c r="H275" s="183"/>
      <c r="I275" s="183"/>
      <c r="J275" s="183"/>
      <c r="K275" s="196"/>
      <c r="L275" s="1118"/>
      <c r="M275" s="1119"/>
      <c r="N275" s="1118"/>
      <c r="O275" s="1119"/>
      <c r="P275" s="184"/>
      <c r="Q275" s="184"/>
      <c r="R275" s="184"/>
      <c r="S275" s="175"/>
      <c r="T275" s="175"/>
      <c r="U275" s="175"/>
      <c r="V275" s="175"/>
      <c r="W275" s="175"/>
      <c r="X275" s="175"/>
      <c r="Y275" s="175"/>
      <c r="Z275" s="175"/>
      <c r="AA275" s="175"/>
      <c r="AB275" s="175"/>
      <c r="AC275" s="175"/>
      <c r="AD275" s="1114"/>
      <c r="AE275" s="1114"/>
      <c r="AF275" s="1114"/>
      <c r="AG275" s="1114"/>
      <c r="AH275" s="1114"/>
      <c r="AI275" s="173"/>
      <c r="AJ275" s="173"/>
      <c r="AK275" s="173"/>
      <c r="AL275" s="173"/>
      <c r="AM275" s="330"/>
      <c r="AN275" s="330"/>
      <c r="AO275" s="194"/>
      <c r="AP275" s="330"/>
      <c r="AQ275" s="330"/>
    </row>
    <row r="276" spans="2:43">
      <c r="B276" s="183"/>
      <c r="C276" s="183"/>
      <c r="D276" s="183"/>
      <c r="E276" s="183"/>
      <c r="F276" s="183"/>
      <c r="G276" s="183"/>
      <c r="H276" s="183"/>
      <c r="I276" s="183"/>
      <c r="J276" s="183"/>
      <c r="K276" s="196"/>
      <c r="L276" s="1118"/>
      <c r="M276" s="1119"/>
      <c r="N276" s="1118"/>
      <c r="O276" s="1119"/>
      <c r="P276" s="184"/>
      <c r="Q276" s="184"/>
      <c r="R276" s="184"/>
      <c r="S276" s="175"/>
      <c r="T276" s="175"/>
      <c r="U276" s="175"/>
      <c r="V276" s="175"/>
      <c r="W276" s="175"/>
      <c r="X276" s="175"/>
      <c r="Y276" s="175"/>
      <c r="Z276" s="175"/>
      <c r="AA276" s="175"/>
      <c r="AB276" s="175"/>
      <c r="AC276" s="175"/>
      <c r="AD276" s="1114"/>
      <c r="AE276" s="1114"/>
      <c r="AF276" s="1114"/>
      <c r="AG276" s="1114"/>
      <c r="AH276" s="1114"/>
      <c r="AI276" s="173"/>
      <c r="AJ276" s="173"/>
      <c r="AK276" s="173"/>
      <c r="AL276" s="173"/>
      <c r="AM276" s="330"/>
      <c r="AN276" s="330"/>
      <c r="AO276" s="194"/>
      <c r="AP276" s="330"/>
      <c r="AQ276" s="330"/>
    </row>
    <row r="277" spans="2:43">
      <c r="B277" s="183"/>
      <c r="C277" s="183"/>
      <c r="D277" s="183"/>
      <c r="E277" s="183"/>
      <c r="F277" s="183"/>
      <c r="G277" s="183"/>
      <c r="H277" s="183"/>
      <c r="I277" s="183"/>
      <c r="J277" s="183"/>
      <c r="K277" s="196"/>
      <c r="L277" s="1118"/>
      <c r="M277" s="1119"/>
      <c r="N277" s="1118"/>
      <c r="O277" s="1119"/>
      <c r="P277" s="184"/>
      <c r="Q277" s="184"/>
      <c r="R277" s="184"/>
      <c r="S277" s="175"/>
      <c r="T277" s="175"/>
      <c r="U277" s="175"/>
      <c r="V277" s="175"/>
      <c r="W277" s="175"/>
      <c r="X277" s="175"/>
      <c r="Y277" s="175"/>
      <c r="Z277" s="175"/>
      <c r="AA277" s="175"/>
      <c r="AB277" s="175"/>
      <c r="AC277" s="175"/>
      <c r="AD277" s="1114"/>
      <c r="AE277" s="1114"/>
      <c r="AF277" s="1114"/>
      <c r="AG277" s="1114"/>
      <c r="AH277" s="1114"/>
      <c r="AI277" s="173"/>
      <c r="AJ277" s="173"/>
      <c r="AK277" s="173"/>
      <c r="AL277" s="173"/>
      <c r="AM277" s="330"/>
      <c r="AN277" s="330"/>
      <c r="AO277" s="194"/>
      <c r="AP277" s="330"/>
      <c r="AQ277" s="330"/>
    </row>
    <row r="278" spans="2:43">
      <c r="B278" s="183"/>
      <c r="C278" s="183"/>
      <c r="D278" s="183"/>
      <c r="E278" s="183"/>
      <c r="F278" s="183"/>
      <c r="G278" s="183"/>
      <c r="H278" s="183"/>
      <c r="I278" s="183"/>
      <c r="J278" s="183"/>
      <c r="K278" s="196"/>
      <c r="L278" s="1118"/>
      <c r="M278" s="1119"/>
      <c r="N278" s="1118"/>
      <c r="O278" s="1119"/>
      <c r="P278" s="184"/>
      <c r="Q278" s="184"/>
      <c r="R278" s="184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114"/>
      <c r="AE278" s="1114"/>
      <c r="AF278" s="1114"/>
      <c r="AG278" s="1114"/>
      <c r="AH278" s="1114"/>
      <c r="AI278" s="173"/>
      <c r="AJ278" s="173"/>
      <c r="AK278" s="173"/>
      <c r="AL278" s="173"/>
      <c r="AM278" s="330"/>
      <c r="AN278" s="330"/>
      <c r="AO278" s="194"/>
      <c r="AP278" s="330"/>
      <c r="AQ278" s="330"/>
    </row>
    <row r="279" spans="2:43">
      <c r="B279" s="183"/>
      <c r="C279" s="183"/>
      <c r="D279" s="183"/>
      <c r="E279" s="183"/>
      <c r="F279" s="183"/>
      <c r="G279" s="183"/>
      <c r="H279" s="183"/>
      <c r="I279" s="183"/>
      <c r="J279" s="183"/>
      <c r="K279" s="196"/>
      <c r="L279" s="1118"/>
      <c r="M279" s="1119"/>
      <c r="N279" s="1118"/>
      <c r="O279" s="1119"/>
      <c r="P279" s="184"/>
      <c r="Q279" s="184"/>
      <c r="R279" s="184"/>
      <c r="S279" s="175"/>
      <c r="T279" s="175"/>
      <c r="U279" s="175"/>
      <c r="V279" s="175"/>
      <c r="W279" s="175"/>
      <c r="X279" s="175"/>
      <c r="Y279" s="175"/>
      <c r="Z279" s="175"/>
      <c r="AA279" s="175"/>
      <c r="AB279" s="175"/>
      <c r="AC279" s="175"/>
      <c r="AD279" s="1114"/>
      <c r="AE279" s="1114"/>
      <c r="AF279" s="1114"/>
      <c r="AG279" s="1114"/>
      <c r="AH279" s="1114"/>
      <c r="AI279" s="173"/>
      <c r="AJ279" s="173"/>
      <c r="AK279" s="173"/>
      <c r="AL279" s="173"/>
      <c r="AM279" s="330"/>
      <c r="AN279" s="330"/>
      <c r="AO279" s="194"/>
      <c r="AP279" s="330"/>
      <c r="AQ279" s="330"/>
    </row>
    <row r="280" spans="2:43">
      <c r="B280" s="183"/>
      <c r="C280" s="183"/>
      <c r="D280" s="183"/>
      <c r="E280" s="183"/>
      <c r="F280" s="183"/>
      <c r="G280" s="183"/>
      <c r="H280" s="183"/>
      <c r="I280" s="183"/>
      <c r="J280" s="183"/>
      <c r="K280" s="196"/>
      <c r="L280" s="1118"/>
      <c r="M280" s="1119"/>
      <c r="N280" s="1118"/>
      <c r="O280" s="1119"/>
      <c r="P280" s="184"/>
      <c r="Q280" s="184"/>
      <c r="R280" s="184"/>
      <c r="S280" s="175"/>
      <c r="T280" s="175"/>
      <c r="U280" s="175"/>
      <c r="V280" s="175"/>
      <c r="W280" s="175"/>
      <c r="X280" s="175"/>
      <c r="Y280" s="175"/>
      <c r="Z280" s="175"/>
      <c r="AA280" s="175"/>
      <c r="AB280" s="175"/>
      <c r="AC280" s="175"/>
      <c r="AD280" s="1114"/>
      <c r="AE280" s="1114"/>
      <c r="AF280" s="1114"/>
      <c r="AG280" s="1114"/>
      <c r="AH280" s="1114"/>
      <c r="AI280" s="173"/>
      <c r="AJ280" s="173"/>
      <c r="AK280" s="173"/>
      <c r="AL280" s="173"/>
      <c r="AM280" s="330"/>
      <c r="AN280" s="330"/>
      <c r="AO280" s="194"/>
      <c r="AP280" s="330"/>
      <c r="AQ280" s="330"/>
    </row>
    <row r="281" spans="2:43">
      <c r="B281" s="183"/>
      <c r="C281" s="183"/>
      <c r="D281" s="183"/>
      <c r="E281" s="183"/>
      <c r="F281" s="183"/>
      <c r="G281" s="183"/>
      <c r="H281" s="183"/>
      <c r="I281" s="183"/>
      <c r="J281" s="183"/>
      <c r="K281" s="196"/>
      <c r="L281" s="1118"/>
      <c r="M281" s="1119"/>
      <c r="N281" s="1118"/>
      <c r="O281" s="1119"/>
      <c r="P281" s="184"/>
      <c r="Q281" s="184"/>
      <c r="R281" s="184"/>
      <c r="S281" s="175"/>
      <c r="T281" s="175"/>
      <c r="U281" s="175"/>
      <c r="V281" s="175"/>
      <c r="W281" s="175"/>
      <c r="X281" s="175"/>
      <c r="Y281" s="175"/>
      <c r="Z281" s="175"/>
      <c r="AA281" s="175"/>
      <c r="AB281" s="175"/>
      <c r="AC281" s="175"/>
      <c r="AD281" s="1114"/>
      <c r="AE281" s="1114"/>
      <c r="AF281" s="1114"/>
      <c r="AG281" s="1114"/>
      <c r="AH281" s="1114"/>
      <c r="AI281" s="173"/>
      <c r="AJ281" s="173"/>
      <c r="AK281" s="173"/>
      <c r="AL281" s="173"/>
      <c r="AM281" s="330"/>
      <c r="AN281" s="330"/>
      <c r="AO281" s="194"/>
      <c r="AP281" s="330"/>
      <c r="AQ281" s="330"/>
    </row>
    <row r="282" spans="2:43">
      <c r="B282" s="183"/>
      <c r="C282" s="183"/>
      <c r="D282" s="183"/>
      <c r="E282" s="183"/>
      <c r="F282" s="183"/>
      <c r="G282" s="183"/>
      <c r="H282" s="183"/>
      <c r="I282" s="183"/>
      <c r="J282" s="183"/>
      <c r="K282" s="196"/>
      <c r="L282" s="1118"/>
      <c r="M282" s="1119"/>
      <c r="N282" s="1118"/>
      <c r="O282" s="1119"/>
      <c r="P282" s="184"/>
      <c r="Q282" s="184"/>
      <c r="R282" s="184"/>
      <c r="S282" s="175"/>
      <c r="T282" s="175"/>
      <c r="U282" s="175"/>
      <c r="V282" s="175"/>
      <c r="W282" s="175"/>
      <c r="X282" s="175"/>
      <c r="Y282" s="175"/>
      <c r="Z282" s="175"/>
      <c r="AA282" s="175"/>
      <c r="AB282" s="175"/>
      <c r="AC282" s="175"/>
      <c r="AD282" s="1114"/>
      <c r="AE282" s="1114"/>
      <c r="AF282" s="1114"/>
      <c r="AG282" s="1114"/>
      <c r="AH282" s="1114"/>
      <c r="AI282" s="173"/>
      <c r="AJ282" s="173"/>
      <c r="AK282" s="173"/>
      <c r="AL282" s="173"/>
      <c r="AM282" s="330"/>
      <c r="AN282" s="330"/>
      <c r="AO282" s="194"/>
      <c r="AP282" s="330"/>
      <c r="AQ282" s="330"/>
    </row>
    <row r="283" spans="2:43">
      <c r="B283" s="183"/>
      <c r="C283" s="183"/>
      <c r="D283" s="183"/>
      <c r="E283" s="183"/>
      <c r="F283" s="183"/>
      <c r="G283" s="183"/>
      <c r="H283" s="183"/>
      <c r="I283" s="183"/>
      <c r="J283" s="183"/>
      <c r="K283" s="196"/>
      <c r="L283" s="1118"/>
      <c r="M283" s="1119"/>
      <c r="N283" s="1118"/>
      <c r="O283" s="1119"/>
      <c r="P283" s="184"/>
      <c r="Q283" s="184"/>
      <c r="R283" s="184"/>
      <c r="S283" s="175"/>
      <c r="T283" s="175"/>
      <c r="U283" s="175"/>
      <c r="V283" s="175"/>
      <c r="W283" s="175"/>
      <c r="X283" s="175"/>
      <c r="Y283" s="175"/>
      <c r="Z283" s="175"/>
      <c r="AA283" s="175"/>
      <c r="AB283" s="175"/>
      <c r="AC283" s="175"/>
      <c r="AD283" s="1114"/>
      <c r="AE283" s="1114"/>
      <c r="AF283" s="1114"/>
      <c r="AG283" s="1114"/>
      <c r="AH283" s="1114"/>
      <c r="AI283" s="173"/>
      <c r="AJ283" s="173"/>
      <c r="AK283" s="173"/>
      <c r="AL283" s="173"/>
      <c r="AM283" s="330"/>
      <c r="AN283" s="330"/>
      <c r="AO283" s="194"/>
      <c r="AP283" s="330"/>
      <c r="AQ283" s="330"/>
    </row>
    <row r="284" spans="2:43">
      <c r="B284" s="192"/>
      <c r="C284" s="192"/>
      <c r="D284" s="192"/>
      <c r="E284" s="192"/>
      <c r="F284" s="192"/>
      <c r="G284" s="192"/>
      <c r="H284" s="192"/>
      <c r="I284" s="192"/>
      <c r="J284" s="192"/>
      <c r="K284" s="196"/>
      <c r="L284" s="1118"/>
      <c r="M284" s="1119"/>
      <c r="N284" s="1118"/>
      <c r="O284" s="1119"/>
      <c r="P284" s="184"/>
      <c r="Q284" s="184"/>
      <c r="R284" s="184"/>
      <c r="S284" s="176"/>
      <c r="T284" s="176"/>
      <c r="U284" s="176"/>
      <c r="V284" s="176"/>
      <c r="W284" s="176"/>
      <c r="X284" s="176"/>
      <c r="Y284" s="176"/>
      <c r="Z284" s="176"/>
      <c r="AA284" s="176"/>
      <c r="AB284" s="176"/>
      <c r="AC284" s="176"/>
      <c r="AD284" s="1124"/>
      <c r="AE284" s="1124"/>
      <c r="AF284" s="1124"/>
      <c r="AG284" s="1124"/>
      <c r="AH284" s="1124"/>
      <c r="AI284" s="177"/>
      <c r="AJ284" s="177"/>
      <c r="AK284" s="173"/>
      <c r="AL284" s="173"/>
      <c r="AM284" s="330"/>
      <c r="AN284" s="330"/>
      <c r="AO284" s="194"/>
      <c r="AP284" s="330"/>
      <c r="AQ284" s="330"/>
    </row>
    <row r="285" spans="2:43">
      <c r="B285" s="183"/>
      <c r="C285" s="183"/>
      <c r="D285" s="183"/>
      <c r="E285" s="183"/>
      <c r="F285" s="183"/>
      <c r="G285" s="183"/>
      <c r="H285" s="183"/>
      <c r="I285" s="183"/>
      <c r="J285" s="183"/>
      <c r="K285" s="196"/>
      <c r="L285" s="1118"/>
      <c r="M285" s="1119"/>
      <c r="N285" s="1118"/>
      <c r="O285" s="1119"/>
      <c r="P285" s="184"/>
      <c r="Q285" s="184"/>
      <c r="R285" s="184"/>
      <c r="S285" s="175"/>
      <c r="T285" s="175"/>
      <c r="U285" s="175"/>
      <c r="V285" s="175"/>
      <c r="W285" s="175"/>
      <c r="X285" s="175"/>
      <c r="Y285" s="175"/>
      <c r="Z285" s="175"/>
      <c r="AA285" s="175"/>
      <c r="AB285" s="175"/>
      <c r="AC285" s="175"/>
      <c r="AD285" s="1114"/>
      <c r="AE285" s="1114"/>
      <c r="AF285" s="1114"/>
      <c r="AG285" s="1114"/>
      <c r="AH285" s="1114"/>
      <c r="AI285" s="173"/>
      <c r="AJ285" s="173"/>
      <c r="AK285" s="173"/>
      <c r="AL285" s="173"/>
      <c r="AM285" s="330"/>
      <c r="AN285" s="330"/>
      <c r="AO285" s="194"/>
      <c r="AP285" s="330"/>
      <c r="AQ285" s="330"/>
    </row>
    <row r="286" spans="2:43">
      <c r="B286" s="183"/>
      <c r="C286" s="183"/>
      <c r="D286" s="183"/>
      <c r="E286" s="183"/>
      <c r="F286" s="183"/>
      <c r="G286" s="183"/>
      <c r="H286" s="183"/>
      <c r="I286" s="183"/>
      <c r="J286" s="183"/>
      <c r="K286" s="196"/>
      <c r="L286" s="1118"/>
      <c r="M286" s="1119"/>
      <c r="N286" s="1118"/>
      <c r="O286" s="1119"/>
      <c r="P286" s="184"/>
      <c r="Q286" s="184"/>
      <c r="R286" s="184"/>
      <c r="S286" s="175"/>
      <c r="T286" s="175"/>
      <c r="U286" s="175"/>
      <c r="V286" s="175"/>
      <c r="W286" s="175"/>
      <c r="X286" s="175"/>
      <c r="Y286" s="175"/>
      <c r="Z286" s="175"/>
      <c r="AA286" s="175"/>
      <c r="AB286" s="175"/>
      <c r="AC286" s="175"/>
      <c r="AD286" s="1114"/>
      <c r="AE286" s="1114"/>
      <c r="AF286" s="1114"/>
      <c r="AG286" s="1114"/>
      <c r="AH286" s="1114"/>
      <c r="AI286" s="173"/>
      <c r="AJ286" s="173"/>
      <c r="AK286" s="173"/>
      <c r="AL286" s="173"/>
      <c r="AM286" s="330"/>
      <c r="AN286" s="330"/>
      <c r="AO286" s="194"/>
      <c r="AP286" s="330"/>
      <c r="AQ286" s="330"/>
    </row>
    <row r="287" spans="2:43">
      <c r="B287" s="183"/>
      <c r="C287" s="183"/>
      <c r="D287" s="183"/>
      <c r="E287" s="183"/>
      <c r="F287" s="183"/>
      <c r="G287" s="183"/>
      <c r="H287" s="183"/>
      <c r="I287" s="183"/>
      <c r="J287" s="183"/>
      <c r="K287" s="196"/>
      <c r="L287" s="1118"/>
      <c r="M287" s="1119"/>
      <c r="N287" s="1118"/>
      <c r="O287" s="1119"/>
      <c r="P287" s="184"/>
      <c r="Q287" s="184"/>
      <c r="R287" s="184"/>
      <c r="S287" s="175"/>
      <c r="T287" s="175"/>
      <c r="U287" s="175"/>
      <c r="V287" s="175"/>
      <c r="W287" s="175"/>
      <c r="X287" s="175"/>
      <c r="Y287" s="175"/>
      <c r="Z287" s="175"/>
      <c r="AA287" s="175"/>
      <c r="AB287" s="175"/>
      <c r="AC287" s="175"/>
      <c r="AD287" s="1114"/>
      <c r="AE287" s="1114"/>
      <c r="AF287" s="1114"/>
      <c r="AG287" s="1114"/>
      <c r="AH287" s="1114"/>
      <c r="AI287" s="173"/>
      <c r="AJ287" s="173"/>
      <c r="AK287" s="173"/>
      <c r="AL287" s="173"/>
      <c r="AM287" s="330"/>
      <c r="AN287" s="330"/>
      <c r="AO287" s="194"/>
      <c r="AP287" s="330"/>
      <c r="AQ287" s="330"/>
    </row>
    <row r="288" spans="2:43">
      <c r="B288" s="183"/>
      <c r="C288" s="183"/>
      <c r="D288" s="183"/>
      <c r="E288" s="183"/>
      <c r="F288" s="183"/>
      <c r="G288" s="183"/>
      <c r="H288" s="183"/>
      <c r="I288" s="183"/>
      <c r="J288" s="183"/>
      <c r="K288" s="196"/>
      <c r="L288" s="1118"/>
      <c r="M288" s="1119"/>
      <c r="N288" s="1118"/>
      <c r="O288" s="1119"/>
      <c r="P288" s="184"/>
      <c r="Q288" s="184"/>
      <c r="R288" s="184"/>
      <c r="S288" s="175"/>
      <c r="T288" s="175"/>
      <c r="U288" s="175"/>
      <c r="V288" s="175"/>
      <c r="W288" s="175"/>
      <c r="X288" s="175"/>
      <c r="Y288" s="175"/>
      <c r="Z288" s="175"/>
      <c r="AA288" s="175"/>
      <c r="AB288" s="175"/>
      <c r="AC288" s="175"/>
      <c r="AD288" s="1114"/>
      <c r="AE288" s="1114"/>
      <c r="AF288" s="1114"/>
      <c r="AG288" s="1114"/>
      <c r="AH288" s="1114"/>
      <c r="AI288" s="173"/>
      <c r="AJ288" s="173"/>
      <c r="AK288" s="173"/>
      <c r="AL288" s="173"/>
      <c r="AM288" s="330"/>
      <c r="AN288" s="330"/>
      <c r="AO288" s="194"/>
      <c r="AP288" s="330"/>
      <c r="AQ288" s="330"/>
    </row>
    <row r="289" spans="2:43">
      <c r="B289" s="183"/>
      <c r="C289" s="183"/>
      <c r="D289" s="183"/>
      <c r="E289" s="183"/>
      <c r="F289" s="183"/>
      <c r="G289" s="183"/>
      <c r="H289" s="183"/>
      <c r="I289" s="183"/>
      <c r="J289" s="183"/>
      <c r="K289" s="196"/>
      <c r="L289" s="1118"/>
      <c r="M289" s="1119"/>
      <c r="N289" s="1118"/>
      <c r="O289" s="1119"/>
      <c r="P289" s="184"/>
      <c r="Q289" s="184"/>
      <c r="R289" s="184"/>
      <c r="S289" s="175"/>
      <c r="T289" s="175"/>
      <c r="U289" s="175"/>
      <c r="V289" s="175"/>
      <c r="W289" s="175"/>
      <c r="X289" s="175"/>
      <c r="Y289" s="175"/>
      <c r="Z289" s="175"/>
      <c r="AA289" s="175"/>
      <c r="AB289" s="175"/>
      <c r="AC289" s="175"/>
      <c r="AD289" s="1114"/>
      <c r="AE289" s="1114"/>
      <c r="AF289" s="1114"/>
      <c r="AG289" s="1114"/>
      <c r="AH289" s="1114"/>
      <c r="AI289" s="173"/>
      <c r="AJ289" s="173"/>
      <c r="AK289" s="173"/>
      <c r="AL289" s="173"/>
      <c r="AM289" s="330"/>
      <c r="AN289" s="330"/>
      <c r="AO289" s="194"/>
      <c r="AP289" s="330"/>
      <c r="AQ289" s="330"/>
    </row>
    <row r="290" spans="2:43">
      <c r="B290" s="183"/>
      <c r="C290" s="183"/>
      <c r="D290" s="183"/>
      <c r="E290" s="183"/>
      <c r="F290" s="183"/>
      <c r="G290" s="183"/>
      <c r="H290" s="183"/>
      <c r="I290" s="183"/>
      <c r="J290" s="183"/>
      <c r="K290" s="196"/>
      <c r="L290" s="1118"/>
      <c r="M290" s="1119"/>
      <c r="N290" s="1118"/>
      <c r="O290" s="1119"/>
      <c r="P290" s="184"/>
      <c r="Q290" s="184"/>
      <c r="R290" s="184"/>
      <c r="S290" s="175"/>
      <c r="T290" s="175"/>
      <c r="U290" s="175"/>
      <c r="V290" s="175"/>
      <c r="W290" s="175"/>
      <c r="X290" s="175"/>
      <c r="Y290" s="175"/>
      <c r="Z290" s="175"/>
      <c r="AA290" s="175"/>
      <c r="AB290" s="175"/>
      <c r="AC290" s="175"/>
      <c r="AD290" s="1114"/>
      <c r="AE290" s="1114"/>
      <c r="AF290" s="1114"/>
      <c r="AG290" s="1114"/>
      <c r="AH290" s="1114"/>
      <c r="AI290" s="173"/>
      <c r="AJ290" s="173"/>
      <c r="AK290" s="173"/>
      <c r="AL290" s="173"/>
      <c r="AM290" s="330"/>
      <c r="AN290" s="330"/>
      <c r="AO290" s="194"/>
      <c r="AP290" s="330"/>
      <c r="AQ290" s="330"/>
    </row>
    <row r="291" spans="2:43">
      <c r="B291" s="183"/>
      <c r="C291" s="183"/>
      <c r="D291" s="183"/>
      <c r="E291" s="183"/>
      <c r="F291" s="183"/>
      <c r="G291" s="183"/>
      <c r="H291" s="183"/>
      <c r="I291" s="183"/>
      <c r="J291" s="183"/>
      <c r="K291" s="196"/>
      <c r="L291" s="1118"/>
      <c r="M291" s="1119"/>
      <c r="N291" s="1118"/>
      <c r="O291" s="1119"/>
      <c r="P291" s="184"/>
      <c r="Q291" s="184"/>
      <c r="R291" s="184"/>
      <c r="S291" s="175"/>
      <c r="T291" s="175"/>
      <c r="U291" s="175"/>
      <c r="V291" s="175"/>
      <c r="W291" s="175"/>
      <c r="X291" s="175"/>
      <c r="Y291" s="175"/>
      <c r="Z291" s="175"/>
      <c r="AA291" s="175"/>
      <c r="AB291" s="175"/>
      <c r="AC291" s="175"/>
      <c r="AD291" s="1114"/>
      <c r="AE291" s="1114"/>
      <c r="AF291" s="1114"/>
      <c r="AG291" s="1114"/>
      <c r="AH291" s="1114"/>
      <c r="AI291" s="173"/>
      <c r="AJ291" s="173"/>
      <c r="AK291" s="173"/>
      <c r="AL291" s="173"/>
      <c r="AM291" s="330"/>
      <c r="AN291" s="330"/>
      <c r="AO291" s="194"/>
      <c r="AP291" s="330"/>
      <c r="AQ291" s="330"/>
    </row>
    <row r="292" spans="2:43">
      <c r="B292" s="183"/>
      <c r="C292" s="183"/>
      <c r="D292" s="183"/>
      <c r="E292" s="183"/>
      <c r="F292" s="183"/>
      <c r="G292" s="183"/>
      <c r="H292" s="183"/>
      <c r="I292" s="183"/>
      <c r="J292" s="183"/>
      <c r="K292" s="196"/>
      <c r="L292" s="1118"/>
      <c r="M292" s="1119"/>
      <c r="N292" s="1118"/>
      <c r="O292" s="1119"/>
      <c r="P292" s="184"/>
      <c r="Q292" s="184"/>
      <c r="R292" s="184"/>
      <c r="S292" s="175"/>
      <c r="T292" s="175"/>
      <c r="U292" s="175"/>
      <c r="V292" s="175"/>
      <c r="W292" s="175"/>
      <c r="X292" s="175"/>
      <c r="Y292" s="175"/>
      <c r="Z292" s="175"/>
      <c r="AA292" s="175"/>
      <c r="AB292" s="175"/>
      <c r="AC292" s="175"/>
      <c r="AD292" s="1114"/>
      <c r="AE292" s="1114"/>
      <c r="AF292" s="1114"/>
      <c r="AG292" s="1114"/>
      <c r="AH292" s="1114"/>
      <c r="AI292" s="173"/>
      <c r="AJ292" s="173"/>
      <c r="AK292" s="173"/>
      <c r="AL292" s="173"/>
      <c r="AM292" s="330"/>
      <c r="AN292" s="330"/>
      <c r="AO292" s="194"/>
      <c r="AP292" s="330"/>
      <c r="AQ292" s="330"/>
    </row>
    <row r="293" spans="2:43">
      <c r="B293" s="183"/>
      <c r="C293" s="183"/>
      <c r="D293" s="183"/>
      <c r="E293" s="183"/>
      <c r="F293" s="183"/>
      <c r="G293" s="183"/>
      <c r="H293" s="183"/>
      <c r="I293" s="183"/>
      <c r="J293" s="183"/>
      <c r="K293" s="196"/>
      <c r="L293" s="1118"/>
      <c r="M293" s="1119"/>
      <c r="N293" s="1118"/>
      <c r="O293" s="1119"/>
      <c r="P293" s="184"/>
      <c r="Q293" s="184"/>
      <c r="R293" s="184"/>
      <c r="S293" s="175"/>
      <c r="T293" s="175"/>
      <c r="U293" s="175"/>
      <c r="V293" s="175"/>
      <c r="W293" s="175"/>
      <c r="X293" s="175"/>
      <c r="Y293" s="175"/>
      <c r="Z293" s="175"/>
      <c r="AA293" s="175"/>
      <c r="AB293" s="175"/>
      <c r="AC293" s="175"/>
      <c r="AD293" s="1114"/>
      <c r="AE293" s="1114"/>
      <c r="AF293" s="1114"/>
      <c r="AG293" s="1114"/>
      <c r="AH293" s="1114"/>
      <c r="AI293" s="173"/>
      <c r="AJ293" s="173"/>
      <c r="AK293" s="173"/>
      <c r="AL293" s="173"/>
      <c r="AM293" s="330"/>
      <c r="AN293" s="330"/>
      <c r="AO293" s="194"/>
      <c r="AP293" s="330"/>
      <c r="AQ293" s="330"/>
    </row>
    <row r="294" spans="2:43">
      <c r="B294" s="183"/>
      <c r="C294" s="183"/>
      <c r="D294" s="183"/>
      <c r="E294" s="183"/>
      <c r="F294" s="183"/>
      <c r="G294" s="183"/>
      <c r="H294" s="183"/>
      <c r="I294" s="183"/>
      <c r="J294" s="183"/>
      <c r="K294" s="196"/>
      <c r="L294" s="1118"/>
      <c r="M294" s="1119"/>
      <c r="N294" s="1118"/>
      <c r="O294" s="1119"/>
      <c r="P294" s="184"/>
      <c r="Q294" s="184"/>
      <c r="R294" s="184"/>
      <c r="S294" s="175"/>
      <c r="T294" s="175"/>
      <c r="U294" s="175"/>
      <c r="V294" s="175"/>
      <c r="W294" s="175"/>
      <c r="X294" s="175"/>
      <c r="Y294" s="175"/>
      <c r="Z294" s="175"/>
      <c r="AA294" s="175"/>
      <c r="AB294" s="175"/>
      <c r="AC294" s="175"/>
      <c r="AD294" s="1114"/>
      <c r="AE294" s="1114"/>
      <c r="AF294" s="1114"/>
      <c r="AG294" s="1114"/>
      <c r="AH294" s="1114"/>
      <c r="AI294" s="173"/>
      <c r="AJ294" s="173"/>
      <c r="AK294" s="173"/>
      <c r="AL294" s="173"/>
      <c r="AM294" s="330"/>
      <c r="AN294" s="330"/>
      <c r="AO294" s="194"/>
      <c r="AP294" s="330"/>
      <c r="AQ294" s="330"/>
    </row>
    <row r="295" spans="2:43">
      <c r="B295" s="183"/>
      <c r="C295" s="183"/>
      <c r="D295" s="183"/>
      <c r="E295" s="183"/>
      <c r="F295" s="183"/>
      <c r="G295" s="183"/>
      <c r="H295" s="183"/>
      <c r="I295" s="183"/>
      <c r="J295" s="183"/>
      <c r="K295" s="196"/>
      <c r="L295" s="1118"/>
      <c r="M295" s="1119"/>
      <c r="N295" s="1118"/>
      <c r="O295" s="1119"/>
      <c r="P295" s="184"/>
      <c r="Q295" s="184"/>
      <c r="R295" s="184"/>
      <c r="S295" s="175"/>
      <c r="T295" s="175"/>
      <c r="U295" s="175"/>
      <c r="V295" s="175"/>
      <c r="W295" s="175"/>
      <c r="X295" s="175"/>
      <c r="Y295" s="175"/>
      <c r="Z295" s="175"/>
      <c r="AA295" s="175"/>
      <c r="AB295" s="175"/>
      <c r="AC295" s="175"/>
      <c r="AD295" s="1114"/>
      <c r="AE295" s="1114"/>
      <c r="AF295" s="1114"/>
      <c r="AG295" s="1114"/>
      <c r="AH295" s="1114"/>
      <c r="AI295" s="173"/>
      <c r="AJ295" s="173"/>
      <c r="AK295" s="173"/>
      <c r="AL295" s="173"/>
      <c r="AM295" s="330"/>
      <c r="AN295" s="330"/>
      <c r="AO295" s="194"/>
      <c r="AP295" s="330"/>
      <c r="AQ295" s="330"/>
    </row>
    <row r="296" spans="2:43">
      <c r="B296" s="183"/>
      <c r="C296" s="183"/>
      <c r="D296" s="183"/>
      <c r="E296" s="183"/>
      <c r="F296" s="183"/>
      <c r="G296" s="183"/>
      <c r="H296" s="183"/>
      <c r="I296" s="183"/>
      <c r="J296" s="183"/>
      <c r="K296" s="196"/>
      <c r="L296" s="1118"/>
      <c r="M296" s="1119"/>
      <c r="N296" s="1118"/>
      <c r="O296" s="1119"/>
      <c r="P296" s="184"/>
      <c r="Q296" s="184"/>
      <c r="R296" s="184"/>
      <c r="S296" s="175"/>
      <c r="T296" s="175"/>
      <c r="U296" s="175"/>
      <c r="V296" s="175"/>
      <c r="W296" s="175"/>
      <c r="X296" s="175"/>
      <c r="Y296" s="175"/>
      <c r="Z296" s="175"/>
      <c r="AA296" s="175"/>
      <c r="AB296" s="175"/>
      <c r="AC296" s="175"/>
      <c r="AD296" s="1114"/>
      <c r="AE296" s="1114"/>
      <c r="AF296" s="1114"/>
      <c r="AG296" s="1114"/>
      <c r="AH296" s="1114"/>
      <c r="AI296" s="173"/>
      <c r="AJ296" s="173"/>
      <c r="AK296" s="173"/>
      <c r="AL296" s="173"/>
      <c r="AM296" s="330"/>
      <c r="AN296" s="330"/>
      <c r="AO296" s="194"/>
      <c r="AP296" s="330"/>
      <c r="AQ296" s="330"/>
    </row>
    <row r="297" spans="2:43">
      <c r="B297" s="183"/>
      <c r="C297" s="183"/>
      <c r="D297" s="183"/>
      <c r="E297" s="183"/>
      <c r="F297" s="183"/>
      <c r="G297" s="183"/>
      <c r="H297" s="183"/>
      <c r="I297" s="183"/>
      <c r="J297" s="183"/>
      <c r="K297" s="196"/>
      <c r="L297" s="1118"/>
      <c r="M297" s="1119"/>
      <c r="N297" s="1118"/>
      <c r="O297" s="1119"/>
      <c r="P297" s="184"/>
      <c r="Q297" s="184"/>
      <c r="R297" s="184"/>
      <c r="S297" s="175"/>
      <c r="T297" s="175"/>
      <c r="U297" s="175"/>
      <c r="V297" s="175"/>
      <c r="W297" s="175"/>
      <c r="X297" s="175"/>
      <c r="Y297" s="175"/>
      <c r="Z297" s="175"/>
      <c r="AA297" s="175"/>
      <c r="AB297" s="175"/>
      <c r="AC297" s="175"/>
      <c r="AD297" s="1114"/>
      <c r="AE297" s="1114"/>
      <c r="AF297" s="1114"/>
      <c r="AG297" s="1114"/>
      <c r="AH297" s="1114"/>
      <c r="AI297" s="173"/>
      <c r="AJ297" s="173"/>
      <c r="AK297" s="173"/>
      <c r="AL297" s="173"/>
      <c r="AM297" s="330"/>
      <c r="AN297" s="330"/>
      <c r="AO297" s="194"/>
      <c r="AP297" s="330"/>
      <c r="AQ297" s="330"/>
    </row>
    <row r="298" spans="2:43">
      <c r="B298" s="183"/>
      <c r="C298" s="183"/>
      <c r="D298" s="183"/>
      <c r="E298" s="183"/>
      <c r="F298" s="183"/>
      <c r="G298" s="183"/>
      <c r="H298" s="183"/>
      <c r="I298" s="183"/>
      <c r="J298" s="183"/>
      <c r="K298" s="196"/>
      <c r="L298" s="1118"/>
      <c r="M298" s="1119"/>
      <c r="N298" s="1118"/>
      <c r="O298" s="1119"/>
      <c r="P298" s="184"/>
      <c r="Q298" s="184"/>
      <c r="R298" s="184"/>
      <c r="S298" s="175"/>
      <c r="T298" s="175"/>
      <c r="U298" s="175"/>
      <c r="V298" s="175"/>
      <c r="W298" s="175"/>
      <c r="X298" s="175"/>
      <c r="Y298" s="175"/>
      <c r="Z298" s="175"/>
      <c r="AA298" s="175"/>
      <c r="AB298" s="175"/>
      <c r="AC298" s="175"/>
      <c r="AD298" s="1114"/>
      <c r="AE298" s="1114"/>
      <c r="AF298" s="1114"/>
      <c r="AG298" s="1114"/>
      <c r="AH298" s="1114"/>
      <c r="AI298" s="173"/>
      <c r="AJ298" s="173"/>
      <c r="AK298" s="173"/>
      <c r="AL298" s="173"/>
      <c r="AM298" s="330"/>
      <c r="AN298" s="330"/>
      <c r="AO298" s="194"/>
      <c r="AP298" s="330"/>
      <c r="AQ298" s="330"/>
    </row>
    <row r="299" spans="2:43">
      <c r="B299" s="183"/>
      <c r="C299" s="183"/>
      <c r="D299" s="183"/>
      <c r="E299" s="183"/>
      <c r="F299" s="183"/>
      <c r="G299" s="183"/>
      <c r="H299" s="183"/>
      <c r="I299" s="183"/>
      <c r="J299" s="183"/>
      <c r="K299" s="196"/>
      <c r="L299" s="1118"/>
      <c r="M299" s="1119"/>
      <c r="N299" s="1118"/>
      <c r="O299" s="1119"/>
      <c r="P299" s="184"/>
      <c r="Q299" s="184"/>
      <c r="R299" s="184"/>
      <c r="S299" s="175"/>
      <c r="T299" s="175"/>
      <c r="U299" s="175"/>
      <c r="V299" s="175"/>
      <c r="W299" s="175"/>
      <c r="X299" s="175"/>
      <c r="Y299" s="175"/>
      <c r="Z299" s="175"/>
      <c r="AA299" s="175"/>
      <c r="AB299" s="175"/>
      <c r="AC299" s="175"/>
      <c r="AD299" s="1114"/>
      <c r="AE299" s="1114"/>
      <c r="AF299" s="1114"/>
      <c r="AG299" s="1114"/>
      <c r="AH299" s="1114"/>
      <c r="AI299" s="173"/>
      <c r="AJ299" s="173"/>
      <c r="AK299" s="173"/>
      <c r="AL299" s="173"/>
      <c r="AM299" s="330"/>
      <c r="AN299" s="330"/>
      <c r="AO299" s="194"/>
      <c r="AP299" s="330"/>
      <c r="AQ299" s="330"/>
    </row>
    <row r="300" spans="2:43">
      <c r="B300" s="183"/>
      <c r="C300" s="183"/>
      <c r="D300" s="183"/>
      <c r="E300" s="183"/>
      <c r="F300" s="183"/>
      <c r="G300" s="183"/>
      <c r="H300" s="183"/>
      <c r="I300" s="183"/>
      <c r="J300" s="183"/>
      <c r="K300" s="196"/>
      <c r="L300" s="1118"/>
      <c r="M300" s="1119"/>
      <c r="N300" s="1118"/>
      <c r="O300" s="1119"/>
      <c r="P300" s="184"/>
      <c r="Q300" s="184"/>
      <c r="R300" s="184"/>
      <c r="S300" s="175"/>
      <c r="T300" s="175"/>
      <c r="U300" s="175"/>
      <c r="V300" s="175"/>
      <c r="W300" s="175"/>
      <c r="X300" s="175"/>
      <c r="Y300" s="175"/>
      <c r="Z300" s="175"/>
      <c r="AA300" s="175"/>
      <c r="AB300" s="175"/>
      <c r="AC300" s="175"/>
      <c r="AD300" s="1114"/>
      <c r="AE300" s="1114"/>
      <c r="AF300" s="1114"/>
      <c r="AG300" s="1114"/>
      <c r="AH300" s="1114"/>
      <c r="AI300" s="173"/>
      <c r="AJ300" s="173"/>
      <c r="AK300" s="173"/>
      <c r="AL300" s="173"/>
      <c r="AM300" s="330"/>
      <c r="AN300" s="330"/>
      <c r="AO300" s="194"/>
      <c r="AP300" s="330"/>
      <c r="AQ300" s="330"/>
    </row>
    <row r="301" spans="2:43">
      <c r="B301" s="183"/>
      <c r="C301" s="183"/>
      <c r="D301" s="183"/>
      <c r="E301" s="183"/>
      <c r="F301" s="183"/>
      <c r="G301" s="183"/>
      <c r="H301" s="183"/>
      <c r="I301" s="183"/>
      <c r="J301" s="183"/>
      <c r="K301" s="196"/>
      <c r="L301" s="1118"/>
      <c r="M301" s="1119"/>
      <c r="N301" s="1118"/>
      <c r="O301" s="1119"/>
      <c r="P301" s="184"/>
      <c r="Q301" s="184"/>
      <c r="R301" s="184"/>
      <c r="S301" s="175"/>
      <c r="T301" s="175"/>
      <c r="U301" s="175"/>
      <c r="V301" s="175"/>
      <c r="W301" s="175"/>
      <c r="X301" s="175"/>
      <c r="Y301" s="175"/>
      <c r="Z301" s="175"/>
      <c r="AA301" s="175"/>
      <c r="AB301" s="175"/>
      <c r="AC301" s="175"/>
      <c r="AD301" s="1114"/>
      <c r="AE301" s="1114"/>
      <c r="AF301" s="1114"/>
      <c r="AG301" s="1114"/>
      <c r="AH301" s="1114"/>
      <c r="AI301" s="173"/>
      <c r="AJ301" s="173"/>
      <c r="AK301" s="173"/>
      <c r="AL301" s="173"/>
      <c r="AM301" s="330"/>
      <c r="AN301" s="330"/>
      <c r="AO301" s="194"/>
      <c r="AP301" s="330"/>
      <c r="AQ301" s="330"/>
    </row>
    <row r="302" spans="2:43">
      <c r="B302" s="183"/>
      <c r="C302" s="183"/>
      <c r="D302" s="183"/>
      <c r="E302" s="183"/>
      <c r="F302" s="183"/>
      <c r="G302" s="183"/>
      <c r="H302" s="183"/>
      <c r="I302" s="183"/>
      <c r="J302" s="183"/>
      <c r="K302" s="196"/>
      <c r="L302" s="1118"/>
      <c r="M302" s="1119"/>
      <c r="N302" s="1118"/>
      <c r="O302" s="1119"/>
      <c r="P302" s="184"/>
      <c r="Q302" s="184"/>
      <c r="R302" s="184"/>
      <c r="S302" s="175"/>
      <c r="T302" s="175"/>
      <c r="U302" s="175"/>
      <c r="V302" s="175"/>
      <c r="W302" s="175"/>
      <c r="X302" s="175"/>
      <c r="Y302" s="175"/>
      <c r="Z302" s="175"/>
      <c r="AA302" s="175"/>
      <c r="AB302" s="175"/>
      <c r="AC302" s="175"/>
      <c r="AD302" s="1114"/>
      <c r="AE302" s="1114"/>
      <c r="AF302" s="1114"/>
      <c r="AG302" s="1114"/>
      <c r="AH302" s="1114"/>
      <c r="AI302" s="173"/>
      <c r="AJ302" s="173"/>
      <c r="AK302" s="173"/>
      <c r="AL302" s="173"/>
      <c r="AM302" s="330"/>
      <c r="AN302" s="330"/>
      <c r="AO302" s="194"/>
      <c r="AP302" s="330"/>
      <c r="AQ302" s="330"/>
    </row>
    <row r="303" spans="2:43">
      <c r="B303" s="183"/>
      <c r="C303" s="183"/>
      <c r="D303" s="183"/>
      <c r="E303" s="183"/>
      <c r="F303" s="183"/>
      <c r="G303" s="183"/>
      <c r="H303" s="183"/>
      <c r="I303" s="183"/>
      <c r="J303" s="183"/>
      <c r="K303" s="196"/>
      <c r="L303" s="1118"/>
      <c r="M303" s="1119"/>
      <c r="N303" s="1118"/>
      <c r="O303" s="1119"/>
      <c r="P303" s="184"/>
      <c r="Q303" s="184"/>
      <c r="R303" s="184"/>
      <c r="S303" s="175"/>
      <c r="T303" s="175"/>
      <c r="U303" s="175"/>
      <c r="V303" s="175"/>
      <c r="W303" s="175"/>
      <c r="X303" s="175"/>
      <c r="Y303" s="175"/>
      <c r="Z303" s="175"/>
      <c r="AA303" s="175"/>
      <c r="AB303" s="175"/>
      <c r="AC303" s="175"/>
      <c r="AD303" s="1114"/>
      <c r="AE303" s="1114"/>
      <c r="AF303" s="1114"/>
      <c r="AG303" s="1114"/>
      <c r="AH303" s="1114"/>
      <c r="AI303" s="173"/>
      <c r="AJ303" s="173"/>
      <c r="AK303" s="173"/>
      <c r="AL303" s="173"/>
      <c r="AM303" s="330"/>
      <c r="AN303" s="330"/>
      <c r="AO303" s="194"/>
      <c r="AP303" s="330"/>
      <c r="AQ303" s="330"/>
    </row>
    <row r="304" spans="2:43">
      <c r="B304" s="183"/>
      <c r="C304" s="183"/>
      <c r="D304" s="183"/>
      <c r="E304" s="183"/>
      <c r="F304" s="183"/>
      <c r="G304" s="183"/>
      <c r="H304" s="183"/>
      <c r="I304" s="183"/>
      <c r="J304" s="183"/>
      <c r="K304" s="196"/>
      <c r="L304" s="1118"/>
      <c r="M304" s="1119"/>
      <c r="N304" s="1118"/>
      <c r="O304" s="1119"/>
      <c r="P304" s="184"/>
      <c r="Q304" s="184"/>
      <c r="R304" s="184"/>
      <c r="S304" s="175"/>
      <c r="T304" s="175"/>
      <c r="U304" s="175"/>
      <c r="V304" s="175"/>
      <c r="W304" s="175"/>
      <c r="X304" s="175"/>
      <c r="Y304" s="175"/>
      <c r="Z304" s="175"/>
      <c r="AA304" s="175"/>
      <c r="AB304" s="175"/>
      <c r="AC304" s="175"/>
      <c r="AD304" s="1114"/>
      <c r="AE304" s="1114"/>
      <c r="AF304" s="1114"/>
      <c r="AG304" s="1114"/>
      <c r="AH304" s="1114"/>
      <c r="AI304" s="173"/>
      <c r="AJ304" s="173"/>
      <c r="AK304" s="173"/>
      <c r="AL304" s="173"/>
      <c r="AM304" s="330"/>
      <c r="AN304" s="330"/>
      <c r="AO304" s="194"/>
      <c r="AP304" s="330"/>
      <c r="AQ304" s="330"/>
    </row>
    <row r="305" spans="2:43">
      <c r="B305" s="183"/>
      <c r="C305" s="183"/>
      <c r="D305" s="183"/>
      <c r="E305" s="183"/>
      <c r="F305" s="183"/>
      <c r="G305" s="183"/>
      <c r="H305" s="183"/>
      <c r="I305" s="183"/>
      <c r="J305" s="183"/>
      <c r="K305" s="196"/>
      <c r="L305" s="1118"/>
      <c r="M305" s="1119"/>
      <c r="N305" s="1118"/>
      <c r="O305" s="1119"/>
      <c r="P305" s="184"/>
      <c r="Q305" s="184"/>
      <c r="R305" s="184"/>
      <c r="S305" s="175"/>
      <c r="T305" s="175"/>
      <c r="U305" s="175"/>
      <c r="V305" s="175"/>
      <c r="W305" s="175"/>
      <c r="X305" s="175"/>
      <c r="Y305" s="175"/>
      <c r="Z305" s="175"/>
      <c r="AA305" s="175"/>
      <c r="AB305" s="175"/>
      <c r="AC305" s="175"/>
      <c r="AD305" s="1114"/>
      <c r="AE305" s="1114"/>
      <c r="AF305" s="1114"/>
      <c r="AG305" s="1114"/>
      <c r="AH305" s="1114"/>
      <c r="AI305" s="173"/>
      <c r="AJ305" s="173"/>
      <c r="AK305" s="173"/>
      <c r="AL305" s="173"/>
      <c r="AM305" s="330"/>
      <c r="AN305" s="330"/>
      <c r="AO305" s="194"/>
      <c r="AP305" s="330"/>
      <c r="AQ305" s="330"/>
    </row>
    <row r="306" spans="2:43">
      <c r="B306" s="183"/>
      <c r="C306" s="183"/>
      <c r="D306" s="183"/>
      <c r="E306" s="183"/>
      <c r="F306" s="183"/>
      <c r="G306" s="183"/>
      <c r="H306" s="183"/>
      <c r="I306" s="183"/>
      <c r="J306" s="183"/>
      <c r="K306" s="196"/>
      <c r="L306" s="1118"/>
      <c r="M306" s="1119"/>
      <c r="N306" s="1118"/>
      <c r="O306" s="1119"/>
      <c r="P306" s="184"/>
      <c r="Q306" s="184"/>
      <c r="R306" s="184"/>
      <c r="S306" s="175"/>
      <c r="T306" s="175"/>
      <c r="U306" s="175"/>
      <c r="V306" s="175"/>
      <c r="W306" s="175"/>
      <c r="X306" s="175"/>
      <c r="Y306" s="175"/>
      <c r="Z306" s="175"/>
      <c r="AA306" s="175"/>
      <c r="AB306" s="175"/>
      <c r="AC306" s="175"/>
      <c r="AD306" s="1114"/>
      <c r="AE306" s="1114"/>
      <c r="AF306" s="1114"/>
      <c r="AG306" s="1114"/>
      <c r="AH306" s="1114"/>
      <c r="AI306" s="173"/>
      <c r="AJ306" s="173"/>
      <c r="AK306" s="173"/>
      <c r="AL306" s="173"/>
      <c r="AM306" s="330"/>
      <c r="AN306" s="330"/>
      <c r="AO306" s="194"/>
      <c r="AP306" s="330"/>
      <c r="AQ306" s="330"/>
    </row>
    <row r="307" spans="2:43">
      <c r="B307" s="183"/>
      <c r="C307" s="183"/>
      <c r="D307" s="183"/>
      <c r="E307" s="183"/>
      <c r="F307" s="183"/>
      <c r="G307" s="183"/>
      <c r="H307" s="183"/>
      <c r="I307" s="183"/>
      <c r="J307" s="183"/>
      <c r="K307" s="196"/>
      <c r="L307" s="1118"/>
      <c r="M307" s="1119"/>
      <c r="N307" s="1118"/>
      <c r="O307" s="1119"/>
      <c r="P307" s="184"/>
      <c r="Q307" s="184"/>
      <c r="R307" s="184"/>
      <c r="S307" s="175"/>
      <c r="T307" s="175"/>
      <c r="U307" s="175"/>
      <c r="V307" s="175"/>
      <c r="W307" s="175"/>
      <c r="X307" s="175"/>
      <c r="Y307" s="175"/>
      <c r="Z307" s="175"/>
      <c r="AA307" s="175"/>
      <c r="AB307" s="175"/>
      <c r="AC307" s="175"/>
      <c r="AD307" s="1114"/>
      <c r="AE307" s="1114"/>
      <c r="AF307" s="1114"/>
      <c r="AG307" s="1114"/>
      <c r="AH307" s="1114"/>
      <c r="AI307" s="173"/>
      <c r="AJ307" s="173"/>
      <c r="AK307" s="173"/>
      <c r="AL307" s="173"/>
      <c r="AM307" s="330"/>
      <c r="AN307" s="330"/>
      <c r="AO307" s="194"/>
      <c r="AP307" s="330"/>
      <c r="AQ307" s="330"/>
    </row>
    <row r="308" spans="2:43">
      <c r="B308" s="183"/>
      <c r="C308" s="183"/>
      <c r="D308" s="183"/>
      <c r="E308" s="183"/>
      <c r="F308" s="183"/>
      <c r="G308" s="183"/>
      <c r="H308" s="183"/>
      <c r="I308" s="183"/>
      <c r="J308" s="183"/>
      <c r="K308" s="196"/>
      <c r="L308" s="1118"/>
      <c r="M308" s="1119"/>
      <c r="N308" s="1118"/>
      <c r="O308" s="1119"/>
      <c r="P308" s="184"/>
      <c r="Q308" s="184"/>
      <c r="R308" s="184"/>
      <c r="S308" s="175"/>
      <c r="T308" s="175"/>
      <c r="U308" s="175"/>
      <c r="V308" s="175"/>
      <c r="W308" s="175"/>
      <c r="X308" s="175"/>
      <c r="Y308" s="175"/>
      <c r="Z308" s="175"/>
      <c r="AA308" s="175"/>
      <c r="AB308" s="175"/>
      <c r="AC308" s="175"/>
      <c r="AD308" s="1114"/>
      <c r="AE308" s="1114"/>
      <c r="AF308" s="1114"/>
      <c r="AG308" s="1114"/>
      <c r="AH308" s="1114"/>
      <c r="AI308" s="173"/>
      <c r="AJ308" s="173"/>
      <c r="AK308" s="173"/>
      <c r="AL308" s="173"/>
      <c r="AM308" s="330"/>
      <c r="AN308" s="330"/>
      <c r="AO308" s="194"/>
      <c r="AP308" s="330"/>
      <c r="AQ308" s="330"/>
    </row>
    <row r="309" spans="2:43">
      <c r="B309" s="183"/>
      <c r="C309" s="183"/>
      <c r="D309" s="183"/>
      <c r="E309" s="183"/>
      <c r="F309" s="183"/>
      <c r="G309" s="183"/>
      <c r="H309" s="183"/>
      <c r="I309" s="183"/>
      <c r="J309" s="183"/>
      <c r="K309" s="196"/>
      <c r="L309" s="1118"/>
      <c r="M309" s="1119"/>
      <c r="N309" s="1118"/>
      <c r="O309" s="1119"/>
      <c r="P309" s="184"/>
      <c r="Q309" s="184"/>
      <c r="R309" s="184"/>
      <c r="S309" s="175"/>
      <c r="T309" s="175"/>
      <c r="U309" s="175"/>
      <c r="V309" s="175"/>
      <c r="W309" s="175"/>
      <c r="X309" s="175"/>
      <c r="Y309" s="175"/>
      <c r="Z309" s="175"/>
      <c r="AA309" s="175"/>
      <c r="AB309" s="175"/>
      <c r="AC309" s="175"/>
      <c r="AD309" s="1114"/>
      <c r="AE309" s="1114"/>
      <c r="AF309" s="1114"/>
      <c r="AG309" s="1114"/>
      <c r="AH309" s="1114"/>
      <c r="AI309" s="173"/>
      <c r="AJ309" s="173"/>
      <c r="AK309" s="173"/>
      <c r="AL309" s="173"/>
      <c r="AM309" s="330"/>
      <c r="AN309" s="330"/>
      <c r="AO309" s="194"/>
      <c r="AP309" s="330"/>
      <c r="AQ309" s="330"/>
    </row>
    <row r="310" spans="2:43">
      <c r="B310" s="183"/>
      <c r="C310" s="183"/>
      <c r="D310" s="183"/>
      <c r="E310" s="183"/>
      <c r="F310" s="183"/>
      <c r="G310" s="183"/>
      <c r="H310" s="183"/>
      <c r="I310" s="183"/>
      <c r="J310" s="183"/>
      <c r="K310" s="196"/>
      <c r="L310" s="1118"/>
      <c r="M310" s="1119"/>
      <c r="N310" s="1118"/>
      <c r="O310" s="1119"/>
      <c r="P310" s="184"/>
      <c r="Q310" s="184"/>
      <c r="R310" s="184"/>
      <c r="S310" s="175"/>
      <c r="T310" s="175"/>
      <c r="U310" s="175"/>
      <c r="V310" s="175"/>
      <c r="W310" s="175"/>
      <c r="X310" s="175"/>
      <c r="Y310" s="175"/>
      <c r="Z310" s="175"/>
      <c r="AA310" s="175"/>
      <c r="AB310" s="175"/>
      <c r="AC310" s="175"/>
      <c r="AD310" s="1114"/>
      <c r="AE310" s="1114"/>
      <c r="AF310" s="1114"/>
      <c r="AG310" s="1114"/>
      <c r="AH310" s="1114"/>
      <c r="AI310" s="173"/>
      <c r="AJ310" s="173"/>
      <c r="AK310" s="173"/>
      <c r="AL310" s="173"/>
      <c r="AM310" s="330"/>
      <c r="AN310" s="330"/>
      <c r="AO310" s="194"/>
      <c r="AP310" s="330"/>
      <c r="AQ310" s="330"/>
    </row>
    <row r="311" spans="2:43">
      <c r="B311" s="183"/>
      <c r="C311" s="183"/>
      <c r="D311" s="183"/>
      <c r="E311" s="183"/>
      <c r="F311" s="183"/>
      <c r="G311" s="183"/>
      <c r="H311" s="183"/>
      <c r="I311" s="183"/>
      <c r="J311" s="183"/>
      <c r="K311" s="196"/>
      <c r="L311" s="1118"/>
      <c r="M311" s="1119"/>
      <c r="N311" s="1118"/>
      <c r="O311" s="1119"/>
      <c r="P311" s="184"/>
      <c r="Q311" s="184"/>
      <c r="R311" s="184"/>
      <c r="S311" s="175"/>
      <c r="T311" s="175"/>
      <c r="U311" s="175"/>
      <c r="V311" s="175"/>
      <c r="W311" s="175"/>
      <c r="X311" s="175"/>
      <c r="Y311" s="175"/>
      <c r="Z311" s="175"/>
      <c r="AA311" s="175"/>
      <c r="AB311" s="175"/>
      <c r="AC311" s="175"/>
      <c r="AD311" s="1114"/>
      <c r="AE311" s="1114"/>
      <c r="AF311" s="1114"/>
      <c r="AG311" s="1114"/>
      <c r="AH311" s="1114"/>
      <c r="AI311" s="173"/>
      <c r="AJ311" s="173"/>
      <c r="AK311" s="173"/>
      <c r="AL311" s="173"/>
      <c r="AM311" s="330"/>
      <c r="AN311" s="330"/>
      <c r="AO311" s="194"/>
      <c r="AP311" s="330"/>
      <c r="AQ311" s="330"/>
    </row>
    <row r="312" spans="2:43">
      <c r="B312" s="183"/>
      <c r="C312" s="183"/>
      <c r="D312" s="183"/>
      <c r="E312" s="183"/>
      <c r="F312" s="183"/>
      <c r="G312" s="183"/>
      <c r="H312" s="183"/>
      <c r="I312" s="183"/>
      <c r="J312" s="183"/>
      <c r="K312" s="196"/>
      <c r="L312" s="1118"/>
      <c r="M312" s="1119"/>
      <c r="N312" s="1118"/>
      <c r="O312" s="1119"/>
      <c r="P312" s="184"/>
      <c r="Q312" s="184"/>
      <c r="R312" s="184"/>
      <c r="S312" s="175"/>
      <c r="T312" s="175"/>
      <c r="U312" s="175"/>
      <c r="V312" s="175"/>
      <c r="W312" s="175"/>
      <c r="X312" s="175"/>
      <c r="Y312" s="175"/>
      <c r="Z312" s="175"/>
      <c r="AA312" s="175"/>
      <c r="AB312" s="175"/>
      <c r="AC312" s="175"/>
      <c r="AD312" s="1114"/>
      <c r="AE312" s="1114"/>
      <c r="AF312" s="1114"/>
      <c r="AG312" s="1114"/>
      <c r="AH312" s="1114"/>
      <c r="AI312" s="173"/>
      <c r="AJ312" s="173"/>
      <c r="AK312" s="173"/>
      <c r="AL312" s="173"/>
      <c r="AM312" s="330"/>
      <c r="AN312" s="330"/>
      <c r="AO312" s="194"/>
      <c r="AP312" s="330"/>
      <c r="AQ312" s="330"/>
    </row>
    <row r="313" spans="2:43">
      <c r="B313" s="183"/>
      <c r="C313" s="183"/>
      <c r="D313" s="183"/>
      <c r="E313" s="183"/>
      <c r="F313" s="183"/>
      <c r="G313" s="183"/>
      <c r="H313" s="183"/>
      <c r="I313" s="183"/>
      <c r="J313" s="183"/>
      <c r="K313" s="196"/>
      <c r="L313" s="1118"/>
      <c r="M313" s="1119"/>
      <c r="N313" s="1118"/>
      <c r="O313" s="1119"/>
      <c r="P313" s="184"/>
      <c r="Q313" s="184"/>
      <c r="R313" s="184"/>
      <c r="S313" s="175"/>
      <c r="T313" s="175"/>
      <c r="U313" s="175"/>
      <c r="V313" s="175"/>
      <c r="W313" s="175"/>
      <c r="X313" s="175"/>
      <c r="Y313" s="175"/>
      <c r="Z313" s="175"/>
      <c r="AA313" s="175"/>
      <c r="AB313" s="175"/>
      <c r="AC313" s="175"/>
      <c r="AD313" s="1114"/>
      <c r="AE313" s="1114"/>
      <c r="AF313" s="1114"/>
      <c r="AG313" s="1114"/>
      <c r="AH313" s="1114"/>
      <c r="AI313" s="173"/>
      <c r="AJ313" s="173"/>
      <c r="AK313" s="173"/>
      <c r="AL313" s="173"/>
      <c r="AM313" s="330"/>
      <c r="AN313" s="330"/>
      <c r="AO313" s="194"/>
      <c r="AP313" s="330"/>
      <c r="AQ313" s="330"/>
    </row>
    <row r="314" spans="2:43">
      <c r="B314" s="183"/>
      <c r="C314" s="183"/>
      <c r="D314" s="183"/>
      <c r="E314" s="183"/>
      <c r="F314" s="183"/>
      <c r="G314" s="183"/>
      <c r="H314" s="183"/>
      <c r="I314" s="183"/>
      <c r="J314" s="183"/>
      <c r="K314" s="196"/>
      <c r="L314" s="1118"/>
      <c r="M314" s="1119"/>
      <c r="N314" s="1118"/>
      <c r="O314" s="1119"/>
      <c r="P314" s="184"/>
      <c r="Q314" s="184"/>
      <c r="R314" s="184"/>
      <c r="S314" s="175"/>
      <c r="T314" s="175"/>
      <c r="U314" s="175"/>
      <c r="V314" s="175"/>
      <c r="W314" s="175"/>
      <c r="X314" s="175"/>
      <c r="Y314" s="175"/>
      <c r="Z314" s="175"/>
      <c r="AA314" s="175"/>
      <c r="AB314" s="175"/>
      <c r="AC314" s="175"/>
      <c r="AD314" s="1114"/>
      <c r="AE314" s="1114"/>
      <c r="AF314" s="1114"/>
      <c r="AG314" s="1114"/>
      <c r="AH314" s="1114"/>
      <c r="AI314" s="173"/>
      <c r="AJ314" s="173"/>
      <c r="AK314" s="173"/>
      <c r="AL314" s="173"/>
      <c r="AM314" s="330"/>
      <c r="AN314" s="330"/>
      <c r="AO314" s="194"/>
      <c r="AP314" s="330"/>
      <c r="AQ314" s="330"/>
    </row>
    <row r="315" spans="2:43">
      <c r="B315" s="183"/>
      <c r="C315" s="183"/>
      <c r="D315" s="183"/>
      <c r="E315" s="183"/>
      <c r="F315" s="183"/>
      <c r="G315" s="183"/>
      <c r="H315" s="183"/>
      <c r="I315" s="183"/>
      <c r="J315" s="183"/>
      <c r="K315" s="196"/>
      <c r="L315" s="1118"/>
      <c r="M315" s="1119"/>
      <c r="N315" s="1118"/>
      <c r="O315" s="1119"/>
      <c r="P315" s="184"/>
      <c r="Q315" s="184"/>
      <c r="R315" s="184"/>
      <c r="S315" s="175"/>
      <c r="T315" s="175"/>
      <c r="U315" s="175"/>
      <c r="V315" s="175"/>
      <c r="W315" s="175"/>
      <c r="X315" s="175"/>
      <c r="Y315" s="175"/>
      <c r="Z315" s="175"/>
      <c r="AA315" s="175"/>
      <c r="AB315" s="175"/>
      <c r="AC315" s="175"/>
      <c r="AD315" s="1114"/>
      <c r="AE315" s="1114"/>
      <c r="AF315" s="1114"/>
      <c r="AG315" s="1114"/>
      <c r="AH315" s="1114"/>
      <c r="AI315" s="173"/>
      <c r="AJ315" s="173"/>
      <c r="AK315" s="173"/>
      <c r="AL315" s="173"/>
      <c r="AM315" s="330"/>
      <c r="AN315" s="330"/>
      <c r="AO315" s="194"/>
      <c r="AP315" s="330"/>
      <c r="AQ315" s="330"/>
    </row>
    <row r="316" spans="2:43">
      <c r="B316" s="183"/>
      <c r="C316" s="183"/>
      <c r="D316" s="183"/>
      <c r="E316" s="183"/>
      <c r="F316" s="183"/>
      <c r="G316" s="183"/>
      <c r="H316" s="183"/>
      <c r="I316" s="183"/>
      <c r="J316" s="183"/>
      <c r="K316" s="196"/>
      <c r="L316" s="1118"/>
      <c r="M316" s="1119"/>
      <c r="N316" s="1118"/>
      <c r="O316" s="1119"/>
      <c r="P316" s="184"/>
      <c r="Q316" s="184"/>
      <c r="R316" s="184"/>
      <c r="S316" s="175"/>
      <c r="T316" s="175"/>
      <c r="U316" s="175"/>
      <c r="V316" s="175"/>
      <c r="W316" s="175"/>
      <c r="X316" s="175"/>
      <c r="Y316" s="175"/>
      <c r="Z316" s="175"/>
      <c r="AA316" s="175"/>
      <c r="AB316" s="175"/>
      <c r="AC316" s="175"/>
      <c r="AD316" s="1114"/>
      <c r="AE316" s="1114"/>
      <c r="AF316" s="1114"/>
      <c r="AG316" s="1114"/>
      <c r="AH316" s="1114"/>
      <c r="AI316" s="173"/>
      <c r="AJ316" s="173"/>
      <c r="AK316" s="173"/>
      <c r="AL316" s="173"/>
      <c r="AM316" s="330"/>
      <c r="AN316" s="330"/>
      <c r="AO316" s="194"/>
      <c r="AP316" s="330"/>
      <c r="AQ316" s="330"/>
    </row>
    <row r="317" spans="2:43">
      <c r="B317" s="183"/>
      <c r="C317" s="183"/>
      <c r="D317" s="183"/>
      <c r="E317" s="183"/>
      <c r="F317" s="183"/>
      <c r="G317" s="183"/>
      <c r="H317" s="183"/>
      <c r="I317" s="183"/>
      <c r="J317" s="183"/>
      <c r="K317" s="196"/>
      <c r="L317" s="1118"/>
      <c r="M317" s="1119"/>
      <c r="N317" s="1118"/>
      <c r="O317" s="1119"/>
      <c r="P317" s="184"/>
      <c r="Q317" s="184"/>
      <c r="R317" s="184"/>
      <c r="S317" s="175"/>
      <c r="T317" s="175"/>
      <c r="U317" s="175"/>
      <c r="V317" s="175"/>
      <c r="W317" s="175"/>
      <c r="X317" s="175"/>
      <c r="Y317" s="175"/>
      <c r="Z317" s="175"/>
      <c r="AA317" s="175"/>
      <c r="AB317" s="175"/>
      <c r="AC317" s="175"/>
      <c r="AD317" s="1114"/>
      <c r="AE317" s="1114"/>
      <c r="AF317" s="1114"/>
      <c r="AG317" s="1114"/>
      <c r="AH317" s="1114"/>
      <c r="AI317" s="173"/>
      <c r="AJ317" s="173"/>
      <c r="AK317" s="173"/>
      <c r="AL317" s="173"/>
      <c r="AM317" s="330"/>
      <c r="AN317" s="330"/>
      <c r="AO317" s="194"/>
      <c r="AP317" s="330"/>
      <c r="AQ317" s="330"/>
    </row>
    <row r="318" spans="2:43">
      <c r="B318" s="183"/>
      <c r="C318" s="183"/>
      <c r="D318" s="183"/>
      <c r="E318" s="183"/>
      <c r="F318" s="183"/>
      <c r="G318" s="183"/>
      <c r="H318" s="183"/>
      <c r="I318" s="183"/>
      <c r="J318" s="183"/>
      <c r="K318" s="196"/>
      <c r="L318" s="1118"/>
      <c r="M318" s="1119"/>
      <c r="N318" s="1118"/>
      <c r="O318" s="1119"/>
      <c r="P318" s="184"/>
      <c r="Q318" s="184"/>
      <c r="R318" s="184"/>
      <c r="S318" s="175"/>
      <c r="T318" s="175"/>
      <c r="U318" s="175"/>
      <c r="V318" s="175"/>
      <c r="W318" s="175"/>
      <c r="X318" s="175"/>
      <c r="Y318" s="175"/>
      <c r="Z318" s="175"/>
      <c r="AA318" s="175"/>
      <c r="AB318" s="175"/>
      <c r="AC318" s="175"/>
      <c r="AD318" s="1114"/>
      <c r="AE318" s="1114"/>
      <c r="AF318" s="1114"/>
      <c r="AG318" s="1114"/>
      <c r="AH318" s="1114"/>
      <c r="AI318" s="173"/>
      <c r="AJ318" s="173"/>
      <c r="AK318" s="173"/>
      <c r="AL318" s="173"/>
      <c r="AM318" s="330"/>
      <c r="AN318" s="330"/>
      <c r="AO318" s="194"/>
      <c r="AP318" s="330"/>
      <c r="AQ318" s="330"/>
    </row>
    <row r="319" spans="2:43">
      <c r="B319" s="183"/>
      <c r="C319" s="183"/>
      <c r="D319" s="183"/>
      <c r="E319" s="183"/>
      <c r="F319" s="183"/>
      <c r="G319" s="183"/>
      <c r="H319" s="183"/>
      <c r="I319" s="183"/>
      <c r="J319" s="183"/>
      <c r="K319" s="196"/>
      <c r="L319" s="1118"/>
      <c r="M319" s="1119"/>
      <c r="N319" s="1118"/>
      <c r="O319" s="1119"/>
      <c r="P319" s="184"/>
      <c r="Q319" s="184"/>
      <c r="R319" s="184"/>
      <c r="S319" s="175"/>
      <c r="T319" s="175"/>
      <c r="U319" s="175"/>
      <c r="V319" s="175"/>
      <c r="W319" s="175"/>
      <c r="X319" s="175"/>
      <c r="Y319" s="175"/>
      <c r="Z319" s="175"/>
      <c r="AA319" s="175"/>
      <c r="AB319" s="175"/>
      <c r="AC319" s="175"/>
      <c r="AD319" s="1114"/>
      <c r="AE319" s="1114"/>
      <c r="AF319" s="1114"/>
      <c r="AG319" s="1114"/>
      <c r="AH319" s="1114"/>
      <c r="AI319" s="173"/>
      <c r="AJ319" s="173"/>
      <c r="AK319" s="173"/>
      <c r="AL319" s="173"/>
      <c r="AM319" s="330"/>
      <c r="AN319" s="330"/>
      <c r="AO319" s="194"/>
      <c r="AP319" s="330"/>
      <c r="AQ319" s="330"/>
    </row>
    <row r="320" spans="2:43">
      <c r="B320" s="183"/>
      <c r="C320" s="183"/>
      <c r="D320" s="183"/>
      <c r="E320" s="183"/>
      <c r="F320" s="183"/>
      <c r="G320" s="183"/>
      <c r="H320" s="183"/>
      <c r="I320" s="183"/>
      <c r="J320" s="183"/>
      <c r="K320" s="196"/>
      <c r="L320" s="1118"/>
      <c r="M320" s="1119"/>
      <c r="N320" s="1118"/>
      <c r="O320" s="1119"/>
      <c r="P320" s="184"/>
      <c r="Q320" s="184"/>
      <c r="R320" s="184"/>
      <c r="S320" s="175"/>
      <c r="T320" s="175"/>
      <c r="U320" s="175"/>
      <c r="V320" s="175"/>
      <c r="W320" s="175"/>
      <c r="X320" s="175"/>
      <c r="Y320" s="175"/>
      <c r="Z320" s="175"/>
      <c r="AA320" s="175"/>
      <c r="AB320" s="175"/>
      <c r="AC320" s="175"/>
      <c r="AD320" s="1114"/>
      <c r="AE320" s="1114"/>
      <c r="AF320" s="1114"/>
      <c r="AG320" s="1114"/>
      <c r="AH320" s="1114"/>
      <c r="AI320" s="173"/>
      <c r="AJ320" s="173"/>
      <c r="AK320" s="173"/>
      <c r="AL320" s="173"/>
      <c r="AM320" s="330"/>
      <c r="AN320" s="330"/>
      <c r="AO320" s="194"/>
      <c r="AP320" s="330"/>
      <c r="AQ320" s="330"/>
    </row>
    <row r="321" spans="2:43">
      <c r="B321" s="183"/>
      <c r="C321" s="183"/>
      <c r="D321" s="183"/>
      <c r="E321" s="183"/>
      <c r="F321" s="183"/>
      <c r="G321" s="183"/>
      <c r="H321" s="183"/>
      <c r="I321" s="183"/>
      <c r="J321" s="183"/>
      <c r="K321" s="196"/>
      <c r="L321" s="1118"/>
      <c r="M321" s="1119"/>
      <c r="N321" s="1118"/>
      <c r="O321" s="1119"/>
      <c r="P321" s="184"/>
      <c r="Q321" s="184"/>
      <c r="R321" s="184"/>
      <c r="S321" s="175"/>
      <c r="T321" s="175"/>
      <c r="U321" s="175"/>
      <c r="V321" s="175"/>
      <c r="W321" s="175"/>
      <c r="X321" s="175"/>
      <c r="Y321" s="175"/>
      <c r="Z321" s="175"/>
      <c r="AA321" s="175"/>
      <c r="AB321" s="175"/>
      <c r="AC321" s="175"/>
      <c r="AD321" s="1114"/>
      <c r="AE321" s="1114"/>
      <c r="AF321" s="1114"/>
      <c r="AG321" s="1114"/>
      <c r="AH321" s="1114"/>
      <c r="AI321" s="173"/>
      <c r="AJ321" s="173"/>
      <c r="AK321" s="173"/>
      <c r="AL321" s="173"/>
      <c r="AM321" s="330"/>
      <c r="AN321" s="330"/>
      <c r="AO321" s="194"/>
      <c r="AP321" s="330"/>
      <c r="AQ321" s="330"/>
    </row>
    <row r="322" spans="2:43">
      <c r="B322" s="183"/>
      <c r="C322" s="183"/>
      <c r="D322" s="183"/>
      <c r="E322" s="183"/>
      <c r="F322" s="183"/>
      <c r="G322" s="183"/>
      <c r="H322" s="183"/>
      <c r="I322" s="183"/>
      <c r="J322" s="183"/>
      <c r="K322" s="196"/>
      <c r="L322" s="1118"/>
      <c r="M322" s="1119"/>
      <c r="N322" s="1118"/>
      <c r="O322" s="1119"/>
      <c r="P322" s="184"/>
      <c r="Q322" s="184"/>
      <c r="R322" s="184"/>
      <c r="S322" s="175"/>
      <c r="T322" s="175"/>
      <c r="U322" s="175"/>
      <c r="V322" s="175"/>
      <c r="W322" s="175"/>
      <c r="X322" s="175"/>
      <c r="Y322" s="175"/>
      <c r="Z322" s="175"/>
      <c r="AA322" s="175"/>
      <c r="AB322" s="175"/>
      <c r="AC322" s="175"/>
      <c r="AD322" s="1114"/>
      <c r="AE322" s="1114"/>
      <c r="AF322" s="1114"/>
      <c r="AG322" s="1114"/>
      <c r="AH322" s="1114"/>
      <c r="AI322" s="173"/>
      <c r="AJ322" s="173"/>
      <c r="AK322" s="173"/>
      <c r="AL322" s="173"/>
      <c r="AM322" s="330"/>
      <c r="AN322" s="330"/>
      <c r="AO322" s="194"/>
      <c r="AP322" s="330"/>
      <c r="AQ322" s="330"/>
    </row>
    <row r="323" spans="2:43">
      <c r="B323" s="183"/>
      <c r="C323" s="183"/>
      <c r="D323" s="183"/>
      <c r="E323" s="183"/>
      <c r="F323" s="183"/>
      <c r="G323" s="183"/>
      <c r="H323" s="183"/>
      <c r="I323" s="183"/>
      <c r="J323" s="183"/>
      <c r="K323" s="196"/>
      <c r="L323" s="1118"/>
      <c r="M323" s="1119"/>
      <c r="N323" s="1118"/>
      <c r="O323" s="1119"/>
      <c r="P323" s="184"/>
      <c r="Q323" s="184"/>
      <c r="R323" s="184"/>
      <c r="S323" s="175"/>
      <c r="T323" s="175"/>
      <c r="U323" s="175"/>
      <c r="V323" s="175"/>
      <c r="W323" s="175"/>
      <c r="X323" s="175"/>
      <c r="Y323" s="175"/>
      <c r="Z323" s="175"/>
      <c r="AA323" s="175"/>
      <c r="AB323" s="175"/>
      <c r="AC323" s="175"/>
      <c r="AD323" s="1114"/>
      <c r="AE323" s="1114"/>
      <c r="AF323" s="1114"/>
      <c r="AG323" s="1114"/>
      <c r="AH323" s="1114"/>
      <c r="AI323" s="173"/>
      <c r="AJ323" s="173"/>
      <c r="AK323" s="173"/>
      <c r="AL323" s="173"/>
      <c r="AM323" s="330"/>
      <c r="AN323" s="330"/>
      <c r="AO323" s="194"/>
      <c r="AP323" s="330"/>
      <c r="AQ323" s="330"/>
    </row>
    <row r="324" spans="2:43">
      <c r="B324" s="183"/>
      <c r="C324" s="183"/>
      <c r="D324" s="183"/>
      <c r="E324" s="183"/>
      <c r="F324" s="183"/>
      <c r="G324" s="183"/>
      <c r="H324" s="183"/>
      <c r="I324" s="183"/>
      <c r="J324" s="183"/>
      <c r="K324" s="196"/>
      <c r="L324" s="1118"/>
      <c r="M324" s="1119"/>
      <c r="N324" s="1118"/>
      <c r="O324" s="1119"/>
      <c r="P324" s="184"/>
      <c r="Q324" s="184"/>
      <c r="R324" s="184"/>
      <c r="S324" s="175"/>
      <c r="T324" s="175"/>
      <c r="U324" s="175"/>
      <c r="V324" s="175"/>
      <c r="W324" s="175"/>
      <c r="X324" s="175"/>
      <c r="Y324" s="175"/>
      <c r="Z324" s="175"/>
      <c r="AA324" s="175"/>
      <c r="AB324" s="175"/>
      <c r="AC324" s="175"/>
      <c r="AD324" s="1114"/>
      <c r="AE324" s="1114"/>
      <c r="AF324" s="1114"/>
      <c r="AG324" s="1114"/>
      <c r="AH324" s="1114"/>
      <c r="AI324" s="173"/>
      <c r="AJ324" s="173"/>
      <c r="AK324" s="173"/>
      <c r="AL324" s="173"/>
      <c r="AM324" s="330"/>
      <c r="AN324" s="330"/>
      <c r="AO324" s="194"/>
      <c r="AP324" s="330"/>
      <c r="AQ324" s="330"/>
    </row>
    <row r="325" spans="2:43">
      <c r="B325" s="183"/>
      <c r="C325" s="183"/>
      <c r="D325" s="183"/>
      <c r="E325" s="183"/>
      <c r="F325" s="183"/>
      <c r="G325" s="183"/>
      <c r="H325" s="183"/>
      <c r="I325" s="183"/>
      <c r="J325" s="183"/>
      <c r="K325" s="196"/>
      <c r="L325" s="1118"/>
      <c r="M325" s="1119"/>
      <c r="N325" s="1118"/>
      <c r="O325" s="1119"/>
      <c r="P325" s="184"/>
      <c r="Q325" s="184"/>
      <c r="R325" s="184"/>
      <c r="S325" s="175"/>
      <c r="T325" s="175"/>
      <c r="U325" s="175"/>
      <c r="V325" s="175"/>
      <c r="W325" s="175"/>
      <c r="X325" s="175"/>
      <c r="Y325" s="175"/>
      <c r="Z325" s="175"/>
      <c r="AA325" s="175"/>
      <c r="AB325" s="175"/>
      <c r="AC325" s="175"/>
      <c r="AD325" s="1114"/>
      <c r="AE325" s="1114"/>
      <c r="AF325" s="1114"/>
      <c r="AG325" s="1114"/>
      <c r="AH325" s="1114"/>
      <c r="AI325" s="173"/>
      <c r="AJ325" s="173"/>
      <c r="AK325" s="173"/>
      <c r="AL325" s="173"/>
      <c r="AM325" s="330"/>
      <c r="AN325" s="330"/>
      <c r="AO325" s="194"/>
      <c r="AP325" s="330"/>
      <c r="AQ325" s="330"/>
    </row>
    <row r="326" spans="2:43">
      <c r="B326" s="183"/>
      <c r="C326" s="183"/>
      <c r="D326" s="183"/>
      <c r="E326" s="183"/>
      <c r="F326" s="183"/>
      <c r="G326" s="183"/>
      <c r="H326" s="183"/>
      <c r="I326" s="183"/>
      <c r="J326" s="183"/>
      <c r="K326" s="196"/>
      <c r="L326" s="1118"/>
      <c r="M326" s="1119"/>
      <c r="N326" s="1118"/>
      <c r="O326" s="1119"/>
      <c r="P326" s="184"/>
      <c r="Q326" s="184"/>
      <c r="R326" s="184"/>
      <c r="S326" s="175"/>
      <c r="T326" s="175"/>
      <c r="U326" s="175"/>
      <c r="V326" s="175"/>
      <c r="W326" s="175"/>
      <c r="X326" s="175"/>
      <c r="Y326" s="175"/>
      <c r="Z326" s="175"/>
      <c r="AA326" s="175"/>
      <c r="AB326" s="175"/>
      <c r="AC326" s="175"/>
      <c r="AD326" s="1114"/>
      <c r="AE326" s="1114"/>
      <c r="AF326" s="1114"/>
      <c r="AG326" s="1114"/>
      <c r="AH326" s="1114"/>
      <c r="AI326" s="173"/>
      <c r="AJ326" s="173"/>
      <c r="AK326" s="173"/>
      <c r="AL326" s="173"/>
      <c r="AM326" s="330"/>
      <c r="AN326" s="330"/>
      <c r="AO326" s="194"/>
      <c r="AP326" s="330"/>
      <c r="AQ326" s="330"/>
    </row>
    <row r="327" spans="2:43">
      <c r="B327" s="183"/>
      <c r="C327" s="183"/>
      <c r="D327" s="183"/>
      <c r="E327" s="183"/>
      <c r="F327" s="183"/>
      <c r="G327" s="183"/>
      <c r="H327" s="183"/>
      <c r="I327" s="183"/>
      <c r="J327" s="183"/>
      <c r="K327" s="196"/>
      <c r="L327" s="1118"/>
      <c r="M327" s="1119"/>
      <c r="N327" s="1118"/>
      <c r="O327" s="1119"/>
      <c r="P327" s="184"/>
      <c r="Q327" s="184"/>
      <c r="R327" s="184"/>
      <c r="S327" s="175"/>
      <c r="T327" s="175"/>
      <c r="U327" s="175"/>
      <c r="V327" s="175"/>
      <c r="W327" s="175"/>
      <c r="X327" s="175"/>
      <c r="Y327" s="175"/>
      <c r="Z327" s="175"/>
      <c r="AA327" s="175"/>
      <c r="AB327" s="175"/>
      <c r="AC327" s="175"/>
      <c r="AD327" s="1114"/>
      <c r="AE327" s="1114"/>
      <c r="AF327" s="1114"/>
      <c r="AG327" s="1114"/>
      <c r="AH327" s="1114"/>
      <c r="AI327" s="173"/>
      <c r="AJ327" s="173"/>
      <c r="AK327" s="173"/>
      <c r="AL327" s="173"/>
      <c r="AM327" s="330"/>
      <c r="AN327" s="330"/>
      <c r="AO327" s="194"/>
      <c r="AP327" s="330"/>
      <c r="AQ327" s="330"/>
    </row>
    <row r="328" spans="2:43">
      <c r="B328" s="183"/>
      <c r="C328" s="183"/>
      <c r="D328" s="183"/>
      <c r="E328" s="183"/>
      <c r="F328" s="183"/>
      <c r="G328" s="183"/>
      <c r="H328" s="183"/>
      <c r="I328" s="183"/>
      <c r="J328" s="183"/>
      <c r="K328" s="196"/>
      <c r="L328" s="1118"/>
      <c r="M328" s="1119"/>
      <c r="N328" s="1118"/>
      <c r="O328" s="1119"/>
      <c r="P328" s="184"/>
      <c r="Q328" s="184"/>
      <c r="R328" s="184"/>
      <c r="S328" s="175"/>
      <c r="T328" s="175"/>
      <c r="U328" s="175"/>
      <c r="V328" s="175"/>
      <c r="W328" s="175"/>
      <c r="X328" s="175"/>
      <c r="Y328" s="175"/>
      <c r="Z328" s="175"/>
      <c r="AA328" s="175"/>
      <c r="AB328" s="175"/>
      <c r="AC328" s="175"/>
      <c r="AD328" s="1114"/>
      <c r="AE328" s="1114"/>
      <c r="AF328" s="1114"/>
      <c r="AG328" s="1114"/>
      <c r="AH328" s="1114"/>
      <c r="AI328" s="173"/>
      <c r="AJ328" s="173"/>
      <c r="AK328" s="173"/>
      <c r="AL328" s="173"/>
      <c r="AM328" s="330"/>
      <c r="AN328" s="330"/>
      <c r="AO328" s="194"/>
      <c r="AP328" s="330"/>
      <c r="AQ328" s="330"/>
    </row>
    <row r="329" spans="2:43">
      <c r="B329" s="183"/>
      <c r="C329" s="183"/>
      <c r="D329" s="183"/>
      <c r="E329" s="183"/>
      <c r="F329" s="183"/>
      <c r="G329" s="183"/>
      <c r="H329" s="183"/>
      <c r="I329" s="183"/>
      <c r="J329" s="183"/>
      <c r="K329" s="196"/>
      <c r="L329" s="1118"/>
      <c r="M329" s="1119"/>
      <c r="N329" s="1118"/>
      <c r="O329" s="1119"/>
      <c r="P329" s="184"/>
      <c r="Q329" s="184"/>
      <c r="R329" s="184"/>
      <c r="S329" s="175"/>
      <c r="T329" s="175"/>
      <c r="U329" s="175"/>
      <c r="V329" s="175"/>
      <c r="W329" s="175"/>
      <c r="X329" s="175"/>
      <c r="Y329" s="175"/>
      <c r="Z329" s="175"/>
      <c r="AA329" s="175"/>
      <c r="AB329" s="175"/>
      <c r="AC329" s="175"/>
      <c r="AD329" s="1114"/>
      <c r="AE329" s="1114"/>
      <c r="AF329" s="1114"/>
      <c r="AG329" s="1114"/>
      <c r="AH329" s="1114"/>
      <c r="AI329" s="173"/>
      <c r="AJ329" s="173"/>
      <c r="AK329" s="173"/>
      <c r="AL329" s="173"/>
      <c r="AM329" s="330"/>
      <c r="AN329" s="330"/>
      <c r="AO329" s="194"/>
      <c r="AP329" s="330"/>
      <c r="AQ329" s="330"/>
    </row>
    <row r="330" spans="2:43">
      <c r="B330" s="183"/>
      <c r="C330" s="183"/>
      <c r="D330" s="183"/>
      <c r="E330" s="183"/>
      <c r="F330" s="183"/>
      <c r="G330" s="183"/>
      <c r="H330" s="183"/>
      <c r="I330" s="183"/>
      <c r="J330" s="183"/>
      <c r="K330" s="196"/>
      <c r="L330" s="1118"/>
      <c r="M330" s="1119"/>
      <c r="N330" s="1118"/>
      <c r="O330" s="1119"/>
      <c r="P330" s="184"/>
      <c r="Q330" s="184"/>
      <c r="R330" s="184"/>
      <c r="S330" s="175"/>
      <c r="T330" s="175"/>
      <c r="U330" s="175"/>
      <c r="V330" s="175"/>
      <c r="W330" s="175"/>
      <c r="X330" s="175"/>
      <c r="Y330" s="175"/>
      <c r="Z330" s="175"/>
      <c r="AA330" s="175"/>
      <c r="AB330" s="175"/>
      <c r="AC330" s="175"/>
      <c r="AD330" s="1114"/>
      <c r="AE330" s="1114"/>
      <c r="AF330" s="1114"/>
      <c r="AG330" s="1114"/>
      <c r="AH330" s="1114"/>
      <c r="AI330" s="173"/>
      <c r="AJ330" s="173"/>
      <c r="AK330" s="173"/>
      <c r="AL330" s="173"/>
      <c r="AM330" s="330"/>
      <c r="AN330" s="330"/>
      <c r="AO330" s="194"/>
      <c r="AP330" s="330"/>
      <c r="AQ330" s="330"/>
    </row>
    <row r="331" spans="2:43">
      <c r="B331" s="183"/>
      <c r="C331" s="183"/>
      <c r="D331" s="183"/>
      <c r="E331" s="183"/>
      <c r="F331" s="183"/>
      <c r="G331" s="183"/>
      <c r="H331" s="183"/>
      <c r="I331" s="183"/>
      <c r="J331" s="183"/>
      <c r="K331" s="196"/>
      <c r="L331" s="1118"/>
      <c r="M331" s="1119"/>
      <c r="N331" s="1118"/>
      <c r="O331" s="1119"/>
      <c r="P331" s="184"/>
      <c r="Q331" s="184"/>
      <c r="R331" s="184"/>
      <c r="S331" s="175"/>
      <c r="T331" s="175"/>
      <c r="U331" s="175"/>
      <c r="V331" s="175"/>
      <c r="W331" s="175"/>
      <c r="X331" s="175"/>
      <c r="Y331" s="175"/>
      <c r="Z331" s="175"/>
      <c r="AA331" s="175"/>
      <c r="AB331" s="175"/>
      <c r="AC331" s="175"/>
      <c r="AD331" s="1114"/>
      <c r="AE331" s="1114"/>
      <c r="AF331" s="1114"/>
      <c r="AG331" s="1114"/>
      <c r="AH331" s="1114"/>
      <c r="AI331" s="173"/>
      <c r="AJ331" s="173"/>
      <c r="AK331" s="173"/>
      <c r="AL331" s="173"/>
      <c r="AM331" s="330"/>
      <c r="AN331" s="330"/>
      <c r="AO331" s="194"/>
      <c r="AP331" s="330"/>
      <c r="AQ331" s="330"/>
    </row>
    <row r="332" spans="2:43">
      <c r="B332" s="183"/>
      <c r="C332" s="183"/>
      <c r="D332" s="183"/>
      <c r="E332" s="183"/>
      <c r="F332" s="183"/>
      <c r="G332" s="183"/>
      <c r="H332" s="183"/>
      <c r="I332" s="183"/>
      <c r="J332" s="183"/>
      <c r="K332" s="196"/>
      <c r="L332" s="1118"/>
      <c r="M332" s="1119"/>
      <c r="N332" s="1118"/>
      <c r="O332" s="1119"/>
      <c r="P332" s="184"/>
      <c r="Q332" s="184"/>
      <c r="R332" s="184"/>
      <c r="S332" s="175"/>
      <c r="T332" s="175"/>
      <c r="U332" s="175"/>
      <c r="V332" s="175"/>
      <c r="W332" s="175"/>
      <c r="X332" s="175"/>
      <c r="Y332" s="175"/>
      <c r="Z332" s="175"/>
      <c r="AA332" s="175"/>
      <c r="AB332" s="175"/>
      <c r="AC332" s="175"/>
      <c r="AD332" s="1114"/>
      <c r="AE332" s="1114"/>
      <c r="AF332" s="1114"/>
      <c r="AG332" s="1114"/>
      <c r="AH332" s="1114"/>
      <c r="AI332" s="173"/>
      <c r="AJ332" s="173"/>
      <c r="AK332" s="173"/>
      <c r="AL332" s="173"/>
      <c r="AM332" s="330"/>
      <c r="AN332" s="330"/>
      <c r="AO332" s="194"/>
      <c r="AP332" s="330"/>
      <c r="AQ332" s="330"/>
    </row>
    <row r="333" spans="2:43">
      <c r="B333" s="183"/>
      <c r="C333" s="183"/>
      <c r="D333" s="183"/>
      <c r="E333" s="183"/>
      <c r="F333" s="183"/>
      <c r="G333" s="183"/>
      <c r="H333" s="183"/>
      <c r="I333" s="183"/>
      <c r="J333" s="183"/>
      <c r="K333" s="196"/>
      <c r="L333" s="1118"/>
      <c r="M333" s="1119"/>
      <c r="N333" s="1118"/>
      <c r="O333" s="1119"/>
      <c r="P333" s="184"/>
      <c r="Q333" s="184"/>
      <c r="R333" s="184"/>
      <c r="S333" s="175"/>
      <c r="T333" s="175"/>
      <c r="U333" s="175"/>
      <c r="V333" s="175"/>
      <c r="W333" s="175"/>
      <c r="X333" s="175"/>
      <c r="Y333" s="175"/>
      <c r="Z333" s="175"/>
      <c r="AA333" s="175"/>
      <c r="AB333" s="175"/>
      <c r="AC333" s="175"/>
      <c r="AD333" s="1114"/>
      <c r="AE333" s="1114"/>
      <c r="AF333" s="1114"/>
      <c r="AG333" s="1114"/>
      <c r="AH333" s="1114"/>
      <c r="AI333" s="173"/>
      <c r="AJ333" s="173"/>
      <c r="AK333" s="173"/>
      <c r="AL333" s="173"/>
      <c r="AM333" s="330"/>
      <c r="AN333" s="330"/>
      <c r="AO333" s="194"/>
      <c r="AP333" s="330"/>
      <c r="AQ333" s="330"/>
    </row>
    <row r="334" spans="2:43">
      <c r="B334" s="183"/>
      <c r="C334" s="183"/>
      <c r="D334" s="183"/>
      <c r="E334" s="183"/>
      <c r="F334" s="183"/>
      <c r="G334" s="183"/>
      <c r="H334" s="183"/>
      <c r="I334" s="183"/>
      <c r="J334" s="183"/>
      <c r="K334" s="196"/>
      <c r="L334" s="1118"/>
      <c r="M334" s="1119"/>
      <c r="N334" s="1118"/>
      <c r="O334" s="1119"/>
      <c r="P334" s="184"/>
      <c r="Q334" s="184"/>
      <c r="R334" s="184"/>
      <c r="S334" s="175"/>
      <c r="T334" s="175"/>
      <c r="U334" s="175"/>
      <c r="V334" s="175"/>
      <c r="W334" s="175"/>
      <c r="X334" s="175"/>
      <c r="Y334" s="175"/>
      <c r="Z334" s="175"/>
      <c r="AA334" s="175"/>
      <c r="AB334" s="175"/>
      <c r="AC334" s="175"/>
      <c r="AD334" s="1114"/>
      <c r="AE334" s="1114"/>
      <c r="AF334" s="1114"/>
      <c r="AG334" s="1114"/>
      <c r="AH334" s="1114"/>
      <c r="AI334" s="173"/>
      <c r="AJ334" s="173"/>
      <c r="AK334" s="173"/>
      <c r="AL334" s="173"/>
      <c r="AM334" s="330"/>
      <c r="AN334" s="330"/>
      <c r="AO334" s="194"/>
      <c r="AP334" s="330"/>
      <c r="AQ334" s="330"/>
    </row>
    <row r="335" spans="2:43">
      <c r="B335" s="183"/>
      <c r="C335" s="183"/>
      <c r="D335" s="183"/>
      <c r="E335" s="183"/>
      <c r="F335" s="183"/>
      <c r="G335" s="183"/>
      <c r="H335" s="183"/>
      <c r="I335" s="183"/>
      <c r="J335" s="183"/>
      <c r="K335" s="196"/>
      <c r="L335" s="1118"/>
      <c r="M335" s="1119"/>
      <c r="N335" s="1118"/>
      <c r="O335" s="1119"/>
      <c r="P335" s="184"/>
      <c r="Q335" s="184"/>
      <c r="R335" s="184"/>
      <c r="S335" s="175"/>
      <c r="T335" s="175"/>
      <c r="U335" s="175"/>
      <c r="V335" s="175"/>
      <c r="W335" s="175"/>
      <c r="X335" s="175"/>
      <c r="Y335" s="175"/>
      <c r="Z335" s="175"/>
      <c r="AA335" s="175"/>
      <c r="AB335" s="175"/>
      <c r="AC335" s="175"/>
      <c r="AD335" s="1114"/>
      <c r="AE335" s="1114"/>
      <c r="AF335" s="1114"/>
      <c r="AG335" s="1114"/>
      <c r="AH335" s="1114"/>
      <c r="AI335" s="173"/>
      <c r="AJ335" s="173"/>
      <c r="AK335" s="173"/>
      <c r="AL335" s="173"/>
      <c r="AM335" s="330"/>
      <c r="AN335" s="330"/>
      <c r="AO335" s="194"/>
      <c r="AP335" s="330"/>
      <c r="AQ335" s="330"/>
    </row>
    <row r="336" spans="2:43">
      <c r="B336" s="183"/>
      <c r="C336" s="183"/>
      <c r="D336" s="183"/>
      <c r="E336" s="183"/>
      <c r="F336" s="183"/>
      <c r="G336" s="183"/>
      <c r="H336" s="183"/>
      <c r="I336" s="183"/>
      <c r="J336" s="183"/>
      <c r="K336" s="196"/>
      <c r="L336" s="1118"/>
      <c r="M336" s="1119"/>
      <c r="N336" s="1118"/>
      <c r="O336" s="1119"/>
      <c r="P336" s="184"/>
      <c r="Q336" s="184"/>
      <c r="R336" s="184"/>
      <c r="S336" s="175"/>
      <c r="T336" s="175"/>
      <c r="U336" s="175"/>
      <c r="V336" s="175"/>
      <c r="W336" s="175"/>
      <c r="X336" s="175"/>
      <c r="Y336" s="175"/>
      <c r="Z336" s="175"/>
      <c r="AA336" s="175"/>
      <c r="AB336" s="175"/>
      <c r="AC336" s="175"/>
      <c r="AD336" s="1114"/>
      <c r="AE336" s="1114"/>
      <c r="AF336" s="1114"/>
      <c r="AG336" s="1114"/>
      <c r="AH336" s="1114"/>
      <c r="AI336" s="173"/>
      <c r="AJ336" s="173"/>
      <c r="AK336" s="173"/>
      <c r="AL336" s="173"/>
      <c r="AM336" s="330"/>
      <c r="AN336" s="330"/>
      <c r="AO336" s="194"/>
      <c r="AP336" s="330"/>
      <c r="AQ336" s="330"/>
    </row>
    <row r="337" spans="2:43">
      <c r="B337" s="183"/>
      <c r="C337" s="183"/>
      <c r="D337" s="183"/>
      <c r="E337" s="183"/>
      <c r="F337" s="183"/>
      <c r="G337" s="183"/>
      <c r="H337" s="183"/>
      <c r="I337" s="183"/>
      <c r="J337" s="183"/>
      <c r="K337" s="196"/>
      <c r="L337" s="1118"/>
      <c r="M337" s="1119"/>
      <c r="N337" s="1118"/>
      <c r="O337" s="1119"/>
      <c r="P337" s="184"/>
      <c r="Q337" s="184"/>
      <c r="R337" s="184"/>
      <c r="S337" s="175"/>
      <c r="T337" s="175"/>
      <c r="U337" s="175"/>
      <c r="V337" s="175"/>
      <c r="W337" s="175"/>
      <c r="X337" s="175"/>
      <c r="Y337" s="175"/>
      <c r="Z337" s="175"/>
      <c r="AA337" s="175"/>
      <c r="AB337" s="175"/>
      <c r="AC337" s="175"/>
      <c r="AD337" s="1114"/>
      <c r="AE337" s="1114"/>
      <c r="AF337" s="1114"/>
      <c r="AG337" s="1114"/>
      <c r="AH337" s="1114"/>
      <c r="AI337" s="173"/>
      <c r="AJ337" s="173"/>
      <c r="AK337" s="173"/>
      <c r="AL337" s="173"/>
      <c r="AM337" s="330"/>
      <c r="AN337" s="330"/>
      <c r="AO337" s="194"/>
      <c r="AP337" s="330"/>
      <c r="AQ337" s="330"/>
    </row>
    <row r="338" spans="2:43">
      <c r="B338" s="183"/>
      <c r="C338" s="183"/>
      <c r="D338" s="183"/>
      <c r="E338" s="183"/>
      <c r="F338" s="183"/>
      <c r="G338" s="183"/>
      <c r="H338" s="183"/>
      <c r="I338" s="183"/>
      <c r="J338" s="183"/>
      <c r="K338" s="196"/>
      <c r="L338" s="1118"/>
      <c r="M338" s="1119"/>
      <c r="N338" s="1118"/>
      <c r="O338" s="1119"/>
      <c r="P338" s="184"/>
      <c r="Q338" s="184"/>
      <c r="R338" s="184"/>
      <c r="S338" s="175"/>
      <c r="T338" s="175"/>
      <c r="U338" s="175"/>
      <c r="V338" s="175"/>
      <c r="W338" s="175"/>
      <c r="X338" s="175"/>
      <c r="Y338" s="175"/>
      <c r="Z338" s="175"/>
      <c r="AA338" s="175"/>
      <c r="AB338" s="175"/>
      <c r="AC338" s="175"/>
      <c r="AD338" s="1114"/>
      <c r="AE338" s="1114"/>
      <c r="AF338" s="1114"/>
      <c r="AG338" s="1114"/>
      <c r="AH338" s="1114"/>
      <c r="AI338" s="173"/>
      <c r="AJ338" s="173"/>
      <c r="AK338" s="173"/>
      <c r="AL338" s="173"/>
      <c r="AM338" s="330"/>
      <c r="AN338" s="330"/>
      <c r="AO338" s="194"/>
      <c r="AP338" s="330"/>
      <c r="AQ338" s="330"/>
    </row>
    <row r="339" spans="2:43">
      <c r="B339" s="183"/>
      <c r="C339" s="183"/>
      <c r="D339" s="183"/>
      <c r="E339" s="183"/>
      <c r="F339" s="183"/>
      <c r="G339" s="183"/>
      <c r="H339" s="183"/>
      <c r="I339" s="183"/>
      <c r="J339" s="183"/>
      <c r="K339" s="196"/>
      <c r="L339" s="1118"/>
      <c r="M339" s="1119"/>
      <c r="N339" s="1118"/>
      <c r="O339" s="1119"/>
      <c r="P339" s="184"/>
      <c r="Q339" s="184"/>
      <c r="R339" s="184"/>
      <c r="S339" s="175"/>
      <c r="T339" s="175"/>
      <c r="U339" s="175"/>
      <c r="V339" s="175"/>
      <c r="W339" s="175"/>
      <c r="X339" s="175"/>
      <c r="Y339" s="175"/>
      <c r="Z339" s="175"/>
      <c r="AA339" s="175"/>
      <c r="AB339" s="175"/>
      <c r="AC339" s="175"/>
      <c r="AD339" s="1114"/>
      <c r="AE339" s="1114"/>
      <c r="AF339" s="1114"/>
      <c r="AG339" s="1114"/>
      <c r="AH339" s="1114"/>
      <c r="AI339" s="173"/>
      <c r="AJ339" s="173"/>
      <c r="AK339" s="173"/>
      <c r="AL339" s="173"/>
      <c r="AM339" s="330"/>
      <c r="AN339" s="330"/>
      <c r="AO339" s="194"/>
      <c r="AP339" s="330"/>
      <c r="AQ339" s="330"/>
    </row>
    <row r="340" spans="2:43">
      <c r="B340" s="183"/>
      <c r="C340" s="183"/>
      <c r="D340" s="183"/>
      <c r="E340" s="183"/>
      <c r="F340" s="183"/>
      <c r="G340" s="183"/>
      <c r="H340" s="183"/>
      <c r="I340" s="183"/>
      <c r="J340" s="183"/>
      <c r="K340" s="196"/>
      <c r="L340" s="1118"/>
      <c r="M340" s="1119"/>
      <c r="N340" s="1118"/>
      <c r="O340" s="1119"/>
      <c r="P340" s="184"/>
      <c r="Q340" s="184"/>
      <c r="R340" s="184"/>
      <c r="S340" s="175"/>
      <c r="T340" s="175"/>
      <c r="U340" s="175"/>
      <c r="V340" s="175"/>
      <c r="W340" s="175"/>
      <c r="X340" s="175"/>
      <c r="Y340" s="175"/>
      <c r="Z340" s="175"/>
      <c r="AA340" s="175"/>
      <c r="AB340" s="175"/>
      <c r="AC340" s="175"/>
      <c r="AD340" s="1114"/>
      <c r="AE340" s="1114"/>
      <c r="AF340" s="1114"/>
      <c r="AG340" s="1114"/>
      <c r="AH340" s="1114"/>
      <c r="AI340" s="173"/>
      <c r="AJ340" s="173"/>
      <c r="AK340" s="173"/>
      <c r="AL340" s="173"/>
      <c r="AM340" s="330"/>
      <c r="AN340" s="330"/>
      <c r="AO340" s="194"/>
      <c r="AP340" s="330"/>
      <c r="AQ340" s="330"/>
    </row>
    <row r="341" spans="2:43">
      <c r="B341" s="183"/>
      <c r="C341" s="183"/>
      <c r="D341" s="183"/>
      <c r="E341" s="183"/>
      <c r="F341" s="183"/>
      <c r="G341" s="183"/>
      <c r="H341" s="183"/>
      <c r="I341" s="183"/>
      <c r="J341" s="183"/>
      <c r="K341" s="196"/>
      <c r="L341" s="1118"/>
      <c r="M341" s="1119"/>
      <c r="N341" s="1118"/>
      <c r="O341" s="1119"/>
      <c r="P341" s="184"/>
      <c r="Q341" s="184"/>
      <c r="R341" s="184"/>
      <c r="S341" s="175"/>
      <c r="T341" s="175"/>
      <c r="U341" s="175"/>
      <c r="V341" s="175"/>
      <c r="W341" s="175"/>
      <c r="X341" s="175"/>
      <c r="Y341" s="175"/>
      <c r="Z341" s="175"/>
      <c r="AA341" s="175"/>
      <c r="AB341" s="175"/>
      <c r="AC341" s="175"/>
      <c r="AD341" s="1114"/>
      <c r="AE341" s="1114"/>
      <c r="AF341" s="1114"/>
      <c r="AG341" s="1114"/>
      <c r="AH341" s="1114"/>
      <c r="AI341" s="173"/>
      <c r="AJ341" s="173"/>
      <c r="AK341" s="173"/>
      <c r="AL341" s="173"/>
      <c r="AM341" s="330"/>
      <c r="AN341" s="330"/>
      <c r="AO341" s="194"/>
      <c r="AP341" s="330"/>
      <c r="AQ341" s="330"/>
    </row>
    <row r="342" spans="2:43">
      <c r="B342" s="183"/>
      <c r="C342" s="183"/>
      <c r="D342" s="183"/>
      <c r="E342" s="183"/>
      <c r="F342" s="183"/>
      <c r="G342" s="183"/>
      <c r="H342" s="183"/>
      <c r="I342" s="183"/>
      <c r="J342" s="183"/>
      <c r="K342" s="196"/>
      <c r="L342" s="1118"/>
      <c r="M342" s="1119"/>
      <c r="N342" s="1118"/>
      <c r="O342" s="1119"/>
      <c r="P342" s="184"/>
      <c r="Q342" s="184"/>
      <c r="R342" s="184"/>
      <c r="S342" s="175"/>
      <c r="T342" s="175"/>
      <c r="U342" s="175"/>
      <c r="V342" s="175"/>
      <c r="W342" s="175"/>
      <c r="X342" s="175"/>
      <c r="Y342" s="175"/>
      <c r="Z342" s="175"/>
      <c r="AA342" s="175"/>
      <c r="AB342" s="175"/>
      <c r="AC342" s="175"/>
      <c r="AD342" s="1114"/>
      <c r="AE342" s="1114"/>
      <c r="AF342" s="1114"/>
      <c r="AG342" s="1114"/>
      <c r="AH342" s="1114"/>
      <c r="AI342" s="173"/>
      <c r="AJ342" s="173"/>
      <c r="AK342" s="173"/>
      <c r="AL342" s="173"/>
      <c r="AM342" s="330"/>
      <c r="AN342" s="330"/>
      <c r="AO342" s="194"/>
      <c r="AP342" s="330"/>
      <c r="AQ342" s="330"/>
    </row>
    <row r="343" spans="2:43">
      <c r="B343" s="183"/>
      <c r="C343" s="183"/>
      <c r="D343" s="183"/>
      <c r="E343" s="183"/>
      <c r="F343" s="183"/>
      <c r="G343" s="183"/>
      <c r="H343" s="183"/>
      <c r="I343" s="183"/>
      <c r="J343" s="183"/>
      <c r="K343" s="196"/>
      <c r="L343" s="1118"/>
      <c r="M343" s="1119"/>
      <c r="N343" s="1118"/>
      <c r="O343" s="1119"/>
      <c r="P343" s="184"/>
      <c r="Q343" s="184"/>
      <c r="R343" s="184"/>
      <c r="S343" s="175"/>
      <c r="T343" s="175"/>
      <c r="U343" s="175"/>
      <c r="V343" s="175"/>
      <c r="W343" s="175"/>
      <c r="X343" s="175"/>
      <c r="Y343" s="175"/>
      <c r="Z343" s="175"/>
      <c r="AA343" s="175"/>
      <c r="AB343" s="175"/>
      <c r="AC343" s="175"/>
      <c r="AD343" s="1114"/>
      <c r="AE343" s="1114"/>
      <c r="AF343" s="1114"/>
      <c r="AG343" s="1114"/>
      <c r="AH343" s="1114"/>
      <c r="AI343" s="173"/>
      <c r="AJ343" s="173"/>
      <c r="AK343" s="173"/>
      <c r="AL343" s="173"/>
      <c r="AM343" s="330"/>
      <c r="AN343" s="330"/>
      <c r="AO343" s="194"/>
      <c r="AP343" s="330"/>
      <c r="AQ343" s="330"/>
    </row>
    <row r="344" spans="2:43">
      <c r="B344" s="183"/>
      <c r="C344" s="183"/>
      <c r="D344" s="183"/>
      <c r="E344" s="183"/>
      <c r="F344" s="183"/>
      <c r="G344" s="183"/>
      <c r="H344" s="183"/>
      <c r="I344" s="183"/>
      <c r="J344" s="183"/>
      <c r="K344" s="196"/>
      <c r="L344" s="1118"/>
      <c r="M344" s="1119"/>
      <c r="N344" s="1118"/>
      <c r="O344" s="1119"/>
      <c r="P344" s="184"/>
      <c r="Q344" s="184"/>
      <c r="R344" s="184"/>
      <c r="S344" s="175"/>
      <c r="T344" s="175"/>
      <c r="U344" s="175"/>
      <c r="V344" s="175"/>
      <c r="W344" s="175"/>
      <c r="X344" s="175"/>
      <c r="Y344" s="175"/>
      <c r="Z344" s="175"/>
      <c r="AA344" s="175"/>
      <c r="AB344" s="175"/>
      <c r="AC344" s="175"/>
      <c r="AD344" s="1114"/>
      <c r="AE344" s="1114"/>
      <c r="AF344" s="1114"/>
      <c r="AG344" s="1114"/>
      <c r="AH344" s="1114"/>
      <c r="AI344" s="173"/>
      <c r="AJ344" s="173"/>
      <c r="AK344" s="173"/>
      <c r="AL344" s="173"/>
      <c r="AM344" s="330"/>
      <c r="AN344" s="330"/>
      <c r="AO344" s="194"/>
      <c r="AP344" s="330"/>
      <c r="AQ344" s="330"/>
    </row>
    <row r="345" spans="2:43">
      <c r="B345" s="183"/>
      <c r="C345" s="183"/>
      <c r="D345" s="183"/>
      <c r="E345" s="183"/>
      <c r="F345" s="183"/>
      <c r="G345" s="183"/>
      <c r="H345" s="183"/>
      <c r="I345" s="183"/>
      <c r="J345" s="183"/>
      <c r="K345" s="196"/>
      <c r="L345" s="1118"/>
      <c r="M345" s="1119"/>
      <c r="N345" s="1118"/>
      <c r="O345" s="1119"/>
      <c r="P345" s="184"/>
      <c r="Q345" s="184"/>
      <c r="R345" s="184"/>
      <c r="S345" s="175"/>
      <c r="T345" s="175"/>
      <c r="U345" s="175"/>
      <c r="V345" s="175"/>
      <c r="W345" s="175"/>
      <c r="X345" s="175"/>
      <c r="Y345" s="175"/>
      <c r="Z345" s="175"/>
      <c r="AA345" s="175"/>
      <c r="AB345" s="175"/>
      <c r="AC345" s="175"/>
      <c r="AD345" s="1114"/>
      <c r="AE345" s="1114"/>
      <c r="AF345" s="1114"/>
      <c r="AG345" s="1114"/>
      <c r="AH345" s="1114"/>
      <c r="AI345" s="173"/>
      <c r="AJ345" s="173"/>
      <c r="AK345" s="173"/>
      <c r="AL345" s="173"/>
      <c r="AM345" s="330"/>
      <c r="AN345" s="330"/>
      <c r="AO345" s="194"/>
      <c r="AP345" s="330"/>
      <c r="AQ345" s="330"/>
    </row>
    <row r="346" spans="2:43">
      <c r="B346" s="183"/>
      <c r="C346" s="183"/>
      <c r="D346" s="183"/>
      <c r="E346" s="183"/>
      <c r="F346" s="183"/>
      <c r="G346" s="183"/>
      <c r="H346" s="183"/>
      <c r="I346" s="183"/>
      <c r="J346" s="183"/>
      <c r="K346" s="196"/>
      <c r="L346" s="1118"/>
      <c r="M346" s="1119"/>
      <c r="N346" s="1118"/>
      <c r="O346" s="1119"/>
      <c r="P346" s="184"/>
      <c r="Q346" s="184"/>
      <c r="R346" s="184"/>
      <c r="S346" s="175"/>
      <c r="T346" s="175"/>
      <c r="U346" s="175"/>
      <c r="V346" s="175"/>
      <c r="W346" s="175"/>
      <c r="X346" s="175"/>
      <c r="Y346" s="175"/>
      <c r="Z346" s="175"/>
      <c r="AA346" s="175"/>
      <c r="AB346" s="175"/>
      <c r="AC346" s="175"/>
      <c r="AD346" s="1114"/>
      <c r="AE346" s="1114"/>
      <c r="AF346" s="1114"/>
      <c r="AG346" s="1114"/>
      <c r="AH346" s="1114"/>
      <c r="AI346" s="173"/>
      <c r="AJ346" s="173"/>
      <c r="AK346" s="173"/>
      <c r="AL346" s="173"/>
      <c r="AM346" s="330"/>
      <c r="AN346" s="330"/>
      <c r="AO346" s="194"/>
      <c r="AP346" s="330"/>
      <c r="AQ346" s="330"/>
    </row>
    <row r="347" spans="2:43">
      <c r="B347" s="183"/>
      <c r="C347" s="183"/>
      <c r="D347" s="183"/>
      <c r="E347" s="183"/>
      <c r="F347" s="183"/>
      <c r="G347" s="183"/>
      <c r="H347" s="183"/>
      <c r="I347" s="183"/>
      <c r="J347" s="183"/>
      <c r="K347" s="196"/>
      <c r="L347" s="1118"/>
      <c r="M347" s="1119"/>
      <c r="N347" s="1118"/>
      <c r="O347" s="1119"/>
      <c r="P347" s="184"/>
      <c r="Q347" s="184"/>
      <c r="R347" s="184"/>
      <c r="S347" s="175"/>
      <c r="T347" s="175"/>
      <c r="U347" s="175"/>
      <c r="V347" s="175"/>
      <c r="W347" s="175"/>
      <c r="X347" s="175"/>
      <c r="Y347" s="175"/>
      <c r="Z347" s="175"/>
      <c r="AA347" s="175"/>
      <c r="AB347" s="175"/>
      <c r="AC347" s="175"/>
      <c r="AD347" s="1114"/>
      <c r="AE347" s="1114"/>
      <c r="AF347" s="1114"/>
      <c r="AG347" s="1114"/>
      <c r="AH347" s="1114"/>
      <c r="AI347" s="173"/>
      <c r="AJ347" s="173"/>
      <c r="AK347" s="173"/>
      <c r="AL347" s="173"/>
      <c r="AM347" s="330"/>
      <c r="AN347" s="330"/>
      <c r="AO347" s="194"/>
      <c r="AP347" s="330"/>
      <c r="AQ347" s="330"/>
    </row>
    <row r="348" spans="2:43">
      <c r="B348" s="192"/>
      <c r="C348" s="192"/>
      <c r="D348" s="192"/>
      <c r="E348" s="192"/>
      <c r="F348" s="192"/>
      <c r="G348" s="192"/>
      <c r="H348" s="192"/>
      <c r="I348" s="192"/>
      <c r="J348" s="192"/>
      <c r="K348" s="196"/>
      <c r="L348" s="1118"/>
      <c r="M348" s="1119"/>
      <c r="N348" s="1118"/>
      <c r="O348" s="1119"/>
      <c r="P348" s="184"/>
      <c r="Q348" s="184"/>
      <c r="R348" s="184"/>
      <c r="S348" s="176"/>
      <c r="T348" s="176"/>
      <c r="U348" s="176"/>
      <c r="V348" s="176"/>
      <c r="W348" s="176"/>
      <c r="X348" s="176"/>
      <c r="Y348" s="176"/>
      <c r="Z348" s="176"/>
      <c r="AA348" s="176"/>
      <c r="AB348" s="176"/>
      <c r="AC348" s="176"/>
      <c r="AD348" s="1124"/>
      <c r="AE348" s="1124"/>
      <c r="AF348" s="1124"/>
      <c r="AG348" s="1124"/>
      <c r="AH348" s="1124"/>
      <c r="AI348" s="177"/>
      <c r="AJ348" s="177"/>
      <c r="AK348" s="173"/>
      <c r="AL348" s="173"/>
      <c r="AM348" s="330"/>
      <c r="AN348" s="330"/>
      <c r="AO348" s="194"/>
      <c r="AP348" s="330"/>
      <c r="AQ348" s="330"/>
    </row>
    <row r="349" spans="2:43">
      <c r="B349" s="192"/>
      <c r="C349" s="192"/>
      <c r="D349" s="192"/>
      <c r="E349" s="192"/>
      <c r="F349" s="192"/>
      <c r="G349" s="192"/>
      <c r="H349" s="192"/>
      <c r="I349" s="192"/>
      <c r="J349" s="192"/>
      <c r="K349" s="196"/>
      <c r="L349" s="1118"/>
      <c r="M349" s="1119"/>
      <c r="N349" s="1118"/>
      <c r="O349" s="1119"/>
      <c r="P349" s="184"/>
      <c r="Q349" s="184"/>
      <c r="R349" s="184"/>
      <c r="S349" s="176"/>
      <c r="T349" s="176"/>
      <c r="U349" s="176"/>
      <c r="V349" s="176"/>
      <c r="W349" s="176"/>
      <c r="X349" s="176"/>
      <c r="Y349" s="176"/>
      <c r="Z349" s="176"/>
      <c r="AA349" s="176"/>
      <c r="AB349" s="176"/>
      <c r="AC349" s="176"/>
      <c r="AD349" s="1124"/>
      <c r="AE349" s="1124"/>
      <c r="AF349" s="1124"/>
      <c r="AG349" s="1124"/>
      <c r="AH349" s="1124"/>
      <c r="AI349" s="177"/>
      <c r="AJ349" s="177"/>
      <c r="AK349" s="173"/>
      <c r="AL349" s="173"/>
      <c r="AM349" s="330"/>
      <c r="AN349" s="330"/>
      <c r="AO349" s="194"/>
      <c r="AP349" s="330"/>
      <c r="AQ349" s="330"/>
    </row>
    <row r="350" spans="2:43">
      <c r="B350" s="192"/>
      <c r="C350" s="192"/>
      <c r="D350" s="192"/>
      <c r="E350" s="192"/>
      <c r="F350" s="192"/>
      <c r="G350" s="192"/>
      <c r="H350" s="192"/>
      <c r="I350" s="192"/>
      <c r="J350" s="192"/>
      <c r="K350" s="196"/>
      <c r="L350" s="1118"/>
      <c r="M350" s="1119"/>
      <c r="N350" s="1118"/>
      <c r="O350" s="1119"/>
      <c r="P350" s="184"/>
      <c r="Q350" s="184"/>
      <c r="R350" s="184"/>
      <c r="S350" s="176"/>
      <c r="T350" s="176"/>
      <c r="U350" s="176"/>
      <c r="V350" s="176"/>
      <c r="W350" s="176"/>
      <c r="X350" s="176"/>
      <c r="Y350" s="176"/>
      <c r="Z350" s="176"/>
      <c r="AA350" s="176"/>
      <c r="AB350" s="176"/>
      <c r="AC350" s="176"/>
      <c r="AD350" s="1124"/>
      <c r="AE350" s="1124"/>
      <c r="AF350" s="1124"/>
      <c r="AG350" s="1124"/>
      <c r="AH350" s="1124"/>
      <c r="AI350" s="177"/>
      <c r="AJ350" s="177"/>
      <c r="AK350" s="173"/>
      <c r="AL350" s="173"/>
      <c r="AM350" s="330"/>
      <c r="AN350" s="330"/>
      <c r="AO350" s="194"/>
      <c r="AP350" s="330"/>
      <c r="AQ350" s="330"/>
    </row>
    <row r="351" spans="2:43">
      <c r="B351" s="183"/>
      <c r="C351" s="183"/>
      <c r="D351" s="183"/>
      <c r="E351" s="183"/>
      <c r="F351" s="183"/>
      <c r="G351" s="183"/>
      <c r="H351" s="183"/>
      <c r="I351" s="183"/>
      <c r="J351" s="183"/>
      <c r="K351" s="196"/>
      <c r="L351" s="1118"/>
      <c r="M351" s="1119"/>
      <c r="N351" s="1118"/>
      <c r="O351" s="1119"/>
      <c r="P351" s="184"/>
      <c r="Q351" s="184"/>
      <c r="R351" s="184"/>
      <c r="S351" s="175"/>
      <c r="T351" s="175"/>
      <c r="U351" s="175"/>
      <c r="V351" s="175"/>
      <c r="W351" s="175"/>
      <c r="X351" s="175"/>
      <c r="Y351" s="175"/>
      <c r="Z351" s="175"/>
      <c r="AA351" s="175"/>
      <c r="AB351" s="175"/>
      <c r="AC351" s="175"/>
      <c r="AD351" s="1114"/>
      <c r="AE351" s="1114"/>
      <c r="AF351" s="1114"/>
      <c r="AG351" s="1114"/>
      <c r="AH351" s="1114"/>
      <c r="AI351" s="173"/>
      <c r="AJ351" s="173"/>
      <c r="AK351" s="173"/>
      <c r="AL351" s="173"/>
      <c r="AM351" s="330"/>
      <c r="AN351" s="330"/>
      <c r="AO351" s="194"/>
      <c r="AP351" s="330"/>
      <c r="AQ351" s="330"/>
    </row>
    <row r="352" spans="2:43">
      <c r="B352" s="183"/>
      <c r="C352" s="183"/>
      <c r="D352" s="183"/>
      <c r="E352" s="183"/>
      <c r="F352" s="183"/>
      <c r="G352" s="183"/>
      <c r="H352" s="183"/>
      <c r="I352" s="183"/>
      <c r="J352" s="183"/>
      <c r="K352" s="196"/>
      <c r="L352" s="1118"/>
      <c r="M352" s="1119"/>
      <c r="N352" s="1118"/>
      <c r="O352" s="1119"/>
      <c r="P352" s="184"/>
      <c r="Q352" s="184"/>
      <c r="R352" s="184"/>
      <c r="S352" s="175"/>
      <c r="T352" s="175"/>
      <c r="U352" s="175"/>
      <c r="V352" s="175"/>
      <c r="W352" s="175"/>
      <c r="X352" s="175"/>
      <c r="Y352" s="175"/>
      <c r="Z352" s="175"/>
      <c r="AA352" s="175"/>
      <c r="AB352" s="175"/>
      <c r="AC352" s="175"/>
      <c r="AD352" s="1114"/>
      <c r="AE352" s="1114"/>
      <c r="AF352" s="1114"/>
      <c r="AG352" s="1114"/>
      <c r="AH352" s="1114"/>
      <c r="AI352" s="173"/>
      <c r="AJ352" s="173"/>
      <c r="AK352" s="173"/>
      <c r="AL352" s="173"/>
      <c r="AM352" s="330"/>
      <c r="AN352" s="330"/>
      <c r="AO352" s="194"/>
      <c r="AP352" s="330"/>
      <c r="AQ352" s="330"/>
    </row>
    <row r="353" spans="2:43">
      <c r="B353" s="183"/>
      <c r="C353" s="183"/>
      <c r="D353" s="183"/>
      <c r="E353" s="183"/>
      <c r="F353" s="183"/>
      <c r="G353" s="183"/>
      <c r="H353" s="183"/>
      <c r="I353" s="183"/>
      <c r="J353" s="183"/>
      <c r="K353" s="196"/>
      <c r="L353" s="1118"/>
      <c r="M353" s="1119"/>
      <c r="N353" s="1118"/>
      <c r="O353" s="1119"/>
      <c r="P353" s="184"/>
      <c r="Q353" s="184"/>
      <c r="R353" s="184"/>
      <c r="S353" s="175"/>
      <c r="T353" s="175"/>
      <c r="U353" s="175"/>
      <c r="V353" s="175"/>
      <c r="W353" s="175"/>
      <c r="X353" s="175"/>
      <c r="Y353" s="175"/>
      <c r="Z353" s="175"/>
      <c r="AA353" s="175"/>
      <c r="AB353" s="175"/>
      <c r="AC353" s="175"/>
      <c r="AD353" s="1114"/>
      <c r="AE353" s="1114"/>
      <c r="AF353" s="1114"/>
      <c r="AG353" s="1114"/>
      <c r="AH353" s="1114"/>
      <c r="AI353" s="173"/>
      <c r="AJ353" s="173"/>
      <c r="AK353" s="173"/>
      <c r="AL353" s="173"/>
      <c r="AM353" s="330"/>
      <c r="AN353" s="330"/>
      <c r="AO353" s="194"/>
      <c r="AP353" s="330"/>
      <c r="AQ353" s="330"/>
    </row>
    <row r="354" spans="2:43">
      <c r="B354" s="183"/>
      <c r="C354" s="183"/>
      <c r="D354" s="183"/>
      <c r="E354" s="183"/>
      <c r="F354" s="183"/>
      <c r="G354" s="183"/>
      <c r="H354" s="183"/>
      <c r="I354" s="183"/>
      <c r="J354" s="183"/>
      <c r="K354" s="196"/>
      <c r="L354" s="1118"/>
      <c r="M354" s="1119"/>
      <c r="N354" s="1118"/>
      <c r="O354" s="1119"/>
      <c r="P354" s="184"/>
      <c r="Q354" s="184"/>
      <c r="R354" s="184"/>
      <c r="S354" s="175"/>
      <c r="T354" s="175"/>
      <c r="U354" s="175"/>
      <c r="V354" s="175"/>
      <c r="W354" s="175"/>
      <c r="X354" s="175"/>
      <c r="Y354" s="175"/>
      <c r="Z354" s="175"/>
      <c r="AA354" s="175"/>
      <c r="AB354" s="175"/>
      <c r="AC354" s="175"/>
      <c r="AD354" s="1114"/>
      <c r="AE354" s="1114"/>
      <c r="AF354" s="1114"/>
      <c r="AG354" s="1114"/>
      <c r="AH354" s="1114"/>
      <c r="AI354" s="173"/>
      <c r="AJ354" s="173"/>
      <c r="AK354" s="173"/>
      <c r="AL354" s="173"/>
      <c r="AM354" s="330"/>
      <c r="AN354" s="330"/>
      <c r="AO354" s="194"/>
      <c r="AP354" s="330"/>
      <c r="AQ354" s="330"/>
    </row>
    <row r="355" spans="2:43">
      <c r="B355" s="183"/>
      <c r="C355" s="183"/>
      <c r="D355" s="183"/>
      <c r="E355" s="183"/>
      <c r="F355" s="183"/>
      <c r="G355" s="183"/>
      <c r="H355" s="183"/>
      <c r="I355" s="183"/>
      <c r="J355" s="183"/>
      <c r="K355" s="196"/>
      <c r="L355" s="1118"/>
      <c r="M355" s="1119"/>
      <c r="N355" s="1118"/>
      <c r="O355" s="1119"/>
      <c r="P355" s="184"/>
      <c r="Q355" s="184"/>
      <c r="R355" s="184"/>
      <c r="S355" s="175"/>
      <c r="T355" s="175"/>
      <c r="U355" s="175"/>
      <c r="V355" s="175"/>
      <c r="W355" s="175"/>
      <c r="X355" s="175"/>
      <c r="Y355" s="175"/>
      <c r="Z355" s="175"/>
      <c r="AA355" s="175"/>
      <c r="AB355" s="175"/>
      <c r="AC355" s="175"/>
      <c r="AD355" s="1114"/>
      <c r="AE355" s="1114"/>
      <c r="AF355" s="1114"/>
      <c r="AG355" s="1114"/>
      <c r="AH355" s="1114"/>
      <c r="AI355" s="173"/>
      <c r="AJ355" s="173"/>
      <c r="AK355" s="173"/>
      <c r="AL355" s="173"/>
      <c r="AM355" s="330"/>
      <c r="AN355" s="330"/>
      <c r="AO355" s="194"/>
      <c r="AP355" s="330"/>
      <c r="AQ355" s="330"/>
    </row>
    <row r="356" spans="2:43">
      <c r="B356" s="183"/>
      <c r="C356" s="183"/>
      <c r="D356" s="183"/>
      <c r="E356" s="183"/>
      <c r="F356" s="183"/>
      <c r="G356" s="183"/>
      <c r="H356" s="183"/>
      <c r="I356" s="183"/>
      <c r="J356" s="183"/>
      <c r="K356" s="196"/>
      <c r="L356" s="1118"/>
      <c r="M356" s="1119"/>
      <c r="N356" s="1118"/>
      <c r="O356" s="1119"/>
      <c r="P356" s="184"/>
      <c r="Q356" s="184"/>
      <c r="R356" s="184"/>
      <c r="S356" s="175"/>
      <c r="T356" s="175"/>
      <c r="U356" s="175"/>
      <c r="V356" s="175"/>
      <c r="W356" s="175"/>
      <c r="X356" s="175"/>
      <c r="Y356" s="175"/>
      <c r="Z356" s="175"/>
      <c r="AA356" s="175"/>
      <c r="AB356" s="175"/>
      <c r="AC356" s="175"/>
      <c r="AD356" s="1114"/>
      <c r="AE356" s="1114"/>
      <c r="AF356" s="1114"/>
      <c r="AG356" s="1114"/>
      <c r="AH356" s="1114"/>
      <c r="AI356" s="173"/>
      <c r="AJ356" s="173"/>
      <c r="AK356" s="173"/>
      <c r="AL356" s="173"/>
      <c r="AM356" s="330"/>
      <c r="AN356" s="330"/>
      <c r="AO356" s="194"/>
      <c r="AP356" s="330"/>
      <c r="AQ356" s="330"/>
    </row>
    <row r="357" spans="2:43">
      <c r="B357" s="183"/>
      <c r="C357" s="183"/>
      <c r="D357" s="183"/>
      <c r="E357" s="183"/>
      <c r="F357" s="183"/>
      <c r="G357" s="183"/>
      <c r="H357" s="183"/>
      <c r="I357" s="183"/>
      <c r="J357" s="183"/>
      <c r="K357" s="196"/>
      <c r="L357" s="1118"/>
      <c r="M357" s="1119"/>
      <c r="N357" s="1118"/>
      <c r="O357" s="1119"/>
      <c r="P357" s="184"/>
      <c r="Q357" s="184"/>
      <c r="R357" s="184"/>
      <c r="S357" s="175"/>
      <c r="T357" s="175"/>
      <c r="U357" s="175"/>
      <c r="V357" s="175"/>
      <c r="W357" s="175"/>
      <c r="X357" s="175"/>
      <c r="Y357" s="175"/>
      <c r="Z357" s="175"/>
      <c r="AA357" s="175"/>
      <c r="AB357" s="175"/>
      <c r="AC357" s="175"/>
      <c r="AD357" s="1114"/>
      <c r="AE357" s="1114"/>
      <c r="AF357" s="1114"/>
      <c r="AG357" s="1114"/>
      <c r="AH357" s="1114"/>
      <c r="AI357" s="173"/>
      <c r="AJ357" s="173"/>
      <c r="AK357" s="173"/>
      <c r="AL357" s="173"/>
      <c r="AM357" s="330"/>
      <c r="AN357" s="330"/>
      <c r="AO357" s="194"/>
      <c r="AP357" s="330"/>
      <c r="AQ357" s="330"/>
    </row>
    <row r="358" spans="2:43">
      <c r="B358" s="183"/>
      <c r="C358" s="183"/>
      <c r="D358" s="183"/>
      <c r="E358" s="183"/>
      <c r="F358" s="183"/>
      <c r="G358" s="183"/>
      <c r="H358" s="183"/>
      <c r="I358" s="183"/>
      <c r="J358" s="183"/>
      <c r="K358" s="196"/>
      <c r="L358" s="1118"/>
      <c r="M358" s="1119"/>
      <c r="N358" s="1118"/>
      <c r="O358" s="1119"/>
      <c r="P358" s="184"/>
      <c r="Q358" s="184"/>
      <c r="R358" s="184"/>
      <c r="S358" s="175"/>
      <c r="T358" s="175"/>
      <c r="U358" s="175"/>
      <c r="V358" s="175"/>
      <c r="W358" s="175"/>
      <c r="X358" s="175"/>
      <c r="Y358" s="175"/>
      <c r="Z358" s="175"/>
      <c r="AA358" s="175"/>
      <c r="AB358" s="175"/>
      <c r="AC358" s="175"/>
      <c r="AD358" s="1114"/>
      <c r="AE358" s="1114"/>
      <c r="AF358" s="1114"/>
      <c r="AG358" s="1114"/>
      <c r="AH358" s="1114"/>
      <c r="AI358" s="173"/>
      <c r="AJ358" s="173"/>
      <c r="AK358" s="173"/>
      <c r="AL358" s="173"/>
      <c r="AM358" s="330"/>
      <c r="AN358" s="330"/>
      <c r="AO358" s="194"/>
      <c r="AP358" s="330"/>
      <c r="AQ358" s="330"/>
    </row>
    <row r="359" spans="2:43">
      <c r="B359" s="183"/>
      <c r="C359" s="183"/>
      <c r="D359" s="183"/>
      <c r="E359" s="183"/>
      <c r="F359" s="183"/>
      <c r="G359" s="183"/>
      <c r="H359" s="183"/>
      <c r="I359" s="183"/>
      <c r="J359" s="183"/>
      <c r="K359" s="196"/>
      <c r="L359" s="1118"/>
      <c r="M359" s="1119"/>
      <c r="N359" s="1118"/>
      <c r="O359" s="1119"/>
      <c r="P359" s="184"/>
      <c r="Q359" s="184"/>
      <c r="R359" s="184"/>
      <c r="S359" s="175"/>
      <c r="T359" s="175"/>
      <c r="U359" s="175"/>
      <c r="V359" s="175"/>
      <c r="W359" s="175"/>
      <c r="X359" s="175"/>
      <c r="Y359" s="175"/>
      <c r="Z359" s="175"/>
      <c r="AA359" s="175"/>
      <c r="AB359" s="175"/>
      <c r="AC359" s="175"/>
      <c r="AD359" s="1114"/>
      <c r="AE359" s="1114"/>
      <c r="AF359" s="1114"/>
      <c r="AG359" s="1114"/>
      <c r="AH359" s="1114"/>
      <c r="AI359" s="173"/>
      <c r="AJ359" s="173"/>
      <c r="AK359" s="173"/>
      <c r="AL359" s="173"/>
      <c r="AM359" s="330"/>
      <c r="AN359" s="330"/>
      <c r="AO359" s="194"/>
      <c r="AP359" s="330"/>
      <c r="AQ359" s="330"/>
    </row>
    <row r="360" spans="2:43">
      <c r="B360" s="183"/>
      <c r="C360" s="183"/>
      <c r="D360" s="183"/>
      <c r="E360" s="183"/>
      <c r="F360" s="183"/>
      <c r="G360" s="183"/>
      <c r="H360" s="183"/>
      <c r="I360" s="183"/>
      <c r="J360" s="183"/>
      <c r="K360" s="196"/>
      <c r="L360" s="1118"/>
      <c r="M360" s="1119"/>
      <c r="N360" s="1118"/>
      <c r="O360" s="1119"/>
      <c r="P360" s="184"/>
      <c r="Q360" s="184"/>
      <c r="R360" s="184"/>
      <c r="S360" s="175"/>
      <c r="T360" s="175"/>
      <c r="U360" s="175"/>
      <c r="V360" s="175"/>
      <c r="W360" s="175"/>
      <c r="X360" s="175"/>
      <c r="Y360" s="175"/>
      <c r="Z360" s="175"/>
      <c r="AA360" s="175"/>
      <c r="AB360" s="175"/>
      <c r="AC360" s="175"/>
      <c r="AD360" s="1114"/>
      <c r="AE360" s="1114"/>
      <c r="AF360" s="1114"/>
      <c r="AG360" s="1114"/>
      <c r="AH360" s="1114"/>
      <c r="AI360" s="173"/>
      <c r="AJ360" s="173"/>
      <c r="AK360" s="173"/>
      <c r="AL360" s="173"/>
      <c r="AM360" s="330"/>
      <c r="AN360" s="330"/>
      <c r="AO360" s="194"/>
      <c r="AP360" s="330"/>
      <c r="AQ360" s="330"/>
    </row>
    <row r="361" spans="2:43">
      <c r="B361" s="183"/>
      <c r="C361" s="183"/>
      <c r="D361" s="183"/>
      <c r="E361" s="183"/>
      <c r="F361" s="183"/>
      <c r="G361" s="183"/>
      <c r="H361" s="183"/>
      <c r="I361" s="183"/>
      <c r="J361" s="183"/>
      <c r="K361" s="196"/>
      <c r="L361" s="1118"/>
      <c r="M361" s="1119"/>
      <c r="N361" s="1118"/>
      <c r="O361" s="1119"/>
      <c r="P361" s="184"/>
      <c r="Q361" s="184"/>
      <c r="R361" s="184"/>
      <c r="S361" s="175"/>
      <c r="T361" s="175"/>
      <c r="U361" s="175"/>
      <c r="V361" s="175"/>
      <c r="W361" s="175"/>
      <c r="X361" s="175"/>
      <c r="Y361" s="175"/>
      <c r="Z361" s="175"/>
      <c r="AA361" s="175"/>
      <c r="AB361" s="175"/>
      <c r="AC361" s="175"/>
      <c r="AD361" s="1114"/>
      <c r="AE361" s="1114"/>
      <c r="AF361" s="1114"/>
      <c r="AG361" s="1114"/>
      <c r="AH361" s="1114"/>
      <c r="AI361" s="173"/>
      <c r="AJ361" s="173"/>
      <c r="AK361" s="173"/>
      <c r="AL361" s="173"/>
      <c r="AM361" s="330"/>
      <c r="AN361" s="330"/>
      <c r="AO361" s="194"/>
      <c r="AP361" s="330"/>
      <c r="AQ361" s="330"/>
    </row>
    <row r="362" spans="2:43">
      <c r="B362" s="183"/>
      <c r="C362" s="183"/>
      <c r="D362" s="183"/>
      <c r="E362" s="183"/>
      <c r="F362" s="183"/>
      <c r="G362" s="183"/>
      <c r="H362" s="183"/>
      <c r="I362" s="183"/>
      <c r="J362" s="183"/>
      <c r="K362" s="196"/>
      <c r="L362" s="1118"/>
      <c r="M362" s="1119"/>
      <c r="N362" s="1118"/>
      <c r="O362" s="1119"/>
      <c r="P362" s="184"/>
      <c r="Q362" s="184"/>
      <c r="R362" s="184"/>
      <c r="S362" s="175"/>
      <c r="T362" s="175"/>
      <c r="U362" s="175"/>
      <c r="V362" s="175"/>
      <c r="W362" s="175"/>
      <c r="X362" s="175"/>
      <c r="Y362" s="175"/>
      <c r="Z362" s="175"/>
      <c r="AA362" s="175"/>
      <c r="AB362" s="175"/>
      <c r="AC362" s="175"/>
      <c r="AD362" s="1114"/>
      <c r="AE362" s="1114"/>
      <c r="AF362" s="1114"/>
      <c r="AG362" s="1114"/>
      <c r="AH362" s="1114"/>
      <c r="AI362" s="173"/>
      <c r="AJ362" s="173"/>
      <c r="AK362" s="173"/>
      <c r="AL362" s="173"/>
      <c r="AM362" s="330"/>
      <c r="AN362" s="330"/>
      <c r="AO362" s="194"/>
      <c r="AP362" s="330"/>
      <c r="AQ362" s="330"/>
    </row>
    <row r="363" spans="2:43">
      <c r="B363" s="183"/>
      <c r="C363" s="183"/>
      <c r="D363" s="183"/>
      <c r="E363" s="183"/>
      <c r="F363" s="183"/>
      <c r="G363" s="183"/>
      <c r="H363" s="183"/>
      <c r="I363" s="183"/>
      <c r="J363" s="183"/>
      <c r="K363" s="196"/>
      <c r="L363" s="1118"/>
      <c r="M363" s="1119"/>
      <c r="N363" s="1118"/>
      <c r="O363" s="1119"/>
      <c r="P363" s="184"/>
      <c r="Q363" s="184"/>
      <c r="R363" s="184"/>
      <c r="S363" s="175"/>
      <c r="T363" s="175"/>
      <c r="U363" s="175"/>
      <c r="V363" s="175"/>
      <c r="W363" s="175"/>
      <c r="X363" s="175"/>
      <c r="Y363" s="175"/>
      <c r="Z363" s="175"/>
      <c r="AA363" s="175"/>
      <c r="AB363" s="175"/>
      <c r="AC363" s="175"/>
      <c r="AD363" s="1114"/>
      <c r="AE363" s="1114"/>
      <c r="AF363" s="1114"/>
      <c r="AG363" s="1114"/>
      <c r="AH363" s="1114"/>
      <c r="AI363" s="173"/>
      <c r="AJ363" s="173"/>
      <c r="AK363" s="173"/>
      <c r="AL363" s="173"/>
      <c r="AM363" s="330"/>
      <c r="AN363" s="330"/>
      <c r="AO363" s="194"/>
      <c r="AP363" s="330"/>
      <c r="AQ363" s="330"/>
    </row>
    <row r="364" spans="2:43">
      <c r="B364" s="183"/>
      <c r="C364" s="183"/>
      <c r="D364" s="183"/>
      <c r="E364" s="183"/>
      <c r="F364" s="183"/>
      <c r="G364" s="183"/>
      <c r="H364" s="183"/>
      <c r="I364" s="183"/>
      <c r="J364" s="183"/>
      <c r="K364" s="196"/>
      <c r="L364" s="1118"/>
      <c r="M364" s="1119"/>
      <c r="N364" s="1118"/>
      <c r="O364" s="1119"/>
      <c r="P364" s="184"/>
      <c r="Q364" s="184"/>
      <c r="R364" s="184"/>
      <c r="S364" s="175"/>
      <c r="T364" s="175"/>
      <c r="U364" s="175"/>
      <c r="V364" s="175"/>
      <c r="W364" s="175"/>
      <c r="X364" s="175"/>
      <c r="Y364" s="175"/>
      <c r="Z364" s="175"/>
      <c r="AA364" s="175"/>
      <c r="AB364" s="175"/>
      <c r="AC364" s="175"/>
      <c r="AD364" s="1114"/>
      <c r="AE364" s="1114"/>
      <c r="AF364" s="1114"/>
      <c r="AG364" s="1114"/>
      <c r="AH364" s="1114"/>
      <c r="AI364" s="173"/>
      <c r="AJ364" s="173"/>
      <c r="AK364" s="173"/>
      <c r="AL364" s="173"/>
      <c r="AM364" s="330"/>
      <c r="AN364" s="330"/>
      <c r="AO364" s="194"/>
      <c r="AP364" s="330"/>
      <c r="AQ364" s="330"/>
    </row>
    <row r="365" spans="2:43">
      <c r="B365" s="183"/>
      <c r="C365" s="183"/>
      <c r="D365" s="183"/>
      <c r="E365" s="183"/>
      <c r="F365" s="183"/>
      <c r="G365" s="183"/>
      <c r="H365" s="183"/>
      <c r="I365" s="183"/>
      <c r="J365" s="183"/>
      <c r="K365" s="196"/>
      <c r="L365" s="1118"/>
      <c r="M365" s="1119"/>
      <c r="N365" s="1118"/>
      <c r="O365" s="1119"/>
      <c r="P365" s="184"/>
      <c r="Q365" s="184"/>
      <c r="R365" s="184"/>
      <c r="S365" s="175"/>
      <c r="T365" s="175"/>
      <c r="U365" s="175"/>
      <c r="V365" s="175"/>
      <c r="W365" s="175"/>
      <c r="X365" s="175"/>
      <c r="Y365" s="175"/>
      <c r="Z365" s="175"/>
      <c r="AA365" s="175"/>
      <c r="AB365" s="175"/>
      <c r="AC365" s="175"/>
      <c r="AD365" s="1114"/>
      <c r="AE365" s="1114"/>
      <c r="AF365" s="1114"/>
      <c r="AG365" s="1114"/>
      <c r="AH365" s="1114"/>
      <c r="AI365" s="173"/>
      <c r="AJ365" s="173"/>
      <c r="AK365" s="173"/>
      <c r="AL365" s="173"/>
      <c r="AM365" s="330"/>
      <c r="AN365" s="330"/>
      <c r="AO365" s="194"/>
      <c r="AP365" s="330"/>
      <c r="AQ365" s="330"/>
    </row>
    <row r="366" spans="2:43">
      <c r="B366" s="183"/>
      <c r="C366" s="183"/>
      <c r="D366" s="183"/>
      <c r="E366" s="183"/>
      <c r="F366" s="183"/>
      <c r="G366" s="183"/>
      <c r="H366" s="183"/>
      <c r="I366" s="183"/>
      <c r="J366" s="183"/>
      <c r="K366" s="196"/>
      <c r="L366" s="1118"/>
      <c r="M366" s="1119"/>
      <c r="N366" s="1118"/>
      <c r="O366" s="1119"/>
      <c r="P366" s="184"/>
      <c r="Q366" s="184"/>
      <c r="R366" s="184"/>
      <c r="S366" s="175"/>
      <c r="T366" s="175"/>
      <c r="U366" s="175"/>
      <c r="V366" s="175"/>
      <c r="W366" s="175"/>
      <c r="X366" s="175"/>
      <c r="Y366" s="175"/>
      <c r="Z366" s="175"/>
      <c r="AA366" s="175"/>
      <c r="AB366" s="175"/>
      <c r="AC366" s="175"/>
      <c r="AD366" s="1114"/>
      <c r="AE366" s="1114"/>
      <c r="AF366" s="1114"/>
      <c r="AG366" s="1114"/>
      <c r="AH366" s="1114"/>
      <c r="AI366" s="173"/>
      <c r="AJ366" s="173"/>
      <c r="AK366" s="173"/>
      <c r="AL366" s="173"/>
      <c r="AM366" s="330"/>
      <c r="AN366" s="330"/>
      <c r="AO366" s="194"/>
      <c r="AP366" s="330"/>
      <c r="AQ366" s="330"/>
    </row>
    <row r="367" spans="2:43">
      <c r="B367" s="183"/>
      <c r="C367" s="183"/>
      <c r="D367" s="183"/>
      <c r="E367" s="183"/>
      <c r="F367" s="183"/>
      <c r="G367" s="183"/>
      <c r="H367" s="183"/>
      <c r="I367" s="183"/>
      <c r="J367" s="183"/>
      <c r="K367" s="196"/>
      <c r="L367" s="1118"/>
      <c r="M367" s="1119"/>
      <c r="N367" s="1118"/>
      <c r="O367" s="1119"/>
      <c r="P367" s="184"/>
      <c r="Q367" s="184"/>
      <c r="R367" s="184"/>
      <c r="S367" s="175"/>
      <c r="T367" s="175"/>
      <c r="U367" s="175"/>
      <c r="V367" s="175"/>
      <c r="W367" s="175"/>
      <c r="X367" s="175"/>
      <c r="Y367" s="175"/>
      <c r="Z367" s="175"/>
      <c r="AA367" s="175"/>
      <c r="AB367" s="175"/>
      <c r="AC367" s="175"/>
      <c r="AD367" s="1114"/>
      <c r="AE367" s="1114"/>
      <c r="AF367" s="1114"/>
      <c r="AG367" s="1114"/>
      <c r="AH367" s="1114"/>
      <c r="AI367" s="173"/>
      <c r="AJ367" s="173"/>
      <c r="AK367" s="173"/>
      <c r="AL367" s="173"/>
      <c r="AM367" s="330"/>
      <c r="AN367" s="330"/>
      <c r="AO367" s="194"/>
      <c r="AP367" s="330"/>
      <c r="AQ367" s="330"/>
    </row>
    <row r="368" spans="2:43">
      <c r="B368" s="183"/>
      <c r="C368" s="183"/>
      <c r="D368" s="183"/>
      <c r="E368" s="183"/>
      <c r="F368" s="183"/>
      <c r="G368" s="183"/>
      <c r="H368" s="183"/>
      <c r="I368" s="183"/>
      <c r="J368" s="183"/>
      <c r="K368" s="196"/>
      <c r="L368" s="1118"/>
      <c r="M368" s="1119"/>
      <c r="N368" s="1118"/>
      <c r="O368" s="1119"/>
      <c r="P368" s="184"/>
      <c r="Q368" s="184"/>
      <c r="R368" s="184"/>
      <c r="S368" s="175"/>
      <c r="T368" s="175"/>
      <c r="U368" s="175"/>
      <c r="V368" s="175"/>
      <c r="W368" s="175"/>
      <c r="X368" s="175"/>
      <c r="Y368" s="175"/>
      <c r="Z368" s="175"/>
      <c r="AA368" s="175"/>
      <c r="AB368" s="175"/>
      <c r="AC368" s="175"/>
      <c r="AD368" s="1114"/>
      <c r="AE368" s="1114"/>
      <c r="AF368" s="1114"/>
      <c r="AG368" s="1114"/>
      <c r="AH368" s="1114"/>
      <c r="AI368" s="173"/>
      <c r="AJ368" s="173"/>
      <c r="AK368" s="173"/>
      <c r="AL368" s="173"/>
      <c r="AM368" s="330"/>
      <c r="AN368" s="330"/>
      <c r="AO368" s="194"/>
      <c r="AP368" s="330"/>
      <c r="AQ368" s="330"/>
    </row>
    <row r="369" spans="2:43">
      <c r="B369" s="183"/>
      <c r="C369" s="183"/>
      <c r="D369" s="183"/>
      <c r="E369" s="183"/>
      <c r="F369" s="183"/>
      <c r="G369" s="183"/>
      <c r="H369" s="183"/>
      <c r="I369" s="183"/>
      <c r="J369" s="183"/>
      <c r="K369" s="196"/>
      <c r="L369" s="1118"/>
      <c r="M369" s="1119"/>
      <c r="N369" s="1118"/>
      <c r="O369" s="1119"/>
      <c r="P369" s="184"/>
      <c r="Q369" s="184"/>
      <c r="R369" s="184"/>
      <c r="S369" s="175"/>
      <c r="T369" s="175"/>
      <c r="U369" s="175"/>
      <c r="V369" s="175"/>
      <c r="W369" s="175"/>
      <c r="X369" s="175"/>
      <c r="Y369" s="175"/>
      <c r="Z369" s="175"/>
      <c r="AA369" s="175"/>
      <c r="AB369" s="175"/>
      <c r="AC369" s="175"/>
      <c r="AD369" s="1114"/>
      <c r="AE369" s="1114"/>
      <c r="AF369" s="1114"/>
      <c r="AG369" s="1114"/>
      <c r="AH369" s="1114"/>
      <c r="AI369" s="173"/>
      <c r="AJ369" s="173"/>
      <c r="AK369" s="173"/>
      <c r="AL369" s="173"/>
      <c r="AM369" s="330"/>
      <c r="AN369" s="330"/>
      <c r="AO369" s="194"/>
      <c r="AP369" s="330"/>
      <c r="AQ369" s="330"/>
    </row>
    <row r="370" spans="2:43">
      <c r="B370" s="183"/>
      <c r="C370" s="183"/>
      <c r="D370" s="183"/>
      <c r="E370" s="183"/>
      <c r="F370" s="183"/>
      <c r="G370" s="183"/>
      <c r="H370" s="183"/>
      <c r="I370" s="183"/>
      <c r="J370" s="183"/>
      <c r="K370" s="196"/>
      <c r="L370" s="1118"/>
      <c r="M370" s="1119"/>
      <c r="N370" s="1118"/>
      <c r="O370" s="1119"/>
      <c r="P370" s="184"/>
      <c r="Q370" s="184"/>
      <c r="R370" s="184"/>
      <c r="S370" s="175"/>
      <c r="T370" s="175"/>
      <c r="U370" s="175"/>
      <c r="V370" s="175"/>
      <c r="W370" s="175"/>
      <c r="X370" s="175"/>
      <c r="Y370" s="175"/>
      <c r="Z370" s="175"/>
      <c r="AA370" s="175"/>
      <c r="AB370" s="175"/>
      <c r="AC370" s="175"/>
      <c r="AD370" s="1114"/>
      <c r="AE370" s="1114"/>
      <c r="AF370" s="1114"/>
      <c r="AG370" s="1114"/>
      <c r="AH370" s="1114"/>
      <c r="AI370" s="173"/>
      <c r="AJ370" s="173"/>
      <c r="AK370" s="173"/>
      <c r="AL370" s="173"/>
      <c r="AM370" s="330"/>
      <c r="AN370" s="330"/>
      <c r="AO370" s="194"/>
      <c r="AP370" s="330"/>
      <c r="AQ370" s="330"/>
    </row>
    <row r="371" spans="2:43">
      <c r="B371" s="183"/>
      <c r="C371" s="183"/>
      <c r="D371" s="183"/>
      <c r="E371" s="183"/>
      <c r="F371" s="183"/>
      <c r="G371" s="183"/>
      <c r="H371" s="183"/>
      <c r="I371" s="183"/>
      <c r="J371" s="183"/>
      <c r="K371" s="196"/>
      <c r="L371" s="1118"/>
      <c r="M371" s="1119"/>
      <c r="N371" s="1118"/>
      <c r="O371" s="1119"/>
      <c r="P371" s="184"/>
      <c r="Q371" s="184"/>
      <c r="R371" s="184"/>
      <c r="S371" s="175"/>
      <c r="T371" s="175"/>
      <c r="U371" s="175"/>
      <c r="V371" s="175"/>
      <c r="W371" s="175"/>
      <c r="X371" s="175"/>
      <c r="Y371" s="175"/>
      <c r="Z371" s="175"/>
      <c r="AA371" s="175"/>
      <c r="AB371" s="175"/>
      <c r="AC371" s="175"/>
      <c r="AD371" s="1114"/>
      <c r="AE371" s="1114"/>
      <c r="AF371" s="1114"/>
      <c r="AG371" s="1114"/>
      <c r="AH371" s="1114"/>
      <c r="AI371" s="173"/>
      <c r="AJ371" s="173"/>
      <c r="AK371" s="173"/>
      <c r="AL371" s="173"/>
      <c r="AM371" s="330"/>
      <c r="AN371" s="330"/>
      <c r="AO371" s="194"/>
      <c r="AP371" s="330"/>
      <c r="AQ371" s="330"/>
    </row>
    <row r="372" spans="2:43">
      <c r="B372" s="183"/>
      <c r="C372" s="183"/>
      <c r="D372" s="183"/>
      <c r="E372" s="183"/>
      <c r="F372" s="183"/>
      <c r="G372" s="183"/>
      <c r="H372" s="183"/>
      <c r="I372" s="183"/>
      <c r="J372" s="183"/>
      <c r="K372" s="196"/>
      <c r="L372" s="1118"/>
      <c r="M372" s="1119"/>
      <c r="N372" s="1118"/>
      <c r="O372" s="1119"/>
      <c r="P372" s="184"/>
      <c r="Q372" s="184"/>
      <c r="R372" s="184"/>
      <c r="S372" s="175"/>
      <c r="T372" s="175"/>
      <c r="U372" s="175"/>
      <c r="V372" s="175"/>
      <c r="W372" s="175"/>
      <c r="X372" s="175"/>
      <c r="Y372" s="175"/>
      <c r="Z372" s="175"/>
      <c r="AA372" s="175"/>
      <c r="AB372" s="175"/>
      <c r="AC372" s="175"/>
      <c r="AD372" s="1114"/>
      <c r="AE372" s="1114"/>
      <c r="AF372" s="1114"/>
      <c r="AG372" s="1114"/>
      <c r="AH372" s="1114"/>
      <c r="AI372" s="173"/>
      <c r="AJ372" s="173"/>
      <c r="AK372" s="173"/>
      <c r="AL372" s="173"/>
      <c r="AM372" s="330"/>
      <c r="AN372" s="330"/>
      <c r="AO372" s="194"/>
      <c r="AP372" s="330"/>
      <c r="AQ372" s="330"/>
    </row>
    <row r="373" spans="2:43">
      <c r="B373" s="183"/>
      <c r="C373" s="183"/>
      <c r="D373" s="183"/>
      <c r="E373" s="183"/>
      <c r="F373" s="183"/>
      <c r="G373" s="183"/>
      <c r="H373" s="183"/>
      <c r="I373" s="183"/>
      <c r="J373" s="183"/>
      <c r="K373" s="196"/>
      <c r="L373" s="1118"/>
      <c r="M373" s="1119"/>
      <c r="N373" s="1118"/>
      <c r="O373" s="1119"/>
      <c r="P373" s="184"/>
      <c r="Q373" s="184"/>
      <c r="R373" s="184"/>
      <c r="S373" s="175"/>
      <c r="T373" s="175"/>
      <c r="U373" s="175"/>
      <c r="V373" s="175"/>
      <c r="W373" s="175"/>
      <c r="X373" s="175"/>
      <c r="Y373" s="175"/>
      <c r="Z373" s="175"/>
      <c r="AA373" s="175"/>
      <c r="AB373" s="175"/>
      <c r="AC373" s="175"/>
      <c r="AD373" s="1114"/>
      <c r="AE373" s="1114"/>
      <c r="AF373" s="1114"/>
      <c r="AG373" s="1114"/>
      <c r="AH373" s="1114"/>
      <c r="AI373" s="173"/>
      <c r="AJ373" s="173"/>
      <c r="AK373" s="173"/>
      <c r="AL373" s="173"/>
      <c r="AM373" s="330"/>
      <c r="AN373" s="330"/>
      <c r="AO373" s="194"/>
      <c r="AP373" s="330"/>
      <c r="AQ373" s="330"/>
    </row>
    <row r="374" spans="2:43">
      <c r="B374" s="183"/>
      <c r="C374" s="183"/>
      <c r="D374" s="183"/>
      <c r="E374" s="183"/>
      <c r="F374" s="183"/>
      <c r="G374" s="183"/>
      <c r="H374" s="183"/>
      <c r="I374" s="183"/>
      <c r="J374" s="183"/>
      <c r="K374" s="196"/>
      <c r="L374" s="1118"/>
      <c r="M374" s="1119"/>
      <c r="N374" s="1118"/>
      <c r="O374" s="1119"/>
      <c r="P374" s="184"/>
      <c r="Q374" s="184"/>
      <c r="R374" s="184"/>
      <c r="S374" s="175"/>
      <c r="T374" s="175"/>
      <c r="U374" s="175"/>
      <c r="V374" s="175"/>
      <c r="W374" s="175"/>
      <c r="X374" s="175"/>
      <c r="Y374" s="175"/>
      <c r="Z374" s="175"/>
      <c r="AA374" s="175"/>
      <c r="AB374" s="175"/>
      <c r="AC374" s="175"/>
      <c r="AD374" s="1114"/>
      <c r="AE374" s="1114"/>
      <c r="AF374" s="1114"/>
      <c r="AG374" s="1114"/>
      <c r="AH374" s="1114"/>
      <c r="AI374" s="173"/>
      <c r="AJ374" s="173"/>
      <c r="AK374" s="173"/>
      <c r="AL374" s="173"/>
      <c r="AM374" s="330"/>
      <c r="AN374" s="330"/>
      <c r="AO374" s="194"/>
      <c r="AP374" s="330"/>
      <c r="AQ374" s="330"/>
    </row>
    <row r="375" spans="2:43">
      <c r="B375" s="183"/>
      <c r="C375" s="183"/>
      <c r="D375" s="183"/>
      <c r="E375" s="183"/>
      <c r="F375" s="183"/>
      <c r="G375" s="183"/>
      <c r="H375" s="183"/>
      <c r="I375" s="183"/>
      <c r="J375" s="183"/>
      <c r="K375" s="196"/>
      <c r="L375" s="1118"/>
      <c r="M375" s="1119"/>
      <c r="N375" s="1118"/>
      <c r="O375" s="1119"/>
      <c r="P375" s="184"/>
      <c r="Q375" s="184"/>
      <c r="R375" s="184"/>
      <c r="S375" s="175"/>
      <c r="T375" s="175"/>
      <c r="U375" s="175"/>
      <c r="V375" s="175"/>
      <c r="W375" s="175"/>
      <c r="X375" s="175"/>
      <c r="Y375" s="175"/>
      <c r="Z375" s="175"/>
      <c r="AA375" s="175"/>
      <c r="AB375" s="175"/>
      <c r="AC375" s="175"/>
      <c r="AD375" s="1114"/>
      <c r="AE375" s="1114"/>
      <c r="AF375" s="1114"/>
      <c r="AG375" s="1114"/>
      <c r="AH375" s="1114"/>
      <c r="AI375" s="173"/>
      <c r="AJ375" s="173"/>
      <c r="AK375" s="173"/>
      <c r="AL375" s="173"/>
      <c r="AM375" s="330"/>
      <c r="AN375" s="330"/>
      <c r="AO375" s="194"/>
      <c r="AP375" s="330"/>
      <c r="AQ375" s="330"/>
    </row>
    <row r="376" spans="2:43">
      <c r="B376" s="183"/>
      <c r="C376" s="183"/>
      <c r="D376" s="183"/>
      <c r="E376" s="183"/>
      <c r="F376" s="183"/>
      <c r="G376" s="183"/>
      <c r="H376" s="183"/>
      <c r="I376" s="183"/>
      <c r="J376" s="183"/>
      <c r="K376" s="196"/>
      <c r="L376" s="1118"/>
      <c r="M376" s="1119"/>
      <c r="N376" s="1118"/>
      <c r="O376" s="1119"/>
      <c r="P376" s="184"/>
      <c r="Q376" s="184"/>
      <c r="R376" s="184"/>
      <c r="S376" s="175"/>
      <c r="T376" s="175"/>
      <c r="U376" s="175"/>
      <c r="V376" s="175"/>
      <c r="W376" s="175"/>
      <c r="X376" s="175"/>
      <c r="Y376" s="175"/>
      <c r="Z376" s="175"/>
      <c r="AA376" s="175"/>
      <c r="AB376" s="175"/>
      <c r="AC376" s="175"/>
      <c r="AD376" s="1114"/>
      <c r="AE376" s="1114"/>
      <c r="AF376" s="1114"/>
      <c r="AG376" s="1114"/>
      <c r="AH376" s="1114"/>
      <c r="AI376" s="173"/>
      <c r="AJ376" s="173"/>
      <c r="AK376" s="173"/>
      <c r="AL376" s="173"/>
      <c r="AM376" s="330"/>
      <c r="AN376" s="330"/>
      <c r="AO376" s="194"/>
      <c r="AP376" s="330"/>
      <c r="AQ376" s="330"/>
    </row>
    <row r="377" spans="2:43">
      <c r="B377" s="183"/>
      <c r="C377" s="183"/>
      <c r="D377" s="183"/>
      <c r="E377" s="183"/>
      <c r="F377" s="183"/>
      <c r="G377" s="183"/>
      <c r="H377" s="183"/>
      <c r="I377" s="183"/>
      <c r="J377" s="183"/>
      <c r="K377" s="196"/>
      <c r="L377" s="1118"/>
      <c r="M377" s="1119"/>
      <c r="N377" s="1118"/>
      <c r="O377" s="1119"/>
      <c r="P377" s="184"/>
      <c r="Q377" s="184"/>
      <c r="R377" s="184"/>
      <c r="S377" s="175"/>
      <c r="T377" s="175"/>
      <c r="U377" s="175"/>
      <c r="V377" s="175"/>
      <c r="W377" s="175"/>
      <c r="X377" s="175"/>
      <c r="Y377" s="175"/>
      <c r="Z377" s="175"/>
      <c r="AA377" s="175"/>
      <c r="AB377" s="175"/>
      <c r="AC377" s="175"/>
      <c r="AD377" s="1114"/>
      <c r="AE377" s="1114"/>
      <c r="AF377" s="1114"/>
      <c r="AG377" s="1114"/>
      <c r="AH377" s="1114"/>
      <c r="AI377" s="173"/>
      <c r="AJ377" s="173"/>
      <c r="AK377" s="173"/>
      <c r="AL377" s="173"/>
      <c r="AM377" s="330"/>
      <c r="AN377" s="330"/>
      <c r="AO377" s="194"/>
      <c r="AP377" s="330"/>
      <c r="AQ377" s="330"/>
    </row>
    <row r="378" spans="2:43">
      <c r="B378" s="183"/>
      <c r="C378" s="183"/>
      <c r="D378" s="183"/>
      <c r="E378" s="183"/>
      <c r="F378" s="183"/>
      <c r="G378" s="183"/>
      <c r="H378" s="183"/>
      <c r="I378" s="183"/>
      <c r="J378" s="183"/>
      <c r="K378" s="196"/>
      <c r="L378" s="1118"/>
      <c r="M378" s="1119"/>
      <c r="N378" s="1118"/>
      <c r="O378" s="1119"/>
      <c r="P378" s="184"/>
      <c r="Q378" s="184"/>
      <c r="R378" s="184"/>
      <c r="S378" s="175"/>
      <c r="T378" s="175"/>
      <c r="U378" s="175"/>
      <c r="V378" s="175"/>
      <c r="W378" s="175"/>
      <c r="X378" s="175"/>
      <c r="Y378" s="175"/>
      <c r="Z378" s="175"/>
      <c r="AA378" s="175"/>
      <c r="AB378" s="175"/>
      <c r="AC378" s="175"/>
      <c r="AD378" s="1114"/>
      <c r="AE378" s="1114"/>
      <c r="AF378" s="1114"/>
      <c r="AG378" s="1114"/>
      <c r="AH378" s="1114"/>
      <c r="AI378" s="173"/>
      <c r="AJ378" s="173"/>
      <c r="AK378" s="173"/>
      <c r="AL378" s="173"/>
      <c r="AM378" s="330"/>
      <c r="AN378" s="330"/>
      <c r="AO378" s="194"/>
      <c r="AP378" s="330"/>
      <c r="AQ378" s="330"/>
    </row>
    <row r="379" spans="2:43">
      <c r="B379" s="183"/>
      <c r="C379" s="183"/>
      <c r="D379" s="183"/>
      <c r="E379" s="183"/>
      <c r="F379" s="183"/>
      <c r="G379" s="183"/>
      <c r="H379" s="183"/>
      <c r="I379" s="183"/>
      <c r="J379" s="183"/>
      <c r="K379" s="196"/>
      <c r="L379" s="1118"/>
      <c r="M379" s="1119"/>
      <c r="N379" s="1118"/>
      <c r="O379" s="1119"/>
      <c r="P379" s="184"/>
      <c r="Q379" s="184"/>
      <c r="R379" s="184"/>
      <c r="S379" s="175"/>
      <c r="T379" s="175"/>
      <c r="U379" s="175"/>
      <c r="V379" s="175"/>
      <c r="W379" s="175"/>
      <c r="X379" s="175"/>
      <c r="Y379" s="175"/>
      <c r="Z379" s="175"/>
      <c r="AA379" s="175"/>
      <c r="AB379" s="175"/>
      <c r="AC379" s="175"/>
      <c r="AD379" s="1114"/>
      <c r="AE379" s="1114"/>
      <c r="AF379" s="1114"/>
      <c r="AG379" s="1114"/>
      <c r="AH379" s="1114"/>
      <c r="AI379" s="173"/>
      <c r="AJ379" s="173"/>
      <c r="AK379" s="173"/>
      <c r="AL379" s="173"/>
      <c r="AM379" s="330"/>
      <c r="AN379" s="330"/>
      <c r="AO379" s="194"/>
      <c r="AP379" s="330"/>
      <c r="AQ379" s="330"/>
    </row>
    <row r="380" spans="2:43">
      <c r="B380" s="183"/>
      <c r="C380" s="183"/>
      <c r="D380" s="183"/>
      <c r="E380" s="183"/>
      <c r="F380" s="183"/>
      <c r="G380" s="183"/>
      <c r="H380" s="183"/>
      <c r="I380" s="183"/>
      <c r="J380" s="183"/>
      <c r="K380" s="196"/>
      <c r="L380" s="1118"/>
      <c r="M380" s="1119"/>
      <c r="N380" s="1118"/>
      <c r="O380" s="1119"/>
      <c r="P380" s="184"/>
      <c r="Q380" s="184"/>
      <c r="R380" s="184"/>
      <c r="S380" s="175"/>
      <c r="T380" s="175"/>
      <c r="U380" s="175"/>
      <c r="V380" s="175"/>
      <c r="W380" s="175"/>
      <c r="X380" s="175"/>
      <c r="Y380" s="175"/>
      <c r="Z380" s="175"/>
      <c r="AA380" s="175"/>
      <c r="AB380" s="175"/>
      <c r="AC380" s="175"/>
      <c r="AD380" s="1114"/>
      <c r="AE380" s="1114"/>
      <c r="AF380" s="1114"/>
      <c r="AG380" s="1114"/>
      <c r="AH380" s="1114"/>
      <c r="AI380" s="173"/>
      <c r="AJ380" s="173"/>
      <c r="AK380" s="173"/>
      <c r="AL380" s="173"/>
      <c r="AM380" s="330"/>
      <c r="AN380" s="330"/>
      <c r="AO380" s="194"/>
      <c r="AP380" s="330"/>
      <c r="AQ380" s="330"/>
    </row>
    <row r="381" spans="2:43">
      <c r="B381" s="183"/>
      <c r="C381" s="183"/>
      <c r="D381" s="183"/>
      <c r="E381" s="183"/>
      <c r="F381" s="183"/>
      <c r="G381" s="183"/>
      <c r="H381" s="183"/>
      <c r="I381" s="183"/>
      <c r="J381" s="183"/>
      <c r="K381" s="196"/>
      <c r="L381" s="1118"/>
      <c r="M381" s="1119"/>
      <c r="N381" s="1118"/>
      <c r="O381" s="1119"/>
      <c r="P381" s="184"/>
      <c r="Q381" s="184"/>
      <c r="R381" s="184"/>
      <c r="S381" s="175"/>
      <c r="T381" s="175"/>
      <c r="U381" s="175"/>
      <c r="V381" s="175"/>
      <c r="W381" s="175"/>
      <c r="X381" s="175"/>
      <c r="Y381" s="175"/>
      <c r="Z381" s="175"/>
      <c r="AA381" s="175"/>
      <c r="AB381" s="175"/>
      <c r="AC381" s="175"/>
      <c r="AD381" s="1114"/>
      <c r="AE381" s="1114"/>
      <c r="AF381" s="1114"/>
      <c r="AG381" s="1114"/>
      <c r="AH381" s="1114"/>
      <c r="AI381" s="173"/>
      <c r="AJ381" s="173"/>
      <c r="AK381" s="173"/>
      <c r="AL381" s="173"/>
      <c r="AM381" s="330"/>
      <c r="AN381" s="330"/>
      <c r="AO381" s="194"/>
      <c r="AP381" s="330"/>
      <c r="AQ381" s="330"/>
    </row>
    <row r="382" spans="2:43">
      <c r="B382" s="183"/>
      <c r="C382" s="183"/>
      <c r="D382" s="183"/>
      <c r="E382" s="183"/>
      <c r="F382" s="183"/>
      <c r="G382" s="183"/>
      <c r="H382" s="183"/>
      <c r="I382" s="183"/>
      <c r="J382" s="183"/>
      <c r="K382" s="196"/>
      <c r="L382" s="1118"/>
      <c r="M382" s="1119"/>
      <c r="N382" s="1118"/>
      <c r="O382" s="1119"/>
      <c r="P382" s="184"/>
      <c r="Q382" s="184"/>
      <c r="R382" s="184"/>
      <c r="S382" s="175"/>
      <c r="T382" s="175"/>
      <c r="U382" s="175"/>
      <c r="V382" s="175"/>
      <c r="W382" s="175"/>
      <c r="X382" s="175"/>
      <c r="Y382" s="175"/>
      <c r="Z382" s="175"/>
      <c r="AA382" s="175"/>
      <c r="AB382" s="175"/>
      <c r="AC382" s="175"/>
      <c r="AD382" s="1114"/>
      <c r="AE382" s="1114"/>
      <c r="AF382" s="1114"/>
      <c r="AG382" s="1114"/>
      <c r="AH382" s="1114"/>
      <c r="AI382" s="173"/>
      <c r="AJ382" s="173"/>
      <c r="AK382" s="173"/>
      <c r="AL382" s="173"/>
      <c r="AM382" s="330"/>
      <c r="AN382" s="330"/>
      <c r="AO382" s="194"/>
      <c r="AP382" s="330"/>
      <c r="AQ382" s="330"/>
    </row>
    <row r="383" spans="2:43">
      <c r="B383" s="183"/>
      <c r="C383" s="183"/>
      <c r="D383" s="183"/>
      <c r="E383" s="183"/>
      <c r="F383" s="183"/>
      <c r="G383" s="183"/>
      <c r="H383" s="183"/>
      <c r="I383" s="183"/>
      <c r="J383" s="183"/>
      <c r="K383" s="196"/>
      <c r="L383" s="1118"/>
      <c r="M383" s="1119"/>
      <c r="N383" s="1118"/>
      <c r="O383" s="1119"/>
      <c r="P383" s="184"/>
      <c r="Q383" s="184"/>
      <c r="R383" s="184"/>
      <c r="S383" s="175"/>
      <c r="T383" s="175"/>
      <c r="U383" s="175"/>
      <c r="V383" s="175"/>
      <c r="W383" s="175"/>
      <c r="X383" s="175"/>
      <c r="Y383" s="175"/>
      <c r="Z383" s="175"/>
      <c r="AA383" s="175"/>
      <c r="AB383" s="175"/>
      <c r="AC383" s="175"/>
      <c r="AD383" s="1114"/>
      <c r="AE383" s="1114"/>
      <c r="AF383" s="1114"/>
      <c r="AG383" s="1114"/>
      <c r="AH383" s="1114"/>
      <c r="AI383" s="173"/>
      <c r="AJ383" s="173"/>
      <c r="AK383" s="173"/>
      <c r="AL383" s="173"/>
      <c r="AM383" s="330"/>
      <c r="AN383" s="330"/>
      <c r="AO383" s="194"/>
      <c r="AP383" s="330"/>
      <c r="AQ383" s="330"/>
    </row>
    <row r="384" spans="2:43">
      <c r="B384" s="183"/>
      <c r="C384" s="183"/>
      <c r="D384" s="183"/>
      <c r="E384" s="183"/>
      <c r="F384" s="183"/>
      <c r="G384" s="183"/>
      <c r="H384" s="183"/>
      <c r="I384" s="183"/>
      <c r="J384" s="183"/>
      <c r="K384" s="196"/>
      <c r="L384" s="1118"/>
      <c r="M384" s="1119"/>
      <c r="N384" s="1118"/>
      <c r="O384" s="1119"/>
      <c r="P384" s="184"/>
      <c r="Q384" s="184"/>
      <c r="R384" s="184"/>
      <c r="S384" s="175"/>
      <c r="T384" s="175"/>
      <c r="U384" s="175"/>
      <c r="V384" s="175"/>
      <c r="W384" s="175"/>
      <c r="X384" s="175"/>
      <c r="Y384" s="175"/>
      <c r="Z384" s="175"/>
      <c r="AA384" s="175"/>
      <c r="AB384" s="175"/>
      <c r="AC384" s="175"/>
      <c r="AD384" s="1114"/>
      <c r="AE384" s="1114"/>
      <c r="AF384" s="1114"/>
      <c r="AG384" s="1114"/>
      <c r="AH384" s="1114"/>
      <c r="AI384" s="173"/>
      <c r="AJ384" s="173"/>
      <c r="AK384" s="173"/>
      <c r="AL384" s="173"/>
      <c r="AM384" s="330"/>
      <c r="AN384" s="330"/>
      <c r="AO384" s="194"/>
      <c r="AP384" s="330"/>
      <c r="AQ384" s="330"/>
    </row>
    <row r="385" spans="2:43">
      <c r="B385" s="183"/>
      <c r="C385" s="183"/>
      <c r="D385" s="183"/>
      <c r="E385" s="183"/>
      <c r="F385" s="183"/>
      <c r="G385" s="183"/>
      <c r="H385" s="183"/>
      <c r="I385" s="183"/>
      <c r="J385" s="183"/>
      <c r="K385" s="196"/>
      <c r="L385" s="1118"/>
      <c r="M385" s="1119"/>
      <c r="N385" s="1118"/>
      <c r="O385" s="1119"/>
      <c r="P385" s="184"/>
      <c r="Q385" s="184"/>
      <c r="R385" s="184"/>
      <c r="S385" s="175"/>
      <c r="T385" s="175"/>
      <c r="U385" s="175"/>
      <c r="V385" s="175"/>
      <c r="W385" s="175"/>
      <c r="X385" s="175"/>
      <c r="Y385" s="175"/>
      <c r="Z385" s="175"/>
      <c r="AA385" s="175"/>
      <c r="AB385" s="175"/>
      <c r="AC385" s="175"/>
      <c r="AD385" s="1114"/>
      <c r="AE385" s="1114"/>
      <c r="AF385" s="1114"/>
      <c r="AG385" s="1114"/>
      <c r="AH385" s="1114"/>
      <c r="AI385" s="173"/>
      <c r="AJ385" s="173"/>
      <c r="AK385" s="173"/>
      <c r="AL385" s="173"/>
      <c r="AM385" s="330"/>
      <c r="AN385" s="330"/>
      <c r="AO385" s="194"/>
      <c r="AP385" s="330"/>
      <c r="AQ385" s="330"/>
    </row>
    <row r="386" spans="2:43">
      <c r="B386" s="183"/>
      <c r="C386" s="183"/>
      <c r="D386" s="183"/>
      <c r="E386" s="183"/>
      <c r="F386" s="183"/>
      <c r="G386" s="183"/>
      <c r="H386" s="183"/>
      <c r="I386" s="183"/>
      <c r="J386" s="183"/>
      <c r="K386" s="196"/>
      <c r="L386" s="1118"/>
      <c r="M386" s="1119"/>
      <c r="N386" s="1118"/>
      <c r="O386" s="1119"/>
      <c r="P386" s="184"/>
      <c r="Q386" s="184"/>
      <c r="R386" s="184"/>
      <c r="S386" s="175"/>
      <c r="T386" s="175"/>
      <c r="U386" s="175"/>
      <c r="V386" s="175"/>
      <c r="W386" s="175"/>
      <c r="X386" s="175"/>
      <c r="Y386" s="175"/>
      <c r="Z386" s="175"/>
      <c r="AA386" s="175"/>
      <c r="AB386" s="175"/>
      <c r="AC386" s="175"/>
      <c r="AD386" s="1114"/>
      <c r="AE386" s="1114"/>
      <c r="AF386" s="1114"/>
      <c r="AG386" s="1114"/>
      <c r="AH386" s="1114"/>
      <c r="AI386" s="173"/>
      <c r="AJ386" s="173"/>
      <c r="AK386" s="173"/>
      <c r="AL386" s="173"/>
      <c r="AM386" s="330"/>
      <c r="AN386" s="330"/>
      <c r="AO386" s="194"/>
      <c r="AP386" s="330"/>
      <c r="AQ386" s="330"/>
    </row>
    <row r="387" spans="2:43">
      <c r="B387" s="183"/>
      <c r="C387" s="183"/>
      <c r="D387" s="183"/>
      <c r="E387" s="183"/>
      <c r="F387" s="183"/>
      <c r="G387" s="183"/>
      <c r="H387" s="183"/>
      <c r="I387" s="183"/>
      <c r="J387" s="183"/>
      <c r="K387" s="196"/>
      <c r="L387" s="1118"/>
      <c r="M387" s="1119"/>
      <c r="N387" s="1118"/>
      <c r="O387" s="1119"/>
      <c r="P387" s="184"/>
      <c r="Q387" s="184"/>
      <c r="R387" s="184"/>
      <c r="S387" s="175"/>
      <c r="T387" s="175"/>
      <c r="U387" s="175"/>
      <c r="V387" s="175"/>
      <c r="W387" s="175"/>
      <c r="X387" s="175"/>
      <c r="Y387" s="175"/>
      <c r="Z387" s="175"/>
      <c r="AA387" s="175"/>
      <c r="AB387" s="175"/>
      <c r="AC387" s="175"/>
      <c r="AD387" s="1114"/>
      <c r="AE387" s="1114"/>
      <c r="AF387" s="1114"/>
      <c r="AG387" s="1114"/>
      <c r="AH387" s="1114"/>
      <c r="AI387" s="173"/>
      <c r="AJ387" s="173"/>
      <c r="AK387" s="173"/>
      <c r="AL387" s="173"/>
      <c r="AM387" s="330"/>
      <c r="AN387" s="330"/>
      <c r="AO387" s="194"/>
      <c r="AP387" s="330"/>
      <c r="AQ387" s="330"/>
    </row>
    <row r="388" spans="2:43">
      <c r="B388" s="183"/>
      <c r="C388" s="183"/>
      <c r="D388" s="183"/>
      <c r="E388" s="183"/>
      <c r="F388" s="183"/>
      <c r="G388" s="183"/>
      <c r="H388" s="183"/>
      <c r="I388" s="183"/>
      <c r="J388" s="183"/>
      <c r="K388" s="196"/>
      <c r="L388" s="1118"/>
      <c r="M388" s="1119"/>
      <c r="N388" s="1118"/>
      <c r="O388" s="1119"/>
      <c r="P388" s="184"/>
      <c r="Q388" s="184"/>
      <c r="R388" s="184"/>
      <c r="S388" s="175"/>
      <c r="T388" s="175"/>
      <c r="U388" s="175"/>
      <c r="V388" s="175"/>
      <c r="W388" s="175"/>
      <c r="X388" s="175"/>
      <c r="Y388" s="175"/>
      <c r="Z388" s="175"/>
      <c r="AA388" s="175"/>
      <c r="AB388" s="175"/>
      <c r="AC388" s="175"/>
      <c r="AD388" s="1114"/>
      <c r="AE388" s="1114"/>
      <c r="AF388" s="1114"/>
      <c r="AG388" s="1114"/>
      <c r="AH388" s="1114"/>
      <c r="AI388" s="173"/>
      <c r="AJ388" s="173"/>
      <c r="AK388" s="173"/>
      <c r="AL388" s="173"/>
      <c r="AM388" s="330"/>
      <c r="AN388" s="330"/>
      <c r="AO388" s="194"/>
      <c r="AP388" s="330"/>
      <c r="AQ388" s="330"/>
    </row>
    <row r="389" spans="2:43">
      <c r="B389" s="183"/>
      <c r="C389" s="183"/>
      <c r="D389" s="183"/>
      <c r="E389" s="183"/>
      <c r="F389" s="183"/>
      <c r="G389" s="183"/>
      <c r="H389" s="183"/>
      <c r="I389" s="183"/>
      <c r="J389" s="183"/>
      <c r="K389" s="196"/>
      <c r="L389" s="1118"/>
      <c r="M389" s="1119"/>
      <c r="N389" s="1118"/>
      <c r="O389" s="1119"/>
      <c r="P389" s="184"/>
      <c r="Q389" s="184"/>
      <c r="R389" s="184"/>
      <c r="S389" s="175"/>
      <c r="T389" s="175"/>
      <c r="U389" s="175"/>
      <c r="V389" s="175"/>
      <c r="W389" s="175"/>
      <c r="X389" s="175"/>
      <c r="Y389" s="175"/>
      <c r="Z389" s="175"/>
      <c r="AA389" s="175"/>
      <c r="AB389" s="175"/>
      <c r="AC389" s="175"/>
      <c r="AD389" s="1114"/>
      <c r="AE389" s="1114"/>
      <c r="AF389" s="1114"/>
      <c r="AG389" s="1114"/>
      <c r="AH389" s="1114"/>
      <c r="AI389" s="173"/>
      <c r="AJ389" s="173"/>
      <c r="AK389" s="173"/>
      <c r="AL389" s="173"/>
      <c r="AM389" s="330"/>
      <c r="AN389" s="330"/>
      <c r="AO389" s="194"/>
      <c r="AP389" s="330"/>
      <c r="AQ389" s="330"/>
    </row>
    <row r="390" spans="2:43">
      <c r="B390" s="183"/>
      <c r="C390" s="183"/>
      <c r="D390" s="183"/>
      <c r="E390" s="183"/>
      <c r="F390" s="183"/>
      <c r="G390" s="183"/>
      <c r="H390" s="183"/>
      <c r="I390" s="183"/>
      <c r="J390" s="183"/>
      <c r="K390" s="196"/>
      <c r="L390" s="1118"/>
      <c r="M390" s="1119"/>
      <c r="N390" s="1118"/>
      <c r="O390" s="1119"/>
      <c r="P390" s="184"/>
      <c r="Q390" s="184"/>
      <c r="R390" s="184"/>
      <c r="S390" s="175"/>
      <c r="T390" s="175"/>
      <c r="U390" s="175"/>
      <c r="V390" s="175"/>
      <c r="W390" s="175"/>
      <c r="X390" s="175"/>
      <c r="Y390" s="175"/>
      <c r="Z390" s="175"/>
      <c r="AA390" s="175"/>
      <c r="AB390" s="175"/>
      <c r="AC390" s="175"/>
      <c r="AD390" s="1114"/>
      <c r="AE390" s="1114"/>
      <c r="AF390" s="1114"/>
      <c r="AG390" s="1114"/>
      <c r="AH390" s="1114"/>
      <c r="AI390" s="173"/>
      <c r="AJ390" s="173"/>
      <c r="AK390" s="173"/>
      <c r="AL390" s="173"/>
      <c r="AM390" s="330"/>
      <c r="AN390" s="330"/>
      <c r="AO390" s="194"/>
      <c r="AP390" s="330"/>
      <c r="AQ390" s="330"/>
    </row>
    <row r="391" spans="2:43">
      <c r="B391" s="183"/>
      <c r="C391" s="183"/>
      <c r="D391" s="183"/>
      <c r="E391" s="183"/>
      <c r="F391" s="183"/>
      <c r="G391" s="183"/>
      <c r="H391" s="183"/>
      <c r="I391" s="183"/>
      <c r="J391" s="183"/>
      <c r="K391" s="196"/>
      <c r="L391" s="1118"/>
      <c r="M391" s="1119"/>
      <c r="N391" s="1118"/>
      <c r="O391" s="1119"/>
      <c r="P391" s="184"/>
      <c r="Q391" s="184"/>
      <c r="R391" s="184"/>
      <c r="S391" s="175"/>
      <c r="T391" s="175"/>
      <c r="U391" s="175"/>
      <c r="V391" s="175"/>
      <c r="W391" s="175"/>
      <c r="X391" s="175"/>
      <c r="Y391" s="175"/>
      <c r="Z391" s="175"/>
      <c r="AA391" s="175"/>
      <c r="AB391" s="175"/>
      <c r="AC391" s="175"/>
      <c r="AD391" s="1114"/>
      <c r="AE391" s="1114"/>
      <c r="AF391" s="1114"/>
      <c r="AG391" s="1114"/>
      <c r="AH391" s="1114"/>
      <c r="AI391" s="173"/>
      <c r="AJ391" s="173"/>
      <c r="AK391" s="173"/>
      <c r="AL391" s="173"/>
      <c r="AM391" s="330"/>
      <c r="AN391" s="330"/>
      <c r="AO391" s="194"/>
      <c r="AP391" s="330"/>
      <c r="AQ391" s="330"/>
    </row>
    <row r="392" spans="2:43">
      <c r="B392" s="183"/>
      <c r="C392" s="183"/>
      <c r="D392" s="183"/>
      <c r="E392" s="183"/>
      <c r="F392" s="183"/>
      <c r="G392" s="183"/>
      <c r="H392" s="183"/>
      <c r="I392" s="183"/>
      <c r="J392" s="183"/>
      <c r="K392" s="196"/>
      <c r="L392" s="1118"/>
      <c r="M392" s="1119"/>
      <c r="N392" s="1118"/>
      <c r="O392" s="1119"/>
      <c r="P392" s="184"/>
      <c r="Q392" s="184"/>
      <c r="R392" s="184"/>
      <c r="S392" s="175"/>
      <c r="T392" s="175"/>
      <c r="U392" s="175"/>
      <c r="V392" s="175"/>
      <c r="W392" s="175"/>
      <c r="X392" s="175"/>
      <c r="Y392" s="175"/>
      <c r="Z392" s="175"/>
      <c r="AA392" s="175"/>
      <c r="AB392" s="175"/>
      <c r="AC392" s="175"/>
      <c r="AD392" s="1114"/>
      <c r="AE392" s="1114"/>
      <c r="AF392" s="1114"/>
      <c r="AG392" s="1114"/>
      <c r="AH392" s="1114"/>
      <c r="AI392" s="173"/>
      <c r="AJ392" s="173"/>
      <c r="AK392" s="173"/>
      <c r="AL392" s="173"/>
      <c r="AM392" s="330"/>
      <c r="AN392" s="330"/>
      <c r="AO392" s="194"/>
      <c r="AP392" s="330"/>
      <c r="AQ392" s="330"/>
    </row>
    <row r="393" spans="2:43">
      <c r="B393" s="183"/>
      <c r="C393" s="183"/>
      <c r="D393" s="183"/>
      <c r="E393" s="183"/>
      <c r="F393" s="183"/>
      <c r="G393" s="183"/>
      <c r="H393" s="183"/>
      <c r="I393" s="183"/>
      <c r="J393" s="183"/>
      <c r="K393" s="196"/>
      <c r="L393" s="1118"/>
      <c r="M393" s="1119"/>
      <c r="N393" s="1118"/>
      <c r="O393" s="1119"/>
      <c r="P393" s="184"/>
      <c r="Q393" s="184"/>
      <c r="R393" s="184"/>
      <c r="S393" s="175"/>
      <c r="T393" s="175"/>
      <c r="U393" s="175"/>
      <c r="V393" s="175"/>
      <c r="W393" s="175"/>
      <c r="X393" s="175"/>
      <c r="Y393" s="175"/>
      <c r="Z393" s="175"/>
      <c r="AA393" s="175"/>
      <c r="AB393" s="175"/>
      <c r="AC393" s="175"/>
      <c r="AD393" s="1114"/>
      <c r="AE393" s="1114"/>
      <c r="AF393" s="1114"/>
      <c r="AG393" s="1114"/>
      <c r="AH393" s="1114"/>
      <c r="AI393" s="173"/>
      <c r="AJ393" s="173"/>
      <c r="AK393" s="173"/>
      <c r="AL393" s="173"/>
      <c r="AM393" s="330"/>
      <c r="AN393" s="330"/>
      <c r="AO393" s="194"/>
      <c r="AP393" s="330"/>
      <c r="AQ393" s="330"/>
    </row>
    <row r="394" spans="2:43">
      <c r="B394" s="183"/>
      <c r="C394" s="183"/>
      <c r="D394" s="183"/>
      <c r="E394" s="183"/>
      <c r="F394" s="183"/>
      <c r="G394" s="183"/>
      <c r="H394" s="183"/>
      <c r="I394" s="183"/>
      <c r="J394" s="183"/>
      <c r="K394" s="196"/>
      <c r="L394" s="1118"/>
      <c r="M394" s="1119"/>
      <c r="N394" s="1118"/>
      <c r="O394" s="1119"/>
      <c r="P394" s="184"/>
      <c r="Q394" s="184"/>
      <c r="R394" s="184"/>
      <c r="S394" s="175"/>
      <c r="T394" s="175"/>
      <c r="U394" s="175"/>
      <c r="V394" s="175"/>
      <c r="W394" s="175"/>
      <c r="X394" s="175"/>
      <c r="Y394" s="175"/>
      <c r="Z394" s="175"/>
      <c r="AA394" s="175"/>
      <c r="AB394" s="175"/>
      <c r="AC394" s="175"/>
      <c r="AD394" s="1114"/>
      <c r="AE394" s="1114"/>
      <c r="AF394" s="1114"/>
      <c r="AG394" s="1114"/>
      <c r="AH394" s="1114"/>
      <c r="AI394" s="173"/>
      <c r="AJ394" s="173"/>
      <c r="AK394" s="173"/>
      <c r="AL394" s="173"/>
      <c r="AM394" s="330"/>
      <c r="AN394" s="330"/>
      <c r="AO394" s="194"/>
      <c r="AP394" s="330"/>
      <c r="AQ394" s="330"/>
    </row>
    <row r="395" spans="2:43">
      <c r="B395" s="183"/>
      <c r="C395" s="183"/>
      <c r="D395" s="183"/>
      <c r="E395" s="183"/>
      <c r="F395" s="183"/>
      <c r="G395" s="183"/>
      <c r="H395" s="183"/>
      <c r="I395" s="183"/>
      <c r="J395" s="183"/>
      <c r="K395" s="196"/>
      <c r="L395" s="1118"/>
      <c r="M395" s="1119"/>
      <c r="N395" s="1118"/>
      <c r="O395" s="1119"/>
      <c r="P395" s="184"/>
      <c r="Q395" s="184"/>
      <c r="R395" s="184"/>
      <c r="S395" s="175"/>
      <c r="T395" s="175"/>
      <c r="U395" s="175"/>
      <c r="V395" s="175"/>
      <c r="W395" s="175"/>
      <c r="X395" s="175"/>
      <c r="Y395" s="175"/>
      <c r="Z395" s="175"/>
      <c r="AA395" s="175"/>
      <c r="AB395" s="175"/>
      <c r="AC395" s="175"/>
      <c r="AD395" s="1114"/>
      <c r="AE395" s="1114"/>
      <c r="AF395" s="1114"/>
      <c r="AG395" s="1114"/>
      <c r="AH395" s="1114"/>
      <c r="AI395" s="173"/>
      <c r="AJ395" s="173"/>
      <c r="AK395" s="173"/>
      <c r="AL395" s="173"/>
      <c r="AM395" s="330"/>
      <c r="AN395" s="330"/>
      <c r="AO395" s="194"/>
      <c r="AP395" s="330"/>
      <c r="AQ395" s="330"/>
    </row>
    <row r="396" spans="2:43">
      <c r="B396" s="183"/>
      <c r="C396" s="183"/>
      <c r="D396" s="183"/>
      <c r="E396" s="183"/>
      <c r="F396" s="183"/>
      <c r="G396" s="183"/>
      <c r="H396" s="183"/>
      <c r="I396" s="183"/>
      <c r="J396" s="183"/>
      <c r="K396" s="196"/>
      <c r="L396" s="1118"/>
      <c r="M396" s="1119"/>
      <c r="N396" s="1118"/>
      <c r="O396" s="1119"/>
      <c r="P396" s="184"/>
      <c r="Q396" s="184"/>
      <c r="R396" s="184"/>
      <c r="S396" s="175"/>
      <c r="T396" s="175"/>
      <c r="U396" s="175"/>
      <c r="V396" s="175"/>
      <c r="W396" s="175"/>
      <c r="X396" s="175"/>
      <c r="Y396" s="175"/>
      <c r="Z396" s="175"/>
      <c r="AA396" s="175"/>
      <c r="AB396" s="175"/>
      <c r="AC396" s="175"/>
      <c r="AD396" s="1114"/>
      <c r="AE396" s="1114"/>
      <c r="AF396" s="1114"/>
      <c r="AG396" s="1114"/>
      <c r="AH396" s="1114"/>
      <c r="AI396" s="173"/>
      <c r="AJ396" s="173"/>
      <c r="AK396" s="173"/>
      <c r="AL396" s="173"/>
      <c r="AM396" s="330"/>
      <c r="AN396" s="330"/>
      <c r="AO396" s="194"/>
      <c r="AP396" s="330"/>
      <c r="AQ396" s="330"/>
    </row>
    <row r="397" spans="2:43">
      <c r="B397" s="183"/>
      <c r="C397" s="183"/>
      <c r="D397" s="183"/>
      <c r="E397" s="183"/>
      <c r="F397" s="183"/>
      <c r="G397" s="183"/>
      <c r="H397" s="183"/>
      <c r="I397" s="183"/>
      <c r="J397" s="183"/>
      <c r="K397" s="196"/>
      <c r="L397" s="1118"/>
      <c r="M397" s="1119"/>
      <c r="N397" s="1118"/>
      <c r="O397" s="1119"/>
      <c r="P397" s="184"/>
      <c r="Q397" s="184"/>
      <c r="R397" s="184"/>
      <c r="S397" s="175"/>
      <c r="T397" s="175"/>
      <c r="U397" s="175"/>
      <c r="V397" s="175"/>
      <c r="W397" s="175"/>
      <c r="X397" s="175"/>
      <c r="Y397" s="175"/>
      <c r="Z397" s="175"/>
      <c r="AA397" s="175"/>
      <c r="AB397" s="175"/>
      <c r="AC397" s="175"/>
      <c r="AD397" s="1114"/>
      <c r="AE397" s="1114"/>
      <c r="AF397" s="1114"/>
      <c r="AG397" s="1114"/>
      <c r="AH397" s="1114"/>
      <c r="AI397" s="173"/>
      <c r="AJ397" s="173"/>
      <c r="AK397" s="173"/>
      <c r="AL397" s="173"/>
      <c r="AM397" s="330"/>
      <c r="AN397" s="330"/>
      <c r="AO397" s="194"/>
      <c r="AP397" s="330"/>
      <c r="AQ397" s="330"/>
    </row>
    <row r="398" spans="2:43">
      <c r="B398" s="183"/>
      <c r="C398" s="183"/>
      <c r="D398" s="183"/>
      <c r="E398" s="183"/>
      <c r="F398" s="183"/>
      <c r="G398" s="183"/>
      <c r="H398" s="183"/>
      <c r="I398" s="183"/>
      <c r="J398" s="183"/>
      <c r="K398" s="196"/>
      <c r="L398" s="1118"/>
      <c r="M398" s="1119"/>
      <c r="N398" s="1118"/>
      <c r="O398" s="1119"/>
      <c r="P398" s="184"/>
      <c r="Q398" s="184"/>
      <c r="R398" s="184"/>
      <c r="S398" s="175"/>
      <c r="T398" s="175"/>
      <c r="U398" s="175"/>
      <c r="V398" s="175"/>
      <c r="W398" s="175"/>
      <c r="X398" s="175"/>
      <c r="Y398" s="175"/>
      <c r="Z398" s="175"/>
      <c r="AA398" s="175"/>
      <c r="AB398" s="175"/>
      <c r="AC398" s="175"/>
      <c r="AD398" s="1114"/>
      <c r="AE398" s="1114"/>
      <c r="AF398" s="1114"/>
      <c r="AG398" s="1114"/>
      <c r="AH398" s="1114"/>
      <c r="AI398" s="173"/>
      <c r="AJ398" s="173"/>
      <c r="AK398" s="173"/>
      <c r="AL398" s="173"/>
      <c r="AM398" s="330"/>
      <c r="AN398" s="330"/>
      <c r="AO398" s="194"/>
      <c r="AP398" s="330"/>
      <c r="AQ398" s="330"/>
    </row>
    <row r="399" spans="2:43">
      <c r="B399" s="183"/>
      <c r="C399" s="183"/>
      <c r="D399" s="183"/>
      <c r="E399" s="183"/>
      <c r="F399" s="183"/>
      <c r="G399" s="183"/>
      <c r="H399" s="183"/>
      <c r="I399" s="183"/>
      <c r="J399" s="183"/>
      <c r="K399" s="196"/>
      <c r="L399" s="1118"/>
      <c r="M399" s="1119"/>
      <c r="N399" s="1118"/>
      <c r="O399" s="1119"/>
      <c r="P399" s="184"/>
      <c r="Q399" s="184"/>
      <c r="R399" s="184"/>
      <c r="S399" s="175"/>
      <c r="T399" s="175"/>
      <c r="U399" s="175"/>
      <c r="V399" s="175"/>
      <c r="W399" s="175"/>
      <c r="X399" s="175"/>
      <c r="Y399" s="175"/>
      <c r="Z399" s="175"/>
      <c r="AA399" s="175"/>
      <c r="AB399" s="175"/>
      <c r="AC399" s="175"/>
      <c r="AD399" s="1114"/>
      <c r="AE399" s="1114"/>
      <c r="AF399" s="1114"/>
      <c r="AG399" s="1114"/>
      <c r="AH399" s="1114"/>
      <c r="AI399" s="173"/>
      <c r="AJ399" s="173"/>
      <c r="AK399" s="173"/>
      <c r="AL399" s="173"/>
      <c r="AM399" s="330"/>
      <c r="AN399" s="330"/>
      <c r="AO399" s="194"/>
      <c r="AP399" s="330"/>
      <c r="AQ399" s="330"/>
    </row>
    <row r="400" spans="2:43">
      <c r="B400" s="183"/>
      <c r="C400" s="183"/>
      <c r="D400" s="183"/>
      <c r="E400" s="183"/>
      <c r="F400" s="183"/>
      <c r="G400" s="183"/>
      <c r="H400" s="183"/>
      <c r="I400" s="183"/>
      <c r="J400" s="183"/>
      <c r="K400" s="196"/>
      <c r="L400" s="1118"/>
      <c r="M400" s="1119"/>
      <c r="N400" s="1118"/>
      <c r="O400" s="1119"/>
      <c r="P400" s="184"/>
      <c r="Q400" s="184"/>
      <c r="R400" s="184"/>
      <c r="S400" s="175"/>
      <c r="T400" s="175"/>
      <c r="U400" s="175"/>
      <c r="V400" s="175"/>
      <c r="W400" s="175"/>
      <c r="X400" s="175"/>
      <c r="Y400" s="175"/>
      <c r="Z400" s="175"/>
      <c r="AA400" s="175"/>
      <c r="AB400" s="175"/>
      <c r="AC400" s="175"/>
      <c r="AD400" s="1114"/>
      <c r="AE400" s="1114"/>
      <c r="AF400" s="1114"/>
      <c r="AG400" s="1114"/>
      <c r="AH400" s="1114"/>
      <c r="AI400" s="173"/>
      <c r="AJ400" s="173"/>
      <c r="AK400" s="173"/>
      <c r="AL400" s="173"/>
      <c r="AM400" s="330"/>
      <c r="AN400" s="330"/>
      <c r="AO400" s="194"/>
      <c r="AP400" s="330"/>
      <c r="AQ400" s="330"/>
    </row>
    <row r="401" spans="2:43">
      <c r="B401" s="183"/>
      <c r="C401" s="183"/>
      <c r="D401" s="183"/>
      <c r="E401" s="183"/>
      <c r="F401" s="183"/>
      <c r="G401" s="183"/>
      <c r="H401" s="183"/>
      <c r="I401" s="183"/>
      <c r="J401" s="183"/>
      <c r="K401" s="196"/>
      <c r="L401" s="1118"/>
      <c r="M401" s="1119"/>
      <c r="N401" s="1118"/>
      <c r="O401" s="1119"/>
      <c r="P401" s="184"/>
      <c r="Q401" s="184"/>
      <c r="R401" s="184"/>
      <c r="S401" s="175"/>
      <c r="T401" s="175"/>
      <c r="U401" s="175"/>
      <c r="V401" s="175"/>
      <c r="W401" s="175"/>
      <c r="X401" s="175"/>
      <c r="Y401" s="175"/>
      <c r="Z401" s="175"/>
      <c r="AA401" s="175"/>
      <c r="AB401" s="175"/>
      <c r="AC401" s="175"/>
      <c r="AD401" s="1114"/>
      <c r="AE401" s="1114"/>
      <c r="AF401" s="1114"/>
      <c r="AG401" s="1114"/>
      <c r="AH401" s="1114"/>
      <c r="AI401" s="173"/>
      <c r="AJ401" s="173"/>
      <c r="AK401" s="173"/>
      <c r="AL401" s="173"/>
      <c r="AM401" s="330"/>
      <c r="AN401" s="330"/>
      <c r="AO401" s="194"/>
      <c r="AP401" s="330"/>
      <c r="AQ401" s="330"/>
    </row>
    <row r="402" spans="2:43">
      <c r="B402" s="183"/>
      <c r="C402" s="183"/>
      <c r="D402" s="183"/>
      <c r="E402" s="183"/>
      <c r="F402" s="183"/>
      <c r="G402" s="183"/>
      <c r="H402" s="183"/>
      <c r="I402" s="183"/>
      <c r="J402" s="183"/>
      <c r="K402" s="196"/>
      <c r="L402" s="1118"/>
      <c r="M402" s="1119"/>
      <c r="N402" s="1118"/>
      <c r="O402" s="1119"/>
      <c r="P402" s="184"/>
      <c r="Q402" s="184"/>
      <c r="R402" s="184"/>
      <c r="S402" s="175"/>
      <c r="T402" s="175"/>
      <c r="U402" s="175"/>
      <c r="V402" s="175"/>
      <c r="W402" s="175"/>
      <c r="X402" s="175"/>
      <c r="Y402" s="175"/>
      <c r="Z402" s="175"/>
      <c r="AA402" s="175"/>
      <c r="AB402" s="175"/>
      <c r="AC402" s="175"/>
      <c r="AD402" s="1114"/>
      <c r="AE402" s="1114"/>
      <c r="AF402" s="1114"/>
      <c r="AG402" s="1114"/>
      <c r="AH402" s="1114"/>
      <c r="AI402" s="173"/>
      <c r="AJ402" s="173"/>
      <c r="AK402" s="173"/>
      <c r="AL402" s="173"/>
      <c r="AM402" s="330"/>
      <c r="AN402" s="330"/>
      <c r="AO402" s="194"/>
      <c r="AP402" s="330"/>
      <c r="AQ402" s="330"/>
    </row>
    <row r="403" spans="2:43">
      <c r="B403" s="183"/>
      <c r="C403" s="183"/>
      <c r="D403" s="183"/>
      <c r="E403" s="183"/>
      <c r="F403" s="183"/>
      <c r="G403" s="183"/>
      <c r="H403" s="183"/>
      <c r="I403" s="183"/>
      <c r="J403" s="183"/>
      <c r="K403" s="196"/>
      <c r="L403" s="1118"/>
      <c r="M403" s="1119"/>
      <c r="N403" s="1118"/>
      <c r="O403" s="1119"/>
      <c r="P403" s="184"/>
      <c r="Q403" s="184"/>
      <c r="R403" s="184"/>
      <c r="S403" s="175"/>
      <c r="T403" s="175"/>
      <c r="U403" s="175"/>
      <c r="V403" s="175"/>
      <c r="W403" s="175"/>
      <c r="X403" s="175"/>
      <c r="Y403" s="175"/>
      <c r="Z403" s="175"/>
      <c r="AA403" s="175"/>
      <c r="AB403" s="175"/>
      <c r="AC403" s="175"/>
      <c r="AD403" s="1114"/>
      <c r="AE403" s="1114"/>
      <c r="AF403" s="1114"/>
      <c r="AG403" s="1114"/>
      <c r="AH403" s="1114"/>
      <c r="AI403" s="173"/>
      <c r="AJ403" s="173"/>
      <c r="AK403" s="173"/>
      <c r="AL403" s="173"/>
      <c r="AM403" s="330"/>
      <c r="AN403" s="330"/>
      <c r="AO403" s="194"/>
      <c r="AP403" s="330"/>
      <c r="AQ403" s="330"/>
    </row>
    <row r="404" spans="2:43">
      <c r="B404" s="183"/>
      <c r="C404" s="183"/>
      <c r="D404" s="183"/>
      <c r="E404" s="183"/>
      <c r="F404" s="183"/>
      <c r="G404" s="183"/>
      <c r="H404" s="183"/>
      <c r="I404" s="183"/>
      <c r="J404" s="183"/>
      <c r="K404" s="196"/>
      <c r="L404" s="1118"/>
      <c r="M404" s="1119"/>
      <c r="N404" s="1118"/>
      <c r="O404" s="1119"/>
      <c r="P404" s="184"/>
      <c r="Q404" s="184"/>
      <c r="R404" s="184"/>
      <c r="S404" s="175"/>
      <c r="T404" s="175"/>
      <c r="U404" s="175"/>
      <c r="V404" s="175"/>
      <c r="W404" s="175"/>
      <c r="X404" s="175"/>
      <c r="Y404" s="175"/>
      <c r="Z404" s="175"/>
      <c r="AA404" s="175"/>
      <c r="AB404" s="175"/>
      <c r="AC404" s="175"/>
      <c r="AD404" s="1114"/>
      <c r="AE404" s="1114"/>
      <c r="AF404" s="1114"/>
      <c r="AG404" s="1114"/>
      <c r="AH404" s="1114"/>
      <c r="AI404" s="173"/>
      <c r="AJ404" s="173"/>
      <c r="AK404" s="173"/>
      <c r="AL404" s="173"/>
      <c r="AM404" s="330"/>
      <c r="AN404" s="330"/>
      <c r="AO404" s="194"/>
      <c r="AP404" s="330"/>
      <c r="AQ404" s="330"/>
    </row>
    <row r="405" spans="2:43">
      <c r="B405" s="183"/>
      <c r="C405" s="183"/>
      <c r="D405" s="183"/>
      <c r="E405" s="183"/>
      <c r="F405" s="183"/>
      <c r="G405" s="183"/>
      <c r="H405" s="183"/>
      <c r="I405" s="183"/>
      <c r="J405" s="183"/>
      <c r="K405" s="196"/>
      <c r="L405" s="1118"/>
      <c r="M405" s="1119"/>
      <c r="N405" s="1118"/>
      <c r="O405" s="1119"/>
      <c r="P405" s="184"/>
      <c r="Q405" s="184"/>
      <c r="R405" s="184"/>
      <c r="S405" s="175"/>
      <c r="T405" s="175"/>
      <c r="U405" s="175"/>
      <c r="V405" s="175"/>
      <c r="W405" s="175"/>
      <c r="X405" s="175"/>
      <c r="Y405" s="175"/>
      <c r="Z405" s="175"/>
      <c r="AA405" s="175"/>
      <c r="AB405" s="175"/>
      <c r="AC405" s="175"/>
      <c r="AD405" s="1114"/>
      <c r="AE405" s="1114"/>
      <c r="AF405" s="1114"/>
      <c r="AG405" s="1114"/>
      <c r="AH405" s="1114"/>
      <c r="AI405" s="173"/>
      <c r="AJ405" s="173"/>
      <c r="AK405" s="173"/>
      <c r="AL405" s="173"/>
      <c r="AM405" s="330"/>
      <c r="AN405" s="330"/>
      <c r="AO405" s="194"/>
      <c r="AP405" s="330"/>
      <c r="AQ405" s="330"/>
    </row>
    <row r="406" spans="2:43">
      <c r="B406" s="183"/>
      <c r="C406" s="183"/>
      <c r="D406" s="183"/>
      <c r="E406" s="183"/>
      <c r="F406" s="183"/>
      <c r="G406" s="183"/>
      <c r="H406" s="183"/>
      <c r="I406" s="183"/>
      <c r="J406" s="183"/>
      <c r="K406" s="196"/>
      <c r="L406" s="1118"/>
      <c r="M406" s="1119"/>
      <c r="N406" s="1118"/>
      <c r="O406" s="1119"/>
      <c r="P406" s="184"/>
      <c r="Q406" s="184"/>
      <c r="R406" s="184"/>
      <c r="S406" s="175"/>
      <c r="T406" s="175"/>
      <c r="U406" s="175"/>
      <c r="V406" s="175"/>
      <c r="W406" s="175"/>
      <c r="X406" s="175"/>
      <c r="Y406" s="175"/>
      <c r="Z406" s="175"/>
      <c r="AA406" s="175"/>
      <c r="AB406" s="175"/>
      <c r="AC406" s="175"/>
      <c r="AD406" s="1114"/>
      <c r="AE406" s="1114"/>
      <c r="AF406" s="1114"/>
      <c r="AG406" s="1114"/>
      <c r="AH406" s="1114"/>
      <c r="AI406" s="173"/>
      <c r="AJ406" s="173"/>
      <c r="AK406" s="173"/>
      <c r="AL406" s="173"/>
      <c r="AM406" s="330"/>
      <c r="AN406" s="330"/>
      <c r="AO406" s="194"/>
      <c r="AP406" s="330"/>
      <c r="AQ406" s="330"/>
    </row>
    <row r="407" spans="2:43">
      <c r="B407" s="183"/>
      <c r="C407" s="183"/>
      <c r="D407" s="183"/>
      <c r="E407" s="183"/>
      <c r="F407" s="183"/>
      <c r="G407" s="183"/>
      <c r="H407" s="183"/>
      <c r="I407" s="183"/>
      <c r="J407" s="183"/>
      <c r="K407" s="196"/>
      <c r="L407" s="1118"/>
      <c r="M407" s="1119"/>
      <c r="N407" s="1118"/>
      <c r="O407" s="1119"/>
      <c r="P407" s="184"/>
      <c r="Q407" s="184"/>
      <c r="R407" s="184"/>
      <c r="S407" s="175"/>
      <c r="T407" s="175"/>
      <c r="U407" s="175"/>
      <c r="V407" s="175"/>
      <c r="W407" s="175"/>
      <c r="X407" s="175"/>
      <c r="Y407" s="175"/>
      <c r="Z407" s="175"/>
      <c r="AA407" s="175"/>
      <c r="AB407" s="175"/>
      <c r="AC407" s="175"/>
      <c r="AD407" s="1114"/>
      <c r="AE407" s="1114"/>
      <c r="AF407" s="1114"/>
      <c r="AG407" s="1114"/>
      <c r="AH407" s="1114"/>
      <c r="AI407" s="173"/>
      <c r="AJ407" s="173"/>
      <c r="AK407" s="173"/>
      <c r="AL407" s="173"/>
      <c r="AM407" s="330"/>
      <c r="AN407" s="330"/>
      <c r="AO407" s="194"/>
      <c r="AP407" s="330"/>
      <c r="AQ407" s="330"/>
    </row>
    <row r="408" spans="2:43">
      <c r="B408" s="183"/>
      <c r="C408" s="183"/>
      <c r="D408" s="183"/>
      <c r="E408" s="183"/>
      <c r="F408" s="183"/>
      <c r="G408" s="183"/>
      <c r="H408" s="183"/>
      <c r="I408" s="183"/>
      <c r="J408" s="183"/>
      <c r="K408" s="196"/>
      <c r="L408" s="1118"/>
      <c r="M408" s="1119"/>
      <c r="N408" s="1118"/>
      <c r="O408" s="1119"/>
      <c r="P408" s="184"/>
      <c r="Q408" s="184"/>
      <c r="R408" s="184"/>
      <c r="S408" s="175"/>
      <c r="T408" s="175"/>
      <c r="U408" s="175"/>
      <c r="V408" s="175"/>
      <c r="W408" s="175"/>
      <c r="X408" s="175"/>
      <c r="Y408" s="175"/>
      <c r="Z408" s="175"/>
      <c r="AA408" s="175"/>
      <c r="AB408" s="175"/>
      <c r="AC408" s="175"/>
      <c r="AD408" s="1114"/>
      <c r="AE408" s="1114"/>
      <c r="AF408" s="1114"/>
      <c r="AG408" s="1114"/>
      <c r="AH408" s="1114"/>
      <c r="AI408" s="173"/>
      <c r="AJ408" s="173"/>
      <c r="AK408" s="173"/>
      <c r="AL408" s="173"/>
      <c r="AM408" s="330"/>
      <c r="AN408" s="330"/>
      <c r="AO408" s="194"/>
      <c r="AP408" s="330"/>
      <c r="AQ408" s="330"/>
    </row>
    <row r="409" spans="2:43">
      <c r="B409" s="183"/>
      <c r="C409" s="183"/>
      <c r="D409" s="183"/>
      <c r="E409" s="183"/>
      <c r="F409" s="183"/>
      <c r="G409" s="183"/>
      <c r="H409" s="183"/>
      <c r="I409" s="183"/>
      <c r="J409" s="183"/>
      <c r="K409" s="196"/>
      <c r="L409" s="1118"/>
      <c r="M409" s="1119"/>
      <c r="N409" s="1118"/>
      <c r="O409" s="1119"/>
      <c r="P409" s="184"/>
      <c r="Q409" s="184"/>
      <c r="R409" s="184"/>
      <c r="S409" s="175"/>
      <c r="T409" s="175"/>
      <c r="U409" s="175"/>
      <c r="V409" s="175"/>
      <c r="W409" s="175"/>
      <c r="X409" s="175"/>
      <c r="Y409" s="175"/>
      <c r="Z409" s="175"/>
      <c r="AA409" s="175"/>
      <c r="AB409" s="175"/>
      <c r="AC409" s="175"/>
      <c r="AD409" s="1114"/>
      <c r="AE409" s="1114"/>
      <c r="AF409" s="1114"/>
      <c r="AG409" s="1114"/>
      <c r="AH409" s="1114"/>
      <c r="AI409" s="173"/>
      <c r="AJ409" s="173"/>
      <c r="AK409" s="173"/>
      <c r="AL409" s="173"/>
      <c r="AM409" s="330"/>
      <c r="AN409" s="330"/>
      <c r="AO409" s="194"/>
      <c r="AP409" s="330"/>
      <c r="AQ409" s="330"/>
    </row>
    <row r="410" spans="2:43">
      <c r="B410" s="183"/>
      <c r="C410" s="183"/>
      <c r="D410" s="183"/>
      <c r="E410" s="183"/>
      <c r="F410" s="183"/>
      <c r="G410" s="183"/>
      <c r="H410" s="183"/>
      <c r="I410" s="183"/>
      <c r="J410" s="183"/>
      <c r="K410" s="196"/>
      <c r="L410" s="1118"/>
      <c r="M410" s="1119"/>
      <c r="N410" s="1118"/>
      <c r="O410" s="1119"/>
      <c r="P410" s="184"/>
      <c r="Q410" s="184"/>
      <c r="R410" s="184"/>
      <c r="S410" s="175"/>
      <c r="T410" s="175"/>
      <c r="U410" s="175"/>
      <c r="V410" s="175"/>
      <c r="W410" s="175"/>
      <c r="X410" s="175"/>
      <c r="Y410" s="175"/>
      <c r="Z410" s="175"/>
      <c r="AA410" s="175"/>
      <c r="AB410" s="175"/>
      <c r="AC410" s="175"/>
      <c r="AD410" s="1114"/>
      <c r="AE410" s="1114"/>
      <c r="AF410" s="1114"/>
      <c r="AG410" s="1114"/>
      <c r="AH410" s="1114"/>
      <c r="AI410" s="173"/>
      <c r="AJ410" s="173"/>
      <c r="AK410" s="173"/>
      <c r="AL410" s="173"/>
      <c r="AM410" s="330"/>
      <c r="AN410" s="330"/>
      <c r="AO410" s="194"/>
      <c r="AP410" s="330"/>
      <c r="AQ410" s="330"/>
    </row>
    <row r="411" spans="2:43">
      <c r="B411" s="192"/>
      <c r="C411" s="192"/>
      <c r="D411" s="192"/>
      <c r="E411" s="192"/>
      <c r="F411" s="192"/>
      <c r="G411" s="192"/>
      <c r="H411" s="192"/>
      <c r="I411" s="192"/>
      <c r="J411" s="192"/>
      <c r="K411" s="196"/>
      <c r="L411" s="1118"/>
      <c r="M411" s="1119"/>
      <c r="N411" s="1118"/>
      <c r="O411" s="1119"/>
      <c r="P411" s="184"/>
      <c r="Q411" s="184"/>
      <c r="R411" s="184"/>
      <c r="S411" s="176"/>
      <c r="T411" s="176"/>
      <c r="U411" s="176"/>
      <c r="V411" s="176"/>
      <c r="W411" s="176"/>
      <c r="X411" s="176"/>
      <c r="Y411" s="176"/>
      <c r="Z411" s="176"/>
      <c r="AA411" s="176"/>
      <c r="AB411" s="176"/>
      <c r="AC411" s="176"/>
      <c r="AD411" s="1124"/>
      <c r="AE411" s="1124"/>
      <c r="AF411" s="1124"/>
      <c r="AG411" s="1124"/>
      <c r="AH411" s="1124"/>
      <c r="AI411" s="177"/>
      <c r="AJ411" s="177"/>
      <c r="AK411" s="173"/>
      <c r="AL411" s="173"/>
      <c r="AM411" s="330"/>
      <c r="AN411" s="330"/>
      <c r="AO411" s="194"/>
      <c r="AP411" s="330"/>
      <c r="AQ411" s="330"/>
    </row>
    <row r="412" spans="2:43">
      <c r="B412" s="183"/>
      <c r="C412" s="183"/>
      <c r="D412" s="183"/>
      <c r="E412" s="183"/>
      <c r="F412" s="183"/>
      <c r="G412" s="183"/>
      <c r="H412" s="183"/>
      <c r="I412" s="183"/>
      <c r="J412" s="183"/>
      <c r="K412" s="196"/>
      <c r="L412" s="1118"/>
      <c r="M412" s="1119"/>
      <c r="N412" s="1118"/>
      <c r="O412" s="1119"/>
      <c r="P412" s="184"/>
      <c r="Q412" s="184"/>
      <c r="R412" s="184"/>
      <c r="S412" s="175"/>
      <c r="T412" s="175"/>
      <c r="U412" s="175"/>
      <c r="V412" s="175"/>
      <c r="W412" s="175"/>
      <c r="X412" s="175"/>
      <c r="Y412" s="175"/>
      <c r="Z412" s="175"/>
      <c r="AA412" s="175"/>
      <c r="AB412" s="175"/>
      <c r="AC412" s="175"/>
      <c r="AD412" s="1114"/>
      <c r="AE412" s="1114"/>
      <c r="AF412" s="1114"/>
      <c r="AG412" s="1114"/>
      <c r="AH412" s="1114"/>
      <c r="AI412" s="173"/>
      <c r="AJ412" s="173"/>
      <c r="AK412" s="173"/>
      <c r="AL412" s="173"/>
      <c r="AM412" s="330"/>
      <c r="AN412" s="330"/>
      <c r="AO412" s="194"/>
      <c r="AP412" s="330"/>
      <c r="AQ412" s="330"/>
    </row>
    <row r="413" spans="2:43">
      <c r="B413" s="183"/>
      <c r="C413" s="183"/>
      <c r="D413" s="183"/>
      <c r="E413" s="183"/>
      <c r="F413" s="183"/>
      <c r="G413" s="183"/>
      <c r="H413" s="183"/>
      <c r="I413" s="183"/>
      <c r="J413" s="183"/>
      <c r="K413" s="196"/>
      <c r="L413" s="1118"/>
      <c r="M413" s="1119"/>
      <c r="N413" s="1118"/>
      <c r="O413" s="1119"/>
      <c r="P413" s="184"/>
      <c r="Q413" s="184"/>
      <c r="R413" s="184"/>
      <c r="S413" s="175"/>
      <c r="T413" s="175"/>
      <c r="U413" s="175"/>
      <c r="V413" s="175"/>
      <c r="W413" s="175"/>
      <c r="X413" s="175"/>
      <c r="Y413" s="175"/>
      <c r="Z413" s="175"/>
      <c r="AA413" s="175"/>
      <c r="AB413" s="175"/>
      <c r="AC413" s="175"/>
      <c r="AD413" s="1114"/>
      <c r="AE413" s="1114"/>
      <c r="AF413" s="1114"/>
      <c r="AG413" s="1114"/>
      <c r="AH413" s="1114"/>
      <c r="AI413" s="173"/>
      <c r="AJ413" s="173"/>
      <c r="AK413" s="173"/>
      <c r="AL413" s="173"/>
      <c r="AM413" s="330"/>
      <c r="AN413" s="330"/>
      <c r="AO413" s="194"/>
      <c r="AP413" s="330"/>
      <c r="AQ413" s="330"/>
    </row>
    <row r="414" spans="2:43">
      <c r="B414" s="183"/>
      <c r="C414" s="183"/>
      <c r="D414" s="183"/>
      <c r="E414" s="183"/>
      <c r="F414" s="183"/>
      <c r="G414" s="183"/>
      <c r="H414" s="183"/>
      <c r="I414" s="183"/>
      <c r="J414" s="183"/>
      <c r="K414" s="196"/>
      <c r="L414" s="1118"/>
      <c r="M414" s="1119"/>
      <c r="N414" s="1118"/>
      <c r="O414" s="1119"/>
      <c r="P414" s="184"/>
      <c r="Q414" s="184"/>
      <c r="R414" s="184"/>
      <c r="S414" s="175"/>
      <c r="T414" s="175"/>
      <c r="U414" s="175"/>
      <c r="V414" s="175"/>
      <c r="W414" s="175"/>
      <c r="X414" s="175"/>
      <c r="Y414" s="175"/>
      <c r="Z414" s="175"/>
      <c r="AA414" s="175"/>
      <c r="AB414" s="175"/>
      <c r="AC414" s="175"/>
      <c r="AD414" s="1114"/>
      <c r="AE414" s="1114"/>
      <c r="AF414" s="1114"/>
      <c r="AG414" s="1114"/>
      <c r="AH414" s="1114"/>
      <c r="AI414" s="173"/>
      <c r="AJ414" s="173"/>
      <c r="AK414" s="173"/>
      <c r="AL414" s="173"/>
      <c r="AM414" s="330"/>
      <c r="AN414" s="330"/>
      <c r="AO414" s="194"/>
      <c r="AP414" s="330"/>
      <c r="AQ414" s="330"/>
    </row>
    <row r="415" spans="2:43">
      <c r="B415" s="183"/>
      <c r="C415" s="183"/>
      <c r="D415" s="183"/>
      <c r="E415" s="183"/>
      <c r="F415" s="183"/>
      <c r="G415" s="183"/>
      <c r="H415" s="183"/>
      <c r="I415" s="183"/>
      <c r="J415" s="183"/>
      <c r="K415" s="196"/>
      <c r="L415" s="1118"/>
      <c r="M415" s="1119"/>
      <c r="N415" s="1118"/>
      <c r="O415" s="1119"/>
      <c r="P415" s="184"/>
      <c r="Q415" s="184"/>
      <c r="R415" s="184"/>
      <c r="S415" s="175"/>
      <c r="T415" s="175"/>
      <c r="U415" s="175"/>
      <c r="V415" s="175"/>
      <c r="W415" s="175"/>
      <c r="X415" s="175"/>
      <c r="Y415" s="175"/>
      <c r="Z415" s="175"/>
      <c r="AA415" s="175"/>
      <c r="AB415" s="175"/>
      <c r="AC415" s="175"/>
      <c r="AD415" s="1114"/>
      <c r="AE415" s="1114"/>
      <c r="AF415" s="1114"/>
      <c r="AG415" s="1114"/>
      <c r="AH415" s="1114"/>
      <c r="AI415" s="173"/>
      <c r="AJ415" s="173"/>
      <c r="AK415" s="173"/>
      <c r="AL415" s="173"/>
      <c r="AM415" s="330"/>
      <c r="AN415" s="330"/>
      <c r="AO415" s="194"/>
      <c r="AP415" s="330"/>
      <c r="AQ415" s="330"/>
    </row>
    <row r="416" spans="2:43">
      <c r="B416" s="183"/>
      <c r="C416" s="183"/>
      <c r="D416" s="183"/>
      <c r="E416" s="183"/>
      <c r="F416" s="183"/>
      <c r="G416" s="183"/>
      <c r="H416" s="183"/>
      <c r="I416" s="183"/>
      <c r="J416" s="183"/>
      <c r="K416" s="196"/>
      <c r="L416" s="1118"/>
      <c r="M416" s="1119"/>
      <c r="N416" s="1118"/>
      <c r="O416" s="1119"/>
      <c r="P416" s="184"/>
      <c r="Q416" s="184"/>
      <c r="R416" s="184"/>
      <c r="S416" s="175"/>
      <c r="T416" s="175"/>
      <c r="U416" s="175"/>
      <c r="V416" s="175"/>
      <c r="W416" s="175"/>
      <c r="X416" s="175"/>
      <c r="Y416" s="175"/>
      <c r="Z416" s="175"/>
      <c r="AA416" s="175"/>
      <c r="AB416" s="175"/>
      <c r="AC416" s="175"/>
      <c r="AD416" s="1114"/>
      <c r="AE416" s="1114"/>
      <c r="AF416" s="1114"/>
      <c r="AG416" s="1114"/>
      <c r="AH416" s="1114"/>
      <c r="AI416" s="173"/>
      <c r="AJ416" s="173"/>
      <c r="AK416" s="173"/>
      <c r="AL416" s="173"/>
      <c r="AM416" s="330"/>
      <c r="AN416" s="330"/>
      <c r="AO416" s="194"/>
      <c r="AP416" s="330"/>
      <c r="AQ416" s="330"/>
    </row>
    <row r="417" spans="2:43">
      <c r="B417" s="183"/>
      <c r="C417" s="183"/>
      <c r="D417" s="183"/>
      <c r="E417" s="183"/>
      <c r="F417" s="183"/>
      <c r="G417" s="183"/>
      <c r="H417" s="183"/>
      <c r="I417" s="183"/>
      <c r="J417" s="183"/>
      <c r="K417" s="196"/>
      <c r="L417" s="1118"/>
      <c r="M417" s="1119"/>
      <c r="N417" s="1118"/>
      <c r="O417" s="1119"/>
      <c r="P417" s="184"/>
      <c r="Q417" s="184"/>
      <c r="R417" s="184"/>
      <c r="S417" s="175"/>
      <c r="T417" s="175"/>
      <c r="U417" s="175"/>
      <c r="V417" s="175"/>
      <c r="W417" s="175"/>
      <c r="X417" s="175"/>
      <c r="Y417" s="175"/>
      <c r="Z417" s="175"/>
      <c r="AA417" s="175"/>
      <c r="AB417" s="175"/>
      <c r="AC417" s="175"/>
      <c r="AD417" s="1114"/>
      <c r="AE417" s="1114"/>
      <c r="AF417" s="1114"/>
      <c r="AG417" s="1114"/>
      <c r="AH417" s="1114"/>
      <c r="AI417" s="173"/>
      <c r="AJ417" s="173"/>
      <c r="AK417" s="173"/>
      <c r="AL417" s="173"/>
      <c r="AM417" s="330"/>
      <c r="AN417" s="330"/>
      <c r="AO417" s="194"/>
      <c r="AP417" s="330"/>
      <c r="AQ417" s="330"/>
    </row>
    <row r="418" spans="2:43">
      <c r="B418" s="183"/>
      <c r="C418" s="183"/>
      <c r="D418" s="183"/>
      <c r="E418" s="183"/>
      <c r="F418" s="183"/>
      <c r="G418" s="183"/>
      <c r="H418" s="183"/>
      <c r="I418" s="183"/>
      <c r="J418" s="183"/>
      <c r="K418" s="196"/>
      <c r="L418" s="1118"/>
      <c r="M418" s="1119"/>
      <c r="N418" s="1118"/>
      <c r="O418" s="1119"/>
      <c r="P418" s="184"/>
      <c r="Q418" s="184"/>
      <c r="R418" s="184"/>
      <c r="S418" s="175"/>
      <c r="T418" s="175"/>
      <c r="U418" s="175"/>
      <c r="V418" s="175"/>
      <c r="W418" s="175"/>
      <c r="X418" s="175"/>
      <c r="Y418" s="175"/>
      <c r="Z418" s="175"/>
      <c r="AA418" s="175"/>
      <c r="AB418" s="175"/>
      <c r="AC418" s="175"/>
      <c r="AD418" s="1114"/>
      <c r="AE418" s="1114"/>
      <c r="AF418" s="1114"/>
      <c r="AG418" s="1114"/>
      <c r="AH418" s="1114"/>
      <c r="AI418" s="173"/>
      <c r="AJ418" s="173"/>
      <c r="AK418" s="173"/>
      <c r="AL418" s="173"/>
      <c r="AM418" s="330"/>
      <c r="AN418" s="330"/>
      <c r="AO418" s="194"/>
      <c r="AP418" s="330"/>
      <c r="AQ418" s="330"/>
    </row>
    <row r="419" spans="2:43">
      <c r="B419" s="183"/>
      <c r="C419" s="183"/>
      <c r="D419" s="183"/>
      <c r="E419" s="183"/>
      <c r="F419" s="183"/>
      <c r="G419" s="183"/>
      <c r="H419" s="183"/>
      <c r="I419" s="183"/>
      <c r="J419" s="183"/>
      <c r="K419" s="196"/>
      <c r="L419" s="1118"/>
      <c r="M419" s="1119"/>
      <c r="N419" s="1118"/>
      <c r="O419" s="1119"/>
      <c r="P419" s="184"/>
      <c r="Q419" s="184"/>
      <c r="R419" s="184"/>
      <c r="S419" s="175"/>
      <c r="T419" s="175"/>
      <c r="U419" s="175"/>
      <c r="V419" s="175"/>
      <c r="W419" s="175"/>
      <c r="X419" s="175"/>
      <c r="Y419" s="175"/>
      <c r="Z419" s="175"/>
      <c r="AA419" s="175"/>
      <c r="AB419" s="175"/>
      <c r="AC419" s="175"/>
      <c r="AD419" s="1114"/>
      <c r="AE419" s="1114"/>
      <c r="AF419" s="1114"/>
      <c r="AG419" s="1114"/>
      <c r="AH419" s="1114"/>
      <c r="AI419" s="173"/>
      <c r="AJ419" s="173"/>
      <c r="AK419" s="173"/>
      <c r="AL419" s="173"/>
      <c r="AM419" s="330"/>
      <c r="AN419" s="330"/>
      <c r="AO419" s="194"/>
      <c r="AP419" s="330"/>
      <c r="AQ419" s="330"/>
    </row>
    <row r="420" spans="2:43">
      <c r="B420" s="183"/>
      <c r="C420" s="183"/>
      <c r="D420" s="183"/>
      <c r="E420" s="183"/>
      <c r="F420" s="183"/>
      <c r="G420" s="183"/>
      <c r="H420" s="183"/>
      <c r="I420" s="183"/>
      <c r="J420" s="183"/>
      <c r="K420" s="196"/>
      <c r="L420" s="1118"/>
      <c r="M420" s="1119"/>
      <c r="N420" s="1118"/>
      <c r="O420" s="1119"/>
      <c r="P420" s="184"/>
      <c r="Q420" s="184"/>
      <c r="R420" s="184"/>
      <c r="S420" s="175"/>
      <c r="T420" s="175"/>
      <c r="U420" s="175"/>
      <c r="V420" s="175"/>
      <c r="W420" s="175"/>
      <c r="X420" s="175"/>
      <c r="Y420" s="175"/>
      <c r="Z420" s="175"/>
      <c r="AA420" s="175"/>
      <c r="AB420" s="175"/>
      <c r="AC420" s="175"/>
      <c r="AD420" s="1114"/>
      <c r="AE420" s="1114"/>
      <c r="AF420" s="1114"/>
      <c r="AG420" s="1114"/>
      <c r="AH420" s="1114"/>
      <c r="AI420" s="173"/>
      <c r="AJ420" s="173"/>
      <c r="AK420" s="173"/>
      <c r="AL420" s="173"/>
      <c r="AM420" s="330"/>
      <c r="AN420" s="330"/>
      <c r="AO420" s="194"/>
      <c r="AP420" s="330"/>
      <c r="AQ420" s="330"/>
    </row>
    <row r="421" spans="2:43">
      <c r="B421" s="183"/>
      <c r="C421" s="183"/>
      <c r="D421" s="183"/>
      <c r="E421" s="183"/>
      <c r="F421" s="183"/>
      <c r="G421" s="183"/>
      <c r="H421" s="183"/>
      <c r="I421" s="183"/>
      <c r="J421" s="183"/>
      <c r="K421" s="196"/>
      <c r="L421" s="1118"/>
      <c r="M421" s="1119"/>
      <c r="N421" s="1118"/>
      <c r="O421" s="1119"/>
      <c r="P421" s="184"/>
      <c r="Q421" s="184"/>
      <c r="R421" s="184"/>
      <c r="S421" s="175"/>
      <c r="T421" s="175"/>
      <c r="U421" s="175"/>
      <c r="V421" s="175"/>
      <c r="W421" s="175"/>
      <c r="X421" s="175"/>
      <c r="Y421" s="175"/>
      <c r="Z421" s="175"/>
      <c r="AA421" s="175"/>
      <c r="AB421" s="175"/>
      <c r="AC421" s="175"/>
      <c r="AD421" s="1114"/>
      <c r="AE421" s="1114"/>
      <c r="AF421" s="1114"/>
      <c r="AG421" s="1114"/>
      <c r="AH421" s="1114"/>
      <c r="AI421" s="173"/>
      <c r="AJ421" s="173"/>
      <c r="AK421" s="173"/>
      <c r="AL421" s="173"/>
      <c r="AM421" s="330"/>
      <c r="AN421" s="330"/>
      <c r="AO421" s="194"/>
      <c r="AP421" s="330"/>
      <c r="AQ421" s="330"/>
    </row>
    <row r="422" spans="2:43">
      <c r="B422" s="183"/>
      <c r="C422" s="183"/>
      <c r="D422" s="183"/>
      <c r="E422" s="183"/>
      <c r="F422" s="183"/>
      <c r="G422" s="183"/>
      <c r="H422" s="183"/>
      <c r="I422" s="183"/>
      <c r="J422" s="183"/>
      <c r="K422" s="196"/>
      <c r="L422" s="1118"/>
      <c r="M422" s="1119"/>
      <c r="N422" s="1118"/>
      <c r="O422" s="1119"/>
      <c r="P422" s="184"/>
      <c r="Q422" s="184"/>
      <c r="R422" s="184"/>
      <c r="S422" s="175"/>
      <c r="T422" s="175"/>
      <c r="U422" s="175"/>
      <c r="V422" s="175"/>
      <c r="W422" s="175"/>
      <c r="X422" s="175"/>
      <c r="Y422" s="175"/>
      <c r="Z422" s="175"/>
      <c r="AA422" s="175"/>
      <c r="AB422" s="175"/>
      <c r="AC422" s="175"/>
      <c r="AD422" s="1114"/>
      <c r="AE422" s="1114"/>
      <c r="AF422" s="1114"/>
      <c r="AG422" s="1114"/>
      <c r="AH422" s="1114"/>
      <c r="AI422" s="173"/>
      <c r="AJ422" s="173"/>
      <c r="AK422" s="173"/>
      <c r="AL422" s="173"/>
      <c r="AM422" s="330"/>
      <c r="AN422" s="330"/>
      <c r="AO422" s="194"/>
      <c r="AP422" s="330"/>
      <c r="AQ422" s="330"/>
    </row>
    <row r="423" spans="2:43">
      <c r="B423" s="183"/>
      <c r="C423" s="183"/>
      <c r="D423" s="183"/>
      <c r="E423" s="183"/>
      <c r="F423" s="183"/>
      <c r="G423" s="183"/>
      <c r="H423" s="183"/>
      <c r="I423" s="183"/>
      <c r="J423" s="183"/>
      <c r="K423" s="196"/>
      <c r="L423" s="1118"/>
      <c r="M423" s="1119"/>
      <c r="N423" s="1118"/>
      <c r="O423" s="1119"/>
      <c r="P423" s="184"/>
      <c r="Q423" s="184"/>
      <c r="R423" s="184"/>
      <c r="S423" s="175"/>
      <c r="T423" s="175"/>
      <c r="U423" s="175"/>
      <c r="V423" s="175"/>
      <c r="W423" s="175"/>
      <c r="X423" s="175"/>
      <c r="Y423" s="175"/>
      <c r="Z423" s="175"/>
      <c r="AA423" s="175"/>
      <c r="AB423" s="175"/>
      <c r="AC423" s="175"/>
      <c r="AD423" s="1114"/>
      <c r="AE423" s="1114"/>
      <c r="AF423" s="1114"/>
      <c r="AG423" s="1114"/>
      <c r="AH423" s="1114"/>
      <c r="AI423" s="173"/>
      <c r="AJ423" s="173"/>
      <c r="AK423" s="173"/>
      <c r="AL423" s="173"/>
      <c r="AM423" s="330"/>
      <c r="AN423" s="330"/>
      <c r="AO423" s="194"/>
      <c r="AP423" s="330"/>
      <c r="AQ423" s="330"/>
    </row>
    <row r="424" spans="2:43">
      <c r="B424" s="183"/>
      <c r="C424" s="183"/>
      <c r="D424" s="183"/>
      <c r="E424" s="183"/>
      <c r="F424" s="183"/>
      <c r="G424" s="183"/>
      <c r="H424" s="183"/>
      <c r="I424" s="183"/>
      <c r="J424" s="183"/>
      <c r="K424" s="196"/>
      <c r="L424" s="1118"/>
      <c r="M424" s="1119"/>
      <c r="N424" s="1118"/>
      <c r="O424" s="1119"/>
      <c r="P424" s="184"/>
      <c r="Q424" s="184"/>
      <c r="R424" s="184"/>
      <c r="S424" s="175"/>
      <c r="T424" s="175"/>
      <c r="U424" s="175"/>
      <c r="V424" s="175"/>
      <c r="W424" s="175"/>
      <c r="X424" s="175"/>
      <c r="Y424" s="175"/>
      <c r="Z424" s="175"/>
      <c r="AA424" s="175"/>
      <c r="AB424" s="175"/>
      <c r="AC424" s="175"/>
      <c r="AD424" s="1114"/>
      <c r="AE424" s="1114"/>
      <c r="AF424" s="1114"/>
      <c r="AG424" s="1114"/>
      <c r="AH424" s="1114"/>
      <c r="AI424" s="173"/>
      <c r="AJ424" s="173"/>
      <c r="AK424" s="173"/>
      <c r="AL424" s="173"/>
      <c r="AM424" s="330"/>
      <c r="AN424" s="330"/>
      <c r="AO424" s="194"/>
      <c r="AP424" s="330"/>
      <c r="AQ424" s="330"/>
    </row>
    <row r="425" spans="2:43">
      <c r="B425" s="183"/>
      <c r="C425" s="183"/>
      <c r="D425" s="183"/>
      <c r="E425" s="183"/>
      <c r="F425" s="183"/>
      <c r="G425" s="183"/>
      <c r="H425" s="183"/>
      <c r="I425" s="183"/>
      <c r="J425" s="183"/>
      <c r="K425" s="196"/>
      <c r="L425" s="1118"/>
      <c r="M425" s="1119"/>
      <c r="N425" s="1118"/>
      <c r="O425" s="1119"/>
      <c r="P425" s="184"/>
      <c r="Q425" s="184"/>
      <c r="R425" s="184"/>
      <c r="S425" s="175"/>
      <c r="T425" s="175"/>
      <c r="U425" s="175"/>
      <c r="V425" s="175"/>
      <c r="W425" s="175"/>
      <c r="X425" s="175"/>
      <c r="Y425" s="175"/>
      <c r="Z425" s="175"/>
      <c r="AA425" s="175"/>
      <c r="AB425" s="175"/>
      <c r="AC425" s="175"/>
      <c r="AD425" s="1114"/>
      <c r="AE425" s="1114"/>
      <c r="AF425" s="1114"/>
      <c r="AG425" s="1114"/>
      <c r="AH425" s="1114"/>
      <c r="AI425" s="173"/>
      <c r="AJ425" s="173"/>
      <c r="AK425" s="173"/>
      <c r="AL425" s="173"/>
      <c r="AM425" s="330"/>
      <c r="AN425" s="330"/>
      <c r="AO425" s="194"/>
      <c r="AP425" s="330"/>
      <c r="AQ425" s="330"/>
    </row>
    <row r="426" spans="2:43">
      <c r="B426" s="183"/>
      <c r="C426" s="183"/>
      <c r="D426" s="183"/>
      <c r="E426" s="183"/>
      <c r="F426" s="183"/>
      <c r="G426" s="183"/>
      <c r="H426" s="183"/>
      <c r="I426" s="183"/>
      <c r="J426" s="183"/>
      <c r="K426" s="196"/>
      <c r="L426" s="1118"/>
      <c r="M426" s="1119"/>
      <c r="N426" s="1118"/>
      <c r="O426" s="1119"/>
      <c r="P426" s="184"/>
      <c r="Q426" s="184"/>
      <c r="R426" s="184"/>
      <c r="S426" s="175"/>
      <c r="T426" s="175"/>
      <c r="U426" s="175"/>
      <c r="V426" s="175"/>
      <c r="W426" s="175"/>
      <c r="X426" s="175"/>
      <c r="Y426" s="175"/>
      <c r="Z426" s="175"/>
      <c r="AA426" s="175"/>
      <c r="AB426" s="175"/>
      <c r="AC426" s="175"/>
      <c r="AD426" s="1114"/>
      <c r="AE426" s="1114"/>
      <c r="AF426" s="1114"/>
      <c r="AG426" s="1114"/>
      <c r="AH426" s="1114"/>
      <c r="AI426" s="173"/>
      <c r="AJ426" s="173"/>
      <c r="AK426" s="173"/>
      <c r="AL426" s="173"/>
      <c r="AM426" s="330"/>
      <c r="AN426" s="330"/>
      <c r="AO426" s="194"/>
      <c r="AP426" s="330"/>
      <c r="AQ426" s="330"/>
    </row>
    <row r="427" spans="2:43">
      <c r="B427" s="183"/>
      <c r="C427" s="183"/>
      <c r="D427" s="183"/>
      <c r="E427" s="183"/>
      <c r="F427" s="183"/>
      <c r="G427" s="183"/>
      <c r="H427" s="183"/>
      <c r="I427" s="183"/>
      <c r="J427" s="183"/>
      <c r="K427" s="196"/>
      <c r="L427" s="1118"/>
      <c r="M427" s="1119"/>
      <c r="N427" s="1118"/>
      <c r="O427" s="1119"/>
      <c r="P427" s="184"/>
      <c r="Q427" s="184"/>
      <c r="R427" s="184"/>
      <c r="S427" s="175"/>
      <c r="T427" s="175"/>
      <c r="U427" s="175"/>
      <c r="V427" s="175"/>
      <c r="W427" s="175"/>
      <c r="X427" s="175"/>
      <c r="Y427" s="175"/>
      <c r="Z427" s="175"/>
      <c r="AA427" s="175"/>
      <c r="AB427" s="175"/>
      <c r="AC427" s="175"/>
      <c r="AD427" s="1114"/>
      <c r="AE427" s="1114"/>
      <c r="AF427" s="1114"/>
      <c r="AG427" s="1114"/>
      <c r="AH427" s="1114"/>
      <c r="AI427" s="173"/>
      <c r="AJ427" s="173"/>
      <c r="AK427" s="173"/>
      <c r="AL427" s="173"/>
      <c r="AM427" s="330"/>
      <c r="AN427" s="330"/>
      <c r="AO427" s="194"/>
      <c r="AP427" s="330"/>
      <c r="AQ427" s="330"/>
    </row>
    <row r="428" spans="2:43">
      <c r="B428" s="183"/>
      <c r="C428" s="183"/>
      <c r="D428" s="183"/>
      <c r="E428" s="183"/>
      <c r="F428" s="183"/>
      <c r="G428" s="183"/>
      <c r="H428" s="183"/>
      <c r="I428" s="183"/>
      <c r="J428" s="183"/>
      <c r="K428" s="196"/>
      <c r="L428" s="1118"/>
      <c r="M428" s="1119"/>
      <c r="N428" s="1118"/>
      <c r="O428" s="1119"/>
      <c r="P428" s="184"/>
      <c r="Q428" s="184"/>
      <c r="R428" s="184"/>
      <c r="S428" s="175"/>
      <c r="T428" s="175"/>
      <c r="U428" s="175"/>
      <c r="V428" s="175"/>
      <c r="W428" s="175"/>
      <c r="X428" s="175"/>
      <c r="Y428" s="175"/>
      <c r="Z428" s="175"/>
      <c r="AA428" s="175"/>
      <c r="AB428" s="175"/>
      <c r="AC428" s="175"/>
      <c r="AD428" s="1114"/>
      <c r="AE428" s="1114"/>
      <c r="AF428" s="1114"/>
      <c r="AG428" s="1114"/>
      <c r="AH428" s="1114"/>
      <c r="AI428" s="173"/>
      <c r="AJ428" s="173"/>
      <c r="AK428" s="173"/>
      <c r="AL428" s="173"/>
      <c r="AM428" s="330"/>
      <c r="AN428" s="330"/>
      <c r="AO428" s="194"/>
      <c r="AP428" s="330"/>
      <c r="AQ428" s="330"/>
    </row>
    <row r="429" spans="2:43">
      <c r="B429" s="183"/>
      <c r="C429" s="183"/>
      <c r="D429" s="183"/>
      <c r="E429" s="183"/>
      <c r="F429" s="183"/>
      <c r="G429" s="183"/>
      <c r="H429" s="183"/>
      <c r="I429" s="183"/>
      <c r="J429" s="183"/>
      <c r="K429" s="196"/>
      <c r="L429" s="1118"/>
      <c r="M429" s="1119"/>
      <c r="N429" s="1118"/>
      <c r="O429" s="1119"/>
      <c r="P429" s="184"/>
      <c r="Q429" s="184"/>
      <c r="R429" s="184"/>
      <c r="S429" s="175"/>
      <c r="T429" s="175"/>
      <c r="U429" s="175"/>
      <c r="V429" s="175"/>
      <c r="W429" s="175"/>
      <c r="X429" s="175"/>
      <c r="Y429" s="175"/>
      <c r="Z429" s="175"/>
      <c r="AA429" s="175"/>
      <c r="AB429" s="175"/>
      <c r="AC429" s="175"/>
      <c r="AD429" s="1114"/>
      <c r="AE429" s="1114"/>
      <c r="AF429" s="1114"/>
      <c r="AG429" s="1114"/>
      <c r="AH429" s="1114"/>
      <c r="AI429" s="173"/>
      <c r="AJ429" s="173"/>
      <c r="AK429" s="173"/>
      <c r="AL429" s="173"/>
      <c r="AM429" s="330"/>
      <c r="AN429" s="330"/>
      <c r="AO429" s="194"/>
      <c r="AP429" s="330"/>
      <c r="AQ429" s="330"/>
    </row>
    <row r="430" spans="2:43">
      <c r="B430" s="183"/>
      <c r="C430" s="183"/>
      <c r="D430" s="183"/>
      <c r="E430" s="183"/>
      <c r="F430" s="183"/>
      <c r="G430" s="183"/>
      <c r="H430" s="183"/>
      <c r="I430" s="183"/>
      <c r="J430" s="183"/>
      <c r="K430" s="196"/>
      <c r="L430" s="1118"/>
      <c r="M430" s="1119"/>
      <c r="N430" s="1118"/>
      <c r="O430" s="1119"/>
      <c r="P430" s="184"/>
      <c r="Q430" s="184"/>
      <c r="R430" s="184"/>
      <c r="S430" s="175"/>
      <c r="T430" s="175"/>
      <c r="U430" s="175"/>
      <c r="V430" s="175"/>
      <c r="W430" s="175"/>
      <c r="X430" s="175"/>
      <c r="Y430" s="175"/>
      <c r="Z430" s="175"/>
      <c r="AA430" s="175"/>
      <c r="AB430" s="175"/>
      <c r="AC430" s="175"/>
      <c r="AD430" s="1114"/>
      <c r="AE430" s="1114"/>
      <c r="AF430" s="1114"/>
      <c r="AG430" s="1114"/>
      <c r="AH430" s="1114"/>
      <c r="AI430" s="173"/>
      <c r="AJ430" s="173"/>
      <c r="AK430" s="173"/>
      <c r="AL430" s="173"/>
      <c r="AM430" s="330"/>
      <c r="AN430" s="330"/>
      <c r="AO430" s="194"/>
      <c r="AP430" s="330"/>
      <c r="AQ430" s="330"/>
    </row>
    <row r="431" spans="2:43">
      <c r="B431" s="183"/>
      <c r="C431" s="183"/>
      <c r="D431" s="183"/>
      <c r="E431" s="183"/>
      <c r="F431" s="183"/>
      <c r="G431" s="183"/>
      <c r="H431" s="183"/>
      <c r="I431" s="183"/>
      <c r="J431" s="183"/>
      <c r="K431" s="196"/>
      <c r="L431" s="1118"/>
      <c r="M431" s="1119"/>
      <c r="N431" s="1118"/>
      <c r="O431" s="1119"/>
      <c r="P431" s="184"/>
      <c r="Q431" s="184"/>
      <c r="R431" s="184"/>
      <c r="S431" s="175"/>
      <c r="T431" s="175"/>
      <c r="U431" s="175"/>
      <c r="V431" s="175"/>
      <c r="W431" s="175"/>
      <c r="X431" s="175"/>
      <c r="Y431" s="175"/>
      <c r="Z431" s="175"/>
      <c r="AA431" s="175"/>
      <c r="AB431" s="175"/>
      <c r="AC431" s="175"/>
      <c r="AD431" s="1114"/>
      <c r="AE431" s="1114"/>
      <c r="AF431" s="1114"/>
      <c r="AG431" s="1114"/>
      <c r="AH431" s="1114"/>
      <c r="AI431" s="173"/>
      <c r="AJ431" s="173"/>
      <c r="AK431" s="173"/>
      <c r="AL431" s="173"/>
      <c r="AM431" s="330"/>
      <c r="AN431" s="330"/>
      <c r="AO431" s="194"/>
      <c r="AP431" s="330"/>
      <c r="AQ431" s="330"/>
    </row>
    <row r="432" spans="2:43">
      <c r="B432" s="183"/>
      <c r="C432" s="183"/>
      <c r="D432" s="183"/>
      <c r="E432" s="183"/>
      <c r="F432" s="183"/>
      <c r="G432" s="183"/>
      <c r="H432" s="183"/>
      <c r="I432" s="183"/>
      <c r="J432" s="183"/>
      <c r="K432" s="196"/>
      <c r="L432" s="1118"/>
      <c r="M432" s="1119"/>
      <c r="N432" s="1118"/>
      <c r="O432" s="1119"/>
      <c r="P432" s="184"/>
      <c r="Q432" s="184"/>
      <c r="R432" s="184"/>
      <c r="S432" s="175"/>
      <c r="T432" s="175"/>
      <c r="U432" s="175"/>
      <c r="V432" s="175"/>
      <c r="W432" s="175"/>
      <c r="X432" s="175"/>
      <c r="Y432" s="175"/>
      <c r="Z432" s="175"/>
      <c r="AA432" s="175"/>
      <c r="AB432" s="175"/>
      <c r="AC432" s="175"/>
      <c r="AD432" s="1114"/>
      <c r="AE432" s="1114"/>
      <c r="AF432" s="1114"/>
      <c r="AG432" s="1114"/>
      <c r="AH432" s="1114"/>
      <c r="AI432" s="173"/>
      <c r="AJ432" s="173"/>
      <c r="AK432" s="173"/>
      <c r="AL432" s="173"/>
      <c r="AM432" s="330"/>
      <c r="AN432" s="330"/>
      <c r="AO432" s="194"/>
      <c r="AP432" s="330"/>
      <c r="AQ432" s="330"/>
    </row>
    <row r="433" spans="2:43">
      <c r="B433" s="183"/>
      <c r="C433" s="183"/>
      <c r="D433" s="183"/>
      <c r="E433" s="183"/>
      <c r="F433" s="183"/>
      <c r="G433" s="183"/>
      <c r="H433" s="183"/>
      <c r="I433" s="183"/>
      <c r="J433" s="183"/>
      <c r="K433" s="196"/>
      <c r="L433" s="1118"/>
      <c r="M433" s="1119"/>
      <c r="N433" s="1118"/>
      <c r="O433" s="1119"/>
      <c r="P433" s="184"/>
      <c r="Q433" s="184"/>
      <c r="R433" s="184"/>
      <c r="S433" s="175"/>
      <c r="T433" s="175"/>
      <c r="U433" s="175"/>
      <c r="V433" s="175"/>
      <c r="W433" s="175"/>
      <c r="X433" s="175"/>
      <c r="Y433" s="175"/>
      <c r="Z433" s="175"/>
      <c r="AA433" s="175"/>
      <c r="AB433" s="175"/>
      <c r="AC433" s="175"/>
      <c r="AD433" s="1114"/>
      <c r="AE433" s="1114"/>
      <c r="AF433" s="1114"/>
      <c r="AG433" s="1114"/>
      <c r="AH433" s="1114"/>
      <c r="AI433" s="173"/>
      <c r="AJ433" s="173"/>
      <c r="AK433" s="173"/>
      <c r="AL433" s="173"/>
      <c r="AM433" s="330"/>
      <c r="AN433" s="330"/>
      <c r="AO433" s="194"/>
      <c r="AP433" s="330"/>
      <c r="AQ433" s="330"/>
    </row>
    <row r="434" spans="2:43">
      <c r="B434" s="183"/>
      <c r="C434" s="183"/>
      <c r="D434" s="183"/>
      <c r="E434" s="183"/>
      <c r="F434" s="183"/>
      <c r="G434" s="183"/>
      <c r="H434" s="183"/>
      <c r="I434" s="183"/>
      <c r="J434" s="183"/>
      <c r="K434" s="196"/>
      <c r="L434" s="1118"/>
      <c r="M434" s="1119"/>
      <c r="N434" s="1118"/>
      <c r="O434" s="1119"/>
      <c r="P434" s="184"/>
      <c r="Q434" s="184"/>
      <c r="R434" s="184"/>
      <c r="S434" s="175"/>
      <c r="T434" s="175"/>
      <c r="U434" s="175"/>
      <c r="V434" s="175"/>
      <c r="W434" s="175"/>
      <c r="X434" s="175"/>
      <c r="Y434" s="175"/>
      <c r="Z434" s="175"/>
      <c r="AA434" s="175"/>
      <c r="AB434" s="175"/>
      <c r="AC434" s="175"/>
      <c r="AD434" s="1114"/>
      <c r="AE434" s="1114"/>
      <c r="AF434" s="1114"/>
      <c r="AG434" s="1114"/>
      <c r="AH434" s="1114"/>
      <c r="AI434" s="173"/>
      <c r="AJ434" s="173"/>
      <c r="AK434" s="173"/>
      <c r="AL434" s="173"/>
      <c r="AM434" s="330"/>
      <c r="AN434" s="330"/>
      <c r="AO434" s="194"/>
      <c r="AP434" s="330"/>
      <c r="AQ434" s="330"/>
    </row>
    <row r="435" spans="2:43">
      <c r="B435" s="183"/>
      <c r="C435" s="183"/>
      <c r="D435" s="183"/>
      <c r="E435" s="183"/>
      <c r="F435" s="183"/>
      <c r="G435" s="183"/>
      <c r="H435" s="183"/>
      <c r="I435" s="183"/>
      <c r="J435" s="183"/>
      <c r="K435" s="196"/>
      <c r="L435" s="1118"/>
      <c r="M435" s="1119"/>
      <c r="N435" s="1118"/>
      <c r="O435" s="1119"/>
      <c r="P435" s="184"/>
      <c r="Q435" s="184"/>
      <c r="R435" s="184"/>
      <c r="S435" s="175"/>
      <c r="T435" s="175"/>
      <c r="U435" s="175"/>
      <c r="V435" s="175"/>
      <c r="W435" s="175"/>
      <c r="X435" s="175"/>
      <c r="Y435" s="175"/>
      <c r="Z435" s="175"/>
      <c r="AA435" s="175"/>
      <c r="AB435" s="175"/>
      <c r="AC435" s="175"/>
      <c r="AD435" s="1114"/>
      <c r="AE435" s="1114"/>
      <c r="AF435" s="1114"/>
      <c r="AG435" s="1114"/>
      <c r="AH435" s="1114"/>
      <c r="AI435" s="173"/>
      <c r="AJ435" s="173"/>
      <c r="AK435" s="173"/>
      <c r="AL435" s="173"/>
      <c r="AM435" s="330"/>
      <c r="AN435" s="330"/>
      <c r="AO435" s="194"/>
      <c r="AP435" s="330"/>
      <c r="AQ435" s="330"/>
    </row>
    <row r="436" spans="2:43">
      <c r="B436" s="183"/>
      <c r="C436" s="183"/>
      <c r="D436" s="183"/>
      <c r="E436" s="183"/>
      <c r="F436" s="183"/>
      <c r="G436" s="183"/>
      <c r="H436" s="183"/>
      <c r="I436" s="183"/>
      <c r="J436" s="183"/>
      <c r="K436" s="196"/>
      <c r="L436" s="1118"/>
      <c r="M436" s="1119"/>
      <c r="N436" s="1118"/>
      <c r="O436" s="1119"/>
      <c r="P436" s="184"/>
      <c r="Q436" s="184"/>
      <c r="R436" s="184"/>
      <c r="S436" s="175"/>
      <c r="T436" s="175"/>
      <c r="U436" s="175"/>
      <c r="V436" s="175"/>
      <c r="W436" s="175"/>
      <c r="X436" s="175"/>
      <c r="Y436" s="175"/>
      <c r="Z436" s="175"/>
      <c r="AA436" s="175"/>
      <c r="AB436" s="175"/>
      <c r="AC436" s="175"/>
      <c r="AD436" s="1114"/>
      <c r="AE436" s="1114"/>
      <c r="AF436" s="1114"/>
      <c r="AG436" s="1114"/>
      <c r="AH436" s="1114"/>
      <c r="AI436" s="173"/>
      <c r="AJ436" s="173"/>
      <c r="AK436" s="173"/>
      <c r="AL436" s="173"/>
      <c r="AM436" s="330"/>
      <c r="AN436" s="330"/>
      <c r="AO436" s="194"/>
      <c r="AP436" s="330"/>
      <c r="AQ436" s="330"/>
    </row>
    <row r="437" spans="2:43">
      <c r="B437" s="183"/>
      <c r="C437" s="183"/>
      <c r="D437" s="183"/>
      <c r="E437" s="183"/>
      <c r="F437" s="183"/>
      <c r="G437" s="183"/>
      <c r="H437" s="183"/>
      <c r="I437" s="183"/>
      <c r="J437" s="183"/>
      <c r="K437" s="196"/>
      <c r="L437" s="1118"/>
      <c r="M437" s="1119"/>
      <c r="N437" s="1118"/>
      <c r="O437" s="1119"/>
      <c r="P437" s="184"/>
      <c r="Q437" s="184"/>
      <c r="R437" s="184"/>
      <c r="S437" s="175"/>
      <c r="T437" s="175"/>
      <c r="U437" s="175"/>
      <c r="V437" s="175"/>
      <c r="W437" s="175"/>
      <c r="X437" s="175"/>
      <c r="Y437" s="175"/>
      <c r="Z437" s="175"/>
      <c r="AA437" s="175"/>
      <c r="AB437" s="175"/>
      <c r="AC437" s="175"/>
      <c r="AD437" s="1114"/>
      <c r="AE437" s="1114"/>
      <c r="AF437" s="1114"/>
      <c r="AG437" s="1114"/>
      <c r="AH437" s="1114"/>
      <c r="AI437" s="173"/>
      <c r="AJ437" s="173"/>
      <c r="AK437" s="173"/>
      <c r="AL437" s="173"/>
      <c r="AM437" s="330"/>
      <c r="AN437" s="330"/>
      <c r="AO437" s="194"/>
      <c r="AP437" s="330"/>
      <c r="AQ437" s="330"/>
    </row>
    <row r="438" spans="2:43">
      <c r="B438" s="183"/>
      <c r="C438" s="183"/>
      <c r="D438" s="183"/>
      <c r="E438" s="183"/>
      <c r="F438" s="183"/>
      <c r="G438" s="183"/>
      <c r="H438" s="183"/>
      <c r="I438" s="183"/>
      <c r="J438" s="183"/>
      <c r="K438" s="196"/>
      <c r="L438" s="1118"/>
      <c r="M438" s="1119"/>
      <c r="N438" s="1118"/>
      <c r="O438" s="1119"/>
      <c r="P438" s="184"/>
      <c r="Q438" s="184"/>
      <c r="R438" s="184"/>
      <c r="S438" s="175"/>
      <c r="T438" s="175"/>
      <c r="U438" s="175"/>
      <c r="V438" s="175"/>
      <c r="W438" s="175"/>
      <c r="X438" s="175"/>
      <c r="Y438" s="175"/>
      <c r="Z438" s="175"/>
      <c r="AA438" s="175"/>
      <c r="AB438" s="175"/>
      <c r="AC438" s="175"/>
      <c r="AD438" s="1114"/>
      <c r="AE438" s="1114"/>
      <c r="AF438" s="1114"/>
      <c r="AG438" s="1114"/>
      <c r="AH438" s="1114"/>
      <c r="AI438" s="173"/>
      <c r="AJ438" s="173"/>
      <c r="AK438" s="173"/>
      <c r="AL438" s="173"/>
      <c r="AM438" s="330"/>
      <c r="AN438" s="330"/>
      <c r="AO438" s="194"/>
      <c r="AP438" s="330"/>
      <c r="AQ438" s="330"/>
    </row>
    <row r="439" spans="2:43">
      <c r="B439" s="183"/>
      <c r="C439" s="183"/>
      <c r="D439" s="183"/>
      <c r="E439" s="183"/>
      <c r="F439" s="183"/>
      <c r="G439" s="183"/>
      <c r="H439" s="183"/>
      <c r="I439" s="183"/>
      <c r="J439" s="183"/>
      <c r="K439" s="196"/>
      <c r="L439" s="1118"/>
      <c r="M439" s="1119"/>
      <c r="N439" s="1118"/>
      <c r="O439" s="1119"/>
      <c r="P439" s="184"/>
      <c r="Q439" s="184"/>
      <c r="R439" s="184"/>
      <c r="S439" s="175"/>
      <c r="T439" s="175"/>
      <c r="U439" s="175"/>
      <c r="V439" s="175"/>
      <c r="W439" s="175"/>
      <c r="X439" s="175"/>
      <c r="Y439" s="175"/>
      <c r="Z439" s="175"/>
      <c r="AA439" s="175"/>
      <c r="AB439" s="175"/>
      <c r="AC439" s="175"/>
      <c r="AD439" s="1114"/>
      <c r="AE439" s="1114"/>
      <c r="AF439" s="1114"/>
      <c r="AG439" s="1114"/>
      <c r="AH439" s="1114"/>
      <c r="AI439" s="173"/>
      <c r="AJ439" s="173"/>
      <c r="AK439" s="173"/>
      <c r="AL439" s="173"/>
      <c r="AM439" s="330"/>
      <c r="AN439" s="330"/>
      <c r="AO439" s="194"/>
      <c r="AP439" s="330"/>
      <c r="AQ439" s="330"/>
    </row>
    <row r="440" spans="2:43">
      <c r="B440" s="183"/>
      <c r="C440" s="183"/>
      <c r="D440" s="183"/>
      <c r="E440" s="183"/>
      <c r="F440" s="183"/>
      <c r="G440" s="183"/>
      <c r="H440" s="183"/>
      <c r="I440" s="183"/>
      <c r="J440" s="183"/>
      <c r="K440" s="196"/>
      <c r="L440" s="1118"/>
      <c r="M440" s="1119"/>
      <c r="N440" s="1118"/>
      <c r="O440" s="1119"/>
      <c r="P440" s="184"/>
      <c r="Q440" s="184"/>
      <c r="R440" s="184"/>
      <c r="S440" s="175"/>
      <c r="T440" s="175"/>
      <c r="U440" s="175"/>
      <c r="V440" s="175"/>
      <c r="W440" s="175"/>
      <c r="X440" s="175"/>
      <c r="Y440" s="175"/>
      <c r="Z440" s="175"/>
      <c r="AA440" s="175"/>
      <c r="AB440" s="175"/>
      <c r="AC440" s="175"/>
      <c r="AD440" s="1114"/>
      <c r="AE440" s="1114"/>
      <c r="AF440" s="1114"/>
      <c r="AG440" s="1114"/>
      <c r="AH440" s="1114"/>
      <c r="AI440" s="173"/>
      <c r="AJ440" s="173"/>
      <c r="AK440" s="173"/>
      <c r="AL440" s="173"/>
      <c r="AM440" s="330"/>
      <c r="AN440" s="330"/>
      <c r="AO440" s="194"/>
      <c r="AP440" s="330"/>
      <c r="AQ440" s="330"/>
    </row>
    <row r="441" spans="2:43">
      <c r="B441" s="183"/>
      <c r="C441" s="183"/>
      <c r="D441" s="183"/>
      <c r="E441" s="183"/>
      <c r="F441" s="183"/>
      <c r="G441" s="183"/>
      <c r="H441" s="183"/>
      <c r="I441" s="183"/>
      <c r="J441" s="183"/>
      <c r="K441" s="196"/>
      <c r="L441" s="1118"/>
      <c r="M441" s="1119"/>
      <c r="N441" s="1118"/>
      <c r="O441" s="1119"/>
      <c r="P441" s="184"/>
      <c r="Q441" s="184"/>
      <c r="R441" s="184"/>
      <c r="S441" s="175"/>
      <c r="T441" s="175"/>
      <c r="U441" s="175"/>
      <c r="V441" s="175"/>
      <c r="W441" s="175"/>
      <c r="X441" s="175"/>
      <c r="Y441" s="175"/>
      <c r="Z441" s="175"/>
      <c r="AA441" s="175"/>
      <c r="AB441" s="175"/>
      <c r="AC441" s="175"/>
      <c r="AD441" s="1114"/>
      <c r="AE441" s="1114"/>
      <c r="AF441" s="1114"/>
      <c r="AG441" s="1114"/>
      <c r="AH441" s="1114"/>
      <c r="AI441" s="173"/>
      <c r="AJ441" s="173"/>
      <c r="AK441" s="173"/>
      <c r="AL441" s="173"/>
      <c r="AM441" s="330"/>
      <c r="AN441" s="330"/>
      <c r="AO441" s="194"/>
      <c r="AP441" s="330"/>
      <c r="AQ441" s="330"/>
    </row>
    <row r="442" spans="2:43">
      <c r="B442" s="183"/>
      <c r="C442" s="183"/>
      <c r="D442" s="183"/>
      <c r="E442" s="183"/>
      <c r="F442" s="183"/>
      <c r="G442" s="183"/>
      <c r="H442" s="183"/>
      <c r="I442" s="183"/>
      <c r="J442" s="183"/>
      <c r="K442" s="196"/>
      <c r="L442" s="1118"/>
      <c r="M442" s="1119"/>
      <c r="N442" s="1118"/>
      <c r="O442" s="1119"/>
      <c r="P442" s="184"/>
      <c r="Q442" s="184"/>
      <c r="R442" s="184"/>
      <c r="S442" s="175"/>
      <c r="T442" s="175"/>
      <c r="U442" s="175"/>
      <c r="V442" s="175"/>
      <c r="W442" s="175"/>
      <c r="X442" s="175"/>
      <c r="Y442" s="175"/>
      <c r="Z442" s="175"/>
      <c r="AA442" s="175"/>
      <c r="AB442" s="175"/>
      <c r="AC442" s="175"/>
      <c r="AD442" s="1114"/>
      <c r="AE442" s="1114"/>
      <c r="AF442" s="1114"/>
      <c r="AG442" s="1114"/>
      <c r="AH442" s="1114"/>
      <c r="AI442" s="173"/>
      <c r="AJ442" s="173"/>
      <c r="AK442" s="173"/>
      <c r="AL442" s="173"/>
      <c r="AM442" s="330"/>
      <c r="AN442" s="330"/>
      <c r="AO442" s="194"/>
      <c r="AP442" s="330"/>
      <c r="AQ442" s="330"/>
    </row>
    <row r="443" spans="2:43">
      <c r="B443" s="183"/>
      <c r="C443" s="183"/>
      <c r="D443" s="183"/>
      <c r="E443" s="183"/>
      <c r="F443" s="183"/>
      <c r="G443" s="183"/>
      <c r="H443" s="183"/>
      <c r="I443" s="183"/>
      <c r="J443" s="183"/>
      <c r="K443" s="196"/>
      <c r="L443" s="1118"/>
      <c r="M443" s="1119"/>
      <c r="N443" s="1118"/>
      <c r="O443" s="1119"/>
      <c r="P443" s="184"/>
      <c r="Q443" s="184"/>
      <c r="R443" s="184"/>
      <c r="S443" s="175"/>
      <c r="T443" s="175"/>
      <c r="U443" s="175"/>
      <c r="V443" s="175"/>
      <c r="W443" s="175"/>
      <c r="X443" s="175"/>
      <c r="Y443" s="175"/>
      <c r="Z443" s="175"/>
      <c r="AA443" s="175"/>
      <c r="AB443" s="175"/>
      <c r="AC443" s="175"/>
      <c r="AD443" s="1114"/>
      <c r="AE443" s="1114"/>
      <c r="AF443" s="1114"/>
      <c r="AG443" s="1114"/>
      <c r="AH443" s="1114"/>
      <c r="AI443" s="173"/>
      <c r="AJ443" s="173"/>
      <c r="AK443" s="173"/>
      <c r="AL443" s="173"/>
      <c r="AM443" s="330"/>
      <c r="AN443" s="330"/>
      <c r="AO443" s="194"/>
      <c r="AP443" s="330"/>
      <c r="AQ443" s="330"/>
    </row>
    <row r="444" spans="2:43">
      <c r="B444" s="183"/>
      <c r="C444" s="183"/>
      <c r="D444" s="183"/>
      <c r="E444" s="183"/>
      <c r="F444" s="183"/>
      <c r="G444" s="183"/>
      <c r="H444" s="183"/>
      <c r="I444" s="183"/>
      <c r="J444" s="183"/>
      <c r="K444" s="196"/>
      <c r="L444" s="1118"/>
      <c r="M444" s="1119"/>
      <c r="N444" s="1118"/>
      <c r="O444" s="1119"/>
      <c r="P444" s="184"/>
      <c r="Q444" s="184"/>
      <c r="R444" s="184"/>
      <c r="S444" s="175"/>
      <c r="T444" s="175"/>
      <c r="U444" s="175"/>
      <c r="V444" s="175"/>
      <c r="W444" s="175"/>
      <c r="X444" s="175"/>
      <c r="Y444" s="175"/>
      <c r="Z444" s="175"/>
      <c r="AA444" s="175"/>
      <c r="AB444" s="175"/>
      <c r="AC444" s="175"/>
      <c r="AD444" s="1114"/>
      <c r="AE444" s="1114"/>
      <c r="AF444" s="1114"/>
      <c r="AG444" s="1114"/>
      <c r="AH444" s="1114"/>
      <c r="AI444" s="173"/>
      <c r="AJ444" s="173"/>
      <c r="AK444" s="173"/>
      <c r="AL444" s="173"/>
      <c r="AM444" s="330"/>
      <c r="AN444" s="330"/>
      <c r="AO444" s="194"/>
      <c r="AP444" s="330"/>
      <c r="AQ444" s="330"/>
    </row>
    <row r="445" spans="2:43">
      <c r="B445" s="183"/>
      <c r="C445" s="183"/>
      <c r="D445" s="183"/>
      <c r="E445" s="183"/>
      <c r="F445" s="183"/>
      <c r="G445" s="183"/>
      <c r="H445" s="183"/>
      <c r="I445" s="183"/>
      <c r="J445" s="183"/>
      <c r="K445" s="196"/>
      <c r="L445" s="1118"/>
      <c r="M445" s="1119"/>
      <c r="N445" s="1118"/>
      <c r="O445" s="1119"/>
      <c r="P445" s="184"/>
      <c r="Q445" s="184"/>
      <c r="R445" s="184"/>
      <c r="S445" s="175"/>
      <c r="T445" s="175"/>
      <c r="U445" s="175"/>
      <c r="V445" s="175"/>
      <c r="W445" s="175"/>
      <c r="X445" s="175"/>
      <c r="Y445" s="175"/>
      <c r="Z445" s="175"/>
      <c r="AA445" s="175"/>
      <c r="AB445" s="175"/>
      <c r="AC445" s="175"/>
      <c r="AD445" s="1114"/>
      <c r="AE445" s="1114"/>
      <c r="AF445" s="1114"/>
      <c r="AG445" s="1114"/>
      <c r="AH445" s="1114"/>
      <c r="AI445" s="173"/>
      <c r="AJ445" s="173"/>
      <c r="AK445" s="173"/>
      <c r="AL445" s="173"/>
      <c r="AM445" s="330"/>
      <c r="AN445" s="330"/>
      <c r="AO445" s="194"/>
      <c r="AP445" s="330"/>
      <c r="AQ445" s="330"/>
    </row>
    <row r="446" spans="2:43">
      <c r="B446" s="183"/>
      <c r="C446" s="183"/>
      <c r="D446" s="183"/>
      <c r="E446" s="183"/>
      <c r="F446" s="183"/>
      <c r="G446" s="183"/>
      <c r="H446" s="183"/>
      <c r="I446" s="183"/>
      <c r="J446" s="183"/>
      <c r="K446" s="196"/>
      <c r="L446" s="1118"/>
      <c r="M446" s="1119"/>
      <c r="N446" s="1118"/>
      <c r="O446" s="1119"/>
      <c r="P446" s="184"/>
      <c r="Q446" s="184"/>
      <c r="R446" s="184"/>
      <c r="S446" s="175"/>
      <c r="T446" s="175"/>
      <c r="U446" s="175"/>
      <c r="V446" s="175"/>
      <c r="W446" s="175"/>
      <c r="X446" s="175"/>
      <c r="Y446" s="175"/>
      <c r="Z446" s="175"/>
      <c r="AA446" s="175"/>
      <c r="AB446" s="175"/>
      <c r="AC446" s="175"/>
      <c r="AD446" s="1114"/>
      <c r="AE446" s="1114"/>
      <c r="AF446" s="1114"/>
      <c r="AG446" s="1114"/>
      <c r="AH446" s="1114"/>
      <c r="AI446" s="173"/>
      <c r="AJ446" s="173"/>
      <c r="AK446" s="173"/>
      <c r="AL446" s="173"/>
      <c r="AM446" s="330"/>
      <c r="AN446" s="330"/>
      <c r="AO446" s="194"/>
      <c r="AP446" s="330"/>
      <c r="AQ446" s="330"/>
    </row>
    <row r="447" spans="2:43">
      <c r="B447" s="183"/>
      <c r="C447" s="183"/>
      <c r="D447" s="183"/>
      <c r="E447" s="183"/>
      <c r="F447" s="183"/>
      <c r="G447" s="183"/>
      <c r="H447" s="183"/>
      <c r="I447" s="183"/>
      <c r="J447" s="183"/>
      <c r="K447" s="196"/>
      <c r="L447" s="1118"/>
      <c r="M447" s="1119"/>
      <c r="N447" s="1118"/>
      <c r="O447" s="1119"/>
      <c r="P447" s="184"/>
      <c r="Q447" s="184"/>
      <c r="R447" s="184"/>
      <c r="S447" s="175"/>
      <c r="T447" s="175"/>
      <c r="U447" s="175"/>
      <c r="V447" s="175"/>
      <c r="W447" s="175"/>
      <c r="X447" s="175"/>
      <c r="Y447" s="175"/>
      <c r="Z447" s="175"/>
      <c r="AA447" s="175"/>
      <c r="AB447" s="175"/>
      <c r="AC447" s="175"/>
      <c r="AD447" s="1114"/>
      <c r="AE447" s="1114"/>
      <c r="AF447" s="1114"/>
      <c r="AG447" s="1114"/>
      <c r="AH447" s="1114"/>
      <c r="AI447" s="173"/>
      <c r="AJ447" s="173"/>
      <c r="AK447" s="173"/>
      <c r="AL447" s="173"/>
      <c r="AM447" s="330"/>
      <c r="AN447" s="330"/>
      <c r="AO447" s="194"/>
      <c r="AP447" s="330"/>
      <c r="AQ447" s="330"/>
    </row>
    <row r="448" spans="2:43">
      <c r="B448" s="183"/>
      <c r="C448" s="183"/>
      <c r="D448" s="183"/>
      <c r="E448" s="183"/>
      <c r="F448" s="183"/>
      <c r="G448" s="183"/>
      <c r="H448" s="183"/>
      <c r="I448" s="183"/>
      <c r="J448" s="183"/>
      <c r="K448" s="196"/>
      <c r="L448" s="1118"/>
      <c r="M448" s="1119"/>
      <c r="N448" s="1118"/>
      <c r="O448" s="1119"/>
      <c r="P448" s="184"/>
      <c r="Q448" s="184"/>
      <c r="R448" s="184"/>
      <c r="S448" s="175"/>
      <c r="T448" s="175"/>
      <c r="U448" s="175"/>
      <c r="V448" s="175"/>
      <c r="W448" s="175"/>
      <c r="X448" s="175"/>
      <c r="Y448" s="175"/>
      <c r="Z448" s="175"/>
      <c r="AA448" s="175"/>
      <c r="AB448" s="175"/>
      <c r="AC448" s="175"/>
      <c r="AD448" s="1114"/>
      <c r="AE448" s="1114"/>
      <c r="AF448" s="1114"/>
      <c r="AG448" s="1114"/>
      <c r="AH448" s="1114"/>
      <c r="AI448" s="173"/>
      <c r="AJ448" s="173"/>
      <c r="AK448" s="173"/>
      <c r="AL448" s="173"/>
      <c r="AM448" s="330"/>
      <c r="AN448" s="330"/>
      <c r="AO448" s="194"/>
      <c r="AP448" s="330"/>
      <c r="AQ448" s="330"/>
    </row>
    <row r="449" spans="2:43">
      <c r="B449" s="183"/>
      <c r="C449" s="183"/>
      <c r="D449" s="183"/>
      <c r="E449" s="183"/>
      <c r="F449" s="183"/>
      <c r="G449" s="183"/>
      <c r="H449" s="183"/>
      <c r="I449" s="183"/>
      <c r="J449" s="183"/>
      <c r="K449" s="196"/>
      <c r="L449" s="1118"/>
      <c r="M449" s="1119"/>
      <c r="N449" s="1118"/>
      <c r="O449" s="1119"/>
      <c r="P449" s="184"/>
      <c r="Q449" s="184"/>
      <c r="R449" s="184"/>
      <c r="S449" s="175"/>
      <c r="T449" s="175"/>
      <c r="U449" s="175"/>
      <c r="V449" s="175"/>
      <c r="W449" s="175"/>
      <c r="X449" s="175"/>
      <c r="Y449" s="175"/>
      <c r="Z449" s="175"/>
      <c r="AA449" s="175"/>
      <c r="AB449" s="175"/>
      <c r="AC449" s="175"/>
      <c r="AD449" s="1114"/>
      <c r="AE449" s="1114"/>
      <c r="AF449" s="1114"/>
      <c r="AG449" s="1114"/>
      <c r="AH449" s="1114"/>
      <c r="AI449" s="173"/>
      <c r="AJ449" s="173"/>
      <c r="AK449" s="173"/>
      <c r="AL449" s="173"/>
      <c r="AM449" s="330"/>
      <c r="AN449" s="330"/>
      <c r="AO449" s="194"/>
      <c r="AP449" s="330"/>
      <c r="AQ449" s="330"/>
    </row>
    <row r="450" spans="2:43">
      <c r="B450" s="183"/>
      <c r="C450" s="183"/>
      <c r="D450" s="183"/>
      <c r="E450" s="183"/>
      <c r="F450" s="183"/>
      <c r="G450" s="183"/>
      <c r="H450" s="183"/>
      <c r="I450" s="183"/>
      <c r="J450" s="183"/>
      <c r="K450" s="196"/>
      <c r="L450" s="1118"/>
      <c r="M450" s="1119"/>
      <c r="N450" s="1118"/>
      <c r="O450" s="1119"/>
      <c r="P450" s="184"/>
      <c r="Q450" s="184"/>
      <c r="R450" s="184"/>
      <c r="S450" s="175"/>
      <c r="T450" s="175"/>
      <c r="U450" s="175"/>
      <c r="V450" s="175"/>
      <c r="W450" s="175"/>
      <c r="X450" s="175"/>
      <c r="Y450" s="175"/>
      <c r="Z450" s="175"/>
      <c r="AA450" s="175"/>
      <c r="AB450" s="175"/>
      <c r="AC450" s="175"/>
      <c r="AD450" s="1114"/>
      <c r="AE450" s="1114"/>
      <c r="AF450" s="1114"/>
      <c r="AG450" s="1114"/>
      <c r="AH450" s="1114"/>
      <c r="AI450" s="173"/>
      <c r="AJ450" s="173"/>
      <c r="AK450" s="173"/>
      <c r="AL450" s="173"/>
      <c r="AM450" s="330"/>
      <c r="AN450" s="330"/>
      <c r="AO450" s="194"/>
      <c r="AP450" s="330"/>
      <c r="AQ450" s="330"/>
    </row>
    <row r="451" spans="2:43">
      <c r="B451" s="183"/>
      <c r="C451" s="183"/>
      <c r="D451" s="183"/>
      <c r="E451" s="183"/>
      <c r="F451" s="183"/>
      <c r="G451" s="183"/>
      <c r="H451" s="183"/>
      <c r="I451" s="183"/>
      <c r="J451" s="183"/>
      <c r="K451" s="196"/>
      <c r="L451" s="1118"/>
      <c r="M451" s="1119"/>
      <c r="N451" s="1118"/>
      <c r="O451" s="1119"/>
      <c r="P451" s="184"/>
      <c r="Q451" s="184"/>
      <c r="R451" s="184"/>
      <c r="S451" s="175"/>
      <c r="T451" s="175"/>
      <c r="U451" s="175"/>
      <c r="V451" s="175"/>
      <c r="W451" s="175"/>
      <c r="X451" s="175"/>
      <c r="Y451" s="175"/>
      <c r="Z451" s="175"/>
      <c r="AA451" s="175"/>
      <c r="AB451" s="175"/>
      <c r="AC451" s="175"/>
      <c r="AD451" s="1114"/>
      <c r="AE451" s="1114"/>
      <c r="AF451" s="1114"/>
      <c r="AG451" s="1114"/>
      <c r="AH451" s="1114"/>
      <c r="AI451" s="173"/>
      <c r="AJ451" s="173"/>
      <c r="AK451" s="173"/>
      <c r="AL451" s="173"/>
      <c r="AM451" s="330"/>
      <c r="AN451" s="330"/>
      <c r="AO451" s="194"/>
      <c r="AP451" s="330"/>
      <c r="AQ451" s="330"/>
    </row>
    <row r="452" spans="2:43">
      <c r="B452" s="183"/>
      <c r="C452" s="183"/>
      <c r="D452" s="183"/>
      <c r="E452" s="183"/>
      <c r="F452" s="183"/>
      <c r="G452" s="183"/>
      <c r="H452" s="183"/>
      <c r="I452" s="183"/>
      <c r="J452" s="183"/>
      <c r="K452" s="196"/>
      <c r="L452" s="1118"/>
      <c r="M452" s="1119"/>
      <c r="N452" s="1118"/>
      <c r="O452" s="1119"/>
      <c r="P452" s="184"/>
      <c r="Q452" s="184"/>
      <c r="R452" s="184"/>
      <c r="S452" s="175"/>
      <c r="T452" s="175"/>
      <c r="U452" s="175"/>
      <c r="V452" s="175"/>
      <c r="W452" s="175"/>
      <c r="X452" s="175"/>
      <c r="Y452" s="175"/>
      <c r="Z452" s="175"/>
      <c r="AA452" s="175"/>
      <c r="AB452" s="175"/>
      <c r="AC452" s="175"/>
      <c r="AD452" s="1114"/>
      <c r="AE452" s="1114"/>
      <c r="AF452" s="1114"/>
      <c r="AG452" s="1114"/>
      <c r="AH452" s="1114"/>
      <c r="AI452" s="173"/>
      <c r="AJ452" s="173"/>
      <c r="AK452" s="173"/>
      <c r="AL452" s="173"/>
      <c r="AM452" s="330"/>
      <c r="AN452" s="330"/>
      <c r="AO452" s="194"/>
      <c r="AP452" s="330"/>
      <c r="AQ452" s="330"/>
    </row>
    <row r="453" spans="2:43">
      <c r="B453" s="183"/>
      <c r="C453" s="183"/>
      <c r="D453" s="183"/>
      <c r="E453" s="183"/>
      <c r="F453" s="183"/>
      <c r="G453" s="183"/>
      <c r="H453" s="183"/>
      <c r="I453" s="183"/>
      <c r="J453" s="183"/>
      <c r="K453" s="196"/>
      <c r="L453" s="1118"/>
      <c r="M453" s="1119"/>
      <c r="N453" s="1118"/>
      <c r="O453" s="1119"/>
      <c r="P453" s="184"/>
      <c r="Q453" s="184"/>
      <c r="R453" s="184"/>
      <c r="S453" s="175"/>
      <c r="T453" s="175"/>
      <c r="U453" s="175"/>
      <c r="V453" s="175"/>
      <c r="W453" s="175"/>
      <c r="X453" s="175"/>
      <c r="Y453" s="175"/>
      <c r="Z453" s="175"/>
      <c r="AA453" s="175"/>
      <c r="AB453" s="175"/>
      <c r="AC453" s="175"/>
      <c r="AD453" s="1114"/>
      <c r="AE453" s="1114"/>
      <c r="AF453" s="1114"/>
      <c r="AG453" s="1114"/>
      <c r="AH453" s="1114"/>
      <c r="AI453" s="173"/>
      <c r="AJ453" s="173"/>
      <c r="AK453" s="173"/>
      <c r="AL453" s="173"/>
      <c r="AM453" s="330"/>
      <c r="AN453" s="330"/>
      <c r="AO453" s="194"/>
      <c r="AP453" s="330"/>
      <c r="AQ453" s="330"/>
    </row>
    <row r="454" spans="2:43">
      <c r="B454" s="183"/>
      <c r="C454" s="183"/>
      <c r="D454" s="183"/>
      <c r="E454" s="183"/>
      <c r="F454" s="183"/>
      <c r="G454" s="183"/>
      <c r="H454" s="183"/>
      <c r="I454" s="183"/>
      <c r="J454" s="183"/>
      <c r="K454" s="196"/>
      <c r="L454" s="1118"/>
      <c r="M454" s="1119"/>
      <c r="N454" s="1118"/>
      <c r="O454" s="1119"/>
      <c r="P454" s="184"/>
      <c r="Q454" s="184"/>
      <c r="R454" s="184"/>
      <c r="S454" s="175"/>
      <c r="T454" s="175"/>
      <c r="U454" s="175"/>
      <c r="V454" s="175"/>
      <c r="W454" s="175"/>
      <c r="X454" s="175"/>
      <c r="Y454" s="175"/>
      <c r="Z454" s="175"/>
      <c r="AA454" s="175"/>
      <c r="AB454" s="175"/>
      <c r="AC454" s="175"/>
      <c r="AD454" s="1114"/>
      <c r="AE454" s="1114"/>
      <c r="AF454" s="1114"/>
      <c r="AG454" s="1114"/>
      <c r="AH454" s="1114"/>
      <c r="AI454" s="173"/>
      <c r="AJ454" s="173"/>
      <c r="AK454" s="173"/>
      <c r="AL454" s="173"/>
      <c r="AM454" s="330"/>
      <c r="AN454" s="330"/>
      <c r="AO454" s="194"/>
      <c r="AP454" s="330"/>
      <c r="AQ454" s="330"/>
    </row>
    <row r="455" spans="2:43">
      <c r="B455" s="183"/>
      <c r="C455" s="183"/>
      <c r="D455" s="183"/>
      <c r="E455" s="183"/>
      <c r="F455" s="183"/>
      <c r="G455" s="183"/>
      <c r="H455" s="183"/>
      <c r="I455" s="183"/>
      <c r="J455" s="183"/>
      <c r="K455" s="196"/>
      <c r="L455" s="1118"/>
      <c r="M455" s="1119"/>
      <c r="N455" s="1118"/>
      <c r="O455" s="1119"/>
      <c r="P455" s="184"/>
      <c r="Q455" s="184"/>
      <c r="R455" s="184"/>
      <c r="S455" s="175"/>
      <c r="T455" s="175"/>
      <c r="U455" s="175"/>
      <c r="V455" s="175"/>
      <c r="W455" s="175"/>
      <c r="X455" s="175"/>
      <c r="Y455" s="175"/>
      <c r="Z455" s="175"/>
      <c r="AA455" s="175"/>
      <c r="AB455" s="175"/>
      <c r="AC455" s="175"/>
      <c r="AD455" s="1114"/>
      <c r="AE455" s="1114"/>
      <c r="AF455" s="1114"/>
      <c r="AG455" s="1114"/>
      <c r="AH455" s="1114"/>
      <c r="AI455" s="173"/>
      <c r="AJ455" s="173"/>
      <c r="AK455" s="173"/>
      <c r="AL455" s="173"/>
      <c r="AM455" s="330"/>
      <c r="AN455" s="330"/>
      <c r="AO455" s="194"/>
      <c r="AP455" s="330"/>
      <c r="AQ455" s="330"/>
    </row>
    <row r="456" spans="2:43">
      <c r="B456" s="183"/>
      <c r="C456" s="183"/>
      <c r="D456" s="183"/>
      <c r="E456" s="183"/>
      <c r="F456" s="183"/>
      <c r="G456" s="183"/>
      <c r="H456" s="183"/>
      <c r="I456" s="183"/>
      <c r="J456" s="183"/>
      <c r="K456" s="196"/>
      <c r="L456" s="1118"/>
      <c r="M456" s="1119"/>
      <c r="N456" s="1118"/>
      <c r="O456" s="1119"/>
      <c r="P456" s="184"/>
      <c r="Q456" s="184"/>
      <c r="R456" s="184"/>
      <c r="S456" s="175"/>
      <c r="T456" s="175"/>
      <c r="U456" s="175"/>
      <c r="V456" s="175"/>
      <c r="W456" s="175"/>
      <c r="X456" s="175"/>
      <c r="Y456" s="175"/>
      <c r="Z456" s="175"/>
      <c r="AA456" s="175"/>
      <c r="AB456" s="175"/>
      <c r="AC456" s="175"/>
      <c r="AD456" s="1114"/>
      <c r="AE456" s="1114"/>
      <c r="AF456" s="1114"/>
      <c r="AG456" s="1114"/>
      <c r="AH456" s="1114"/>
      <c r="AI456" s="173"/>
      <c r="AJ456" s="173"/>
      <c r="AK456" s="173"/>
      <c r="AL456" s="173"/>
      <c r="AM456" s="330"/>
      <c r="AN456" s="330"/>
      <c r="AO456" s="194"/>
      <c r="AP456" s="330"/>
      <c r="AQ456" s="330"/>
    </row>
    <row r="457" spans="2:43">
      <c r="B457" s="183"/>
      <c r="C457" s="183"/>
      <c r="D457" s="183"/>
      <c r="E457" s="183"/>
      <c r="F457" s="183"/>
      <c r="G457" s="183"/>
      <c r="H457" s="183"/>
      <c r="I457" s="183"/>
      <c r="J457" s="183"/>
      <c r="K457" s="196"/>
      <c r="L457" s="1118"/>
      <c r="M457" s="1119"/>
      <c r="N457" s="1118"/>
      <c r="O457" s="1119"/>
      <c r="P457" s="184"/>
      <c r="Q457" s="184"/>
      <c r="R457" s="184"/>
      <c r="S457" s="175"/>
      <c r="T457" s="175"/>
      <c r="U457" s="175"/>
      <c r="V457" s="175"/>
      <c r="W457" s="175"/>
      <c r="X457" s="175"/>
      <c r="Y457" s="175"/>
      <c r="Z457" s="175"/>
      <c r="AA457" s="175"/>
      <c r="AB457" s="175"/>
      <c r="AC457" s="175"/>
      <c r="AD457" s="1114"/>
      <c r="AE457" s="1114"/>
      <c r="AF457" s="1114"/>
      <c r="AG457" s="1114"/>
      <c r="AH457" s="1114"/>
      <c r="AI457" s="173"/>
      <c r="AJ457" s="173"/>
      <c r="AK457" s="173"/>
      <c r="AL457" s="173"/>
      <c r="AM457" s="330"/>
      <c r="AN457" s="330"/>
      <c r="AO457" s="194"/>
      <c r="AP457" s="330"/>
      <c r="AQ457" s="330"/>
    </row>
    <row r="458" spans="2:43">
      <c r="B458" s="183"/>
      <c r="C458" s="183"/>
      <c r="D458" s="183"/>
      <c r="E458" s="183"/>
      <c r="F458" s="183"/>
      <c r="G458" s="183"/>
      <c r="H458" s="183"/>
      <c r="I458" s="183"/>
      <c r="J458" s="183"/>
      <c r="K458" s="196"/>
      <c r="L458" s="1118"/>
      <c r="M458" s="1119"/>
      <c r="N458" s="1118"/>
      <c r="O458" s="1119"/>
      <c r="P458" s="184"/>
      <c r="Q458" s="184"/>
      <c r="R458" s="184"/>
      <c r="S458" s="175"/>
      <c r="T458" s="175"/>
      <c r="U458" s="175"/>
      <c r="V458" s="175"/>
      <c r="W458" s="175"/>
      <c r="X458" s="175"/>
      <c r="Y458" s="175"/>
      <c r="Z458" s="175"/>
      <c r="AA458" s="175"/>
      <c r="AB458" s="175"/>
      <c r="AC458" s="175"/>
      <c r="AD458" s="1114"/>
      <c r="AE458" s="1114"/>
      <c r="AF458" s="1114"/>
      <c r="AG458" s="1114"/>
      <c r="AH458" s="1114"/>
      <c r="AI458" s="173"/>
      <c r="AJ458" s="173"/>
      <c r="AK458" s="173"/>
      <c r="AL458" s="173"/>
      <c r="AM458" s="330"/>
      <c r="AN458" s="330"/>
      <c r="AO458" s="194"/>
      <c r="AP458" s="330"/>
      <c r="AQ458" s="330"/>
    </row>
    <row r="459" spans="2:43">
      <c r="B459" s="183"/>
      <c r="C459" s="183"/>
      <c r="D459" s="183"/>
      <c r="E459" s="183"/>
      <c r="F459" s="183"/>
      <c r="G459" s="183"/>
      <c r="H459" s="183"/>
      <c r="I459" s="183"/>
      <c r="J459" s="183"/>
      <c r="K459" s="196"/>
      <c r="L459" s="1118"/>
      <c r="M459" s="1119"/>
      <c r="N459" s="1118"/>
      <c r="O459" s="1119"/>
      <c r="P459" s="184"/>
      <c r="Q459" s="184"/>
      <c r="R459" s="184"/>
      <c r="S459" s="175"/>
      <c r="T459" s="175"/>
      <c r="U459" s="175"/>
      <c r="V459" s="175"/>
      <c r="W459" s="175"/>
      <c r="X459" s="175"/>
      <c r="Y459" s="175"/>
      <c r="Z459" s="175"/>
      <c r="AA459" s="175"/>
      <c r="AB459" s="175"/>
      <c r="AC459" s="175"/>
      <c r="AD459" s="1114"/>
      <c r="AE459" s="1114"/>
      <c r="AF459" s="1114"/>
      <c r="AG459" s="1114"/>
      <c r="AH459" s="1114"/>
      <c r="AI459" s="173"/>
      <c r="AJ459" s="173"/>
      <c r="AK459" s="173"/>
      <c r="AL459" s="173"/>
      <c r="AM459" s="330"/>
      <c r="AN459" s="330"/>
      <c r="AO459" s="194"/>
      <c r="AP459" s="330"/>
      <c r="AQ459" s="330"/>
    </row>
    <row r="460" spans="2:43">
      <c r="B460" s="183"/>
      <c r="C460" s="183"/>
      <c r="D460" s="183"/>
      <c r="E460" s="183"/>
      <c r="F460" s="183"/>
      <c r="G460" s="183"/>
      <c r="H460" s="183"/>
      <c r="I460" s="183"/>
      <c r="J460" s="183"/>
      <c r="K460" s="196"/>
      <c r="L460" s="1118"/>
      <c r="M460" s="1119"/>
      <c r="N460" s="1118"/>
      <c r="O460" s="1119"/>
      <c r="P460" s="184"/>
      <c r="Q460" s="184"/>
      <c r="R460" s="184"/>
      <c r="S460" s="175"/>
      <c r="T460" s="175"/>
      <c r="U460" s="175"/>
      <c r="V460" s="175"/>
      <c r="W460" s="175"/>
      <c r="X460" s="175"/>
      <c r="Y460" s="175"/>
      <c r="Z460" s="175"/>
      <c r="AA460" s="175"/>
      <c r="AB460" s="175"/>
      <c r="AC460" s="175"/>
      <c r="AD460" s="1114"/>
      <c r="AE460" s="1114"/>
      <c r="AF460" s="1114"/>
      <c r="AG460" s="1114"/>
      <c r="AH460" s="1114"/>
      <c r="AI460" s="173"/>
      <c r="AJ460" s="173"/>
      <c r="AK460" s="173"/>
      <c r="AL460" s="173"/>
      <c r="AM460" s="330"/>
      <c r="AN460" s="330"/>
      <c r="AO460" s="194"/>
      <c r="AP460" s="330"/>
      <c r="AQ460" s="330"/>
    </row>
    <row r="461" spans="2:43">
      <c r="B461" s="183"/>
      <c r="C461" s="183"/>
      <c r="D461" s="183"/>
      <c r="E461" s="183"/>
      <c r="F461" s="183"/>
      <c r="G461" s="183"/>
      <c r="H461" s="183"/>
      <c r="I461" s="183"/>
      <c r="J461" s="183"/>
      <c r="K461" s="196"/>
      <c r="L461" s="1118"/>
      <c r="M461" s="1119"/>
      <c r="N461" s="1118"/>
      <c r="O461" s="1119"/>
      <c r="P461" s="184"/>
      <c r="Q461" s="184"/>
      <c r="R461" s="184"/>
      <c r="S461" s="175"/>
      <c r="T461" s="175"/>
      <c r="U461" s="175"/>
      <c r="V461" s="175"/>
      <c r="W461" s="175"/>
      <c r="X461" s="175"/>
      <c r="Y461" s="175"/>
      <c r="Z461" s="175"/>
      <c r="AA461" s="175"/>
      <c r="AB461" s="175"/>
      <c r="AC461" s="175"/>
      <c r="AD461" s="1114"/>
      <c r="AE461" s="1114"/>
      <c r="AF461" s="1114"/>
      <c r="AG461" s="1114"/>
      <c r="AH461" s="1114"/>
      <c r="AI461" s="173"/>
      <c r="AJ461" s="173"/>
      <c r="AK461" s="173"/>
      <c r="AL461" s="173"/>
      <c r="AM461" s="330"/>
      <c r="AN461" s="330"/>
      <c r="AO461" s="194"/>
      <c r="AP461" s="330"/>
      <c r="AQ461" s="330"/>
    </row>
    <row r="462" spans="2:43">
      <c r="B462" s="183"/>
      <c r="C462" s="183"/>
      <c r="D462" s="183"/>
      <c r="E462" s="183"/>
      <c r="F462" s="183"/>
      <c r="G462" s="183"/>
      <c r="H462" s="183"/>
      <c r="I462" s="183"/>
      <c r="J462" s="183"/>
      <c r="K462" s="196"/>
      <c r="L462" s="1118"/>
      <c r="M462" s="1119"/>
      <c r="N462" s="1118"/>
      <c r="O462" s="1119"/>
      <c r="P462" s="184"/>
      <c r="Q462" s="184"/>
      <c r="R462" s="184"/>
      <c r="S462" s="175"/>
      <c r="T462" s="175"/>
      <c r="U462" s="175"/>
      <c r="V462" s="175"/>
      <c r="W462" s="175"/>
      <c r="X462" s="175"/>
      <c r="Y462" s="175"/>
      <c r="Z462" s="175"/>
      <c r="AA462" s="175"/>
      <c r="AB462" s="175"/>
      <c r="AC462" s="175"/>
      <c r="AD462" s="1114"/>
      <c r="AE462" s="1114"/>
      <c r="AF462" s="1114"/>
      <c r="AG462" s="1114"/>
      <c r="AH462" s="1114"/>
      <c r="AI462" s="173"/>
      <c r="AJ462" s="173"/>
      <c r="AK462" s="173"/>
      <c r="AL462" s="173"/>
      <c r="AM462" s="330"/>
      <c r="AN462" s="330"/>
      <c r="AO462" s="194"/>
      <c r="AP462" s="330"/>
      <c r="AQ462" s="330"/>
    </row>
    <row r="463" spans="2:43">
      <c r="B463" s="183"/>
      <c r="C463" s="183"/>
      <c r="D463" s="183"/>
      <c r="E463" s="183"/>
      <c r="F463" s="183"/>
      <c r="G463" s="183"/>
      <c r="H463" s="183"/>
      <c r="I463" s="183"/>
      <c r="J463" s="183"/>
      <c r="K463" s="196"/>
      <c r="L463" s="1118"/>
      <c r="M463" s="1119"/>
      <c r="N463" s="1118"/>
      <c r="O463" s="1119"/>
      <c r="P463" s="184"/>
      <c r="Q463" s="184"/>
      <c r="R463" s="184"/>
      <c r="S463" s="175"/>
      <c r="T463" s="175"/>
      <c r="U463" s="175"/>
      <c r="V463" s="175"/>
      <c r="W463" s="175"/>
      <c r="X463" s="175"/>
      <c r="Y463" s="175"/>
      <c r="Z463" s="175"/>
      <c r="AA463" s="175"/>
      <c r="AB463" s="175"/>
      <c r="AC463" s="175"/>
      <c r="AD463" s="1114"/>
      <c r="AE463" s="1114"/>
      <c r="AF463" s="1114"/>
      <c r="AG463" s="1114"/>
      <c r="AH463" s="1114"/>
      <c r="AI463" s="173"/>
      <c r="AJ463" s="173"/>
      <c r="AK463" s="173"/>
      <c r="AL463" s="173"/>
      <c r="AM463" s="330"/>
      <c r="AN463" s="330"/>
      <c r="AO463" s="194"/>
      <c r="AP463" s="330"/>
      <c r="AQ463" s="330"/>
    </row>
    <row r="464" spans="2:43">
      <c r="B464" s="183"/>
      <c r="C464" s="183"/>
      <c r="D464" s="183"/>
      <c r="E464" s="183"/>
      <c r="F464" s="183"/>
      <c r="G464" s="183"/>
      <c r="H464" s="183"/>
      <c r="I464" s="183"/>
      <c r="J464" s="183"/>
      <c r="K464" s="196"/>
      <c r="L464" s="1118"/>
      <c r="M464" s="1119"/>
      <c r="N464" s="1118"/>
      <c r="O464" s="1119"/>
      <c r="P464" s="184"/>
      <c r="Q464" s="184"/>
      <c r="R464" s="184"/>
      <c r="S464" s="175"/>
      <c r="T464" s="175"/>
      <c r="U464" s="175"/>
      <c r="V464" s="175"/>
      <c r="W464" s="175"/>
      <c r="X464" s="175"/>
      <c r="Y464" s="175"/>
      <c r="Z464" s="175"/>
      <c r="AA464" s="175"/>
      <c r="AB464" s="175"/>
      <c r="AC464" s="175"/>
      <c r="AD464" s="1114"/>
      <c r="AE464" s="1114"/>
      <c r="AF464" s="1114"/>
      <c r="AG464" s="1114"/>
      <c r="AH464" s="1114"/>
      <c r="AI464" s="173"/>
      <c r="AJ464" s="173"/>
      <c r="AK464" s="173"/>
      <c r="AL464" s="173"/>
      <c r="AM464" s="330"/>
      <c r="AN464" s="330"/>
      <c r="AO464" s="194"/>
      <c r="AP464" s="330"/>
      <c r="AQ464" s="330"/>
    </row>
    <row r="465" spans="2:43">
      <c r="B465" s="183"/>
      <c r="C465" s="183"/>
      <c r="D465" s="183"/>
      <c r="E465" s="183"/>
      <c r="F465" s="183"/>
      <c r="G465" s="183"/>
      <c r="H465" s="183"/>
      <c r="I465" s="183"/>
      <c r="J465" s="183"/>
      <c r="K465" s="196"/>
      <c r="L465" s="1118"/>
      <c r="M465" s="1119"/>
      <c r="N465" s="1118"/>
      <c r="O465" s="1119"/>
      <c r="P465" s="184"/>
      <c r="Q465" s="184"/>
      <c r="R465" s="184"/>
      <c r="S465" s="175"/>
      <c r="T465" s="175"/>
      <c r="U465" s="175"/>
      <c r="V465" s="175"/>
      <c r="W465" s="175"/>
      <c r="X465" s="175"/>
      <c r="Y465" s="175"/>
      <c r="Z465" s="175"/>
      <c r="AA465" s="175"/>
      <c r="AB465" s="175"/>
      <c r="AC465" s="175"/>
      <c r="AD465" s="1114"/>
      <c r="AE465" s="1114"/>
      <c r="AF465" s="1114"/>
      <c r="AG465" s="1114"/>
      <c r="AH465" s="1114"/>
      <c r="AI465" s="173"/>
      <c r="AJ465" s="173"/>
      <c r="AK465" s="173"/>
      <c r="AL465" s="173"/>
      <c r="AM465" s="330"/>
      <c r="AN465" s="330"/>
      <c r="AO465" s="194"/>
      <c r="AP465" s="330"/>
      <c r="AQ465" s="330"/>
    </row>
    <row r="466" spans="2:43">
      <c r="B466" s="183"/>
      <c r="C466" s="183"/>
      <c r="D466" s="183"/>
      <c r="E466" s="183"/>
      <c r="F466" s="183"/>
      <c r="G466" s="183"/>
      <c r="H466" s="183"/>
      <c r="I466" s="183"/>
      <c r="J466" s="183"/>
      <c r="K466" s="196"/>
      <c r="L466" s="1118"/>
      <c r="M466" s="1119"/>
      <c r="N466" s="1118"/>
      <c r="O466" s="1119"/>
      <c r="P466" s="184"/>
      <c r="Q466" s="184"/>
      <c r="R466" s="184"/>
      <c r="S466" s="175"/>
      <c r="T466" s="175"/>
      <c r="U466" s="175"/>
      <c r="V466" s="175"/>
      <c r="W466" s="175"/>
      <c r="X466" s="175"/>
      <c r="Y466" s="175"/>
      <c r="Z466" s="175"/>
      <c r="AA466" s="175"/>
      <c r="AB466" s="175"/>
      <c r="AC466" s="175"/>
      <c r="AD466" s="1114"/>
      <c r="AE466" s="1114"/>
      <c r="AF466" s="1114"/>
      <c r="AG466" s="1114"/>
      <c r="AH466" s="1114"/>
      <c r="AI466" s="173"/>
      <c r="AJ466" s="173"/>
      <c r="AK466" s="173"/>
      <c r="AL466" s="173"/>
      <c r="AM466" s="330"/>
      <c r="AN466" s="330"/>
      <c r="AO466" s="194"/>
      <c r="AP466" s="330"/>
      <c r="AQ466" s="330"/>
    </row>
    <row r="467" spans="2:43">
      <c r="B467" s="183"/>
      <c r="C467" s="183"/>
      <c r="D467" s="183"/>
      <c r="E467" s="183"/>
      <c r="F467" s="183"/>
      <c r="G467" s="183"/>
      <c r="H467" s="183"/>
      <c r="I467" s="183"/>
      <c r="J467" s="183"/>
      <c r="K467" s="196"/>
      <c r="L467" s="1118"/>
      <c r="M467" s="1119"/>
      <c r="N467" s="1118"/>
      <c r="O467" s="1119"/>
      <c r="P467" s="184"/>
      <c r="Q467" s="184"/>
      <c r="R467" s="184"/>
      <c r="S467" s="175"/>
      <c r="T467" s="175"/>
      <c r="U467" s="175"/>
      <c r="V467" s="175"/>
      <c r="W467" s="175"/>
      <c r="X467" s="175"/>
      <c r="Y467" s="175"/>
      <c r="Z467" s="175"/>
      <c r="AA467" s="175"/>
      <c r="AB467" s="175"/>
      <c r="AC467" s="175"/>
      <c r="AD467" s="1114"/>
      <c r="AE467" s="1114"/>
      <c r="AF467" s="1114"/>
      <c r="AG467" s="1114"/>
      <c r="AH467" s="1114"/>
      <c r="AI467" s="173"/>
      <c r="AJ467" s="173"/>
      <c r="AK467" s="173"/>
      <c r="AL467" s="173"/>
      <c r="AM467" s="330"/>
      <c r="AN467" s="330"/>
      <c r="AO467" s="194"/>
      <c r="AP467" s="330"/>
      <c r="AQ467" s="330"/>
    </row>
    <row r="468" spans="2:43">
      <c r="B468" s="183"/>
      <c r="C468" s="183"/>
      <c r="D468" s="183"/>
      <c r="E468" s="183"/>
      <c r="F468" s="183"/>
      <c r="G468" s="183"/>
      <c r="H468" s="183"/>
      <c r="I468" s="183"/>
      <c r="J468" s="183"/>
      <c r="K468" s="196"/>
      <c r="L468" s="1118"/>
      <c r="M468" s="1119"/>
      <c r="N468" s="1118"/>
      <c r="O468" s="1119"/>
      <c r="P468" s="184"/>
      <c r="Q468" s="184"/>
      <c r="R468" s="184"/>
      <c r="S468" s="175"/>
      <c r="T468" s="175"/>
      <c r="U468" s="175"/>
      <c r="V468" s="175"/>
      <c r="W468" s="175"/>
      <c r="X468" s="175"/>
      <c r="Y468" s="175"/>
      <c r="Z468" s="175"/>
      <c r="AA468" s="175"/>
      <c r="AB468" s="175"/>
      <c r="AC468" s="175"/>
      <c r="AD468" s="1114"/>
      <c r="AE468" s="1114"/>
      <c r="AF468" s="1114"/>
      <c r="AG468" s="1114"/>
      <c r="AH468" s="1114"/>
      <c r="AI468" s="173"/>
      <c r="AJ468" s="173"/>
      <c r="AK468" s="173"/>
      <c r="AL468" s="173"/>
      <c r="AM468" s="330"/>
      <c r="AN468" s="330"/>
      <c r="AO468" s="194"/>
      <c r="AP468" s="330"/>
      <c r="AQ468" s="330"/>
    </row>
    <row r="469" spans="2:43">
      <c r="B469" s="183"/>
      <c r="C469" s="183"/>
      <c r="D469" s="183"/>
      <c r="E469" s="183"/>
      <c r="F469" s="183"/>
      <c r="G469" s="183"/>
      <c r="H469" s="183"/>
      <c r="I469" s="183"/>
      <c r="J469" s="183"/>
      <c r="K469" s="196"/>
      <c r="L469" s="1118"/>
      <c r="M469" s="1119"/>
      <c r="N469" s="1118"/>
      <c r="O469" s="1119"/>
      <c r="P469" s="184"/>
      <c r="Q469" s="184"/>
      <c r="R469" s="184"/>
      <c r="S469" s="175"/>
      <c r="T469" s="175"/>
      <c r="U469" s="175"/>
      <c r="V469" s="175"/>
      <c r="W469" s="175"/>
      <c r="X469" s="175"/>
      <c r="Y469" s="175"/>
      <c r="Z469" s="175"/>
      <c r="AA469" s="175"/>
      <c r="AB469" s="175"/>
      <c r="AC469" s="175"/>
      <c r="AD469" s="1114"/>
      <c r="AE469" s="1114"/>
      <c r="AF469" s="1114"/>
      <c r="AG469" s="1114"/>
      <c r="AH469" s="1114"/>
      <c r="AI469" s="173"/>
      <c r="AJ469" s="173"/>
      <c r="AK469" s="173"/>
      <c r="AL469" s="173"/>
      <c r="AM469" s="330"/>
      <c r="AN469" s="330"/>
      <c r="AO469" s="194"/>
      <c r="AP469" s="330"/>
      <c r="AQ469" s="330"/>
    </row>
    <row r="470" spans="2:43">
      <c r="B470" s="183"/>
      <c r="C470" s="183"/>
      <c r="D470" s="183"/>
      <c r="E470" s="183"/>
      <c r="F470" s="183"/>
      <c r="G470" s="183"/>
      <c r="H470" s="183"/>
      <c r="I470" s="183"/>
      <c r="J470" s="183"/>
      <c r="K470" s="196"/>
      <c r="L470" s="1118"/>
      <c r="M470" s="1119"/>
      <c r="N470" s="1118"/>
      <c r="O470" s="1119"/>
      <c r="P470" s="184"/>
      <c r="Q470" s="184"/>
      <c r="R470" s="184"/>
      <c r="S470" s="175"/>
      <c r="T470" s="175"/>
      <c r="U470" s="175"/>
      <c r="V470" s="175"/>
      <c r="W470" s="175"/>
      <c r="X470" s="175"/>
      <c r="Y470" s="175"/>
      <c r="Z470" s="175"/>
      <c r="AA470" s="175"/>
      <c r="AB470" s="175"/>
      <c r="AC470" s="175"/>
      <c r="AD470" s="1114"/>
      <c r="AE470" s="1114"/>
      <c r="AF470" s="1114"/>
      <c r="AG470" s="1114"/>
      <c r="AH470" s="1114"/>
      <c r="AI470" s="173"/>
      <c r="AJ470" s="173"/>
      <c r="AK470" s="173"/>
      <c r="AL470" s="173"/>
      <c r="AM470" s="330"/>
      <c r="AN470" s="330"/>
      <c r="AO470" s="194"/>
      <c r="AP470" s="330"/>
      <c r="AQ470" s="330"/>
    </row>
    <row r="471" spans="2:43">
      <c r="B471" s="183"/>
      <c r="C471" s="183"/>
      <c r="D471" s="183"/>
      <c r="E471" s="183"/>
      <c r="F471" s="183"/>
      <c r="G471" s="183"/>
      <c r="H471" s="183"/>
      <c r="I471" s="183"/>
      <c r="J471" s="183"/>
      <c r="K471" s="196"/>
      <c r="L471" s="1118"/>
      <c r="M471" s="1119"/>
      <c r="N471" s="1118"/>
      <c r="O471" s="1119"/>
      <c r="P471" s="184"/>
      <c r="Q471" s="184"/>
      <c r="R471" s="184"/>
      <c r="S471" s="175"/>
      <c r="T471" s="175"/>
      <c r="U471" s="175"/>
      <c r="V471" s="175"/>
      <c r="W471" s="175"/>
      <c r="X471" s="175"/>
      <c r="Y471" s="175"/>
      <c r="Z471" s="175"/>
      <c r="AA471" s="175"/>
      <c r="AB471" s="175"/>
      <c r="AC471" s="175"/>
      <c r="AD471" s="1114"/>
      <c r="AE471" s="1114"/>
      <c r="AF471" s="1114"/>
      <c r="AG471" s="1114"/>
      <c r="AH471" s="1114"/>
      <c r="AI471" s="173"/>
      <c r="AJ471" s="173"/>
      <c r="AK471" s="173"/>
      <c r="AL471" s="173"/>
      <c r="AM471" s="330"/>
      <c r="AN471" s="330"/>
      <c r="AO471" s="194"/>
      <c r="AP471" s="330"/>
      <c r="AQ471" s="330"/>
    </row>
    <row r="472" spans="2:43">
      <c r="B472" s="183"/>
      <c r="C472" s="183"/>
      <c r="D472" s="183"/>
      <c r="E472" s="183"/>
      <c r="F472" s="183"/>
      <c r="G472" s="183"/>
      <c r="H472" s="183"/>
      <c r="I472" s="183"/>
      <c r="J472" s="183"/>
      <c r="K472" s="196"/>
      <c r="L472" s="1118"/>
      <c r="M472" s="1119"/>
      <c r="N472" s="1118"/>
      <c r="O472" s="1119"/>
      <c r="P472" s="184"/>
      <c r="Q472" s="184"/>
      <c r="R472" s="184"/>
      <c r="S472" s="175"/>
      <c r="T472" s="175"/>
      <c r="U472" s="175"/>
      <c r="V472" s="175"/>
      <c r="W472" s="175"/>
      <c r="X472" s="175"/>
      <c r="Y472" s="175"/>
      <c r="Z472" s="175"/>
      <c r="AA472" s="175"/>
      <c r="AB472" s="175"/>
      <c r="AC472" s="175"/>
      <c r="AD472" s="1114"/>
      <c r="AE472" s="1114"/>
      <c r="AF472" s="1114"/>
      <c r="AG472" s="1114"/>
      <c r="AH472" s="1114"/>
      <c r="AI472" s="173"/>
      <c r="AJ472" s="173"/>
      <c r="AK472" s="173"/>
      <c r="AL472" s="173"/>
      <c r="AM472" s="330"/>
      <c r="AN472" s="330"/>
      <c r="AO472" s="194"/>
      <c r="AP472" s="330"/>
      <c r="AQ472" s="330"/>
    </row>
    <row r="473" spans="2:43">
      <c r="B473" s="183"/>
      <c r="C473" s="183"/>
      <c r="D473" s="183"/>
      <c r="E473" s="183"/>
      <c r="F473" s="183"/>
      <c r="G473" s="183"/>
      <c r="H473" s="183"/>
      <c r="I473" s="183"/>
      <c r="J473" s="183"/>
      <c r="K473" s="196"/>
      <c r="L473" s="1118"/>
      <c r="M473" s="1119"/>
      <c r="N473" s="1118"/>
      <c r="O473" s="1119"/>
      <c r="P473" s="184"/>
      <c r="Q473" s="184"/>
      <c r="R473" s="184"/>
      <c r="S473" s="175"/>
      <c r="T473" s="175"/>
      <c r="U473" s="175"/>
      <c r="V473" s="175"/>
      <c r="W473" s="175"/>
      <c r="X473" s="175"/>
      <c r="Y473" s="175"/>
      <c r="Z473" s="175"/>
      <c r="AA473" s="175"/>
      <c r="AB473" s="175"/>
      <c r="AC473" s="175"/>
      <c r="AD473" s="1114"/>
      <c r="AE473" s="1114"/>
      <c r="AF473" s="1114"/>
      <c r="AG473" s="1114"/>
      <c r="AH473" s="1114"/>
      <c r="AI473" s="173"/>
      <c r="AJ473" s="173"/>
      <c r="AK473" s="173"/>
      <c r="AL473" s="173"/>
      <c r="AM473" s="330"/>
      <c r="AN473" s="330"/>
      <c r="AO473" s="194"/>
      <c r="AP473" s="330"/>
      <c r="AQ473" s="330"/>
    </row>
    <row r="474" spans="2:43">
      <c r="B474" s="183"/>
      <c r="C474" s="183"/>
      <c r="D474" s="183"/>
      <c r="E474" s="183"/>
      <c r="F474" s="183"/>
      <c r="G474" s="183"/>
      <c r="H474" s="183"/>
      <c r="I474" s="183"/>
      <c r="J474" s="183"/>
      <c r="K474" s="196"/>
      <c r="L474" s="1118"/>
      <c r="M474" s="1119"/>
      <c r="N474" s="1118"/>
      <c r="O474" s="1119"/>
      <c r="P474" s="184"/>
      <c r="Q474" s="184"/>
      <c r="R474" s="184"/>
      <c r="S474" s="175"/>
      <c r="T474" s="175"/>
      <c r="U474" s="175"/>
      <c r="V474" s="175"/>
      <c r="W474" s="175"/>
      <c r="X474" s="175"/>
      <c r="Y474" s="175"/>
      <c r="Z474" s="175"/>
      <c r="AA474" s="175"/>
      <c r="AB474" s="175"/>
      <c r="AC474" s="175"/>
      <c r="AD474" s="1114"/>
      <c r="AE474" s="1114"/>
      <c r="AF474" s="1114"/>
      <c r="AG474" s="1114"/>
      <c r="AH474" s="1114"/>
      <c r="AI474" s="173"/>
      <c r="AJ474" s="173"/>
      <c r="AK474" s="173"/>
      <c r="AL474" s="173"/>
      <c r="AM474" s="330"/>
      <c r="AN474" s="330"/>
      <c r="AO474" s="194"/>
      <c r="AP474" s="330"/>
      <c r="AQ474" s="330"/>
    </row>
    <row r="475" spans="2:43">
      <c r="B475" s="183"/>
      <c r="C475" s="183"/>
      <c r="D475" s="183"/>
      <c r="E475" s="183"/>
      <c r="F475" s="183"/>
      <c r="G475" s="183"/>
      <c r="H475" s="183"/>
      <c r="I475" s="183"/>
      <c r="J475" s="183"/>
      <c r="K475" s="196"/>
      <c r="L475" s="1118"/>
      <c r="M475" s="1119"/>
      <c r="N475" s="1118"/>
      <c r="O475" s="1119"/>
      <c r="P475" s="184"/>
      <c r="Q475" s="184"/>
      <c r="R475" s="184"/>
      <c r="S475" s="175"/>
      <c r="T475" s="175"/>
      <c r="U475" s="175"/>
      <c r="V475" s="175"/>
      <c r="W475" s="175"/>
      <c r="X475" s="175"/>
      <c r="Y475" s="175"/>
      <c r="Z475" s="175"/>
      <c r="AA475" s="175"/>
      <c r="AB475" s="175"/>
      <c r="AC475" s="175"/>
      <c r="AD475" s="1114"/>
      <c r="AE475" s="1114"/>
      <c r="AF475" s="1114"/>
      <c r="AG475" s="1114"/>
      <c r="AH475" s="1114"/>
      <c r="AI475" s="173"/>
      <c r="AJ475" s="173"/>
      <c r="AK475" s="173"/>
      <c r="AL475" s="173"/>
      <c r="AM475" s="330"/>
      <c r="AN475" s="330"/>
      <c r="AO475" s="194"/>
      <c r="AP475" s="330"/>
      <c r="AQ475" s="330"/>
    </row>
    <row r="476" spans="2:43">
      <c r="B476" s="183"/>
      <c r="C476" s="183"/>
      <c r="D476" s="183"/>
      <c r="E476" s="183"/>
      <c r="F476" s="183"/>
      <c r="G476" s="183"/>
      <c r="H476" s="183"/>
      <c r="I476" s="183"/>
      <c r="J476" s="183"/>
      <c r="K476" s="196"/>
      <c r="L476" s="1118"/>
      <c r="M476" s="1119"/>
      <c r="N476" s="1118"/>
      <c r="O476" s="1119"/>
      <c r="P476" s="184"/>
      <c r="Q476" s="184"/>
      <c r="R476" s="184"/>
      <c r="S476" s="175"/>
      <c r="T476" s="175"/>
      <c r="U476" s="175"/>
      <c r="V476" s="175"/>
      <c r="W476" s="175"/>
      <c r="X476" s="175"/>
      <c r="Y476" s="175"/>
      <c r="Z476" s="175"/>
      <c r="AA476" s="175"/>
      <c r="AB476" s="175"/>
      <c r="AC476" s="175"/>
      <c r="AD476" s="1114"/>
      <c r="AE476" s="1114"/>
      <c r="AF476" s="1114"/>
      <c r="AG476" s="1114"/>
      <c r="AH476" s="1114"/>
      <c r="AI476" s="173"/>
      <c r="AJ476" s="173"/>
      <c r="AK476" s="173"/>
      <c r="AL476" s="173"/>
      <c r="AM476" s="330"/>
      <c r="AN476" s="330"/>
      <c r="AO476" s="194"/>
      <c r="AP476" s="330"/>
      <c r="AQ476" s="330"/>
    </row>
    <row r="477" spans="2:43">
      <c r="B477" s="183"/>
      <c r="C477" s="183"/>
      <c r="D477" s="183"/>
      <c r="E477" s="183"/>
      <c r="F477" s="183"/>
      <c r="G477" s="183"/>
      <c r="H477" s="183"/>
      <c r="I477" s="183"/>
      <c r="J477" s="183"/>
      <c r="K477" s="196"/>
      <c r="L477" s="1118"/>
      <c r="M477" s="1119"/>
      <c r="N477" s="1118"/>
      <c r="O477" s="1119"/>
      <c r="P477" s="184"/>
      <c r="Q477" s="184"/>
      <c r="R477" s="184"/>
      <c r="S477" s="175"/>
      <c r="T477" s="175"/>
      <c r="U477" s="175"/>
      <c r="V477" s="175"/>
      <c r="W477" s="175"/>
      <c r="X477" s="175"/>
      <c r="Y477" s="175"/>
      <c r="Z477" s="175"/>
      <c r="AA477" s="175"/>
      <c r="AB477" s="175"/>
      <c r="AC477" s="175"/>
      <c r="AD477" s="1114"/>
      <c r="AE477" s="1114"/>
      <c r="AF477" s="1114"/>
      <c r="AG477" s="1114"/>
      <c r="AH477" s="1114"/>
      <c r="AI477" s="173"/>
      <c r="AJ477" s="173"/>
      <c r="AK477" s="173"/>
      <c r="AL477" s="173"/>
      <c r="AM477" s="330"/>
      <c r="AN477" s="330"/>
      <c r="AO477" s="194"/>
      <c r="AP477" s="330"/>
      <c r="AQ477" s="330"/>
    </row>
    <row r="478" spans="2:43">
      <c r="B478" s="183"/>
      <c r="C478" s="183"/>
      <c r="D478" s="183"/>
      <c r="E478" s="183"/>
      <c r="F478" s="183"/>
      <c r="G478" s="183"/>
      <c r="H478" s="183"/>
      <c r="I478" s="183"/>
      <c r="J478" s="183"/>
      <c r="K478" s="196"/>
      <c r="L478" s="1118"/>
      <c r="M478" s="1119"/>
      <c r="N478" s="1118"/>
      <c r="O478" s="1119"/>
      <c r="P478" s="184"/>
      <c r="Q478" s="184"/>
      <c r="R478" s="184"/>
      <c r="S478" s="175"/>
      <c r="T478" s="175"/>
      <c r="U478" s="175"/>
      <c r="V478" s="175"/>
      <c r="W478" s="175"/>
      <c r="X478" s="175"/>
      <c r="Y478" s="175"/>
      <c r="Z478" s="175"/>
      <c r="AA478" s="175"/>
      <c r="AB478" s="175"/>
      <c r="AC478" s="175"/>
      <c r="AD478" s="1114"/>
      <c r="AE478" s="1114"/>
      <c r="AF478" s="1114"/>
      <c r="AG478" s="1114"/>
      <c r="AH478" s="1114"/>
      <c r="AI478" s="173"/>
      <c r="AJ478" s="173"/>
      <c r="AK478" s="173"/>
      <c r="AL478" s="173"/>
      <c r="AM478" s="330"/>
      <c r="AN478" s="330"/>
      <c r="AO478" s="194"/>
      <c r="AP478" s="330"/>
      <c r="AQ478" s="330"/>
    </row>
    <row r="479" spans="2:43">
      <c r="B479" s="183"/>
      <c r="C479" s="183"/>
      <c r="D479" s="183"/>
      <c r="E479" s="183"/>
      <c r="F479" s="183"/>
      <c r="G479" s="183"/>
      <c r="H479" s="183"/>
      <c r="I479" s="183"/>
      <c r="J479" s="183"/>
      <c r="K479" s="196"/>
      <c r="L479" s="1118"/>
      <c r="M479" s="1119"/>
      <c r="N479" s="1118"/>
      <c r="O479" s="1119"/>
      <c r="P479" s="184"/>
      <c r="Q479" s="184"/>
      <c r="R479" s="184"/>
      <c r="S479" s="175"/>
      <c r="T479" s="175"/>
      <c r="U479" s="175"/>
      <c r="V479" s="175"/>
      <c r="W479" s="175"/>
      <c r="X479" s="175"/>
      <c r="Y479" s="175"/>
      <c r="Z479" s="175"/>
      <c r="AA479" s="175"/>
      <c r="AB479" s="175"/>
      <c r="AC479" s="175"/>
      <c r="AD479" s="1114"/>
      <c r="AE479" s="1114"/>
      <c r="AF479" s="1114"/>
      <c r="AG479" s="1114"/>
      <c r="AH479" s="1114"/>
      <c r="AI479" s="173"/>
      <c r="AJ479" s="173"/>
      <c r="AK479" s="173"/>
      <c r="AL479" s="173"/>
      <c r="AM479" s="330"/>
      <c r="AN479" s="330"/>
      <c r="AO479" s="194"/>
      <c r="AP479" s="330"/>
      <c r="AQ479" s="330"/>
    </row>
    <row r="480" spans="2:43">
      <c r="B480" s="183"/>
      <c r="C480" s="183"/>
      <c r="D480" s="183"/>
      <c r="E480" s="183"/>
      <c r="F480" s="183"/>
      <c r="G480" s="183"/>
      <c r="H480" s="183"/>
      <c r="I480" s="183"/>
      <c r="J480" s="183"/>
      <c r="K480" s="196"/>
      <c r="L480" s="1118"/>
      <c r="M480" s="1119"/>
      <c r="N480" s="1118"/>
      <c r="O480" s="1119"/>
      <c r="P480" s="193"/>
      <c r="Q480" s="193"/>
      <c r="R480" s="193"/>
      <c r="S480" s="175"/>
      <c r="T480" s="175"/>
      <c r="U480" s="175"/>
      <c r="V480" s="175"/>
      <c r="W480" s="175"/>
      <c r="X480" s="175"/>
      <c r="Y480" s="175"/>
      <c r="Z480" s="175"/>
      <c r="AA480" s="175"/>
      <c r="AB480" s="175"/>
      <c r="AC480" s="175"/>
      <c r="AD480" s="1114"/>
      <c r="AE480" s="1114"/>
      <c r="AF480" s="1114"/>
      <c r="AG480" s="1114"/>
      <c r="AH480" s="1114"/>
      <c r="AI480" s="173"/>
      <c r="AJ480" s="173"/>
      <c r="AK480" s="173"/>
      <c r="AL480" s="173"/>
      <c r="AM480" s="330"/>
      <c r="AN480" s="330"/>
      <c r="AO480" s="194"/>
      <c r="AP480" s="330"/>
      <c r="AQ480" s="330"/>
    </row>
    <row r="481" spans="2:43">
      <c r="B481" s="183"/>
      <c r="C481" s="183"/>
      <c r="D481" s="183"/>
      <c r="E481" s="183"/>
      <c r="F481" s="183"/>
      <c r="G481" s="183"/>
      <c r="H481" s="183"/>
      <c r="I481" s="183"/>
      <c r="J481" s="183"/>
      <c r="K481" s="196"/>
      <c r="L481" s="1118"/>
      <c r="M481" s="1119"/>
      <c r="N481" s="1118"/>
      <c r="O481" s="1119"/>
      <c r="P481" s="193"/>
      <c r="Q481" s="193"/>
      <c r="R481" s="193"/>
      <c r="S481" s="175"/>
      <c r="T481" s="175"/>
      <c r="U481" s="175"/>
      <c r="V481" s="175"/>
      <c r="W481" s="175"/>
      <c r="X481" s="175"/>
      <c r="Y481" s="175"/>
      <c r="Z481" s="175"/>
      <c r="AA481" s="175"/>
      <c r="AB481" s="175"/>
      <c r="AC481" s="175"/>
      <c r="AD481" s="1114"/>
      <c r="AE481" s="1114"/>
      <c r="AF481" s="1114"/>
      <c r="AG481" s="1114"/>
      <c r="AH481" s="1114"/>
      <c r="AI481" s="173"/>
      <c r="AJ481" s="173"/>
      <c r="AK481" s="173"/>
      <c r="AL481" s="173"/>
      <c r="AM481" s="330"/>
      <c r="AN481" s="330"/>
      <c r="AO481" s="194"/>
      <c r="AP481" s="330"/>
      <c r="AQ481" s="330"/>
    </row>
    <row r="482" spans="2:43">
      <c r="B482" s="183"/>
      <c r="C482" s="183"/>
      <c r="D482" s="183"/>
      <c r="E482" s="183"/>
      <c r="F482" s="183"/>
      <c r="G482" s="183"/>
      <c r="H482" s="183"/>
      <c r="I482" s="183"/>
      <c r="J482" s="183"/>
      <c r="K482" s="196"/>
      <c r="L482" s="1118"/>
      <c r="M482" s="1119"/>
      <c r="N482" s="1118"/>
      <c r="O482" s="1119"/>
      <c r="P482" s="193"/>
      <c r="Q482" s="193"/>
      <c r="R482" s="193"/>
      <c r="S482" s="175"/>
      <c r="T482" s="175"/>
      <c r="U482" s="175"/>
      <c r="V482" s="175"/>
      <c r="W482" s="175"/>
      <c r="X482" s="175"/>
      <c r="Y482" s="175"/>
      <c r="Z482" s="175"/>
      <c r="AA482" s="175"/>
      <c r="AB482" s="175"/>
      <c r="AC482" s="175"/>
      <c r="AD482" s="1114"/>
      <c r="AE482" s="1114"/>
      <c r="AF482" s="1114"/>
      <c r="AG482" s="1114"/>
      <c r="AH482" s="1114"/>
      <c r="AI482" s="173"/>
      <c r="AJ482" s="173"/>
      <c r="AK482" s="173"/>
      <c r="AL482" s="173"/>
      <c r="AM482" s="330"/>
      <c r="AN482" s="330"/>
      <c r="AO482" s="194"/>
      <c r="AP482" s="330"/>
      <c r="AQ482" s="330"/>
    </row>
    <row r="483" spans="2:43">
      <c r="B483" s="183"/>
      <c r="C483" s="183"/>
      <c r="D483" s="183"/>
      <c r="E483" s="183"/>
      <c r="F483" s="183"/>
      <c r="G483" s="183"/>
      <c r="H483" s="183"/>
      <c r="I483" s="183"/>
      <c r="J483" s="183"/>
      <c r="K483" s="196"/>
      <c r="L483" s="1118"/>
      <c r="M483" s="1119"/>
      <c r="N483" s="1118"/>
      <c r="O483" s="1119"/>
      <c r="P483" s="193"/>
      <c r="Q483" s="193"/>
      <c r="R483" s="193"/>
      <c r="S483" s="175"/>
      <c r="T483" s="175"/>
      <c r="U483" s="175"/>
      <c r="V483" s="175"/>
      <c r="W483" s="175"/>
      <c r="X483" s="175"/>
      <c r="Y483" s="175"/>
      <c r="Z483" s="175"/>
      <c r="AA483" s="175"/>
      <c r="AB483" s="175"/>
      <c r="AC483" s="175"/>
      <c r="AD483" s="1114"/>
      <c r="AE483" s="1114"/>
      <c r="AF483" s="1114"/>
      <c r="AG483" s="1114"/>
      <c r="AH483" s="1114"/>
      <c r="AI483" s="173"/>
      <c r="AJ483" s="173"/>
      <c r="AK483" s="173"/>
      <c r="AL483" s="173"/>
      <c r="AM483" s="330"/>
      <c r="AN483" s="330"/>
      <c r="AO483" s="194"/>
      <c r="AP483" s="330"/>
      <c r="AQ483" s="330"/>
    </row>
    <row r="484" spans="2:43">
      <c r="B484" s="183"/>
      <c r="C484" s="183"/>
      <c r="D484" s="183"/>
      <c r="E484" s="183"/>
      <c r="F484" s="183"/>
      <c r="G484" s="183"/>
      <c r="H484" s="183"/>
      <c r="I484" s="183"/>
      <c r="J484" s="183"/>
      <c r="K484" s="196"/>
      <c r="L484" s="1118"/>
      <c r="M484" s="1119"/>
      <c r="N484" s="1118"/>
      <c r="O484" s="1119"/>
      <c r="P484" s="193"/>
      <c r="Q484" s="193"/>
      <c r="R484" s="193"/>
      <c r="S484" s="175"/>
      <c r="T484" s="175"/>
      <c r="U484" s="175"/>
      <c r="V484" s="175"/>
      <c r="W484" s="175"/>
      <c r="X484" s="175"/>
      <c r="Y484" s="175"/>
      <c r="Z484" s="175"/>
      <c r="AA484" s="175"/>
      <c r="AB484" s="175"/>
      <c r="AC484" s="175"/>
      <c r="AD484" s="1114"/>
      <c r="AE484" s="1114"/>
      <c r="AF484" s="1114"/>
      <c r="AG484" s="1114"/>
      <c r="AH484" s="1114"/>
      <c r="AI484" s="173"/>
      <c r="AJ484" s="173"/>
      <c r="AK484" s="173"/>
      <c r="AL484" s="173"/>
      <c r="AM484" s="330"/>
      <c r="AN484" s="330"/>
      <c r="AO484" s="194"/>
      <c r="AP484" s="330"/>
      <c r="AQ484" s="330"/>
    </row>
    <row r="485" spans="2:43">
      <c r="B485" s="183"/>
      <c r="C485" s="183"/>
      <c r="D485" s="183"/>
      <c r="E485" s="183"/>
      <c r="F485" s="183"/>
      <c r="G485" s="183"/>
      <c r="H485" s="183"/>
      <c r="I485" s="183"/>
      <c r="J485" s="183"/>
      <c r="K485" s="196"/>
      <c r="L485" s="1118"/>
      <c r="M485" s="1119"/>
      <c r="N485" s="1118"/>
      <c r="O485" s="1119"/>
      <c r="P485" s="193"/>
      <c r="Q485" s="193"/>
      <c r="R485" s="193"/>
      <c r="S485" s="175"/>
      <c r="T485" s="175"/>
      <c r="U485" s="175"/>
      <c r="V485" s="175"/>
      <c r="W485" s="175"/>
      <c r="X485" s="175"/>
      <c r="Y485" s="175"/>
      <c r="Z485" s="175"/>
      <c r="AA485" s="175"/>
      <c r="AB485" s="175"/>
      <c r="AC485" s="175"/>
      <c r="AD485" s="1114"/>
      <c r="AE485" s="1114"/>
      <c r="AF485" s="1114"/>
      <c r="AG485" s="1114"/>
      <c r="AH485" s="1114"/>
      <c r="AI485" s="173"/>
      <c r="AJ485" s="173"/>
      <c r="AK485" s="173"/>
      <c r="AL485" s="173"/>
      <c r="AM485" s="330"/>
      <c r="AN485" s="330"/>
      <c r="AO485" s="194"/>
      <c r="AP485" s="330"/>
      <c r="AQ485" s="330"/>
    </row>
    <row r="486" spans="2:43">
      <c r="B486" s="183"/>
      <c r="C486" s="183"/>
      <c r="D486" s="183"/>
      <c r="E486" s="183"/>
      <c r="F486" s="183"/>
      <c r="G486" s="183"/>
      <c r="H486" s="183"/>
      <c r="I486" s="183"/>
      <c r="J486" s="183"/>
      <c r="K486" s="196"/>
      <c r="L486" s="1118"/>
      <c r="M486" s="1119"/>
      <c r="N486" s="1118"/>
      <c r="O486" s="1119"/>
      <c r="P486" s="193"/>
      <c r="Q486" s="193"/>
      <c r="R486" s="193"/>
      <c r="S486" s="175"/>
      <c r="T486" s="175"/>
      <c r="U486" s="175"/>
      <c r="V486" s="175"/>
      <c r="W486" s="175"/>
      <c r="X486" s="175"/>
      <c r="Y486" s="175"/>
      <c r="Z486" s="175"/>
      <c r="AA486" s="175"/>
      <c r="AB486" s="175"/>
      <c r="AC486" s="175"/>
      <c r="AD486" s="1114"/>
      <c r="AE486" s="1114"/>
      <c r="AF486" s="1114"/>
      <c r="AG486" s="1114"/>
      <c r="AH486" s="1114"/>
      <c r="AI486" s="173"/>
      <c r="AJ486" s="173"/>
      <c r="AK486" s="173"/>
      <c r="AL486" s="173"/>
      <c r="AM486" s="330"/>
      <c r="AN486" s="330"/>
      <c r="AO486" s="194"/>
      <c r="AP486" s="330"/>
      <c r="AQ486" s="330"/>
    </row>
    <row r="487" spans="2:43">
      <c r="B487" s="183"/>
      <c r="C487" s="183"/>
      <c r="D487" s="183"/>
      <c r="E487" s="183"/>
      <c r="F487" s="183"/>
      <c r="G487" s="183"/>
      <c r="H487" s="183"/>
      <c r="I487" s="183"/>
      <c r="J487" s="183"/>
      <c r="K487" s="196"/>
      <c r="L487" s="1118"/>
      <c r="M487" s="1119"/>
      <c r="N487" s="1118"/>
      <c r="O487" s="1119"/>
      <c r="P487" s="193"/>
      <c r="Q487" s="193"/>
      <c r="R487" s="193"/>
      <c r="S487" s="175"/>
      <c r="T487" s="175"/>
      <c r="U487" s="175"/>
      <c r="V487" s="175"/>
      <c r="W487" s="175"/>
      <c r="X487" s="175"/>
      <c r="Y487" s="175"/>
      <c r="Z487" s="175"/>
      <c r="AA487" s="175"/>
      <c r="AB487" s="175"/>
      <c r="AC487" s="175"/>
      <c r="AD487" s="1114"/>
      <c r="AE487" s="1114"/>
      <c r="AF487" s="1114"/>
      <c r="AG487" s="1114"/>
      <c r="AH487" s="1114"/>
      <c r="AI487" s="173"/>
      <c r="AJ487" s="173"/>
      <c r="AK487" s="173"/>
      <c r="AL487" s="173"/>
      <c r="AM487" s="330"/>
      <c r="AN487" s="330"/>
      <c r="AO487" s="194"/>
      <c r="AP487" s="330"/>
      <c r="AQ487" s="330"/>
    </row>
    <row r="488" spans="2:43">
      <c r="B488" s="183"/>
      <c r="C488" s="183"/>
      <c r="D488" s="183"/>
      <c r="E488" s="183"/>
      <c r="F488" s="183"/>
      <c r="G488" s="183"/>
      <c r="H488" s="183"/>
      <c r="I488" s="183"/>
      <c r="J488" s="183"/>
      <c r="K488" s="196"/>
      <c r="L488" s="1118"/>
      <c r="M488" s="1119"/>
      <c r="N488" s="1118"/>
      <c r="O488" s="1119"/>
      <c r="P488" s="193"/>
      <c r="Q488" s="193"/>
      <c r="R488" s="193"/>
      <c r="S488" s="175"/>
      <c r="T488" s="175"/>
      <c r="U488" s="175"/>
      <c r="V488" s="175"/>
      <c r="W488" s="175"/>
      <c r="X488" s="175"/>
      <c r="Y488" s="175"/>
      <c r="Z488" s="175"/>
      <c r="AA488" s="175"/>
      <c r="AB488" s="175"/>
      <c r="AC488" s="175"/>
      <c r="AD488" s="1114"/>
      <c r="AE488" s="1114"/>
      <c r="AF488" s="1114"/>
      <c r="AG488" s="1114"/>
      <c r="AH488" s="1114"/>
      <c r="AI488" s="173"/>
      <c r="AJ488" s="173"/>
      <c r="AK488" s="173"/>
      <c r="AL488" s="173"/>
      <c r="AM488" s="330"/>
      <c r="AN488" s="330"/>
      <c r="AO488" s="194"/>
      <c r="AP488" s="330"/>
      <c r="AQ488" s="330"/>
    </row>
    <row r="489" spans="2:43">
      <c r="B489" s="183"/>
      <c r="C489" s="183"/>
      <c r="D489" s="183"/>
      <c r="E489" s="183"/>
      <c r="F489" s="183"/>
      <c r="G489" s="183"/>
      <c r="H489" s="183"/>
      <c r="I489" s="183"/>
      <c r="J489" s="183"/>
      <c r="K489" s="196"/>
      <c r="L489" s="1118"/>
      <c r="M489" s="1119"/>
      <c r="N489" s="1118"/>
      <c r="O489" s="1119"/>
      <c r="P489" s="193"/>
      <c r="Q489" s="193"/>
      <c r="R489" s="193"/>
      <c r="S489" s="175"/>
      <c r="T489" s="175"/>
      <c r="U489" s="175"/>
      <c r="V489" s="175"/>
      <c r="W489" s="175"/>
      <c r="X489" s="175"/>
      <c r="Y489" s="175"/>
      <c r="Z489" s="175"/>
      <c r="AA489" s="175"/>
      <c r="AB489" s="175"/>
      <c r="AC489" s="175"/>
      <c r="AD489" s="1114"/>
      <c r="AE489" s="1114"/>
      <c r="AF489" s="1114"/>
      <c r="AG489" s="1114"/>
      <c r="AH489" s="1114"/>
      <c r="AI489" s="173"/>
      <c r="AJ489" s="173"/>
      <c r="AK489" s="173"/>
      <c r="AL489" s="173"/>
      <c r="AM489" s="330"/>
      <c r="AN489" s="330"/>
      <c r="AO489" s="194"/>
      <c r="AP489" s="330"/>
      <c r="AQ489" s="330"/>
    </row>
    <row r="490" spans="2:43">
      <c r="B490" s="183"/>
      <c r="C490" s="183"/>
      <c r="D490" s="183"/>
      <c r="E490" s="183"/>
      <c r="F490" s="183"/>
      <c r="G490" s="183"/>
      <c r="H490" s="183"/>
      <c r="I490" s="183"/>
      <c r="J490" s="183"/>
      <c r="K490" s="196"/>
      <c r="L490" s="1118"/>
      <c r="M490" s="1119"/>
      <c r="N490" s="1118"/>
      <c r="O490" s="1119"/>
      <c r="P490" s="193"/>
      <c r="Q490" s="193"/>
      <c r="R490" s="193"/>
      <c r="S490" s="175"/>
      <c r="T490" s="175"/>
      <c r="U490" s="175"/>
      <c r="V490" s="175"/>
      <c r="W490" s="175"/>
      <c r="X490" s="175"/>
      <c r="Y490" s="175"/>
      <c r="Z490" s="175"/>
      <c r="AA490" s="175"/>
      <c r="AB490" s="175"/>
      <c r="AC490" s="175"/>
      <c r="AD490" s="1114"/>
      <c r="AE490" s="1114"/>
      <c r="AF490" s="1114"/>
      <c r="AG490" s="1114"/>
      <c r="AH490" s="1114"/>
      <c r="AI490" s="173"/>
      <c r="AJ490" s="173"/>
      <c r="AK490" s="173"/>
      <c r="AL490" s="173"/>
      <c r="AM490" s="330"/>
      <c r="AN490" s="330"/>
      <c r="AO490" s="194"/>
      <c r="AP490" s="330"/>
      <c r="AQ490" s="330"/>
    </row>
    <row r="491" spans="2:43">
      <c r="B491" s="183"/>
      <c r="C491" s="183"/>
      <c r="D491" s="183"/>
      <c r="E491" s="183"/>
      <c r="F491" s="183"/>
      <c r="G491" s="183"/>
      <c r="H491" s="183"/>
      <c r="I491" s="183"/>
      <c r="J491" s="183"/>
      <c r="K491" s="196"/>
      <c r="L491" s="1118"/>
      <c r="M491" s="1119"/>
      <c r="N491" s="1118"/>
      <c r="O491" s="1119"/>
      <c r="P491" s="193"/>
      <c r="Q491" s="193"/>
      <c r="R491" s="193"/>
      <c r="S491" s="175"/>
      <c r="T491" s="175"/>
      <c r="U491" s="175"/>
      <c r="V491" s="175"/>
      <c r="W491" s="175"/>
      <c r="X491" s="175"/>
      <c r="Y491" s="175"/>
      <c r="Z491" s="175"/>
      <c r="AA491" s="175"/>
      <c r="AB491" s="175"/>
      <c r="AC491" s="175"/>
      <c r="AD491" s="1114"/>
      <c r="AE491" s="1114"/>
      <c r="AF491" s="1114"/>
      <c r="AG491" s="1114"/>
      <c r="AH491" s="1114"/>
      <c r="AI491" s="173"/>
      <c r="AJ491" s="173"/>
      <c r="AK491" s="173"/>
      <c r="AL491" s="173"/>
      <c r="AM491" s="330"/>
      <c r="AN491" s="330"/>
      <c r="AO491" s="194"/>
      <c r="AP491" s="330"/>
      <c r="AQ491" s="330"/>
    </row>
    <row r="492" spans="2:43">
      <c r="B492" s="183"/>
      <c r="C492" s="183"/>
      <c r="D492" s="183"/>
      <c r="E492" s="183"/>
      <c r="F492" s="183"/>
      <c r="G492" s="183"/>
      <c r="H492" s="183"/>
      <c r="I492" s="183"/>
      <c r="J492" s="183"/>
      <c r="K492" s="196"/>
      <c r="L492" s="1118"/>
      <c r="M492" s="1119"/>
      <c r="N492" s="1118"/>
      <c r="O492" s="1119"/>
      <c r="P492" s="193"/>
      <c r="Q492" s="193"/>
      <c r="R492" s="193"/>
      <c r="S492" s="175"/>
      <c r="T492" s="175"/>
      <c r="U492" s="175"/>
      <c r="V492" s="175"/>
      <c r="W492" s="175"/>
      <c r="X492" s="175"/>
      <c r="Y492" s="175"/>
      <c r="Z492" s="175"/>
      <c r="AA492" s="175"/>
      <c r="AB492" s="175"/>
      <c r="AC492" s="175"/>
      <c r="AD492" s="1114"/>
      <c r="AE492" s="1114"/>
      <c r="AF492" s="1114"/>
      <c r="AG492" s="1114"/>
      <c r="AH492" s="1114"/>
      <c r="AI492" s="173"/>
      <c r="AJ492" s="173"/>
      <c r="AK492" s="173"/>
      <c r="AL492" s="173"/>
      <c r="AM492" s="330"/>
      <c r="AN492" s="330"/>
      <c r="AO492" s="194"/>
      <c r="AP492" s="330"/>
      <c r="AQ492" s="330"/>
    </row>
    <row r="493" spans="2:43">
      <c r="B493" s="183"/>
      <c r="C493" s="183"/>
      <c r="D493" s="183"/>
      <c r="E493" s="183"/>
      <c r="F493" s="183"/>
      <c r="G493" s="183"/>
      <c r="H493" s="183"/>
      <c r="I493" s="183"/>
      <c r="J493" s="183"/>
      <c r="K493" s="196"/>
      <c r="L493" s="1118"/>
      <c r="M493" s="1119"/>
      <c r="N493" s="1118"/>
      <c r="O493" s="1119"/>
      <c r="P493" s="193"/>
      <c r="Q493" s="193"/>
      <c r="R493" s="193"/>
      <c r="S493" s="175"/>
      <c r="T493" s="175"/>
      <c r="U493" s="175"/>
      <c r="V493" s="175"/>
      <c r="W493" s="175"/>
      <c r="X493" s="175"/>
      <c r="Y493" s="175"/>
      <c r="Z493" s="175"/>
      <c r="AA493" s="175"/>
      <c r="AB493" s="175"/>
      <c r="AC493" s="175"/>
      <c r="AD493" s="1114"/>
      <c r="AE493" s="1114"/>
      <c r="AF493" s="1114"/>
      <c r="AG493" s="1114"/>
      <c r="AH493" s="1114"/>
      <c r="AI493" s="173"/>
      <c r="AJ493" s="173"/>
      <c r="AK493" s="173"/>
      <c r="AL493" s="173"/>
      <c r="AM493" s="330"/>
      <c r="AN493" s="330"/>
      <c r="AO493" s="194"/>
      <c r="AP493" s="330"/>
      <c r="AQ493" s="330"/>
    </row>
    <row r="494" spans="2:43">
      <c r="B494" s="183"/>
      <c r="C494" s="183"/>
      <c r="D494" s="183"/>
      <c r="E494" s="183"/>
      <c r="F494" s="183"/>
      <c r="G494" s="183"/>
      <c r="H494" s="183"/>
      <c r="I494" s="183"/>
      <c r="J494" s="183"/>
      <c r="K494" s="196"/>
      <c r="L494" s="1118"/>
      <c r="M494" s="1119"/>
      <c r="N494" s="1118"/>
      <c r="O494" s="1119"/>
      <c r="P494" s="193"/>
      <c r="Q494" s="193"/>
      <c r="R494" s="193"/>
      <c r="S494" s="175"/>
      <c r="T494" s="175"/>
      <c r="U494" s="175"/>
      <c r="V494" s="175"/>
      <c r="W494" s="175"/>
      <c r="X494" s="175"/>
      <c r="Y494" s="175"/>
      <c r="Z494" s="175"/>
      <c r="AA494" s="175"/>
      <c r="AB494" s="175"/>
      <c r="AC494" s="175"/>
      <c r="AD494" s="1114"/>
      <c r="AE494" s="1114"/>
      <c r="AF494" s="1114"/>
      <c r="AG494" s="1114"/>
      <c r="AH494" s="1114"/>
      <c r="AI494" s="173"/>
      <c r="AJ494" s="173"/>
      <c r="AK494" s="173"/>
      <c r="AL494" s="173"/>
      <c r="AM494" s="330"/>
      <c r="AN494" s="330"/>
      <c r="AO494" s="194"/>
      <c r="AP494" s="330"/>
      <c r="AQ494" s="330"/>
    </row>
    <row r="495" spans="2:43">
      <c r="B495" s="183"/>
      <c r="C495" s="183"/>
      <c r="D495" s="183"/>
      <c r="E495" s="183"/>
      <c r="F495" s="183"/>
      <c r="G495" s="183"/>
      <c r="H495" s="183"/>
      <c r="I495" s="183"/>
      <c r="J495" s="183"/>
      <c r="K495" s="196"/>
      <c r="L495" s="1118"/>
      <c r="M495" s="1119"/>
      <c r="N495" s="1118"/>
      <c r="O495" s="1119"/>
      <c r="P495" s="193"/>
      <c r="Q495" s="193"/>
      <c r="R495" s="193"/>
      <c r="S495" s="175"/>
      <c r="T495" s="175"/>
      <c r="U495" s="175"/>
      <c r="V495" s="175"/>
      <c r="W495" s="175"/>
      <c r="X495" s="175"/>
      <c r="Y495" s="175"/>
      <c r="Z495" s="175"/>
      <c r="AA495" s="175"/>
      <c r="AB495" s="175"/>
      <c r="AC495" s="175"/>
      <c r="AD495" s="1114"/>
      <c r="AE495" s="1114"/>
      <c r="AF495" s="1114"/>
      <c r="AG495" s="1114"/>
      <c r="AH495" s="1114"/>
      <c r="AI495" s="173"/>
      <c r="AJ495" s="173"/>
      <c r="AK495" s="173"/>
      <c r="AL495" s="173"/>
      <c r="AM495" s="330"/>
      <c r="AN495" s="330"/>
      <c r="AO495" s="194"/>
      <c r="AP495" s="330"/>
      <c r="AQ495" s="330"/>
    </row>
    <row r="496" spans="2:43">
      <c r="B496" s="183"/>
      <c r="C496" s="183"/>
      <c r="D496" s="183"/>
      <c r="E496" s="183"/>
      <c r="F496" s="183"/>
      <c r="G496" s="183"/>
      <c r="H496" s="183"/>
      <c r="I496" s="183"/>
      <c r="J496" s="183"/>
      <c r="K496" s="196"/>
      <c r="L496" s="1118"/>
      <c r="M496" s="1119"/>
      <c r="N496" s="1118"/>
      <c r="O496" s="1119"/>
      <c r="P496" s="193"/>
      <c r="Q496" s="193"/>
      <c r="R496" s="193"/>
      <c r="S496" s="175"/>
      <c r="T496" s="175"/>
      <c r="U496" s="175"/>
      <c r="V496" s="175"/>
      <c r="W496" s="175"/>
      <c r="X496" s="175"/>
      <c r="Y496" s="175"/>
      <c r="Z496" s="175"/>
      <c r="AA496" s="175"/>
      <c r="AB496" s="175"/>
      <c r="AC496" s="175"/>
      <c r="AD496" s="1114"/>
      <c r="AE496" s="1114"/>
      <c r="AF496" s="1114"/>
      <c r="AG496" s="1114"/>
      <c r="AH496" s="1114"/>
      <c r="AI496" s="173"/>
      <c r="AJ496" s="173"/>
      <c r="AK496" s="173"/>
      <c r="AL496" s="173"/>
      <c r="AM496" s="330"/>
      <c r="AN496" s="330"/>
      <c r="AO496" s="194"/>
      <c r="AP496" s="330"/>
      <c r="AQ496" s="330"/>
    </row>
    <row r="497" spans="2:43">
      <c r="B497" s="183"/>
      <c r="C497" s="183"/>
      <c r="D497" s="183"/>
      <c r="E497" s="183"/>
      <c r="F497" s="183"/>
      <c r="G497" s="183"/>
      <c r="H497" s="183"/>
      <c r="I497" s="183"/>
      <c r="J497" s="183"/>
      <c r="K497" s="196"/>
      <c r="L497" s="1118"/>
      <c r="M497" s="1119"/>
      <c r="N497" s="1118"/>
      <c r="O497" s="1119"/>
      <c r="P497" s="193"/>
      <c r="Q497" s="193"/>
      <c r="R497" s="193"/>
      <c r="S497" s="175"/>
      <c r="T497" s="175"/>
      <c r="U497" s="175"/>
      <c r="V497" s="175"/>
      <c r="W497" s="175"/>
      <c r="X497" s="175"/>
      <c r="Y497" s="175"/>
      <c r="Z497" s="175"/>
      <c r="AA497" s="175"/>
      <c r="AB497" s="175"/>
      <c r="AC497" s="175"/>
      <c r="AD497" s="1114"/>
      <c r="AE497" s="1114"/>
      <c r="AF497" s="1114"/>
      <c r="AG497" s="1114"/>
      <c r="AH497" s="1114"/>
      <c r="AI497" s="173"/>
      <c r="AJ497" s="173"/>
      <c r="AK497" s="173"/>
      <c r="AL497" s="173"/>
      <c r="AM497" s="330"/>
      <c r="AN497" s="330"/>
      <c r="AO497" s="194"/>
      <c r="AP497" s="330"/>
      <c r="AQ497" s="330"/>
    </row>
    <row r="498" spans="2:43">
      <c r="B498" s="183"/>
      <c r="C498" s="183"/>
      <c r="D498" s="183"/>
      <c r="E498" s="183"/>
      <c r="F498" s="183"/>
      <c r="G498" s="183"/>
      <c r="H498" s="183"/>
      <c r="I498" s="183"/>
      <c r="J498" s="183"/>
      <c r="K498" s="196"/>
      <c r="L498" s="1118"/>
      <c r="M498" s="1119"/>
      <c r="N498" s="1118"/>
      <c r="O498" s="1119"/>
      <c r="P498" s="193"/>
      <c r="Q498" s="193"/>
      <c r="R498" s="193"/>
      <c r="S498" s="175"/>
      <c r="T498" s="175"/>
      <c r="U498" s="175"/>
      <c r="V498" s="175"/>
      <c r="W498" s="175"/>
      <c r="X498" s="175"/>
      <c r="Y498" s="175"/>
      <c r="Z498" s="175"/>
      <c r="AA498" s="175"/>
      <c r="AB498" s="175"/>
      <c r="AC498" s="175"/>
      <c r="AD498" s="1114"/>
      <c r="AE498" s="1114"/>
      <c r="AF498" s="1114"/>
      <c r="AG498" s="1114"/>
      <c r="AH498" s="1114"/>
      <c r="AI498" s="173"/>
      <c r="AJ498" s="173"/>
      <c r="AK498" s="173"/>
      <c r="AL498" s="173"/>
      <c r="AM498" s="330"/>
      <c r="AN498" s="330"/>
      <c r="AO498" s="194"/>
      <c r="AP498" s="330"/>
      <c r="AQ498" s="330"/>
    </row>
    <row r="499" spans="2:43">
      <c r="B499" s="183"/>
      <c r="C499" s="183"/>
      <c r="D499" s="183"/>
      <c r="E499" s="183"/>
      <c r="F499" s="183"/>
      <c r="G499" s="183"/>
      <c r="H499" s="183"/>
      <c r="I499" s="183"/>
      <c r="J499" s="183"/>
      <c r="K499" s="196"/>
      <c r="L499" s="1118"/>
      <c r="M499" s="1119"/>
      <c r="N499" s="1118"/>
      <c r="O499" s="1119"/>
      <c r="P499" s="193"/>
      <c r="Q499" s="193"/>
      <c r="R499" s="193"/>
      <c r="S499" s="175"/>
      <c r="T499" s="175"/>
      <c r="U499" s="175"/>
      <c r="V499" s="175"/>
      <c r="W499" s="175"/>
      <c r="X499" s="175"/>
      <c r="Y499" s="175"/>
      <c r="Z499" s="175"/>
      <c r="AA499" s="175"/>
      <c r="AB499" s="175"/>
      <c r="AC499" s="175"/>
      <c r="AD499" s="1114"/>
      <c r="AE499" s="1114"/>
      <c r="AF499" s="1114"/>
      <c r="AG499" s="1114"/>
      <c r="AH499" s="1114"/>
      <c r="AI499" s="173"/>
      <c r="AJ499" s="173"/>
      <c r="AK499" s="173"/>
      <c r="AL499" s="173"/>
      <c r="AM499" s="330"/>
      <c r="AN499" s="330"/>
      <c r="AO499" s="194"/>
      <c r="AP499" s="330"/>
      <c r="AQ499" s="330"/>
    </row>
    <row r="500" spans="2:43">
      <c r="B500" s="183"/>
      <c r="C500" s="183"/>
      <c r="D500" s="183"/>
      <c r="E500" s="183"/>
      <c r="F500" s="183"/>
      <c r="G500" s="183"/>
      <c r="H500" s="183"/>
      <c r="I500" s="183"/>
      <c r="J500" s="183"/>
      <c r="K500" s="196"/>
      <c r="L500" s="1118"/>
      <c r="M500" s="1119"/>
      <c r="N500" s="1118"/>
      <c r="O500" s="1119"/>
      <c r="P500" s="193"/>
      <c r="Q500" s="193"/>
      <c r="R500" s="193"/>
      <c r="S500" s="175"/>
      <c r="T500" s="175"/>
      <c r="U500" s="175"/>
      <c r="V500" s="175"/>
      <c r="W500" s="175"/>
      <c r="X500" s="175"/>
      <c r="Y500" s="175"/>
      <c r="Z500" s="175"/>
      <c r="AA500" s="175"/>
      <c r="AB500" s="175"/>
      <c r="AC500" s="175"/>
      <c r="AD500" s="1114"/>
      <c r="AE500" s="1114"/>
      <c r="AF500" s="1114"/>
      <c r="AG500" s="1114"/>
      <c r="AH500" s="1114"/>
      <c r="AI500" s="173"/>
      <c r="AJ500" s="173"/>
      <c r="AK500" s="173"/>
      <c r="AL500" s="173"/>
      <c r="AM500" s="330"/>
      <c r="AN500" s="330"/>
      <c r="AO500" s="194"/>
      <c r="AP500" s="330"/>
      <c r="AQ500" s="330"/>
    </row>
    <row r="501" spans="2:43">
      <c r="B501" s="183"/>
      <c r="C501" s="183"/>
      <c r="D501" s="183"/>
      <c r="E501" s="183"/>
      <c r="F501" s="183"/>
      <c r="G501" s="183"/>
      <c r="H501" s="183"/>
      <c r="I501" s="183"/>
      <c r="J501" s="183"/>
      <c r="K501" s="196"/>
      <c r="L501" s="1118"/>
      <c r="M501" s="1119"/>
      <c r="N501" s="1118"/>
      <c r="O501" s="1119"/>
      <c r="P501" s="193"/>
      <c r="Q501" s="193"/>
      <c r="R501" s="193"/>
      <c r="S501" s="175"/>
      <c r="T501" s="175"/>
      <c r="U501" s="175"/>
      <c r="V501" s="175"/>
      <c r="W501" s="175"/>
      <c r="X501" s="175"/>
      <c r="Y501" s="175"/>
      <c r="Z501" s="175"/>
      <c r="AA501" s="175"/>
      <c r="AB501" s="175"/>
      <c r="AC501" s="175"/>
      <c r="AD501" s="1114"/>
      <c r="AE501" s="1114"/>
      <c r="AF501" s="1114"/>
      <c r="AG501" s="1114"/>
      <c r="AH501" s="1114"/>
      <c r="AI501" s="173"/>
      <c r="AJ501" s="173"/>
      <c r="AK501" s="173"/>
      <c r="AL501" s="173"/>
      <c r="AM501" s="330"/>
      <c r="AN501" s="330"/>
      <c r="AO501" s="194"/>
      <c r="AP501" s="330"/>
      <c r="AQ501" s="330"/>
    </row>
    <row r="502" spans="2:43">
      <c r="B502" s="183"/>
      <c r="C502" s="183"/>
      <c r="D502" s="183"/>
      <c r="E502" s="183"/>
      <c r="F502" s="183"/>
      <c r="G502" s="183"/>
      <c r="H502" s="183"/>
      <c r="I502" s="183"/>
      <c r="J502" s="183"/>
      <c r="K502" s="196"/>
      <c r="L502" s="1118"/>
      <c r="M502" s="1119"/>
      <c r="N502" s="1118"/>
      <c r="O502" s="1119"/>
      <c r="P502" s="193"/>
      <c r="Q502" s="193"/>
      <c r="R502" s="193"/>
      <c r="S502" s="175"/>
      <c r="T502" s="175"/>
      <c r="U502" s="175"/>
      <c r="V502" s="175"/>
      <c r="W502" s="175"/>
      <c r="X502" s="175"/>
      <c r="Y502" s="175"/>
      <c r="Z502" s="175"/>
      <c r="AA502" s="175"/>
      <c r="AB502" s="175"/>
      <c r="AC502" s="175"/>
      <c r="AD502" s="1114"/>
      <c r="AE502" s="1114"/>
      <c r="AF502" s="1114"/>
      <c r="AG502" s="1114"/>
      <c r="AH502" s="1114"/>
      <c r="AI502" s="173"/>
      <c r="AJ502" s="173"/>
      <c r="AK502" s="173"/>
      <c r="AL502" s="173"/>
      <c r="AM502" s="330"/>
      <c r="AN502" s="330"/>
      <c r="AO502" s="194"/>
      <c r="AP502" s="330"/>
      <c r="AQ502" s="330"/>
    </row>
    <row r="503" spans="2:43">
      <c r="B503" s="183"/>
      <c r="C503" s="183"/>
      <c r="D503" s="183"/>
      <c r="E503" s="183"/>
      <c r="F503" s="183"/>
      <c r="G503" s="183"/>
      <c r="H503" s="183"/>
      <c r="I503" s="183"/>
      <c r="J503" s="183"/>
      <c r="K503" s="196"/>
      <c r="L503" s="1118"/>
      <c r="M503" s="1119"/>
      <c r="N503" s="1118"/>
      <c r="O503" s="1119"/>
      <c r="P503" s="193"/>
      <c r="Q503" s="193"/>
      <c r="R503" s="193"/>
      <c r="S503" s="175"/>
      <c r="T503" s="175"/>
      <c r="U503" s="175"/>
      <c r="V503" s="175"/>
      <c r="W503" s="175"/>
      <c r="X503" s="175"/>
      <c r="Y503" s="175"/>
      <c r="Z503" s="175"/>
      <c r="AA503" s="175"/>
      <c r="AB503" s="175"/>
      <c r="AC503" s="175"/>
      <c r="AD503" s="1114"/>
      <c r="AE503" s="1114"/>
      <c r="AF503" s="1114"/>
      <c r="AG503" s="1114"/>
      <c r="AH503" s="1114"/>
      <c r="AI503" s="173"/>
      <c r="AJ503" s="173"/>
      <c r="AK503" s="173"/>
      <c r="AL503" s="173"/>
      <c r="AM503" s="330"/>
      <c r="AN503" s="330"/>
      <c r="AO503" s="194"/>
      <c r="AP503" s="330"/>
      <c r="AQ503" s="330"/>
    </row>
    <row r="504" spans="2:43">
      <c r="B504" s="183"/>
      <c r="C504" s="183"/>
      <c r="D504" s="183"/>
      <c r="E504" s="183"/>
      <c r="F504" s="183"/>
      <c r="G504" s="183"/>
      <c r="H504" s="183"/>
      <c r="I504" s="183"/>
      <c r="J504" s="183"/>
      <c r="K504" s="196"/>
      <c r="L504" s="1118"/>
      <c r="M504" s="1119"/>
      <c r="N504" s="1118"/>
      <c r="O504" s="1119"/>
      <c r="P504" s="193"/>
      <c r="Q504" s="193"/>
      <c r="R504" s="193"/>
      <c r="S504" s="175"/>
      <c r="T504" s="175"/>
      <c r="U504" s="175"/>
      <c r="V504" s="175"/>
      <c r="W504" s="175"/>
      <c r="X504" s="175"/>
      <c r="Y504" s="175"/>
      <c r="Z504" s="175"/>
      <c r="AA504" s="175"/>
      <c r="AB504" s="175"/>
      <c r="AC504" s="175"/>
      <c r="AD504" s="1114"/>
      <c r="AE504" s="1114"/>
      <c r="AF504" s="1114"/>
      <c r="AG504" s="1114"/>
      <c r="AH504" s="1114"/>
      <c r="AI504" s="173"/>
      <c r="AJ504" s="173"/>
      <c r="AK504" s="173"/>
      <c r="AL504" s="173"/>
      <c r="AM504" s="330"/>
      <c r="AN504" s="330"/>
      <c r="AO504" s="194"/>
      <c r="AP504" s="330"/>
      <c r="AQ504" s="330"/>
    </row>
    <row r="505" spans="2:43">
      <c r="B505" s="183"/>
      <c r="C505" s="183"/>
      <c r="D505" s="183"/>
      <c r="E505" s="183"/>
      <c r="F505" s="183"/>
      <c r="G505" s="183"/>
      <c r="H505" s="183"/>
      <c r="I505" s="183"/>
      <c r="J505" s="183"/>
      <c r="K505" s="196"/>
      <c r="L505" s="1118"/>
      <c r="M505" s="1119"/>
      <c r="N505" s="1118"/>
      <c r="O505" s="1119"/>
      <c r="P505" s="193"/>
      <c r="Q505" s="193"/>
      <c r="R505" s="193"/>
      <c r="S505" s="175"/>
      <c r="T505" s="175"/>
      <c r="U505" s="175"/>
      <c r="V505" s="175"/>
      <c r="W505" s="175"/>
      <c r="X505" s="175"/>
      <c r="Y505" s="175"/>
      <c r="Z505" s="175"/>
      <c r="AA505" s="175"/>
      <c r="AB505" s="175"/>
      <c r="AC505" s="175"/>
      <c r="AD505" s="1114"/>
      <c r="AE505" s="1114"/>
      <c r="AF505" s="1114"/>
      <c r="AG505" s="1114"/>
      <c r="AH505" s="1114"/>
      <c r="AI505" s="173"/>
      <c r="AJ505" s="173"/>
      <c r="AK505" s="173"/>
      <c r="AL505" s="173"/>
      <c r="AM505" s="330"/>
      <c r="AN505" s="330"/>
      <c r="AO505" s="194"/>
      <c r="AP505" s="330"/>
      <c r="AQ505" s="330"/>
    </row>
    <row r="506" spans="2:43">
      <c r="B506" s="183"/>
      <c r="C506" s="183"/>
      <c r="D506" s="183"/>
      <c r="E506" s="183"/>
      <c r="F506" s="183"/>
      <c r="G506" s="183"/>
      <c r="H506" s="183"/>
      <c r="I506" s="183"/>
      <c r="J506" s="183"/>
      <c r="K506" s="196"/>
      <c r="L506" s="1118"/>
      <c r="M506" s="1119"/>
      <c r="N506" s="1118"/>
      <c r="O506" s="1119"/>
      <c r="P506" s="193"/>
      <c r="Q506" s="193"/>
      <c r="R506" s="193"/>
      <c r="S506" s="175"/>
      <c r="T506" s="175"/>
      <c r="U506" s="175"/>
      <c r="V506" s="175"/>
      <c r="W506" s="175"/>
      <c r="X506" s="175"/>
      <c r="Y506" s="175"/>
      <c r="Z506" s="175"/>
      <c r="AA506" s="175"/>
      <c r="AB506" s="175"/>
      <c r="AC506" s="175"/>
      <c r="AD506" s="1114"/>
      <c r="AE506" s="1114"/>
      <c r="AF506" s="1114"/>
      <c r="AG506" s="1114"/>
      <c r="AH506" s="1114"/>
      <c r="AI506" s="173"/>
      <c r="AJ506" s="173"/>
      <c r="AK506" s="173"/>
      <c r="AL506" s="173"/>
      <c r="AM506" s="330"/>
      <c r="AN506" s="330"/>
      <c r="AO506" s="194"/>
      <c r="AP506" s="330"/>
      <c r="AQ506" s="330"/>
    </row>
    <row r="507" spans="2:43">
      <c r="B507" s="183"/>
      <c r="C507" s="183"/>
      <c r="D507" s="183"/>
      <c r="E507" s="183"/>
      <c r="F507" s="183"/>
      <c r="G507" s="183"/>
      <c r="H507" s="183"/>
      <c r="I507" s="183"/>
      <c r="J507" s="183"/>
      <c r="K507" s="196"/>
      <c r="L507" s="1118"/>
      <c r="M507" s="1119"/>
      <c r="N507" s="1118"/>
      <c r="O507" s="1119"/>
      <c r="P507" s="193"/>
      <c r="Q507" s="193"/>
      <c r="R507" s="193"/>
      <c r="S507" s="175"/>
      <c r="T507" s="175"/>
      <c r="U507" s="175"/>
      <c r="V507" s="175"/>
      <c r="W507" s="175"/>
      <c r="X507" s="175"/>
      <c r="Y507" s="175"/>
      <c r="Z507" s="175"/>
      <c r="AA507" s="175"/>
      <c r="AB507" s="175"/>
      <c r="AC507" s="175"/>
      <c r="AD507" s="1114"/>
      <c r="AE507" s="1114"/>
      <c r="AF507" s="1114"/>
      <c r="AG507" s="1114"/>
      <c r="AH507" s="1114"/>
      <c r="AI507" s="173"/>
      <c r="AJ507" s="173"/>
      <c r="AK507" s="173"/>
      <c r="AL507" s="173"/>
      <c r="AM507" s="330"/>
      <c r="AN507" s="330"/>
      <c r="AO507" s="194"/>
      <c r="AP507" s="330"/>
      <c r="AQ507" s="330"/>
    </row>
    <row r="508" spans="2:43">
      <c r="B508" s="183"/>
      <c r="C508" s="183"/>
      <c r="D508" s="183"/>
      <c r="E508" s="183"/>
      <c r="F508" s="183"/>
      <c r="G508" s="183"/>
      <c r="H508" s="183"/>
      <c r="I508" s="183"/>
      <c r="J508" s="183"/>
      <c r="K508" s="196"/>
      <c r="L508" s="1118"/>
      <c r="M508" s="1119"/>
      <c r="N508" s="1118"/>
      <c r="O508" s="1119"/>
      <c r="P508" s="193"/>
      <c r="Q508" s="193"/>
      <c r="R508" s="193"/>
      <c r="S508" s="175"/>
      <c r="T508" s="175"/>
      <c r="U508" s="175"/>
      <c r="V508" s="175"/>
      <c r="W508" s="175"/>
      <c r="X508" s="175"/>
      <c r="Y508" s="175"/>
      <c r="Z508" s="175"/>
      <c r="AA508" s="175"/>
      <c r="AB508" s="175"/>
      <c r="AC508" s="175"/>
      <c r="AD508" s="1114"/>
      <c r="AE508" s="1114"/>
      <c r="AF508" s="1114"/>
      <c r="AG508" s="1114"/>
      <c r="AH508" s="1114"/>
      <c r="AI508" s="173"/>
      <c r="AJ508" s="173"/>
      <c r="AK508" s="173"/>
      <c r="AL508" s="173"/>
      <c r="AM508" s="330"/>
      <c r="AN508" s="330"/>
      <c r="AO508" s="194"/>
      <c r="AP508" s="330"/>
      <c r="AQ508" s="330"/>
    </row>
    <row r="509" spans="2:43">
      <c r="B509" s="183"/>
      <c r="C509" s="183"/>
      <c r="D509" s="183"/>
      <c r="E509" s="183"/>
      <c r="F509" s="183"/>
      <c r="G509" s="183"/>
      <c r="H509" s="183"/>
      <c r="I509" s="183"/>
      <c r="J509" s="183"/>
      <c r="K509" s="196"/>
      <c r="L509" s="1118"/>
      <c r="M509" s="1119"/>
      <c r="N509" s="1118"/>
      <c r="O509" s="1119"/>
      <c r="P509" s="193"/>
      <c r="Q509" s="193"/>
      <c r="R509" s="193"/>
      <c r="S509" s="175"/>
      <c r="T509" s="175"/>
      <c r="U509" s="175"/>
      <c r="V509" s="175"/>
      <c r="W509" s="175"/>
      <c r="X509" s="175"/>
      <c r="Y509" s="175"/>
      <c r="Z509" s="175"/>
      <c r="AA509" s="175"/>
      <c r="AB509" s="175"/>
      <c r="AC509" s="175"/>
      <c r="AD509" s="1114"/>
      <c r="AE509" s="1114"/>
      <c r="AF509" s="1114"/>
      <c r="AG509" s="1114"/>
      <c r="AH509" s="1114"/>
      <c r="AI509" s="173"/>
      <c r="AJ509" s="173"/>
      <c r="AK509" s="173"/>
      <c r="AL509" s="173"/>
      <c r="AM509" s="330"/>
      <c r="AN509" s="330"/>
      <c r="AO509" s="194"/>
      <c r="AP509" s="330"/>
      <c r="AQ509" s="330"/>
    </row>
    <row r="510" spans="2:43">
      <c r="B510" s="183"/>
      <c r="C510" s="183"/>
      <c r="D510" s="183"/>
      <c r="E510" s="183"/>
      <c r="F510" s="183"/>
      <c r="G510" s="183"/>
      <c r="H510" s="183"/>
      <c r="I510" s="183"/>
      <c r="J510" s="183"/>
      <c r="K510" s="196"/>
      <c r="L510" s="1118"/>
      <c r="M510" s="1119"/>
      <c r="N510" s="1118"/>
      <c r="O510" s="1119"/>
      <c r="P510" s="193"/>
      <c r="Q510" s="193"/>
      <c r="R510" s="193"/>
      <c r="S510" s="175"/>
      <c r="T510" s="175"/>
      <c r="U510" s="175"/>
      <c r="V510" s="175"/>
      <c r="W510" s="175"/>
      <c r="X510" s="175"/>
      <c r="Y510" s="175"/>
      <c r="Z510" s="175"/>
      <c r="AA510" s="175"/>
      <c r="AB510" s="175"/>
      <c r="AC510" s="175"/>
      <c r="AD510" s="1114"/>
      <c r="AE510" s="1114"/>
      <c r="AF510" s="1114"/>
      <c r="AG510" s="1114"/>
      <c r="AH510" s="1114"/>
      <c r="AI510" s="173"/>
      <c r="AJ510" s="173"/>
      <c r="AK510" s="173"/>
      <c r="AL510" s="173"/>
      <c r="AM510" s="330"/>
      <c r="AN510" s="330"/>
      <c r="AO510" s="194"/>
      <c r="AP510" s="330"/>
      <c r="AQ510" s="330"/>
    </row>
    <row r="511" spans="2:43">
      <c r="B511" s="183"/>
      <c r="C511" s="183"/>
      <c r="D511" s="183"/>
      <c r="E511" s="183"/>
      <c r="F511" s="183"/>
      <c r="G511" s="183"/>
      <c r="H511" s="183"/>
      <c r="I511" s="183"/>
      <c r="J511" s="183"/>
      <c r="K511" s="196"/>
      <c r="L511" s="1118"/>
      <c r="M511" s="1119"/>
      <c r="N511" s="1118"/>
      <c r="O511" s="1119"/>
      <c r="P511" s="193"/>
      <c r="Q511" s="193"/>
      <c r="R511" s="193"/>
      <c r="S511" s="175"/>
      <c r="T511" s="175"/>
      <c r="U511" s="175"/>
      <c r="V511" s="175"/>
      <c r="W511" s="175"/>
      <c r="X511" s="175"/>
      <c r="Y511" s="175"/>
      <c r="Z511" s="175"/>
      <c r="AA511" s="175"/>
      <c r="AB511" s="175"/>
      <c r="AC511" s="175"/>
      <c r="AD511" s="1114"/>
      <c r="AE511" s="1114"/>
      <c r="AF511" s="1114"/>
      <c r="AG511" s="1114"/>
      <c r="AH511" s="1114"/>
      <c r="AI511" s="173"/>
      <c r="AJ511" s="173"/>
      <c r="AK511" s="173"/>
      <c r="AL511" s="173"/>
      <c r="AM511" s="330"/>
      <c r="AN511" s="330"/>
      <c r="AO511" s="194"/>
      <c r="AP511" s="330"/>
      <c r="AQ511" s="330"/>
    </row>
    <row r="512" spans="2:43">
      <c r="B512" s="183"/>
      <c r="C512" s="183"/>
      <c r="D512" s="183"/>
      <c r="E512" s="183"/>
      <c r="F512" s="183"/>
      <c r="G512" s="183"/>
      <c r="H512" s="183"/>
      <c r="I512" s="183"/>
      <c r="J512" s="183"/>
      <c r="K512" s="196"/>
      <c r="L512" s="1118"/>
      <c r="M512" s="1119"/>
      <c r="N512" s="1118"/>
      <c r="O512" s="1119"/>
      <c r="P512" s="193"/>
      <c r="Q512" s="193"/>
      <c r="R512" s="193"/>
      <c r="S512" s="175"/>
      <c r="T512" s="175"/>
      <c r="U512" s="175"/>
      <c r="V512" s="175"/>
      <c r="W512" s="175"/>
      <c r="X512" s="175"/>
      <c r="Y512" s="175"/>
      <c r="Z512" s="175"/>
      <c r="AA512" s="175"/>
      <c r="AB512" s="175"/>
      <c r="AC512" s="175"/>
      <c r="AD512" s="1114"/>
      <c r="AE512" s="1114"/>
      <c r="AF512" s="1114"/>
      <c r="AG512" s="1114"/>
      <c r="AH512" s="1114"/>
      <c r="AI512" s="173"/>
      <c r="AJ512" s="173"/>
      <c r="AK512" s="173"/>
      <c r="AL512" s="173"/>
      <c r="AM512" s="330"/>
      <c r="AN512" s="330"/>
      <c r="AO512" s="194"/>
      <c r="AP512" s="330"/>
      <c r="AQ512" s="330"/>
    </row>
    <row r="513" spans="2:43">
      <c r="B513" s="183"/>
      <c r="C513" s="183"/>
      <c r="D513" s="183"/>
      <c r="E513" s="183"/>
      <c r="F513" s="183"/>
      <c r="G513" s="183"/>
      <c r="H513" s="183"/>
      <c r="I513" s="183"/>
      <c r="J513" s="183"/>
      <c r="K513" s="196"/>
      <c r="L513" s="1118"/>
      <c r="M513" s="1119"/>
      <c r="N513" s="1118"/>
      <c r="O513" s="1119"/>
      <c r="P513" s="193"/>
      <c r="Q513" s="193"/>
      <c r="R513" s="193"/>
      <c r="S513" s="175"/>
      <c r="T513" s="175"/>
      <c r="U513" s="175"/>
      <c r="V513" s="175"/>
      <c r="W513" s="175"/>
      <c r="X513" s="175"/>
      <c r="Y513" s="175"/>
      <c r="Z513" s="175"/>
      <c r="AA513" s="175"/>
      <c r="AB513" s="175"/>
      <c r="AC513" s="175"/>
      <c r="AD513" s="1114"/>
      <c r="AE513" s="1114"/>
      <c r="AF513" s="1114"/>
      <c r="AG513" s="1114"/>
      <c r="AH513" s="1114"/>
      <c r="AI513" s="173"/>
      <c r="AJ513" s="173"/>
      <c r="AK513" s="173"/>
      <c r="AL513" s="173"/>
      <c r="AM513" s="330"/>
      <c r="AN513" s="330"/>
      <c r="AO513" s="194"/>
      <c r="AP513" s="330"/>
      <c r="AQ513" s="330"/>
    </row>
    <row r="514" spans="2:43">
      <c r="B514" s="183"/>
      <c r="C514" s="183"/>
      <c r="D514" s="183"/>
      <c r="E514" s="183"/>
      <c r="F514" s="183"/>
      <c r="G514" s="183"/>
      <c r="H514" s="183"/>
      <c r="I514" s="183"/>
      <c r="J514" s="183"/>
      <c r="K514" s="196"/>
      <c r="L514" s="1118"/>
      <c r="M514" s="1119"/>
      <c r="N514" s="1118"/>
      <c r="O514" s="1119"/>
      <c r="P514" s="193"/>
      <c r="Q514" s="193"/>
      <c r="R514" s="193"/>
      <c r="S514" s="175"/>
      <c r="T514" s="175"/>
      <c r="U514" s="175"/>
      <c r="V514" s="175"/>
      <c r="W514" s="175"/>
      <c r="X514" s="175"/>
      <c r="Y514" s="175"/>
      <c r="Z514" s="175"/>
      <c r="AA514" s="175"/>
      <c r="AB514" s="175"/>
      <c r="AC514" s="175"/>
      <c r="AD514" s="1114"/>
      <c r="AE514" s="1114"/>
      <c r="AF514" s="1114"/>
      <c r="AG514" s="1114"/>
      <c r="AH514" s="1114"/>
      <c r="AI514" s="173"/>
      <c r="AJ514" s="173"/>
      <c r="AK514" s="173"/>
      <c r="AL514" s="173"/>
      <c r="AM514" s="330"/>
      <c r="AN514" s="330"/>
      <c r="AO514" s="194"/>
      <c r="AP514" s="330"/>
      <c r="AQ514" s="330"/>
    </row>
    <row r="515" spans="2:43">
      <c r="B515" s="183"/>
      <c r="C515" s="183"/>
      <c r="D515" s="183"/>
      <c r="E515" s="183"/>
      <c r="F515" s="183"/>
      <c r="G515" s="183"/>
      <c r="H515" s="183"/>
      <c r="I515" s="183"/>
      <c r="J515" s="183"/>
      <c r="K515" s="196"/>
      <c r="L515" s="1118"/>
      <c r="M515" s="1119"/>
      <c r="N515" s="1118"/>
      <c r="O515" s="1119"/>
      <c r="P515" s="193"/>
      <c r="Q515" s="193"/>
      <c r="R515" s="193"/>
      <c r="S515" s="175"/>
      <c r="T515" s="175"/>
      <c r="U515" s="175"/>
      <c r="V515" s="175"/>
      <c r="W515" s="175"/>
      <c r="X515" s="175"/>
      <c r="Y515" s="175"/>
      <c r="Z515" s="175"/>
      <c r="AA515" s="175"/>
      <c r="AB515" s="175"/>
      <c r="AC515" s="175"/>
      <c r="AD515" s="1114"/>
      <c r="AE515" s="1114"/>
      <c r="AF515" s="1114"/>
      <c r="AG515" s="1114"/>
      <c r="AH515" s="1114"/>
      <c r="AI515" s="173"/>
      <c r="AJ515" s="173"/>
      <c r="AK515" s="173"/>
      <c r="AL515" s="173"/>
      <c r="AM515" s="330"/>
      <c r="AN515" s="330"/>
      <c r="AO515" s="194"/>
      <c r="AP515" s="330"/>
      <c r="AQ515" s="330"/>
    </row>
    <row r="516" spans="2:43">
      <c r="B516" s="183"/>
      <c r="C516" s="183"/>
      <c r="D516" s="183"/>
      <c r="E516" s="183"/>
      <c r="F516" s="183"/>
      <c r="G516" s="183"/>
      <c r="H516" s="183"/>
      <c r="I516" s="183"/>
      <c r="J516" s="183"/>
      <c r="K516" s="196"/>
      <c r="L516" s="1118"/>
      <c r="M516" s="1119"/>
      <c r="N516" s="1118"/>
      <c r="O516" s="1119"/>
      <c r="P516" s="193"/>
      <c r="Q516" s="193"/>
      <c r="R516" s="193"/>
      <c r="S516" s="175"/>
      <c r="T516" s="175"/>
      <c r="U516" s="175"/>
      <c r="V516" s="175"/>
      <c r="W516" s="175"/>
      <c r="X516" s="175"/>
      <c r="Y516" s="175"/>
      <c r="Z516" s="175"/>
      <c r="AA516" s="175"/>
      <c r="AB516" s="175"/>
      <c r="AC516" s="175"/>
      <c r="AD516" s="1114"/>
      <c r="AE516" s="1114"/>
      <c r="AF516" s="1114"/>
      <c r="AG516" s="1114"/>
      <c r="AH516" s="1114"/>
      <c r="AI516" s="173"/>
      <c r="AJ516" s="173"/>
      <c r="AK516" s="173"/>
      <c r="AL516" s="173"/>
      <c r="AM516" s="330"/>
      <c r="AN516" s="330"/>
      <c r="AO516" s="194"/>
      <c r="AP516" s="330"/>
      <c r="AQ516" s="330"/>
    </row>
    <row r="517" spans="2:43">
      <c r="B517" s="183"/>
      <c r="C517" s="183"/>
      <c r="D517" s="183"/>
      <c r="E517" s="183"/>
      <c r="F517" s="183"/>
      <c r="G517" s="183"/>
      <c r="H517" s="183"/>
      <c r="I517" s="183"/>
      <c r="J517" s="183"/>
      <c r="K517" s="196"/>
      <c r="L517" s="1118"/>
      <c r="M517" s="1119"/>
      <c r="N517" s="1118"/>
      <c r="O517" s="1119"/>
      <c r="P517" s="193"/>
      <c r="Q517" s="193"/>
      <c r="R517" s="193"/>
      <c r="S517" s="175"/>
      <c r="T517" s="175"/>
      <c r="U517" s="175"/>
      <c r="V517" s="175"/>
      <c r="W517" s="175"/>
      <c r="X517" s="175"/>
      <c r="Y517" s="175"/>
      <c r="Z517" s="175"/>
      <c r="AA517" s="175"/>
      <c r="AB517" s="175"/>
      <c r="AC517" s="175"/>
      <c r="AD517" s="1114"/>
      <c r="AE517" s="1114"/>
      <c r="AF517" s="1114"/>
      <c r="AG517" s="1114"/>
      <c r="AH517" s="1114"/>
      <c r="AI517" s="173"/>
      <c r="AJ517" s="173"/>
      <c r="AK517" s="173"/>
      <c r="AL517" s="173"/>
      <c r="AM517" s="330"/>
      <c r="AN517" s="330"/>
      <c r="AO517" s="194"/>
      <c r="AP517" s="330"/>
      <c r="AQ517" s="330"/>
    </row>
    <row r="518" spans="2:43">
      <c r="B518" s="183"/>
      <c r="C518" s="183"/>
      <c r="D518" s="183"/>
      <c r="E518" s="183"/>
      <c r="F518" s="183"/>
      <c r="G518" s="183"/>
      <c r="H518" s="183"/>
      <c r="I518" s="183"/>
      <c r="J518" s="183"/>
      <c r="K518" s="196"/>
      <c r="L518" s="1118"/>
      <c r="M518" s="1119"/>
      <c r="N518" s="1118"/>
      <c r="O518" s="1119"/>
      <c r="P518" s="193"/>
      <c r="Q518" s="193"/>
      <c r="R518" s="193"/>
      <c r="S518" s="175"/>
      <c r="T518" s="175"/>
      <c r="U518" s="175"/>
      <c r="V518" s="175"/>
      <c r="W518" s="175"/>
      <c r="X518" s="175"/>
      <c r="Y518" s="175"/>
      <c r="Z518" s="175"/>
      <c r="AA518" s="175"/>
      <c r="AB518" s="175"/>
      <c r="AC518" s="175"/>
      <c r="AD518" s="1114"/>
      <c r="AE518" s="1114"/>
      <c r="AF518" s="1114"/>
      <c r="AG518" s="1114"/>
      <c r="AH518" s="1114"/>
      <c r="AI518" s="173"/>
      <c r="AJ518" s="173"/>
      <c r="AK518" s="173"/>
      <c r="AL518" s="173"/>
      <c r="AM518" s="330"/>
      <c r="AN518" s="330"/>
      <c r="AO518" s="194"/>
      <c r="AP518" s="330"/>
      <c r="AQ518" s="330"/>
    </row>
    <row r="519" spans="2:43">
      <c r="B519" s="183"/>
      <c r="C519" s="183"/>
      <c r="D519" s="183"/>
      <c r="E519" s="183"/>
      <c r="F519" s="183"/>
      <c r="G519" s="183"/>
      <c r="H519" s="183"/>
      <c r="I519" s="183"/>
      <c r="J519" s="183"/>
      <c r="K519" s="196"/>
      <c r="L519" s="1118"/>
      <c r="M519" s="1119"/>
      <c r="N519" s="1118"/>
      <c r="O519" s="1119"/>
      <c r="P519" s="193"/>
      <c r="Q519" s="193"/>
      <c r="R519" s="193"/>
      <c r="S519" s="175"/>
      <c r="T519" s="175"/>
      <c r="U519" s="175"/>
      <c r="V519" s="175"/>
      <c r="W519" s="175"/>
      <c r="X519" s="175"/>
      <c r="Y519" s="175"/>
      <c r="Z519" s="175"/>
      <c r="AA519" s="175"/>
      <c r="AB519" s="175"/>
      <c r="AC519" s="175"/>
      <c r="AD519" s="1114"/>
      <c r="AE519" s="1114"/>
      <c r="AF519" s="1114"/>
      <c r="AG519" s="1114"/>
      <c r="AH519" s="1114"/>
      <c r="AI519" s="173"/>
      <c r="AJ519" s="173"/>
      <c r="AK519" s="173"/>
      <c r="AL519" s="173"/>
      <c r="AM519" s="330"/>
      <c r="AN519" s="330"/>
      <c r="AO519" s="194"/>
      <c r="AP519" s="330"/>
      <c r="AQ519" s="330"/>
    </row>
    <row r="520" spans="2:43">
      <c r="B520" s="183"/>
      <c r="C520" s="183"/>
      <c r="D520" s="183"/>
      <c r="E520" s="183"/>
      <c r="F520" s="183"/>
      <c r="G520" s="183"/>
      <c r="H520" s="183"/>
      <c r="I520" s="183"/>
      <c r="J520" s="183"/>
      <c r="K520" s="196"/>
      <c r="L520" s="1118"/>
      <c r="M520" s="1119"/>
      <c r="N520" s="1118"/>
      <c r="O520" s="1119"/>
      <c r="P520" s="193"/>
      <c r="Q520" s="193"/>
      <c r="R520" s="193"/>
      <c r="S520" s="175"/>
      <c r="T520" s="175"/>
      <c r="U520" s="175"/>
      <c r="V520" s="175"/>
      <c r="W520" s="175"/>
      <c r="X520" s="175"/>
      <c r="Y520" s="175"/>
      <c r="Z520" s="175"/>
      <c r="AA520" s="175"/>
      <c r="AB520" s="175"/>
      <c r="AC520" s="175"/>
      <c r="AD520" s="1114"/>
      <c r="AE520" s="1114"/>
      <c r="AF520" s="1114"/>
      <c r="AG520" s="1114"/>
      <c r="AH520" s="1114"/>
      <c r="AI520" s="173"/>
      <c r="AJ520" s="173"/>
      <c r="AK520" s="173"/>
      <c r="AL520" s="173"/>
      <c r="AM520" s="330"/>
      <c r="AN520" s="330"/>
      <c r="AO520" s="194"/>
      <c r="AP520" s="330"/>
      <c r="AQ520" s="330"/>
    </row>
    <row r="521" spans="2:43">
      <c r="B521" s="183"/>
      <c r="C521" s="183"/>
      <c r="D521" s="183"/>
      <c r="E521" s="183"/>
      <c r="F521" s="183"/>
      <c r="G521" s="183"/>
      <c r="H521" s="183"/>
      <c r="I521" s="183"/>
      <c r="J521" s="183"/>
      <c r="K521" s="196"/>
      <c r="L521" s="1118"/>
      <c r="M521" s="1119"/>
      <c r="N521" s="1118"/>
      <c r="O521" s="1119"/>
      <c r="P521" s="193"/>
      <c r="Q521" s="193"/>
      <c r="R521" s="193"/>
      <c r="S521" s="175"/>
      <c r="T521" s="175"/>
      <c r="U521" s="175"/>
      <c r="V521" s="175"/>
      <c r="W521" s="175"/>
      <c r="X521" s="175"/>
      <c r="Y521" s="175"/>
      <c r="Z521" s="175"/>
      <c r="AA521" s="175"/>
      <c r="AB521" s="175"/>
      <c r="AC521" s="175"/>
      <c r="AD521" s="1114"/>
      <c r="AE521" s="1114"/>
      <c r="AF521" s="1114"/>
      <c r="AG521" s="1114"/>
      <c r="AH521" s="1114"/>
      <c r="AI521" s="173"/>
      <c r="AJ521" s="173"/>
      <c r="AK521" s="173"/>
      <c r="AL521" s="173"/>
      <c r="AM521" s="330"/>
      <c r="AN521" s="330"/>
      <c r="AO521" s="194"/>
      <c r="AP521" s="330"/>
      <c r="AQ521" s="330"/>
    </row>
    <row r="522" spans="2:43">
      <c r="B522" s="183"/>
      <c r="C522" s="183"/>
      <c r="D522" s="183"/>
      <c r="E522" s="183"/>
      <c r="F522" s="183"/>
      <c r="G522" s="183"/>
      <c r="H522" s="183"/>
      <c r="I522" s="183"/>
      <c r="J522" s="183"/>
      <c r="K522" s="196"/>
      <c r="L522" s="1118"/>
      <c r="M522" s="1119"/>
      <c r="N522" s="1118"/>
      <c r="O522" s="1119"/>
      <c r="P522" s="193"/>
      <c r="Q522" s="193"/>
      <c r="R522" s="193"/>
      <c r="S522" s="175"/>
      <c r="T522" s="175"/>
      <c r="U522" s="175"/>
      <c r="V522" s="175"/>
      <c r="W522" s="175"/>
      <c r="X522" s="175"/>
      <c r="Y522" s="175"/>
      <c r="Z522" s="175"/>
      <c r="AA522" s="175"/>
      <c r="AB522" s="175"/>
      <c r="AC522" s="175"/>
      <c r="AD522" s="1114"/>
      <c r="AE522" s="1114"/>
      <c r="AF522" s="1114"/>
      <c r="AG522" s="1114"/>
      <c r="AH522" s="1114"/>
      <c r="AI522" s="173"/>
      <c r="AJ522" s="173"/>
      <c r="AK522" s="173"/>
      <c r="AL522" s="173"/>
      <c r="AM522" s="330"/>
      <c r="AN522" s="330"/>
      <c r="AO522" s="194"/>
      <c r="AP522" s="330"/>
      <c r="AQ522" s="330"/>
    </row>
    <row r="523" spans="2:43">
      <c r="B523" s="183"/>
      <c r="C523" s="183"/>
      <c r="D523" s="183"/>
      <c r="E523" s="183"/>
      <c r="F523" s="183"/>
      <c r="G523" s="183"/>
      <c r="H523" s="183"/>
      <c r="I523" s="183"/>
      <c r="J523" s="183"/>
      <c r="K523" s="196"/>
      <c r="L523" s="1118"/>
      <c r="M523" s="1119"/>
      <c r="N523" s="1118"/>
      <c r="O523" s="1119"/>
      <c r="P523" s="193"/>
      <c r="Q523" s="193"/>
      <c r="R523" s="193"/>
      <c r="S523" s="175"/>
      <c r="T523" s="175"/>
      <c r="U523" s="175"/>
      <c r="V523" s="175"/>
      <c r="W523" s="175"/>
      <c r="X523" s="175"/>
      <c r="Y523" s="175"/>
      <c r="Z523" s="175"/>
      <c r="AA523" s="175"/>
      <c r="AB523" s="175"/>
      <c r="AC523" s="175"/>
      <c r="AD523" s="1114"/>
      <c r="AE523" s="1114"/>
      <c r="AF523" s="1114"/>
      <c r="AG523" s="1114"/>
      <c r="AH523" s="1114"/>
      <c r="AI523" s="173"/>
      <c r="AJ523" s="173"/>
      <c r="AK523" s="173"/>
      <c r="AL523" s="173"/>
      <c r="AM523" s="330"/>
      <c r="AN523" s="330"/>
      <c r="AO523" s="194"/>
      <c r="AP523" s="330"/>
      <c r="AQ523" s="330"/>
    </row>
    <row r="524" spans="2:43">
      <c r="B524" s="183"/>
      <c r="C524" s="183"/>
      <c r="D524" s="183"/>
      <c r="E524" s="183"/>
      <c r="F524" s="183"/>
      <c r="G524" s="183"/>
      <c r="H524" s="183"/>
      <c r="I524" s="183"/>
      <c r="J524" s="183"/>
      <c r="K524" s="196"/>
      <c r="L524" s="1118"/>
      <c r="M524" s="1119"/>
      <c r="N524" s="1118"/>
      <c r="O524" s="1119"/>
      <c r="P524" s="193"/>
      <c r="Q524" s="193"/>
      <c r="R524" s="193"/>
      <c r="S524" s="175"/>
      <c r="T524" s="175"/>
      <c r="U524" s="175"/>
      <c r="V524" s="175"/>
      <c r="W524" s="175"/>
      <c r="X524" s="175"/>
      <c r="Y524" s="175"/>
      <c r="Z524" s="175"/>
      <c r="AA524" s="175"/>
      <c r="AB524" s="175"/>
      <c r="AC524" s="175"/>
      <c r="AD524" s="1114"/>
      <c r="AE524" s="1114"/>
      <c r="AF524" s="1114"/>
      <c r="AG524" s="1114"/>
      <c r="AH524" s="1114"/>
      <c r="AI524" s="173"/>
      <c r="AJ524" s="173"/>
      <c r="AK524" s="173"/>
      <c r="AL524" s="173"/>
      <c r="AM524" s="330"/>
      <c r="AN524" s="330"/>
      <c r="AO524" s="194"/>
      <c r="AP524" s="330"/>
      <c r="AQ524" s="330"/>
    </row>
    <row r="525" spans="2:43">
      <c r="B525" s="183"/>
      <c r="C525" s="183"/>
      <c r="D525" s="183"/>
      <c r="E525" s="183"/>
      <c r="F525" s="183"/>
      <c r="G525" s="183"/>
      <c r="H525" s="183"/>
      <c r="I525" s="183"/>
      <c r="J525" s="183"/>
      <c r="K525" s="196"/>
      <c r="L525" s="1118"/>
      <c r="M525" s="1119"/>
      <c r="N525" s="1118"/>
      <c r="O525" s="1119"/>
      <c r="P525" s="193"/>
      <c r="Q525" s="193"/>
      <c r="R525" s="193"/>
      <c r="S525" s="175"/>
      <c r="T525" s="175"/>
      <c r="U525" s="175"/>
      <c r="V525" s="175"/>
      <c r="W525" s="175"/>
      <c r="X525" s="175"/>
      <c r="Y525" s="175"/>
      <c r="Z525" s="175"/>
      <c r="AA525" s="175"/>
      <c r="AB525" s="175"/>
      <c r="AC525" s="175"/>
      <c r="AD525" s="1114"/>
      <c r="AE525" s="1114"/>
      <c r="AF525" s="1114"/>
      <c r="AG525" s="1114"/>
      <c r="AH525" s="1114"/>
      <c r="AI525" s="173"/>
      <c r="AJ525" s="173"/>
      <c r="AK525" s="173"/>
      <c r="AL525" s="173"/>
      <c r="AM525" s="330"/>
      <c r="AN525" s="330"/>
      <c r="AO525" s="194"/>
      <c r="AP525" s="330"/>
      <c r="AQ525" s="330"/>
    </row>
    <row r="526" spans="2:43">
      <c r="B526" s="183"/>
      <c r="C526" s="183"/>
      <c r="D526" s="183"/>
      <c r="E526" s="183"/>
      <c r="F526" s="183"/>
      <c r="G526" s="183"/>
      <c r="H526" s="183"/>
      <c r="I526" s="183"/>
      <c r="J526" s="183"/>
      <c r="K526" s="196"/>
      <c r="L526" s="1118"/>
      <c r="M526" s="1119"/>
      <c r="N526" s="1118"/>
      <c r="O526" s="1119"/>
      <c r="P526" s="193"/>
      <c r="Q526" s="193"/>
      <c r="R526" s="193"/>
      <c r="S526" s="175"/>
      <c r="T526" s="175"/>
      <c r="U526" s="175"/>
      <c r="V526" s="175"/>
      <c r="W526" s="175"/>
      <c r="X526" s="175"/>
      <c r="Y526" s="175"/>
      <c r="Z526" s="175"/>
      <c r="AA526" s="175"/>
      <c r="AB526" s="175"/>
      <c r="AC526" s="175"/>
      <c r="AD526" s="1114"/>
      <c r="AE526" s="1114"/>
      <c r="AF526" s="1114"/>
      <c r="AG526" s="1114"/>
      <c r="AH526" s="1114"/>
      <c r="AI526" s="173"/>
      <c r="AJ526" s="173"/>
      <c r="AK526" s="173"/>
      <c r="AL526" s="173"/>
      <c r="AM526" s="330"/>
      <c r="AN526" s="330"/>
      <c r="AO526" s="194"/>
      <c r="AP526" s="330"/>
      <c r="AQ526" s="330"/>
    </row>
    <row r="527" spans="2:43">
      <c r="B527" s="183"/>
      <c r="C527" s="183"/>
      <c r="D527" s="183"/>
      <c r="E527" s="183"/>
      <c r="F527" s="183"/>
      <c r="G527" s="183"/>
      <c r="H527" s="183"/>
      <c r="I527" s="183"/>
      <c r="J527" s="183"/>
      <c r="K527" s="196"/>
      <c r="L527" s="1118"/>
      <c r="M527" s="1119"/>
      <c r="N527" s="1118"/>
      <c r="O527" s="1119"/>
      <c r="P527" s="193"/>
      <c r="Q527" s="193"/>
      <c r="R527" s="193"/>
      <c r="S527" s="175"/>
      <c r="T527" s="175"/>
      <c r="U527" s="175"/>
      <c r="V527" s="175"/>
      <c r="W527" s="175"/>
      <c r="X527" s="175"/>
      <c r="Y527" s="175"/>
      <c r="Z527" s="175"/>
      <c r="AA527" s="175"/>
      <c r="AB527" s="175"/>
      <c r="AC527" s="175"/>
      <c r="AD527" s="1114"/>
      <c r="AE527" s="1114"/>
      <c r="AF527" s="1114"/>
      <c r="AG527" s="1114"/>
      <c r="AH527" s="1114"/>
      <c r="AI527" s="173"/>
      <c r="AJ527" s="173"/>
      <c r="AK527" s="173"/>
      <c r="AL527" s="173"/>
      <c r="AM527" s="330"/>
      <c r="AN527" s="330"/>
      <c r="AO527" s="194"/>
      <c r="AP527" s="330"/>
      <c r="AQ527" s="330"/>
    </row>
    <row r="528" spans="2:43">
      <c r="B528" s="183"/>
      <c r="C528" s="183"/>
      <c r="D528" s="183"/>
      <c r="E528" s="183"/>
      <c r="F528" s="183"/>
      <c r="G528" s="183"/>
      <c r="H528" s="183"/>
      <c r="I528" s="183"/>
      <c r="J528" s="183"/>
      <c r="K528" s="196"/>
      <c r="L528" s="1118"/>
      <c r="M528" s="1119"/>
      <c r="N528" s="1118"/>
      <c r="O528" s="1119"/>
      <c r="P528" s="193"/>
      <c r="Q528" s="193"/>
      <c r="R528" s="193"/>
      <c r="S528" s="175"/>
      <c r="T528" s="175"/>
      <c r="U528" s="175"/>
      <c r="V528" s="175"/>
      <c r="W528" s="175"/>
      <c r="X528" s="175"/>
      <c r="Y528" s="175"/>
      <c r="Z528" s="175"/>
      <c r="AA528" s="175"/>
      <c r="AB528" s="175"/>
      <c r="AC528" s="175"/>
      <c r="AD528" s="1114"/>
      <c r="AE528" s="1114"/>
      <c r="AF528" s="1114"/>
      <c r="AG528" s="1114"/>
      <c r="AH528" s="1114"/>
      <c r="AI528" s="173"/>
      <c r="AJ528" s="173"/>
      <c r="AK528" s="173"/>
      <c r="AL528" s="173"/>
      <c r="AM528" s="330"/>
      <c r="AN528" s="330"/>
      <c r="AO528" s="194"/>
      <c r="AP528" s="330"/>
      <c r="AQ528" s="330"/>
    </row>
    <row r="529" spans="2:43">
      <c r="B529" s="183"/>
      <c r="C529" s="183"/>
      <c r="D529" s="183"/>
      <c r="E529" s="183"/>
      <c r="F529" s="183"/>
      <c r="G529" s="183"/>
      <c r="H529" s="183"/>
      <c r="I529" s="183"/>
      <c r="J529" s="183"/>
      <c r="K529" s="196"/>
      <c r="L529" s="1118"/>
      <c r="M529" s="1119"/>
      <c r="N529" s="1118"/>
      <c r="O529" s="1119"/>
      <c r="P529" s="193"/>
      <c r="Q529" s="193"/>
      <c r="R529" s="193"/>
      <c r="S529" s="175"/>
      <c r="T529" s="175"/>
      <c r="U529" s="175"/>
      <c r="V529" s="175"/>
      <c r="W529" s="175"/>
      <c r="X529" s="175"/>
      <c r="Y529" s="175"/>
      <c r="Z529" s="175"/>
      <c r="AA529" s="175"/>
      <c r="AB529" s="175"/>
      <c r="AC529" s="175"/>
      <c r="AD529" s="1114"/>
      <c r="AE529" s="1114"/>
      <c r="AF529" s="1114"/>
      <c r="AG529" s="1114"/>
      <c r="AH529" s="1114"/>
      <c r="AI529" s="173"/>
      <c r="AJ529" s="173"/>
      <c r="AK529" s="173"/>
      <c r="AL529" s="173"/>
      <c r="AM529" s="330"/>
      <c r="AN529" s="330"/>
      <c r="AO529" s="194"/>
      <c r="AP529" s="330"/>
      <c r="AQ529" s="330"/>
    </row>
    <row r="530" spans="2:43">
      <c r="B530" s="183"/>
      <c r="C530" s="183"/>
      <c r="D530" s="183"/>
      <c r="E530" s="183"/>
      <c r="F530" s="183"/>
      <c r="G530" s="183"/>
      <c r="H530" s="183"/>
      <c r="I530" s="183"/>
      <c r="J530" s="183"/>
      <c r="K530" s="196"/>
      <c r="L530" s="1118"/>
      <c r="M530" s="1119"/>
      <c r="N530" s="1118"/>
      <c r="O530" s="1119"/>
      <c r="P530" s="193"/>
      <c r="Q530" s="193"/>
      <c r="R530" s="193"/>
      <c r="S530" s="175"/>
      <c r="T530" s="175"/>
      <c r="U530" s="175"/>
      <c r="V530" s="175"/>
      <c r="W530" s="175"/>
      <c r="X530" s="175"/>
      <c r="Y530" s="175"/>
      <c r="Z530" s="175"/>
      <c r="AA530" s="175"/>
      <c r="AB530" s="175"/>
      <c r="AC530" s="175"/>
      <c r="AD530" s="1114"/>
      <c r="AE530" s="1114"/>
      <c r="AF530" s="1114"/>
      <c r="AG530" s="1114"/>
      <c r="AH530" s="1114"/>
      <c r="AI530" s="173"/>
      <c r="AJ530" s="173"/>
      <c r="AK530" s="173"/>
      <c r="AL530" s="173"/>
      <c r="AM530" s="330"/>
      <c r="AN530" s="330"/>
      <c r="AO530" s="194"/>
      <c r="AP530" s="330"/>
      <c r="AQ530" s="330"/>
    </row>
    <row r="531" spans="2:43">
      <c r="B531" s="183"/>
      <c r="C531" s="183"/>
      <c r="D531" s="183"/>
      <c r="E531" s="183"/>
      <c r="F531" s="183"/>
      <c r="G531" s="183"/>
      <c r="H531" s="183"/>
      <c r="I531" s="183"/>
      <c r="J531" s="183"/>
      <c r="K531" s="196"/>
      <c r="L531" s="1118"/>
      <c r="M531" s="1119"/>
      <c r="N531" s="1118"/>
      <c r="O531" s="1119"/>
      <c r="P531" s="193"/>
      <c r="Q531" s="193"/>
      <c r="R531" s="193"/>
      <c r="S531" s="175"/>
      <c r="T531" s="175"/>
      <c r="U531" s="175"/>
      <c r="V531" s="175"/>
      <c r="W531" s="175"/>
      <c r="X531" s="175"/>
      <c r="Y531" s="175"/>
      <c r="Z531" s="175"/>
      <c r="AA531" s="175"/>
      <c r="AB531" s="175"/>
      <c r="AC531" s="175"/>
      <c r="AD531" s="1114"/>
      <c r="AE531" s="1114"/>
      <c r="AF531" s="1114"/>
      <c r="AG531" s="1114"/>
      <c r="AH531" s="1114"/>
      <c r="AI531" s="173"/>
      <c r="AJ531" s="173"/>
      <c r="AK531" s="173"/>
      <c r="AL531" s="173"/>
      <c r="AM531" s="330"/>
      <c r="AN531" s="330"/>
      <c r="AO531" s="194"/>
      <c r="AP531" s="330"/>
      <c r="AQ531" s="330"/>
    </row>
    <row r="532" spans="2:43">
      <c r="B532" s="183"/>
      <c r="C532" s="183"/>
      <c r="D532" s="183"/>
      <c r="E532" s="183"/>
      <c r="F532" s="183"/>
      <c r="G532" s="183"/>
      <c r="H532" s="183"/>
      <c r="I532" s="183"/>
      <c r="J532" s="183"/>
      <c r="K532" s="196"/>
      <c r="L532" s="1118"/>
      <c r="M532" s="1119"/>
      <c r="N532" s="1118"/>
      <c r="O532" s="1119"/>
      <c r="P532" s="193"/>
      <c r="Q532" s="193"/>
      <c r="R532" s="193"/>
      <c r="S532" s="175"/>
      <c r="T532" s="175"/>
      <c r="U532" s="175"/>
      <c r="V532" s="175"/>
      <c r="W532" s="175"/>
      <c r="X532" s="175"/>
      <c r="Y532" s="175"/>
      <c r="Z532" s="175"/>
      <c r="AA532" s="175"/>
      <c r="AB532" s="175"/>
      <c r="AC532" s="175"/>
      <c r="AD532" s="1114"/>
      <c r="AE532" s="1114"/>
      <c r="AF532" s="1114"/>
      <c r="AG532" s="1114"/>
      <c r="AH532" s="1114"/>
      <c r="AI532" s="173"/>
      <c r="AJ532" s="173"/>
      <c r="AK532" s="173"/>
      <c r="AL532" s="173"/>
      <c r="AM532" s="330"/>
      <c r="AN532" s="330"/>
      <c r="AO532" s="194"/>
      <c r="AP532" s="330"/>
      <c r="AQ532" s="330"/>
    </row>
    <row r="533" spans="2:43">
      <c r="B533" s="183"/>
      <c r="C533" s="183"/>
      <c r="D533" s="183"/>
      <c r="E533" s="183"/>
      <c r="F533" s="183"/>
      <c r="G533" s="183"/>
      <c r="H533" s="183"/>
      <c r="I533" s="183"/>
      <c r="J533" s="183"/>
      <c r="K533" s="196"/>
      <c r="L533" s="1118"/>
      <c r="M533" s="1119"/>
      <c r="N533" s="1118"/>
      <c r="O533" s="1119"/>
      <c r="P533" s="193"/>
      <c r="Q533" s="193"/>
      <c r="R533" s="193"/>
      <c r="S533" s="175"/>
      <c r="T533" s="175"/>
      <c r="U533" s="175"/>
      <c r="V533" s="175"/>
      <c r="W533" s="175"/>
      <c r="X533" s="175"/>
      <c r="Y533" s="175"/>
      <c r="Z533" s="175"/>
      <c r="AA533" s="175"/>
      <c r="AB533" s="175"/>
      <c r="AC533" s="175"/>
      <c r="AD533" s="1114"/>
      <c r="AE533" s="1114"/>
      <c r="AF533" s="1114"/>
      <c r="AG533" s="1114"/>
      <c r="AH533" s="1114"/>
      <c r="AI533" s="173"/>
      <c r="AJ533" s="173"/>
      <c r="AK533" s="173"/>
      <c r="AL533" s="173"/>
      <c r="AM533" s="330"/>
      <c r="AN533" s="330"/>
      <c r="AO533" s="194"/>
      <c r="AP533" s="330"/>
      <c r="AQ533" s="330"/>
    </row>
    <row r="534" spans="2:43">
      <c r="B534" s="183"/>
      <c r="C534" s="183"/>
      <c r="D534" s="183"/>
      <c r="E534" s="183"/>
      <c r="F534" s="183"/>
      <c r="G534" s="183"/>
      <c r="H534" s="183"/>
      <c r="I534" s="183"/>
      <c r="J534" s="183"/>
      <c r="K534" s="196"/>
      <c r="L534" s="1118"/>
      <c r="M534" s="1119"/>
      <c r="N534" s="1118"/>
      <c r="O534" s="1119"/>
      <c r="P534" s="193"/>
      <c r="Q534" s="193"/>
      <c r="R534" s="193"/>
      <c r="S534" s="175"/>
      <c r="T534" s="175"/>
      <c r="U534" s="175"/>
      <c r="V534" s="175"/>
      <c r="W534" s="175"/>
      <c r="X534" s="175"/>
      <c r="Y534" s="175"/>
      <c r="Z534" s="175"/>
      <c r="AA534" s="175"/>
      <c r="AB534" s="175"/>
      <c r="AC534" s="175"/>
      <c r="AD534" s="1114"/>
      <c r="AE534" s="1114"/>
      <c r="AF534" s="1114"/>
      <c r="AG534" s="1114"/>
      <c r="AH534" s="1114"/>
      <c r="AI534" s="173"/>
      <c r="AJ534" s="173"/>
      <c r="AK534" s="173"/>
      <c r="AL534" s="173"/>
      <c r="AM534" s="330"/>
      <c r="AN534" s="330"/>
      <c r="AO534" s="194"/>
      <c r="AP534" s="330"/>
      <c r="AQ534" s="330"/>
    </row>
    <row r="535" spans="2:43">
      <c r="B535" s="183"/>
      <c r="C535" s="183"/>
      <c r="D535" s="183"/>
      <c r="E535" s="183"/>
      <c r="F535" s="183"/>
      <c r="G535" s="183"/>
      <c r="H535" s="183"/>
      <c r="I535" s="183"/>
      <c r="J535" s="183"/>
      <c r="K535" s="196"/>
      <c r="L535" s="1118"/>
      <c r="M535" s="1119"/>
      <c r="N535" s="1118"/>
      <c r="O535" s="1119"/>
      <c r="P535" s="193"/>
      <c r="Q535" s="193"/>
      <c r="R535" s="193"/>
      <c r="S535" s="175"/>
      <c r="T535" s="175"/>
      <c r="U535" s="175"/>
      <c r="V535" s="175"/>
      <c r="W535" s="175"/>
      <c r="X535" s="175"/>
      <c r="Y535" s="175"/>
      <c r="Z535" s="175"/>
      <c r="AA535" s="175"/>
      <c r="AB535" s="175"/>
      <c r="AC535" s="175"/>
      <c r="AD535" s="1114"/>
      <c r="AE535" s="1114"/>
      <c r="AF535" s="1114"/>
      <c r="AG535" s="1114"/>
      <c r="AH535" s="1114"/>
      <c r="AI535" s="173"/>
      <c r="AJ535" s="173"/>
      <c r="AK535" s="173"/>
      <c r="AL535" s="173"/>
      <c r="AM535" s="330"/>
      <c r="AN535" s="330"/>
      <c r="AO535" s="194"/>
      <c r="AP535" s="330"/>
      <c r="AQ535" s="330"/>
    </row>
    <row r="536" spans="2:43">
      <c r="B536" s="183"/>
      <c r="C536" s="183"/>
      <c r="D536" s="183"/>
      <c r="E536" s="183"/>
      <c r="F536" s="183"/>
      <c r="G536" s="183"/>
      <c r="H536" s="183"/>
      <c r="I536" s="183"/>
      <c r="J536" s="183"/>
      <c r="K536" s="196"/>
      <c r="L536" s="1118"/>
      <c r="M536" s="1119"/>
      <c r="N536" s="1118"/>
      <c r="O536" s="1119"/>
      <c r="P536" s="193"/>
      <c r="Q536" s="193"/>
      <c r="R536" s="193"/>
      <c r="S536" s="175"/>
      <c r="T536" s="175"/>
      <c r="U536" s="175"/>
      <c r="V536" s="175"/>
      <c r="W536" s="175"/>
      <c r="X536" s="175"/>
      <c r="Y536" s="175"/>
      <c r="Z536" s="175"/>
      <c r="AA536" s="175"/>
      <c r="AB536" s="175"/>
      <c r="AC536" s="175"/>
      <c r="AD536" s="1114"/>
      <c r="AE536" s="1114"/>
      <c r="AF536" s="1114"/>
      <c r="AG536" s="1114"/>
      <c r="AH536" s="1114"/>
      <c r="AI536" s="173"/>
      <c r="AJ536" s="173"/>
      <c r="AK536" s="173"/>
      <c r="AL536" s="173"/>
      <c r="AM536" s="330"/>
      <c r="AN536" s="330"/>
      <c r="AO536" s="194"/>
      <c r="AP536" s="330"/>
      <c r="AQ536" s="330"/>
    </row>
    <row r="537" spans="2:43">
      <c r="B537" s="183"/>
      <c r="C537" s="183"/>
      <c r="D537" s="183"/>
      <c r="E537" s="183"/>
      <c r="F537" s="183"/>
      <c r="G537" s="183"/>
      <c r="H537" s="183"/>
      <c r="I537" s="183"/>
      <c r="J537" s="183"/>
      <c r="K537" s="196"/>
      <c r="L537" s="1118"/>
      <c r="M537" s="1119"/>
      <c r="N537" s="1118"/>
      <c r="O537" s="1119"/>
      <c r="P537" s="193"/>
      <c r="Q537" s="193"/>
      <c r="R537" s="193"/>
      <c r="S537" s="175"/>
      <c r="T537" s="175"/>
      <c r="U537" s="175"/>
      <c r="V537" s="175"/>
      <c r="W537" s="175"/>
      <c r="X537" s="175"/>
      <c r="Y537" s="175"/>
      <c r="Z537" s="175"/>
      <c r="AA537" s="175"/>
      <c r="AB537" s="175"/>
      <c r="AC537" s="175"/>
      <c r="AD537" s="1114"/>
      <c r="AE537" s="1114"/>
      <c r="AF537" s="1114"/>
      <c r="AG537" s="1114"/>
      <c r="AH537" s="1114"/>
      <c r="AI537" s="173"/>
      <c r="AJ537" s="173"/>
      <c r="AK537" s="173"/>
      <c r="AL537" s="173"/>
      <c r="AM537" s="330"/>
      <c r="AN537" s="330"/>
      <c r="AO537" s="194"/>
      <c r="AP537" s="330"/>
      <c r="AQ537" s="330"/>
    </row>
    <row r="538" spans="2:43">
      <c r="B538" s="183"/>
      <c r="C538" s="183"/>
      <c r="D538" s="183"/>
      <c r="E538" s="183"/>
      <c r="F538" s="183"/>
      <c r="G538" s="183"/>
      <c r="H538" s="183"/>
      <c r="I538" s="183"/>
      <c r="J538" s="183"/>
      <c r="K538" s="196"/>
      <c r="L538" s="1118"/>
      <c r="M538" s="1119"/>
      <c r="N538" s="1118"/>
      <c r="O538" s="1119"/>
      <c r="P538" s="193"/>
      <c r="Q538" s="193"/>
      <c r="R538" s="193"/>
      <c r="S538" s="175"/>
      <c r="T538" s="175"/>
      <c r="U538" s="175"/>
      <c r="V538" s="175"/>
      <c r="W538" s="175"/>
      <c r="X538" s="175"/>
      <c r="Y538" s="175"/>
      <c r="Z538" s="175"/>
      <c r="AA538" s="175"/>
      <c r="AB538" s="175"/>
      <c r="AC538" s="175"/>
      <c r="AD538" s="1114"/>
      <c r="AE538" s="1114"/>
      <c r="AF538" s="1114"/>
      <c r="AG538" s="1114"/>
      <c r="AH538" s="1114"/>
      <c r="AI538" s="173"/>
      <c r="AJ538" s="173"/>
      <c r="AK538" s="173"/>
      <c r="AL538" s="173"/>
      <c r="AM538" s="330"/>
      <c r="AN538" s="330"/>
      <c r="AO538" s="194"/>
      <c r="AP538" s="330"/>
      <c r="AQ538" s="330"/>
    </row>
    <row r="539" spans="2:43">
      <c r="B539" s="183"/>
      <c r="C539" s="183"/>
      <c r="D539" s="183"/>
      <c r="E539" s="183"/>
      <c r="F539" s="183"/>
      <c r="G539" s="183"/>
      <c r="H539" s="183"/>
      <c r="I539" s="183"/>
      <c r="J539" s="183"/>
      <c r="K539" s="196"/>
      <c r="L539" s="1118"/>
      <c r="M539" s="1119"/>
      <c r="N539" s="1118"/>
      <c r="O539" s="1119"/>
      <c r="P539" s="193"/>
      <c r="Q539" s="193"/>
      <c r="R539" s="193"/>
      <c r="S539" s="175"/>
      <c r="T539" s="175"/>
      <c r="U539" s="175"/>
      <c r="V539" s="175"/>
      <c r="W539" s="175"/>
      <c r="X539" s="175"/>
      <c r="Y539" s="175"/>
      <c r="Z539" s="175"/>
      <c r="AA539" s="175"/>
      <c r="AB539" s="175"/>
      <c r="AC539" s="175"/>
      <c r="AD539" s="1114"/>
      <c r="AE539" s="1114"/>
      <c r="AF539" s="1114"/>
      <c r="AG539" s="1114"/>
      <c r="AH539" s="1114"/>
      <c r="AI539" s="173"/>
      <c r="AJ539" s="173"/>
      <c r="AK539" s="173"/>
      <c r="AL539" s="173"/>
      <c r="AM539" s="330"/>
      <c r="AN539" s="330"/>
      <c r="AO539" s="194"/>
      <c r="AP539" s="330"/>
      <c r="AQ539" s="330"/>
    </row>
    <row r="540" spans="2:43">
      <c r="B540" s="183"/>
      <c r="C540" s="183"/>
      <c r="D540" s="183"/>
      <c r="E540" s="183"/>
      <c r="F540" s="183"/>
      <c r="G540" s="183"/>
      <c r="H540" s="183"/>
      <c r="I540" s="183"/>
      <c r="J540" s="183"/>
      <c r="K540" s="196"/>
      <c r="L540" s="1118"/>
      <c r="M540" s="1119"/>
      <c r="N540" s="1118"/>
      <c r="O540" s="1119"/>
      <c r="P540" s="193"/>
      <c r="Q540" s="193"/>
      <c r="R540" s="193"/>
      <c r="S540" s="175"/>
      <c r="T540" s="175"/>
      <c r="U540" s="175"/>
      <c r="V540" s="175"/>
      <c r="W540" s="175"/>
      <c r="X540" s="175"/>
      <c r="Y540" s="175"/>
      <c r="Z540" s="175"/>
      <c r="AA540" s="175"/>
      <c r="AB540" s="175"/>
      <c r="AC540" s="175"/>
      <c r="AD540" s="1114"/>
      <c r="AE540" s="1114"/>
      <c r="AF540" s="1114"/>
      <c r="AG540" s="1114"/>
      <c r="AH540" s="1114"/>
      <c r="AI540" s="173"/>
      <c r="AJ540" s="173"/>
      <c r="AK540" s="173"/>
      <c r="AL540" s="173"/>
      <c r="AM540" s="330"/>
      <c r="AN540" s="330"/>
      <c r="AO540" s="194"/>
      <c r="AP540" s="330"/>
      <c r="AQ540" s="330"/>
    </row>
    <row r="541" spans="2:43">
      <c r="B541" s="183"/>
      <c r="C541" s="183"/>
      <c r="D541" s="183"/>
      <c r="E541" s="183"/>
      <c r="F541" s="183"/>
      <c r="G541" s="183"/>
      <c r="H541" s="183"/>
      <c r="I541" s="183"/>
      <c r="J541" s="183"/>
      <c r="K541" s="196"/>
      <c r="L541" s="1118"/>
      <c r="M541" s="1119"/>
      <c r="N541" s="1118"/>
      <c r="O541" s="1119"/>
      <c r="P541" s="193"/>
      <c r="Q541" s="193"/>
      <c r="R541" s="193"/>
      <c r="S541" s="175"/>
      <c r="T541" s="175"/>
      <c r="U541" s="175"/>
      <c r="V541" s="175"/>
      <c r="W541" s="175"/>
      <c r="X541" s="175"/>
      <c r="Y541" s="175"/>
      <c r="Z541" s="175"/>
      <c r="AA541" s="175"/>
      <c r="AB541" s="175"/>
      <c r="AC541" s="175"/>
      <c r="AD541" s="1114"/>
      <c r="AE541" s="1114"/>
      <c r="AF541" s="1114"/>
      <c r="AG541" s="1114"/>
      <c r="AH541" s="1114"/>
      <c r="AI541" s="173"/>
      <c r="AJ541" s="173"/>
      <c r="AK541" s="173"/>
      <c r="AL541" s="173"/>
      <c r="AM541" s="330"/>
      <c r="AN541" s="330"/>
      <c r="AO541" s="194"/>
      <c r="AP541" s="330"/>
      <c r="AQ541" s="330"/>
    </row>
    <row r="542" spans="2:43">
      <c r="B542" s="183"/>
      <c r="C542" s="183"/>
      <c r="D542" s="183"/>
      <c r="E542" s="183"/>
      <c r="F542" s="183"/>
      <c r="G542" s="183"/>
      <c r="H542" s="183"/>
      <c r="I542" s="183"/>
      <c r="J542" s="183"/>
      <c r="K542" s="196"/>
      <c r="L542" s="1118"/>
      <c r="M542" s="1119"/>
      <c r="N542" s="1118"/>
      <c r="O542" s="1119"/>
      <c r="P542" s="193"/>
      <c r="Q542" s="193"/>
      <c r="R542" s="193"/>
      <c r="S542" s="175"/>
      <c r="T542" s="175"/>
      <c r="U542" s="175"/>
      <c r="V542" s="175"/>
      <c r="W542" s="175"/>
      <c r="X542" s="175"/>
      <c r="Y542" s="175"/>
      <c r="Z542" s="175"/>
      <c r="AA542" s="175"/>
      <c r="AB542" s="175"/>
      <c r="AC542" s="175"/>
      <c r="AD542" s="1114"/>
      <c r="AE542" s="1114"/>
      <c r="AF542" s="1114"/>
      <c r="AG542" s="1114"/>
      <c r="AH542" s="1114"/>
      <c r="AI542" s="173"/>
      <c r="AJ542" s="173"/>
      <c r="AK542" s="173"/>
      <c r="AL542" s="173"/>
      <c r="AM542" s="330"/>
      <c r="AN542" s="330"/>
      <c r="AO542" s="194"/>
      <c r="AP542" s="330"/>
      <c r="AQ542" s="330"/>
    </row>
    <row r="543" spans="2:43">
      <c r="B543" s="183"/>
      <c r="C543" s="183"/>
      <c r="D543" s="183"/>
      <c r="E543" s="183"/>
      <c r="F543" s="183"/>
      <c r="G543" s="183"/>
      <c r="H543" s="183"/>
      <c r="I543" s="183"/>
      <c r="J543" s="183"/>
      <c r="K543" s="196"/>
      <c r="L543" s="1118"/>
      <c r="M543" s="1119"/>
      <c r="N543" s="1118"/>
      <c r="O543" s="1119"/>
      <c r="P543" s="193"/>
      <c r="Q543" s="193"/>
      <c r="R543" s="193"/>
      <c r="S543" s="175"/>
      <c r="T543" s="175"/>
      <c r="U543" s="175"/>
      <c r="V543" s="175"/>
      <c r="W543" s="175"/>
      <c r="X543" s="175"/>
      <c r="Y543" s="175"/>
      <c r="Z543" s="175"/>
      <c r="AA543" s="175"/>
      <c r="AB543" s="175"/>
      <c r="AC543" s="175"/>
      <c r="AD543" s="1114"/>
      <c r="AE543" s="1114"/>
      <c r="AF543" s="1114"/>
      <c r="AG543" s="1114"/>
      <c r="AH543" s="1114"/>
      <c r="AI543" s="173"/>
      <c r="AJ543" s="173"/>
      <c r="AK543" s="173"/>
      <c r="AL543" s="173"/>
      <c r="AM543" s="330"/>
      <c r="AN543" s="330"/>
      <c r="AO543" s="194"/>
      <c r="AP543" s="330"/>
      <c r="AQ543" s="330"/>
    </row>
    <row r="544" spans="2:43">
      <c r="B544" s="183"/>
      <c r="C544" s="183"/>
      <c r="D544" s="183"/>
      <c r="E544" s="183"/>
      <c r="F544" s="183"/>
      <c r="G544" s="183"/>
      <c r="H544" s="183"/>
      <c r="I544" s="183"/>
      <c r="J544" s="183"/>
      <c r="K544" s="196"/>
      <c r="L544" s="1118"/>
      <c r="M544" s="1119"/>
      <c r="N544" s="1118"/>
      <c r="O544" s="1119"/>
      <c r="P544" s="193"/>
      <c r="Q544" s="193"/>
      <c r="R544" s="193"/>
      <c r="S544" s="175"/>
      <c r="T544" s="175"/>
      <c r="U544" s="175"/>
      <c r="V544" s="175"/>
      <c r="W544" s="175"/>
      <c r="X544" s="175"/>
      <c r="Y544" s="175"/>
      <c r="Z544" s="175"/>
      <c r="AA544" s="175"/>
      <c r="AB544" s="175"/>
      <c r="AC544" s="175"/>
      <c r="AD544" s="1114"/>
      <c r="AE544" s="1114"/>
      <c r="AF544" s="1114"/>
      <c r="AG544" s="1114"/>
      <c r="AH544" s="1114"/>
      <c r="AI544" s="173"/>
      <c r="AJ544" s="173"/>
      <c r="AK544" s="173"/>
      <c r="AL544" s="173"/>
      <c r="AM544" s="330"/>
      <c r="AN544" s="330"/>
      <c r="AO544" s="194"/>
      <c r="AP544" s="330"/>
      <c r="AQ544" s="330"/>
    </row>
    <row r="545" spans="2:43">
      <c r="B545" s="183"/>
      <c r="C545" s="183"/>
      <c r="D545" s="183"/>
      <c r="E545" s="183"/>
      <c r="F545" s="183"/>
      <c r="G545" s="183"/>
      <c r="H545" s="183"/>
      <c r="I545" s="183"/>
      <c r="J545" s="183"/>
      <c r="K545" s="196"/>
      <c r="L545" s="1118"/>
      <c r="M545" s="1119"/>
      <c r="N545" s="1118"/>
      <c r="O545" s="1119"/>
      <c r="P545" s="193"/>
      <c r="Q545" s="193"/>
      <c r="R545" s="193"/>
      <c r="S545" s="175"/>
      <c r="T545" s="175"/>
      <c r="U545" s="175"/>
      <c r="V545" s="175"/>
      <c r="W545" s="175"/>
      <c r="X545" s="175"/>
      <c r="Y545" s="175"/>
      <c r="Z545" s="175"/>
      <c r="AA545" s="175"/>
      <c r="AB545" s="175"/>
      <c r="AC545" s="175"/>
      <c r="AD545" s="1114"/>
      <c r="AE545" s="1114"/>
      <c r="AF545" s="1114"/>
      <c r="AG545" s="1114"/>
      <c r="AH545" s="1114"/>
      <c r="AI545" s="173"/>
      <c r="AJ545" s="173"/>
      <c r="AK545" s="173"/>
      <c r="AL545" s="173"/>
      <c r="AM545" s="330"/>
      <c r="AN545" s="330"/>
      <c r="AO545" s="194"/>
      <c r="AP545" s="330"/>
      <c r="AQ545" s="330"/>
    </row>
    <row r="546" spans="2:43">
      <c r="B546" s="183"/>
      <c r="C546" s="183"/>
      <c r="D546" s="183"/>
      <c r="E546" s="183"/>
      <c r="F546" s="183"/>
      <c r="G546" s="183"/>
      <c r="H546" s="183"/>
      <c r="I546" s="183"/>
      <c r="J546" s="183"/>
      <c r="K546" s="196"/>
      <c r="L546" s="1118"/>
      <c r="M546" s="1119"/>
      <c r="N546" s="1118"/>
      <c r="O546" s="1119"/>
      <c r="P546" s="193"/>
      <c r="Q546" s="193"/>
      <c r="R546" s="193"/>
      <c r="S546" s="175"/>
      <c r="T546" s="175"/>
      <c r="U546" s="175"/>
      <c r="V546" s="175"/>
      <c r="W546" s="175"/>
      <c r="X546" s="175"/>
      <c r="Y546" s="175"/>
      <c r="Z546" s="175"/>
      <c r="AA546" s="175"/>
      <c r="AB546" s="175"/>
      <c r="AC546" s="175"/>
      <c r="AD546" s="1114"/>
      <c r="AE546" s="1114"/>
      <c r="AF546" s="1114"/>
      <c r="AG546" s="1114"/>
      <c r="AH546" s="1114"/>
      <c r="AI546" s="173"/>
      <c r="AJ546" s="173"/>
      <c r="AK546" s="173"/>
      <c r="AL546" s="173"/>
      <c r="AM546" s="330"/>
      <c r="AN546" s="330"/>
      <c r="AO546" s="194"/>
      <c r="AP546" s="330"/>
      <c r="AQ546" s="330"/>
    </row>
    <row r="547" spans="2:43">
      <c r="B547" s="183"/>
      <c r="C547" s="183"/>
      <c r="D547" s="183"/>
      <c r="E547" s="183"/>
      <c r="F547" s="183"/>
      <c r="G547" s="183"/>
      <c r="H547" s="183"/>
      <c r="I547" s="183"/>
      <c r="J547" s="183"/>
      <c r="K547" s="196"/>
      <c r="L547" s="1118"/>
      <c r="M547" s="1119"/>
      <c r="N547" s="1118"/>
      <c r="O547" s="1119"/>
      <c r="P547" s="193"/>
      <c r="Q547" s="193"/>
      <c r="R547" s="193"/>
      <c r="S547" s="175"/>
      <c r="T547" s="175"/>
      <c r="U547" s="175"/>
      <c r="V547" s="175"/>
      <c r="W547" s="175"/>
      <c r="X547" s="175"/>
      <c r="Y547" s="175"/>
      <c r="Z547" s="175"/>
      <c r="AA547" s="175"/>
      <c r="AB547" s="175"/>
      <c r="AC547" s="175"/>
      <c r="AD547" s="1114"/>
      <c r="AE547" s="1114"/>
      <c r="AF547" s="1114"/>
      <c r="AG547" s="1114"/>
      <c r="AH547" s="1114"/>
      <c r="AI547" s="173"/>
      <c r="AJ547" s="173"/>
      <c r="AK547" s="173"/>
      <c r="AL547" s="173"/>
      <c r="AM547" s="330"/>
      <c r="AN547" s="330"/>
      <c r="AO547" s="194"/>
      <c r="AP547" s="330"/>
      <c r="AQ547" s="330"/>
    </row>
    <row r="548" spans="2:43">
      <c r="B548" s="183"/>
      <c r="C548" s="183"/>
      <c r="D548" s="183"/>
      <c r="E548" s="183"/>
      <c r="F548" s="183"/>
      <c r="G548" s="183"/>
      <c r="H548" s="183"/>
      <c r="I548" s="183"/>
      <c r="J548" s="183"/>
      <c r="K548" s="196"/>
      <c r="L548" s="1118"/>
      <c r="M548" s="1119"/>
      <c r="N548" s="1118"/>
      <c r="O548" s="1119"/>
      <c r="P548" s="193"/>
      <c r="Q548" s="193"/>
      <c r="R548" s="193"/>
      <c r="S548" s="175"/>
      <c r="T548" s="175"/>
      <c r="U548" s="175"/>
      <c r="V548" s="175"/>
      <c r="W548" s="175"/>
      <c r="X548" s="175"/>
      <c r="Y548" s="175"/>
      <c r="Z548" s="175"/>
      <c r="AA548" s="175"/>
      <c r="AB548" s="175"/>
      <c r="AC548" s="175"/>
      <c r="AD548" s="1114"/>
      <c r="AE548" s="1114"/>
      <c r="AF548" s="1114"/>
      <c r="AG548" s="1114"/>
      <c r="AH548" s="1114"/>
      <c r="AI548" s="173"/>
      <c r="AJ548" s="173"/>
      <c r="AK548" s="173"/>
      <c r="AL548" s="173"/>
      <c r="AM548" s="330"/>
      <c r="AN548" s="330"/>
      <c r="AO548" s="194"/>
      <c r="AP548" s="330"/>
      <c r="AQ548" s="330"/>
    </row>
    <row r="549" spans="2:43">
      <c r="B549" s="183"/>
      <c r="C549" s="183"/>
      <c r="D549" s="183"/>
      <c r="E549" s="183"/>
      <c r="F549" s="183"/>
      <c r="G549" s="183"/>
      <c r="H549" s="183"/>
      <c r="I549" s="183"/>
      <c r="J549" s="183"/>
      <c r="K549" s="196"/>
      <c r="L549" s="1118"/>
      <c r="M549" s="1119"/>
      <c r="N549" s="1118"/>
      <c r="O549" s="1119"/>
      <c r="P549" s="193"/>
      <c r="Q549" s="193"/>
      <c r="R549" s="193"/>
      <c r="S549" s="175"/>
      <c r="T549" s="175"/>
      <c r="U549" s="175"/>
      <c r="V549" s="175"/>
      <c r="W549" s="175"/>
      <c r="X549" s="175"/>
      <c r="Y549" s="175"/>
      <c r="Z549" s="175"/>
      <c r="AA549" s="175"/>
      <c r="AB549" s="175"/>
      <c r="AC549" s="175"/>
      <c r="AD549" s="1114"/>
      <c r="AE549" s="1114"/>
      <c r="AF549" s="1114"/>
      <c r="AG549" s="1114"/>
      <c r="AH549" s="1114"/>
      <c r="AI549" s="173"/>
      <c r="AJ549" s="173"/>
      <c r="AK549" s="173"/>
      <c r="AL549" s="173"/>
      <c r="AM549" s="330"/>
      <c r="AN549" s="330"/>
      <c r="AO549" s="194"/>
      <c r="AP549" s="330"/>
      <c r="AQ549" s="330"/>
    </row>
    <row r="550" spans="2:43">
      <c r="B550" s="183"/>
      <c r="C550" s="183"/>
      <c r="D550" s="183"/>
      <c r="E550" s="183"/>
      <c r="F550" s="183"/>
      <c r="G550" s="183"/>
      <c r="H550" s="183"/>
      <c r="I550" s="183"/>
      <c r="J550" s="183"/>
      <c r="K550" s="196"/>
      <c r="L550" s="1118"/>
      <c r="M550" s="1119"/>
      <c r="N550" s="1118"/>
      <c r="O550" s="1119"/>
      <c r="P550" s="193"/>
      <c r="Q550" s="193"/>
      <c r="R550" s="193"/>
      <c r="S550" s="175"/>
      <c r="T550" s="175"/>
      <c r="U550" s="175"/>
      <c r="V550" s="175"/>
      <c r="W550" s="175"/>
      <c r="X550" s="175"/>
      <c r="Y550" s="175"/>
      <c r="Z550" s="175"/>
      <c r="AA550" s="175"/>
      <c r="AB550" s="175"/>
      <c r="AC550" s="175"/>
      <c r="AD550" s="1114"/>
      <c r="AE550" s="1114"/>
      <c r="AF550" s="1114"/>
      <c r="AG550" s="1114"/>
      <c r="AH550" s="1114"/>
      <c r="AI550" s="173"/>
      <c r="AJ550" s="173"/>
      <c r="AK550" s="173"/>
      <c r="AL550" s="173"/>
      <c r="AM550" s="330"/>
      <c r="AN550" s="330"/>
      <c r="AO550" s="194"/>
      <c r="AP550" s="330"/>
      <c r="AQ550" s="330"/>
    </row>
    <row r="551" spans="2:43">
      <c r="B551" s="183"/>
      <c r="C551" s="183"/>
      <c r="D551" s="183"/>
      <c r="E551" s="183"/>
      <c r="F551" s="183"/>
      <c r="G551" s="183"/>
      <c r="H551" s="183"/>
      <c r="I551" s="183"/>
      <c r="J551" s="183"/>
      <c r="K551" s="196"/>
      <c r="L551" s="1118"/>
      <c r="M551" s="1119"/>
      <c r="N551" s="1118"/>
      <c r="O551" s="1119"/>
      <c r="P551" s="193"/>
      <c r="Q551" s="193"/>
      <c r="R551" s="193"/>
      <c r="S551" s="175"/>
      <c r="T551" s="175"/>
      <c r="U551" s="175"/>
      <c r="V551" s="175"/>
      <c r="W551" s="175"/>
      <c r="X551" s="175"/>
      <c r="Y551" s="175"/>
      <c r="Z551" s="175"/>
      <c r="AA551" s="175"/>
      <c r="AB551" s="175"/>
      <c r="AC551" s="175"/>
      <c r="AD551" s="1114"/>
      <c r="AE551" s="1114"/>
      <c r="AF551" s="1114"/>
      <c r="AG551" s="1114"/>
      <c r="AH551" s="1114"/>
      <c r="AI551" s="173"/>
      <c r="AJ551" s="173"/>
      <c r="AK551" s="173"/>
      <c r="AL551" s="173"/>
      <c r="AM551" s="330"/>
      <c r="AN551" s="330"/>
      <c r="AO551" s="194"/>
      <c r="AP551" s="330"/>
      <c r="AQ551" s="330"/>
    </row>
    <row r="552" spans="2:43">
      <c r="B552" s="183"/>
      <c r="C552" s="183"/>
      <c r="D552" s="183"/>
      <c r="E552" s="183"/>
      <c r="F552" s="183"/>
      <c r="G552" s="183"/>
      <c r="H552" s="183"/>
      <c r="I552" s="183"/>
      <c r="J552" s="183"/>
      <c r="K552" s="196"/>
      <c r="L552" s="1118"/>
      <c r="M552" s="1119"/>
      <c r="N552" s="1118"/>
      <c r="O552" s="1119"/>
      <c r="P552" s="193"/>
      <c r="Q552" s="193"/>
      <c r="R552" s="193"/>
      <c r="S552" s="175"/>
      <c r="T552" s="175"/>
      <c r="U552" s="175"/>
      <c r="V552" s="175"/>
      <c r="W552" s="175"/>
      <c r="X552" s="175"/>
      <c r="Y552" s="175"/>
      <c r="Z552" s="175"/>
      <c r="AA552" s="175"/>
      <c r="AB552" s="175"/>
      <c r="AC552" s="175"/>
      <c r="AD552" s="1114"/>
      <c r="AE552" s="1114"/>
      <c r="AF552" s="1114"/>
      <c r="AG552" s="1114"/>
      <c r="AH552" s="1114"/>
      <c r="AI552" s="173"/>
      <c r="AJ552" s="173"/>
      <c r="AK552" s="173"/>
      <c r="AL552" s="173"/>
      <c r="AM552" s="330"/>
      <c r="AN552" s="330"/>
      <c r="AO552" s="194"/>
      <c r="AP552" s="330"/>
      <c r="AQ552" s="330"/>
    </row>
    <row r="553" spans="2:43">
      <c r="B553" s="183"/>
      <c r="C553" s="183"/>
      <c r="D553" s="183"/>
      <c r="E553" s="183"/>
      <c r="F553" s="183"/>
      <c r="G553" s="183"/>
      <c r="H553" s="183"/>
      <c r="I553" s="183"/>
      <c r="J553" s="183"/>
      <c r="K553" s="196"/>
      <c r="L553" s="1118"/>
      <c r="M553" s="1119"/>
      <c r="N553" s="1118"/>
      <c r="O553" s="1119"/>
      <c r="P553" s="193"/>
      <c r="Q553" s="193"/>
      <c r="R553" s="193"/>
      <c r="S553" s="175"/>
      <c r="T553" s="175"/>
      <c r="U553" s="175"/>
      <c r="V553" s="175"/>
      <c r="W553" s="175"/>
      <c r="X553" s="175"/>
      <c r="Y553" s="175"/>
      <c r="Z553" s="175"/>
      <c r="AA553" s="175"/>
      <c r="AB553" s="175"/>
      <c r="AC553" s="175"/>
      <c r="AD553" s="1114"/>
      <c r="AE553" s="1114"/>
      <c r="AF553" s="1114"/>
      <c r="AG553" s="1114"/>
      <c r="AH553" s="1114"/>
      <c r="AI553" s="173"/>
      <c r="AJ553" s="173"/>
      <c r="AK553" s="173"/>
      <c r="AL553" s="173"/>
      <c r="AM553" s="330"/>
      <c r="AN553" s="330"/>
      <c r="AO553" s="194"/>
      <c r="AP553" s="330"/>
      <c r="AQ553" s="330"/>
    </row>
    <row r="554" spans="2:43">
      <c r="B554" s="183"/>
      <c r="C554" s="183"/>
      <c r="D554" s="183"/>
      <c r="E554" s="183"/>
      <c r="F554" s="183"/>
      <c r="G554" s="183"/>
      <c r="H554" s="183"/>
      <c r="I554" s="183"/>
      <c r="J554" s="183"/>
      <c r="K554" s="196"/>
      <c r="L554" s="1118"/>
      <c r="M554" s="1119"/>
      <c r="N554" s="1118"/>
      <c r="O554" s="1119"/>
      <c r="P554" s="193"/>
      <c r="Q554" s="193"/>
      <c r="R554" s="193"/>
      <c r="S554" s="175"/>
      <c r="T554" s="175"/>
      <c r="U554" s="175"/>
      <c r="V554" s="175"/>
      <c r="W554" s="175"/>
      <c r="X554" s="175"/>
      <c r="Y554" s="175"/>
      <c r="Z554" s="175"/>
      <c r="AA554" s="175"/>
      <c r="AB554" s="175"/>
      <c r="AC554" s="175"/>
      <c r="AD554" s="1114"/>
      <c r="AE554" s="1114"/>
      <c r="AF554" s="1114"/>
      <c r="AG554" s="1114"/>
      <c r="AH554" s="1114"/>
      <c r="AI554" s="173"/>
      <c r="AJ554" s="173"/>
      <c r="AK554" s="173"/>
      <c r="AL554" s="173"/>
      <c r="AM554" s="330"/>
      <c r="AN554" s="330"/>
      <c r="AO554" s="194"/>
      <c r="AP554" s="330"/>
      <c r="AQ554" s="330"/>
    </row>
    <row r="555" spans="2:43">
      <c r="B555" s="183"/>
      <c r="C555" s="183"/>
      <c r="D555" s="183"/>
      <c r="E555" s="183"/>
      <c r="F555" s="183"/>
      <c r="G555" s="183"/>
      <c r="H555" s="183"/>
      <c r="I555" s="183"/>
      <c r="J555" s="183"/>
      <c r="K555" s="196"/>
      <c r="L555" s="1118"/>
      <c r="M555" s="1119"/>
      <c r="N555" s="1118"/>
      <c r="O555" s="1119"/>
      <c r="P555" s="193"/>
      <c r="Q555" s="193"/>
      <c r="R555" s="193"/>
      <c r="S555" s="175"/>
      <c r="T555" s="175"/>
      <c r="U555" s="175"/>
      <c r="V555" s="175"/>
      <c r="W555" s="175"/>
      <c r="X555" s="175"/>
      <c r="Y555" s="175"/>
      <c r="Z555" s="175"/>
      <c r="AA555" s="175"/>
      <c r="AB555" s="175"/>
      <c r="AC555" s="175"/>
      <c r="AD555" s="1114"/>
      <c r="AE555" s="1114"/>
      <c r="AF555" s="1114"/>
      <c r="AG555" s="1114"/>
      <c r="AH555" s="1114"/>
      <c r="AI555" s="173"/>
      <c r="AJ555" s="173"/>
      <c r="AK555" s="173"/>
      <c r="AL555" s="173"/>
      <c r="AM555" s="330"/>
      <c r="AN555" s="330"/>
      <c r="AO555" s="194"/>
      <c r="AP555" s="330"/>
      <c r="AQ555" s="330"/>
    </row>
    <row r="556" spans="2:43">
      <c r="B556" s="183"/>
      <c r="C556" s="183"/>
      <c r="D556" s="183"/>
      <c r="E556" s="183"/>
      <c r="F556" s="183"/>
      <c r="G556" s="183"/>
      <c r="H556" s="183"/>
      <c r="I556" s="183"/>
      <c r="J556" s="183"/>
      <c r="K556" s="196"/>
      <c r="L556" s="1118"/>
      <c r="M556" s="1119"/>
      <c r="N556" s="1118"/>
      <c r="O556" s="1119"/>
      <c r="P556" s="193"/>
      <c r="Q556" s="193"/>
      <c r="R556" s="193"/>
      <c r="S556" s="175"/>
      <c r="T556" s="175"/>
      <c r="U556" s="175"/>
      <c r="V556" s="175"/>
      <c r="W556" s="175"/>
      <c r="X556" s="175"/>
      <c r="Y556" s="175"/>
      <c r="Z556" s="175"/>
      <c r="AA556" s="175"/>
      <c r="AB556" s="175"/>
      <c r="AC556" s="175"/>
      <c r="AD556" s="1114"/>
      <c r="AE556" s="1114"/>
      <c r="AF556" s="1114"/>
      <c r="AG556" s="1114"/>
      <c r="AH556" s="1114"/>
      <c r="AI556" s="173"/>
      <c r="AJ556" s="173"/>
      <c r="AK556" s="173"/>
      <c r="AL556" s="173"/>
      <c r="AM556" s="330"/>
      <c r="AN556" s="330"/>
      <c r="AO556" s="194"/>
      <c r="AP556" s="330"/>
      <c r="AQ556" s="330"/>
    </row>
    <row r="557" spans="2:43">
      <c r="B557" s="183"/>
      <c r="C557" s="183"/>
      <c r="D557" s="183"/>
      <c r="E557" s="183"/>
      <c r="F557" s="183"/>
      <c r="G557" s="183"/>
      <c r="H557" s="183"/>
      <c r="I557" s="183"/>
      <c r="J557" s="183"/>
      <c r="K557" s="196"/>
      <c r="L557" s="1118"/>
      <c r="M557" s="1119"/>
      <c r="N557" s="1118"/>
      <c r="O557" s="1119"/>
      <c r="P557" s="193"/>
      <c r="Q557" s="193"/>
      <c r="R557" s="193"/>
      <c r="S557" s="175"/>
      <c r="T557" s="175"/>
      <c r="U557" s="175"/>
      <c r="V557" s="175"/>
      <c r="W557" s="175"/>
      <c r="X557" s="175"/>
      <c r="Y557" s="175"/>
      <c r="Z557" s="175"/>
      <c r="AA557" s="175"/>
      <c r="AB557" s="175"/>
      <c r="AC557" s="175"/>
      <c r="AD557" s="1114"/>
      <c r="AE557" s="1114"/>
      <c r="AF557" s="1114"/>
      <c r="AG557" s="1114"/>
      <c r="AH557" s="1114"/>
      <c r="AI557" s="173"/>
      <c r="AJ557" s="173"/>
      <c r="AK557" s="173"/>
      <c r="AL557" s="173"/>
      <c r="AM557" s="330"/>
      <c r="AN557" s="330"/>
      <c r="AO557" s="194"/>
      <c r="AP557" s="330"/>
      <c r="AQ557" s="330"/>
    </row>
    <row r="558" spans="2:43">
      <c r="B558" s="183"/>
      <c r="C558" s="183"/>
      <c r="D558" s="183"/>
      <c r="E558" s="183"/>
      <c r="F558" s="183"/>
      <c r="G558" s="183"/>
      <c r="H558" s="183"/>
      <c r="I558" s="183"/>
      <c r="J558" s="183"/>
      <c r="K558" s="196"/>
      <c r="L558" s="1118"/>
      <c r="M558" s="1119"/>
      <c r="N558" s="1118"/>
      <c r="O558" s="1119"/>
      <c r="P558" s="193"/>
      <c r="Q558" s="193"/>
      <c r="R558" s="193"/>
      <c r="S558" s="175"/>
      <c r="T558" s="175"/>
      <c r="U558" s="175"/>
      <c r="V558" s="175"/>
      <c r="W558" s="175"/>
      <c r="X558" s="175"/>
      <c r="Y558" s="175"/>
      <c r="Z558" s="175"/>
      <c r="AA558" s="175"/>
      <c r="AB558" s="175"/>
      <c r="AC558" s="175"/>
      <c r="AD558" s="1114"/>
      <c r="AE558" s="1114"/>
      <c r="AF558" s="1114"/>
      <c r="AG558" s="1114"/>
      <c r="AH558" s="1114"/>
      <c r="AI558" s="173"/>
      <c r="AJ558" s="173"/>
      <c r="AK558" s="173"/>
      <c r="AL558" s="173"/>
      <c r="AM558" s="330"/>
      <c r="AN558" s="330"/>
      <c r="AO558" s="194"/>
      <c r="AP558" s="330"/>
      <c r="AQ558" s="330"/>
    </row>
    <row r="559" spans="2:43">
      <c r="B559" s="183"/>
      <c r="C559" s="183"/>
      <c r="D559" s="183"/>
      <c r="E559" s="183"/>
      <c r="F559" s="183"/>
      <c r="G559" s="183"/>
      <c r="H559" s="183"/>
      <c r="I559" s="183"/>
      <c r="J559" s="183"/>
      <c r="K559" s="196"/>
      <c r="L559" s="1118"/>
      <c r="M559" s="1119"/>
      <c r="N559" s="1118"/>
      <c r="O559" s="1119"/>
      <c r="P559" s="193"/>
      <c r="Q559" s="193"/>
      <c r="R559" s="193"/>
      <c r="S559" s="175"/>
      <c r="T559" s="175"/>
      <c r="U559" s="175"/>
      <c r="V559" s="175"/>
      <c r="W559" s="175"/>
      <c r="X559" s="175"/>
      <c r="Y559" s="175"/>
      <c r="Z559" s="175"/>
      <c r="AA559" s="175"/>
      <c r="AB559" s="175"/>
      <c r="AC559" s="175"/>
      <c r="AD559" s="1114"/>
      <c r="AE559" s="1114"/>
      <c r="AF559" s="1114"/>
      <c r="AG559" s="1114"/>
      <c r="AH559" s="1114"/>
      <c r="AI559" s="173"/>
      <c r="AJ559" s="173"/>
      <c r="AK559" s="173"/>
      <c r="AL559" s="173"/>
      <c r="AM559" s="330"/>
      <c r="AN559" s="330"/>
      <c r="AO559" s="194"/>
      <c r="AP559" s="330"/>
      <c r="AQ559" s="330"/>
    </row>
    <row r="560" spans="2:43">
      <c r="B560" s="183"/>
      <c r="C560" s="183"/>
      <c r="D560" s="183"/>
      <c r="E560" s="183"/>
      <c r="F560" s="183"/>
      <c r="G560" s="183"/>
      <c r="H560" s="183"/>
      <c r="I560" s="183"/>
      <c r="J560" s="183"/>
      <c r="K560" s="196"/>
      <c r="L560" s="1118"/>
      <c r="M560" s="1119"/>
      <c r="N560" s="1118"/>
      <c r="O560" s="1119"/>
      <c r="P560" s="193"/>
      <c r="Q560" s="193"/>
      <c r="R560" s="193"/>
      <c r="S560" s="175"/>
      <c r="T560" s="175"/>
      <c r="U560" s="175"/>
      <c r="V560" s="175"/>
      <c r="W560" s="175"/>
      <c r="X560" s="175"/>
      <c r="Y560" s="175"/>
      <c r="Z560" s="175"/>
      <c r="AA560" s="175"/>
      <c r="AB560" s="175"/>
      <c r="AC560" s="175"/>
      <c r="AD560" s="1114"/>
      <c r="AE560" s="1114"/>
      <c r="AF560" s="1114"/>
      <c r="AG560" s="1114"/>
      <c r="AH560" s="1114"/>
      <c r="AI560" s="173"/>
      <c r="AJ560" s="173"/>
      <c r="AK560" s="173"/>
      <c r="AL560" s="173"/>
      <c r="AM560" s="330"/>
      <c r="AN560" s="330"/>
      <c r="AO560" s="194"/>
      <c r="AP560" s="330"/>
      <c r="AQ560" s="330"/>
    </row>
    <row r="561" spans="2:43">
      <c r="B561" s="183"/>
      <c r="C561" s="183"/>
      <c r="D561" s="183"/>
      <c r="E561" s="183"/>
      <c r="F561" s="183"/>
      <c r="G561" s="183"/>
      <c r="H561" s="183"/>
      <c r="I561" s="183"/>
      <c r="J561" s="183"/>
      <c r="K561" s="196"/>
      <c r="L561" s="1118"/>
      <c r="M561" s="1119"/>
      <c r="N561" s="1118"/>
      <c r="O561" s="1119"/>
      <c r="P561" s="193"/>
      <c r="Q561" s="193"/>
      <c r="R561" s="193"/>
      <c r="S561" s="175"/>
      <c r="T561" s="175"/>
      <c r="U561" s="175"/>
      <c r="V561" s="175"/>
      <c r="W561" s="175"/>
      <c r="X561" s="175"/>
      <c r="Y561" s="175"/>
      <c r="Z561" s="175"/>
      <c r="AA561" s="175"/>
      <c r="AB561" s="175"/>
      <c r="AC561" s="175"/>
      <c r="AD561" s="1114"/>
      <c r="AE561" s="1114"/>
      <c r="AF561" s="1114"/>
      <c r="AG561" s="1114"/>
      <c r="AH561" s="1114"/>
      <c r="AI561" s="173"/>
      <c r="AJ561" s="173"/>
      <c r="AK561" s="173"/>
      <c r="AL561" s="173"/>
      <c r="AM561" s="330"/>
      <c r="AN561" s="330"/>
      <c r="AO561" s="194"/>
      <c r="AP561" s="330"/>
      <c r="AQ561" s="330"/>
    </row>
    <row r="562" spans="2:43">
      <c r="B562" s="183"/>
      <c r="C562" s="183"/>
      <c r="D562" s="183"/>
      <c r="E562" s="183"/>
      <c r="F562" s="183"/>
      <c r="G562" s="183"/>
      <c r="H562" s="183"/>
      <c r="I562" s="183"/>
      <c r="J562" s="183"/>
      <c r="K562" s="196"/>
      <c r="L562" s="1118"/>
      <c r="M562" s="1119"/>
      <c r="N562" s="1118"/>
      <c r="O562" s="1119"/>
      <c r="P562" s="193"/>
      <c r="Q562" s="193"/>
      <c r="R562" s="193"/>
      <c r="S562" s="175"/>
      <c r="T562" s="175"/>
      <c r="U562" s="175"/>
      <c r="V562" s="175"/>
      <c r="W562" s="175"/>
      <c r="X562" s="175"/>
      <c r="Y562" s="175"/>
      <c r="Z562" s="175"/>
      <c r="AA562" s="175"/>
      <c r="AB562" s="175"/>
      <c r="AC562" s="175"/>
      <c r="AD562" s="1114"/>
      <c r="AE562" s="1114"/>
      <c r="AF562" s="1114"/>
      <c r="AG562" s="1114"/>
      <c r="AH562" s="1114"/>
      <c r="AI562" s="173"/>
      <c r="AJ562" s="173"/>
      <c r="AK562" s="173"/>
      <c r="AL562" s="173"/>
      <c r="AM562" s="330"/>
      <c r="AN562" s="330"/>
      <c r="AO562" s="194"/>
      <c r="AP562" s="330"/>
      <c r="AQ562" s="330"/>
    </row>
    <row r="563" spans="2:43">
      <c r="B563" s="183"/>
      <c r="C563" s="183"/>
      <c r="D563" s="183"/>
      <c r="E563" s="183"/>
      <c r="F563" s="183"/>
      <c r="G563" s="183"/>
      <c r="H563" s="183"/>
      <c r="I563" s="183"/>
      <c r="J563" s="183"/>
      <c r="K563" s="196"/>
      <c r="L563" s="1118"/>
      <c r="M563" s="1119"/>
      <c r="N563" s="1118"/>
      <c r="O563" s="1119"/>
      <c r="P563" s="193"/>
      <c r="Q563" s="193"/>
      <c r="R563" s="193"/>
      <c r="S563" s="175"/>
      <c r="T563" s="175"/>
      <c r="U563" s="175"/>
      <c r="V563" s="175"/>
      <c r="W563" s="175"/>
      <c r="X563" s="175"/>
      <c r="Y563" s="175"/>
      <c r="Z563" s="175"/>
      <c r="AA563" s="175"/>
      <c r="AB563" s="175"/>
      <c r="AC563" s="175"/>
      <c r="AD563" s="1114"/>
      <c r="AE563" s="1114"/>
      <c r="AF563" s="1114"/>
      <c r="AG563" s="1114"/>
      <c r="AH563" s="1114"/>
      <c r="AI563" s="173"/>
      <c r="AJ563" s="173"/>
      <c r="AK563" s="173"/>
      <c r="AL563" s="173"/>
      <c r="AM563" s="330"/>
      <c r="AN563" s="330"/>
      <c r="AO563" s="194"/>
      <c r="AP563" s="330"/>
      <c r="AQ563" s="330"/>
    </row>
    <row r="564" spans="2:43">
      <c r="B564" s="183"/>
      <c r="C564" s="183"/>
      <c r="D564" s="183"/>
      <c r="E564" s="183"/>
      <c r="F564" s="183"/>
      <c r="G564" s="183"/>
      <c r="H564" s="183"/>
      <c r="I564" s="183"/>
      <c r="J564" s="183"/>
      <c r="K564" s="196"/>
      <c r="L564" s="1118"/>
      <c r="M564" s="1119"/>
      <c r="N564" s="1118"/>
      <c r="O564" s="1119"/>
      <c r="P564" s="193"/>
      <c r="Q564" s="193"/>
      <c r="R564" s="193"/>
      <c r="S564" s="175"/>
      <c r="T564" s="175"/>
      <c r="U564" s="175"/>
      <c r="V564" s="175"/>
      <c r="W564" s="175"/>
      <c r="X564" s="175"/>
      <c r="Y564" s="175"/>
      <c r="Z564" s="175"/>
      <c r="AA564" s="175"/>
      <c r="AB564" s="175"/>
      <c r="AC564" s="175"/>
      <c r="AD564" s="1114"/>
      <c r="AE564" s="1114"/>
      <c r="AF564" s="1114"/>
      <c r="AG564" s="1114"/>
      <c r="AH564" s="1114"/>
      <c r="AI564" s="173"/>
      <c r="AJ564" s="173"/>
      <c r="AK564" s="173"/>
      <c r="AL564" s="173"/>
      <c r="AM564" s="330"/>
      <c r="AN564" s="330"/>
      <c r="AO564" s="194"/>
      <c r="AP564" s="330"/>
      <c r="AQ564" s="330"/>
    </row>
    <row r="565" spans="2:43">
      <c r="B565" s="183"/>
      <c r="C565" s="183"/>
      <c r="D565" s="183"/>
      <c r="E565" s="183"/>
      <c r="F565" s="183"/>
      <c r="G565" s="183"/>
      <c r="H565" s="183"/>
      <c r="I565" s="183"/>
      <c r="J565" s="183"/>
      <c r="K565" s="196"/>
      <c r="L565" s="1118"/>
      <c r="M565" s="1119"/>
      <c r="N565" s="1118"/>
      <c r="O565" s="1119"/>
      <c r="P565" s="193"/>
      <c r="Q565" s="193"/>
      <c r="R565" s="193"/>
      <c r="S565" s="175"/>
      <c r="T565" s="175"/>
      <c r="U565" s="175"/>
      <c r="V565" s="175"/>
      <c r="W565" s="175"/>
      <c r="X565" s="175"/>
      <c r="Y565" s="175"/>
      <c r="Z565" s="175"/>
      <c r="AA565" s="175"/>
      <c r="AB565" s="175"/>
      <c r="AC565" s="175"/>
      <c r="AD565" s="1114"/>
      <c r="AE565" s="1114"/>
      <c r="AF565" s="1114"/>
      <c r="AG565" s="1114"/>
      <c r="AH565" s="1114"/>
      <c r="AI565" s="173"/>
      <c r="AJ565" s="173"/>
      <c r="AK565" s="173"/>
      <c r="AL565" s="173"/>
      <c r="AM565" s="330"/>
      <c r="AN565" s="330"/>
      <c r="AO565" s="194"/>
      <c r="AP565" s="330"/>
      <c r="AQ565" s="330"/>
    </row>
    <row r="566" spans="2:43">
      <c r="B566" s="183"/>
      <c r="C566" s="183"/>
      <c r="D566" s="183"/>
      <c r="E566" s="183"/>
      <c r="F566" s="183"/>
      <c r="G566" s="183"/>
      <c r="H566" s="183"/>
      <c r="I566" s="183"/>
      <c r="J566" s="183"/>
      <c r="K566" s="196"/>
      <c r="L566" s="1118"/>
      <c r="M566" s="1119"/>
      <c r="N566" s="1118"/>
      <c r="O566" s="1119"/>
      <c r="P566" s="193"/>
      <c r="Q566" s="193"/>
      <c r="R566" s="193"/>
      <c r="S566" s="175"/>
      <c r="T566" s="175"/>
      <c r="U566" s="175"/>
      <c r="V566" s="175"/>
      <c r="W566" s="175"/>
      <c r="X566" s="175"/>
      <c r="Y566" s="175"/>
      <c r="Z566" s="175"/>
      <c r="AA566" s="175"/>
      <c r="AB566" s="175"/>
      <c r="AC566" s="175"/>
      <c r="AD566" s="1114"/>
      <c r="AE566" s="1114"/>
      <c r="AF566" s="1114"/>
      <c r="AG566" s="1114"/>
      <c r="AH566" s="1114"/>
      <c r="AI566" s="173"/>
      <c r="AJ566" s="173"/>
      <c r="AK566" s="173"/>
      <c r="AL566" s="173"/>
      <c r="AM566" s="330"/>
      <c r="AN566" s="330"/>
      <c r="AO566" s="194"/>
      <c r="AP566" s="330"/>
      <c r="AQ566" s="330"/>
    </row>
    <row r="567" spans="2:43">
      <c r="B567" s="183"/>
      <c r="C567" s="183"/>
      <c r="D567" s="183"/>
      <c r="E567" s="183"/>
      <c r="F567" s="183"/>
      <c r="G567" s="183"/>
      <c r="H567" s="183"/>
      <c r="I567" s="183"/>
      <c r="J567" s="183"/>
      <c r="K567" s="196"/>
      <c r="L567" s="1118"/>
      <c r="M567" s="1119"/>
      <c r="N567" s="1118"/>
      <c r="O567" s="1119"/>
      <c r="P567" s="193"/>
      <c r="Q567" s="193"/>
      <c r="R567" s="193"/>
      <c r="S567" s="175"/>
      <c r="T567" s="175"/>
      <c r="U567" s="175"/>
      <c r="V567" s="175"/>
      <c r="W567" s="175"/>
      <c r="X567" s="175"/>
      <c r="Y567" s="175"/>
      <c r="Z567" s="175"/>
      <c r="AA567" s="175"/>
      <c r="AB567" s="175"/>
      <c r="AC567" s="175"/>
      <c r="AD567" s="1114"/>
      <c r="AE567" s="1114"/>
      <c r="AF567" s="1114"/>
      <c r="AG567" s="1114"/>
      <c r="AH567" s="1114"/>
      <c r="AI567" s="173"/>
      <c r="AJ567" s="173"/>
      <c r="AK567" s="173"/>
      <c r="AL567" s="173"/>
      <c r="AM567" s="330"/>
      <c r="AN567" s="330"/>
      <c r="AO567" s="194"/>
      <c r="AP567" s="330"/>
      <c r="AQ567" s="330"/>
    </row>
    <row r="568" spans="2:43">
      <c r="B568" s="183"/>
      <c r="C568" s="183"/>
      <c r="D568" s="183"/>
      <c r="E568" s="183"/>
      <c r="F568" s="183"/>
      <c r="G568" s="183"/>
      <c r="H568" s="183"/>
      <c r="I568" s="183"/>
      <c r="J568" s="183"/>
      <c r="K568" s="196"/>
      <c r="L568" s="1118"/>
      <c r="M568" s="1119"/>
      <c r="N568" s="1118"/>
      <c r="O568" s="1119"/>
      <c r="P568" s="193"/>
      <c r="Q568" s="193"/>
      <c r="R568" s="193"/>
      <c r="S568" s="175"/>
      <c r="T568" s="175"/>
      <c r="U568" s="175"/>
      <c r="V568" s="175"/>
      <c r="W568" s="175"/>
      <c r="X568" s="175"/>
      <c r="Y568" s="175"/>
      <c r="Z568" s="175"/>
      <c r="AA568" s="175"/>
      <c r="AB568" s="175"/>
      <c r="AC568" s="175"/>
      <c r="AD568" s="1114"/>
      <c r="AE568" s="1114"/>
      <c r="AF568" s="1114"/>
      <c r="AG568" s="1114"/>
      <c r="AH568" s="1114"/>
      <c r="AI568" s="173"/>
      <c r="AJ568" s="173"/>
      <c r="AK568" s="173"/>
      <c r="AL568" s="173"/>
      <c r="AM568" s="330"/>
      <c r="AN568" s="330"/>
      <c r="AO568" s="194"/>
      <c r="AP568" s="330"/>
      <c r="AQ568" s="330"/>
    </row>
    <row r="569" spans="2:43">
      <c r="B569" s="183"/>
      <c r="C569" s="183"/>
      <c r="D569" s="183"/>
      <c r="E569" s="183"/>
      <c r="F569" s="183"/>
      <c r="G569" s="183"/>
      <c r="H569" s="183"/>
      <c r="I569" s="183"/>
      <c r="J569" s="183"/>
      <c r="K569" s="196"/>
      <c r="L569" s="1118"/>
      <c r="M569" s="1119"/>
      <c r="N569" s="1118"/>
      <c r="O569" s="1119"/>
      <c r="P569" s="193"/>
      <c r="Q569" s="193"/>
      <c r="R569" s="193"/>
      <c r="S569" s="175"/>
      <c r="T569" s="175"/>
      <c r="U569" s="175"/>
      <c r="V569" s="175"/>
      <c r="W569" s="175"/>
      <c r="X569" s="175"/>
      <c r="Y569" s="175"/>
      <c r="Z569" s="175"/>
      <c r="AA569" s="175"/>
      <c r="AB569" s="175"/>
      <c r="AC569" s="175"/>
      <c r="AD569" s="1114"/>
      <c r="AE569" s="1114"/>
      <c r="AF569" s="1114"/>
      <c r="AG569" s="1114"/>
      <c r="AH569" s="1114"/>
      <c r="AI569" s="173"/>
      <c r="AJ569" s="173"/>
      <c r="AK569" s="173"/>
      <c r="AL569" s="173"/>
      <c r="AM569" s="330"/>
      <c r="AN569" s="330"/>
      <c r="AO569" s="194"/>
      <c r="AP569" s="330"/>
      <c r="AQ569" s="330"/>
    </row>
    <row r="570" spans="2:43">
      <c r="B570" s="183"/>
      <c r="C570" s="183"/>
      <c r="D570" s="183"/>
      <c r="E570" s="183"/>
      <c r="F570" s="183"/>
      <c r="G570" s="183"/>
      <c r="H570" s="183"/>
      <c r="I570" s="183"/>
      <c r="J570" s="183"/>
      <c r="K570" s="196"/>
      <c r="L570" s="1118"/>
      <c r="M570" s="1119"/>
      <c r="N570" s="1118"/>
      <c r="O570" s="1119"/>
      <c r="P570" s="193"/>
      <c r="Q570" s="193"/>
      <c r="R570" s="193"/>
      <c r="S570" s="175"/>
      <c r="T570" s="175"/>
      <c r="U570" s="175"/>
      <c r="V570" s="175"/>
      <c r="W570" s="175"/>
      <c r="X570" s="175"/>
      <c r="Y570" s="175"/>
      <c r="Z570" s="175"/>
      <c r="AA570" s="175"/>
      <c r="AB570" s="175"/>
      <c r="AC570" s="175"/>
      <c r="AD570" s="1114"/>
      <c r="AE570" s="1114"/>
      <c r="AF570" s="1114"/>
      <c r="AG570" s="1114"/>
      <c r="AH570" s="1114"/>
      <c r="AI570" s="173"/>
      <c r="AJ570" s="173"/>
      <c r="AK570" s="173"/>
      <c r="AL570" s="173"/>
      <c r="AM570" s="330"/>
      <c r="AN570" s="330"/>
      <c r="AO570" s="194"/>
      <c r="AP570" s="330"/>
      <c r="AQ570" s="330"/>
    </row>
    <row r="571" spans="2:43">
      <c r="B571" s="183"/>
      <c r="C571" s="183"/>
      <c r="D571" s="183"/>
      <c r="E571" s="183"/>
      <c r="F571" s="183"/>
      <c r="G571" s="183"/>
      <c r="H571" s="183"/>
      <c r="I571" s="183"/>
      <c r="J571" s="183"/>
      <c r="K571" s="196"/>
      <c r="L571" s="1118"/>
      <c r="M571" s="1119"/>
      <c r="N571" s="1118"/>
      <c r="O571" s="1119"/>
      <c r="P571" s="193"/>
      <c r="Q571" s="193"/>
      <c r="R571" s="193"/>
      <c r="S571" s="175"/>
      <c r="T571" s="175"/>
      <c r="U571" s="175"/>
      <c r="V571" s="175"/>
      <c r="W571" s="175"/>
      <c r="X571" s="175"/>
      <c r="Y571" s="175"/>
      <c r="Z571" s="175"/>
      <c r="AA571" s="175"/>
      <c r="AB571" s="175"/>
      <c r="AC571" s="175"/>
      <c r="AD571" s="1114"/>
      <c r="AE571" s="1114"/>
      <c r="AF571" s="1114"/>
      <c r="AG571" s="1114"/>
      <c r="AH571" s="1114"/>
      <c r="AI571" s="173"/>
      <c r="AJ571" s="173"/>
      <c r="AK571" s="173"/>
      <c r="AL571" s="173"/>
      <c r="AM571" s="330"/>
      <c r="AN571" s="330"/>
      <c r="AO571" s="194"/>
      <c r="AP571" s="330"/>
      <c r="AQ571" s="330"/>
    </row>
    <row r="572" spans="2:43">
      <c r="B572" s="183"/>
      <c r="C572" s="183"/>
      <c r="D572" s="183"/>
      <c r="E572" s="183"/>
      <c r="F572" s="183"/>
      <c r="G572" s="183"/>
      <c r="H572" s="183"/>
      <c r="I572" s="183"/>
      <c r="J572" s="183"/>
      <c r="K572" s="196"/>
      <c r="L572" s="1118"/>
      <c r="M572" s="1119"/>
      <c r="N572" s="1118"/>
      <c r="O572" s="1119"/>
      <c r="P572" s="193"/>
      <c r="Q572" s="193"/>
      <c r="R572" s="193"/>
      <c r="S572" s="175"/>
      <c r="T572" s="175"/>
      <c r="U572" s="175"/>
      <c r="V572" s="175"/>
      <c r="W572" s="175"/>
      <c r="X572" s="175"/>
      <c r="Y572" s="175"/>
      <c r="Z572" s="175"/>
      <c r="AA572" s="175"/>
      <c r="AB572" s="175"/>
      <c r="AC572" s="175"/>
      <c r="AD572" s="1114"/>
      <c r="AE572" s="1114"/>
      <c r="AF572" s="1114"/>
      <c r="AG572" s="1114"/>
      <c r="AH572" s="1114"/>
      <c r="AI572" s="173"/>
      <c r="AJ572" s="173"/>
      <c r="AK572" s="173"/>
      <c r="AL572" s="173"/>
      <c r="AM572" s="330"/>
      <c r="AN572" s="330"/>
      <c r="AO572" s="194"/>
      <c r="AP572" s="330"/>
      <c r="AQ572" s="330"/>
    </row>
    <row r="573" spans="2:43">
      <c r="B573" s="183"/>
      <c r="C573" s="183"/>
      <c r="D573" s="183"/>
      <c r="E573" s="183"/>
      <c r="F573" s="183"/>
      <c r="G573" s="183"/>
      <c r="H573" s="183"/>
      <c r="I573" s="183"/>
      <c r="J573" s="183"/>
      <c r="K573" s="196"/>
      <c r="L573" s="1118"/>
      <c r="M573" s="1119"/>
      <c r="N573" s="1118"/>
      <c r="O573" s="1119"/>
      <c r="P573" s="193"/>
      <c r="Q573" s="193"/>
      <c r="R573" s="193"/>
      <c r="S573" s="175"/>
      <c r="T573" s="175"/>
      <c r="U573" s="175"/>
      <c r="V573" s="175"/>
      <c r="W573" s="175"/>
      <c r="X573" s="175"/>
      <c r="Y573" s="175"/>
      <c r="Z573" s="175"/>
      <c r="AA573" s="175"/>
      <c r="AB573" s="175"/>
      <c r="AC573" s="175"/>
      <c r="AD573" s="1114"/>
      <c r="AE573" s="1114"/>
      <c r="AF573" s="1114"/>
      <c r="AG573" s="1114"/>
      <c r="AH573" s="1114"/>
      <c r="AI573" s="173"/>
      <c r="AJ573" s="173"/>
      <c r="AK573" s="173"/>
      <c r="AL573" s="173"/>
      <c r="AM573" s="330"/>
      <c r="AN573" s="330"/>
      <c r="AO573" s="194"/>
      <c r="AP573" s="330"/>
      <c r="AQ573" s="330"/>
    </row>
    <row r="574" spans="2:43">
      <c r="B574" s="183"/>
      <c r="C574" s="183"/>
      <c r="D574" s="183"/>
      <c r="E574" s="183"/>
      <c r="F574" s="183"/>
      <c r="G574" s="183"/>
      <c r="H574" s="183"/>
      <c r="I574" s="183"/>
      <c r="J574" s="183"/>
      <c r="K574" s="196"/>
      <c r="L574" s="1118"/>
      <c r="M574" s="1119"/>
      <c r="N574" s="1118"/>
      <c r="O574" s="1119"/>
      <c r="P574" s="193"/>
      <c r="Q574" s="193"/>
      <c r="R574" s="193"/>
      <c r="S574" s="175"/>
      <c r="T574" s="175"/>
      <c r="U574" s="175"/>
      <c r="V574" s="175"/>
      <c r="W574" s="175"/>
      <c r="X574" s="175"/>
      <c r="Y574" s="175"/>
      <c r="Z574" s="175"/>
      <c r="AA574" s="175"/>
      <c r="AB574" s="175"/>
      <c r="AC574" s="175"/>
      <c r="AD574" s="1114"/>
      <c r="AE574" s="1114"/>
      <c r="AF574" s="1114"/>
      <c r="AG574" s="1114"/>
      <c r="AH574" s="1114"/>
      <c r="AI574" s="173"/>
      <c r="AJ574" s="173"/>
      <c r="AK574" s="173"/>
      <c r="AL574" s="173"/>
      <c r="AM574" s="330"/>
      <c r="AN574" s="330"/>
      <c r="AO574" s="194"/>
      <c r="AP574" s="330"/>
      <c r="AQ574" s="330"/>
    </row>
    <row r="575" spans="2:43">
      <c r="B575" s="183"/>
      <c r="C575" s="183"/>
      <c r="D575" s="183"/>
      <c r="E575" s="183"/>
      <c r="F575" s="183"/>
      <c r="G575" s="183"/>
      <c r="H575" s="183"/>
      <c r="I575" s="183"/>
      <c r="J575" s="183"/>
      <c r="K575" s="196"/>
      <c r="L575" s="1118"/>
      <c r="M575" s="1119"/>
      <c r="N575" s="1118"/>
      <c r="O575" s="1119"/>
      <c r="P575" s="193"/>
      <c r="Q575" s="193"/>
      <c r="R575" s="193"/>
      <c r="S575" s="175"/>
      <c r="T575" s="175"/>
      <c r="U575" s="175"/>
      <c r="V575" s="175"/>
      <c r="W575" s="175"/>
      <c r="X575" s="175"/>
      <c r="Y575" s="175"/>
      <c r="Z575" s="175"/>
      <c r="AA575" s="175"/>
      <c r="AB575" s="175"/>
      <c r="AC575" s="175"/>
      <c r="AD575" s="1114"/>
      <c r="AE575" s="1114"/>
      <c r="AF575" s="1114"/>
      <c r="AG575" s="1114"/>
      <c r="AH575" s="1114"/>
      <c r="AI575" s="173"/>
      <c r="AJ575" s="173"/>
      <c r="AK575" s="173"/>
      <c r="AL575" s="173"/>
      <c r="AM575" s="330"/>
      <c r="AN575" s="330"/>
      <c r="AO575" s="194"/>
      <c r="AP575" s="330"/>
      <c r="AQ575" s="330"/>
    </row>
    <row r="576" spans="2:43">
      <c r="B576" s="183"/>
      <c r="C576" s="183"/>
      <c r="D576" s="183"/>
      <c r="E576" s="183"/>
      <c r="F576" s="183"/>
      <c r="G576" s="183"/>
      <c r="H576" s="183"/>
      <c r="I576" s="183"/>
      <c r="J576" s="183"/>
      <c r="K576" s="196"/>
      <c r="L576" s="1118"/>
      <c r="M576" s="1119"/>
      <c r="N576" s="1118"/>
      <c r="O576" s="1119"/>
      <c r="P576" s="193"/>
      <c r="Q576" s="193"/>
      <c r="R576" s="193"/>
      <c r="S576" s="175"/>
      <c r="T576" s="175"/>
      <c r="U576" s="175"/>
      <c r="V576" s="175"/>
      <c r="W576" s="175"/>
      <c r="X576" s="175"/>
      <c r="Y576" s="175"/>
      <c r="Z576" s="175"/>
      <c r="AA576" s="175"/>
      <c r="AB576" s="175"/>
      <c r="AC576" s="175"/>
      <c r="AD576" s="1114"/>
      <c r="AE576" s="1114"/>
      <c r="AF576" s="1114"/>
      <c r="AG576" s="1114"/>
      <c r="AH576" s="1114"/>
      <c r="AI576" s="173"/>
      <c r="AJ576" s="173"/>
      <c r="AK576" s="173"/>
      <c r="AL576" s="173"/>
      <c r="AM576" s="330"/>
      <c r="AN576" s="330"/>
      <c r="AO576" s="194"/>
      <c r="AP576" s="330"/>
      <c r="AQ576" s="330"/>
    </row>
    <row r="577" spans="2:43">
      <c r="B577" s="183"/>
      <c r="C577" s="183"/>
      <c r="D577" s="183"/>
      <c r="E577" s="183"/>
      <c r="F577" s="183"/>
      <c r="G577" s="183"/>
      <c r="H577" s="183"/>
      <c r="I577" s="183"/>
      <c r="J577" s="183"/>
      <c r="K577" s="196"/>
      <c r="L577" s="1118"/>
      <c r="M577" s="1119"/>
      <c r="N577" s="1118"/>
      <c r="O577" s="1119"/>
      <c r="P577" s="193"/>
      <c r="Q577" s="193"/>
      <c r="R577" s="193"/>
      <c r="S577" s="175"/>
      <c r="T577" s="175"/>
      <c r="U577" s="175"/>
      <c r="V577" s="175"/>
      <c r="W577" s="175"/>
      <c r="X577" s="175"/>
      <c r="Y577" s="175"/>
      <c r="Z577" s="175"/>
      <c r="AA577" s="175"/>
      <c r="AB577" s="175"/>
      <c r="AC577" s="175"/>
      <c r="AD577" s="1114"/>
      <c r="AE577" s="1114"/>
      <c r="AF577" s="1114"/>
      <c r="AG577" s="1114"/>
      <c r="AH577" s="1114"/>
      <c r="AI577" s="173"/>
      <c r="AJ577" s="173"/>
      <c r="AK577" s="173"/>
      <c r="AL577" s="173"/>
      <c r="AM577" s="330"/>
      <c r="AN577" s="330"/>
      <c r="AO577" s="194"/>
      <c r="AP577" s="330"/>
      <c r="AQ577" s="330"/>
    </row>
    <row r="578" spans="2:43">
      <c r="B578" s="183"/>
      <c r="C578" s="183"/>
      <c r="D578" s="183"/>
      <c r="E578" s="183"/>
      <c r="F578" s="183"/>
      <c r="G578" s="183"/>
      <c r="H578" s="183"/>
      <c r="I578" s="183"/>
      <c r="J578" s="183"/>
      <c r="K578" s="196"/>
      <c r="L578" s="1118"/>
      <c r="M578" s="1119"/>
      <c r="N578" s="1118"/>
      <c r="O578" s="1119"/>
      <c r="P578" s="193"/>
      <c r="Q578" s="193"/>
      <c r="R578" s="193"/>
      <c r="S578" s="175"/>
      <c r="T578" s="175"/>
      <c r="U578" s="175"/>
      <c r="V578" s="175"/>
      <c r="W578" s="175"/>
      <c r="X578" s="175"/>
      <c r="Y578" s="175"/>
      <c r="Z578" s="175"/>
      <c r="AA578" s="175"/>
      <c r="AB578" s="175"/>
      <c r="AC578" s="175"/>
      <c r="AD578" s="1114"/>
      <c r="AE578" s="1114"/>
      <c r="AF578" s="1114"/>
      <c r="AG578" s="1114"/>
      <c r="AH578" s="1114"/>
      <c r="AI578" s="173"/>
      <c r="AJ578" s="173"/>
      <c r="AK578" s="173"/>
      <c r="AL578" s="173"/>
      <c r="AM578" s="330"/>
      <c r="AN578" s="330"/>
      <c r="AO578" s="194"/>
      <c r="AP578" s="330"/>
      <c r="AQ578" s="330"/>
    </row>
    <row r="579" spans="2:43">
      <c r="B579" s="183"/>
      <c r="C579" s="183"/>
      <c r="D579" s="183"/>
      <c r="E579" s="183"/>
      <c r="F579" s="183"/>
      <c r="G579" s="183"/>
      <c r="H579" s="183"/>
      <c r="I579" s="183"/>
      <c r="J579" s="183"/>
      <c r="K579" s="196"/>
      <c r="L579" s="1118"/>
      <c r="M579" s="1119"/>
      <c r="N579" s="1118"/>
      <c r="O579" s="1119"/>
      <c r="P579" s="193"/>
      <c r="Q579" s="193"/>
      <c r="R579" s="193"/>
      <c r="S579" s="175"/>
      <c r="T579" s="175"/>
      <c r="U579" s="175"/>
      <c r="V579" s="175"/>
      <c r="W579" s="175"/>
      <c r="X579" s="175"/>
      <c r="Y579" s="175"/>
      <c r="Z579" s="175"/>
      <c r="AA579" s="175"/>
      <c r="AB579" s="175"/>
      <c r="AC579" s="175"/>
      <c r="AD579" s="1114"/>
      <c r="AE579" s="1114"/>
      <c r="AF579" s="1114"/>
      <c r="AG579" s="1114"/>
      <c r="AH579" s="1114"/>
      <c r="AI579" s="173"/>
      <c r="AJ579" s="173"/>
      <c r="AK579" s="173"/>
      <c r="AL579" s="173"/>
      <c r="AM579" s="330"/>
      <c r="AN579" s="330"/>
      <c r="AO579" s="194"/>
      <c r="AP579" s="330"/>
      <c r="AQ579" s="330"/>
    </row>
    <row r="580" spans="2:43">
      <c r="B580" s="183"/>
      <c r="C580" s="183"/>
      <c r="D580" s="183"/>
      <c r="E580" s="183"/>
      <c r="F580" s="183"/>
      <c r="G580" s="183"/>
      <c r="H580" s="183"/>
      <c r="I580" s="183"/>
      <c r="J580" s="183"/>
      <c r="K580" s="196"/>
      <c r="L580" s="1118"/>
      <c r="M580" s="1119"/>
      <c r="N580" s="1118"/>
      <c r="O580" s="1119"/>
      <c r="P580" s="193"/>
      <c r="Q580" s="193"/>
      <c r="R580" s="193"/>
      <c r="S580" s="175"/>
      <c r="T580" s="175"/>
      <c r="U580" s="175"/>
      <c r="V580" s="175"/>
      <c r="W580" s="175"/>
      <c r="X580" s="175"/>
      <c r="Y580" s="175"/>
      <c r="Z580" s="175"/>
      <c r="AA580" s="175"/>
      <c r="AB580" s="175"/>
      <c r="AC580" s="175"/>
      <c r="AD580" s="1114"/>
      <c r="AE580" s="1114"/>
      <c r="AF580" s="1114"/>
      <c r="AG580" s="1114"/>
      <c r="AH580" s="1114"/>
      <c r="AI580" s="173"/>
      <c r="AJ580" s="173"/>
      <c r="AK580" s="173"/>
      <c r="AL580" s="173"/>
      <c r="AM580" s="330"/>
      <c r="AN580" s="330"/>
      <c r="AO580" s="194"/>
      <c r="AP580" s="330"/>
      <c r="AQ580" s="330"/>
    </row>
    <row r="581" spans="2:43">
      <c r="B581" s="183"/>
      <c r="C581" s="183"/>
      <c r="D581" s="183"/>
      <c r="E581" s="183"/>
      <c r="F581" s="183"/>
      <c r="G581" s="183"/>
      <c r="H581" s="183"/>
      <c r="I581" s="183"/>
      <c r="J581" s="183"/>
      <c r="K581" s="196"/>
      <c r="L581" s="1118"/>
      <c r="M581" s="1119"/>
      <c r="N581" s="1118"/>
      <c r="O581" s="1119"/>
      <c r="P581" s="193"/>
      <c r="Q581" s="193"/>
      <c r="R581" s="193"/>
      <c r="S581" s="175"/>
      <c r="T581" s="175"/>
      <c r="U581" s="175"/>
      <c r="V581" s="175"/>
      <c r="W581" s="175"/>
      <c r="X581" s="175"/>
      <c r="Y581" s="175"/>
      <c r="Z581" s="175"/>
      <c r="AA581" s="175"/>
      <c r="AB581" s="175"/>
      <c r="AC581" s="175"/>
      <c r="AD581" s="1114"/>
      <c r="AE581" s="1114"/>
      <c r="AF581" s="1114"/>
      <c r="AG581" s="1114"/>
      <c r="AH581" s="1114"/>
      <c r="AI581" s="173"/>
      <c r="AJ581" s="173"/>
      <c r="AK581" s="173"/>
      <c r="AL581" s="173"/>
      <c r="AM581" s="330"/>
      <c r="AN581" s="330"/>
      <c r="AO581" s="194"/>
      <c r="AP581" s="330"/>
      <c r="AQ581" s="330"/>
    </row>
    <row r="582" spans="2:43">
      <c r="B582" s="183"/>
      <c r="C582" s="183"/>
      <c r="D582" s="183"/>
      <c r="E582" s="183"/>
      <c r="F582" s="183"/>
      <c r="G582" s="183"/>
      <c r="H582" s="183"/>
      <c r="I582" s="183"/>
      <c r="J582" s="183"/>
      <c r="K582" s="196"/>
      <c r="L582" s="1118"/>
      <c r="M582" s="1119"/>
      <c r="N582" s="1118"/>
      <c r="O582" s="1119"/>
      <c r="P582" s="193"/>
      <c r="Q582" s="193"/>
      <c r="R582" s="193"/>
      <c r="S582" s="175"/>
      <c r="T582" s="175"/>
      <c r="U582" s="175"/>
      <c r="V582" s="175"/>
      <c r="W582" s="175"/>
      <c r="X582" s="175"/>
      <c r="Y582" s="175"/>
      <c r="Z582" s="175"/>
      <c r="AA582" s="175"/>
      <c r="AB582" s="175"/>
      <c r="AC582" s="175"/>
      <c r="AD582" s="1114"/>
      <c r="AE582" s="1114"/>
      <c r="AF582" s="1114"/>
      <c r="AG582" s="1114"/>
      <c r="AH582" s="1114"/>
      <c r="AI582" s="173"/>
      <c r="AJ582" s="173"/>
      <c r="AK582" s="173"/>
      <c r="AL582" s="173"/>
      <c r="AM582" s="330"/>
      <c r="AN582" s="330"/>
      <c r="AO582" s="194"/>
      <c r="AP582" s="330"/>
      <c r="AQ582" s="330"/>
    </row>
    <row r="583" spans="2:43">
      <c r="B583" s="183"/>
      <c r="C583" s="183"/>
      <c r="D583" s="183"/>
      <c r="E583" s="183"/>
      <c r="F583" s="183"/>
      <c r="G583" s="183"/>
      <c r="H583" s="183"/>
      <c r="I583" s="183"/>
      <c r="J583" s="183"/>
      <c r="K583" s="196"/>
      <c r="L583" s="1118"/>
      <c r="M583" s="1119"/>
      <c r="N583" s="1118"/>
      <c r="O583" s="1119"/>
      <c r="P583" s="193"/>
      <c r="Q583" s="193"/>
      <c r="R583" s="193"/>
      <c r="S583" s="175"/>
      <c r="T583" s="175"/>
      <c r="U583" s="175"/>
      <c r="V583" s="175"/>
      <c r="W583" s="175"/>
      <c r="X583" s="175"/>
      <c r="Y583" s="175"/>
      <c r="Z583" s="175"/>
      <c r="AA583" s="175"/>
      <c r="AB583" s="175"/>
      <c r="AC583" s="175"/>
      <c r="AD583" s="1114"/>
      <c r="AE583" s="1114"/>
      <c r="AF583" s="1114"/>
      <c r="AG583" s="1114"/>
      <c r="AH583" s="1114"/>
      <c r="AI583" s="173"/>
      <c r="AJ583" s="173"/>
      <c r="AK583" s="173"/>
      <c r="AL583" s="173"/>
      <c r="AM583" s="330"/>
      <c r="AN583" s="330"/>
      <c r="AO583" s="194"/>
      <c r="AP583" s="330"/>
      <c r="AQ583" s="330"/>
    </row>
    <row r="584" spans="2:43">
      <c r="B584" s="183"/>
      <c r="C584" s="183"/>
      <c r="D584" s="183"/>
      <c r="E584" s="183"/>
      <c r="F584" s="183"/>
      <c r="G584" s="183"/>
      <c r="H584" s="183"/>
      <c r="I584" s="183"/>
      <c r="J584" s="183"/>
      <c r="K584" s="196"/>
      <c r="L584" s="1118"/>
      <c r="M584" s="1119"/>
      <c r="N584" s="1118"/>
      <c r="O584" s="1119"/>
      <c r="P584" s="193"/>
      <c r="Q584" s="193"/>
      <c r="R584" s="193"/>
      <c r="S584" s="175"/>
      <c r="T584" s="175"/>
      <c r="U584" s="175"/>
      <c r="V584" s="175"/>
      <c r="W584" s="175"/>
      <c r="X584" s="175"/>
      <c r="Y584" s="175"/>
      <c r="Z584" s="175"/>
      <c r="AA584" s="175"/>
      <c r="AB584" s="175"/>
      <c r="AC584" s="175"/>
      <c r="AD584" s="1114"/>
      <c r="AE584" s="1114"/>
      <c r="AF584" s="1114"/>
      <c r="AG584" s="1114"/>
      <c r="AH584" s="1114"/>
      <c r="AI584" s="173"/>
      <c r="AJ584" s="173"/>
      <c r="AK584" s="173"/>
      <c r="AL584" s="173"/>
      <c r="AM584" s="330"/>
      <c r="AN584" s="330"/>
      <c r="AO584" s="194"/>
      <c r="AP584" s="330"/>
      <c r="AQ584" s="330"/>
    </row>
    <row r="585" spans="2:43">
      <c r="B585" s="183"/>
      <c r="C585" s="183"/>
      <c r="D585" s="183"/>
      <c r="E585" s="183"/>
      <c r="F585" s="183"/>
      <c r="G585" s="183"/>
      <c r="H585" s="183"/>
      <c r="I585" s="183"/>
      <c r="J585" s="183"/>
      <c r="K585" s="196"/>
      <c r="L585" s="1118"/>
      <c r="M585" s="1119"/>
      <c r="N585" s="1118"/>
      <c r="O585" s="1119"/>
      <c r="P585" s="193"/>
      <c r="Q585" s="193"/>
      <c r="R585" s="193"/>
      <c r="S585" s="175"/>
      <c r="T585" s="175"/>
      <c r="U585" s="175"/>
      <c r="V585" s="175"/>
      <c r="W585" s="175"/>
      <c r="X585" s="175"/>
      <c r="Y585" s="175"/>
      <c r="Z585" s="175"/>
      <c r="AA585" s="175"/>
      <c r="AB585" s="175"/>
      <c r="AC585" s="175"/>
      <c r="AD585" s="1114"/>
      <c r="AE585" s="1114"/>
      <c r="AF585" s="1114"/>
      <c r="AG585" s="1114"/>
      <c r="AH585" s="1114"/>
      <c r="AI585" s="173"/>
      <c r="AJ585" s="173"/>
      <c r="AK585" s="173"/>
      <c r="AL585" s="173"/>
      <c r="AM585" s="330"/>
      <c r="AN585" s="330"/>
      <c r="AO585" s="194"/>
      <c r="AP585" s="330"/>
      <c r="AQ585" s="330"/>
    </row>
    <row r="586" spans="2:43">
      <c r="B586" s="183"/>
      <c r="C586" s="183"/>
      <c r="D586" s="183"/>
      <c r="E586" s="183"/>
      <c r="F586" s="183"/>
      <c r="G586" s="183"/>
      <c r="H586" s="183"/>
      <c r="I586" s="183"/>
      <c r="J586" s="183"/>
      <c r="K586" s="196"/>
      <c r="L586" s="1118"/>
      <c r="M586" s="1119"/>
      <c r="N586" s="1118"/>
      <c r="O586" s="1119"/>
      <c r="P586" s="193"/>
      <c r="Q586" s="193"/>
      <c r="R586" s="193"/>
      <c r="S586" s="175"/>
      <c r="T586" s="175"/>
      <c r="U586" s="175"/>
      <c r="V586" s="175"/>
      <c r="W586" s="175"/>
      <c r="X586" s="175"/>
      <c r="Y586" s="175"/>
      <c r="Z586" s="175"/>
      <c r="AA586" s="175"/>
      <c r="AB586" s="175"/>
      <c r="AC586" s="175"/>
      <c r="AD586" s="1114"/>
      <c r="AE586" s="1114"/>
      <c r="AF586" s="1114"/>
      <c r="AG586" s="1114"/>
      <c r="AH586" s="1114"/>
      <c r="AI586" s="173"/>
      <c r="AJ586" s="173"/>
      <c r="AK586" s="173"/>
      <c r="AL586" s="173"/>
      <c r="AM586" s="330"/>
      <c r="AN586" s="330"/>
      <c r="AO586" s="194"/>
      <c r="AP586" s="330"/>
      <c r="AQ586" s="330"/>
    </row>
    <row r="587" spans="2:43">
      <c r="B587" s="183"/>
      <c r="C587" s="183"/>
      <c r="D587" s="183"/>
      <c r="E587" s="183"/>
      <c r="F587" s="183"/>
      <c r="G587" s="183"/>
      <c r="H587" s="183"/>
      <c r="I587" s="183"/>
      <c r="J587" s="183"/>
      <c r="K587" s="196"/>
      <c r="L587" s="1118"/>
      <c r="M587" s="1119"/>
      <c r="N587" s="1118"/>
      <c r="O587" s="1119"/>
      <c r="P587" s="193"/>
      <c r="Q587" s="193"/>
      <c r="R587" s="193"/>
      <c r="S587" s="175"/>
      <c r="T587" s="175"/>
      <c r="U587" s="175"/>
      <c r="V587" s="175"/>
      <c r="W587" s="175"/>
      <c r="X587" s="175"/>
      <c r="Y587" s="175"/>
      <c r="Z587" s="175"/>
      <c r="AA587" s="175"/>
      <c r="AB587" s="175"/>
      <c r="AC587" s="175"/>
      <c r="AD587" s="1114"/>
      <c r="AE587" s="1114"/>
      <c r="AF587" s="1114"/>
      <c r="AG587" s="1114"/>
      <c r="AH587" s="1114"/>
      <c r="AI587" s="173"/>
      <c r="AJ587" s="173"/>
      <c r="AK587" s="173"/>
      <c r="AL587" s="173"/>
      <c r="AM587" s="330"/>
      <c r="AN587" s="330"/>
      <c r="AO587" s="194"/>
      <c r="AP587" s="330"/>
      <c r="AQ587" s="330"/>
    </row>
    <row r="588" spans="2:43">
      <c r="B588" s="183"/>
      <c r="C588" s="183"/>
      <c r="D588" s="183"/>
      <c r="E588" s="183"/>
      <c r="F588" s="183"/>
      <c r="G588" s="183"/>
      <c r="H588" s="183"/>
      <c r="I588" s="183"/>
      <c r="J588" s="183"/>
      <c r="K588" s="196"/>
      <c r="L588" s="1118"/>
      <c r="M588" s="1119"/>
      <c r="N588" s="1118"/>
      <c r="O588" s="1119"/>
      <c r="P588" s="193"/>
      <c r="Q588" s="193"/>
      <c r="R588" s="193"/>
      <c r="S588" s="175"/>
      <c r="T588" s="175"/>
      <c r="U588" s="175"/>
      <c r="V588" s="175"/>
      <c r="W588" s="175"/>
      <c r="X588" s="175"/>
      <c r="Y588" s="175"/>
      <c r="Z588" s="175"/>
      <c r="AA588" s="175"/>
      <c r="AB588" s="175"/>
      <c r="AC588" s="175"/>
      <c r="AD588" s="1114"/>
      <c r="AE588" s="1114"/>
      <c r="AF588" s="1114"/>
      <c r="AG588" s="1114"/>
      <c r="AH588" s="1114"/>
      <c r="AI588" s="173"/>
      <c r="AJ588" s="173"/>
      <c r="AK588" s="173"/>
      <c r="AL588" s="173"/>
      <c r="AM588" s="330"/>
      <c r="AN588" s="330"/>
      <c r="AO588" s="194"/>
      <c r="AP588" s="330"/>
      <c r="AQ588" s="330"/>
    </row>
    <row r="589" spans="2:43">
      <c r="B589" s="183"/>
      <c r="C589" s="183"/>
      <c r="D589" s="183"/>
      <c r="E589" s="183"/>
      <c r="F589" s="183"/>
      <c r="G589" s="183"/>
      <c r="H589" s="183"/>
      <c r="I589" s="183"/>
      <c r="J589" s="183"/>
      <c r="K589" s="196"/>
      <c r="L589" s="1118"/>
      <c r="M589" s="1119"/>
      <c r="N589" s="1118"/>
      <c r="O589" s="1119"/>
      <c r="P589" s="193"/>
      <c r="Q589" s="193"/>
      <c r="R589" s="193"/>
      <c r="S589" s="175"/>
      <c r="T589" s="175"/>
      <c r="U589" s="175"/>
      <c r="V589" s="175"/>
      <c r="W589" s="175"/>
      <c r="X589" s="175"/>
      <c r="Y589" s="175"/>
      <c r="Z589" s="175"/>
      <c r="AA589" s="175"/>
      <c r="AB589" s="175"/>
      <c r="AC589" s="175"/>
      <c r="AD589" s="1114"/>
      <c r="AE589" s="1114"/>
      <c r="AF589" s="1114"/>
      <c r="AG589" s="1114"/>
      <c r="AH589" s="1114"/>
      <c r="AI589" s="173"/>
      <c r="AJ589" s="173"/>
      <c r="AK589" s="173"/>
      <c r="AL589" s="173"/>
      <c r="AM589" s="330"/>
      <c r="AN589" s="330"/>
      <c r="AO589" s="194"/>
      <c r="AP589" s="330"/>
      <c r="AQ589" s="330"/>
    </row>
    <row r="590" spans="2:43">
      <c r="B590" s="183"/>
      <c r="C590" s="183"/>
      <c r="D590" s="183"/>
      <c r="E590" s="183"/>
      <c r="F590" s="183"/>
      <c r="G590" s="183"/>
      <c r="H590" s="183"/>
      <c r="I590" s="183"/>
      <c r="J590" s="183"/>
      <c r="K590" s="196"/>
      <c r="L590" s="1118"/>
      <c r="M590" s="1119"/>
      <c r="N590" s="1118"/>
      <c r="O590" s="1119"/>
      <c r="P590" s="193"/>
      <c r="Q590" s="193"/>
      <c r="R590" s="193"/>
      <c r="S590" s="175"/>
      <c r="T590" s="175"/>
      <c r="U590" s="175"/>
      <c r="V590" s="175"/>
      <c r="W590" s="175"/>
      <c r="X590" s="175"/>
      <c r="Y590" s="175"/>
      <c r="Z590" s="175"/>
      <c r="AA590" s="175"/>
      <c r="AB590" s="175"/>
      <c r="AC590" s="175"/>
      <c r="AD590" s="1114"/>
      <c r="AE590" s="1114"/>
      <c r="AF590" s="1114"/>
      <c r="AG590" s="1114"/>
      <c r="AH590" s="1114"/>
      <c r="AI590" s="173"/>
      <c r="AJ590" s="173"/>
      <c r="AK590" s="173"/>
      <c r="AL590" s="173"/>
      <c r="AM590" s="330"/>
      <c r="AN590" s="330"/>
      <c r="AO590" s="194"/>
      <c r="AP590" s="330"/>
      <c r="AQ590" s="330"/>
    </row>
    <row r="591" spans="2:43">
      <c r="B591" s="183"/>
      <c r="C591" s="183"/>
      <c r="D591" s="183"/>
      <c r="E591" s="183"/>
      <c r="F591" s="183"/>
      <c r="G591" s="183"/>
      <c r="H591" s="183"/>
      <c r="I591" s="183"/>
      <c r="J591" s="183"/>
      <c r="K591" s="196"/>
      <c r="L591" s="1118"/>
      <c r="M591" s="1119"/>
      <c r="N591" s="1118"/>
      <c r="O591" s="1119"/>
      <c r="P591" s="193"/>
      <c r="Q591" s="193"/>
      <c r="R591" s="193"/>
      <c r="S591" s="175"/>
      <c r="T591" s="175"/>
      <c r="U591" s="175"/>
      <c r="V591" s="175"/>
      <c r="W591" s="175"/>
      <c r="X591" s="175"/>
      <c r="Y591" s="175"/>
      <c r="Z591" s="175"/>
      <c r="AA591" s="175"/>
      <c r="AB591" s="175"/>
      <c r="AC591" s="175"/>
      <c r="AD591" s="1114"/>
      <c r="AE591" s="1114"/>
      <c r="AF591" s="1114"/>
      <c r="AG591" s="1114"/>
      <c r="AH591" s="1114"/>
      <c r="AI591" s="173"/>
      <c r="AJ591" s="173"/>
      <c r="AK591" s="173"/>
      <c r="AL591" s="173"/>
      <c r="AM591" s="330"/>
      <c r="AN591" s="330"/>
      <c r="AO591" s="194"/>
      <c r="AP591" s="330"/>
      <c r="AQ591" s="330"/>
    </row>
    <row r="592" spans="2:43">
      <c r="B592" s="183"/>
      <c r="C592" s="183"/>
      <c r="D592" s="183"/>
      <c r="E592" s="183"/>
      <c r="F592" s="183"/>
      <c r="G592" s="183"/>
      <c r="H592" s="183"/>
      <c r="I592" s="183"/>
      <c r="J592" s="183"/>
      <c r="K592" s="196"/>
      <c r="L592" s="1118"/>
      <c r="M592" s="1119"/>
      <c r="N592" s="1118"/>
      <c r="O592" s="1119"/>
      <c r="P592" s="193"/>
      <c r="Q592" s="193"/>
      <c r="R592" s="193"/>
      <c r="S592" s="175"/>
      <c r="T592" s="175"/>
      <c r="U592" s="175"/>
      <c r="V592" s="175"/>
      <c r="W592" s="175"/>
      <c r="X592" s="175"/>
      <c r="Y592" s="175"/>
      <c r="Z592" s="175"/>
      <c r="AA592" s="175"/>
      <c r="AB592" s="175"/>
      <c r="AC592" s="175"/>
      <c r="AD592" s="1114"/>
      <c r="AE592" s="1114"/>
      <c r="AF592" s="1114"/>
      <c r="AG592" s="1114"/>
      <c r="AH592" s="1114"/>
      <c r="AI592" s="173"/>
      <c r="AJ592" s="173"/>
      <c r="AK592" s="173"/>
      <c r="AL592" s="173"/>
      <c r="AM592" s="330"/>
      <c r="AN592" s="330"/>
      <c r="AO592" s="194"/>
      <c r="AP592" s="330"/>
      <c r="AQ592" s="330"/>
    </row>
    <row r="593" spans="2:43">
      <c r="B593" s="183"/>
      <c r="C593" s="183"/>
      <c r="D593" s="183"/>
      <c r="E593" s="183"/>
      <c r="F593" s="183"/>
      <c r="G593" s="183"/>
      <c r="H593" s="183"/>
      <c r="I593" s="183"/>
      <c r="J593" s="183"/>
      <c r="K593" s="196"/>
      <c r="L593" s="1118"/>
      <c r="M593" s="1119"/>
      <c r="N593" s="1118"/>
      <c r="O593" s="1119"/>
      <c r="P593" s="193"/>
      <c r="Q593" s="193"/>
      <c r="R593" s="193"/>
      <c r="S593" s="175"/>
      <c r="T593" s="175"/>
      <c r="U593" s="175"/>
      <c r="V593" s="175"/>
      <c r="W593" s="175"/>
      <c r="X593" s="175"/>
      <c r="Y593" s="175"/>
      <c r="Z593" s="175"/>
      <c r="AA593" s="175"/>
      <c r="AB593" s="175"/>
      <c r="AC593" s="175"/>
      <c r="AD593" s="1114"/>
      <c r="AE593" s="1114"/>
      <c r="AF593" s="1114"/>
      <c r="AG593" s="1114"/>
      <c r="AH593" s="1114"/>
      <c r="AI593" s="173"/>
      <c r="AJ593" s="173"/>
      <c r="AK593" s="173"/>
      <c r="AL593" s="173"/>
      <c r="AM593" s="330"/>
      <c r="AN593" s="330"/>
      <c r="AO593" s="194"/>
      <c r="AP593" s="330"/>
      <c r="AQ593" s="330"/>
    </row>
    <row r="594" spans="2:43">
      <c r="B594" s="183"/>
      <c r="C594" s="183"/>
      <c r="D594" s="183"/>
      <c r="E594" s="183"/>
      <c r="F594" s="183"/>
      <c r="G594" s="183"/>
      <c r="H594" s="183"/>
      <c r="I594" s="183"/>
      <c r="J594" s="183"/>
      <c r="K594" s="196"/>
      <c r="L594" s="1118"/>
      <c r="M594" s="1119"/>
      <c r="N594" s="1118"/>
      <c r="O594" s="1119"/>
      <c r="P594" s="193"/>
      <c r="Q594" s="193"/>
      <c r="R594" s="193"/>
      <c r="S594" s="175"/>
      <c r="T594" s="175"/>
      <c r="U594" s="175"/>
      <c r="V594" s="175"/>
      <c r="W594" s="175"/>
      <c r="X594" s="175"/>
      <c r="Y594" s="175"/>
      <c r="Z594" s="175"/>
      <c r="AA594" s="175"/>
      <c r="AB594" s="175"/>
      <c r="AC594" s="175"/>
      <c r="AD594" s="1114"/>
      <c r="AE594" s="1114"/>
      <c r="AF594" s="1114"/>
      <c r="AG594" s="1114"/>
      <c r="AH594" s="1114"/>
      <c r="AI594" s="173"/>
      <c r="AJ594" s="173"/>
      <c r="AK594" s="173"/>
      <c r="AL594" s="173"/>
      <c r="AM594" s="330"/>
      <c r="AN594" s="330"/>
      <c r="AO594" s="194"/>
      <c r="AP594" s="330"/>
      <c r="AQ594" s="330"/>
    </row>
    <row r="595" spans="2:43">
      <c r="B595" s="183"/>
      <c r="C595" s="183"/>
      <c r="D595" s="183"/>
      <c r="E595" s="183"/>
      <c r="F595" s="183"/>
      <c r="G595" s="183"/>
      <c r="H595" s="183"/>
      <c r="I595" s="183"/>
      <c r="J595" s="183"/>
      <c r="K595" s="196"/>
      <c r="L595" s="1118"/>
      <c r="M595" s="1119"/>
      <c r="N595" s="1118"/>
      <c r="O595" s="1119"/>
      <c r="P595" s="193"/>
      <c r="Q595" s="193"/>
      <c r="R595" s="193"/>
      <c r="S595" s="175"/>
      <c r="T595" s="175"/>
      <c r="U595" s="175"/>
      <c r="V595" s="175"/>
      <c r="W595" s="175"/>
      <c r="X595" s="175"/>
      <c r="Y595" s="175"/>
      <c r="Z595" s="175"/>
      <c r="AA595" s="175"/>
      <c r="AB595" s="175"/>
      <c r="AC595" s="175"/>
      <c r="AD595" s="1114"/>
      <c r="AE595" s="1114"/>
      <c r="AF595" s="1114"/>
      <c r="AG595" s="1114"/>
      <c r="AH595" s="1114"/>
      <c r="AI595" s="173"/>
      <c r="AJ595" s="173"/>
      <c r="AK595" s="173"/>
      <c r="AL595" s="173"/>
      <c r="AM595" s="330"/>
      <c r="AN595" s="330"/>
      <c r="AO595" s="194"/>
      <c r="AP595" s="330"/>
      <c r="AQ595" s="330"/>
    </row>
    <row r="596" spans="2:43">
      <c r="B596" s="183"/>
      <c r="C596" s="183"/>
      <c r="D596" s="183"/>
      <c r="E596" s="183"/>
      <c r="F596" s="183"/>
      <c r="G596" s="183"/>
      <c r="H596" s="183"/>
      <c r="I596" s="183"/>
      <c r="J596" s="183"/>
      <c r="K596" s="196"/>
      <c r="L596" s="1118"/>
      <c r="M596" s="1119"/>
      <c r="N596" s="1118"/>
      <c r="O596" s="1119"/>
      <c r="P596" s="193"/>
      <c r="Q596" s="193"/>
      <c r="R596" s="193"/>
      <c r="S596" s="175"/>
      <c r="T596" s="175"/>
      <c r="U596" s="175"/>
      <c r="V596" s="175"/>
      <c r="W596" s="175"/>
      <c r="X596" s="175"/>
      <c r="Y596" s="175"/>
      <c r="Z596" s="175"/>
      <c r="AA596" s="175"/>
      <c r="AB596" s="175"/>
      <c r="AC596" s="175"/>
      <c r="AD596" s="1114"/>
      <c r="AE596" s="1114"/>
      <c r="AF596" s="1114"/>
      <c r="AG596" s="1114"/>
      <c r="AH596" s="1114"/>
      <c r="AI596" s="173"/>
      <c r="AJ596" s="173"/>
      <c r="AK596" s="173"/>
      <c r="AL596" s="173"/>
      <c r="AM596" s="330"/>
      <c r="AN596" s="330"/>
      <c r="AO596" s="194"/>
      <c r="AP596" s="330"/>
      <c r="AQ596" s="330"/>
    </row>
    <row r="597" spans="2:43">
      <c r="B597" s="183"/>
      <c r="C597" s="183"/>
      <c r="D597" s="183"/>
      <c r="E597" s="183"/>
      <c r="F597" s="183"/>
      <c r="G597" s="183"/>
      <c r="H597" s="183"/>
      <c r="I597" s="183"/>
      <c r="J597" s="183"/>
      <c r="K597" s="196"/>
      <c r="L597" s="1118"/>
      <c r="M597" s="1119"/>
      <c r="N597" s="1118"/>
      <c r="O597" s="1119"/>
      <c r="P597" s="193"/>
      <c r="Q597" s="193"/>
      <c r="R597" s="193"/>
      <c r="S597" s="175"/>
      <c r="T597" s="175"/>
      <c r="U597" s="175"/>
      <c r="V597" s="175"/>
      <c r="W597" s="175"/>
      <c r="X597" s="175"/>
      <c r="Y597" s="175"/>
      <c r="Z597" s="175"/>
      <c r="AA597" s="175"/>
      <c r="AB597" s="175"/>
      <c r="AC597" s="175"/>
      <c r="AD597" s="1114"/>
      <c r="AE597" s="1114"/>
      <c r="AF597" s="1114"/>
      <c r="AG597" s="1114"/>
      <c r="AH597" s="1114"/>
      <c r="AI597" s="173"/>
      <c r="AJ597" s="173"/>
      <c r="AK597" s="173"/>
      <c r="AL597" s="173"/>
      <c r="AM597" s="330"/>
      <c r="AN597" s="330"/>
      <c r="AO597" s="194"/>
      <c r="AP597" s="330"/>
      <c r="AQ597" s="330"/>
    </row>
    <row r="598" spans="2:43">
      <c r="B598" s="183"/>
      <c r="C598" s="183"/>
      <c r="D598" s="183"/>
      <c r="E598" s="183"/>
      <c r="F598" s="183"/>
      <c r="G598" s="183"/>
      <c r="H598" s="183"/>
      <c r="I598" s="183"/>
      <c r="J598" s="183"/>
      <c r="K598" s="196"/>
      <c r="L598" s="1118"/>
      <c r="M598" s="1119"/>
      <c r="N598" s="1118"/>
      <c r="O598" s="1119"/>
      <c r="P598" s="193"/>
      <c r="Q598" s="193"/>
      <c r="R598" s="193"/>
      <c r="S598" s="175"/>
      <c r="T598" s="175"/>
      <c r="U598" s="175"/>
      <c r="V598" s="175"/>
      <c r="W598" s="175"/>
      <c r="X598" s="175"/>
      <c r="Y598" s="175"/>
      <c r="Z598" s="175"/>
      <c r="AA598" s="175"/>
      <c r="AB598" s="175"/>
      <c r="AC598" s="175"/>
      <c r="AD598" s="1114"/>
      <c r="AE598" s="1114"/>
      <c r="AF598" s="1114"/>
      <c r="AG598" s="1114"/>
      <c r="AH598" s="1114"/>
      <c r="AI598" s="173"/>
      <c r="AJ598" s="173"/>
      <c r="AK598" s="173"/>
      <c r="AL598" s="173"/>
      <c r="AM598" s="330"/>
      <c r="AN598" s="330"/>
      <c r="AO598" s="194"/>
      <c r="AP598" s="330"/>
      <c r="AQ598" s="330"/>
    </row>
    <row r="599" spans="2:43">
      <c r="B599" s="183"/>
      <c r="C599" s="183"/>
      <c r="D599" s="183"/>
      <c r="E599" s="183"/>
      <c r="F599" s="183"/>
      <c r="G599" s="183"/>
      <c r="H599" s="183"/>
      <c r="I599" s="183"/>
      <c r="J599" s="183"/>
      <c r="K599" s="196"/>
      <c r="L599" s="1118"/>
      <c r="M599" s="1119"/>
      <c r="N599" s="1118"/>
      <c r="O599" s="1119"/>
      <c r="P599" s="193"/>
      <c r="Q599" s="193"/>
      <c r="R599" s="193"/>
      <c r="S599" s="175"/>
      <c r="T599" s="175"/>
      <c r="U599" s="175"/>
      <c r="V599" s="175"/>
      <c r="W599" s="175"/>
      <c r="X599" s="175"/>
      <c r="Y599" s="175"/>
      <c r="Z599" s="175"/>
      <c r="AA599" s="175"/>
      <c r="AB599" s="175"/>
      <c r="AC599" s="175"/>
      <c r="AD599" s="1114"/>
      <c r="AE599" s="1114"/>
      <c r="AF599" s="1114"/>
      <c r="AG599" s="1114"/>
      <c r="AH599" s="1114"/>
      <c r="AI599" s="173"/>
      <c r="AJ599" s="173"/>
      <c r="AK599" s="173"/>
      <c r="AL599" s="173"/>
      <c r="AM599" s="330"/>
      <c r="AN599" s="330"/>
      <c r="AO599" s="194"/>
      <c r="AP599" s="330"/>
      <c r="AQ599" s="330"/>
    </row>
    <row r="600" spans="2:43">
      <c r="B600" s="183"/>
      <c r="C600" s="183"/>
      <c r="D600" s="183"/>
      <c r="E600" s="183"/>
      <c r="F600" s="183"/>
      <c r="G600" s="183"/>
      <c r="H600" s="183"/>
      <c r="I600" s="183"/>
      <c r="J600" s="183"/>
      <c r="K600" s="196"/>
      <c r="L600" s="1118"/>
      <c r="M600" s="1119"/>
      <c r="N600" s="1118"/>
      <c r="O600" s="1119"/>
      <c r="P600" s="193"/>
      <c r="Q600" s="193"/>
      <c r="R600" s="193"/>
      <c r="S600" s="175"/>
      <c r="T600" s="175"/>
      <c r="U600" s="175"/>
      <c r="V600" s="175"/>
      <c r="W600" s="175"/>
      <c r="X600" s="175"/>
      <c r="Y600" s="175"/>
      <c r="Z600" s="175"/>
      <c r="AA600" s="175"/>
      <c r="AB600" s="175"/>
      <c r="AC600" s="175"/>
      <c r="AD600" s="1114"/>
      <c r="AE600" s="1114"/>
      <c r="AF600" s="1114"/>
      <c r="AG600" s="1114"/>
      <c r="AH600" s="1114"/>
      <c r="AI600" s="173"/>
      <c r="AJ600" s="173"/>
      <c r="AK600" s="173"/>
      <c r="AL600" s="173"/>
      <c r="AM600" s="330"/>
      <c r="AN600" s="330"/>
      <c r="AO600" s="194"/>
      <c r="AP600" s="330"/>
      <c r="AQ600" s="330"/>
    </row>
    <row r="601" spans="2:43">
      <c r="B601" s="183"/>
      <c r="C601" s="183"/>
      <c r="D601" s="183"/>
      <c r="E601" s="183"/>
      <c r="F601" s="183"/>
      <c r="G601" s="183"/>
      <c r="H601" s="183"/>
      <c r="I601" s="183"/>
      <c r="J601" s="183"/>
      <c r="K601" s="196"/>
      <c r="L601" s="1118"/>
      <c r="M601" s="1119"/>
      <c r="N601" s="1118"/>
      <c r="O601" s="1119"/>
      <c r="P601" s="193"/>
      <c r="Q601" s="193"/>
      <c r="R601" s="193"/>
      <c r="S601" s="175"/>
      <c r="T601" s="175"/>
      <c r="U601" s="175"/>
      <c r="V601" s="175"/>
      <c r="W601" s="175"/>
      <c r="X601" s="175"/>
      <c r="Y601" s="175"/>
      <c r="Z601" s="175"/>
      <c r="AA601" s="175"/>
      <c r="AB601" s="175"/>
      <c r="AC601" s="175"/>
      <c r="AD601" s="1114"/>
      <c r="AE601" s="1114"/>
      <c r="AF601" s="1114"/>
      <c r="AG601" s="1114"/>
      <c r="AH601" s="1114"/>
      <c r="AI601" s="173"/>
      <c r="AJ601" s="173"/>
      <c r="AK601" s="173"/>
      <c r="AL601" s="173"/>
      <c r="AM601" s="330"/>
      <c r="AN601" s="330"/>
      <c r="AO601" s="194"/>
      <c r="AP601" s="330"/>
      <c r="AQ601" s="330"/>
    </row>
    <row r="602" spans="2:43">
      <c r="B602" s="183"/>
      <c r="C602" s="183"/>
      <c r="D602" s="183"/>
      <c r="E602" s="183"/>
      <c r="F602" s="183"/>
      <c r="G602" s="183"/>
      <c r="H602" s="183"/>
      <c r="I602" s="183"/>
      <c r="J602" s="183"/>
      <c r="K602" s="196"/>
      <c r="L602" s="1118"/>
      <c r="M602" s="1119"/>
      <c r="N602" s="1118"/>
      <c r="O602" s="1119"/>
      <c r="P602" s="193"/>
      <c r="Q602" s="193"/>
      <c r="R602" s="193"/>
      <c r="S602" s="175"/>
      <c r="T602" s="175"/>
      <c r="U602" s="175"/>
      <c r="V602" s="175"/>
      <c r="W602" s="175"/>
      <c r="X602" s="175"/>
      <c r="Y602" s="175"/>
      <c r="Z602" s="175"/>
      <c r="AA602" s="175"/>
      <c r="AB602" s="175"/>
      <c r="AC602" s="175"/>
      <c r="AD602" s="1114"/>
      <c r="AE602" s="1114"/>
      <c r="AF602" s="1114"/>
      <c r="AG602" s="1114"/>
      <c r="AH602" s="1114"/>
      <c r="AI602" s="173"/>
      <c r="AJ602" s="173"/>
      <c r="AK602" s="173"/>
      <c r="AL602" s="173"/>
      <c r="AM602" s="330"/>
      <c r="AN602" s="330"/>
      <c r="AO602" s="194"/>
      <c r="AP602" s="330"/>
      <c r="AQ602" s="330"/>
    </row>
    <row r="603" spans="2:43">
      <c r="B603" s="183"/>
      <c r="C603" s="183"/>
      <c r="D603" s="183"/>
      <c r="E603" s="183"/>
      <c r="F603" s="183"/>
      <c r="G603" s="183"/>
      <c r="H603" s="183"/>
      <c r="I603" s="183"/>
      <c r="J603" s="183"/>
      <c r="K603" s="196"/>
      <c r="L603" s="1118"/>
      <c r="M603" s="1119"/>
      <c r="N603" s="1118"/>
      <c r="O603" s="1119"/>
      <c r="P603" s="193"/>
      <c r="Q603" s="193"/>
      <c r="R603" s="193"/>
      <c r="S603" s="175"/>
      <c r="T603" s="175"/>
      <c r="U603" s="175"/>
      <c r="V603" s="175"/>
      <c r="W603" s="175"/>
      <c r="X603" s="175"/>
      <c r="Y603" s="175"/>
      <c r="Z603" s="175"/>
      <c r="AA603" s="175"/>
      <c r="AB603" s="175"/>
      <c r="AC603" s="175"/>
      <c r="AD603" s="1114"/>
      <c r="AE603" s="1114"/>
      <c r="AF603" s="1114"/>
      <c r="AG603" s="1114"/>
      <c r="AH603" s="1114"/>
      <c r="AI603" s="173"/>
      <c r="AJ603" s="173"/>
      <c r="AK603" s="173"/>
      <c r="AL603" s="173"/>
      <c r="AM603" s="330"/>
      <c r="AN603" s="330"/>
      <c r="AO603" s="194"/>
      <c r="AP603" s="330"/>
      <c r="AQ603" s="330"/>
    </row>
    <row r="604" spans="2:43">
      <c r="B604" s="183"/>
      <c r="C604" s="183"/>
      <c r="D604" s="183"/>
      <c r="E604" s="183"/>
      <c r="F604" s="183"/>
      <c r="G604" s="183"/>
      <c r="H604" s="183"/>
      <c r="I604" s="183"/>
      <c r="J604" s="183"/>
      <c r="K604" s="196"/>
      <c r="L604" s="1118"/>
      <c r="M604" s="1119"/>
      <c r="N604" s="1118"/>
      <c r="O604" s="1119"/>
      <c r="P604" s="193"/>
      <c r="Q604" s="193"/>
      <c r="R604" s="193"/>
      <c r="S604" s="175"/>
      <c r="T604" s="175"/>
      <c r="U604" s="175"/>
      <c r="V604" s="175"/>
      <c r="W604" s="175"/>
      <c r="X604" s="175"/>
      <c r="Y604" s="175"/>
      <c r="Z604" s="175"/>
      <c r="AA604" s="175"/>
      <c r="AB604" s="175"/>
      <c r="AC604" s="175"/>
      <c r="AD604" s="1114"/>
      <c r="AE604" s="1114"/>
      <c r="AF604" s="1114"/>
      <c r="AG604" s="1114"/>
      <c r="AH604" s="1114"/>
      <c r="AI604" s="173"/>
      <c r="AJ604" s="173"/>
      <c r="AK604" s="173"/>
      <c r="AL604" s="173"/>
      <c r="AM604" s="330"/>
      <c r="AN604" s="330"/>
      <c r="AO604" s="194"/>
      <c r="AP604" s="330"/>
      <c r="AQ604" s="330"/>
    </row>
    <row r="605" spans="2:43">
      <c r="B605" s="183"/>
      <c r="C605" s="183"/>
      <c r="D605" s="183"/>
      <c r="E605" s="183"/>
      <c r="F605" s="183"/>
      <c r="G605" s="183"/>
      <c r="H605" s="183"/>
      <c r="I605" s="183"/>
      <c r="J605" s="183"/>
      <c r="K605" s="196"/>
      <c r="L605" s="1118"/>
      <c r="M605" s="1119"/>
      <c r="N605" s="1118"/>
      <c r="O605" s="1119"/>
      <c r="P605" s="193"/>
      <c r="Q605" s="193"/>
      <c r="R605" s="193"/>
      <c r="S605" s="175"/>
      <c r="T605" s="175"/>
      <c r="U605" s="175"/>
      <c r="V605" s="175"/>
      <c r="W605" s="175"/>
      <c r="X605" s="175"/>
      <c r="Y605" s="175"/>
      <c r="Z605" s="175"/>
      <c r="AA605" s="175"/>
      <c r="AB605" s="175"/>
      <c r="AC605" s="175"/>
      <c r="AD605" s="1114"/>
      <c r="AE605" s="1114"/>
      <c r="AF605" s="1114"/>
      <c r="AG605" s="1114"/>
      <c r="AH605" s="1114"/>
      <c r="AI605" s="173"/>
      <c r="AJ605" s="173"/>
      <c r="AK605" s="173"/>
      <c r="AL605" s="173"/>
      <c r="AM605" s="330"/>
      <c r="AN605" s="330"/>
      <c r="AO605" s="194"/>
      <c r="AP605" s="330"/>
      <c r="AQ605" s="330"/>
    </row>
    <row r="606" spans="2:43">
      <c r="B606" s="183"/>
      <c r="C606" s="183"/>
      <c r="D606" s="183"/>
      <c r="E606" s="183"/>
      <c r="F606" s="183"/>
      <c r="G606" s="183"/>
      <c r="H606" s="183"/>
      <c r="I606" s="183"/>
      <c r="J606" s="183"/>
      <c r="K606" s="196"/>
      <c r="L606" s="1118"/>
      <c r="M606" s="1119"/>
      <c r="N606" s="1118"/>
      <c r="O606" s="1119"/>
      <c r="P606" s="193"/>
      <c r="Q606" s="193"/>
      <c r="R606" s="193"/>
      <c r="S606" s="175"/>
      <c r="T606" s="175"/>
      <c r="U606" s="175"/>
      <c r="V606" s="175"/>
      <c r="W606" s="175"/>
      <c r="X606" s="175"/>
      <c r="Y606" s="175"/>
      <c r="Z606" s="175"/>
      <c r="AA606" s="175"/>
      <c r="AB606" s="175"/>
      <c r="AC606" s="175"/>
      <c r="AD606" s="1114"/>
      <c r="AE606" s="1114"/>
      <c r="AF606" s="1114"/>
      <c r="AG606" s="1114"/>
      <c r="AH606" s="1114"/>
      <c r="AI606" s="173"/>
      <c r="AJ606" s="173"/>
      <c r="AK606" s="173"/>
      <c r="AL606" s="173"/>
      <c r="AM606" s="330"/>
      <c r="AN606" s="330"/>
      <c r="AO606" s="194"/>
      <c r="AP606" s="330"/>
      <c r="AQ606" s="330"/>
    </row>
    <row r="607" spans="2:43">
      <c r="B607" s="183"/>
      <c r="C607" s="183"/>
      <c r="D607" s="183"/>
      <c r="E607" s="183"/>
      <c r="F607" s="183"/>
      <c r="G607" s="183"/>
      <c r="H607" s="183"/>
      <c r="I607" s="183"/>
      <c r="J607" s="183"/>
      <c r="K607" s="196"/>
      <c r="L607" s="1118"/>
      <c r="M607" s="1119"/>
      <c r="N607" s="1118"/>
      <c r="O607" s="1119"/>
      <c r="P607" s="193"/>
      <c r="Q607" s="193"/>
      <c r="R607" s="193"/>
      <c r="S607" s="175"/>
      <c r="T607" s="175"/>
      <c r="U607" s="175"/>
      <c r="V607" s="175"/>
      <c r="W607" s="175"/>
      <c r="X607" s="175"/>
      <c r="Y607" s="175"/>
      <c r="Z607" s="175"/>
      <c r="AA607" s="175"/>
      <c r="AB607" s="175"/>
      <c r="AC607" s="175"/>
      <c r="AD607" s="1114"/>
      <c r="AE607" s="1114"/>
      <c r="AF607" s="1114"/>
      <c r="AG607" s="1114"/>
      <c r="AH607" s="1114"/>
      <c r="AI607" s="173"/>
      <c r="AJ607" s="173"/>
      <c r="AK607" s="173"/>
      <c r="AL607" s="173"/>
      <c r="AM607" s="330"/>
      <c r="AN607" s="330"/>
      <c r="AO607" s="194"/>
      <c r="AP607" s="330"/>
      <c r="AQ607" s="330"/>
    </row>
    <row r="608" spans="2:43">
      <c r="B608" s="183"/>
      <c r="C608" s="183"/>
      <c r="D608" s="183"/>
      <c r="E608" s="183"/>
      <c r="F608" s="183"/>
      <c r="G608" s="183"/>
      <c r="H608" s="183"/>
      <c r="I608" s="183"/>
      <c r="J608" s="183"/>
      <c r="K608" s="196"/>
      <c r="L608" s="1118"/>
      <c r="M608" s="1119"/>
      <c r="N608" s="1118"/>
      <c r="O608" s="1119"/>
      <c r="P608" s="193"/>
      <c r="Q608" s="193"/>
      <c r="R608" s="193"/>
      <c r="S608" s="175"/>
      <c r="T608" s="175"/>
      <c r="U608" s="175"/>
      <c r="V608" s="175"/>
      <c r="W608" s="175"/>
      <c r="X608" s="175"/>
      <c r="Y608" s="175"/>
      <c r="Z608" s="175"/>
      <c r="AA608" s="175"/>
      <c r="AB608" s="175"/>
      <c r="AC608" s="175"/>
      <c r="AD608" s="1114"/>
      <c r="AE608" s="1114"/>
      <c r="AF608" s="1114"/>
      <c r="AG608" s="1114"/>
      <c r="AH608" s="1114"/>
      <c r="AI608" s="173"/>
      <c r="AJ608" s="173"/>
      <c r="AK608" s="173"/>
      <c r="AL608" s="173"/>
      <c r="AM608" s="330"/>
      <c r="AN608" s="330"/>
      <c r="AO608" s="194"/>
      <c r="AP608" s="330"/>
      <c r="AQ608" s="330"/>
    </row>
    <row r="609" spans="2:43">
      <c r="B609" s="183"/>
      <c r="C609" s="183"/>
      <c r="D609" s="183"/>
      <c r="E609" s="183"/>
      <c r="F609" s="183"/>
      <c r="G609" s="183"/>
      <c r="H609" s="183"/>
      <c r="I609" s="183"/>
      <c r="J609" s="183"/>
      <c r="K609" s="196"/>
      <c r="L609" s="1118"/>
      <c r="M609" s="1119"/>
      <c r="N609" s="1118"/>
      <c r="O609" s="1119"/>
      <c r="P609" s="193"/>
      <c r="Q609" s="193"/>
      <c r="R609" s="193"/>
      <c r="S609" s="175"/>
      <c r="T609" s="175"/>
      <c r="U609" s="175"/>
      <c r="V609" s="175"/>
      <c r="W609" s="175"/>
      <c r="X609" s="175"/>
      <c r="Y609" s="175"/>
      <c r="Z609" s="175"/>
      <c r="AA609" s="175"/>
      <c r="AB609" s="175"/>
      <c r="AC609" s="175"/>
      <c r="AD609" s="1114"/>
      <c r="AE609" s="1114"/>
      <c r="AF609" s="1114"/>
      <c r="AG609" s="1114"/>
      <c r="AH609" s="1114"/>
      <c r="AI609" s="173"/>
      <c r="AJ609" s="173"/>
      <c r="AK609" s="173"/>
      <c r="AL609" s="173"/>
      <c r="AM609" s="330"/>
      <c r="AN609" s="330"/>
      <c r="AO609" s="194"/>
      <c r="AP609" s="330"/>
      <c r="AQ609" s="330"/>
    </row>
    <row r="610" spans="2:43">
      <c r="B610" s="183"/>
      <c r="C610" s="183"/>
      <c r="D610" s="183"/>
      <c r="E610" s="183"/>
      <c r="F610" s="183"/>
      <c r="G610" s="183"/>
      <c r="H610" s="183"/>
      <c r="I610" s="183"/>
      <c r="J610" s="183"/>
      <c r="K610" s="196"/>
      <c r="L610" s="1118"/>
      <c r="M610" s="1119"/>
      <c r="N610" s="1118"/>
      <c r="O610" s="1119"/>
      <c r="P610" s="193"/>
      <c r="Q610" s="193"/>
      <c r="R610" s="193"/>
      <c r="S610" s="175"/>
      <c r="T610" s="175"/>
      <c r="U610" s="175"/>
      <c r="V610" s="175"/>
      <c r="W610" s="175"/>
      <c r="X610" s="175"/>
      <c r="Y610" s="175"/>
      <c r="Z610" s="175"/>
      <c r="AA610" s="175"/>
      <c r="AB610" s="175"/>
      <c r="AC610" s="175"/>
      <c r="AD610" s="1114"/>
      <c r="AE610" s="1114"/>
      <c r="AF610" s="1114"/>
      <c r="AG610" s="1114"/>
      <c r="AH610" s="1114"/>
      <c r="AI610" s="173"/>
      <c r="AJ610" s="173"/>
      <c r="AK610" s="173"/>
      <c r="AL610" s="173"/>
      <c r="AM610" s="330"/>
      <c r="AN610" s="330"/>
      <c r="AO610" s="194"/>
      <c r="AP610" s="330"/>
      <c r="AQ610" s="330"/>
    </row>
    <row r="611" spans="2:43">
      <c r="B611" s="183"/>
      <c r="C611" s="183"/>
      <c r="D611" s="183"/>
      <c r="E611" s="183"/>
      <c r="F611" s="183"/>
      <c r="G611" s="183"/>
      <c r="H611" s="183"/>
      <c r="I611" s="183"/>
      <c r="J611" s="183"/>
      <c r="K611" s="196"/>
      <c r="L611" s="1118"/>
      <c r="M611" s="1119"/>
      <c r="N611" s="1118"/>
      <c r="O611" s="1119"/>
      <c r="P611" s="193"/>
      <c r="Q611" s="193"/>
      <c r="R611" s="193"/>
      <c r="S611" s="175"/>
      <c r="T611" s="175"/>
      <c r="U611" s="175"/>
      <c r="V611" s="175"/>
      <c r="W611" s="175"/>
      <c r="X611" s="175"/>
      <c r="Y611" s="175"/>
      <c r="Z611" s="175"/>
      <c r="AA611" s="175"/>
      <c r="AB611" s="175"/>
      <c r="AC611" s="175"/>
      <c r="AD611" s="1114"/>
      <c r="AE611" s="1114"/>
      <c r="AF611" s="1114"/>
      <c r="AG611" s="1114"/>
      <c r="AH611" s="1114"/>
      <c r="AI611" s="173"/>
      <c r="AJ611" s="173"/>
      <c r="AK611" s="173"/>
      <c r="AL611" s="173"/>
      <c r="AM611" s="330"/>
      <c r="AN611" s="330"/>
      <c r="AO611" s="194"/>
      <c r="AP611" s="330"/>
      <c r="AQ611" s="330"/>
    </row>
    <row r="612" spans="2:43">
      <c r="B612" s="183"/>
      <c r="C612" s="183"/>
      <c r="D612" s="183"/>
      <c r="E612" s="183"/>
      <c r="F612" s="183"/>
      <c r="G612" s="183"/>
      <c r="H612" s="183"/>
      <c r="I612" s="183"/>
      <c r="J612" s="183"/>
      <c r="K612" s="196"/>
      <c r="L612" s="1118"/>
      <c r="M612" s="1119"/>
      <c r="N612" s="1118"/>
      <c r="O612" s="1119"/>
      <c r="P612" s="193"/>
      <c r="Q612" s="193"/>
      <c r="R612" s="193"/>
      <c r="S612" s="175"/>
      <c r="T612" s="175"/>
      <c r="U612" s="175"/>
      <c r="V612" s="175"/>
      <c r="W612" s="175"/>
      <c r="X612" s="175"/>
      <c r="Y612" s="175"/>
      <c r="Z612" s="175"/>
      <c r="AA612" s="175"/>
      <c r="AB612" s="175"/>
      <c r="AC612" s="175"/>
      <c r="AD612" s="1114"/>
      <c r="AE612" s="1114"/>
      <c r="AF612" s="1114"/>
      <c r="AG612" s="1114"/>
      <c r="AH612" s="1114"/>
      <c r="AI612" s="173"/>
      <c r="AJ612" s="173"/>
      <c r="AK612" s="173"/>
      <c r="AL612" s="173"/>
      <c r="AM612" s="330"/>
      <c r="AN612" s="330"/>
      <c r="AO612" s="194"/>
      <c r="AP612" s="330"/>
      <c r="AQ612" s="330"/>
    </row>
    <row r="613" spans="2:43">
      <c r="B613" s="183"/>
      <c r="C613" s="183"/>
      <c r="D613" s="183"/>
      <c r="E613" s="183"/>
      <c r="F613" s="183"/>
      <c r="G613" s="183"/>
      <c r="H613" s="183"/>
      <c r="I613" s="183"/>
      <c r="J613" s="183"/>
      <c r="K613" s="196"/>
      <c r="L613" s="1118"/>
      <c r="M613" s="1119"/>
      <c r="N613" s="1118"/>
      <c r="O613" s="1119"/>
      <c r="P613" s="193"/>
      <c r="Q613" s="193"/>
      <c r="R613" s="193"/>
      <c r="S613" s="175"/>
      <c r="T613" s="175"/>
      <c r="U613" s="175"/>
      <c r="V613" s="175"/>
      <c r="W613" s="175"/>
      <c r="X613" s="175"/>
      <c r="Y613" s="175"/>
      <c r="Z613" s="175"/>
      <c r="AA613" s="175"/>
      <c r="AB613" s="175"/>
      <c r="AC613" s="175"/>
      <c r="AD613" s="1114"/>
      <c r="AE613" s="1114"/>
      <c r="AF613" s="1114"/>
      <c r="AG613" s="1114"/>
      <c r="AH613" s="1114"/>
      <c r="AI613" s="173"/>
      <c r="AJ613" s="173"/>
      <c r="AK613" s="173"/>
      <c r="AL613" s="173"/>
      <c r="AM613" s="330"/>
      <c r="AN613" s="330"/>
      <c r="AO613" s="194"/>
      <c r="AP613" s="330"/>
      <c r="AQ613" s="330"/>
    </row>
    <row r="614" spans="2:43">
      <c r="B614" s="183"/>
      <c r="C614" s="183"/>
      <c r="D614" s="183"/>
      <c r="E614" s="183"/>
      <c r="F614" s="183"/>
      <c r="G614" s="183"/>
      <c r="H614" s="183"/>
      <c r="I614" s="183"/>
      <c r="J614" s="183"/>
      <c r="K614" s="196"/>
      <c r="L614" s="1118"/>
      <c r="M614" s="1119"/>
      <c r="N614" s="1118"/>
      <c r="O614" s="1119"/>
      <c r="P614" s="193"/>
      <c r="Q614" s="193"/>
      <c r="R614" s="193"/>
      <c r="S614" s="175"/>
      <c r="T614" s="175"/>
      <c r="U614" s="175"/>
      <c r="V614" s="175"/>
      <c r="W614" s="175"/>
      <c r="X614" s="175"/>
      <c r="Y614" s="175"/>
      <c r="Z614" s="175"/>
      <c r="AA614" s="175"/>
      <c r="AB614" s="175"/>
      <c r="AC614" s="175"/>
      <c r="AD614" s="1114"/>
      <c r="AE614" s="1114"/>
      <c r="AF614" s="1114"/>
      <c r="AG614" s="1114"/>
      <c r="AH614" s="1114"/>
      <c r="AI614" s="173"/>
      <c r="AJ614" s="173"/>
      <c r="AK614" s="173"/>
      <c r="AL614" s="173"/>
      <c r="AM614" s="330"/>
      <c r="AN614" s="330"/>
      <c r="AO614" s="194"/>
      <c r="AP614" s="330"/>
      <c r="AQ614" s="330"/>
    </row>
    <row r="615" spans="2:43">
      <c r="B615" s="183"/>
      <c r="C615" s="183"/>
      <c r="D615" s="183"/>
      <c r="E615" s="183"/>
      <c r="F615" s="183"/>
      <c r="G615" s="183"/>
      <c r="H615" s="183"/>
      <c r="I615" s="183"/>
      <c r="J615" s="183"/>
      <c r="K615" s="196"/>
      <c r="L615" s="1118"/>
      <c r="M615" s="1119"/>
      <c r="N615" s="1118"/>
      <c r="O615" s="1119"/>
      <c r="P615" s="193"/>
      <c r="Q615" s="193"/>
      <c r="R615" s="193"/>
      <c r="S615" s="175"/>
      <c r="T615" s="175"/>
      <c r="U615" s="175"/>
      <c r="V615" s="175"/>
      <c r="W615" s="175"/>
      <c r="X615" s="175"/>
      <c r="Y615" s="175"/>
      <c r="Z615" s="175"/>
      <c r="AA615" s="175"/>
      <c r="AB615" s="175"/>
      <c r="AC615" s="175"/>
      <c r="AD615" s="1114"/>
      <c r="AE615" s="1114"/>
      <c r="AF615" s="1114"/>
      <c r="AG615" s="1114"/>
      <c r="AH615" s="1114"/>
      <c r="AI615" s="173"/>
      <c r="AJ615" s="173"/>
      <c r="AK615" s="173"/>
      <c r="AL615" s="173"/>
      <c r="AM615" s="330"/>
      <c r="AN615" s="330"/>
      <c r="AO615" s="194"/>
      <c r="AP615" s="330"/>
      <c r="AQ615" s="330"/>
    </row>
    <row r="616" spans="2:43">
      <c r="B616" s="183"/>
      <c r="C616" s="183"/>
      <c r="D616" s="183"/>
      <c r="E616" s="183"/>
      <c r="F616" s="183"/>
      <c r="G616" s="183"/>
      <c r="H616" s="183"/>
      <c r="I616" s="183"/>
      <c r="J616" s="183"/>
      <c r="K616" s="196"/>
      <c r="L616" s="1118"/>
      <c r="M616" s="1119"/>
      <c r="N616" s="1118"/>
      <c r="O616" s="1119"/>
      <c r="P616" s="193"/>
      <c r="Q616" s="193"/>
      <c r="R616" s="193"/>
      <c r="S616" s="175"/>
      <c r="T616" s="175"/>
      <c r="U616" s="175"/>
      <c r="V616" s="175"/>
      <c r="W616" s="175"/>
      <c r="X616" s="175"/>
      <c r="Y616" s="175"/>
      <c r="Z616" s="175"/>
      <c r="AA616" s="175"/>
      <c r="AB616" s="175"/>
      <c r="AC616" s="175"/>
      <c r="AD616" s="1114"/>
      <c r="AE616" s="1114"/>
      <c r="AF616" s="1114"/>
      <c r="AG616" s="1114"/>
      <c r="AH616" s="1114"/>
      <c r="AI616" s="173"/>
      <c r="AJ616" s="173"/>
      <c r="AK616" s="173"/>
      <c r="AL616" s="173"/>
      <c r="AM616" s="330"/>
      <c r="AN616" s="330"/>
      <c r="AO616" s="194"/>
      <c r="AP616" s="330"/>
      <c r="AQ616" s="330"/>
    </row>
    <row r="617" spans="2:43">
      <c r="B617" s="183"/>
      <c r="C617" s="183"/>
      <c r="D617" s="183"/>
      <c r="E617" s="183"/>
      <c r="F617" s="183"/>
      <c r="G617" s="183"/>
      <c r="H617" s="183"/>
      <c r="I617" s="183"/>
      <c r="J617" s="183"/>
      <c r="K617" s="196"/>
      <c r="L617" s="1118"/>
      <c r="M617" s="1119"/>
      <c r="N617" s="1118"/>
      <c r="O617" s="1119"/>
      <c r="P617" s="184"/>
      <c r="Q617" s="184"/>
      <c r="R617" s="184"/>
      <c r="S617" s="175"/>
      <c r="T617" s="175"/>
      <c r="U617" s="175"/>
      <c r="V617" s="175"/>
      <c r="W617" s="175"/>
      <c r="X617" s="175"/>
      <c r="Y617" s="175"/>
      <c r="Z617" s="175"/>
      <c r="AA617" s="175"/>
      <c r="AB617" s="175"/>
      <c r="AC617" s="175"/>
      <c r="AD617" s="1114"/>
      <c r="AE617" s="1114"/>
      <c r="AF617" s="1114"/>
      <c r="AG617" s="1114"/>
      <c r="AH617" s="1114"/>
      <c r="AI617" s="173"/>
      <c r="AJ617" s="173"/>
      <c r="AK617" s="173"/>
      <c r="AL617" s="173"/>
      <c r="AM617" s="330"/>
      <c r="AN617" s="330"/>
      <c r="AO617" s="194"/>
      <c r="AP617" s="330"/>
      <c r="AQ617" s="330"/>
    </row>
    <row r="618" spans="2:43">
      <c r="B618" s="183"/>
      <c r="C618" s="183"/>
      <c r="D618" s="183"/>
      <c r="E618" s="183"/>
      <c r="F618" s="183"/>
      <c r="G618" s="183"/>
      <c r="H618" s="183"/>
      <c r="I618" s="183"/>
      <c r="J618" s="183"/>
      <c r="K618" s="196"/>
      <c r="L618" s="1118"/>
      <c r="M618" s="1119"/>
      <c r="N618" s="1118"/>
      <c r="O618" s="1119"/>
      <c r="P618" s="184"/>
      <c r="Q618" s="184"/>
      <c r="R618" s="184"/>
      <c r="S618" s="175"/>
      <c r="T618" s="175"/>
      <c r="U618" s="175"/>
      <c r="V618" s="175"/>
      <c r="W618" s="175"/>
      <c r="X618" s="175"/>
      <c r="Y618" s="175"/>
      <c r="Z618" s="175"/>
      <c r="AA618" s="175"/>
      <c r="AB618" s="175"/>
      <c r="AC618" s="175"/>
      <c r="AD618" s="1114"/>
      <c r="AE618" s="1114"/>
      <c r="AF618" s="1114"/>
      <c r="AG618" s="1114"/>
      <c r="AH618" s="1114"/>
      <c r="AI618" s="173"/>
      <c r="AJ618" s="173"/>
      <c r="AK618" s="173"/>
      <c r="AL618" s="173"/>
      <c r="AM618" s="330"/>
      <c r="AN618" s="330"/>
      <c r="AO618" s="194"/>
      <c r="AP618" s="330"/>
      <c r="AQ618" s="330"/>
    </row>
    <row r="619" spans="2:43">
      <c r="B619" s="183"/>
      <c r="C619" s="183"/>
      <c r="D619" s="183"/>
      <c r="E619" s="183"/>
      <c r="F619" s="183"/>
      <c r="G619" s="183"/>
      <c r="H619" s="183"/>
      <c r="I619" s="183"/>
      <c r="J619" s="183"/>
      <c r="K619" s="196"/>
      <c r="L619" s="1118"/>
      <c r="M619" s="1119"/>
      <c r="N619" s="1118"/>
      <c r="O619" s="1119"/>
      <c r="P619" s="184"/>
      <c r="Q619" s="184"/>
      <c r="R619" s="184"/>
      <c r="S619" s="175"/>
      <c r="T619" s="175"/>
      <c r="U619" s="175"/>
      <c r="V619" s="175"/>
      <c r="W619" s="175"/>
      <c r="X619" s="175"/>
      <c r="Y619" s="175"/>
      <c r="Z619" s="175"/>
      <c r="AA619" s="175"/>
      <c r="AB619" s="175"/>
      <c r="AC619" s="175"/>
      <c r="AD619" s="1114"/>
      <c r="AE619" s="1114"/>
      <c r="AF619" s="1114"/>
      <c r="AG619" s="1114"/>
      <c r="AH619" s="1114"/>
      <c r="AI619" s="173"/>
      <c r="AJ619" s="173"/>
      <c r="AK619" s="173"/>
      <c r="AL619" s="173"/>
      <c r="AM619" s="330"/>
      <c r="AN619" s="330"/>
      <c r="AO619" s="194"/>
      <c r="AP619" s="330"/>
      <c r="AQ619" s="330"/>
    </row>
    <row r="620" spans="2:43">
      <c r="B620" s="183"/>
      <c r="C620" s="183"/>
      <c r="D620" s="183"/>
      <c r="E620" s="183"/>
      <c r="F620" s="183"/>
      <c r="G620" s="183"/>
      <c r="H620" s="183"/>
      <c r="I620" s="183"/>
      <c r="J620" s="183"/>
      <c r="K620" s="196"/>
      <c r="L620" s="1118"/>
      <c r="M620" s="1119"/>
      <c r="N620" s="1118"/>
      <c r="O620" s="1119"/>
      <c r="P620" s="184"/>
      <c r="Q620" s="184"/>
      <c r="R620" s="184"/>
      <c r="S620" s="175"/>
      <c r="T620" s="175"/>
      <c r="U620" s="175"/>
      <c r="V620" s="175"/>
      <c r="W620" s="175"/>
      <c r="X620" s="175"/>
      <c r="Y620" s="175"/>
      <c r="Z620" s="175"/>
      <c r="AA620" s="175"/>
      <c r="AB620" s="175"/>
      <c r="AC620" s="175"/>
      <c r="AD620" s="1114"/>
      <c r="AE620" s="1114"/>
      <c r="AF620" s="1114"/>
      <c r="AG620" s="1114"/>
      <c r="AH620" s="1114"/>
      <c r="AI620" s="173"/>
      <c r="AJ620" s="173"/>
      <c r="AK620" s="173"/>
      <c r="AL620" s="173"/>
      <c r="AM620" s="330"/>
      <c r="AN620" s="330"/>
      <c r="AO620" s="194"/>
      <c r="AP620" s="330"/>
      <c r="AQ620" s="330"/>
    </row>
    <row r="621" spans="2:43">
      <c r="B621" s="183"/>
      <c r="C621" s="183"/>
      <c r="D621" s="183"/>
      <c r="E621" s="183"/>
      <c r="F621" s="183"/>
      <c r="G621" s="183"/>
      <c r="H621" s="183"/>
      <c r="I621" s="183"/>
      <c r="J621" s="183"/>
      <c r="K621" s="196"/>
      <c r="L621" s="1118"/>
      <c r="M621" s="1119"/>
      <c r="N621" s="1118"/>
      <c r="O621" s="1119"/>
      <c r="P621" s="184"/>
      <c r="Q621" s="184"/>
      <c r="R621" s="184"/>
      <c r="S621" s="175"/>
      <c r="T621" s="175"/>
      <c r="U621" s="175"/>
      <c r="V621" s="175"/>
      <c r="W621" s="175"/>
      <c r="X621" s="175"/>
      <c r="Y621" s="175"/>
      <c r="Z621" s="175"/>
      <c r="AA621" s="175"/>
      <c r="AB621" s="175"/>
      <c r="AC621" s="175"/>
      <c r="AD621" s="1114"/>
      <c r="AE621" s="1114"/>
      <c r="AF621" s="1114"/>
      <c r="AG621" s="1114"/>
      <c r="AH621" s="1114"/>
      <c r="AI621" s="173"/>
      <c r="AJ621" s="173"/>
      <c r="AK621" s="173"/>
      <c r="AL621" s="173"/>
      <c r="AM621" s="330"/>
      <c r="AN621" s="330"/>
      <c r="AO621" s="194"/>
      <c r="AP621" s="330"/>
      <c r="AQ621" s="330"/>
    </row>
    <row r="622" spans="2:43">
      <c r="B622" s="183"/>
      <c r="C622" s="183"/>
      <c r="D622" s="183"/>
      <c r="E622" s="183"/>
      <c r="F622" s="183"/>
      <c r="G622" s="183"/>
      <c r="H622" s="183"/>
      <c r="I622" s="183"/>
      <c r="J622" s="183"/>
      <c r="K622" s="196"/>
      <c r="L622" s="1118"/>
      <c r="M622" s="1119"/>
      <c r="N622" s="1118"/>
      <c r="O622" s="1119"/>
      <c r="P622" s="184"/>
      <c r="Q622" s="184"/>
      <c r="R622" s="184"/>
      <c r="S622" s="175"/>
      <c r="T622" s="175"/>
      <c r="U622" s="175"/>
      <c r="V622" s="175"/>
      <c r="W622" s="175"/>
      <c r="X622" s="175"/>
      <c r="Y622" s="175"/>
      <c r="Z622" s="175"/>
      <c r="AA622" s="175"/>
      <c r="AB622" s="175"/>
      <c r="AC622" s="175"/>
      <c r="AD622" s="1114"/>
      <c r="AE622" s="1114"/>
      <c r="AF622" s="1114"/>
      <c r="AG622" s="1114"/>
      <c r="AH622" s="1114"/>
      <c r="AI622" s="173"/>
      <c r="AJ622" s="173"/>
      <c r="AK622" s="173"/>
      <c r="AL622" s="173"/>
      <c r="AM622" s="330"/>
      <c r="AN622" s="330"/>
      <c r="AO622" s="194"/>
      <c r="AP622" s="330"/>
      <c r="AQ622" s="330"/>
    </row>
    <row r="623" spans="2:43">
      <c r="B623" s="183"/>
      <c r="C623" s="183"/>
      <c r="D623" s="183"/>
      <c r="E623" s="183"/>
      <c r="F623" s="183"/>
      <c r="G623" s="183"/>
      <c r="H623" s="183"/>
      <c r="I623" s="183"/>
      <c r="J623" s="183"/>
      <c r="K623" s="196"/>
      <c r="L623" s="1118"/>
      <c r="M623" s="1119"/>
      <c r="N623" s="1118"/>
      <c r="O623" s="1119"/>
      <c r="P623" s="184"/>
      <c r="Q623" s="184"/>
      <c r="R623" s="184"/>
      <c r="S623" s="175"/>
      <c r="T623" s="175"/>
      <c r="U623" s="175"/>
      <c r="V623" s="175"/>
      <c r="W623" s="175"/>
      <c r="X623" s="175"/>
      <c r="Y623" s="175"/>
      <c r="Z623" s="175"/>
      <c r="AA623" s="175"/>
      <c r="AB623" s="175"/>
      <c r="AC623" s="175"/>
      <c r="AD623" s="1114"/>
      <c r="AE623" s="1114"/>
      <c r="AF623" s="1114"/>
      <c r="AG623" s="1114"/>
      <c r="AH623" s="1114"/>
      <c r="AI623" s="173"/>
      <c r="AJ623" s="173"/>
      <c r="AK623" s="173"/>
      <c r="AL623" s="173"/>
      <c r="AM623" s="330"/>
      <c r="AN623" s="330"/>
      <c r="AO623" s="194"/>
      <c r="AP623" s="330"/>
      <c r="AQ623" s="330"/>
    </row>
    <row r="624" spans="2:43">
      <c r="B624" s="183"/>
      <c r="C624" s="183"/>
      <c r="D624" s="183"/>
      <c r="E624" s="183"/>
      <c r="F624" s="183"/>
      <c r="G624" s="183"/>
      <c r="H624" s="183"/>
      <c r="I624" s="183"/>
      <c r="J624" s="183"/>
      <c r="K624" s="196"/>
      <c r="L624" s="1118"/>
      <c r="M624" s="1119"/>
      <c r="N624" s="1118"/>
      <c r="O624" s="1119"/>
      <c r="P624" s="184"/>
      <c r="Q624" s="184"/>
      <c r="R624" s="184"/>
      <c r="S624" s="175"/>
      <c r="T624" s="175"/>
      <c r="U624" s="175"/>
      <c r="V624" s="175"/>
      <c r="W624" s="175"/>
      <c r="X624" s="175"/>
      <c r="Y624" s="175"/>
      <c r="Z624" s="175"/>
      <c r="AA624" s="175"/>
      <c r="AB624" s="175"/>
      <c r="AC624" s="175"/>
      <c r="AD624" s="1114"/>
      <c r="AE624" s="1114"/>
      <c r="AF624" s="1114"/>
      <c r="AG624" s="1114"/>
      <c r="AH624" s="1114"/>
      <c r="AI624" s="173"/>
      <c r="AJ624" s="173"/>
      <c r="AK624" s="173"/>
      <c r="AL624" s="173"/>
      <c r="AM624" s="330"/>
      <c r="AN624" s="330"/>
      <c r="AO624" s="194"/>
      <c r="AP624" s="330"/>
      <c r="AQ624" s="330"/>
    </row>
    <row r="625" spans="2:43">
      <c r="B625" s="183"/>
      <c r="C625" s="183"/>
      <c r="D625" s="183"/>
      <c r="E625" s="183"/>
      <c r="F625" s="183"/>
      <c r="G625" s="183"/>
      <c r="H625" s="183"/>
      <c r="I625" s="183"/>
      <c r="J625" s="183"/>
      <c r="K625" s="196"/>
      <c r="L625" s="1118"/>
      <c r="M625" s="1119"/>
      <c r="N625" s="1118"/>
      <c r="O625" s="1119"/>
      <c r="P625" s="184"/>
      <c r="Q625" s="184"/>
      <c r="R625" s="184"/>
      <c r="S625" s="175"/>
      <c r="T625" s="175"/>
      <c r="U625" s="175"/>
      <c r="V625" s="175"/>
      <c r="W625" s="175"/>
      <c r="X625" s="175"/>
      <c r="Y625" s="175"/>
      <c r="Z625" s="175"/>
      <c r="AA625" s="175"/>
      <c r="AB625" s="175"/>
      <c r="AC625" s="175"/>
      <c r="AD625" s="1114"/>
      <c r="AE625" s="1114"/>
      <c r="AF625" s="1114"/>
      <c r="AG625" s="1114"/>
      <c r="AH625" s="1114"/>
      <c r="AI625" s="173"/>
      <c r="AJ625" s="173"/>
      <c r="AK625" s="173"/>
      <c r="AL625" s="173"/>
      <c r="AM625" s="330"/>
      <c r="AN625" s="330"/>
      <c r="AO625" s="194"/>
      <c r="AP625" s="330"/>
      <c r="AQ625" s="330"/>
    </row>
    <row r="626" spans="2:43">
      <c r="B626" s="183"/>
      <c r="C626" s="183"/>
      <c r="D626" s="183"/>
      <c r="E626" s="183"/>
      <c r="F626" s="183"/>
      <c r="G626" s="183"/>
      <c r="H626" s="183"/>
      <c r="I626" s="183"/>
      <c r="J626" s="183"/>
      <c r="K626" s="196"/>
      <c r="L626" s="1118"/>
      <c r="M626" s="1119"/>
      <c r="N626" s="1118"/>
      <c r="O626" s="1119"/>
      <c r="P626" s="184"/>
      <c r="Q626" s="184"/>
      <c r="R626" s="184"/>
      <c r="S626" s="175"/>
      <c r="T626" s="175"/>
      <c r="U626" s="175"/>
      <c r="V626" s="175"/>
      <c r="W626" s="175"/>
      <c r="X626" s="175"/>
      <c r="Y626" s="175"/>
      <c r="Z626" s="175"/>
      <c r="AA626" s="175"/>
      <c r="AB626" s="175"/>
      <c r="AC626" s="175"/>
      <c r="AD626" s="1114"/>
      <c r="AE626" s="1114"/>
      <c r="AF626" s="1114"/>
      <c r="AG626" s="1114"/>
      <c r="AH626" s="1114"/>
      <c r="AI626" s="173"/>
      <c r="AJ626" s="173"/>
      <c r="AK626" s="173"/>
      <c r="AL626" s="173"/>
      <c r="AM626" s="330"/>
      <c r="AN626" s="330"/>
      <c r="AO626" s="194"/>
      <c r="AP626" s="330"/>
      <c r="AQ626" s="330"/>
    </row>
    <row r="627" spans="2:43">
      <c r="B627" s="183"/>
      <c r="C627" s="183"/>
      <c r="D627" s="183"/>
      <c r="E627" s="183"/>
      <c r="F627" s="183"/>
      <c r="G627" s="183"/>
      <c r="H627" s="183"/>
      <c r="I627" s="183"/>
      <c r="J627" s="183"/>
      <c r="K627" s="196"/>
      <c r="L627" s="1118"/>
      <c r="M627" s="1119"/>
      <c r="N627" s="1118"/>
      <c r="O627" s="1119"/>
      <c r="P627" s="184"/>
      <c r="Q627" s="184"/>
      <c r="R627" s="184"/>
      <c r="S627" s="175"/>
      <c r="T627" s="175"/>
      <c r="U627" s="175"/>
      <c r="V627" s="175"/>
      <c r="W627" s="175"/>
      <c r="X627" s="175"/>
      <c r="Y627" s="175"/>
      <c r="Z627" s="175"/>
      <c r="AA627" s="175"/>
      <c r="AB627" s="175"/>
      <c r="AC627" s="175"/>
      <c r="AD627" s="1114"/>
      <c r="AE627" s="1114"/>
      <c r="AF627" s="1114"/>
      <c r="AG627" s="1114"/>
      <c r="AH627" s="1114"/>
      <c r="AI627" s="173"/>
      <c r="AJ627" s="173"/>
      <c r="AK627" s="173"/>
      <c r="AL627" s="173"/>
      <c r="AM627" s="330"/>
      <c r="AN627" s="330"/>
      <c r="AO627" s="194"/>
      <c r="AP627" s="330"/>
      <c r="AQ627" s="330"/>
    </row>
    <row r="628" spans="2:43">
      <c r="B628" s="183"/>
      <c r="C628" s="183"/>
      <c r="D628" s="183"/>
      <c r="E628" s="183"/>
      <c r="F628" s="183"/>
      <c r="G628" s="183"/>
      <c r="H628" s="183"/>
      <c r="I628" s="183"/>
      <c r="J628" s="183"/>
      <c r="K628" s="196"/>
      <c r="L628" s="1118"/>
      <c r="M628" s="1119"/>
      <c r="N628" s="1118"/>
      <c r="O628" s="1119"/>
      <c r="P628" s="184"/>
      <c r="Q628" s="184"/>
      <c r="R628" s="184"/>
      <c r="S628" s="175"/>
      <c r="T628" s="175"/>
      <c r="U628" s="175"/>
      <c r="V628" s="175"/>
      <c r="W628" s="175"/>
      <c r="X628" s="175"/>
      <c r="Y628" s="175"/>
      <c r="Z628" s="175"/>
      <c r="AA628" s="175"/>
      <c r="AB628" s="175"/>
      <c r="AC628" s="175"/>
      <c r="AD628" s="1114"/>
      <c r="AE628" s="1114"/>
      <c r="AF628" s="1114"/>
      <c r="AG628" s="1114"/>
      <c r="AH628" s="1114"/>
      <c r="AI628" s="173"/>
      <c r="AJ628" s="173"/>
      <c r="AK628" s="173"/>
      <c r="AL628" s="173"/>
      <c r="AM628" s="330"/>
      <c r="AN628" s="330"/>
      <c r="AO628" s="194"/>
      <c r="AP628" s="330"/>
      <c r="AQ628" s="330"/>
    </row>
    <row r="629" spans="2:43">
      <c r="B629" s="183"/>
      <c r="C629" s="183"/>
      <c r="D629" s="183"/>
      <c r="E629" s="183"/>
      <c r="F629" s="183"/>
      <c r="G629" s="183"/>
      <c r="H629" s="183"/>
      <c r="I629" s="183"/>
      <c r="J629" s="183"/>
      <c r="K629" s="196"/>
      <c r="L629" s="1118"/>
      <c r="M629" s="1119"/>
      <c r="N629" s="1118"/>
      <c r="O629" s="1119"/>
      <c r="P629" s="184"/>
      <c r="Q629" s="184"/>
      <c r="R629" s="184"/>
      <c r="S629" s="175"/>
      <c r="T629" s="175"/>
      <c r="U629" s="175"/>
      <c r="V629" s="175"/>
      <c r="W629" s="175"/>
      <c r="X629" s="175"/>
      <c r="Y629" s="175"/>
      <c r="Z629" s="175"/>
      <c r="AA629" s="175"/>
      <c r="AB629" s="175"/>
      <c r="AC629" s="175"/>
      <c r="AD629" s="1114"/>
      <c r="AE629" s="1114"/>
      <c r="AF629" s="1114"/>
      <c r="AG629" s="1114"/>
      <c r="AH629" s="1114"/>
      <c r="AI629" s="173"/>
      <c r="AJ629" s="173"/>
      <c r="AK629" s="173"/>
      <c r="AL629" s="173"/>
      <c r="AM629" s="330"/>
      <c r="AN629" s="330"/>
      <c r="AO629" s="194"/>
      <c r="AP629" s="330"/>
      <c r="AQ629" s="330"/>
    </row>
    <row r="630" spans="2:43">
      <c r="B630" s="183"/>
      <c r="C630" s="183"/>
      <c r="D630" s="183"/>
      <c r="E630" s="183"/>
      <c r="F630" s="183"/>
      <c r="G630" s="183"/>
      <c r="H630" s="183"/>
      <c r="I630" s="183"/>
      <c r="J630" s="183"/>
      <c r="K630" s="196"/>
      <c r="L630" s="1118"/>
      <c r="M630" s="1119"/>
      <c r="N630" s="1118"/>
      <c r="O630" s="1119"/>
      <c r="P630" s="184"/>
      <c r="Q630" s="184"/>
      <c r="R630" s="184"/>
      <c r="S630" s="175"/>
      <c r="T630" s="175"/>
      <c r="U630" s="175"/>
      <c r="V630" s="175"/>
      <c r="W630" s="175"/>
      <c r="X630" s="175"/>
      <c r="Y630" s="175"/>
      <c r="Z630" s="175"/>
      <c r="AA630" s="175"/>
      <c r="AB630" s="175"/>
      <c r="AC630" s="175"/>
      <c r="AD630" s="1114"/>
      <c r="AE630" s="1114"/>
      <c r="AF630" s="1114"/>
      <c r="AG630" s="1114"/>
      <c r="AH630" s="1114"/>
      <c r="AI630" s="173"/>
      <c r="AJ630" s="173"/>
      <c r="AK630" s="173"/>
      <c r="AL630" s="173"/>
      <c r="AM630" s="330"/>
      <c r="AN630" s="330"/>
      <c r="AO630" s="194"/>
      <c r="AP630" s="330"/>
      <c r="AQ630" s="330"/>
    </row>
    <row r="631" spans="2:43">
      <c r="B631" s="183"/>
      <c r="C631" s="183"/>
      <c r="D631" s="183"/>
      <c r="E631" s="183"/>
      <c r="F631" s="183"/>
      <c r="G631" s="183"/>
      <c r="H631" s="183"/>
      <c r="I631" s="183"/>
      <c r="J631" s="183"/>
      <c r="K631" s="196"/>
      <c r="L631" s="1118"/>
      <c r="M631" s="1119"/>
      <c r="N631" s="1118"/>
      <c r="O631" s="1119"/>
      <c r="P631" s="184"/>
      <c r="Q631" s="184"/>
      <c r="R631" s="184"/>
      <c r="S631" s="175"/>
      <c r="T631" s="175"/>
      <c r="U631" s="175"/>
      <c r="V631" s="175"/>
      <c r="W631" s="175"/>
      <c r="X631" s="175"/>
      <c r="Y631" s="175"/>
      <c r="Z631" s="175"/>
      <c r="AA631" s="175"/>
      <c r="AB631" s="175"/>
      <c r="AC631" s="175"/>
      <c r="AD631" s="1114"/>
      <c r="AE631" s="1114"/>
      <c r="AF631" s="1114"/>
      <c r="AG631" s="1114"/>
      <c r="AH631" s="1114"/>
      <c r="AI631" s="173"/>
      <c r="AJ631" s="173"/>
      <c r="AK631" s="173"/>
      <c r="AL631" s="173"/>
      <c r="AM631" s="330"/>
      <c r="AN631" s="330"/>
      <c r="AO631" s="194"/>
      <c r="AP631" s="330"/>
      <c r="AQ631" s="330"/>
    </row>
    <row r="632" spans="2:43">
      <c r="B632" s="183"/>
      <c r="C632" s="183"/>
      <c r="D632" s="183"/>
      <c r="E632" s="183"/>
      <c r="F632" s="183"/>
      <c r="G632" s="183"/>
      <c r="H632" s="183"/>
      <c r="I632" s="183"/>
      <c r="J632" s="183"/>
      <c r="K632" s="196"/>
      <c r="L632" s="1118"/>
      <c r="M632" s="1119"/>
      <c r="N632" s="1118"/>
      <c r="O632" s="1119"/>
      <c r="P632" s="184"/>
      <c r="Q632" s="184"/>
      <c r="R632" s="184"/>
      <c r="S632" s="175"/>
      <c r="T632" s="175"/>
      <c r="U632" s="175"/>
      <c r="V632" s="175"/>
      <c r="W632" s="175"/>
      <c r="X632" s="175"/>
      <c r="Y632" s="175"/>
      <c r="Z632" s="175"/>
      <c r="AA632" s="175"/>
      <c r="AB632" s="175"/>
      <c r="AC632" s="175"/>
      <c r="AD632" s="1114"/>
      <c r="AE632" s="1114"/>
      <c r="AF632" s="1114"/>
      <c r="AG632" s="1114"/>
      <c r="AH632" s="1114"/>
      <c r="AI632" s="173"/>
      <c r="AJ632" s="173"/>
      <c r="AK632" s="173"/>
      <c r="AL632" s="173"/>
      <c r="AM632" s="330"/>
      <c r="AN632" s="330"/>
      <c r="AO632" s="194"/>
      <c r="AP632" s="330"/>
      <c r="AQ632" s="330"/>
    </row>
    <row r="633" spans="2:43">
      <c r="B633" s="183"/>
      <c r="C633" s="183"/>
      <c r="D633" s="183"/>
      <c r="E633" s="183"/>
      <c r="F633" s="183"/>
      <c r="G633" s="183"/>
      <c r="H633" s="183"/>
      <c r="I633" s="183"/>
      <c r="J633" s="183"/>
      <c r="K633" s="196"/>
      <c r="L633" s="1118"/>
      <c r="M633" s="1119"/>
      <c r="N633" s="1118"/>
      <c r="O633" s="1119"/>
      <c r="P633" s="184"/>
      <c r="Q633" s="184"/>
      <c r="R633" s="184"/>
      <c r="S633" s="175"/>
      <c r="T633" s="175"/>
      <c r="U633" s="175"/>
      <c r="V633" s="175"/>
      <c r="W633" s="175"/>
      <c r="X633" s="175"/>
      <c r="Y633" s="175"/>
      <c r="Z633" s="175"/>
      <c r="AA633" s="175"/>
      <c r="AB633" s="175"/>
      <c r="AC633" s="175"/>
      <c r="AD633" s="1114"/>
      <c r="AE633" s="1114"/>
      <c r="AF633" s="1114"/>
      <c r="AG633" s="1114"/>
      <c r="AH633" s="1114"/>
      <c r="AI633" s="173"/>
      <c r="AJ633" s="173"/>
      <c r="AK633" s="173"/>
      <c r="AL633" s="173"/>
      <c r="AM633" s="330"/>
      <c r="AN633" s="330"/>
      <c r="AO633" s="194"/>
      <c r="AP633" s="330"/>
      <c r="AQ633" s="330"/>
    </row>
    <row r="634" spans="2:43">
      <c r="B634" s="183"/>
      <c r="C634" s="183"/>
      <c r="D634" s="183"/>
      <c r="E634" s="183"/>
      <c r="F634" s="183"/>
      <c r="G634" s="183"/>
      <c r="H634" s="183"/>
      <c r="I634" s="183"/>
      <c r="J634" s="183"/>
      <c r="K634" s="196"/>
      <c r="L634" s="1118"/>
      <c r="M634" s="1119"/>
      <c r="N634" s="1118"/>
      <c r="O634" s="1119"/>
      <c r="P634" s="184"/>
      <c r="Q634" s="184"/>
      <c r="R634" s="184"/>
      <c r="S634" s="175"/>
      <c r="T634" s="175"/>
      <c r="U634" s="175"/>
      <c r="V634" s="175"/>
      <c r="W634" s="175"/>
      <c r="X634" s="175"/>
      <c r="Y634" s="175"/>
      <c r="Z634" s="175"/>
      <c r="AA634" s="175"/>
      <c r="AB634" s="175"/>
      <c r="AC634" s="175"/>
      <c r="AD634" s="1114"/>
      <c r="AE634" s="1114"/>
      <c r="AF634" s="1114"/>
      <c r="AG634" s="1114"/>
      <c r="AH634" s="1114"/>
      <c r="AI634" s="173"/>
      <c r="AJ634" s="173"/>
      <c r="AK634" s="173"/>
      <c r="AL634" s="173"/>
      <c r="AM634" s="330"/>
      <c r="AN634" s="330"/>
      <c r="AO634" s="194"/>
      <c r="AP634" s="330"/>
      <c r="AQ634" s="330"/>
    </row>
    <row r="635" spans="2:43">
      <c r="B635" s="183"/>
      <c r="C635" s="183"/>
      <c r="D635" s="183"/>
      <c r="E635" s="183"/>
      <c r="F635" s="183"/>
      <c r="G635" s="183"/>
      <c r="H635" s="183"/>
      <c r="I635" s="183"/>
      <c r="J635" s="183"/>
      <c r="K635" s="196"/>
      <c r="L635" s="1118"/>
      <c r="M635" s="1119"/>
      <c r="N635" s="1118"/>
      <c r="O635" s="1119"/>
      <c r="P635" s="184"/>
      <c r="Q635" s="184"/>
      <c r="R635" s="184"/>
      <c r="S635" s="175"/>
      <c r="T635" s="175"/>
      <c r="U635" s="175"/>
      <c r="V635" s="175"/>
      <c r="W635" s="175"/>
      <c r="X635" s="175"/>
      <c r="Y635" s="175"/>
      <c r="Z635" s="175"/>
      <c r="AA635" s="175"/>
      <c r="AB635" s="175"/>
      <c r="AC635" s="175"/>
      <c r="AD635" s="1114"/>
      <c r="AE635" s="1114"/>
      <c r="AF635" s="1114"/>
      <c r="AG635" s="1114"/>
      <c r="AH635" s="1114"/>
      <c r="AI635" s="173"/>
      <c r="AJ635" s="173"/>
      <c r="AK635" s="173"/>
      <c r="AL635" s="173"/>
      <c r="AM635" s="330"/>
      <c r="AN635" s="330"/>
      <c r="AO635" s="194"/>
      <c r="AP635" s="330"/>
      <c r="AQ635" s="330"/>
    </row>
    <row r="636" spans="2:43">
      <c r="B636" s="183"/>
      <c r="C636" s="183"/>
      <c r="D636" s="183"/>
      <c r="E636" s="183"/>
      <c r="F636" s="183"/>
      <c r="G636" s="183"/>
      <c r="H636" s="183"/>
      <c r="I636" s="183"/>
      <c r="J636" s="183"/>
      <c r="K636" s="196"/>
      <c r="L636" s="1118"/>
      <c r="M636" s="1119"/>
      <c r="N636" s="1118"/>
      <c r="O636" s="1119"/>
      <c r="P636" s="184"/>
      <c r="Q636" s="184"/>
      <c r="R636" s="184"/>
      <c r="S636" s="175"/>
      <c r="T636" s="175"/>
      <c r="U636" s="175"/>
      <c r="V636" s="175"/>
      <c r="W636" s="175"/>
      <c r="X636" s="175"/>
      <c r="Y636" s="175"/>
      <c r="Z636" s="175"/>
      <c r="AA636" s="175"/>
      <c r="AB636" s="175"/>
      <c r="AC636" s="175"/>
      <c r="AD636" s="1114"/>
      <c r="AE636" s="1114"/>
      <c r="AF636" s="1114"/>
      <c r="AG636" s="1114"/>
      <c r="AH636" s="1114"/>
      <c r="AI636" s="173"/>
      <c r="AJ636" s="173"/>
      <c r="AK636" s="173"/>
      <c r="AL636" s="173"/>
      <c r="AM636" s="330"/>
      <c r="AN636" s="330"/>
      <c r="AO636" s="194"/>
      <c r="AP636" s="330"/>
      <c r="AQ636" s="330"/>
    </row>
    <row r="637" spans="2:43">
      <c r="B637" s="183"/>
      <c r="C637" s="183"/>
      <c r="D637" s="183"/>
      <c r="E637" s="183"/>
      <c r="F637" s="183"/>
      <c r="G637" s="183"/>
      <c r="H637" s="183"/>
      <c r="I637" s="183"/>
      <c r="J637" s="183"/>
      <c r="K637" s="196"/>
      <c r="L637" s="1118"/>
      <c r="M637" s="1119"/>
      <c r="N637" s="1118"/>
      <c r="O637" s="1119"/>
      <c r="P637" s="184"/>
      <c r="Q637" s="184"/>
      <c r="R637" s="184"/>
      <c r="S637" s="175"/>
      <c r="T637" s="175"/>
      <c r="U637" s="175"/>
      <c r="V637" s="175"/>
      <c r="W637" s="175"/>
      <c r="X637" s="175"/>
      <c r="Y637" s="175"/>
      <c r="Z637" s="175"/>
      <c r="AA637" s="175"/>
      <c r="AB637" s="175"/>
      <c r="AC637" s="175"/>
      <c r="AD637" s="1114"/>
      <c r="AE637" s="1114"/>
      <c r="AF637" s="1114"/>
      <c r="AG637" s="1114"/>
      <c r="AH637" s="1114"/>
      <c r="AI637" s="173"/>
      <c r="AJ637" s="173"/>
      <c r="AK637" s="173"/>
      <c r="AL637" s="173"/>
      <c r="AM637" s="330"/>
      <c r="AN637" s="330"/>
      <c r="AO637" s="194"/>
      <c r="AP637" s="330"/>
      <c r="AQ637" s="330"/>
    </row>
    <row r="638" spans="2:43">
      <c r="B638" s="183"/>
      <c r="C638" s="183"/>
      <c r="D638" s="183"/>
      <c r="E638" s="183"/>
      <c r="F638" s="183"/>
      <c r="G638" s="183"/>
      <c r="H638" s="183"/>
      <c r="I638" s="183"/>
      <c r="J638" s="183"/>
      <c r="K638" s="196"/>
      <c r="L638" s="1118"/>
      <c r="M638" s="1119"/>
      <c r="N638" s="1118"/>
      <c r="O638" s="1119"/>
      <c r="P638" s="184"/>
      <c r="Q638" s="184"/>
      <c r="R638" s="184"/>
      <c r="S638" s="175"/>
      <c r="T638" s="175"/>
      <c r="U638" s="175"/>
      <c r="V638" s="175"/>
      <c r="W638" s="175"/>
      <c r="X638" s="175"/>
      <c r="Y638" s="175"/>
      <c r="Z638" s="175"/>
      <c r="AA638" s="175"/>
      <c r="AB638" s="175"/>
      <c r="AC638" s="175"/>
      <c r="AD638" s="1114"/>
      <c r="AE638" s="1114"/>
      <c r="AF638" s="1114"/>
      <c r="AG638" s="1114"/>
      <c r="AH638" s="1114"/>
      <c r="AI638" s="173"/>
      <c r="AJ638" s="173"/>
      <c r="AK638" s="173"/>
      <c r="AL638" s="173"/>
      <c r="AM638" s="330"/>
      <c r="AN638" s="330"/>
      <c r="AO638" s="194"/>
      <c r="AP638" s="330"/>
      <c r="AQ638" s="330"/>
    </row>
    <row r="639" spans="2:43">
      <c r="B639" s="183"/>
      <c r="C639" s="183"/>
      <c r="D639" s="183"/>
      <c r="E639" s="183"/>
      <c r="F639" s="183"/>
      <c r="G639" s="183"/>
      <c r="H639" s="183"/>
      <c r="I639" s="183"/>
      <c r="J639" s="183"/>
      <c r="K639" s="196"/>
      <c r="L639" s="1118"/>
      <c r="M639" s="1119"/>
      <c r="N639" s="1118"/>
      <c r="O639" s="1119"/>
      <c r="P639" s="184"/>
      <c r="Q639" s="184"/>
      <c r="R639" s="184"/>
      <c r="S639" s="175"/>
      <c r="T639" s="175"/>
      <c r="U639" s="175"/>
      <c r="V639" s="175"/>
      <c r="W639" s="175"/>
      <c r="X639" s="175"/>
      <c r="Y639" s="175"/>
      <c r="Z639" s="175"/>
      <c r="AA639" s="175"/>
      <c r="AB639" s="175"/>
      <c r="AC639" s="175"/>
      <c r="AD639" s="1114"/>
      <c r="AE639" s="1114"/>
      <c r="AF639" s="1114"/>
      <c r="AG639" s="1114"/>
      <c r="AH639" s="1114"/>
      <c r="AI639" s="173"/>
      <c r="AJ639" s="173"/>
      <c r="AK639" s="173"/>
      <c r="AL639" s="173"/>
      <c r="AM639" s="330"/>
      <c r="AN639" s="330"/>
      <c r="AO639" s="194"/>
      <c r="AP639" s="330"/>
      <c r="AQ639" s="330"/>
    </row>
    <row r="640" spans="2:43">
      <c r="B640" s="183"/>
      <c r="C640" s="183"/>
      <c r="D640" s="183"/>
      <c r="E640" s="183"/>
      <c r="F640" s="183"/>
      <c r="G640" s="183"/>
      <c r="H640" s="183"/>
      <c r="I640" s="183"/>
      <c r="J640" s="183"/>
      <c r="K640" s="196"/>
      <c r="L640" s="1118"/>
      <c r="M640" s="1119"/>
      <c r="N640" s="1118"/>
      <c r="O640" s="1119"/>
      <c r="P640" s="184"/>
      <c r="Q640" s="184"/>
      <c r="R640" s="184"/>
      <c r="S640" s="175"/>
      <c r="T640" s="175"/>
      <c r="U640" s="175"/>
      <c r="V640" s="175"/>
      <c r="W640" s="175"/>
      <c r="X640" s="175"/>
      <c r="Y640" s="175"/>
      <c r="Z640" s="175"/>
      <c r="AA640" s="175"/>
      <c r="AB640" s="175"/>
      <c r="AC640" s="175"/>
      <c r="AD640" s="1114"/>
      <c r="AE640" s="1114"/>
      <c r="AF640" s="1114"/>
      <c r="AG640" s="1114"/>
      <c r="AH640" s="1114"/>
      <c r="AI640" s="173"/>
      <c r="AJ640" s="173"/>
      <c r="AK640" s="173"/>
      <c r="AL640" s="173"/>
      <c r="AM640" s="330"/>
      <c r="AN640" s="330"/>
      <c r="AO640" s="194"/>
      <c r="AP640" s="330"/>
      <c r="AQ640" s="330"/>
    </row>
    <row r="641" spans="2:43">
      <c r="B641" s="183"/>
      <c r="C641" s="183"/>
      <c r="D641" s="183"/>
      <c r="E641" s="183"/>
      <c r="F641" s="183"/>
      <c r="G641" s="183"/>
      <c r="H641" s="183"/>
      <c r="I641" s="183"/>
      <c r="J641" s="183"/>
      <c r="K641" s="196"/>
      <c r="L641" s="1118"/>
      <c r="M641" s="1119"/>
      <c r="N641" s="1118"/>
      <c r="O641" s="1119"/>
      <c r="P641" s="184"/>
      <c r="Q641" s="184"/>
      <c r="R641" s="184"/>
      <c r="S641" s="175"/>
      <c r="T641" s="175"/>
      <c r="U641" s="175"/>
      <c r="V641" s="175"/>
      <c r="W641" s="175"/>
      <c r="X641" s="175"/>
      <c r="Y641" s="175"/>
      <c r="Z641" s="175"/>
      <c r="AA641" s="175"/>
      <c r="AB641" s="175"/>
      <c r="AC641" s="175"/>
      <c r="AD641" s="1114"/>
      <c r="AE641" s="1114"/>
      <c r="AF641" s="1114"/>
      <c r="AG641" s="1114"/>
      <c r="AH641" s="1114"/>
      <c r="AI641" s="173"/>
      <c r="AJ641" s="173"/>
      <c r="AK641" s="173"/>
      <c r="AL641" s="173"/>
      <c r="AM641" s="330"/>
      <c r="AN641" s="330"/>
      <c r="AO641" s="194"/>
      <c r="AP641" s="330"/>
      <c r="AQ641" s="330"/>
    </row>
    <row r="642" spans="2:43">
      <c r="B642" s="183"/>
      <c r="C642" s="183"/>
      <c r="D642" s="183"/>
      <c r="E642" s="183"/>
      <c r="F642" s="183"/>
      <c r="G642" s="183"/>
      <c r="H642" s="183"/>
      <c r="I642" s="183"/>
      <c r="J642" s="183"/>
      <c r="K642" s="196"/>
      <c r="L642" s="1118"/>
      <c r="M642" s="1119"/>
      <c r="N642" s="1118"/>
      <c r="O642" s="1119"/>
      <c r="P642" s="184"/>
      <c r="Q642" s="184"/>
      <c r="R642" s="184"/>
      <c r="S642" s="175"/>
      <c r="T642" s="175"/>
      <c r="U642" s="175"/>
      <c r="V642" s="175"/>
      <c r="W642" s="175"/>
      <c r="X642" s="175"/>
      <c r="Y642" s="175"/>
      <c r="Z642" s="175"/>
      <c r="AA642" s="175"/>
      <c r="AB642" s="175"/>
      <c r="AC642" s="175"/>
      <c r="AD642" s="1114"/>
      <c r="AE642" s="1114"/>
      <c r="AF642" s="1114"/>
      <c r="AG642" s="1114"/>
      <c r="AH642" s="1114"/>
      <c r="AI642" s="173"/>
      <c r="AJ642" s="173"/>
      <c r="AK642" s="173"/>
      <c r="AL642" s="173"/>
      <c r="AM642" s="330"/>
      <c r="AN642" s="330"/>
      <c r="AO642" s="194"/>
      <c r="AP642" s="330"/>
      <c r="AQ642" s="330"/>
    </row>
    <row r="643" spans="2:43">
      <c r="B643" s="183"/>
      <c r="C643" s="183"/>
      <c r="D643" s="183"/>
      <c r="E643" s="183"/>
      <c r="F643" s="183"/>
      <c r="G643" s="183"/>
      <c r="H643" s="183"/>
      <c r="I643" s="183"/>
      <c r="J643" s="183"/>
      <c r="K643" s="196"/>
      <c r="L643" s="1118"/>
      <c r="M643" s="1119"/>
      <c r="N643" s="1118"/>
      <c r="O643" s="1119"/>
      <c r="P643" s="184"/>
      <c r="Q643" s="184"/>
      <c r="R643" s="184"/>
      <c r="S643" s="175"/>
      <c r="T643" s="175"/>
      <c r="U643" s="175"/>
      <c r="V643" s="175"/>
      <c r="W643" s="175"/>
      <c r="X643" s="175"/>
      <c r="Y643" s="175"/>
      <c r="Z643" s="175"/>
      <c r="AA643" s="175"/>
      <c r="AB643" s="175"/>
      <c r="AC643" s="175"/>
      <c r="AD643" s="1114"/>
      <c r="AE643" s="1114"/>
      <c r="AF643" s="1114"/>
      <c r="AG643" s="1114"/>
      <c r="AH643" s="1114"/>
      <c r="AI643" s="173"/>
      <c r="AJ643" s="173"/>
      <c r="AK643" s="173"/>
      <c r="AL643" s="173"/>
      <c r="AM643" s="330"/>
      <c r="AN643" s="330"/>
      <c r="AO643" s="194"/>
      <c r="AP643" s="330"/>
      <c r="AQ643" s="330"/>
    </row>
    <row r="644" spans="2:43">
      <c r="B644" s="183"/>
      <c r="C644" s="183"/>
      <c r="D644" s="183"/>
      <c r="E644" s="183"/>
      <c r="F644" s="183"/>
      <c r="G644" s="183"/>
      <c r="H644" s="183"/>
      <c r="I644" s="183"/>
      <c r="J644" s="183"/>
      <c r="K644" s="196"/>
      <c r="L644" s="1118"/>
      <c r="M644" s="1119"/>
      <c r="N644" s="1118"/>
      <c r="O644" s="1119"/>
      <c r="P644" s="184"/>
      <c r="Q644" s="184"/>
      <c r="R644" s="184"/>
      <c r="S644" s="175"/>
      <c r="T644" s="175"/>
      <c r="U644" s="175"/>
      <c r="V644" s="175"/>
      <c r="W644" s="175"/>
      <c r="X644" s="175"/>
      <c r="Y644" s="175"/>
      <c r="Z644" s="175"/>
      <c r="AA644" s="175"/>
      <c r="AB644" s="175"/>
      <c r="AC644" s="175"/>
      <c r="AD644" s="1114"/>
      <c r="AE644" s="1114"/>
      <c r="AF644" s="1114"/>
      <c r="AG644" s="1114"/>
      <c r="AH644" s="1114"/>
      <c r="AI644" s="173"/>
      <c r="AJ644" s="173"/>
      <c r="AK644" s="173"/>
      <c r="AL644" s="173"/>
      <c r="AM644" s="330"/>
      <c r="AN644" s="330"/>
      <c r="AO644" s="194"/>
      <c r="AP644" s="330"/>
      <c r="AQ644" s="330"/>
    </row>
    <row r="645" spans="2:43">
      <c r="B645" s="183"/>
      <c r="C645" s="183"/>
      <c r="D645" s="183"/>
      <c r="E645" s="183"/>
      <c r="F645" s="183"/>
      <c r="G645" s="183"/>
      <c r="H645" s="183"/>
      <c r="I645" s="183"/>
      <c r="J645" s="183"/>
      <c r="K645" s="196"/>
      <c r="L645" s="1118"/>
      <c r="M645" s="1119"/>
      <c r="N645" s="1118"/>
      <c r="O645" s="1119"/>
      <c r="P645" s="184"/>
      <c r="Q645" s="184"/>
      <c r="R645" s="184"/>
      <c r="S645" s="175"/>
      <c r="T645" s="175"/>
      <c r="U645" s="175"/>
      <c r="V645" s="175"/>
      <c r="W645" s="175"/>
      <c r="X645" s="175"/>
      <c r="Y645" s="175"/>
      <c r="Z645" s="175"/>
      <c r="AA645" s="175"/>
      <c r="AB645" s="175"/>
      <c r="AC645" s="175"/>
      <c r="AD645" s="1114"/>
      <c r="AE645" s="1114"/>
      <c r="AF645" s="1114"/>
      <c r="AG645" s="1114"/>
      <c r="AH645" s="1114"/>
      <c r="AI645" s="173"/>
      <c r="AJ645" s="173"/>
      <c r="AK645" s="173"/>
      <c r="AL645" s="173"/>
      <c r="AM645" s="330"/>
      <c r="AN645" s="330"/>
      <c r="AO645" s="194"/>
      <c r="AP645" s="330"/>
      <c r="AQ645" s="330"/>
    </row>
    <row r="646" spans="2:43">
      <c r="B646" s="183"/>
      <c r="C646" s="183"/>
      <c r="D646" s="183"/>
      <c r="E646" s="183"/>
      <c r="F646" s="183"/>
      <c r="G646" s="183"/>
      <c r="H646" s="183"/>
      <c r="I646" s="183"/>
      <c r="J646" s="183"/>
      <c r="K646" s="196"/>
      <c r="L646" s="1118"/>
      <c r="M646" s="1119"/>
      <c r="N646" s="1118"/>
      <c r="O646" s="1119"/>
      <c r="P646" s="184"/>
      <c r="Q646" s="184"/>
      <c r="R646" s="184"/>
      <c r="S646" s="175"/>
      <c r="T646" s="175"/>
      <c r="U646" s="175"/>
      <c r="V646" s="175"/>
      <c r="W646" s="175"/>
      <c r="X646" s="175"/>
      <c r="Y646" s="175"/>
      <c r="Z646" s="175"/>
      <c r="AA646" s="175"/>
      <c r="AB646" s="175"/>
      <c r="AC646" s="175"/>
      <c r="AD646" s="1114"/>
      <c r="AE646" s="1114"/>
      <c r="AF646" s="1114"/>
      <c r="AG646" s="1114"/>
      <c r="AH646" s="1114"/>
      <c r="AI646" s="173"/>
      <c r="AJ646" s="173"/>
      <c r="AK646" s="173"/>
      <c r="AL646" s="173"/>
      <c r="AM646" s="330"/>
      <c r="AN646" s="330"/>
      <c r="AO646" s="194"/>
      <c r="AP646" s="330"/>
      <c r="AQ646" s="330"/>
    </row>
    <row r="647" spans="2:43">
      <c r="B647" s="183"/>
      <c r="C647" s="183"/>
      <c r="D647" s="183"/>
      <c r="E647" s="183"/>
      <c r="F647" s="183"/>
      <c r="G647" s="183"/>
      <c r="H647" s="183"/>
      <c r="I647" s="183"/>
      <c r="J647" s="183"/>
      <c r="K647" s="196"/>
      <c r="L647" s="1118"/>
      <c r="M647" s="1119"/>
      <c r="N647" s="1118"/>
      <c r="O647" s="1119"/>
      <c r="P647" s="184"/>
      <c r="Q647" s="184"/>
      <c r="R647" s="184"/>
      <c r="S647" s="175"/>
      <c r="T647" s="175"/>
      <c r="U647" s="175"/>
      <c r="V647" s="175"/>
      <c r="W647" s="175"/>
      <c r="X647" s="175"/>
      <c r="Y647" s="175"/>
      <c r="Z647" s="175"/>
      <c r="AA647" s="175"/>
      <c r="AB647" s="175"/>
      <c r="AC647" s="175"/>
      <c r="AD647" s="1114"/>
      <c r="AE647" s="1114"/>
      <c r="AF647" s="1114"/>
      <c r="AG647" s="1114"/>
      <c r="AH647" s="1114"/>
      <c r="AI647" s="173"/>
      <c r="AJ647" s="173"/>
      <c r="AK647" s="173"/>
      <c r="AL647" s="173"/>
      <c r="AM647" s="330"/>
      <c r="AN647" s="330"/>
      <c r="AO647" s="194"/>
      <c r="AP647" s="330"/>
      <c r="AQ647" s="330"/>
    </row>
    <row r="648" spans="2:43">
      <c r="B648" s="183"/>
      <c r="C648" s="183"/>
      <c r="D648" s="183"/>
      <c r="E648" s="183"/>
      <c r="F648" s="183"/>
      <c r="G648" s="183"/>
      <c r="H648" s="183"/>
      <c r="I648" s="183"/>
      <c r="J648" s="183"/>
      <c r="K648" s="196"/>
      <c r="L648" s="1118"/>
      <c r="M648" s="1119"/>
      <c r="N648" s="1118"/>
      <c r="O648" s="1119"/>
      <c r="P648" s="184"/>
      <c r="Q648" s="184"/>
      <c r="R648" s="184"/>
      <c r="S648" s="175"/>
      <c r="T648" s="175"/>
      <c r="U648" s="175"/>
      <c r="V648" s="175"/>
      <c r="W648" s="175"/>
      <c r="X648" s="175"/>
      <c r="Y648" s="175"/>
      <c r="Z648" s="175"/>
      <c r="AA648" s="175"/>
      <c r="AB648" s="175"/>
      <c r="AC648" s="175"/>
      <c r="AD648" s="1114"/>
      <c r="AE648" s="1114"/>
      <c r="AF648" s="1114"/>
      <c r="AG648" s="1114"/>
      <c r="AH648" s="1114"/>
      <c r="AI648" s="173"/>
      <c r="AJ648" s="173"/>
      <c r="AK648" s="173"/>
      <c r="AL648" s="173"/>
      <c r="AM648" s="330"/>
      <c r="AN648" s="330"/>
      <c r="AO648" s="194"/>
      <c r="AP648" s="330"/>
      <c r="AQ648" s="330"/>
    </row>
    <row r="649" spans="2:43">
      <c r="B649" s="183"/>
      <c r="C649" s="183"/>
      <c r="D649" s="183"/>
      <c r="E649" s="183"/>
      <c r="F649" s="183"/>
      <c r="G649" s="183"/>
      <c r="H649" s="183"/>
      <c r="I649" s="183"/>
      <c r="J649" s="183"/>
      <c r="K649" s="196"/>
      <c r="L649" s="1118"/>
      <c r="M649" s="1119"/>
      <c r="N649" s="1118"/>
      <c r="O649" s="1119"/>
      <c r="P649" s="184"/>
      <c r="Q649" s="184"/>
      <c r="R649" s="184"/>
      <c r="S649" s="175"/>
      <c r="T649" s="175"/>
      <c r="U649" s="175"/>
      <c r="V649" s="175"/>
      <c r="W649" s="175"/>
      <c r="X649" s="175"/>
      <c r="Y649" s="175"/>
      <c r="Z649" s="175"/>
      <c r="AA649" s="175"/>
      <c r="AB649" s="175"/>
      <c r="AC649" s="175"/>
      <c r="AD649" s="1114"/>
      <c r="AE649" s="1114"/>
      <c r="AF649" s="1114"/>
      <c r="AG649" s="1114"/>
      <c r="AH649" s="1114"/>
      <c r="AI649" s="173"/>
      <c r="AJ649" s="173"/>
      <c r="AK649" s="173"/>
      <c r="AL649" s="173"/>
      <c r="AM649" s="330"/>
      <c r="AN649" s="330"/>
      <c r="AO649" s="194"/>
      <c r="AP649" s="330"/>
      <c r="AQ649" s="330"/>
    </row>
    <row r="650" spans="2:43">
      <c r="B650" s="183"/>
      <c r="C650" s="183"/>
      <c r="D650" s="183"/>
      <c r="E650" s="183"/>
      <c r="F650" s="183"/>
      <c r="G650" s="183"/>
      <c r="H650" s="183"/>
      <c r="I650" s="183"/>
      <c r="J650" s="183"/>
      <c r="K650" s="196"/>
      <c r="L650" s="1118"/>
      <c r="M650" s="1119"/>
      <c r="N650" s="1118"/>
      <c r="O650" s="1119"/>
      <c r="P650" s="184"/>
      <c r="Q650" s="184"/>
      <c r="R650" s="184"/>
      <c r="S650" s="175"/>
      <c r="T650" s="175"/>
      <c r="U650" s="175"/>
      <c r="V650" s="175"/>
      <c r="W650" s="175"/>
      <c r="X650" s="175"/>
      <c r="Y650" s="175"/>
      <c r="Z650" s="175"/>
      <c r="AA650" s="175"/>
      <c r="AB650" s="175"/>
      <c r="AC650" s="175"/>
      <c r="AD650" s="1114"/>
      <c r="AE650" s="1114"/>
      <c r="AF650" s="1114"/>
      <c r="AG650" s="1114"/>
      <c r="AH650" s="1114"/>
      <c r="AI650" s="173"/>
      <c r="AJ650" s="173"/>
      <c r="AK650" s="173"/>
      <c r="AL650" s="173"/>
      <c r="AM650" s="330"/>
      <c r="AN650" s="330"/>
      <c r="AO650" s="194"/>
      <c r="AP650" s="330"/>
      <c r="AQ650" s="330"/>
    </row>
    <row r="651" spans="2:43">
      <c r="B651" s="183"/>
      <c r="C651" s="183"/>
      <c r="D651" s="183"/>
      <c r="E651" s="183"/>
      <c r="F651" s="183"/>
      <c r="G651" s="183"/>
      <c r="H651" s="183"/>
      <c r="I651" s="183"/>
      <c r="J651" s="183"/>
      <c r="K651" s="196"/>
      <c r="L651" s="1118"/>
      <c r="M651" s="1119"/>
      <c r="N651" s="1118"/>
      <c r="O651" s="1119"/>
      <c r="P651" s="184"/>
      <c r="Q651" s="184"/>
      <c r="R651" s="184"/>
      <c r="S651" s="175"/>
      <c r="T651" s="175"/>
      <c r="U651" s="175"/>
      <c r="V651" s="175"/>
      <c r="W651" s="175"/>
      <c r="X651" s="175"/>
      <c r="Y651" s="175"/>
      <c r="Z651" s="175"/>
      <c r="AA651" s="175"/>
      <c r="AB651" s="175"/>
      <c r="AC651" s="175"/>
      <c r="AD651" s="1114"/>
      <c r="AE651" s="1114"/>
      <c r="AF651" s="1114"/>
      <c r="AG651" s="1114"/>
      <c r="AH651" s="1114"/>
      <c r="AI651" s="173"/>
      <c r="AJ651" s="173"/>
      <c r="AK651" s="173"/>
      <c r="AL651" s="173"/>
      <c r="AM651" s="330"/>
      <c r="AN651" s="330"/>
      <c r="AO651" s="194"/>
      <c r="AP651" s="330"/>
      <c r="AQ651" s="330"/>
    </row>
    <row r="652" spans="2:43">
      <c r="B652" s="183"/>
      <c r="C652" s="183"/>
      <c r="D652" s="183"/>
      <c r="E652" s="183"/>
      <c r="F652" s="183"/>
      <c r="G652" s="183"/>
      <c r="H652" s="183"/>
      <c r="I652" s="183"/>
      <c r="J652" s="183"/>
      <c r="K652" s="196"/>
      <c r="L652" s="1118"/>
      <c r="M652" s="1119"/>
      <c r="N652" s="1118"/>
      <c r="O652" s="1119"/>
      <c r="P652" s="184"/>
      <c r="Q652" s="184"/>
      <c r="R652" s="184"/>
      <c r="S652" s="175"/>
      <c r="T652" s="175"/>
      <c r="U652" s="175"/>
      <c r="V652" s="175"/>
      <c r="W652" s="175"/>
      <c r="X652" s="175"/>
      <c r="Y652" s="175"/>
      <c r="Z652" s="175"/>
      <c r="AA652" s="175"/>
      <c r="AB652" s="175"/>
      <c r="AC652" s="175"/>
      <c r="AD652" s="1114"/>
      <c r="AE652" s="1114"/>
      <c r="AF652" s="1114"/>
      <c r="AG652" s="1114"/>
      <c r="AH652" s="1114"/>
      <c r="AI652" s="173"/>
      <c r="AJ652" s="173"/>
      <c r="AK652" s="173"/>
      <c r="AL652" s="173"/>
      <c r="AM652" s="330"/>
      <c r="AN652" s="330"/>
      <c r="AO652" s="194"/>
      <c r="AP652" s="330"/>
      <c r="AQ652" s="330"/>
    </row>
    <row r="653" spans="2:43">
      <c r="B653" s="183"/>
      <c r="C653" s="183"/>
      <c r="D653" s="183"/>
      <c r="E653" s="183"/>
      <c r="F653" s="183"/>
      <c r="G653" s="183"/>
      <c r="H653" s="183"/>
      <c r="I653" s="183"/>
      <c r="J653" s="183"/>
      <c r="K653" s="196"/>
      <c r="L653" s="1118"/>
      <c r="M653" s="1119"/>
      <c r="N653" s="1118"/>
      <c r="O653" s="1119"/>
      <c r="P653" s="184"/>
      <c r="Q653" s="184"/>
      <c r="R653" s="184"/>
      <c r="S653" s="175"/>
      <c r="T653" s="175"/>
      <c r="U653" s="175"/>
      <c r="V653" s="175"/>
      <c r="W653" s="175"/>
      <c r="X653" s="175"/>
      <c r="Y653" s="175"/>
      <c r="Z653" s="175"/>
      <c r="AA653" s="175"/>
      <c r="AB653" s="175"/>
      <c r="AC653" s="175"/>
      <c r="AD653" s="1114"/>
      <c r="AE653" s="1114"/>
      <c r="AF653" s="1114"/>
      <c r="AG653" s="1114"/>
      <c r="AH653" s="1114"/>
      <c r="AI653" s="173"/>
      <c r="AJ653" s="173"/>
      <c r="AK653" s="173"/>
      <c r="AL653" s="173"/>
      <c r="AM653" s="330"/>
      <c r="AN653" s="330"/>
      <c r="AO653" s="194"/>
      <c r="AP653" s="330"/>
      <c r="AQ653" s="330"/>
    </row>
    <row r="654" spans="2:43">
      <c r="B654" s="183"/>
      <c r="C654" s="183"/>
      <c r="D654" s="183"/>
      <c r="E654" s="183"/>
      <c r="F654" s="183"/>
      <c r="G654" s="183"/>
      <c r="H654" s="183"/>
      <c r="I654" s="183"/>
      <c r="J654" s="183"/>
      <c r="K654" s="196"/>
      <c r="L654" s="1118"/>
      <c r="M654" s="1119"/>
      <c r="N654" s="1118"/>
      <c r="O654" s="1119"/>
      <c r="P654" s="184"/>
      <c r="Q654" s="184"/>
      <c r="R654" s="184"/>
      <c r="S654" s="175"/>
      <c r="T654" s="175"/>
      <c r="U654" s="175"/>
      <c r="V654" s="175"/>
      <c r="W654" s="175"/>
      <c r="X654" s="175"/>
      <c r="Y654" s="175"/>
      <c r="Z654" s="175"/>
      <c r="AA654" s="175"/>
      <c r="AB654" s="175"/>
      <c r="AC654" s="175"/>
      <c r="AD654" s="1114"/>
      <c r="AE654" s="1114"/>
      <c r="AF654" s="1114"/>
      <c r="AG654" s="1114"/>
      <c r="AH654" s="1114"/>
      <c r="AI654" s="173"/>
      <c r="AJ654" s="173"/>
      <c r="AK654" s="173"/>
      <c r="AL654" s="173"/>
      <c r="AM654" s="330"/>
      <c r="AN654" s="330"/>
      <c r="AO654" s="194"/>
      <c r="AP654" s="330"/>
      <c r="AQ654" s="330"/>
    </row>
    <row r="655" spans="2:43">
      <c r="B655" s="183"/>
      <c r="C655" s="183"/>
      <c r="D655" s="183"/>
      <c r="E655" s="183"/>
      <c r="F655" s="183"/>
      <c r="G655" s="183"/>
      <c r="H655" s="183"/>
      <c r="I655" s="183"/>
      <c r="J655" s="183"/>
      <c r="K655" s="196"/>
      <c r="L655" s="1118"/>
      <c r="M655" s="1119"/>
      <c r="N655" s="1118"/>
      <c r="O655" s="1119"/>
      <c r="P655" s="184"/>
      <c r="Q655" s="184"/>
      <c r="R655" s="184"/>
      <c r="S655" s="175"/>
      <c r="T655" s="175"/>
      <c r="U655" s="175"/>
      <c r="V655" s="175"/>
      <c r="W655" s="175"/>
      <c r="X655" s="175"/>
      <c r="Y655" s="175"/>
      <c r="Z655" s="175"/>
      <c r="AA655" s="175"/>
      <c r="AB655" s="175"/>
      <c r="AC655" s="175"/>
      <c r="AD655" s="1114"/>
      <c r="AE655" s="1114"/>
      <c r="AF655" s="1114"/>
      <c r="AG655" s="1114"/>
      <c r="AH655" s="1114"/>
      <c r="AI655" s="173"/>
      <c r="AJ655" s="173"/>
      <c r="AK655" s="173"/>
      <c r="AL655" s="173"/>
      <c r="AM655" s="330"/>
      <c r="AN655" s="330"/>
      <c r="AO655" s="194"/>
      <c r="AP655" s="330"/>
      <c r="AQ655" s="330"/>
    </row>
    <row r="656" spans="2:43">
      <c r="B656" s="183"/>
      <c r="C656" s="183"/>
      <c r="D656" s="183"/>
      <c r="E656" s="183"/>
      <c r="F656" s="183"/>
      <c r="G656" s="183"/>
      <c r="H656" s="183"/>
      <c r="I656" s="183"/>
      <c r="J656" s="183"/>
      <c r="K656" s="196"/>
      <c r="L656" s="1118"/>
      <c r="M656" s="1119"/>
      <c r="N656" s="1118"/>
      <c r="O656" s="1119"/>
      <c r="P656" s="184"/>
      <c r="Q656" s="184"/>
      <c r="R656" s="184"/>
      <c r="S656" s="175"/>
      <c r="T656" s="175"/>
      <c r="U656" s="175"/>
      <c r="V656" s="175"/>
      <c r="W656" s="175"/>
      <c r="X656" s="175"/>
      <c r="Y656" s="175"/>
      <c r="Z656" s="175"/>
      <c r="AA656" s="175"/>
      <c r="AB656" s="175"/>
      <c r="AC656" s="175"/>
      <c r="AD656" s="1114"/>
      <c r="AE656" s="1114"/>
      <c r="AF656" s="1114"/>
      <c r="AG656" s="1114"/>
      <c r="AH656" s="1114"/>
      <c r="AI656" s="173"/>
      <c r="AJ656" s="173"/>
      <c r="AK656" s="173"/>
      <c r="AL656" s="173"/>
      <c r="AM656" s="330"/>
      <c r="AN656" s="330"/>
      <c r="AO656" s="194"/>
      <c r="AP656" s="330"/>
      <c r="AQ656" s="330"/>
    </row>
    <row r="657" spans="2:43">
      <c r="B657" s="183"/>
      <c r="C657" s="183"/>
      <c r="D657" s="183"/>
      <c r="E657" s="183"/>
      <c r="F657" s="183"/>
      <c r="G657" s="183"/>
      <c r="H657" s="183"/>
      <c r="I657" s="183"/>
      <c r="J657" s="183"/>
      <c r="K657" s="196"/>
      <c r="L657" s="1118"/>
      <c r="M657" s="1119"/>
      <c r="N657" s="1118"/>
      <c r="O657" s="1119"/>
      <c r="P657" s="184"/>
      <c r="Q657" s="184"/>
      <c r="R657" s="184"/>
      <c r="S657" s="175"/>
      <c r="T657" s="175"/>
      <c r="U657" s="175"/>
      <c r="V657" s="175"/>
      <c r="W657" s="175"/>
      <c r="X657" s="175"/>
      <c r="Y657" s="175"/>
      <c r="Z657" s="175"/>
      <c r="AA657" s="175"/>
      <c r="AB657" s="175"/>
      <c r="AC657" s="175"/>
      <c r="AD657" s="1114"/>
      <c r="AE657" s="1114"/>
      <c r="AF657" s="1114"/>
      <c r="AG657" s="1114"/>
      <c r="AH657" s="1114"/>
      <c r="AI657" s="173"/>
      <c r="AJ657" s="173"/>
      <c r="AK657" s="173"/>
      <c r="AL657" s="173"/>
      <c r="AM657" s="330"/>
      <c r="AN657" s="330"/>
      <c r="AO657" s="194"/>
      <c r="AP657" s="330"/>
      <c r="AQ657" s="330"/>
    </row>
    <row r="658" spans="2:43">
      <c r="B658" s="183"/>
      <c r="C658" s="183"/>
      <c r="D658" s="183"/>
      <c r="E658" s="183"/>
      <c r="F658" s="183"/>
      <c r="G658" s="183"/>
      <c r="H658" s="183"/>
      <c r="I658" s="183"/>
      <c r="J658" s="183"/>
      <c r="K658" s="196"/>
      <c r="L658" s="1118"/>
      <c r="M658" s="1119"/>
      <c r="N658" s="1118"/>
      <c r="O658" s="1119"/>
      <c r="P658" s="184"/>
      <c r="Q658" s="184"/>
      <c r="R658" s="184"/>
      <c r="S658" s="175"/>
      <c r="T658" s="175"/>
      <c r="U658" s="175"/>
      <c r="V658" s="175"/>
      <c r="W658" s="175"/>
      <c r="X658" s="175"/>
      <c r="Y658" s="175"/>
      <c r="Z658" s="175"/>
      <c r="AA658" s="175"/>
      <c r="AB658" s="175"/>
      <c r="AC658" s="175"/>
      <c r="AD658" s="1114"/>
      <c r="AE658" s="1114"/>
      <c r="AF658" s="1114"/>
      <c r="AG658" s="1114"/>
      <c r="AH658" s="1114"/>
      <c r="AI658" s="173"/>
      <c r="AJ658" s="173"/>
      <c r="AK658" s="173"/>
      <c r="AL658" s="173"/>
      <c r="AM658" s="330"/>
      <c r="AN658" s="330"/>
      <c r="AO658" s="194"/>
      <c r="AP658" s="330"/>
      <c r="AQ658" s="330"/>
    </row>
    <row r="659" spans="2:43">
      <c r="B659" s="183"/>
      <c r="C659" s="183"/>
      <c r="D659" s="183"/>
      <c r="E659" s="183"/>
      <c r="F659" s="183"/>
      <c r="G659" s="183"/>
      <c r="H659" s="183"/>
      <c r="I659" s="183"/>
      <c r="J659" s="183"/>
      <c r="K659" s="196"/>
      <c r="L659" s="1118"/>
      <c r="M659" s="1119"/>
      <c r="N659" s="1118"/>
      <c r="O659" s="1119"/>
      <c r="P659" s="184"/>
      <c r="Q659" s="184"/>
      <c r="R659" s="184"/>
      <c r="S659" s="175"/>
      <c r="T659" s="175"/>
      <c r="U659" s="175"/>
      <c r="V659" s="175"/>
      <c r="W659" s="175"/>
      <c r="X659" s="175"/>
      <c r="Y659" s="175"/>
      <c r="Z659" s="175"/>
      <c r="AA659" s="175"/>
      <c r="AB659" s="175"/>
      <c r="AC659" s="175"/>
      <c r="AD659" s="1114"/>
      <c r="AE659" s="1114"/>
      <c r="AF659" s="1114"/>
      <c r="AG659" s="1114"/>
      <c r="AH659" s="1114"/>
      <c r="AI659" s="173"/>
      <c r="AJ659" s="173"/>
      <c r="AK659" s="173"/>
      <c r="AL659" s="173"/>
      <c r="AM659" s="330"/>
      <c r="AN659" s="330"/>
      <c r="AO659" s="194"/>
      <c r="AP659" s="330"/>
      <c r="AQ659" s="330"/>
    </row>
    <row r="660" spans="2:43">
      <c r="B660" s="183"/>
      <c r="C660" s="183"/>
      <c r="D660" s="183"/>
      <c r="E660" s="183"/>
      <c r="F660" s="183"/>
      <c r="G660" s="183"/>
      <c r="H660" s="183"/>
      <c r="I660" s="183"/>
      <c r="J660" s="183"/>
      <c r="K660" s="196"/>
      <c r="L660" s="1118"/>
      <c r="M660" s="1119"/>
      <c r="N660" s="1118"/>
      <c r="O660" s="1119"/>
      <c r="P660" s="184"/>
      <c r="Q660" s="184"/>
      <c r="R660" s="184"/>
      <c r="S660" s="175"/>
      <c r="T660" s="175"/>
      <c r="U660" s="175"/>
      <c r="V660" s="175"/>
      <c r="W660" s="175"/>
      <c r="X660" s="175"/>
      <c r="Y660" s="175"/>
      <c r="Z660" s="175"/>
      <c r="AA660" s="175"/>
      <c r="AB660" s="175"/>
      <c r="AC660" s="175"/>
      <c r="AD660" s="1114"/>
      <c r="AE660" s="1114"/>
      <c r="AF660" s="1114"/>
      <c r="AG660" s="1114"/>
      <c r="AH660" s="1114"/>
      <c r="AI660" s="173"/>
      <c r="AJ660" s="173"/>
      <c r="AK660" s="173"/>
      <c r="AL660" s="173"/>
      <c r="AM660" s="330"/>
      <c r="AN660" s="330"/>
      <c r="AO660" s="194"/>
      <c r="AP660" s="330"/>
      <c r="AQ660" s="330"/>
    </row>
    <row r="661" spans="2:43">
      <c r="B661" s="183"/>
      <c r="C661" s="183"/>
      <c r="D661" s="183"/>
      <c r="E661" s="183"/>
      <c r="F661" s="183"/>
      <c r="G661" s="183"/>
      <c r="H661" s="183"/>
      <c r="I661" s="183"/>
      <c r="J661" s="183"/>
      <c r="K661" s="196"/>
      <c r="L661" s="1118"/>
      <c r="M661" s="1119"/>
      <c r="N661" s="1118"/>
      <c r="O661" s="1119"/>
      <c r="P661" s="184"/>
      <c r="Q661" s="184"/>
      <c r="R661" s="184"/>
      <c r="S661" s="175"/>
      <c r="T661" s="175"/>
      <c r="U661" s="175"/>
      <c r="V661" s="175"/>
      <c r="W661" s="175"/>
      <c r="X661" s="175"/>
      <c r="Y661" s="175"/>
      <c r="Z661" s="175"/>
      <c r="AA661" s="175"/>
      <c r="AB661" s="175"/>
      <c r="AC661" s="175"/>
      <c r="AD661" s="1114"/>
      <c r="AE661" s="1114"/>
      <c r="AF661" s="1114"/>
      <c r="AG661" s="1114"/>
      <c r="AH661" s="1114"/>
      <c r="AI661" s="173"/>
      <c r="AJ661" s="173"/>
      <c r="AK661" s="173"/>
      <c r="AL661" s="173"/>
      <c r="AM661" s="330"/>
      <c r="AN661" s="330"/>
      <c r="AO661" s="194"/>
      <c r="AP661" s="330"/>
      <c r="AQ661" s="330"/>
    </row>
    <row r="662" spans="2:43">
      <c r="B662" s="183"/>
      <c r="C662" s="183"/>
      <c r="D662" s="183"/>
      <c r="E662" s="183"/>
      <c r="F662" s="183"/>
      <c r="G662" s="183"/>
      <c r="H662" s="183"/>
      <c r="I662" s="183"/>
      <c r="J662" s="183"/>
      <c r="K662" s="196"/>
      <c r="L662" s="1118"/>
      <c r="M662" s="1119"/>
      <c r="N662" s="1118"/>
      <c r="O662" s="1119"/>
      <c r="P662" s="184"/>
      <c r="Q662" s="184"/>
      <c r="R662" s="184"/>
      <c r="S662" s="175"/>
      <c r="T662" s="175"/>
      <c r="U662" s="175"/>
      <c r="V662" s="175"/>
      <c r="W662" s="175"/>
      <c r="X662" s="175"/>
      <c r="Y662" s="175"/>
      <c r="Z662" s="175"/>
      <c r="AA662" s="175"/>
      <c r="AB662" s="175"/>
      <c r="AC662" s="175"/>
      <c r="AD662" s="1114"/>
      <c r="AE662" s="1114"/>
      <c r="AF662" s="1114"/>
      <c r="AG662" s="1114"/>
      <c r="AH662" s="1114"/>
      <c r="AI662" s="173"/>
      <c r="AJ662" s="173"/>
      <c r="AK662" s="173"/>
      <c r="AL662" s="173"/>
      <c r="AM662" s="330"/>
      <c r="AN662" s="330"/>
      <c r="AO662" s="194"/>
      <c r="AP662" s="330"/>
      <c r="AQ662" s="330"/>
    </row>
    <row r="663" spans="2:43">
      <c r="B663" s="183"/>
      <c r="C663" s="183"/>
      <c r="D663" s="183"/>
      <c r="E663" s="183"/>
      <c r="F663" s="183"/>
      <c r="G663" s="183"/>
      <c r="H663" s="183"/>
      <c r="I663" s="183"/>
      <c r="J663" s="183"/>
      <c r="K663" s="196"/>
      <c r="L663" s="1118"/>
      <c r="M663" s="1119"/>
      <c r="N663" s="1118"/>
      <c r="O663" s="1119"/>
      <c r="P663" s="184"/>
      <c r="Q663" s="184"/>
      <c r="R663" s="184"/>
      <c r="S663" s="175"/>
      <c r="T663" s="175"/>
      <c r="U663" s="175"/>
      <c r="V663" s="175"/>
      <c r="W663" s="175"/>
      <c r="X663" s="175"/>
      <c r="Y663" s="175"/>
      <c r="Z663" s="175"/>
      <c r="AA663" s="175"/>
      <c r="AB663" s="175"/>
      <c r="AC663" s="175"/>
      <c r="AD663" s="1114"/>
      <c r="AE663" s="1114"/>
      <c r="AF663" s="1114"/>
      <c r="AG663" s="1114"/>
      <c r="AH663" s="1114"/>
      <c r="AI663" s="173"/>
      <c r="AJ663" s="173"/>
      <c r="AK663" s="173"/>
      <c r="AL663" s="173"/>
      <c r="AM663" s="330"/>
      <c r="AN663" s="330"/>
      <c r="AO663" s="194"/>
      <c r="AP663" s="330"/>
      <c r="AQ663" s="330"/>
    </row>
    <row r="664" spans="2:43">
      <c r="B664" s="183"/>
      <c r="C664" s="183"/>
      <c r="D664" s="183"/>
      <c r="E664" s="183"/>
      <c r="F664" s="183"/>
      <c r="G664" s="183"/>
      <c r="H664" s="183"/>
      <c r="I664" s="183"/>
      <c r="J664" s="183"/>
      <c r="K664" s="196"/>
      <c r="L664" s="1118"/>
      <c r="M664" s="1119"/>
      <c r="N664" s="1118"/>
      <c r="O664" s="1119"/>
      <c r="P664" s="184"/>
      <c r="Q664" s="184"/>
      <c r="R664" s="184"/>
      <c r="S664" s="175"/>
      <c r="T664" s="175"/>
      <c r="U664" s="175"/>
      <c r="V664" s="175"/>
      <c r="W664" s="175"/>
      <c r="X664" s="175"/>
      <c r="Y664" s="175"/>
      <c r="Z664" s="175"/>
      <c r="AA664" s="175"/>
      <c r="AB664" s="175"/>
      <c r="AC664" s="175"/>
      <c r="AD664" s="1114"/>
      <c r="AE664" s="1114"/>
      <c r="AF664" s="1114"/>
      <c r="AG664" s="1114"/>
      <c r="AH664" s="1114"/>
      <c r="AI664" s="173"/>
      <c r="AJ664" s="173"/>
      <c r="AK664" s="173"/>
      <c r="AL664" s="173"/>
      <c r="AM664" s="330"/>
      <c r="AN664" s="330"/>
      <c r="AO664" s="194"/>
      <c r="AP664" s="330"/>
      <c r="AQ664" s="330"/>
    </row>
    <row r="665" spans="2:43">
      <c r="B665" s="183"/>
      <c r="C665" s="183"/>
      <c r="D665" s="183"/>
      <c r="E665" s="183"/>
      <c r="F665" s="183"/>
      <c r="G665" s="183"/>
      <c r="H665" s="183"/>
      <c r="I665" s="183"/>
      <c r="J665" s="183"/>
      <c r="K665" s="196"/>
      <c r="L665" s="1118"/>
      <c r="M665" s="1119"/>
      <c r="N665" s="1118"/>
      <c r="O665" s="1119"/>
      <c r="P665" s="184"/>
      <c r="Q665" s="184"/>
      <c r="R665" s="184"/>
      <c r="S665" s="175"/>
      <c r="T665" s="175"/>
      <c r="U665" s="175"/>
      <c r="V665" s="175"/>
      <c r="W665" s="175"/>
      <c r="X665" s="175"/>
      <c r="Y665" s="175"/>
      <c r="Z665" s="175"/>
      <c r="AA665" s="175"/>
      <c r="AB665" s="175"/>
      <c r="AC665" s="175"/>
      <c r="AD665" s="1114"/>
      <c r="AE665" s="1114"/>
      <c r="AF665" s="1114"/>
      <c r="AG665" s="1114"/>
      <c r="AH665" s="1114"/>
      <c r="AI665" s="173"/>
      <c r="AJ665" s="173"/>
      <c r="AK665" s="173"/>
      <c r="AL665" s="173"/>
      <c r="AM665" s="330"/>
      <c r="AN665" s="330"/>
      <c r="AO665" s="194"/>
      <c r="AP665" s="330"/>
      <c r="AQ665" s="330"/>
    </row>
    <row r="666" spans="2:43">
      <c r="B666" s="183"/>
      <c r="C666" s="183"/>
      <c r="D666" s="183"/>
      <c r="E666" s="183"/>
      <c r="F666" s="183"/>
      <c r="G666" s="183"/>
      <c r="H666" s="183"/>
      <c r="I666" s="183"/>
      <c r="J666" s="183"/>
      <c r="K666" s="196"/>
      <c r="L666" s="1118"/>
      <c r="M666" s="1119"/>
      <c r="N666" s="1118"/>
      <c r="O666" s="1119"/>
      <c r="P666" s="184"/>
      <c r="Q666" s="184"/>
      <c r="R666" s="184"/>
      <c r="S666" s="175"/>
      <c r="T666" s="175"/>
      <c r="U666" s="175"/>
      <c r="V666" s="175"/>
      <c r="W666" s="175"/>
      <c r="X666" s="175"/>
      <c r="Y666" s="175"/>
      <c r="Z666" s="175"/>
      <c r="AA666" s="175"/>
      <c r="AB666" s="175"/>
      <c r="AC666" s="175"/>
      <c r="AD666" s="1114"/>
      <c r="AE666" s="1114"/>
      <c r="AF666" s="1114"/>
      <c r="AG666" s="1114"/>
      <c r="AH666" s="1114"/>
      <c r="AI666" s="173"/>
      <c r="AJ666" s="173"/>
      <c r="AK666" s="173"/>
      <c r="AL666" s="173"/>
      <c r="AM666" s="330"/>
      <c r="AN666" s="330"/>
      <c r="AO666" s="194"/>
      <c r="AP666" s="330"/>
      <c r="AQ666" s="330"/>
    </row>
    <row r="667" spans="2:43">
      <c r="B667" s="183"/>
      <c r="C667" s="183"/>
      <c r="D667" s="183"/>
      <c r="E667" s="183"/>
      <c r="F667" s="183"/>
      <c r="G667" s="183"/>
      <c r="H667" s="183"/>
      <c r="I667" s="183"/>
      <c r="J667" s="183"/>
      <c r="K667" s="196"/>
      <c r="L667" s="1118"/>
      <c r="M667" s="1119"/>
      <c r="N667" s="1118"/>
      <c r="O667" s="1119"/>
      <c r="P667" s="184"/>
      <c r="Q667" s="184"/>
      <c r="R667" s="184"/>
      <c r="S667" s="175"/>
      <c r="T667" s="175"/>
      <c r="U667" s="175"/>
      <c r="V667" s="175"/>
      <c r="W667" s="175"/>
      <c r="X667" s="175"/>
      <c r="Y667" s="175"/>
      <c r="Z667" s="175"/>
      <c r="AA667" s="175"/>
      <c r="AB667" s="175"/>
      <c r="AC667" s="175"/>
      <c r="AD667" s="1114"/>
      <c r="AE667" s="1114"/>
      <c r="AF667" s="1114"/>
      <c r="AG667" s="1114"/>
      <c r="AH667" s="1114"/>
      <c r="AI667" s="173"/>
      <c r="AJ667" s="173"/>
      <c r="AK667" s="173"/>
      <c r="AL667" s="173"/>
      <c r="AM667" s="330"/>
      <c r="AN667" s="330"/>
      <c r="AO667" s="194"/>
      <c r="AP667" s="330"/>
      <c r="AQ667" s="330"/>
    </row>
    <row r="668" spans="2:43">
      <c r="B668" s="183"/>
      <c r="C668" s="183"/>
      <c r="D668" s="183"/>
      <c r="E668" s="183"/>
      <c r="F668" s="183"/>
      <c r="G668" s="183"/>
      <c r="H668" s="183"/>
      <c r="I668" s="183"/>
      <c r="J668" s="183"/>
      <c r="K668" s="196"/>
      <c r="L668" s="1118"/>
      <c r="M668" s="1119"/>
      <c r="N668" s="1118"/>
      <c r="O668" s="1119"/>
      <c r="P668" s="184"/>
      <c r="Q668" s="184"/>
      <c r="R668" s="184"/>
      <c r="S668" s="175"/>
      <c r="T668" s="175"/>
      <c r="U668" s="175"/>
      <c r="V668" s="175"/>
      <c r="W668" s="175"/>
      <c r="X668" s="175"/>
      <c r="Y668" s="175"/>
      <c r="Z668" s="175"/>
      <c r="AA668" s="175"/>
      <c r="AB668" s="175"/>
      <c r="AC668" s="175"/>
      <c r="AD668" s="1114"/>
      <c r="AE668" s="1114"/>
      <c r="AF668" s="1114"/>
      <c r="AG668" s="1114"/>
      <c r="AH668" s="1114"/>
      <c r="AI668" s="173"/>
      <c r="AJ668" s="173"/>
      <c r="AK668" s="173"/>
      <c r="AL668" s="173"/>
      <c r="AM668" s="330"/>
      <c r="AN668" s="330"/>
      <c r="AO668" s="194"/>
      <c r="AP668" s="330"/>
      <c r="AQ668" s="330"/>
    </row>
    <row r="669" spans="2:43">
      <c r="B669" s="183"/>
      <c r="C669" s="183"/>
      <c r="D669" s="183"/>
      <c r="E669" s="183"/>
      <c r="F669" s="183"/>
      <c r="G669" s="183"/>
      <c r="H669" s="183"/>
      <c r="I669" s="183"/>
      <c r="J669" s="183"/>
      <c r="K669" s="196"/>
      <c r="L669" s="1118"/>
      <c r="M669" s="1119"/>
      <c r="N669" s="1118"/>
      <c r="O669" s="1119"/>
      <c r="P669" s="184"/>
      <c r="Q669" s="184"/>
      <c r="R669" s="184"/>
      <c r="S669" s="175"/>
      <c r="T669" s="175"/>
      <c r="U669" s="175"/>
      <c r="V669" s="175"/>
      <c r="W669" s="175"/>
      <c r="X669" s="175"/>
      <c r="Y669" s="175"/>
      <c r="Z669" s="175"/>
      <c r="AA669" s="175"/>
      <c r="AB669" s="175"/>
      <c r="AC669" s="175"/>
      <c r="AD669" s="1114"/>
      <c r="AE669" s="1114"/>
      <c r="AF669" s="1114"/>
      <c r="AG669" s="1114"/>
      <c r="AH669" s="1114"/>
      <c r="AI669" s="173"/>
      <c r="AJ669" s="173"/>
      <c r="AK669" s="173"/>
      <c r="AL669" s="173"/>
      <c r="AM669" s="330"/>
      <c r="AN669" s="330"/>
      <c r="AO669" s="194"/>
      <c r="AP669" s="330"/>
      <c r="AQ669" s="330"/>
    </row>
    <row r="670" spans="2:43">
      <c r="B670" s="183"/>
      <c r="C670" s="183"/>
      <c r="D670" s="183"/>
      <c r="E670" s="183"/>
      <c r="F670" s="183"/>
      <c r="G670" s="183"/>
      <c r="H670" s="183"/>
      <c r="I670" s="183"/>
      <c r="J670" s="183"/>
      <c r="K670" s="196"/>
      <c r="L670" s="1118"/>
      <c r="M670" s="1119"/>
      <c r="N670" s="1118"/>
      <c r="O670" s="1119"/>
      <c r="P670" s="184"/>
      <c r="Q670" s="184"/>
      <c r="R670" s="184"/>
      <c r="S670" s="175"/>
      <c r="T670" s="175"/>
      <c r="U670" s="175"/>
      <c r="V670" s="175"/>
      <c r="W670" s="175"/>
      <c r="X670" s="175"/>
      <c r="Y670" s="175"/>
      <c r="Z670" s="175"/>
      <c r="AA670" s="175"/>
      <c r="AB670" s="175"/>
      <c r="AC670" s="175"/>
      <c r="AD670" s="1114"/>
      <c r="AE670" s="1114"/>
      <c r="AF670" s="1114"/>
      <c r="AG670" s="1114"/>
      <c r="AH670" s="1114"/>
      <c r="AI670" s="173"/>
      <c r="AJ670" s="173"/>
      <c r="AK670" s="173"/>
      <c r="AL670" s="173"/>
      <c r="AM670" s="330"/>
      <c r="AN670" s="330"/>
      <c r="AO670" s="194"/>
      <c r="AP670" s="330"/>
      <c r="AQ670" s="330"/>
    </row>
    <row r="671" spans="2:43">
      <c r="B671" s="183"/>
      <c r="C671" s="183"/>
      <c r="D671" s="183"/>
      <c r="E671" s="183"/>
      <c r="F671" s="183"/>
      <c r="G671" s="183"/>
      <c r="H671" s="183"/>
      <c r="I671" s="183"/>
      <c r="J671" s="183"/>
      <c r="K671" s="196"/>
      <c r="L671" s="1118"/>
      <c r="M671" s="1119"/>
      <c r="N671" s="1118"/>
      <c r="O671" s="1119"/>
      <c r="P671" s="184"/>
      <c r="Q671" s="184"/>
      <c r="R671" s="184"/>
      <c r="S671" s="175"/>
      <c r="T671" s="175"/>
      <c r="U671" s="175"/>
      <c r="V671" s="175"/>
      <c r="W671" s="175"/>
      <c r="X671" s="175"/>
      <c r="Y671" s="175"/>
      <c r="Z671" s="175"/>
      <c r="AA671" s="175"/>
      <c r="AB671" s="175"/>
      <c r="AC671" s="175"/>
      <c r="AD671" s="1114"/>
      <c r="AE671" s="1114"/>
      <c r="AF671" s="1114"/>
      <c r="AG671" s="1114"/>
      <c r="AH671" s="1114"/>
      <c r="AI671" s="173"/>
      <c r="AJ671" s="173"/>
      <c r="AK671" s="173"/>
      <c r="AL671" s="173"/>
      <c r="AM671" s="330"/>
      <c r="AN671" s="330"/>
      <c r="AO671" s="194"/>
      <c r="AP671" s="330"/>
      <c r="AQ671" s="330"/>
    </row>
    <row r="672" spans="2:43">
      <c r="B672" s="183"/>
      <c r="C672" s="183"/>
      <c r="D672" s="183"/>
      <c r="E672" s="183"/>
      <c r="F672" s="183"/>
      <c r="G672" s="183"/>
      <c r="H672" s="183"/>
      <c r="I672" s="183"/>
      <c r="J672" s="183"/>
      <c r="K672" s="196"/>
      <c r="L672" s="1118"/>
      <c r="M672" s="1119"/>
      <c r="N672" s="1118"/>
      <c r="O672" s="1119"/>
      <c r="P672" s="184"/>
      <c r="Q672" s="184"/>
      <c r="R672" s="184"/>
      <c r="S672" s="175"/>
      <c r="T672" s="175"/>
      <c r="U672" s="175"/>
      <c r="V672" s="175"/>
      <c r="W672" s="175"/>
      <c r="X672" s="175"/>
      <c r="Y672" s="175"/>
      <c r="Z672" s="175"/>
      <c r="AA672" s="175"/>
      <c r="AB672" s="175"/>
      <c r="AC672" s="175"/>
      <c r="AD672" s="1114"/>
      <c r="AE672" s="1114"/>
      <c r="AF672" s="1114"/>
      <c r="AG672" s="1114"/>
      <c r="AH672" s="1114"/>
      <c r="AI672" s="173"/>
      <c r="AJ672" s="173"/>
      <c r="AK672" s="173"/>
      <c r="AL672" s="173"/>
      <c r="AM672" s="330"/>
      <c r="AN672" s="330"/>
      <c r="AO672" s="194"/>
      <c r="AP672" s="330"/>
      <c r="AQ672" s="330"/>
    </row>
    <row r="673" spans="2:43">
      <c r="B673" s="183"/>
      <c r="C673" s="183"/>
      <c r="D673" s="183"/>
      <c r="E673" s="183"/>
      <c r="F673" s="183"/>
      <c r="G673" s="183"/>
      <c r="H673" s="183"/>
      <c r="I673" s="183"/>
      <c r="J673" s="183"/>
      <c r="K673" s="196"/>
      <c r="L673" s="1118"/>
      <c r="M673" s="1119"/>
      <c r="N673" s="1118"/>
      <c r="O673" s="1119"/>
      <c r="P673" s="184"/>
      <c r="Q673" s="184"/>
      <c r="R673" s="184"/>
      <c r="S673" s="175"/>
      <c r="T673" s="175"/>
      <c r="U673" s="175"/>
      <c r="V673" s="175"/>
      <c r="W673" s="175"/>
      <c r="X673" s="175"/>
      <c r="Y673" s="175"/>
      <c r="Z673" s="175"/>
      <c r="AA673" s="175"/>
      <c r="AB673" s="175"/>
      <c r="AC673" s="175"/>
      <c r="AD673" s="1114"/>
      <c r="AE673" s="1114"/>
      <c r="AF673" s="1114"/>
      <c r="AG673" s="1114"/>
      <c r="AH673" s="1114"/>
      <c r="AI673" s="173"/>
      <c r="AJ673" s="173"/>
      <c r="AK673" s="173"/>
      <c r="AL673" s="173"/>
      <c r="AM673" s="330"/>
      <c r="AN673" s="330"/>
      <c r="AO673" s="194"/>
      <c r="AP673" s="330"/>
      <c r="AQ673" s="330"/>
    </row>
    <row r="674" spans="2:43">
      <c r="B674" s="183"/>
      <c r="C674" s="183"/>
      <c r="D674" s="183"/>
      <c r="E674" s="183"/>
      <c r="F674" s="183"/>
      <c r="G674" s="183"/>
      <c r="H674" s="183"/>
      <c r="I674" s="183"/>
      <c r="J674" s="183"/>
      <c r="K674" s="196"/>
      <c r="L674" s="1118"/>
      <c r="M674" s="1119"/>
      <c r="N674" s="1118"/>
      <c r="O674" s="1119"/>
      <c r="P674" s="184"/>
      <c r="Q674" s="184"/>
      <c r="R674" s="184"/>
      <c r="S674" s="175"/>
      <c r="T674" s="175"/>
      <c r="U674" s="175"/>
      <c r="V674" s="175"/>
      <c r="W674" s="175"/>
      <c r="X674" s="175"/>
      <c r="Y674" s="175"/>
      <c r="Z674" s="175"/>
      <c r="AA674" s="175"/>
      <c r="AB674" s="175"/>
      <c r="AC674" s="175"/>
      <c r="AD674" s="1114"/>
      <c r="AE674" s="1114"/>
      <c r="AF674" s="1114"/>
      <c r="AG674" s="1114"/>
      <c r="AH674" s="1114"/>
      <c r="AI674" s="173"/>
      <c r="AJ674" s="173"/>
      <c r="AK674" s="173"/>
      <c r="AL674" s="173"/>
      <c r="AM674" s="330"/>
      <c r="AN674" s="330"/>
      <c r="AO674" s="194"/>
      <c r="AP674" s="330"/>
      <c r="AQ674" s="330"/>
    </row>
    <row r="675" spans="2:43">
      <c r="B675" s="183"/>
      <c r="C675" s="183"/>
      <c r="D675" s="183"/>
      <c r="E675" s="183"/>
      <c r="F675" s="183"/>
      <c r="G675" s="183"/>
      <c r="H675" s="183"/>
      <c r="I675" s="183"/>
      <c r="J675" s="183"/>
      <c r="K675" s="196"/>
      <c r="L675" s="1118"/>
      <c r="M675" s="1119"/>
      <c r="N675" s="1118"/>
      <c r="O675" s="1119"/>
      <c r="P675" s="184"/>
      <c r="Q675" s="184"/>
      <c r="R675" s="184"/>
      <c r="S675" s="175"/>
      <c r="T675" s="175"/>
      <c r="U675" s="175"/>
      <c r="V675" s="175"/>
      <c r="W675" s="175"/>
      <c r="X675" s="175"/>
      <c r="Y675" s="175"/>
      <c r="Z675" s="175"/>
      <c r="AA675" s="175"/>
      <c r="AB675" s="175"/>
      <c r="AC675" s="175"/>
      <c r="AD675" s="1114"/>
      <c r="AE675" s="1114"/>
      <c r="AF675" s="1114"/>
      <c r="AG675" s="1114"/>
      <c r="AH675" s="1114"/>
      <c r="AI675" s="173"/>
      <c r="AJ675" s="173"/>
      <c r="AK675" s="173"/>
      <c r="AL675" s="173"/>
      <c r="AM675" s="330"/>
      <c r="AN675" s="330"/>
      <c r="AO675" s="194"/>
      <c r="AP675" s="330"/>
      <c r="AQ675" s="330"/>
    </row>
    <row r="676" spans="2:43">
      <c r="B676" s="183"/>
      <c r="C676" s="183"/>
      <c r="D676" s="183"/>
      <c r="E676" s="183"/>
      <c r="F676" s="183"/>
      <c r="G676" s="183"/>
      <c r="H676" s="183"/>
      <c r="I676" s="183"/>
      <c r="J676" s="183"/>
      <c r="K676" s="196"/>
      <c r="L676" s="1118"/>
      <c r="M676" s="1119"/>
      <c r="N676" s="1118"/>
      <c r="O676" s="1119"/>
      <c r="P676" s="184"/>
      <c r="Q676" s="184"/>
      <c r="R676" s="184"/>
      <c r="S676" s="175"/>
      <c r="T676" s="175"/>
      <c r="U676" s="175"/>
      <c r="V676" s="175"/>
      <c r="W676" s="175"/>
      <c r="X676" s="175"/>
      <c r="Y676" s="175"/>
      <c r="Z676" s="175"/>
      <c r="AA676" s="175"/>
      <c r="AB676" s="175"/>
      <c r="AC676" s="175"/>
      <c r="AD676" s="1114"/>
      <c r="AE676" s="1114"/>
      <c r="AF676" s="1114"/>
      <c r="AG676" s="1114"/>
      <c r="AH676" s="1114"/>
      <c r="AI676" s="173"/>
      <c r="AJ676" s="173"/>
      <c r="AK676" s="173"/>
      <c r="AL676" s="173"/>
      <c r="AM676" s="330"/>
      <c r="AN676" s="330"/>
      <c r="AO676" s="194"/>
      <c r="AP676" s="330"/>
      <c r="AQ676" s="330"/>
    </row>
    <row r="677" spans="2:43">
      <c r="B677" s="183"/>
      <c r="C677" s="183"/>
      <c r="D677" s="183"/>
      <c r="E677" s="183"/>
      <c r="F677" s="183"/>
      <c r="G677" s="183"/>
      <c r="H677" s="183"/>
      <c r="I677" s="183"/>
      <c r="J677" s="183"/>
      <c r="K677" s="196"/>
      <c r="L677" s="1118"/>
      <c r="M677" s="1119"/>
      <c r="N677" s="1118"/>
      <c r="O677" s="1119"/>
      <c r="P677" s="184"/>
      <c r="Q677" s="184"/>
      <c r="R677" s="184"/>
      <c r="S677" s="175"/>
      <c r="T677" s="175"/>
      <c r="U677" s="175"/>
      <c r="V677" s="175"/>
      <c r="W677" s="175"/>
      <c r="X677" s="175"/>
      <c r="Y677" s="175"/>
      <c r="Z677" s="175"/>
      <c r="AA677" s="175"/>
      <c r="AB677" s="175"/>
      <c r="AC677" s="175"/>
      <c r="AD677" s="1114"/>
      <c r="AE677" s="1114"/>
      <c r="AF677" s="1114"/>
      <c r="AG677" s="1114"/>
      <c r="AH677" s="1114"/>
      <c r="AI677" s="173"/>
      <c r="AJ677" s="173"/>
      <c r="AK677" s="173"/>
      <c r="AL677" s="173"/>
      <c r="AM677" s="330"/>
      <c r="AN677" s="330"/>
      <c r="AO677" s="194"/>
      <c r="AP677" s="330"/>
      <c r="AQ677" s="330"/>
    </row>
    <row r="678" spans="2:43">
      <c r="B678" s="183"/>
      <c r="C678" s="183"/>
      <c r="D678" s="183"/>
      <c r="E678" s="183"/>
      <c r="F678" s="183"/>
      <c r="G678" s="183"/>
      <c r="H678" s="183"/>
      <c r="I678" s="183"/>
      <c r="J678" s="183"/>
      <c r="K678" s="196"/>
      <c r="L678" s="1118"/>
      <c r="M678" s="1119"/>
      <c r="N678" s="1118"/>
      <c r="O678" s="1119"/>
      <c r="P678" s="184"/>
      <c r="Q678" s="184"/>
      <c r="R678" s="184"/>
      <c r="S678" s="175"/>
      <c r="T678" s="175"/>
      <c r="U678" s="175"/>
      <c r="V678" s="175"/>
      <c r="W678" s="175"/>
      <c r="X678" s="175"/>
      <c r="Y678" s="175"/>
      <c r="Z678" s="175"/>
      <c r="AA678" s="175"/>
      <c r="AB678" s="175"/>
      <c r="AC678" s="175"/>
      <c r="AD678" s="1114"/>
      <c r="AE678" s="1114"/>
      <c r="AF678" s="1114"/>
      <c r="AG678" s="1114"/>
      <c r="AH678" s="1114"/>
      <c r="AI678" s="173"/>
      <c r="AJ678" s="173"/>
      <c r="AK678" s="173"/>
      <c r="AL678" s="173"/>
      <c r="AM678" s="330"/>
      <c r="AN678" s="330"/>
      <c r="AO678" s="194"/>
      <c r="AP678" s="330"/>
      <c r="AQ678" s="330"/>
    </row>
    <row r="679" spans="2:43">
      <c r="B679" s="183"/>
      <c r="C679" s="183"/>
      <c r="D679" s="183"/>
      <c r="E679" s="183"/>
      <c r="F679" s="183"/>
      <c r="G679" s="183"/>
      <c r="H679" s="183"/>
      <c r="I679" s="183"/>
      <c r="J679" s="183"/>
      <c r="K679" s="196"/>
      <c r="L679" s="1118"/>
      <c r="M679" s="1119"/>
      <c r="N679" s="1118"/>
      <c r="O679" s="1119"/>
      <c r="P679" s="184"/>
      <c r="Q679" s="184"/>
      <c r="R679" s="184"/>
      <c r="S679" s="175"/>
      <c r="T679" s="175"/>
      <c r="U679" s="175"/>
      <c r="V679" s="175"/>
      <c r="W679" s="175"/>
      <c r="X679" s="175"/>
      <c r="Y679" s="175"/>
      <c r="Z679" s="175"/>
      <c r="AA679" s="175"/>
      <c r="AB679" s="175"/>
      <c r="AC679" s="175"/>
      <c r="AD679" s="1114"/>
      <c r="AE679" s="1114"/>
      <c r="AF679" s="1114"/>
      <c r="AG679" s="1114"/>
      <c r="AH679" s="1114"/>
      <c r="AI679" s="173"/>
      <c r="AJ679" s="173"/>
      <c r="AK679" s="173"/>
      <c r="AL679" s="173"/>
      <c r="AM679" s="330"/>
      <c r="AN679" s="330"/>
      <c r="AO679" s="194"/>
      <c r="AP679" s="330"/>
      <c r="AQ679" s="330"/>
    </row>
    <row r="680" spans="2:43">
      <c r="B680" s="183"/>
      <c r="C680" s="183"/>
      <c r="D680" s="183"/>
      <c r="E680" s="183"/>
      <c r="F680" s="183"/>
      <c r="G680" s="183"/>
      <c r="H680" s="183"/>
      <c r="I680" s="183"/>
      <c r="J680" s="183"/>
      <c r="K680" s="196"/>
      <c r="L680" s="1118"/>
      <c r="M680" s="1119"/>
      <c r="N680" s="1118"/>
      <c r="O680" s="1119"/>
      <c r="P680" s="184"/>
      <c r="Q680" s="184"/>
      <c r="R680" s="184"/>
      <c r="S680" s="175"/>
      <c r="T680" s="175"/>
      <c r="U680" s="175"/>
      <c r="V680" s="175"/>
      <c r="W680" s="175"/>
      <c r="X680" s="175"/>
      <c r="Y680" s="175"/>
      <c r="Z680" s="175"/>
      <c r="AA680" s="175"/>
      <c r="AB680" s="175"/>
      <c r="AC680" s="175"/>
      <c r="AD680" s="1114"/>
      <c r="AE680" s="1114"/>
      <c r="AF680" s="1114"/>
      <c r="AG680" s="1114"/>
      <c r="AH680" s="1114"/>
      <c r="AI680" s="173"/>
      <c r="AJ680" s="173"/>
      <c r="AK680" s="173"/>
      <c r="AL680" s="173"/>
      <c r="AM680" s="330"/>
      <c r="AN680" s="330"/>
      <c r="AO680" s="194"/>
      <c r="AP680" s="330"/>
      <c r="AQ680" s="330"/>
    </row>
    <row r="681" spans="2:43">
      <c r="B681" s="183"/>
      <c r="C681" s="183"/>
      <c r="D681" s="183"/>
      <c r="E681" s="183"/>
      <c r="F681" s="183"/>
      <c r="G681" s="183"/>
      <c r="H681" s="183"/>
      <c r="I681" s="183"/>
      <c r="J681" s="183"/>
      <c r="K681" s="196"/>
      <c r="L681" s="1118"/>
      <c r="M681" s="1119"/>
      <c r="N681" s="1118"/>
      <c r="O681" s="1119"/>
      <c r="P681" s="184"/>
      <c r="Q681" s="184"/>
      <c r="R681" s="184"/>
      <c r="S681" s="175"/>
      <c r="T681" s="175"/>
      <c r="U681" s="175"/>
      <c r="V681" s="175"/>
      <c r="W681" s="175"/>
      <c r="X681" s="175"/>
      <c r="Y681" s="175"/>
      <c r="Z681" s="175"/>
      <c r="AA681" s="175"/>
      <c r="AB681" s="175"/>
      <c r="AC681" s="175"/>
      <c r="AD681" s="1114"/>
      <c r="AE681" s="1114"/>
      <c r="AF681" s="1114"/>
      <c r="AG681" s="1114"/>
      <c r="AH681" s="1114"/>
      <c r="AI681" s="173"/>
      <c r="AJ681" s="173"/>
      <c r="AK681" s="173"/>
      <c r="AL681" s="173"/>
      <c r="AM681" s="330"/>
      <c r="AN681" s="330"/>
      <c r="AO681" s="194"/>
      <c r="AP681" s="330"/>
      <c r="AQ681" s="330"/>
    </row>
    <row r="682" spans="2:43">
      <c r="B682" s="183"/>
      <c r="C682" s="183"/>
      <c r="D682" s="183"/>
      <c r="E682" s="183"/>
      <c r="F682" s="183"/>
      <c r="G682" s="183"/>
      <c r="H682" s="183"/>
      <c r="I682" s="183"/>
      <c r="J682" s="183"/>
      <c r="K682" s="196"/>
      <c r="L682" s="1118"/>
      <c r="M682" s="1119"/>
      <c r="N682" s="1118"/>
      <c r="O682" s="1119"/>
      <c r="P682" s="184"/>
      <c r="Q682" s="184"/>
      <c r="R682" s="184"/>
      <c r="S682" s="175"/>
      <c r="T682" s="175"/>
      <c r="U682" s="175"/>
      <c r="V682" s="175"/>
      <c r="W682" s="175"/>
      <c r="X682" s="175"/>
      <c r="Y682" s="175"/>
      <c r="Z682" s="175"/>
      <c r="AA682" s="175"/>
      <c r="AB682" s="175"/>
      <c r="AC682" s="175"/>
      <c r="AD682" s="1114"/>
      <c r="AE682" s="1114"/>
      <c r="AF682" s="1114"/>
      <c r="AG682" s="1114"/>
      <c r="AH682" s="1114"/>
      <c r="AI682" s="173"/>
      <c r="AJ682" s="173"/>
      <c r="AK682" s="173"/>
      <c r="AL682" s="173"/>
      <c r="AM682" s="330"/>
      <c r="AN682" s="330"/>
      <c r="AO682" s="194"/>
      <c r="AP682" s="330"/>
      <c r="AQ682" s="330"/>
    </row>
    <row r="683" spans="2:43">
      <c r="B683" s="183"/>
      <c r="C683" s="183"/>
      <c r="D683" s="183"/>
      <c r="E683" s="183"/>
      <c r="F683" s="183"/>
      <c r="G683" s="183"/>
      <c r="H683" s="183"/>
      <c r="I683" s="183"/>
      <c r="J683" s="183"/>
      <c r="K683" s="196"/>
      <c r="L683" s="1118"/>
      <c r="M683" s="1119"/>
      <c r="N683" s="1118"/>
      <c r="O683" s="1119"/>
      <c r="P683" s="184"/>
      <c r="Q683" s="184"/>
      <c r="R683" s="184"/>
      <c r="S683" s="175"/>
      <c r="T683" s="175"/>
      <c r="U683" s="175"/>
      <c r="V683" s="175"/>
      <c r="W683" s="175"/>
      <c r="X683" s="175"/>
      <c r="Y683" s="175"/>
      <c r="Z683" s="175"/>
      <c r="AA683" s="175"/>
      <c r="AB683" s="175"/>
      <c r="AC683" s="175"/>
      <c r="AD683" s="1114"/>
      <c r="AE683" s="1114"/>
      <c r="AF683" s="1114"/>
      <c r="AG683" s="1114"/>
      <c r="AH683" s="1114"/>
      <c r="AI683" s="173"/>
      <c r="AJ683" s="173"/>
      <c r="AK683" s="173"/>
      <c r="AL683" s="173"/>
      <c r="AM683" s="330"/>
      <c r="AN683" s="330"/>
      <c r="AO683" s="194"/>
      <c r="AP683" s="330"/>
      <c r="AQ683" s="330"/>
    </row>
    <row r="684" spans="2:43">
      <c r="B684" s="183"/>
      <c r="C684" s="183"/>
      <c r="D684" s="183"/>
      <c r="E684" s="183"/>
      <c r="F684" s="183"/>
      <c r="G684" s="183"/>
      <c r="H684" s="183"/>
      <c r="I684" s="183"/>
      <c r="J684" s="183"/>
      <c r="K684" s="196"/>
      <c r="L684" s="1118"/>
      <c r="M684" s="1119"/>
      <c r="N684" s="1118"/>
      <c r="O684" s="1119"/>
      <c r="P684" s="184"/>
      <c r="Q684" s="184"/>
      <c r="R684" s="184"/>
      <c r="S684" s="175"/>
      <c r="T684" s="175"/>
      <c r="U684" s="175"/>
      <c r="V684" s="175"/>
      <c r="W684" s="175"/>
      <c r="X684" s="175"/>
      <c r="Y684" s="175"/>
      <c r="Z684" s="175"/>
      <c r="AA684" s="175"/>
      <c r="AB684" s="175"/>
      <c r="AC684" s="175"/>
      <c r="AD684" s="1114"/>
      <c r="AE684" s="1114"/>
      <c r="AF684" s="1114"/>
      <c r="AG684" s="1114"/>
      <c r="AH684" s="1114"/>
      <c r="AI684" s="173"/>
      <c r="AJ684" s="173"/>
      <c r="AK684" s="173"/>
      <c r="AL684" s="173"/>
      <c r="AM684" s="330"/>
      <c r="AN684" s="330"/>
      <c r="AO684" s="194"/>
      <c r="AP684" s="330"/>
      <c r="AQ684" s="330"/>
    </row>
    <row r="685" spans="2:43">
      <c r="B685" s="183"/>
      <c r="C685" s="183"/>
      <c r="D685" s="183"/>
      <c r="E685" s="183"/>
      <c r="F685" s="183"/>
      <c r="G685" s="183"/>
      <c r="H685" s="183"/>
      <c r="I685" s="183"/>
      <c r="J685" s="183"/>
      <c r="K685" s="196"/>
      <c r="L685" s="1118"/>
      <c r="M685" s="1119"/>
      <c r="N685" s="1118"/>
      <c r="O685" s="1119"/>
      <c r="P685" s="184"/>
      <c r="Q685" s="184"/>
      <c r="R685" s="184"/>
      <c r="S685" s="175"/>
      <c r="T685" s="175"/>
      <c r="U685" s="175"/>
      <c r="V685" s="175"/>
      <c r="W685" s="175"/>
      <c r="X685" s="175"/>
      <c r="Y685" s="175"/>
      <c r="Z685" s="175"/>
      <c r="AA685" s="175"/>
      <c r="AB685" s="175"/>
      <c r="AC685" s="175"/>
      <c r="AD685" s="1114"/>
      <c r="AE685" s="1114"/>
      <c r="AF685" s="1114"/>
      <c r="AG685" s="1114"/>
      <c r="AH685" s="1114"/>
      <c r="AI685" s="173"/>
      <c r="AJ685" s="173"/>
      <c r="AK685" s="173"/>
      <c r="AL685" s="173"/>
      <c r="AM685" s="330"/>
      <c r="AN685" s="330"/>
      <c r="AO685" s="194"/>
      <c r="AP685" s="330"/>
      <c r="AQ685" s="330"/>
    </row>
    <row r="686" spans="2:43">
      <c r="B686" s="183"/>
      <c r="C686" s="183"/>
      <c r="D686" s="183"/>
      <c r="E686" s="183"/>
      <c r="F686" s="183"/>
      <c r="G686" s="183"/>
      <c r="H686" s="183"/>
      <c r="I686" s="183"/>
      <c r="J686" s="183"/>
      <c r="K686" s="196"/>
      <c r="L686" s="1118"/>
      <c r="M686" s="1119"/>
      <c r="N686" s="1118"/>
      <c r="O686" s="1119"/>
      <c r="P686" s="184"/>
      <c r="Q686" s="184"/>
      <c r="R686" s="184"/>
      <c r="S686" s="175"/>
      <c r="T686" s="175"/>
      <c r="U686" s="175"/>
      <c r="V686" s="175"/>
      <c r="W686" s="175"/>
      <c r="X686" s="175"/>
      <c r="Y686" s="175"/>
      <c r="Z686" s="175"/>
      <c r="AA686" s="175"/>
      <c r="AB686" s="175"/>
      <c r="AC686" s="175"/>
      <c r="AD686" s="1114"/>
      <c r="AE686" s="1114"/>
      <c r="AF686" s="1114"/>
      <c r="AG686" s="1114"/>
      <c r="AH686" s="1114"/>
      <c r="AI686" s="173"/>
      <c r="AJ686" s="173"/>
      <c r="AK686" s="173"/>
      <c r="AL686" s="173"/>
      <c r="AM686" s="330"/>
      <c r="AN686" s="330"/>
      <c r="AO686" s="194"/>
      <c r="AP686" s="330"/>
      <c r="AQ686" s="330"/>
    </row>
    <row r="687" spans="2:43">
      <c r="B687" s="183"/>
      <c r="C687" s="183"/>
      <c r="D687" s="183"/>
      <c r="E687" s="183"/>
      <c r="F687" s="183"/>
      <c r="G687" s="183"/>
      <c r="H687" s="183"/>
      <c r="I687" s="183"/>
      <c r="J687" s="183"/>
      <c r="K687" s="196"/>
      <c r="L687" s="1118"/>
      <c r="M687" s="1119"/>
      <c r="N687" s="1118"/>
      <c r="O687" s="1119"/>
      <c r="P687" s="184"/>
      <c r="Q687" s="184"/>
      <c r="R687" s="184"/>
      <c r="S687" s="175"/>
      <c r="T687" s="175"/>
      <c r="U687" s="175"/>
      <c r="V687" s="175"/>
      <c r="W687" s="175"/>
      <c r="X687" s="175"/>
      <c r="Y687" s="175"/>
      <c r="Z687" s="175"/>
      <c r="AA687" s="175"/>
      <c r="AB687" s="175"/>
      <c r="AC687" s="175"/>
      <c r="AD687" s="1114"/>
      <c r="AE687" s="1114"/>
      <c r="AF687" s="1114"/>
      <c r="AG687" s="1114"/>
      <c r="AH687" s="1114"/>
      <c r="AI687" s="173"/>
      <c r="AJ687" s="173"/>
      <c r="AK687" s="173"/>
      <c r="AL687" s="173"/>
      <c r="AM687" s="330"/>
      <c r="AN687" s="330"/>
      <c r="AO687" s="194"/>
      <c r="AP687" s="330"/>
      <c r="AQ687" s="330"/>
    </row>
    <row r="688" spans="2:43">
      <c r="B688" s="183"/>
      <c r="C688" s="183"/>
      <c r="D688" s="183"/>
      <c r="E688" s="183"/>
      <c r="F688" s="183"/>
      <c r="G688" s="183"/>
      <c r="H688" s="183"/>
      <c r="I688" s="183"/>
      <c r="J688" s="183"/>
      <c r="K688" s="196"/>
      <c r="L688" s="1118"/>
      <c r="M688" s="1119"/>
      <c r="N688" s="1118"/>
      <c r="O688" s="1119"/>
      <c r="P688" s="184"/>
      <c r="Q688" s="184"/>
      <c r="R688" s="184"/>
      <c r="S688" s="175"/>
      <c r="T688" s="175"/>
      <c r="U688" s="175"/>
      <c r="V688" s="175"/>
      <c r="W688" s="175"/>
      <c r="X688" s="175"/>
      <c r="Y688" s="175"/>
      <c r="Z688" s="175"/>
      <c r="AA688" s="175"/>
      <c r="AB688" s="175"/>
      <c r="AC688" s="175"/>
      <c r="AD688" s="1114"/>
      <c r="AE688" s="1114"/>
      <c r="AF688" s="1114"/>
      <c r="AG688" s="1114"/>
      <c r="AH688" s="1114"/>
      <c r="AI688" s="173"/>
      <c r="AJ688" s="173"/>
      <c r="AK688" s="173"/>
      <c r="AL688" s="173"/>
      <c r="AM688" s="330"/>
      <c r="AN688" s="330"/>
      <c r="AO688" s="194"/>
      <c r="AP688" s="330"/>
      <c r="AQ688" s="330"/>
    </row>
    <row r="689" spans="2:43">
      <c r="B689" s="183"/>
      <c r="C689" s="183"/>
      <c r="D689" s="183"/>
      <c r="E689" s="183"/>
      <c r="F689" s="183"/>
      <c r="G689" s="183"/>
      <c r="H689" s="183"/>
      <c r="I689" s="183"/>
      <c r="J689" s="183"/>
      <c r="K689" s="196"/>
      <c r="L689" s="1118"/>
      <c r="M689" s="1119"/>
      <c r="N689" s="1118"/>
      <c r="O689" s="1119"/>
      <c r="P689" s="184"/>
      <c r="Q689" s="184"/>
      <c r="R689" s="184"/>
      <c r="S689" s="175"/>
      <c r="T689" s="175"/>
      <c r="U689" s="175"/>
      <c r="V689" s="175"/>
      <c r="W689" s="175"/>
      <c r="X689" s="175"/>
      <c r="Y689" s="175"/>
      <c r="Z689" s="175"/>
      <c r="AA689" s="175"/>
      <c r="AB689" s="175"/>
      <c r="AC689" s="175"/>
      <c r="AD689" s="1114"/>
      <c r="AE689" s="1114"/>
      <c r="AF689" s="1114"/>
      <c r="AG689" s="1114"/>
      <c r="AH689" s="1114"/>
      <c r="AI689" s="173"/>
      <c r="AJ689" s="173"/>
      <c r="AK689" s="173"/>
      <c r="AL689" s="173"/>
      <c r="AM689" s="330"/>
      <c r="AN689" s="330"/>
      <c r="AO689" s="194"/>
      <c r="AP689" s="330"/>
      <c r="AQ689" s="330"/>
    </row>
    <row r="690" spans="2:43">
      <c r="B690" s="183"/>
      <c r="C690" s="183"/>
      <c r="D690" s="183"/>
      <c r="E690" s="183"/>
      <c r="F690" s="183"/>
      <c r="G690" s="183"/>
      <c r="H690" s="183"/>
      <c r="I690" s="183"/>
      <c r="J690" s="183"/>
      <c r="K690" s="196"/>
      <c r="L690" s="1118"/>
      <c r="M690" s="1119"/>
      <c r="N690" s="1118"/>
      <c r="O690" s="1119"/>
      <c r="P690" s="184"/>
      <c r="Q690" s="184"/>
      <c r="R690" s="184"/>
      <c r="S690" s="175"/>
      <c r="T690" s="175"/>
      <c r="U690" s="175"/>
      <c r="V690" s="175"/>
      <c r="W690" s="175"/>
      <c r="X690" s="175"/>
      <c r="Y690" s="175"/>
      <c r="Z690" s="175"/>
      <c r="AA690" s="175"/>
      <c r="AB690" s="175"/>
      <c r="AC690" s="175"/>
      <c r="AD690" s="1114"/>
      <c r="AE690" s="1114"/>
      <c r="AF690" s="1114"/>
      <c r="AG690" s="1114"/>
      <c r="AH690" s="1114"/>
      <c r="AI690" s="173"/>
      <c r="AJ690" s="173"/>
      <c r="AK690" s="173"/>
      <c r="AL690" s="173"/>
      <c r="AM690" s="330"/>
      <c r="AN690" s="330"/>
      <c r="AO690" s="194"/>
      <c r="AP690" s="330"/>
      <c r="AQ690" s="330"/>
    </row>
    <row r="691" spans="2:43">
      <c r="B691" s="183"/>
      <c r="C691" s="183"/>
      <c r="D691" s="183"/>
      <c r="E691" s="183"/>
      <c r="F691" s="183"/>
      <c r="G691" s="183"/>
      <c r="H691" s="183"/>
      <c r="I691" s="183"/>
      <c r="J691" s="183"/>
      <c r="K691" s="196"/>
      <c r="L691" s="1118"/>
      <c r="M691" s="1119"/>
      <c r="N691" s="1118"/>
      <c r="O691" s="1119"/>
      <c r="P691" s="184"/>
      <c r="Q691" s="184"/>
      <c r="R691" s="184"/>
      <c r="S691" s="175"/>
      <c r="T691" s="175"/>
      <c r="U691" s="175"/>
      <c r="V691" s="175"/>
      <c r="W691" s="175"/>
      <c r="X691" s="175"/>
      <c r="Y691" s="175"/>
      <c r="Z691" s="175"/>
      <c r="AA691" s="175"/>
      <c r="AB691" s="175"/>
      <c r="AC691" s="175"/>
      <c r="AD691" s="1114"/>
      <c r="AE691" s="1114"/>
      <c r="AF691" s="1114"/>
      <c r="AG691" s="1114"/>
      <c r="AH691" s="1114"/>
      <c r="AI691" s="173"/>
      <c r="AJ691" s="173"/>
      <c r="AK691" s="173"/>
      <c r="AL691" s="173"/>
      <c r="AM691" s="330"/>
      <c r="AN691" s="330"/>
      <c r="AO691" s="194"/>
      <c r="AP691" s="330"/>
      <c r="AQ691" s="330"/>
    </row>
    <row r="692" spans="2:43">
      <c r="B692" s="183"/>
      <c r="C692" s="183"/>
      <c r="D692" s="183"/>
      <c r="E692" s="183"/>
      <c r="F692" s="183"/>
      <c r="G692" s="183"/>
      <c r="H692" s="183"/>
      <c r="I692" s="183"/>
      <c r="J692" s="183"/>
      <c r="K692" s="196"/>
      <c r="L692" s="1118"/>
      <c r="M692" s="1119"/>
      <c r="N692" s="1118"/>
      <c r="O692" s="1119"/>
      <c r="P692" s="184"/>
      <c r="Q692" s="184"/>
      <c r="R692" s="184"/>
      <c r="S692" s="175"/>
      <c r="T692" s="175"/>
      <c r="U692" s="175"/>
      <c r="V692" s="175"/>
      <c r="W692" s="175"/>
      <c r="X692" s="175"/>
      <c r="Y692" s="175"/>
      <c r="Z692" s="175"/>
      <c r="AA692" s="175"/>
      <c r="AB692" s="175"/>
      <c r="AC692" s="175"/>
      <c r="AD692" s="1114"/>
      <c r="AE692" s="1114"/>
      <c r="AF692" s="1114"/>
      <c r="AG692" s="1114"/>
      <c r="AH692" s="1114"/>
      <c r="AI692" s="173"/>
      <c r="AJ692" s="173"/>
      <c r="AK692" s="173"/>
      <c r="AL692" s="173"/>
      <c r="AM692" s="330"/>
      <c r="AN692" s="330"/>
      <c r="AO692" s="194"/>
      <c r="AP692" s="330"/>
      <c r="AQ692" s="330"/>
    </row>
    <row r="693" spans="2:43">
      <c r="B693" s="183"/>
      <c r="C693" s="183"/>
      <c r="D693" s="183"/>
      <c r="E693" s="183"/>
      <c r="F693" s="183"/>
      <c r="G693" s="183"/>
      <c r="H693" s="183"/>
      <c r="I693" s="183"/>
      <c r="J693" s="183"/>
      <c r="K693" s="196"/>
      <c r="L693" s="1118"/>
      <c r="M693" s="1119"/>
      <c r="N693" s="1118"/>
      <c r="O693" s="1119"/>
      <c r="P693" s="184"/>
      <c r="Q693" s="184"/>
      <c r="R693" s="184"/>
      <c r="S693" s="175"/>
      <c r="T693" s="175"/>
      <c r="U693" s="175"/>
      <c r="V693" s="175"/>
      <c r="W693" s="175"/>
      <c r="X693" s="175"/>
      <c r="Y693" s="175"/>
      <c r="Z693" s="175"/>
      <c r="AA693" s="175"/>
      <c r="AB693" s="175"/>
      <c r="AC693" s="175"/>
      <c r="AD693" s="1114"/>
      <c r="AE693" s="1114"/>
      <c r="AF693" s="1114"/>
      <c r="AG693" s="1114"/>
      <c r="AH693" s="1114"/>
      <c r="AI693" s="173"/>
      <c r="AJ693" s="173"/>
      <c r="AK693" s="173"/>
      <c r="AL693" s="173"/>
      <c r="AM693" s="330"/>
      <c r="AN693" s="330"/>
      <c r="AO693" s="194"/>
      <c r="AP693" s="330"/>
      <c r="AQ693" s="330"/>
    </row>
    <row r="694" spans="2:43">
      <c r="B694" s="183"/>
      <c r="C694" s="183"/>
      <c r="D694" s="183"/>
      <c r="E694" s="183"/>
      <c r="F694" s="183"/>
      <c r="G694" s="183"/>
      <c r="H694" s="183"/>
      <c r="I694" s="183"/>
      <c r="J694" s="183"/>
      <c r="K694" s="196"/>
      <c r="L694" s="1118"/>
      <c r="M694" s="1119"/>
      <c r="N694" s="1118"/>
      <c r="O694" s="1119"/>
      <c r="P694" s="184"/>
      <c r="Q694" s="184"/>
      <c r="R694" s="184"/>
      <c r="S694" s="175"/>
      <c r="T694" s="175"/>
      <c r="U694" s="175"/>
      <c r="V694" s="175"/>
      <c r="W694" s="175"/>
      <c r="X694" s="175"/>
      <c r="Y694" s="175"/>
      <c r="Z694" s="175"/>
      <c r="AA694" s="175"/>
      <c r="AB694" s="175"/>
      <c r="AC694" s="175"/>
      <c r="AD694" s="1114"/>
      <c r="AE694" s="1114"/>
      <c r="AF694" s="1114"/>
      <c r="AG694" s="1114"/>
      <c r="AH694" s="1114"/>
      <c r="AI694" s="173"/>
      <c r="AJ694" s="173"/>
      <c r="AK694" s="173"/>
      <c r="AL694" s="173"/>
      <c r="AM694" s="330"/>
      <c r="AN694" s="330"/>
      <c r="AO694" s="194"/>
      <c r="AP694" s="330"/>
      <c r="AQ694" s="330"/>
    </row>
    <row r="695" spans="2:43">
      <c r="B695" s="183"/>
      <c r="C695" s="183"/>
      <c r="D695" s="183"/>
      <c r="E695" s="183"/>
      <c r="F695" s="183"/>
      <c r="G695" s="183"/>
      <c r="H695" s="183"/>
      <c r="I695" s="183"/>
      <c r="J695" s="183"/>
      <c r="K695" s="196"/>
      <c r="L695" s="1118"/>
      <c r="M695" s="1119"/>
      <c r="N695" s="1118"/>
      <c r="O695" s="1119"/>
      <c r="P695" s="184"/>
      <c r="Q695" s="184"/>
      <c r="R695" s="184"/>
      <c r="S695" s="175"/>
      <c r="T695" s="175"/>
      <c r="U695" s="175"/>
      <c r="V695" s="175"/>
      <c r="W695" s="175"/>
      <c r="X695" s="175"/>
      <c r="Y695" s="175"/>
      <c r="Z695" s="175"/>
      <c r="AA695" s="175"/>
      <c r="AB695" s="175"/>
      <c r="AC695" s="175"/>
      <c r="AD695" s="1114"/>
      <c r="AE695" s="1114"/>
      <c r="AF695" s="1114"/>
      <c r="AG695" s="1114"/>
      <c r="AH695" s="1114"/>
      <c r="AI695" s="173"/>
      <c r="AJ695" s="173"/>
      <c r="AK695" s="173"/>
      <c r="AL695" s="173"/>
      <c r="AM695" s="330"/>
      <c r="AN695" s="330"/>
      <c r="AO695" s="194"/>
      <c r="AP695" s="330"/>
      <c r="AQ695" s="330"/>
    </row>
    <row r="696" spans="2:43">
      <c r="B696" s="183"/>
      <c r="C696" s="183"/>
      <c r="D696" s="183"/>
      <c r="E696" s="183"/>
      <c r="F696" s="183"/>
      <c r="G696" s="183"/>
      <c r="H696" s="183"/>
      <c r="I696" s="183"/>
      <c r="J696" s="183"/>
      <c r="K696" s="196"/>
      <c r="L696" s="1118"/>
      <c r="M696" s="1119"/>
      <c r="N696" s="1118"/>
      <c r="O696" s="1119"/>
      <c r="P696" s="184"/>
      <c r="Q696" s="184"/>
      <c r="R696" s="184"/>
      <c r="S696" s="175"/>
      <c r="T696" s="175"/>
      <c r="U696" s="175"/>
      <c r="V696" s="175"/>
      <c r="W696" s="175"/>
      <c r="X696" s="175"/>
      <c r="Y696" s="175"/>
      <c r="Z696" s="175"/>
      <c r="AA696" s="175"/>
      <c r="AB696" s="175"/>
      <c r="AC696" s="175"/>
      <c r="AD696" s="1114"/>
      <c r="AE696" s="1114"/>
      <c r="AF696" s="1114"/>
      <c r="AG696" s="1114"/>
      <c r="AH696" s="1114"/>
      <c r="AI696" s="173"/>
      <c r="AJ696" s="173"/>
      <c r="AK696" s="173"/>
      <c r="AL696" s="173"/>
      <c r="AM696" s="330"/>
      <c r="AN696" s="330"/>
      <c r="AO696" s="194"/>
      <c r="AP696" s="330"/>
      <c r="AQ696" s="330"/>
    </row>
    <row r="697" spans="2:43">
      <c r="B697" s="183"/>
      <c r="C697" s="183"/>
      <c r="D697" s="183"/>
      <c r="E697" s="183"/>
      <c r="F697" s="183"/>
      <c r="G697" s="183"/>
      <c r="H697" s="183"/>
      <c r="I697" s="183"/>
      <c r="J697" s="183"/>
      <c r="K697" s="196"/>
      <c r="L697" s="1118"/>
      <c r="M697" s="1119"/>
      <c r="N697" s="1118"/>
      <c r="O697" s="1119"/>
      <c r="P697" s="184"/>
      <c r="Q697" s="184"/>
      <c r="R697" s="184"/>
      <c r="S697" s="175"/>
      <c r="T697" s="175"/>
      <c r="U697" s="175"/>
      <c r="V697" s="175"/>
      <c r="W697" s="175"/>
      <c r="X697" s="175"/>
      <c r="Y697" s="175"/>
      <c r="Z697" s="175"/>
      <c r="AA697" s="175"/>
      <c r="AB697" s="175"/>
      <c r="AC697" s="175"/>
      <c r="AD697" s="1114"/>
      <c r="AE697" s="1114"/>
      <c r="AF697" s="1114"/>
      <c r="AG697" s="1114"/>
      <c r="AH697" s="1114"/>
      <c r="AI697" s="173"/>
      <c r="AJ697" s="173"/>
      <c r="AK697" s="173"/>
      <c r="AL697" s="173"/>
      <c r="AM697" s="330"/>
      <c r="AN697" s="330"/>
      <c r="AO697" s="194"/>
      <c r="AP697" s="330"/>
      <c r="AQ697" s="330"/>
    </row>
    <row r="698" spans="2:43">
      <c r="B698" s="183"/>
      <c r="C698" s="183"/>
      <c r="D698" s="183"/>
      <c r="E698" s="183"/>
      <c r="F698" s="183"/>
      <c r="G698" s="183"/>
      <c r="H698" s="183"/>
      <c r="I698" s="183"/>
      <c r="J698" s="183"/>
      <c r="K698" s="196"/>
      <c r="L698" s="1118"/>
      <c r="M698" s="1119"/>
      <c r="N698" s="1118"/>
      <c r="O698" s="1119"/>
      <c r="P698" s="184"/>
      <c r="Q698" s="184"/>
      <c r="R698" s="184"/>
      <c r="S698" s="175"/>
      <c r="T698" s="175"/>
      <c r="U698" s="175"/>
      <c r="V698" s="175"/>
      <c r="W698" s="175"/>
      <c r="X698" s="175"/>
      <c r="Y698" s="175"/>
      <c r="Z698" s="175"/>
      <c r="AA698" s="175"/>
      <c r="AB698" s="175"/>
      <c r="AC698" s="175"/>
      <c r="AD698" s="1114"/>
      <c r="AE698" s="1114"/>
      <c r="AF698" s="1114"/>
      <c r="AG698" s="1114"/>
      <c r="AH698" s="1114"/>
      <c r="AI698" s="173"/>
      <c r="AJ698" s="173"/>
      <c r="AK698" s="173"/>
      <c r="AL698" s="173"/>
      <c r="AM698" s="330"/>
      <c r="AN698" s="330"/>
      <c r="AO698" s="194"/>
      <c r="AP698" s="330"/>
      <c r="AQ698" s="330"/>
    </row>
    <row r="699" spans="2:43">
      <c r="B699" s="183"/>
      <c r="C699" s="183"/>
      <c r="D699" s="183"/>
      <c r="E699" s="183"/>
      <c r="F699" s="183"/>
      <c r="G699" s="183"/>
      <c r="H699" s="183"/>
      <c r="I699" s="183"/>
      <c r="J699" s="183"/>
      <c r="K699" s="196"/>
      <c r="L699" s="1118"/>
      <c r="M699" s="1119"/>
      <c r="N699" s="1118"/>
      <c r="O699" s="1119"/>
      <c r="P699" s="184"/>
      <c r="Q699" s="184"/>
      <c r="R699" s="184"/>
      <c r="S699" s="175"/>
      <c r="T699" s="175"/>
      <c r="U699" s="175"/>
      <c r="V699" s="175"/>
      <c r="W699" s="175"/>
      <c r="X699" s="175"/>
      <c r="Y699" s="175"/>
      <c r="Z699" s="175"/>
      <c r="AA699" s="175"/>
      <c r="AB699" s="175"/>
      <c r="AC699" s="175"/>
      <c r="AD699" s="1114"/>
      <c r="AE699" s="1114"/>
      <c r="AF699" s="1114"/>
      <c r="AG699" s="1114"/>
      <c r="AH699" s="1114"/>
      <c r="AI699" s="173"/>
      <c r="AJ699" s="173"/>
      <c r="AK699" s="173"/>
      <c r="AL699" s="173"/>
      <c r="AM699" s="330"/>
      <c r="AN699" s="330"/>
      <c r="AO699" s="194"/>
      <c r="AP699" s="330"/>
      <c r="AQ699" s="330"/>
    </row>
    <row r="700" spans="2:43">
      <c r="B700" s="183"/>
      <c r="C700" s="183"/>
      <c r="D700" s="183"/>
      <c r="E700" s="183"/>
      <c r="F700" s="183"/>
      <c r="G700" s="183"/>
      <c r="H700" s="183"/>
      <c r="I700" s="183"/>
      <c r="J700" s="183"/>
      <c r="K700" s="196"/>
      <c r="L700" s="1118"/>
      <c r="M700" s="1119"/>
      <c r="N700" s="1118"/>
      <c r="O700" s="1119"/>
      <c r="P700" s="184"/>
      <c r="Q700" s="184"/>
      <c r="R700" s="184"/>
      <c r="S700" s="175"/>
      <c r="T700" s="175"/>
      <c r="U700" s="175"/>
      <c r="V700" s="175"/>
      <c r="W700" s="175"/>
      <c r="X700" s="175"/>
      <c r="Y700" s="175"/>
      <c r="Z700" s="175"/>
      <c r="AA700" s="175"/>
      <c r="AB700" s="175"/>
      <c r="AC700" s="175"/>
      <c r="AD700" s="1114"/>
      <c r="AE700" s="1114"/>
      <c r="AF700" s="1114"/>
      <c r="AG700" s="1114"/>
      <c r="AH700" s="1114"/>
      <c r="AI700" s="173"/>
      <c r="AJ700" s="173"/>
      <c r="AK700" s="173"/>
      <c r="AL700" s="173"/>
      <c r="AM700" s="330"/>
      <c r="AN700" s="330"/>
      <c r="AO700" s="194"/>
      <c r="AP700" s="330"/>
      <c r="AQ700" s="330"/>
    </row>
    <row r="701" spans="2:43">
      <c r="B701" s="183"/>
      <c r="C701" s="183"/>
      <c r="D701" s="183"/>
      <c r="E701" s="183"/>
      <c r="F701" s="183"/>
      <c r="G701" s="183"/>
      <c r="H701" s="183"/>
      <c r="I701" s="183"/>
      <c r="J701" s="183"/>
      <c r="K701" s="196"/>
      <c r="L701" s="1118"/>
      <c r="M701" s="1119"/>
      <c r="N701" s="1118"/>
      <c r="O701" s="1119"/>
      <c r="P701" s="184"/>
      <c r="Q701" s="184"/>
      <c r="R701" s="184"/>
      <c r="S701" s="175"/>
      <c r="T701" s="175"/>
      <c r="U701" s="175"/>
      <c r="V701" s="175"/>
      <c r="W701" s="175"/>
      <c r="X701" s="175"/>
      <c r="Y701" s="175"/>
      <c r="Z701" s="175"/>
      <c r="AA701" s="175"/>
      <c r="AB701" s="175"/>
      <c r="AC701" s="175"/>
      <c r="AD701" s="1114"/>
      <c r="AE701" s="1114"/>
      <c r="AF701" s="1114"/>
      <c r="AG701" s="1114"/>
      <c r="AH701" s="1114"/>
      <c r="AI701" s="173"/>
      <c r="AJ701" s="173"/>
      <c r="AK701" s="173"/>
      <c r="AL701" s="173"/>
      <c r="AM701" s="330"/>
      <c r="AN701" s="330"/>
      <c r="AO701" s="194"/>
      <c r="AP701" s="330"/>
      <c r="AQ701" s="330"/>
    </row>
    <row r="702" spans="2:43">
      <c r="B702" s="183"/>
      <c r="C702" s="183"/>
      <c r="D702" s="183"/>
      <c r="E702" s="183"/>
      <c r="F702" s="183"/>
      <c r="G702" s="183"/>
      <c r="H702" s="183"/>
      <c r="I702" s="183"/>
      <c r="J702" s="183"/>
      <c r="K702" s="196"/>
      <c r="L702" s="1118"/>
      <c r="M702" s="1119"/>
      <c r="N702" s="1118"/>
      <c r="O702" s="1119"/>
      <c r="P702" s="184"/>
      <c r="Q702" s="184"/>
      <c r="R702" s="184"/>
      <c r="S702" s="175"/>
      <c r="T702" s="175"/>
      <c r="U702" s="175"/>
      <c r="V702" s="175"/>
      <c r="W702" s="175"/>
      <c r="X702" s="175"/>
      <c r="Y702" s="175"/>
      <c r="Z702" s="175"/>
      <c r="AA702" s="175"/>
      <c r="AB702" s="175"/>
      <c r="AC702" s="175"/>
      <c r="AD702" s="1114"/>
      <c r="AE702" s="1114"/>
      <c r="AF702" s="1114"/>
      <c r="AG702" s="1114"/>
      <c r="AH702" s="1114"/>
      <c r="AI702" s="173"/>
      <c r="AJ702" s="173"/>
      <c r="AK702" s="173"/>
      <c r="AL702" s="173"/>
      <c r="AM702" s="330"/>
      <c r="AN702" s="330"/>
      <c r="AO702" s="194"/>
      <c r="AP702" s="330"/>
      <c r="AQ702" s="330"/>
    </row>
    <row r="703" spans="2:43">
      <c r="B703" s="183"/>
      <c r="C703" s="183"/>
      <c r="D703" s="183"/>
      <c r="E703" s="183"/>
      <c r="F703" s="183"/>
      <c r="G703" s="183"/>
      <c r="H703" s="183"/>
      <c r="I703" s="183"/>
      <c r="J703" s="183"/>
      <c r="K703" s="196"/>
      <c r="L703" s="1118"/>
      <c r="M703" s="1119"/>
      <c r="N703" s="1118"/>
      <c r="O703" s="1119"/>
      <c r="P703" s="184"/>
      <c r="Q703" s="184"/>
      <c r="R703" s="184"/>
      <c r="S703" s="175"/>
      <c r="T703" s="175"/>
      <c r="U703" s="175"/>
      <c r="V703" s="175"/>
      <c r="W703" s="175"/>
      <c r="X703" s="175"/>
      <c r="Y703" s="175"/>
      <c r="Z703" s="175"/>
      <c r="AA703" s="175"/>
      <c r="AB703" s="175"/>
      <c r="AC703" s="175"/>
      <c r="AD703" s="1114"/>
      <c r="AE703" s="1114"/>
      <c r="AF703" s="1114"/>
      <c r="AG703" s="1114"/>
      <c r="AH703" s="1114"/>
      <c r="AI703" s="173"/>
      <c r="AJ703" s="173"/>
      <c r="AK703" s="173"/>
      <c r="AL703" s="173"/>
      <c r="AM703" s="330"/>
      <c r="AN703" s="330"/>
      <c r="AO703" s="194"/>
      <c r="AP703" s="330"/>
      <c r="AQ703" s="330"/>
    </row>
    <row r="704" spans="2:43">
      <c r="B704" s="183"/>
      <c r="C704" s="183"/>
      <c r="D704" s="183"/>
      <c r="E704" s="183"/>
      <c r="F704" s="183"/>
      <c r="G704" s="183"/>
      <c r="H704" s="183"/>
      <c r="I704" s="183"/>
      <c r="J704" s="183"/>
      <c r="K704" s="196"/>
      <c r="L704" s="1118"/>
      <c r="M704" s="1119"/>
      <c r="N704" s="1118"/>
      <c r="O704" s="1119"/>
      <c r="P704" s="184"/>
      <c r="Q704" s="184"/>
      <c r="R704" s="184"/>
      <c r="S704" s="175"/>
      <c r="T704" s="175"/>
      <c r="U704" s="175"/>
      <c r="V704" s="175"/>
      <c r="W704" s="175"/>
      <c r="X704" s="175"/>
      <c r="Y704" s="175"/>
      <c r="Z704" s="175"/>
      <c r="AA704" s="175"/>
      <c r="AB704" s="175"/>
      <c r="AC704" s="175"/>
      <c r="AD704" s="1114"/>
      <c r="AE704" s="1114"/>
      <c r="AF704" s="1114"/>
      <c r="AG704" s="1114"/>
      <c r="AH704" s="1114"/>
      <c r="AI704" s="173"/>
      <c r="AJ704" s="173"/>
      <c r="AK704" s="173"/>
      <c r="AL704" s="173"/>
      <c r="AM704" s="330"/>
      <c r="AN704" s="330"/>
      <c r="AO704" s="194"/>
      <c r="AP704" s="330"/>
      <c r="AQ704" s="330"/>
    </row>
    <row r="705" spans="2:43">
      <c r="B705" s="183"/>
      <c r="C705" s="183"/>
      <c r="D705" s="183"/>
      <c r="E705" s="183"/>
      <c r="F705" s="183"/>
      <c r="G705" s="183"/>
      <c r="H705" s="183"/>
      <c r="I705" s="183"/>
      <c r="J705" s="183"/>
      <c r="K705" s="196"/>
      <c r="L705" s="1118"/>
      <c r="M705" s="1119"/>
      <c r="N705" s="1118"/>
      <c r="O705" s="1119"/>
      <c r="P705" s="184"/>
      <c r="Q705" s="184"/>
      <c r="R705" s="184"/>
      <c r="S705" s="175"/>
      <c r="T705" s="175"/>
      <c r="U705" s="175"/>
      <c r="V705" s="175"/>
      <c r="W705" s="175"/>
      <c r="X705" s="175"/>
      <c r="Y705" s="175"/>
      <c r="Z705" s="175"/>
      <c r="AA705" s="175"/>
      <c r="AB705" s="175"/>
      <c r="AC705" s="175"/>
      <c r="AD705" s="1114"/>
      <c r="AE705" s="1114"/>
      <c r="AF705" s="1114"/>
      <c r="AG705" s="1114"/>
      <c r="AH705" s="1114"/>
      <c r="AI705" s="173"/>
      <c r="AJ705" s="173"/>
      <c r="AK705" s="173"/>
      <c r="AL705" s="173"/>
      <c r="AM705" s="330"/>
      <c r="AN705" s="330"/>
      <c r="AO705" s="194"/>
      <c r="AP705" s="330"/>
      <c r="AQ705" s="330"/>
    </row>
    <row r="706" spans="2:43">
      <c r="B706" s="183"/>
      <c r="C706" s="183"/>
      <c r="D706" s="183"/>
      <c r="E706" s="183"/>
      <c r="F706" s="183"/>
      <c r="G706" s="183"/>
      <c r="H706" s="183"/>
      <c r="I706" s="183"/>
      <c r="J706" s="183"/>
      <c r="K706" s="196"/>
      <c r="L706" s="1118"/>
      <c r="M706" s="1119"/>
      <c r="N706" s="1118"/>
      <c r="O706" s="1119"/>
      <c r="P706" s="184"/>
      <c r="Q706" s="184"/>
      <c r="R706" s="184"/>
      <c r="S706" s="175"/>
      <c r="T706" s="175"/>
      <c r="U706" s="175"/>
      <c r="V706" s="175"/>
      <c r="W706" s="175"/>
      <c r="X706" s="175"/>
      <c r="Y706" s="175"/>
      <c r="Z706" s="175"/>
      <c r="AA706" s="175"/>
      <c r="AB706" s="175"/>
      <c r="AC706" s="175"/>
      <c r="AD706" s="1114"/>
      <c r="AE706" s="1114"/>
      <c r="AF706" s="1114"/>
      <c r="AG706" s="1114"/>
      <c r="AH706" s="1114"/>
      <c r="AI706" s="173"/>
      <c r="AJ706" s="173"/>
      <c r="AK706" s="173"/>
      <c r="AL706" s="173"/>
      <c r="AM706" s="330"/>
      <c r="AN706" s="330"/>
      <c r="AO706" s="194"/>
      <c r="AP706" s="330"/>
      <c r="AQ706" s="330"/>
    </row>
    <row r="707" spans="2:43">
      <c r="B707" s="183"/>
      <c r="C707" s="183"/>
      <c r="D707" s="183"/>
      <c r="E707" s="183"/>
      <c r="F707" s="183"/>
      <c r="G707" s="183"/>
      <c r="H707" s="183"/>
      <c r="I707" s="183"/>
      <c r="J707" s="183"/>
      <c r="K707" s="196"/>
      <c r="L707" s="1118"/>
      <c r="M707" s="1119"/>
      <c r="N707" s="1118"/>
      <c r="O707" s="1119"/>
      <c r="P707" s="184"/>
      <c r="Q707" s="184"/>
      <c r="R707" s="184"/>
      <c r="S707" s="175"/>
      <c r="T707" s="175"/>
      <c r="U707" s="175"/>
      <c r="V707" s="175"/>
      <c r="W707" s="175"/>
      <c r="X707" s="175"/>
      <c r="Y707" s="175"/>
      <c r="Z707" s="175"/>
      <c r="AA707" s="175"/>
      <c r="AB707" s="175"/>
      <c r="AC707" s="175"/>
      <c r="AD707" s="1114"/>
      <c r="AE707" s="1114"/>
      <c r="AF707" s="1114"/>
      <c r="AG707" s="1114"/>
      <c r="AH707" s="1114"/>
      <c r="AI707" s="173"/>
      <c r="AJ707" s="173"/>
      <c r="AK707" s="173"/>
      <c r="AL707" s="173"/>
      <c r="AM707" s="330"/>
      <c r="AN707" s="330"/>
      <c r="AO707" s="194"/>
      <c r="AP707" s="330"/>
      <c r="AQ707" s="330"/>
    </row>
    <row r="708" spans="2:43">
      <c r="B708" s="183"/>
      <c r="C708" s="183"/>
      <c r="D708" s="183"/>
      <c r="E708" s="183"/>
      <c r="F708" s="183"/>
      <c r="G708" s="183"/>
      <c r="H708" s="183"/>
      <c r="I708" s="183"/>
      <c r="J708" s="183"/>
      <c r="K708" s="196"/>
      <c r="L708" s="1118"/>
      <c r="M708" s="1119"/>
      <c r="N708" s="1118"/>
      <c r="O708" s="1119"/>
      <c r="P708" s="184"/>
      <c r="Q708" s="184"/>
      <c r="R708" s="184"/>
      <c r="S708" s="175"/>
      <c r="T708" s="175"/>
      <c r="U708" s="175"/>
      <c r="V708" s="175"/>
      <c r="W708" s="175"/>
      <c r="X708" s="175"/>
      <c r="Y708" s="175"/>
      <c r="Z708" s="175"/>
      <c r="AA708" s="175"/>
      <c r="AB708" s="175"/>
      <c r="AC708" s="175"/>
      <c r="AD708" s="1114"/>
      <c r="AE708" s="1114"/>
      <c r="AF708" s="1114"/>
      <c r="AG708" s="1114"/>
      <c r="AH708" s="1114"/>
      <c r="AI708" s="173"/>
      <c r="AJ708" s="173"/>
      <c r="AK708" s="173"/>
      <c r="AL708" s="173"/>
      <c r="AM708" s="330"/>
      <c r="AN708" s="330"/>
      <c r="AO708" s="194"/>
      <c r="AP708" s="330"/>
      <c r="AQ708" s="330"/>
    </row>
    <row r="709" spans="2:43">
      <c r="B709" s="183"/>
      <c r="C709" s="183"/>
      <c r="D709" s="183"/>
      <c r="E709" s="183"/>
      <c r="F709" s="183"/>
      <c r="G709" s="183"/>
      <c r="H709" s="183"/>
      <c r="I709" s="183"/>
      <c r="J709" s="183"/>
      <c r="K709" s="196"/>
      <c r="L709" s="1118"/>
      <c r="M709" s="1119"/>
      <c r="N709" s="1118"/>
      <c r="O709" s="1119"/>
      <c r="P709" s="184"/>
      <c r="Q709" s="184"/>
      <c r="R709" s="184"/>
      <c r="S709" s="175"/>
      <c r="T709" s="175"/>
      <c r="U709" s="175"/>
      <c r="V709" s="175"/>
      <c r="W709" s="175"/>
      <c r="X709" s="175"/>
      <c r="Y709" s="175"/>
      <c r="Z709" s="175"/>
      <c r="AA709" s="175"/>
      <c r="AB709" s="175"/>
      <c r="AC709" s="175"/>
      <c r="AD709" s="1114"/>
      <c r="AE709" s="1114"/>
      <c r="AF709" s="1114"/>
      <c r="AG709" s="1114"/>
      <c r="AH709" s="1114"/>
      <c r="AI709" s="173"/>
      <c r="AJ709" s="173"/>
      <c r="AK709" s="173"/>
      <c r="AL709" s="173"/>
      <c r="AM709" s="330"/>
      <c r="AN709" s="330"/>
      <c r="AO709" s="194"/>
      <c r="AP709" s="330"/>
      <c r="AQ709" s="330"/>
    </row>
    <row r="710" spans="2:43">
      <c r="B710" s="183"/>
      <c r="C710" s="183"/>
      <c r="D710" s="183"/>
      <c r="E710" s="183"/>
      <c r="F710" s="183"/>
      <c r="G710" s="183"/>
      <c r="H710" s="183"/>
      <c r="I710" s="183"/>
      <c r="J710" s="183"/>
      <c r="K710" s="196"/>
      <c r="L710" s="1118"/>
      <c r="M710" s="1119"/>
      <c r="N710" s="1118"/>
      <c r="O710" s="1119"/>
      <c r="P710" s="184"/>
      <c r="Q710" s="184"/>
      <c r="R710" s="184"/>
      <c r="S710" s="175"/>
      <c r="T710" s="175"/>
      <c r="U710" s="175"/>
      <c r="V710" s="175"/>
      <c r="W710" s="175"/>
      <c r="X710" s="175"/>
      <c r="Y710" s="175"/>
      <c r="Z710" s="175"/>
      <c r="AA710" s="175"/>
      <c r="AB710" s="175"/>
      <c r="AC710" s="175"/>
      <c r="AD710" s="1114"/>
      <c r="AE710" s="1114"/>
      <c r="AF710" s="1114"/>
      <c r="AG710" s="1114"/>
      <c r="AH710" s="1114"/>
      <c r="AI710" s="173"/>
      <c r="AJ710" s="173"/>
      <c r="AK710" s="173"/>
      <c r="AL710" s="173"/>
      <c r="AM710" s="330"/>
      <c r="AN710" s="330"/>
      <c r="AO710" s="194"/>
      <c r="AP710" s="330"/>
      <c r="AQ710" s="330"/>
    </row>
    <row r="711" spans="2:43">
      <c r="B711" s="183"/>
      <c r="C711" s="183"/>
      <c r="D711" s="183"/>
      <c r="E711" s="183"/>
      <c r="F711" s="183"/>
      <c r="G711" s="183"/>
      <c r="H711" s="183"/>
      <c r="I711" s="183"/>
      <c r="J711" s="183"/>
      <c r="K711" s="196"/>
      <c r="L711" s="1118"/>
      <c r="M711" s="1119"/>
      <c r="N711" s="1118"/>
      <c r="O711" s="1119"/>
      <c r="P711" s="184"/>
      <c r="Q711" s="184"/>
      <c r="R711" s="184"/>
      <c r="S711" s="175"/>
      <c r="T711" s="175"/>
      <c r="U711" s="175"/>
      <c r="V711" s="175"/>
      <c r="W711" s="175"/>
      <c r="X711" s="175"/>
      <c r="Y711" s="175"/>
      <c r="Z711" s="175"/>
      <c r="AA711" s="175"/>
      <c r="AB711" s="175"/>
      <c r="AC711" s="175"/>
      <c r="AD711" s="1114"/>
      <c r="AE711" s="1114"/>
      <c r="AF711" s="1114"/>
      <c r="AG711" s="1114"/>
      <c r="AH711" s="1114"/>
      <c r="AI711" s="173"/>
      <c r="AJ711" s="173"/>
      <c r="AK711" s="173"/>
      <c r="AL711" s="173"/>
      <c r="AM711" s="330"/>
      <c r="AN711" s="330"/>
      <c r="AO711" s="194"/>
      <c r="AP711" s="330"/>
      <c r="AQ711" s="330"/>
    </row>
    <row r="712" spans="2:43">
      <c r="B712" s="183"/>
      <c r="C712" s="183"/>
      <c r="D712" s="183"/>
      <c r="E712" s="183"/>
      <c r="F712" s="183"/>
      <c r="G712" s="183"/>
      <c r="H712" s="183"/>
      <c r="I712" s="183"/>
      <c r="J712" s="183"/>
      <c r="K712" s="196"/>
      <c r="L712" s="1118"/>
      <c r="M712" s="1119"/>
      <c r="N712" s="1118"/>
      <c r="O712" s="1119"/>
      <c r="P712" s="184"/>
      <c r="Q712" s="184"/>
      <c r="R712" s="184"/>
      <c r="S712" s="175"/>
      <c r="T712" s="175"/>
      <c r="U712" s="175"/>
      <c r="V712" s="175"/>
      <c r="W712" s="175"/>
      <c r="X712" s="175"/>
      <c r="Y712" s="175"/>
      <c r="Z712" s="175"/>
      <c r="AA712" s="175"/>
      <c r="AB712" s="175"/>
      <c r="AC712" s="175"/>
      <c r="AD712" s="1114"/>
      <c r="AE712" s="1114"/>
      <c r="AF712" s="1114"/>
      <c r="AG712" s="1114"/>
      <c r="AH712" s="1114"/>
      <c r="AI712" s="173"/>
      <c r="AJ712" s="173"/>
      <c r="AK712" s="173"/>
      <c r="AL712" s="173"/>
      <c r="AM712" s="330"/>
      <c r="AN712" s="330"/>
      <c r="AO712" s="194"/>
      <c r="AP712" s="330"/>
      <c r="AQ712" s="330"/>
    </row>
    <row r="713" spans="2:43">
      <c r="B713" s="183"/>
      <c r="C713" s="183"/>
      <c r="D713" s="183"/>
      <c r="E713" s="183"/>
      <c r="F713" s="183"/>
      <c r="G713" s="183"/>
      <c r="H713" s="183"/>
      <c r="I713" s="183"/>
      <c r="J713" s="183"/>
      <c r="K713" s="196"/>
      <c r="L713" s="1118"/>
      <c r="M713" s="1119"/>
      <c r="N713" s="1118"/>
      <c r="O713" s="1119"/>
      <c r="P713" s="184"/>
      <c r="Q713" s="184"/>
      <c r="R713" s="184"/>
      <c r="S713" s="175"/>
      <c r="T713" s="175"/>
      <c r="U713" s="175"/>
      <c r="V713" s="175"/>
      <c r="W713" s="175"/>
      <c r="X713" s="175"/>
      <c r="Y713" s="175"/>
      <c r="Z713" s="175"/>
      <c r="AA713" s="175"/>
      <c r="AB713" s="175"/>
      <c r="AC713" s="175"/>
      <c r="AD713" s="1114"/>
      <c r="AE713" s="1114"/>
      <c r="AF713" s="1114"/>
      <c r="AG713" s="1114"/>
      <c r="AH713" s="1114"/>
      <c r="AI713" s="173"/>
      <c r="AJ713" s="173"/>
      <c r="AK713" s="173"/>
      <c r="AL713" s="173"/>
      <c r="AM713" s="330"/>
      <c r="AN713" s="330"/>
      <c r="AO713" s="194"/>
      <c r="AP713" s="330"/>
      <c r="AQ713" s="330"/>
    </row>
    <row r="714" spans="2:43">
      <c r="B714" s="183"/>
      <c r="C714" s="183"/>
      <c r="D714" s="183"/>
      <c r="E714" s="183"/>
      <c r="F714" s="183"/>
      <c r="G714" s="183"/>
      <c r="H714" s="183"/>
      <c r="I714" s="183"/>
      <c r="J714" s="183"/>
      <c r="K714" s="196"/>
      <c r="L714" s="1118"/>
      <c r="M714" s="1119"/>
      <c r="N714" s="1118"/>
      <c r="O714" s="1119"/>
      <c r="P714" s="184"/>
      <c r="Q714" s="184"/>
      <c r="R714" s="184"/>
      <c r="S714" s="175"/>
      <c r="T714" s="175"/>
      <c r="U714" s="175"/>
      <c r="V714" s="175"/>
      <c r="W714" s="175"/>
      <c r="X714" s="175"/>
      <c r="Y714" s="175"/>
      <c r="Z714" s="175"/>
      <c r="AA714" s="175"/>
      <c r="AB714" s="175"/>
      <c r="AC714" s="175"/>
      <c r="AD714" s="1114"/>
      <c r="AE714" s="1114"/>
      <c r="AF714" s="1114"/>
      <c r="AG714" s="1114"/>
      <c r="AH714" s="1114"/>
      <c r="AI714" s="173"/>
      <c r="AJ714" s="173"/>
      <c r="AK714" s="173"/>
      <c r="AL714" s="173"/>
      <c r="AM714" s="330"/>
      <c r="AN714" s="330"/>
      <c r="AO714" s="194"/>
      <c r="AP714" s="330"/>
      <c r="AQ714" s="330"/>
    </row>
    <row r="715" spans="2:43">
      <c r="B715" s="183"/>
      <c r="C715" s="183"/>
      <c r="D715" s="183"/>
      <c r="E715" s="183"/>
      <c r="F715" s="183"/>
      <c r="G715" s="183"/>
      <c r="H715" s="183"/>
      <c r="I715" s="183"/>
      <c r="J715" s="183"/>
      <c r="K715" s="196"/>
      <c r="L715" s="1118"/>
      <c r="M715" s="1119"/>
      <c r="N715" s="1118"/>
      <c r="O715" s="1119"/>
      <c r="P715" s="184"/>
      <c r="Q715" s="184"/>
      <c r="R715" s="184"/>
      <c r="S715" s="175"/>
      <c r="T715" s="175"/>
      <c r="U715" s="175"/>
      <c r="V715" s="175"/>
      <c r="W715" s="175"/>
      <c r="X715" s="175"/>
      <c r="Y715" s="175"/>
      <c r="Z715" s="175"/>
      <c r="AA715" s="175"/>
      <c r="AB715" s="175"/>
      <c r="AC715" s="175"/>
      <c r="AD715" s="1114"/>
      <c r="AE715" s="1114"/>
      <c r="AF715" s="1114"/>
      <c r="AG715" s="1114"/>
      <c r="AH715" s="1114"/>
      <c r="AI715" s="173"/>
      <c r="AJ715" s="173"/>
      <c r="AK715" s="173"/>
      <c r="AL715" s="173"/>
      <c r="AM715" s="330"/>
      <c r="AN715" s="330"/>
      <c r="AO715" s="194"/>
      <c r="AP715" s="330"/>
      <c r="AQ715" s="330"/>
    </row>
    <row r="716" spans="2:43">
      <c r="B716" s="183"/>
      <c r="C716" s="183"/>
      <c r="D716" s="183"/>
      <c r="E716" s="183"/>
      <c r="F716" s="183"/>
      <c r="G716" s="183"/>
      <c r="H716" s="183"/>
      <c r="I716" s="183"/>
      <c r="J716" s="183"/>
      <c r="K716" s="196"/>
      <c r="L716" s="1118"/>
      <c r="M716" s="1119"/>
      <c r="N716" s="1118"/>
      <c r="O716" s="1119"/>
      <c r="P716" s="184"/>
      <c r="Q716" s="184"/>
      <c r="R716" s="184"/>
      <c r="S716" s="175"/>
      <c r="T716" s="175"/>
      <c r="U716" s="175"/>
      <c r="V716" s="175"/>
      <c r="W716" s="175"/>
      <c r="X716" s="175"/>
      <c r="Y716" s="175"/>
      <c r="Z716" s="175"/>
      <c r="AA716" s="175"/>
      <c r="AB716" s="175"/>
      <c r="AC716" s="175"/>
      <c r="AD716" s="1114"/>
      <c r="AE716" s="1114"/>
      <c r="AF716" s="1114"/>
      <c r="AG716" s="1114"/>
      <c r="AH716" s="1114"/>
      <c r="AI716" s="173"/>
      <c r="AJ716" s="173"/>
      <c r="AK716" s="173"/>
      <c r="AL716" s="173"/>
      <c r="AM716" s="330"/>
      <c r="AN716" s="330"/>
      <c r="AO716" s="194"/>
      <c r="AP716" s="330"/>
      <c r="AQ716" s="330"/>
    </row>
    <row r="717" spans="2:43">
      <c r="B717" s="183"/>
      <c r="C717" s="183"/>
      <c r="D717" s="183"/>
      <c r="E717" s="183"/>
      <c r="F717" s="183"/>
      <c r="G717" s="183"/>
      <c r="H717" s="183"/>
      <c r="I717" s="183"/>
      <c r="J717" s="183"/>
      <c r="K717" s="196"/>
      <c r="L717" s="1118"/>
      <c r="M717" s="1119"/>
      <c r="N717" s="1118"/>
      <c r="O717" s="1119"/>
      <c r="P717" s="184"/>
      <c r="Q717" s="184"/>
      <c r="R717" s="184"/>
      <c r="S717" s="175"/>
      <c r="T717" s="175"/>
      <c r="U717" s="175"/>
      <c r="V717" s="175"/>
      <c r="W717" s="175"/>
      <c r="X717" s="175"/>
      <c r="Y717" s="175"/>
      <c r="Z717" s="175"/>
      <c r="AA717" s="175"/>
      <c r="AB717" s="175"/>
      <c r="AC717" s="175"/>
      <c r="AD717" s="1114"/>
      <c r="AE717" s="1114"/>
      <c r="AF717" s="1114"/>
      <c r="AG717" s="1114"/>
      <c r="AH717" s="1114"/>
      <c r="AI717" s="173"/>
      <c r="AJ717" s="173"/>
      <c r="AK717" s="173"/>
      <c r="AL717" s="173"/>
      <c r="AM717" s="330"/>
      <c r="AN717" s="330"/>
      <c r="AO717" s="194"/>
      <c r="AP717" s="330"/>
      <c r="AQ717" s="330"/>
    </row>
    <row r="718" spans="2:43">
      <c r="B718" s="183"/>
      <c r="C718" s="183"/>
      <c r="D718" s="183"/>
      <c r="E718" s="183"/>
      <c r="F718" s="183"/>
      <c r="G718" s="183"/>
      <c r="H718" s="183"/>
      <c r="I718" s="183"/>
      <c r="J718" s="183"/>
      <c r="K718" s="196"/>
      <c r="L718" s="1118"/>
      <c r="M718" s="1119"/>
      <c r="N718" s="1118"/>
      <c r="O718" s="1119"/>
      <c r="P718" s="184"/>
      <c r="Q718" s="184"/>
      <c r="R718" s="184"/>
      <c r="S718" s="175"/>
      <c r="T718" s="175"/>
      <c r="U718" s="175"/>
      <c r="V718" s="175"/>
      <c r="W718" s="175"/>
      <c r="X718" s="175"/>
      <c r="Y718" s="175"/>
      <c r="Z718" s="175"/>
      <c r="AA718" s="175"/>
      <c r="AB718" s="175"/>
      <c r="AC718" s="175"/>
      <c r="AD718" s="1114"/>
      <c r="AE718" s="1114"/>
      <c r="AF718" s="1114"/>
      <c r="AG718" s="1114"/>
      <c r="AH718" s="1114"/>
      <c r="AI718" s="173"/>
      <c r="AJ718" s="173"/>
      <c r="AK718" s="173"/>
      <c r="AL718" s="173"/>
      <c r="AM718" s="330"/>
      <c r="AN718" s="330"/>
      <c r="AO718" s="194"/>
      <c r="AP718" s="330"/>
      <c r="AQ718" s="330"/>
    </row>
    <row r="719" spans="2:43">
      <c r="B719" s="183"/>
      <c r="C719" s="183"/>
      <c r="D719" s="183"/>
      <c r="E719" s="183"/>
      <c r="F719" s="183"/>
      <c r="G719" s="183"/>
      <c r="H719" s="183"/>
      <c r="I719" s="183"/>
      <c r="J719" s="183"/>
      <c r="K719" s="196"/>
      <c r="L719" s="1118"/>
      <c r="M719" s="1119"/>
      <c r="N719" s="1118"/>
      <c r="O719" s="1119"/>
      <c r="P719" s="184"/>
      <c r="Q719" s="184"/>
      <c r="R719" s="184"/>
      <c r="S719" s="175"/>
      <c r="T719" s="175"/>
      <c r="U719" s="175"/>
      <c r="V719" s="175"/>
      <c r="W719" s="175"/>
      <c r="X719" s="175"/>
      <c r="Y719" s="175"/>
      <c r="Z719" s="175"/>
      <c r="AA719" s="175"/>
      <c r="AB719" s="175"/>
      <c r="AC719" s="175"/>
      <c r="AD719" s="1114"/>
      <c r="AE719" s="1114"/>
      <c r="AF719" s="1114"/>
      <c r="AG719" s="1114"/>
      <c r="AH719" s="1114"/>
      <c r="AI719" s="173"/>
      <c r="AJ719" s="173"/>
      <c r="AK719" s="173"/>
      <c r="AL719" s="173"/>
      <c r="AM719" s="330"/>
      <c r="AN719" s="330"/>
      <c r="AO719" s="194"/>
      <c r="AP719" s="330"/>
      <c r="AQ719" s="330"/>
    </row>
    <row r="720" spans="2:43">
      <c r="B720" s="183"/>
      <c r="C720" s="183"/>
      <c r="D720" s="183"/>
      <c r="E720" s="183"/>
      <c r="F720" s="183"/>
      <c r="G720" s="183"/>
      <c r="H720" s="183"/>
      <c r="I720" s="183"/>
      <c r="J720" s="183"/>
      <c r="K720" s="196"/>
      <c r="L720" s="1118"/>
      <c r="M720" s="1119"/>
      <c r="N720" s="1118"/>
      <c r="O720" s="1119"/>
      <c r="P720" s="184"/>
      <c r="Q720" s="184"/>
      <c r="R720" s="184"/>
      <c r="S720" s="175"/>
      <c r="T720" s="175"/>
      <c r="U720" s="175"/>
      <c r="V720" s="175"/>
      <c r="W720" s="175"/>
      <c r="X720" s="175"/>
      <c r="Y720" s="175"/>
      <c r="Z720" s="175"/>
      <c r="AA720" s="175"/>
      <c r="AB720" s="175"/>
      <c r="AC720" s="175"/>
      <c r="AD720" s="1114"/>
      <c r="AE720" s="1114"/>
      <c r="AF720" s="1114"/>
      <c r="AG720" s="1114"/>
      <c r="AH720" s="1114"/>
      <c r="AI720" s="173"/>
      <c r="AJ720" s="173"/>
      <c r="AK720" s="173"/>
      <c r="AL720" s="173"/>
      <c r="AM720" s="330"/>
      <c r="AN720" s="330"/>
      <c r="AO720" s="194"/>
      <c r="AP720" s="330"/>
      <c r="AQ720" s="330"/>
    </row>
    <row r="721" spans="2:43">
      <c r="B721" s="183"/>
      <c r="C721" s="183"/>
      <c r="D721" s="183"/>
      <c r="E721" s="183"/>
      <c r="F721" s="183"/>
      <c r="G721" s="183"/>
      <c r="H721" s="183"/>
      <c r="I721" s="183"/>
      <c r="J721" s="183"/>
      <c r="K721" s="196"/>
      <c r="L721" s="1118"/>
      <c r="M721" s="1119"/>
      <c r="N721" s="1118"/>
      <c r="O721" s="1119"/>
      <c r="P721" s="184"/>
      <c r="Q721" s="184"/>
      <c r="R721" s="184"/>
      <c r="S721" s="175"/>
      <c r="T721" s="175"/>
      <c r="U721" s="175"/>
      <c r="V721" s="175"/>
      <c r="W721" s="175"/>
      <c r="X721" s="175"/>
      <c r="Y721" s="175"/>
      <c r="Z721" s="175"/>
      <c r="AA721" s="175"/>
      <c r="AB721" s="175"/>
      <c r="AC721" s="175"/>
      <c r="AD721" s="1114"/>
      <c r="AE721" s="1114"/>
      <c r="AF721" s="1114"/>
      <c r="AG721" s="1114"/>
      <c r="AH721" s="1114"/>
      <c r="AI721" s="173"/>
      <c r="AJ721" s="173"/>
      <c r="AK721" s="173"/>
      <c r="AL721" s="173"/>
      <c r="AM721" s="330"/>
      <c r="AN721" s="330"/>
      <c r="AO721" s="194"/>
      <c r="AP721" s="330"/>
      <c r="AQ721" s="330"/>
    </row>
    <row r="722" spans="2:43">
      <c r="B722" s="183"/>
      <c r="C722" s="183"/>
      <c r="D722" s="183"/>
      <c r="E722" s="183"/>
      <c r="F722" s="183"/>
      <c r="G722" s="183"/>
      <c r="H722" s="183"/>
      <c r="I722" s="183"/>
      <c r="J722" s="183"/>
      <c r="K722" s="196"/>
      <c r="L722" s="1118"/>
      <c r="M722" s="1119"/>
      <c r="N722" s="1118"/>
      <c r="O722" s="1119"/>
      <c r="P722" s="184"/>
      <c r="Q722" s="184"/>
      <c r="R722" s="184"/>
      <c r="S722" s="175"/>
      <c r="T722" s="175"/>
      <c r="U722" s="175"/>
      <c r="V722" s="175"/>
      <c r="W722" s="175"/>
      <c r="X722" s="175"/>
      <c r="Y722" s="175"/>
      <c r="Z722" s="175"/>
      <c r="AA722" s="175"/>
      <c r="AB722" s="175"/>
      <c r="AC722" s="175"/>
      <c r="AD722" s="1114"/>
      <c r="AE722" s="1114"/>
      <c r="AF722" s="1114"/>
      <c r="AG722" s="1114"/>
      <c r="AH722" s="1114"/>
      <c r="AI722" s="173"/>
      <c r="AJ722" s="173"/>
      <c r="AK722" s="173"/>
      <c r="AL722" s="173"/>
      <c r="AM722" s="330"/>
      <c r="AN722" s="330"/>
      <c r="AO722" s="194"/>
      <c r="AP722" s="330"/>
      <c r="AQ722" s="330"/>
    </row>
    <row r="723" spans="2:43">
      <c r="B723" s="183"/>
      <c r="C723" s="183"/>
      <c r="D723" s="183"/>
      <c r="E723" s="183"/>
      <c r="F723" s="183"/>
      <c r="G723" s="183"/>
      <c r="H723" s="183"/>
      <c r="I723" s="183"/>
      <c r="J723" s="183"/>
      <c r="K723" s="196"/>
      <c r="L723" s="1118"/>
      <c r="M723" s="1119"/>
      <c r="N723" s="1118"/>
      <c r="O723" s="1119"/>
      <c r="P723" s="184"/>
      <c r="Q723" s="184"/>
      <c r="R723" s="184"/>
      <c r="S723" s="175"/>
      <c r="T723" s="175"/>
      <c r="U723" s="175"/>
      <c r="V723" s="175"/>
      <c r="W723" s="175"/>
      <c r="X723" s="175"/>
      <c r="Y723" s="175"/>
      <c r="Z723" s="175"/>
      <c r="AA723" s="175"/>
      <c r="AB723" s="175"/>
      <c r="AC723" s="175"/>
      <c r="AD723" s="1114"/>
      <c r="AE723" s="1114"/>
      <c r="AF723" s="1114"/>
      <c r="AG723" s="1114"/>
      <c r="AH723" s="1114"/>
      <c r="AI723" s="173"/>
      <c r="AJ723" s="173"/>
      <c r="AK723" s="173"/>
      <c r="AL723" s="173"/>
      <c r="AM723" s="330"/>
      <c r="AN723" s="330"/>
      <c r="AO723" s="194"/>
      <c r="AP723" s="330"/>
      <c r="AQ723" s="330"/>
    </row>
    <row r="724" spans="2:43">
      <c r="B724" s="183"/>
      <c r="C724" s="183"/>
      <c r="D724" s="183"/>
      <c r="E724" s="183"/>
      <c r="F724" s="183"/>
      <c r="G724" s="183"/>
      <c r="H724" s="183"/>
      <c r="I724" s="183"/>
      <c r="J724" s="183"/>
      <c r="K724" s="196"/>
      <c r="L724" s="1118"/>
      <c r="M724" s="1119"/>
      <c r="N724" s="1118"/>
      <c r="O724" s="1119"/>
      <c r="P724" s="184"/>
      <c r="Q724" s="184"/>
      <c r="R724" s="184"/>
      <c r="S724" s="175"/>
      <c r="T724" s="175"/>
      <c r="U724" s="175"/>
      <c r="V724" s="175"/>
      <c r="W724" s="175"/>
      <c r="X724" s="175"/>
      <c r="Y724" s="175"/>
      <c r="Z724" s="175"/>
      <c r="AA724" s="175"/>
      <c r="AB724" s="175"/>
      <c r="AC724" s="175"/>
      <c r="AD724" s="1114"/>
      <c r="AE724" s="1114"/>
      <c r="AF724" s="1114"/>
      <c r="AG724" s="1114"/>
      <c r="AH724" s="1114"/>
      <c r="AI724" s="173"/>
      <c r="AJ724" s="173"/>
      <c r="AK724" s="173"/>
      <c r="AL724" s="173"/>
      <c r="AM724" s="330"/>
      <c r="AN724" s="330"/>
      <c r="AO724" s="194"/>
      <c r="AP724" s="330"/>
      <c r="AQ724" s="330"/>
    </row>
    <row r="725" spans="2:43">
      <c r="B725" s="183"/>
      <c r="C725" s="183"/>
      <c r="D725" s="183"/>
      <c r="E725" s="183"/>
      <c r="F725" s="183"/>
      <c r="G725" s="183"/>
      <c r="H725" s="183"/>
      <c r="I725" s="183"/>
      <c r="J725" s="183"/>
      <c r="K725" s="196"/>
      <c r="L725" s="1118"/>
      <c r="M725" s="1119"/>
      <c r="N725" s="1118"/>
      <c r="O725" s="1119"/>
      <c r="P725" s="184"/>
      <c r="Q725" s="184"/>
      <c r="R725" s="184"/>
      <c r="S725" s="175"/>
      <c r="T725" s="175"/>
      <c r="U725" s="175"/>
      <c r="V725" s="175"/>
      <c r="W725" s="175"/>
      <c r="X725" s="175"/>
      <c r="Y725" s="175"/>
      <c r="Z725" s="175"/>
      <c r="AA725" s="175"/>
      <c r="AB725" s="175"/>
      <c r="AC725" s="175"/>
      <c r="AD725" s="1114"/>
      <c r="AE725" s="1114"/>
      <c r="AF725" s="1114"/>
      <c r="AG725" s="1114"/>
      <c r="AH725" s="1114"/>
      <c r="AI725" s="173"/>
      <c r="AJ725" s="173"/>
      <c r="AK725" s="173"/>
      <c r="AL725" s="173"/>
      <c r="AM725" s="330"/>
      <c r="AN725" s="330"/>
      <c r="AO725" s="194"/>
      <c r="AP725" s="330"/>
      <c r="AQ725" s="330"/>
    </row>
    <row r="726" spans="2:43">
      <c r="B726" s="183"/>
      <c r="C726" s="183"/>
      <c r="D726" s="183"/>
      <c r="E726" s="183"/>
      <c r="F726" s="183"/>
      <c r="G726" s="183"/>
      <c r="H726" s="183"/>
      <c r="I726" s="183"/>
      <c r="J726" s="183"/>
      <c r="K726" s="196"/>
      <c r="L726" s="1118"/>
      <c r="M726" s="1119"/>
      <c r="N726" s="1118"/>
      <c r="O726" s="1119"/>
      <c r="P726" s="184"/>
      <c r="Q726" s="184"/>
      <c r="R726" s="184"/>
      <c r="S726" s="175"/>
      <c r="T726" s="175"/>
      <c r="U726" s="175"/>
      <c r="V726" s="175"/>
      <c r="W726" s="175"/>
      <c r="X726" s="175"/>
      <c r="Y726" s="175"/>
      <c r="Z726" s="175"/>
      <c r="AA726" s="175"/>
      <c r="AB726" s="175"/>
      <c r="AC726" s="175"/>
      <c r="AD726" s="1114"/>
      <c r="AE726" s="1114"/>
      <c r="AF726" s="1114"/>
      <c r="AG726" s="1114"/>
      <c r="AH726" s="1114"/>
      <c r="AI726" s="173"/>
      <c r="AJ726" s="173"/>
      <c r="AK726" s="173"/>
      <c r="AL726" s="173"/>
      <c r="AM726" s="330"/>
      <c r="AN726" s="330"/>
      <c r="AO726" s="194"/>
      <c r="AP726" s="330"/>
      <c r="AQ726" s="330"/>
    </row>
    <row r="727" spans="2:43">
      <c r="B727" s="183"/>
      <c r="C727" s="183"/>
      <c r="D727" s="183"/>
      <c r="E727" s="183"/>
      <c r="F727" s="183"/>
      <c r="G727" s="183"/>
      <c r="H727" s="183"/>
      <c r="I727" s="183"/>
      <c r="J727" s="183"/>
      <c r="K727" s="196"/>
      <c r="L727" s="1118"/>
      <c r="M727" s="1119"/>
      <c r="N727" s="1118"/>
      <c r="O727" s="1119"/>
      <c r="P727" s="184"/>
      <c r="Q727" s="184"/>
      <c r="R727" s="184"/>
      <c r="S727" s="175"/>
      <c r="T727" s="175"/>
      <c r="U727" s="175"/>
      <c r="V727" s="175"/>
      <c r="W727" s="175"/>
      <c r="X727" s="175"/>
      <c r="Y727" s="175"/>
      <c r="Z727" s="175"/>
      <c r="AA727" s="175"/>
      <c r="AB727" s="175"/>
      <c r="AC727" s="175"/>
      <c r="AD727" s="1114"/>
      <c r="AE727" s="1114"/>
      <c r="AF727" s="1114"/>
      <c r="AG727" s="1114"/>
      <c r="AH727" s="1114"/>
      <c r="AI727" s="173"/>
      <c r="AJ727" s="173"/>
      <c r="AK727" s="173"/>
      <c r="AL727" s="173"/>
      <c r="AM727" s="330"/>
      <c r="AN727" s="330"/>
      <c r="AO727" s="194"/>
      <c r="AP727" s="330"/>
      <c r="AQ727" s="330"/>
    </row>
    <row r="728" spans="2:43">
      <c r="B728" s="183"/>
      <c r="C728" s="183"/>
      <c r="D728" s="183"/>
      <c r="E728" s="183"/>
      <c r="F728" s="183"/>
      <c r="G728" s="183"/>
      <c r="H728" s="183"/>
      <c r="I728" s="183"/>
      <c r="J728" s="183"/>
      <c r="K728" s="196"/>
      <c r="L728" s="1118"/>
      <c r="M728" s="1119"/>
      <c r="N728" s="1118"/>
      <c r="O728" s="1119"/>
      <c r="P728" s="184"/>
      <c r="Q728" s="184"/>
      <c r="R728" s="184"/>
      <c r="S728" s="175"/>
      <c r="T728" s="175"/>
      <c r="U728" s="175"/>
      <c r="V728" s="175"/>
      <c r="W728" s="175"/>
      <c r="X728" s="175"/>
      <c r="Y728" s="175"/>
      <c r="Z728" s="175"/>
      <c r="AA728" s="175"/>
      <c r="AB728" s="175"/>
      <c r="AC728" s="175"/>
      <c r="AD728" s="1114"/>
      <c r="AE728" s="1114"/>
      <c r="AF728" s="1114"/>
      <c r="AG728" s="1114"/>
      <c r="AH728" s="1114"/>
      <c r="AI728" s="173"/>
      <c r="AJ728" s="173"/>
      <c r="AK728" s="173"/>
      <c r="AL728" s="173"/>
      <c r="AM728" s="330"/>
      <c r="AN728" s="330"/>
      <c r="AO728" s="194"/>
      <c r="AP728" s="330"/>
      <c r="AQ728" s="330"/>
    </row>
    <row r="729" spans="2:43">
      <c r="B729" s="183"/>
      <c r="C729" s="183"/>
      <c r="D729" s="183"/>
      <c r="E729" s="183"/>
      <c r="F729" s="183"/>
      <c r="G729" s="183"/>
      <c r="H729" s="183"/>
      <c r="I729" s="183"/>
      <c r="J729" s="183"/>
      <c r="K729" s="196"/>
      <c r="L729" s="1118"/>
      <c r="M729" s="1119"/>
      <c r="N729" s="1118"/>
      <c r="O729" s="1119"/>
      <c r="P729" s="184"/>
      <c r="Q729" s="184"/>
      <c r="R729" s="184"/>
      <c r="S729" s="175"/>
      <c r="T729" s="175"/>
      <c r="U729" s="175"/>
      <c r="V729" s="175"/>
      <c r="W729" s="175"/>
      <c r="X729" s="175"/>
      <c r="Y729" s="175"/>
      <c r="Z729" s="175"/>
      <c r="AA729" s="175"/>
      <c r="AB729" s="175"/>
      <c r="AC729" s="175"/>
      <c r="AD729" s="1114"/>
      <c r="AE729" s="1114"/>
      <c r="AF729" s="1114"/>
      <c r="AG729" s="1114"/>
      <c r="AH729" s="1114"/>
      <c r="AI729" s="173"/>
      <c r="AJ729" s="173"/>
      <c r="AK729" s="173"/>
      <c r="AL729" s="173"/>
      <c r="AM729" s="330"/>
      <c r="AN729" s="330"/>
      <c r="AO729" s="194"/>
      <c r="AP729" s="330"/>
      <c r="AQ729" s="330"/>
    </row>
    <row r="730" spans="2:43">
      <c r="B730" s="183"/>
      <c r="C730" s="183"/>
      <c r="D730" s="183"/>
      <c r="E730" s="183"/>
      <c r="F730" s="183"/>
      <c r="G730" s="183"/>
      <c r="H730" s="183"/>
      <c r="I730" s="183"/>
      <c r="J730" s="183"/>
      <c r="K730" s="196"/>
      <c r="L730" s="1118"/>
      <c r="M730" s="1119"/>
      <c r="N730" s="1118"/>
      <c r="O730" s="1119"/>
      <c r="P730" s="184"/>
      <c r="Q730" s="184"/>
      <c r="R730" s="184"/>
      <c r="S730" s="175"/>
      <c r="T730" s="175"/>
      <c r="U730" s="175"/>
      <c r="V730" s="175"/>
      <c r="W730" s="175"/>
      <c r="X730" s="175"/>
      <c r="Y730" s="175"/>
      <c r="Z730" s="175"/>
      <c r="AA730" s="175"/>
      <c r="AB730" s="175"/>
      <c r="AC730" s="175"/>
      <c r="AD730" s="1114"/>
      <c r="AE730" s="1114"/>
      <c r="AF730" s="1114"/>
      <c r="AG730" s="1114"/>
      <c r="AH730" s="1114"/>
      <c r="AI730" s="173"/>
      <c r="AJ730" s="173"/>
      <c r="AK730" s="173"/>
      <c r="AL730" s="173"/>
      <c r="AM730" s="330"/>
      <c r="AN730" s="330"/>
      <c r="AO730" s="194"/>
      <c r="AP730" s="330"/>
      <c r="AQ730" s="330"/>
    </row>
    <row r="731" spans="2:43">
      <c r="B731" s="183"/>
      <c r="C731" s="183"/>
      <c r="D731" s="183"/>
      <c r="E731" s="183"/>
      <c r="F731" s="183"/>
      <c r="G731" s="183"/>
      <c r="H731" s="183"/>
      <c r="I731" s="183"/>
      <c r="J731" s="183"/>
      <c r="K731" s="196"/>
      <c r="L731" s="1118"/>
      <c r="M731" s="1119"/>
      <c r="N731" s="1118"/>
      <c r="O731" s="1119"/>
      <c r="P731" s="184"/>
      <c r="Q731" s="184"/>
      <c r="R731" s="184"/>
      <c r="S731" s="175"/>
      <c r="T731" s="175"/>
      <c r="U731" s="175"/>
      <c r="V731" s="175"/>
      <c r="W731" s="175"/>
      <c r="X731" s="175"/>
      <c r="Y731" s="175"/>
      <c r="Z731" s="175"/>
      <c r="AA731" s="175"/>
      <c r="AB731" s="175"/>
      <c r="AC731" s="175"/>
      <c r="AD731" s="1114"/>
      <c r="AE731" s="1114"/>
      <c r="AF731" s="1114"/>
      <c r="AG731" s="1114"/>
      <c r="AH731" s="1114"/>
      <c r="AI731" s="173"/>
      <c r="AJ731" s="173"/>
      <c r="AK731" s="173"/>
      <c r="AL731" s="173"/>
      <c r="AM731" s="330"/>
      <c r="AN731" s="330"/>
      <c r="AO731" s="194"/>
      <c r="AP731" s="330"/>
      <c r="AQ731" s="330"/>
    </row>
    <row r="732" spans="2:43">
      <c r="B732" s="183"/>
      <c r="C732" s="183"/>
      <c r="D732" s="183"/>
      <c r="E732" s="183"/>
      <c r="F732" s="183"/>
      <c r="G732" s="183"/>
      <c r="H732" s="183"/>
      <c r="I732" s="183"/>
      <c r="J732" s="183"/>
      <c r="K732" s="196"/>
      <c r="L732" s="1118"/>
      <c r="M732" s="1119"/>
      <c r="N732" s="1118"/>
      <c r="O732" s="1119"/>
      <c r="P732" s="184"/>
      <c r="Q732" s="184"/>
      <c r="R732" s="184"/>
      <c r="S732" s="175"/>
      <c r="T732" s="175"/>
      <c r="U732" s="175"/>
      <c r="V732" s="175"/>
      <c r="W732" s="175"/>
      <c r="X732" s="175"/>
      <c r="Y732" s="175"/>
      <c r="Z732" s="175"/>
      <c r="AA732" s="175"/>
      <c r="AB732" s="175"/>
      <c r="AC732" s="175"/>
      <c r="AD732" s="1114"/>
      <c r="AE732" s="1114"/>
      <c r="AF732" s="1114"/>
      <c r="AG732" s="1114"/>
      <c r="AH732" s="1114"/>
      <c r="AI732" s="173"/>
      <c r="AJ732" s="173"/>
      <c r="AK732" s="173"/>
      <c r="AL732" s="173"/>
      <c r="AM732" s="330"/>
      <c r="AN732" s="330"/>
      <c r="AO732" s="194"/>
      <c r="AP732" s="330"/>
      <c r="AQ732" s="330"/>
    </row>
    <row r="733" spans="2:43">
      <c r="B733" s="183"/>
      <c r="C733" s="183"/>
      <c r="D733" s="183"/>
      <c r="E733" s="183"/>
      <c r="F733" s="183"/>
      <c r="G733" s="183"/>
      <c r="H733" s="183"/>
      <c r="I733" s="183"/>
      <c r="J733" s="183"/>
      <c r="K733" s="196"/>
      <c r="L733" s="1118"/>
      <c r="M733" s="1119"/>
      <c r="N733" s="1118"/>
      <c r="O733" s="1119"/>
      <c r="P733" s="184"/>
      <c r="Q733" s="184"/>
      <c r="R733" s="184"/>
      <c r="S733" s="175"/>
      <c r="T733" s="175"/>
      <c r="U733" s="175"/>
      <c r="V733" s="175"/>
      <c r="W733" s="175"/>
      <c r="X733" s="175"/>
      <c r="Y733" s="175"/>
      <c r="Z733" s="175"/>
      <c r="AA733" s="175"/>
      <c r="AB733" s="175"/>
      <c r="AC733" s="175"/>
      <c r="AD733" s="1114"/>
      <c r="AE733" s="1114"/>
      <c r="AF733" s="1114"/>
      <c r="AG733" s="1114"/>
      <c r="AH733" s="1114"/>
      <c r="AI733" s="173"/>
      <c r="AJ733" s="173"/>
      <c r="AK733" s="173"/>
      <c r="AL733" s="173"/>
      <c r="AM733" s="330"/>
      <c r="AN733" s="330"/>
      <c r="AO733" s="194"/>
      <c r="AP733" s="330"/>
      <c r="AQ733" s="330"/>
    </row>
    <row r="734" spans="2:43">
      <c r="B734" s="183"/>
      <c r="C734" s="183"/>
      <c r="D734" s="183"/>
      <c r="E734" s="183"/>
      <c r="F734" s="183"/>
      <c r="G734" s="183"/>
      <c r="H734" s="183"/>
      <c r="I734" s="183"/>
      <c r="J734" s="183"/>
      <c r="K734" s="196"/>
      <c r="L734" s="1118"/>
      <c r="M734" s="1119"/>
      <c r="N734" s="1118"/>
      <c r="O734" s="1119"/>
      <c r="P734" s="184"/>
      <c r="Q734" s="184"/>
      <c r="R734" s="184"/>
      <c r="S734" s="175"/>
      <c r="T734" s="175"/>
      <c r="U734" s="175"/>
      <c r="V734" s="175"/>
      <c r="W734" s="175"/>
      <c r="X734" s="175"/>
      <c r="Y734" s="175"/>
      <c r="Z734" s="175"/>
      <c r="AA734" s="175"/>
      <c r="AB734" s="175"/>
      <c r="AC734" s="175"/>
      <c r="AD734" s="1114"/>
      <c r="AE734" s="1114"/>
      <c r="AF734" s="1114"/>
      <c r="AG734" s="1114"/>
      <c r="AH734" s="1114"/>
      <c r="AI734" s="173"/>
      <c r="AJ734" s="173"/>
      <c r="AK734" s="173"/>
      <c r="AL734" s="173"/>
      <c r="AM734" s="330"/>
      <c r="AN734" s="330"/>
      <c r="AO734" s="194"/>
      <c r="AP734" s="330"/>
      <c r="AQ734" s="330"/>
    </row>
    <row r="735" spans="2:43">
      <c r="B735" s="183"/>
      <c r="C735" s="183"/>
      <c r="D735" s="183"/>
      <c r="E735" s="183"/>
      <c r="F735" s="183"/>
      <c r="G735" s="183"/>
      <c r="H735" s="183"/>
      <c r="I735" s="183"/>
      <c r="J735" s="183"/>
      <c r="K735" s="196"/>
      <c r="L735" s="1118"/>
      <c r="M735" s="1119"/>
      <c r="N735" s="1118"/>
      <c r="O735" s="1119"/>
      <c r="P735" s="184"/>
      <c r="Q735" s="184"/>
      <c r="R735" s="184"/>
      <c r="S735" s="175"/>
      <c r="T735" s="175"/>
      <c r="U735" s="175"/>
      <c r="V735" s="175"/>
      <c r="W735" s="175"/>
      <c r="X735" s="175"/>
      <c r="Y735" s="175"/>
      <c r="Z735" s="175"/>
      <c r="AA735" s="175"/>
      <c r="AB735" s="175"/>
      <c r="AC735" s="175"/>
      <c r="AD735" s="1114"/>
      <c r="AE735" s="1114"/>
      <c r="AF735" s="1114"/>
      <c r="AG735" s="1114"/>
      <c r="AH735" s="1114"/>
      <c r="AI735" s="173"/>
      <c r="AJ735" s="173"/>
      <c r="AK735" s="173"/>
      <c r="AL735" s="173"/>
      <c r="AM735" s="330"/>
      <c r="AN735" s="330"/>
      <c r="AO735" s="194"/>
      <c r="AP735" s="330"/>
      <c r="AQ735" s="330"/>
    </row>
    <row r="736" spans="2:43">
      <c r="B736" s="183"/>
      <c r="C736" s="183"/>
      <c r="D736" s="183"/>
      <c r="E736" s="183"/>
      <c r="F736" s="183"/>
      <c r="G736" s="183"/>
      <c r="H736" s="183"/>
      <c r="I736" s="183"/>
      <c r="J736" s="183"/>
      <c r="K736" s="196"/>
      <c r="L736" s="1118"/>
      <c r="M736" s="1119"/>
      <c r="N736" s="1118"/>
      <c r="O736" s="1119"/>
      <c r="P736" s="184"/>
      <c r="Q736" s="184"/>
      <c r="R736" s="184"/>
      <c r="S736" s="175"/>
      <c r="T736" s="175"/>
      <c r="U736" s="175"/>
      <c r="V736" s="175"/>
      <c r="W736" s="175"/>
      <c r="X736" s="175"/>
      <c r="Y736" s="175"/>
      <c r="Z736" s="175"/>
      <c r="AA736" s="175"/>
      <c r="AB736" s="175"/>
      <c r="AC736" s="175"/>
      <c r="AD736" s="1114"/>
      <c r="AE736" s="1114"/>
      <c r="AF736" s="1114"/>
      <c r="AG736" s="1114"/>
      <c r="AH736" s="1114"/>
      <c r="AI736" s="173"/>
      <c r="AJ736" s="173"/>
      <c r="AK736" s="173"/>
      <c r="AL736" s="173"/>
      <c r="AM736" s="330"/>
      <c r="AN736" s="330"/>
      <c r="AO736" s="194"/>
      <c r="AP736" s="330"/>
      <c r="AQ736" s="330"/>
    </row>
    <row r="737" spans="2:43">
      <c r="B737" s="183"/>
      <c r="C737" s="183"/>
      <c r="D737" s="183"/>
      <c r="E737" s="183"/>
      <c r="F737" s="183"/>
      <c r="G737" s="183"/>
      <c r="H737" s="183"/>
      <c r="I737" s="183"/>
      <c r="J737" s="183"/>
      <c r="K737" s="196"/>
      <c r="L737" s="1118"/>
      <c r="M737" s="1119"/>
      <c r="N737" s="1118"/>
      <c r="O737" s="1119"/>
      <c r="P737" s="184"/>
      <c r="Q737" s="184"/>
      <c r="R737" s="184"/>
      <c r="S737" s="175"/>
      <c r="T737" s="175"/>
      <c r="U737" s="175"/>
      <c r="V737" s="175"/>
      <c r="W737" s="175"/>
      <c r="X737" s="175"/>
      <c r="Y737" s="175"/>
      <c r="Z737" s="175"/>
      <c r="AA737" s="175"/>
      <c r="AB737" s="175"/>
      <c r="AC737" s="175"/>
      <c r="AD737" s="1114"/>
      <c r="AE737" s="1114"/>
      <c r="AF737" s="1114"/>
      <c r="AG737" s="1114"/>
      <c r="AH737" s="1114"/>
      <c r="AI737" s="173"/>
      <c r="AJ737" s="173"/>
      <c r="AK737" s="173"/>
      <c r="AL737" s="173"/>
      <c r="AM737" s="330"/>
      <c r="AN737" s="330"/>
      <c r="AO737" s="194"/>
      <c r="AP737" s="330"/>
      <c r="AQ737" s="330"/>
    </row>
    <row r="738" spans="2:43">
      <c r="B738" s="183"/>
      <c r="C738" s="183"/>
      <c r="D738" s="183"/>
      <c r="E738" s="183"/>
      <c r="F738" s="183"/>
      <c r="G738" s="183"/>
      <c r="H738" s="183"/>
      <c r="I738" s="183"/>
      <c r="J738" s="183"/>
      <c r="K738" s="196"/>
      <c r="L738" s="1118"/>
      <c r="M738" s="1119"/>
      <c r="N738" s="1118"/>
      <c r="O738" s="1119"/>
      <c r="P738" s="184"/>
      <c r="Q738" s="184"/>
      <c r="R738" s="184"/>
      <c r="S738" s="175"/>
      <c r="T738" s="175"/>
      <c r="U738" s="175"/>
      <c r="V738" s="175"/>
      <c r="W738" s="175"/>
      <c r="X738" s="175"/>
      <c r="Y738" s="175"/>
      <c r="Z738" s="175"/>
      <c r="AA738" s="175"/>
      <c r="AB738" s="175"/>
      <c r="AC738" s="175"/>
      <c r="AD738" s="1114"/>
      <c r="AE738" s="1114"/>
      <c r="AF738" s="1114"/>
      <c r="AG738" s="1114"/>
      <c r="AH738" s="1114"/>
      <c r="AI738" s="173"/>
      <c r="AJ738" s="173"/>
      <c r="AK738" s="173"/>
      <c r="AL738" s="173"/>
      <c r="AM738" s="330"/>
      <c r="AN738" s="330"/>
      <c r="AO738" s="194"/>
      <c r="AP738" s="330"/>
      <c r="AQ738" s="330"/>
    </row>
    <row r="739" spans="2:43">
      <c r="B739" s="183"/>
      <c r="C739" s="183"/>
      <c r="D739" s="183"/>
      <c r="E739" s="183"/>
      <c r="F739" s="183"/>
      <c r="G739" s="183"/>
      <c r="H739" s="183"/>
      <c r="I739" s="183"/>
      <c r="J739" s="183"/>
      <c r="K739" s="196"/>
      <c r="L739" s="1118"/>
      <c r="M739" s="1119"/>
      <c r="N739" s="1118"/>
      <c r="O739" s="1119"/>
      <c r="P739" s="184"/>
      <c r="Q739" s="184"/>
      <c r="R739" s="184"/>
      <c r="S739" s="175"/>
      <c r="T739" s="175"/>
      <c r="U739" s="175"/>
      <c r="V739" s="175"/>
      <c r="W739" s="175"/>
      <c r="X739" s="175"/>
      <c r="Y739" s="175"/>
      <c r="Z739" s="175"/>
      <c r="AA739" s="175"/>
      <c r="AB739" s="175"/>
      <c r="AC739" s="175"/>
      <c r="AD739" s="1114"/>
      <c r="AE739" s="1114"/>
      <c r="AF739" s="1114"/>
      <c r="AG739" s="1114"/>
      <c r="AH739" s="1114"/>
      <c r="AI739" s="173"/>
      <c r="AJ739" s="173"/>
      <c r="AK739" s="173"/>
      <c r="AL739" s="173"/>
      <c r="AM739" s="330"/>
      <c r="AN739" s="330"/>
      <c r="AO739" s="194"/>
      <c r="AP739" s="330"/>
      <c r="AQ739" s="330"/>
    </row>
    <row r="740" spans="2:43">
      <c r="B740" s="183"/>
      <c r="C740" s="183"/>
      <c r="D740" s="183"/>
      <c r="E740" s="183"/>
      <c r="F740" s="183"/>
      <c r="G740" s="183"/>
      <c r="H740" s="183"/>
      <c r="I740" s="183"/>
      <c r="J740" s="183"/>
      <c r="K740" s="196"/>
      <c r="L740" s="1118"/>
      <c r="M740" s="1119"/>
      <c r="N740" s="1118"/>
      <c r="O740" s="1119"/>
      <c r="P740" s="184"/>
      <c r="Q740" s="184"/>
      <c r="R740" s="184"/>
      <c r="S740" s="175"/>
      <c r="T740" s="175"/>
      <c r="U740" s="175"/>
      <c r="V740" s="175"/>
      <c r="W740" s="175"/>
      <c r="X740" s="175"/>
      <c r="Y740" s="175"/>
      <c r="Z740" s="175"/>
      <c r="AA740" s="175"/>
      <c r="AB740" s="175"/>
      <c r="AC740" s="175"/>
      <c r="AD740" s="1114"/>
      <c r="AE740" s="1114"/>
      <c r="AF740" s="1114"/>
      <c r="AG740" s="1114"/>
      <c r="AH740" s="1114"/>
      <c r="AI740" s="173"/>
      <c r="AJ740" s="173"/>
      <c r="AK740" s="173"/>
      <c r="AL740" s="173"/>
      <c r="AM740" s="330"/>
      <c r="AN740" s="330"/>
      <c r="AO740" s="194"/>
      <c r="AP740" s="330"/>
      <c r="AQ740" s="330"/>
    </row>
    <row r="741" spans="2:43">
      <c r="B741" s="183"/>
      <c r="C741" s="183"/>
      <c r="D741" s="183"/>
      <c r="E741" s="183"/>
      <c r="F741" s="183"/>
      <c r="G741" s="183"/>
      <c r="H741" s="183"/>
      <c r="I741" s="183"/>
      <c r="J741" s="183"/>
      <c r="K741" s="196"/>
      <c r="L741" s="1118"/>
      <c r="M741" s="1119"/>
      <c r="N741" s="1118"/>
      <c r="O741" s="1119"/>
      <c r="P741" s="184"/>
      <c r="Q741" s="184"/>
      <c r="R741" s="184"/>
      <c r="S741" s="175"/>
      <c r="T741" s="175"/>
      <c r="U741" s="175"/>
      <c r="V741" s="175"/>
      <c r="W741" s="175"/>
      <c r="X741" s="175"/>
      <c r="Y741" s="175"/>
      <c r="Z741" s="175"/>
      <c r="AA741" s="175"/>
      <c r="AB741" s="175"/>
      <c r="AC741" s="175"/>
      <c r="AD741" s="1114"/>
      <c r="AE741" s="1114"/>
      <c r="AF741" s="1114"/>
      <c r="AG741" s="1114"/>
      <c r="AH741" s="1114"/>
      <c r="AI741" s="173"/>
      <c r="AJ741" s="173"/>
      <c r="AK741" s="173"/>
      <c r="AL741" s="173"/>
      <c r="AM741" s="330"/>
      <c r="AN741" s="330"/>
      <c r="AO741" s="194"/>
      <c r="AP741" s="330"/>
      <c r="AQ741" s="330"/>
    </row>
    <row r="742" spans="2:43">
      <c r="B742" s="183"/>
      <c r="C742" s="183"/>
      <c r="D742" s="183"/>
      <c r="E742" s="183"/>
      <c r="F742" s="183"/>
      <c r="G742" s="183"/>
      <c r="H742" s="183"/>
      <c r="I742" s="183"/>
      <c r="J742" s="183"/>
      <c r="K742" s="196"/>
      <c r="L742" s="1118"/>
      <c r="M742" s="1119"/>
      <c r="N742" s="1118"/>
      <c r="O742" s="1119"/>
      <c r="P742" s="184"/>
      <c r="Q742" s="184"/>
      <c r="R742" s="184"/>
      <c r="S742" s="175"/>
      <c r="T742" s="175"/>
      <c r="U742" s="175"/>
      <c r="V742" s="175"/>
      <c r="W742" s="175"/>
      <c r="X742" s="175"/>
      <c r="Y742" s="175"/>
      <c r="Z742" s="175"/>
      <c r="AA742" s="175"/>
      <c r="AB742" s="175"/>
      <c r="AC742" s="175"/>
      <c r="AD742" s="1114"/>
      <c r="AE742" s="1114"/>
      <c r="AF742" s="1114"/>
      <c r="AG742" s="1114"/>
      <c r="AH742" s="1114"/>
      <c r="AI742" s="173"/>
      <c r="AJ742" s="173"/>
      <c r="AK742" s="173"/>
      <c r="AL742" s="173"/>
      <c r="AM742" s="330"/>
      <c r="AN742" s="330"/>
      <c r="AO742" s="194"/>
      <c r="AP742" s="330"/>
      <c r="AQ742" s="330"/>
    </row>
    <row r="743" spans="2:43">
      <c r="B743" s="183"/>
      <c r="C743" s="183"/>
      <c r="D743" s="183"/>
      <c r="E743" s="183"/>
      <c r="F743" s="183"/>
      <c r="G743" s="183"/>
      <c r="H743" s="183"/>
      <c r="I743" s="183"/>
      <c r="J743" s="183"/>
      <c r="K743" s="196"/>
      <c r="L743" s="1118"/>
      <c r="M743" s="1119"/>
      <c r="N743" s="1118"/>
      <c r="O743" s="1119"/>
      <c r="P743" s="184"/>
      <c r="Q743" s="184"/>
      <c r="R743" s="184"/>
      <c r="S743" s="175"/>
      <c r="T743" s="175"/>
      <c r="U743" s="175"/>
      <c r="V743" s="175"/>
      <c r="W743" s="175"/>
      <c r="X743" s="175"/>
      <c r="Y743" s="175"/>
      <c r="Z743" s="175"/>
      <c r="AA743" s="175"/>
      <c r="AB743" s="175"/>
      <c r="AC743" s="175"/>
      <c r="AD743" s="1114"/>
      <c r="AE743" s="1114"/>
      <c r="AF743" s="1114"/>
      <c r="AG743" s="1114"/>
      <c r="AH743" s="1114"/>
      <c r="AI743" s="173"/>
      <c r="AJ743" s="173"/>
      <c r="AK743" s="173"/>
      <c r="AL743" s="173"/>
      <c r="AM743" s="330"/>
      <c r="AN743" s="330"/>
      <c r="AO743" s="194"/>
      <c r="AP743" s="330"/>
      <c r="AQ743" s="330"/>
    </row>
    <row r="744" spans="2:43">
      <c r="B744" s="183"/>
      <c r="C744" s="183"/>
      <c r="D744" s="183"/>
      <c r="E744" s="183"/>
      <c r="F744" s="183"/>
      <c r="G744" s="183"/>
      <c r="H744" s="183"/>
      <c r="I744" s="183"/>
      <c r="J744" s="183"/>
      <c r="K744" s="196"/>
      <c r="L744" s="1118"/>
      <c r="M744" s="1119"/>
      <c r="N744" s="1118"/>
      <c r="O744" s="1119"/>
      <c r="P744" s="184"/>
      <c r="Q744" s="184"/>
      <c r="R744" s="184"/>
      <c r="S744" s="175"/>
      <c r="T744" s="175"/>
      <c r="U744" s="175"/>
      <c r="V744" s="175"/>
      <c r="W744" s="175"/>
      <c r="X744" s="175"/>
      <c r="Y744" s="175"/>
      <c r="Z744" s="175"/>
      <c r="AA744" s="175"/>
      <c r="AB744" s="175"/>
      <c r="AC744" s="175"/>
      <c r="AD744" s="1114"/>
      <c r="AE744" s="1114"/>
      <c r="AF744" s="1114"/>
      <c r="AG744" s="1114"/>
      <c r="AH744" s="1114"/>
      <c r="AI744" s="173"/>
      <c r="AJ744" s="173"/>
      <c r="AK744" s="173"/>
      <c r="AL744" s="173"/>
      <c r="AM744" s="330"/>
      <c r="AN744" s="330"/>
      <c r="AO744" s="194"/>
      <c r="AP744" s="330"/>
      <c r="AQ744" s="330"/>
    </row>
    <row r="745" spans="2:43">
      <c r="B745" s="183"/>
      <c r="C745" s="183"/>
      <c r="D745" s="183"/>
      <c r="E745" s="183"/>
      <c r="F745" s="183"/>
      <c r="G745" s="183"/>
      <c r="H745" s="183"/>
      <c r="I745" s="183"/>
      <c r="J745" s="183"/>
      <c r="K745" s="196"/>
      <c r="L745" s="1118"/>
      <c r="M745" s="1119"/>
      <c r="N745" s="1118"/>
      <c r="O745" s="1119"/>
      <c r="P745" s="184"/>
      <c r="Q745" s="184"/>
      <c r="R745" s="184"/>
      <c r="S745" s="175"/>
      <c r="T745" s="175"/>
      <c r="U745" s="175"/>
      <c r="V745" s="175"/>
      <c r="W745" s="175"/>
      <c r="X745" s="175"/>
      <c r="Y745" s="175"/>
      <c r="Z745" s="175"/>
      <c r="AA745" s="175"/>
      <c r="AB745" s="175"/>
      <c r="AC745" s="175"/>
      <c r="AD745" s="1114"/>
      <c r="AE745" s="1114"/>
      <c r="AF745" s="1114"/>
      <c r="AG745" s="1114"/>
      <c r="AH745" s="1114"/>
      <c r="AI745" s="173"/>
      <c r="AJ745" s="173"/>
      <c r="AK745" s="173"/>
      <c r="AL745" s="173"/>
      <c r="AM745" s="330"/>
      <c r="AN745" s="330"/>
      <c r="AO745" s="194"/>
      <c r="AP745" s="330"/>
      <c r="AQ745" s="330"/>
    </row>
    <row r="746" spans="2:43">
      <c r="B746" s="183"/>
      <c r="C746" s="183"/>
      <c r="D746" s="183"/>
      <c r="E746" s="183"/>
      <c r="F746" s="183"/>
      <c r="G746" s="183"/>
      <c r="H746" s="183"/>
      <c r="I746" s="183"/>
      <c r="J746" s="183"/>
      <c r="K746" s="196"/>
      <c r="L746" s="1118"/>
      <c r="M746" s="1119"/>
      <c r="N746" s="1118"/>
      <c r="O746" s="1119"/>
      <c r="P746" s="184"/>
      <c r="Q746" s="184"/>
      <c r="R746" s="184"/>
      <c r="S746" s="175"/>
      <c r="T746" s="175"/>
      <c r="U746" s="175"/>
      <c r="V746" s="175"/>
      <c r="W746" s="175"/>
      <c r="X746" s="175"/>
      <c r="Y746" s="175"/>
      <c r="Z746" s="175"/>
      <c r="AA746" s="175"/>
      <c r="AB746" s="175"/>
      <c r="AC746" s="175"/>
      <c r="AD746" s="1114"/>
      <c r="AE746" s="1114"/>
      <c r="AF746" s="1114"/>
      <c r="AG746" s="1114"/>
      <c r="AH746" s="1114"/>
      <c r="AI746" s="173"/>
      <c r="AJ746" s="173"/>
      <c r="AK746" s="173"/>
      <c r="AL746" s="173"/>
      <c r="AM746" s="330"/>
      <c r="AN746" s="330"/>
      <c r="AO746" s="194"/>
      <c r="AP746" s="330"/>
      <c r="AQ746" s="330"/>
    </row>
    <row r="747" spans="2:43">
      <c r="B747" s="183"/>
      <c r="C747" s="183"/>
      <c r="D747" s="183"/>
      <c r="E747" s="183"/>
      <c r="F747" s="183"/>
      <c r="G747" s="183"/>
      <c r="H747" s="183"/>
      <c r="I747" s="183"/>
      <c r="J747" s="183"/>
      <c r="K747" s="196"/>
      <c r="L747" s="1118"/>
      <c r="M747" s="1119"/>
      <c r="N747" s="1118"/>
      <c r="O747" s="1119"/>
      <c r="P747" s="184"/>
      <c r="Q747" s="184"/>
      <c r="R747" s="184"/>
      <c r="S747" s="175"/>
      <c r="T747" s="175"/>
      <c r="U747" s="175"/>
      <c r="V747" s="175"/>
      <c r="W747" s="175"/>
      <c r="X747" s="175"/>
      <c r="Y747" s="175"/>
      <c r="Z747" s="175"/>
      <c r="AA747" s="175"/>
      <c r="AB747" s="175"/>
      <c r="AC747" s="175"/>
      <c r="AD747" s="1114"/>
      <c r="AE747" s="1114"/>
      <c r="AF747" s="1114"/>
      <c r="AG747" s="1114"/>
      <c r="AH747" s="1114"/>
      <c r="AI747" s="173"/>
      <c r="AJ747" s="173"/>
      <c r="AK747" s="173"/>
      <c r="AL747" s="173"/>
      <c r="AM747" s="330"/>
      <c r="AN747" s="330"/>
      <c r="AO747" s="194"/>
      <c r="AP747" s="330"/>
      <c r="AQ747" s="330"/>
    </row>
    <row r="748" spans="2:43">
      <c r="B748" s="183"/>
      <c r="C748" s="183"/>
      <c r="D748" s="183"/>
      <c r="E748" s="183"/>
      <c r="F748" s="183"/>
      <c r="G748" s="183"/>
      <c r="H748" s="183"/>
      <c r="I748" s="183"/>
      <c r="J748" s="183"/>
      <c r="K748" s="196"/>
      <c r="L748" s="1118"/>
      <c r="M748" s="1119"/>
      <c r="N748" s="1118"/>
      <c r="O748" s="1119"/>
      <c r="P748" s="184"/>
      <c r="Q748" s="184"/>
      <c r="R748" s="184"/>
      <c r="S748" s="175"/>
      <c r="T748" s="175"/>
      <c r="U748" s="175"/>
      <c r="V748" s="175"/>
      <c r="W748" s="175"/>
      <c r="X748" s="175"/>
      <c r="Y748" s="175"/>
      <c r="Z748" s="175"/>
      <c r="AA748" s="175"/>
      <c r="AB748" s="175"/>
      <c r="AC748" s="175"/>
      <c r="AD748" s="1114"/>
      <c r="AE748" s="1114"/>
      <c r="AF748" s="1114"/>
      <c r="AG748" s="1114"/>
      <c r="AH748" s="1114"/>
      <c r="AI748" s="173"/>
      <c r="AJ748" s="173"/>
      <c r="AK748" s="173"/>
      <c r="AL748" s="173"/>
      <c r="AM748" s="330"/>
      <c r="AN748" s="330"/>
      <c r="AO748" s="194"/>
      <c r="AP748" s="330"/>
      <c r="AQ748" s="330"/>
    </row>
    <row r="749" spans="2:43">
      <c r="B749" s="183"/>
      <c r="C749" s="183"/>
      <c r="D749" s="183"/>
      <c r="E749" s="183"/>
      <c r="F749" s="183"/>
      <c r="G749" s="183"/>
      <c r="H749" s="183"/>
      <c r="I749" s="183"/>
      <c r="J749" s="183"/>
      <c r="K749" s="196"/>
      <c r="L749" s="1118"/>
      <c r="M749" s="1119"/>
      <c r="N749" s="1118"/>
      <c r="O749" s="1119"/>
      <c r="P749" s="184"/>
      <c r="Q749" s="184"/>
      <c r="R749" s="184"/>
      <c r="S749" s="175"/>
      <c r="T749" s="175"/>
      <c r="U749" s="175"/>
      <c r="V749" s="175"/>
      <c r="W749" s="175"/>
      <c r="X749" s="175"/>
      <c r="Y749" s="175"/>
      <c r="Z749" s="175"/>
      <c r="AA749" s="175"/>
      <c r="AB749" s="175"/>
      <c r="AC749" s="175"/>
      <c r="AD749" s="1114"/>
      <c r="AE749" s="1114"/>
      <c r="AF749" s="1114"/>
      <c r="AG749" s="1114"/>
      <c r="AH749" s="1114"/>
      <c r="AI749" s="173"/>
      <c r="AJ749" s="173"/>
      <c r="AK749" s="173"/>
      <c r="AL749" s="173"/>
      <c r="AM749" s="330"/>
      <c r="AN749" s="330"/>
      <c r="AO749" s="194"/>
      <c r="AP749" s="330"/>
      <c r="AQ749" s="330"/>
    </row>
    <row r="750" spans="2:43">
      <c r="B750" s="183"/>
      <c r="C750" s="183"/>
      <c r="D750" s="183"/>
      <c r="E750" s="183"/>
      <c r="F750" s="183"/>
      <c r="G750" s="183"/>
      <c r="H750" s="183"/>
      <c r="I750" s="183"/>
      <c r="J750" s="183"/>
      <c r="K750" s="196"/>
      <c r="L750" s="1118"/>
      <c r="M750" s="1119"/>
      <c r="N750" s="1118"/>
      <c r="O750" s="1119"/>
      <c r="P750" s="184"/>
      <c r="Q750" s="184"/>
      <c r="R750" s="184"/>
      <c r="S750" s="175"/>
      <c r="T750" s="175"/>
      <c r="U750" s="175"/>
      <c r="V750" s="175"/>
      <c r="W750" s="175"/>
      <c r="X750" s="175"/>
      <c r="Y750" s="175"/>
      <c r="Z750" s="175"/>
      <c r="AA750" s="175"/>
      <c r="AB750" s="175"/>
      <c r="AC750" s="175"/>
      <c r="AD750" s="1114"/>
      <c r="AE750" s="1114"/>
      <c r="AF750" s="1114"/>
      <c r="AG750" s="1114"/>
      <c r="AH750" s="1114"/>
      <c r="AI750" s="173"/>
      <c r="AJ750" s="173"/>
      <c r="AK750" s="173"/>
      <c r="AL750" s="173"/>
      <c r="AM750" s="330"/>
      <c r="AN750" s="330"/>
      <c r="AO750" s="194"/>
      <c r="AP750" s="330"/>
      <c r="AQ750" s="330"/>
    </row>
    <row r="751" spans="2:43">
      <c r="B751" s="183"/>
      <c r="C751" s="183"/>
      <c r="D751" s="183"/>
      <c r="E751" s="183"/>
      <c r="F751" s="183"/>
      <c r="G751" s="183"/>
      <c r="H751" s="183"/>
      <c r="I751" s="183"/>
      <c r="J751" s="183"/>
      <c r="K751" s="196"/>
      <c r="L751" s="1118"/>
      <c r="M751" s="1119"/>
      <c r="N751" s="1118"/>
      <c r="O751" s="1119"/>
      <c r="P751" s="184"/>
      <c r="Q751" s="184"/>
      <c r="R751" s="184"/>
      <c r="S751" s="175"/>
      <c r="T751" s="175"/>
      <c r="U751" s="175"/>
      <c r="V751" s="175"/>
      <c r="W751" s="175"/>
      <c r="X751" s="175"/>
      <c r="Y751" s="175"/>
      <c r="Z751" s="175"/>
      <c r="AA751" s="175"/>
      <c r="AB751" s="175"/>
      <c r="AC751" s="175"/>
      <c r="AD751" s="1114"/>
      <c r="AE751" s="1114"/>
      <c r="AF751" s="1114"/>
      <c r="AG751" s="1114"/>
      <c r="AH751" s="1114"/>
      <c r="AI751" s="173"/>
      <c r="AJ751" s="173"/>
      <c r="AK751" s="173"/>
      <c r="AL751" s="173"/>
      <c r="AM751" s="330"/>
      <c r="AN751" s="330"/>
      <c r="AO751" s="194"/>
      <c r="AP751" s="330"/>
      <c r="AQ751" s="330"/>
    </row>
    <row r="752" spans="2:43">
      <c r="B752" s="183"/>
      <c r="C752" s="183"/>
      <c r="D752" s="183"/>
      <c r="E752" s="183"/>
      <c r="F752" s="183"/>
      <c r="G752" s="183"/>
      <c r="H752" s="183"/>
      <c r="I752" s="183"/>
      <c r="J752" s="183"/>
      <c r="K752" s="196"/>
      <c r="L752" s="1118"/>
      <c r="M752" s="1119"/>
      <c r="N752" s="1118"/>
      <c r="O752" s="1119"/>
      <c r="P752" s="184"/>
      <c r="Q752" s="184"/>
      <c r="R752" s="184"/>
      <c r="S752" s="175"/>
      <c r="T752" s="175"/>
      <c r="U752" s="175"/>
      <c r="V752" s="175"/>
      <c r="W752" s="175"/>
      <c r="X752" s="175"/>
      <c r="Y752" s="175"/>
      <c r="Z752" s="175"/>
      <c r="AA752" s="175"/>
      <c r="AB752" s="175"/>
      <c r="AC752" s="175"/>
      <c r="AD752" s="1114"/>
      <c r="AE752" s="1114"/>
      <c r="AF752" s="1114"/>
      <c r="AG752" s="1114"/>
      <c r="AH752" s="1114"/>
      <c r="AI752" s="173"/>
      <c r="AJ752" s="173"/>
      <c r="AK752" s="173"/>
      <c r="AL752" s="173"/>
      <c r="AM752" s="330"/>
      <c r="AN752" s="330"/>
      <c r="AO752" s="194"/>
      <c r="AP752" s="330"/>
      <c r="AQ752" s="330"/>
    </row>
    <row r="753" spans="2:43">
      <c r="B753" s="183"/>
      <c r="C753" s="183"/>
      <c r="D753" s="183"/>
      <c r="E753" s="183"/>
      <c r="F753" s="183"/>
      <c r="G753" s="183"/>
      <c r="H753" s="183"/>
      <c r="I753" s="183"/>
      <c r="J753" s="183"/>
      <c r="K753" s="196"/>
      <c r="L753" s="1118"/>
      <c r="M753" s="1119"/>
      <c r="N753" s="1118"/>
      <c r="O753" s="1119"/>
      <c r="P753" s="184"/>
      <c r="Q753" s="184"/>
      <c r="R753" s="184"/>
      <c r="S753" s="175"/>
      <c r="T753" s="175"/>
      <c r="U753" s="175"/>
      <c r="V753" s="175"/>
      <c r="W753" s="175"/>
      <c r="X753" s="175"/>
      <c r="Y753" s="175"/>
      <c r="Z753" s="175"/>
      <c r="AA753" s="175"/>
      <c r="AB753" s="175"/>
      <c r="AC753" s="175"/>
      <c r="AD753" s="1114"/>
      <c r="AE753" s="1114"/>
      <c r="AF753" s="1114"/>
      <c r="AG753" s="1114"/>
      <c r="AH753" s="1114"/>
      <c r="AI753" s="173"/>
      <c r="AJ753" s="173"/>
      <c r="AK753" s="173"/>
      <c r="AL753" s="173"/>
      <c r="AM753" s="330"/>
      <c r="AN753" s="330"/>
      <c r="AO753" s="194"/>
      <c r="AP753" s="330"/>
      <c r="AQ753" s="330"/>
    </row>
    <row r="754" spans="2:43">
      <c r="B754" s="183"/>
      <c r="C754" s="183"/>
      <c r="D754" s="183"/>
      <c r="E754" s="183"/>
      <c r="F754" s="183"/>
      <c r="G754" s="183"/>
      <c r="H754" s="183"/>
      <c r="I754" s="183"/>
      <c r="J754" s="183"/>
      <c r="K754" s="196"/>
      <c r="L754" s="1118"/>
      <c r="M754" s="1119"/>
      <c r="N754" s="1118"/>
      <c r="O754" s="1119"/>
      <c r="P754" s="184"/>
      <c r="Q754" s="184"/>
      <c r="R754" s="184"/>
      <c r="S754" s="175"/>
      <c r="T754" s="175"/>
      <c r="U754" s="175"/>
      <c r="V754" s="175"/>
      <c r="W754" s="175"/>
      <c r="X754" s="175"/>
      <c r="Y754" s="175"/>
      <c r="Z754" s="175"/>
      <c r="AA754" s="175"/>
      <c r="AB754" s="175"/>
      <c r="AC754" s="175"/>
      <c r="AD754" s="1114"/>
      <c r="AE754" s="1114"/>
      <c r="AF754" s="1114"/>
      <c r="AG754" s="1114"/>
      <c r="AH754" s="1114"/>
      <c r="AI754" s="173"/>
      <c r="AJ754" s="173"/>
      <c r="AK754" s="173"/>
      <c r="AL754" s="173"/>
      <c r="AM754" s="330"/>
      <c r="AN754" s="330"/>
      <c r="AO754" s="194"/>
      <c r="AP754" s="330"/>
      <c r="AQ754" s="330"/>
    </row>
    <row r="755" spans="2:43">
      <c r="B755" s="183"/>
      <c r="C755" s="183"/>
      <c r="D755" s="183"/>
      <c r="E755" s="183"/>
      <c r="F755" s="183"/>
      <c r="G755" s="183"/>
      <c r="H755" s="183"/>
      <c r="I755" s="183"/>
      <c r="J755" s="183"/>
      <c r="K755" s="196"/>
      <c r="L755" s="1118"/>
      <c r="M755" s="1119"/>
      <c r="N755" s="1118"/>
      <c r="O755" s="1119"/>
      <c r="P755" s="184"/>
      <c r="Q755" s="184"/>
      <c r="R755" s="184"/>
      <c r="S755" s="175"/>
      <c r="T755" s="175"/>
      <c r="U755" s="175"/>
      <c r="V755" s="175"/>
      <c r="W755" s="175"/>
      <c r="X755" s="175"/>
      <c r="Y755" s="175"/>
      <c r="Z755" s="175"/>
      <c r="AA755" s="175"/>
      <c r="AB755" s="175"/>
      <c r="AC755" s="175"/>
      <c r="AD755" s="1114"/>
      <c r="AE755" s="1114"/>
      <c r="AF755" s="1114"/>
      <c r="AG755" s="1114"/>
      <c r="AH755" s="1114"/>
      <c r="AI755" s="173"/>
      <c r="AJ755" s="173"/>
      <c r="AK755" s="173"/>
      <c r="AL755" s="173"/>
      <c r="AM755" s="330"/>
      <c r="AN755" s="330"/>
      <c r="AO755" s="194"/>
      <c r="AP755" s="330"/>
      <c r="AQ755" s="330"/>
    </row>
    <row r="756" spans="2:43">
      <c r="B756" s="183"/>
      <c r="C756" s="183"/>
      <c r="D756" s="183"/>
      <c r="E756" s="183"/>
      <c r="F756" s="183"/>
      <c r="G756" s="183"/>
      <c r="H756" s="183"/>
      <c r="I756" s="183"/>
      <c r="J756" s="183"/>
      <c r="K756" s="196"/>
      <c r="L756" s="1118"/>
      <c r="M756" s="1119"/>
      <c r="N756" s="1118"/>
      <c r="O756" s="1119"/>
      <c r="P756" s="184"/>
      <c r="Q756" s="184"/>
      <c r="R756" s="184"/>
      <c r="S756" s="175"/>
      <c r="T756" s="175"/>
      <c r="U756" s="175"/>
      <c r="V756" s="175"/>
      <c r="W756" s="175"/>
      <c r="X756" s="175"/>
      <c r="Y756" s="175"/>
      <c r="Z756" s="175"/>
      <c r="AA756" s="175"/>
      <c r="AB756" s="175"/>
      <c r="AC756" s="175"/>
      <c r="AD756" s="1114"/>
      <c r="AE756" s="1114"/>
      <c r="AF756" s="1114"/>
      <c r="AG756" s="1114"/>
      <c r="AH756" s="1114"/>
      <c r="AI756" s="173"/>
      <c r="AJ756" s="173"/>
      <c r="AK756" s="173"/>
      <c r="AL756" s="173"/>
      <c r="AM756" s="330"/>
      <c r="AN756" s="330"/>
      <c r="AO756" s="194"/>
      <c r="AP756" s="330"/>
      <c r="AQ756" s="330"/>
    </row>
    <row r="757" spans="2:43">
      <c r="B757" s="183"/>
      <c r="C757" s="183"/>
      <c r="D757" s="183"/>
      <c r="E757" s="183"/>
      <c r="F757" s="183"/>
      <c r="G757" s="183"/>
      <c r="H757" s="183"/>
      <c r="I757" s="183"/>
      <c r="J757" s="183"/>
      <c r="K757" s="196"/>
      <c r="L757" s="1118"/>
      <c r="M757" s="1119"/>
      <c r="N757" s="1118"/>
      <c r="O757" s="1119"/>
      <c r="P757" s="184"/>
      <c r="Q757" s="184"/>
      <c r="R757" s="184"/>
      <c r="S757" s="175"/>
      <c r="T757" s="175"/>
      <c r="U757" s="175"/>
      <c r="V757" s="175"/>
      <c r="W757" s="175"/>
      <c r="X757" s="175"/>
      <c r="Y757" s="175"/>
      <c r="Z757" s="175"/>
      <c r="AA757" s="175"/>
      <c r="AB757" s="175"/>
      <c r="AC757" s="175"/>
      <c r="AD757" s="1114"/>
      <c r="AE757" s="1114"/>
      <c r="AF757" s="1114"/>
      <c r="AG757" s="1114"/>
      <c r="AH757" s="1114"/>
      <c r="AI757" s="173"/>
      <c r="AJ757" s="173"/>
      <c r="AK757" s="173"/>
      <c r="AL757" s="173"/>
      <c r="AM757" s="330"/>
      <c r="AN757" s="330"/>
      <c r="AO757" s="194"/>
      <c r="AP757" s="330"/>
      <c r="AQ757" s="330"/>
    </row>
    <row r="758" spans="2:43">
      <c r="B758" s="183"/>
      <c r="C758" s="183"/>
      <c r="D758" s="183"/>
      <c r="E758" s="183"/>
      <c r="F758" s="183"/>
      <c r="G758" s="183"/>
      <c r="H758" s="183"/>
      <c r="I758" s="183"/>
      <c r="J758" s="183"/>
      <c r="K758" s="196"/>
      <c r="L758" s="1118"/>
      <c r="M758" s="1119"/>
      <c r="N758" s="1118"/>
      <c r="O758" s="1119"/>
      <c r="P758" s="184"/>
      <c r="Q758" s="184"/>
      <c r="R758" s="184"/>
      <c r="S758" s="175"/>
      <c r="T758" s="175"/>
      <c r="U758" s="175"/>
      <c r="V758" s="175"/>
      <c r="W758" s="175"/>
      <c r="X758" s="175"/>
      <c r="Y758" s="175"/>
      <c r="Z758" s="175"/>
      <c r="AA758" s="175"/>
      <c r="AB758" s="175"/>
      <c r="AC758" s="175"/>
      <c r="AD758" s="1114"/>
      <c r="AE758" s="1114"/>
      <c r="AF758" s="1114"/>
      <c r="AG758" s="1114"/>
      <c r="AH758" s="1114"/>
      <c r="AI758" s="173"/>
      <c r="AJ758" s="173"/>
      <c r="AK758" s="173"/>
      <c r="AL758" s="173"/>
      <c r="AM758" s="330"/>
      <c r="AN758" s="330"/>
      <c r="AO758" s="194"/>
      <c r="AP758" s="330"/>
      <c r="AQ758" s="330"/>
    </row>
    <row r="759" spans="2:43">
      <c r="B759" s="183"/>
      <c r="C759" s="183"/>
      <c r="D759" s="183"/>
      <c r="E759" s="183"/>
      <c r="F759" s="183"/>
      <c r="G759" s="183"/>
      <c r="H759" s="183"/>
      <c r="I759" s="183"/>
      <c r="J759" s="183"/>
      <c r="K759" s="196"/>
      <c r="L759" s="1118"/>
      <c r="M759" s="1119"/>
      <c r="N759" s="1118"/>
      <c r="O759" s="1119"/>
      <c r="P759" s="184"/>
      <c r="Q759" s="184"/>
      <c r="R759" s="184"/>
      <c r="S759" s="175"/>
      <c r="T759" s="175"/>
      <c r="U759" s="175"/>
      <c r="V759" s="175"/>
      <c r="W759" s="175"/>
      <c r="X759" s="175"/>
      <c r="Y759" s="175"/>
      <c r="Z759" s="175"/>
      <c r="AA759" s="175"/>
      <c r="AB759" s="175"/>
      <c r="AC759" s="175"/>
      <c r="AD759" s="1114"/>
      <c r="AE759" s="1114"/>
      <c r="AF759" s="1114"/>
      <c r="AG759" s="1114"/>
      <c r="AH759" s="1114"/>
      <c r="AI759" s="173"/>
      <c r="AJ759" s="173"/>
      <c r="AK759" s="173"/>
      <c r="AL759" s="173"/>
      <c r="AM759" s="330"/>
      <c r="AN759" s="330"/>
      <c r="AO759" s="194"/>
      <c r="AP759" s="330"/>
      <c r="AQ759" s="330"/>
    </row>
    <row r="760" spans="2:43">
      <c r="B760" s="183"/>
      <c r="C760" s="183"/>
      <c r="D760" s="183"/>
      <c r="E760" s="183"/>
      <c r="F760" s="183"/>
      <c r="G760" s="183"/>
      <c r="H760" s="183"/>
      <c r="I760" s="183"/>
      <c r="J760" s="183"/>
      <c r="K760" s="196"/>
      <c r="L760" s="1118"/>
      <c r="M760" s="1119"/>
      <c r="N760" s="1118"/>
      <c r="O760" s="1119"/>
      <c r="P760" s="184"/>
      <c r="Q760" s="184"/>
      <c r="R760" s="184"/>
      <c r="S760" s="175"/>
      <c r="T760" s="175"/>
      <c r="U760" s="175"/>
      <c r="V760" s="175"/>
      <c r="W760" s="175"/>
      <c r="X760" s="175"/>
      <c r="Y760" s="175"/>
      <c r="Z760" s="175"/>
      <c r="AA760" s="175"/>
      <c r="AB760" s="175"/>
      <c r="AC760" s="175"/>
      <c r="AD760" s="1114"/>
      <c r="AE760" s="1114"/>
      <c r="AF760" s="1114"/>
      <c r="AG760" s="1114"/>
      <c r="AH760" s="1114"/>
      <c r="AI760" s="173"/>
      <c r="AJ760" s="173"/>
      <c r="AK760" s="173"/>
      <c r="AL760" s="173"/>
      <c r="AM760" s="330"/>
      <c r="AN760" s="330"/>
      <c r="AO760" s="194"/>
      <c r="AP760" s="330"/>
      <c r="AQ760" s="330"/>
    </row>
    <row r="761" spans="2:43">
      <c r="B761" s="183"/>
      <c r="C761" s="183"/>
      <c r="D761" s="183"/>
      <c r="E761" s="183"/>
      <c r="F761" s="183"/>
      <c r="G761" s="183"/>
      <c r="H761" s="183"/>
      <c r="I761" s="183"/>
      <c r="J761" s="183"/>
      <c r="K761" s="196"/>
      <c r="L761" s="1118"/>
      <c r="M761" s="1119"/>
      <c r="N761" s="1118"/>
      <c r="O761" s="1119"/>
      <c r="P761" s="184"/>
      <c r="Q761" s="184"/>
      <c r="R761" s="184"/>
      <c r="S761" s="175"/>
      <c r="T761" s="175"/>
      <c r="U761" s="175"/>
      <c r="V761" s="175"/>
      <c r="W761" s="175"/>
      <c r="X761" s="175"/>
      <c r="Y761" s="175"/>
      <c r="Z761" s="175"/>
      <c r="AA761" s="175"/>
      <c r="AB761" s="175"/>
      <c r="AC761" s="175"/>
      <c r="AD761" s="1114"/>
      <c r="AE761" s="1114"/>
      <c r="AF761" s="1114"/>
      <c r="AG761" s="1114"/>
      <c r="AH761" s="1114"/>
      <c r="AI761" s="173"/>
      <c r="AJ761" s="173"/>
      <c r="AK761" s="173"/>
      <c r="AL761" s="173"/>
      <c r="AM761" s="330"/>
      <c r="AN761" s="330"/>
      <c r="AO761" s="194"/>
      <c r="AP761" s="330"/>
      <c r="AQ761" s="330"/>
    </row>
    <row r="762" spans="2:43">
      <c r="B762" s="183"/>
      <c r="C762" s="183"/>
      <c r="D762" s="183"/>
      <c r="E762" s="183"/>
      <c r="F762" s="183"/>
      <c r="G762" s="183"/>
      <c r="H762" s="183"/>
      <c r="I762" s="183"/>
      <c r="J762" s="183"/>
      <c r="K762" s="196"/>
      <c r="L762" s="1118"/>
      <c r="M762" s="1119"/>
      <c r="N762" s="1118"/>
      <c r="O762" s="1119"/>
      <c r="P762" s="184"/>
      <c r="Q762" s="184"/>
      <c r="R762" s="184"/>
      <c r="S762" s="175"/>
      <c r="T762" s="175"/>
      <c r="U762" s="175"/>
      <c r="V762" s="175"/>
      <c r="W762" s="175"/>
      <c r="X762" s="175"/>
      <c r="Y762" s="175"/>
      <c r="Z762" s="175"/>
      <c r="AA762" s="175"/>
      <c r="AB762" s="175"/>
      <c r="AC762" s="175"/>
      <c r="AD762" s="1114"/>
      <c r="AE762" s="1114"/>
      <c r="AF762" s="1114"/>
      <c r="AG762" s="1114"/>
      <c r="AH762" s="1114"/>
      <c r="AI762" s="173"/>
      <c r="AJ762" s="173"/>
      <c r="AK762" s="173"/>
      <c r="AL762" s="173"/>
      <c r="AM762" s="330"/>
      <c r="AN762" s="330"/>
      <c r="AO762" s="194"/>
      <c r="AP762" s="330"/>
      <c r="AQ762" s="330"/>
    </row>
    <row r="763" spans="2:43">
      <c r="B763" s="183"/>
      <c r="C763" s="183"/>
      <c r="D763" s="183"/>
      <c r="E763" s="183"/>
      <c r="F763" s="183"/>
      <c r="G763" s="183"/>
      <c r="H763" s="183"/>
      <c r="I763" s="183"/>
      <c r="J763" s="183"/>
      <c r="K763" s="196"/>
      <c r="L763" s="1118"/>
      <c r="M763" s="1119"/>
      <c r="N763" s="1118"/>
      <c r="O763" s="1119"/>
      <c r="P763" s="184"/>
      <c r="Q763" s="184"/>
      <c r="R763" s="184"/>
      <c r="S763" s="175"/>
      <c r="T763" s="175"/>
      <c r="U763" s="175"/>
      <c r="V763" s="175"/>
      <c r="W763" s="175"/>
      <c r="X763" s="175"/>
      <c r="Y763" s="175"/>
      <c r="Z763" s="175"/>
      <c r="AA763" s="175"/>
      <c r="AB763" s="175"/>
      <c r="AC763" s="175"/>
      <c r="AD763" s="1114"/>
      <c r="AE763" s="1114"/>
      <c r="AF763" s="1114"/>
      <c r="AG763" s="1114"/>
      <c r="AH763" s="1114"/>
      <c r="AI763" s="173"/>
      <c r="AJ763" s="173"/>
      <c r="AK763" s="173"/>
      <c r="AL763" s="173"/>
      <c r="AM763" s="330"/>
      <c r="AN763" s="330"/>
      <c r="AO763" s="194"/>
      <c r="AP763" s="330"/>
      <c r="AQ763" s="330"/>
    </row>
    <row r="764" spans="2:43">
      <c r="B764" s="183"/>
      <c r="C764" s="183"/>
      <c r="D764" s="183"/>
      <c r="E764" s="183"/>
      <c r="F764" s="183"/>
      <c r="G764" s="183"/>
      <c r="H764" s="183"/>
      <c r="I764" s="183"/>
      <c r="J764" s="183"/>
      <c r="K764" s="196"/>
      <c r="L764" s="1118"/>
      <c r="M764" s="1119"/>
      <c r="N764" s="1118"/>
      <c r="O764" s="1119"/>
      <c r="P764" s="184"/>
      <c r="Q764" s="184"/>
      <c r="R764" s="184"/>
      <c r="S764" s="175"/>
      <c r="T764" s="175"/>
      <c r="U764" s="175"/>
      <c r="V764" s="175"/>
      <c r="W764" s="175"/>
      <c r="X764" s="175"/>
      <c r="Y764" s="175"/>
      <c r="Z764" s="175"/>
      <c r="AA764" s="175"/>
      <c r="AB764" s="175"/>
      <c r="AC764" s="175"/>
      <c r="AD764" s="1114"/>
      <c r="AE764" s="1114"/>
      <c r="AF764" s="1114"/>
      <c r="AG764" s="1114"/>
      <c r="AH764" s="1114"/>
      <c r="AI764" s="173"/>
      <c r="AJ764" s="173"/>
      <c r="AK764" s="173"/>
      <c r="AL764" s="173"/>
      <c r="AM764" s="330"/>
      <c r="AN764" s="330"/>
      <c r="AO764" s="194"/>
      <c r="AP764" s="330"/>
      <c r="AQ764" s="330"/>
    </row>
    <row r="765" spans="2:43">
      <c r="B765" s="183"/>
      <c r="C765" s="183"/>
      <c r="D765" s="183"/>
      <c r="E765" s="183"/>
      <c r="F765" s="183"/>
      <c r="G765" s="183"/>
      <c r="H765" s="183"/>
      <c r="I765" s="183"/>
      <c r="J765" s="183"/>
      <c r="K765" s="196"/>
      <c r="L765" s="1118"/>
      <c r="M765" s="1119"/>
      <c r="N765" s="1118"/>
      <c r="O765" s="1119"/>
      <c r="P765" s="184"/>
      <c r="Q765" s="184"/>
      <c r="R765" s="184"/>
      <c r="S765" s="175"/>
      <c r="T765" s="175"/>
      <c r="U765" s="175"/>
      <c r="V765" s="175"/>
      <c r="W765" s="175"/>
      <c r="X765" s="175"/>
      <c r="Y765" s="175"/>
      <c r="Z765" s="175"/>
      <c r="AA765" s="175"/>
      <c r="AB765" s="175"/>
      <c r="AC765" s="175"/>
      <c r="AD765" s="1114"/>
      <c r="AE765" s="1114"/>
      <c r="AF765" s="1114"/>
      <c r="AG765" s="1114"/>
      <c r="AH765" s="1114"/>
      <c r="AI765" s="173"/>
      <c r="AJ765" s="173"/>
      <c r="AK765" s="173"/>
      <c r="AL765" s="173"/>
      <c r="AM765" s="330"/>
      <c r="AN765" s="330"/>
      <c r="AO765" s="194"/>
      <c r="AP765" s="330"/>
      <c r="AQ765" s="330"/>
    </row>
    <row r="766" spans="2:43">
      <c r="B766" s="183"/>
      <c r="C766" s="183"/>
      <c r="D766" s="183"/>
      <c r="E766" s="183"/>
      <c r="F766" s="183"/>
      <c r="G766" s="183"/>
      <c r="H766" s="183"/>
      <c r="I766" s="183"/>
      <c r="J766" s="183"/>
      <c r="K766" s="196"/>
      <c r="L766" s="1118"/>
      <c r="M766" s="1119"/>
      <c r="N766" s="1118"/>
      <c r="O766" s="1119"/>
      <c r="P766" s="184"/>
      <c r="Q766" s="184"/>
      <c r="R766" s="184"/>
      <c r="S766" s="175"/>
      <c r="T766" s="175"/>
      <c r="U766" s="175"/>
      <c r="V766" s="175"/>
      <c r="W766" s="175"/>
      <c r="X766" s="175"/>
      <c r="Y766" s="175"/>
      <c r="Z766" s="175"/>
      <c r="AA766" s="175"/>
      <c r="AB766" s="175"/>
      <c r="AC766" s="175"/>
      <c r="AD766" s="1114"/>
      <c r="AE766" s="1114"/>
      <c r="AF766" s="1114"/>
      <c r="AG766" s="1114"/>
      <c r="AH766" s="1114"/>
      <c r="AI766" s="173"/>
      <c r="AJ766" s="173"/>
      <c r="AK766" s="173"/>
      <c r="AL766" s="173"/>
      <c r="AM766" s="330"/>
      <c r="AN766" s="330"/>
      <c r="AO766" s="194"/>
      <c r="AP766" s="330"/>
      <c r="AQ766" s="330"/>
    </row>
    <row r="767" spans="2:43">
      <c r="B767" s="183"/>
      <c r="C767" s="183"/>
      <c r="D767" s="183"/>
      <c r="E767" s="183"/>
      <c r="F767" s="183"/>
      <c r="G767" s="183"/>
      <c r="H767" s="183"/>
      <c r="I767" s="183"/>
      <c r="J767" s="183"/>
      <c r="K767" s="196"/>
      <c r="L767" s="1118"/>
      <c r="M767" s="1119"/>
      <c r="N767" s="1118"/>
      <c r="O767" s="1119"/>
      <c r="P767" s="184"/>
      <c r="Q767" s="184"/>
      <c r="R767" s="184"/>
      <c r="S767" s="175"/>
      <c r="T767" s="175"/>
      <c r="U767" s="175"/>
      <c r="V767" s="175"/>
      <c r="W767" s="175"/>
      <c r="X767" s="175"/>
      <c r="Y767" s="175"/>
      <c r="Z767" s="175"/>
      <c r="AA767" s="175"/>
      <c r="AB767" s="175"/>
      <c r="AC767" s="175"/>
      <c r="AD767" s="1114"/>
      <c r="AE767" s="1114"/>
      <c r="AF767" s="1114"/>
      <c r="AG767" s="1114"/>
      <c r="AH767" s="1114"/>
      <c r="AI767" s="173"/>
      <c r="AJ767" s="173"/>
      <c r="AK767" s="173"/>
      <c r="AL767" s="173"/>
      <c r="AM767" s="330"/>
      <c r="AN767" s="330"/>
      <c r="AO767" s="194"/>
      <c r="AP767" s="330"/>
      <c r="AQ767" s="330"/>
    </row>
    <row r="768" spans="2:43">
      <c r="B768" s="183"/>
      <c r="C768" s="183"/>
      <c r="D768" s="183"/>
      <c r="E768" s="183"/>
      <c r="F768" s="183"/>
      <c r="G768" s="183"/>
      <c r="H768" s="183"/>
      <c r="I768" s="183"/>
      <c r="J768" s="183"/>
      <c r="K768" s="196"/>
      <c r="L768" s="1118"/>
      <c r="M768" s="1119"/>
      <c r="N768" s="1118"/>
      <c r="O768" s="1119"/>
      <c r="P768" s="184"/>
      <c r="Q768" s="184"/>
      <c r="R768" s="184"/>
      <c r="S768" s="175"/>
      <c r="T768" s="175"/>
      <c r="U768" s="175"/>
      <c r="V768" s="175"/>
      <c r="W768" s="175"/>
      <c r="X768" s="175"/>
      <c r="Y768" s="175"/>
      <c r="Z768" s="175"/>
      <c r="AA768" s="175"/>
      <c r="AB768" s="175"/>
      <c r="AC768" s="175"/>
      <c r="AD768" s="1114"/>
      <c r="AE768" s="1114"/>
      <c r="AF768" s="1114"/>
      <c r="AG768" s="1114"/>
      <c r="AH768" s="1114"/>
      <c r="AI768" s="173"/>
      <c r="AJ768" s="173"/>
      <c r="AK768" s="173"/>
      <c r="AL768" s="173"/>
      <c r="AM768" s="330"/>
      <c r="AN768" s="330"/>
      <c r="AO768" s="194"/>
      <c r="AP768" s="330"/>
      <c r="AQ768" s="330"/>
    </row>
    <row r="769" spans="2:43">
      <c r="B769" s="183"/>
      <c r="C769" s="183"/>
      <c r="D769" s="183"/>
      <c r="E769" s="183"/>
      <c r="F769" s="183"/>
      <c r="G769" s="183"/>
      <c r="H769" s="183"/>
      <c r="I769" s="183"/>
      <c r="J769" s="183"/>
      <c r="K769" s="196"/>
      <c r="L769" s="1118"/>
      <c r="M769" s="1119"/>
      <c r="N769" s="1118"/>
      <c r="O769" s="1119"/>
      <c r="P769" s="184"/>
      <c r="Q769" s="184"/>
      <c r="R769" s="184"/>
      <c r="S769" s="175"/>
      <c r="T769" s="175"/>
      <c r="U769" s="175"/>
      <c r="V769" s="175"/>
      <c r="W769" s="175"/>
      <c r="X769" s="175"/>
      <c r="Y769" s="175"/>
      <c r="Z769" s="175"/>
      <c r="AA769" s="175"/>
      <c r="AB769" s="175"/>
      <c r="AC769" s="175"/>
      <c r="AD769" s="1114"/>
      <c r="AE769" s="1114"/>
      <c r="AF769" s="1114"/>
      <c r="AG769" s="1114"/>
      <c r="AH769" s="1114"/>
      <c r="AI769" s="173"/>
      <c r="AJ769" s="173"/>
      <c r="AK769" s="173"/>
      <c r="AL769" s="173"/>
      <c r="AM769" s="330"/>
      <c r="AN769" s="330"/>
      <c r="AO769" s="194"/>
      <c r="AP769" s="330"/>
      <c r="AQ769" s="330"/>
    </row>
    <row r="770" spans="2:43">
      <c r="B770" s="183"/>
      <c r="C770" s="183"/>
      <c r="D770" s="183"/>
      <c r="E770" s="183"/>
      <c r="F770" s="183"/>
      <c r="G770" s="183"/>
      <c r="H770" s="183"/>
      <c r="I770" s="183"/>
      <c r="J770" s="183"/>
      <c r="K770" s="196"/>
      <c r="L770" s="1118"/>
      <c r="M770" s="1119"/>
      <c r="N770" s="1118"/>
      <c r="O770" s="1119"/>
      <c r="P770" s="184"/>
      <c r="Q770" s="184"/>
      <c r="R770" s="184"/>
      <c r="S770" s="175"/>
      <c r="T770" s="175"/>
      <c r="U770" s="175"/>
      <c r="V770" s="175"/>
      <c r="W770" s="175"/>
      <c r="X770" s="175"/>
      <c r="Y770" s="175"/>
      <c r="Z770" s="175"/>
      <c r="AA770" s="175"/>
      <c r="AB770" s="175"/>
      <c r="AC770" s="175"/>
      <c r="AD770" s="1114"/>
      <c r="AE770" s="1114"/>
      <c r="AF770" s="1114"/>
      <c r="AG770" s="1114"/>
      <c r="AH770" s="1114"/>
      <c r="AI770" s="173"/>
      <c r="AJ770" s="173"/>
      <c r="AK770" s="173"/>
      <c r="AL770" s="173"/>
      <c r="AM770" s="330"/>
      <c r="AN770" s="330"/>
      <c r="AO770" s="194"/>
      <c r="AP770" s="330"/>
      <c r="AQ770" s="330"/>
    </row>
    <row r="771" spans="2:43">
      <c r="B771" s="183"/>
      <c r="C771" s="183"/>
      <c r="D771" s="183"/>
      <c r="E771" s="183"/>
      <c r="F771" s="183"/>
      <c r="G771" s="183"/>
      <c r="H771" s="183"/>
      <c r="I771" s="183"/>
      <c r="J771" s="183"/>
      <c r="K771" s="196"/>
      <c r="L771" s="1118"/>
      <c r="M771" s="1119"/>
      <c r="N771" s="1118"/>
      <c r="O771" s="1119"/>
      <c r="P771" s="184"/>
      <c r="Q771" s="184"/>
      <c r="R771" s="184"/>
      <c r="S771" s="175"/>
      <c r="T771" s="175"/>
      <c r="U771" s="175"/>
      <c r="V771" s="175"/>
      <c r="W771" s="175"/>
      <c r="X771" s="175"/>
      <c r="Y771" s="175"/>
      <c r="Z771" s="175"/>
      <c r="AA771" s="175"/>
      <c r="AB771" s="175"/>
      <c r="AC771" s="175"/>
      <c r="AD771" s="1114"/>
      <c r="AE771" s="1114"/>
      <c r="AF771" s="1114"/>
      <c r="AG771" s="1114"/>
      <c r="AH771" s="1114"/>
      <c r="AI771" s="173"/>
      <c r="AJ771" s="173"/>
      <c r="AK771" s="173"/>
      <c r="AL771" s="173"/>
      <c r="AM771" s="330"/>
      <c r="AN771" s="330"/>
      <c r="AO771" s="194"/>
      <c r="AP771" s="330"/>
      <c r="AQ771" s="330"/>
    </row>
    <row r="772" spans="2:43">
      <c r="B772" s="183"/>
      <c r="C772" s="183"/>
      <c r="D772" s="183"/>
      <c r="E772" s="183"/>
      <c r="F772" s="183"/>
      <c r="G772" s="183"/>
      <c r="H772" s="183"/>
      <c r="I772" s="183"/>
      <c r="J772" s="183"/>
      <c r="K772" s="196"/>
      <c r="L772" s="1118"/>
      <c r="M772" s="1119"/>
      <c r="N772" s="1118"/>
      <c r="O772" s="1119"/>
      <c r="P772" s="184"/>
      <c r="Q772" s="184"/>
      <c r="R772" s="184"/>
      <c r="S772" s="175"/>
      <c r="T772" s="175"/>
      <c r="U772" s="175"/>
      <c r="V772" s="175"/>
      <c r="W772" s="175"/>
      <c r="X772" s="175"/>
      <c r="Y772" s="175"/>
      <c r="Z772" s="175"/>
      <c r="AA772" s="175"/>
      <c r="AB772" s="175"/>
      <c r="AC772" s="175"/>
      <c r="AD772" s="1114"/>
      <c r="AE772" s="1114"/>
      <c r="AF772" s="1114"/>
      <c r="AG772" s="1114"/>
      <c r="AH772" s="1114"/>
      <c r="AI772" s="173"/>
      <c r="AJ772" s="173"/>
      <c r="AK772" s="173"/>
      <c r="AL772" s="173"/>
      <c r="AM772" s="330"/>
      <c r="AN772" s="330"/>
      <c r="AO772" s="194"/>
      <c r="AP772" s="330"/>
      <c r="AQ772" s="330"/>
    </row>
    <row r="773" spans="2:43">
      <c r="B773" s="183"/>
      <c r="C773" s="183"/>
      <c r="D773" s="183"/>
      <c r="E773" s="183"/>
      <c r="F773" s="183"/>
      <c r="G773" s="183"/>
      <c r="H773" s="183"/>
      <c r="I773" s="183"/>
      <c r="J773" s="183"/>
      <c r="K773" s="196"/>
      <c r="L773" s="1118"/>
      <c r="M773" s="1119"/>
      <c r="N773" s="1118"/>
      <c r="O773" s="1119"/>
      <c r="P773" s="184"/>
      <c r="Q773" s="184"/>
      <c r="R773" s="184"/>
      <c r="S773" s="175"/>
      <c r="T773" s="175"/>
      <c r="U773" s="175"/>
      <c r="V773" s="175"/>
      <c r="W773" s="175"/>
      <c r="X773" s="175"/>
      <c r="Y773" s="175"/>
      <c r="Z773" s="175"/>
      <c r="AA773" s="175"/>
      <c r="AB773" s="175"/>
      <c r="AC773" s="175"/>
      <c r="AD773" s="1114"/>
      <c r="AE773" s="1114"/>
      <c r="AF773" s="1114"/>
      <c r="AG773" s="1114"/>
      <c r="AH773" s="1114"/>
      <c r="AI773" s="173"/>
      <c r="AJ773" s="173"/>
      <c r="AK773" s="173"/>
      <c r="AL773" s="173"/>
      <c r="AM773" s="330"/>
      <c r="AN773" s="330"/>
      <c r="AO773" s="194"/>
      <c r="AP773" s="330"/>
      <c r="AQ773" s="330"/>
    </row>
    <row r="774" spans="2:43">
      <c r="B774" s="183"/>
      <c r="C774" s="183"/>
      <c r="D774" s="183"/>
      <c r="E774" s="183"/>
      <c r="F774" s="183"/>
      <c r="G774" s="183"/>
      <c r="H774" s="183"/>
      <c r="I774" s="183"/>
      <c r="J774" s="183"/>
      <c r="K774" s="196"/>
      <c r="L774" s="1118"/>
      <c r="M774" s="1119"/>
      <c r="N774" s="1118"/>
      <c r="O774" s="1119"/>
      <c r="P774" s="184"/>
      <c r="Q774" s="184"/>
      <c r="R774" s="184"/>
      <c r="S774" s="175"/>
      <c r="T774" s="175"/>
      <c r="U774" s="175"/>
      <c r="V774" s="175"/>
      <c r="W774" s="175"/>
      <c r="X774" s="175"/>
      <c r="Y774" s="175"/>
      <c r="Z774" s="175"/>
      <c r="AA774" s="175"/>
      <c r="AB774" s="175"/>
      <c r="AC774" s="175"/>
      <c r="AD774" s="1114"/>
      <c r="AE774" s="1114"/>
      <c r="AF774" s="1114"/>
      <c r="AG774" s="1114"/>
      <c r="AH774" s="1114"/>
      <c r="AI774" s="173"/>
      <c r="AJ774" s="173"/>
      <c r="AK774" s="173"/>
      <c r="AL774" s="173"/>
      <c r="AM774" s="330"/>
      <c r="AN774" s="330"/>
      <c r="AO774" s="194"/>
      <c r="AP774" s="330"/>
      <c r="AQ774" s="330"/>
    </row>
    <row r="775" spans="2:43">
      <c r="B775" s="183"/>
      <c r="C775" s="183"/>
      <c r="D775" s="183"/>
      <c r="E775" s="183"/>
      <c r="F775" s="183"/>
      <c r="G775" s="183"/>
      <c r="H775" s="183"/>
      <c r="I775" s="183"/>
      <c r="J775" s="183"/>
      <c r="K775" s="196"/>
      <c r="L775" s="1118"/>
      <c r="M775" s="1119"/>
      <c r="N775" s="1118"/>
      <c r="O775" s="1119"/>
      <c r="P775" s="184"/>
      <c r="Q775" s="184"/>
      <c r="R775" s="184"/>
      <c r="S775" s="175"/>
      <c r="T775" s="175"/>
      <c r="U775" s="175"/>
      <c r="V775" s="175"/>
      <c r="W775" s="175"/>
      <c r="X775" s="175"/>
      <c r="Y775" s="175"/>
      <c r="Z775" s="175"/>
      <c r="AA775" s="175"/>
      <c r="AB775" s="175"/>
      <c r="AC775" s="175"/>
      <c r="AD775" s="1114"/>
      <c r="AE775" s="1114"/>
      <c r="AF775" s="1114"/>
      <c r="AG775" s="1114"/>
      <c r="AH775" s="1114"/>
      <c r="AI775" s="173"/>
      <c r="AJ775" s="173"/>
      <c r="AK775" s="173"/>
      <c r="AL775" s="173"/>
      <c r="AM775" s="330"/>
      <c r="AN775" s="330"/>
      <c r="AO775" s="194"/>
      <c r="AP775" s="330"/>
      <c r="AQ775" s="330"/>
    </row>
    <row r="776" spans="2:43">
      <c r="B776" s="183"/>
      <c r="C776" s="183"/>
      <c r="D776" s="183"/>
      <c r="E776" s="183"/>
      <c r="F776" s="183"/>
      <c r="G776" s="183"/>
      <c r="H776" s="183"/>
      <c r="I776" s="183"/>
      <c r="J776" s="183"/>
      <c r="K776" s="196"/>
      <c r="L776" s="1118"/>
      <c r="M776" s="1119"/>
      <c r="N776" s="1118"/>
      <c r="O776" s="1119"/>
      <c r="P776" s="184"/>
      <c r="Q776" s="184"/>
      <c r="R776" s="184"/>
      <c r="S776" s="175"/>
      <c r="T776" s="175"/>
      <c r="U776" s="175"/>
      <c r="V776" s="175"/>
      <c r="W776" s="175"/>
      <c r="X776" s="175"/>
      <c r="Y776" s="175"/>
      <c r="Z776" s="175"/>
      <c r="AA776" s="175"/>
      <c r="AB776" s="175"/>
      <c r="AC776" s="175"/>
      <c r="AD776" s="1114"/>
      <c r="AE776" s="1114"/>
      <c r="AF776" s="1114"/>
      <c r="AG776" s="1114"/>
      <c r="AH776" s="1114"/>
      <c r="AI776" s="173"/>
      <c r="AJ776" s="173"/>
      <c r="AK776" s="173"/>
      <c r="AL776" s="173"/>
      <c r="AM776" s="330"/>
      <c r="AN776" s="330"/>
      <c r="AO776" s="194"/>
      <c r="AP776" s="330"/>
      <c r="AQ776" s="330"/>
    </row>
    <row r="777" spans="2:43">
      <c r="B777" s="183"/>
      <c r="C777" s="183"/>
      <c r="D777" s="183"/>
      <c r="E777" s="183"/>
      <c r="F777" s="183"/>
      <c r="G777" s="183"/>
      <c r="H777" s="183"/>
      <c r="I777" s="183"/>
      <c r="J777" s="183"/>
      <c r="K777" s="196"/>
      <c r="L777" s="1118"/>
      <c r="M777" s="1119"/>
      <c r="N777" s="1118"/>
      <c r="O777" s="1119"/>
      <c r="P777" s="184"/>
      <c r="Q777" s="184"/>
      <c r="R777" s="184"/>
      <c r="S777" s="175"/>
      <c r="T777" s="175"/>
      <c r="U777" s="175"/>
      <c r="V777" s="175"/>
      <c r="W777" s="175"/>
      <c r="X777" s="175"/>
      <c r="Y777" s="175"/>
      <c r="Z777" s="175"/>
      <c r="AA777" s="175"/>
      <c r="AB777" s="175"/>
      <c r="AC777" s="175"/>
      <c r="AD777" s="1114"/>
      <c r="AE777" s="1114"/>
      <c r="AF777" s="1114"/>
      <c r="AG777" s="1114"/>
      <c r="AH777" s="1114"/>
      <c r="AI777" s="173"/>
      <c r="AJ777" s="173"/>
      <c r="AK777" s="173"/>
      <c r="AL777" s="173"/>
      <c r="AM777" s="330"/>
      <c r="AN777" s="330"/>
      <c r="AO777" s="194"/>
      <c r="AP777" s="330"/>
      <c r="AQ777" s="330"/>
    </row>
    <row r="778" spans="2:43">
      <c r="B778" s="183"/>
      <c r="C778" s="183"/>
      <c r="D778" s="183"/>
      <c r="E778" s="183"/>
      <c r="F778" s="183"/>
      <c r="G778" s="183"/>
      <c r="H778" s="183"/>
      <c r="I778" s="183"/>
      <c r="J778" s="183"/>
      <c r="K778" s="196"/>
      <c r="L778" s="1118"/>
      <c r="M778" s="1119"/>
      <c r="N778" s="1118"/>
      <c r="O778" s="1119"/>
      <c r="P778" s="184"/>
      <c r="Q778" s="184"/>
      <c r="R778" s="184"/>
      <c r="S778" s="175"/>
      <c r="T778" s="175"/>
      <c r="U778" s="175"/>
      <c r="V778" s="175"/>
      <c r="W778" s="175"/>
      <c r="X778" s="175"/>
      <c r="Y778" s="175"/>
      <c r="Z778" s="175"/>
      <c r="AA778" s="175"/>
      <c r="AB778" s="175"/>
      <c r="AC778" s="175"/>
      <c r="AD778" s="1114"/>
      <c r="AE778" s="1114"/>
      <c r="AF778" s="1114"/>
      <c r="AG778" s="1114"/>
      <c r="AH778" s="1114"/>
      <c r="AI778" s="173"/>
      <c r="AJ778" s="173"/>
      <c r="AK778" s="173"/>
      <c r="AL778" s="173"/>
      <c r="AM778" s="330"/>
      <c r="AN778" s="330"/>
      <c r="AO778" s="194"/>
      <c r="AP778" s="330"/>
      <c r="AQ778" s="330"/>
    </row>
    <row r="779" spans="2:43">
      <c r="B779" s="183"/>
      <c r="C779" s="183"/>
      <c r="D779" s="183"/>
      <c r="E779" s="183"/>
      <c r="F779" s="183"/>
      <c r="G779" s="183"/>
      <c r="H779" s="183"/>
      <c r="I779" s="183"/>
      <c r="J779" s="183"/>
      <c r="K779" s="196"/>
      <c r="L779" s="1118"/>
      <c r="M779" s="1119"/>
      <c r="N779" s="1118"/>
      <c r="O779" s="1119"/>
      <c r="P779" s="184"/>
      <c r="Q779" s="184"/>
      <c r="R779" s="184"/>
      <c r="S779" s="175"/>
      <c r="T779" s="175"/>
      <c r="U779" s="175"/>
      <c r="V779" s="175"/>
      <c r="W779" s="175"/>
      <c r="X779" s="175"/>
      <c r="Y779" s="175"/>
      <c r="Z779" s="175"/>
      <c r="AA779" s="175"/>
      <c r="AB779" s="175"/>
      <c r="AC779" s="175"/>
      <c r="AD779" s="1114"/>
      <c r="AE779" s="1114"/>
      <c r="AF779" s="1114"/>
      <c r="AG779" s="1114"/>
      <c r="AH779" s="1114"/>
      <c r="AI779" s="173"/>
      <c r="AJ779" s="173"/>
      <c r="AK779" s="173"/>
      <c r="AL779" s="173"/>
      <c r="AM779" s="330"/>
      <c r="AN779" s="330"/>
      <c r="AO779" s="194"/>
      <c r="AP779" s="330"/>
      <c r="AQ779" s="330"/>
    </row>
    <row r="780" spans="2:43">
      <c r="B780" s="183"/>
      <c r="C780" s="183"/>
      <c r="D780" s="183"/>
      <c r="E780" s="183"/>
      <c r="F780" s="183"/>
      <c r="G780" s="183"/>
      <c r="H780" s="183"/>
      <c r="I780" s="183"/>
      <c r="J780" s="183"/>
      <c r="K780" s="196"/>
      <c r="L780" s="1118"/>
      <c r="M780" s="1119"/>
      <c r="N780" s="1118"/>
      <c r="O780" s="1119"/>
      <c r="P780" s="184"/>
      <c r="Q780" s="184"/>
      <c r="R780" s="184"/>
      <c r="S780" s="175"/>
      <c r="T780" s="175"/>
      <c r="U780" s="175"/>
      <c r="V780" s="175"/>
      <c r="W780" s="175"/>
      <c r="X780" s="175"/>
      <c r="Y780" s="175"/>
      <c r="Z780" s="175"/>
      <c r="AA780" s="175"/>
      <c r="AB780" s="175"/>
      <c r="AC780" s="175"/>
      <c r="AD780" s="1114"/>
      <c r="AE780" s="1114"/>
      <c r="AF780" s="1114"/>
      <c r="AG780" s="1114"/>
      <c r="AH780" s="1114"/>
      <c r="AI780" s="173"/>
      <c r="AJ780" s="173"/>
      <c r="AK780" s="173"/>
      <c r="AL780" s="173"/>
      <c r="AM780" s="330"/>
      <c r="AN780" s="330"/>
      <c r="AO780" s="194"/>
      <c r="AP780" s="330"/>
      <c r="AQ780" s="330"/>
    </row>
    <row r="781" spans="2:43">
      <c r="B781" s="183"/>
      <c r="C781" s="183"/>
      <c r="D781" s="183"/>
      <c r="E781" s="183"/>
      <c r="F781" s="183"/>
      <c r="G781" s="183"/>
      <c r="H781" s="183"/>
      <c r="I781" s="183"/>
      <c r="J781" s="183"/>
      <c r="K781" s="196"/>
      <c r="L781" s="1118"/>
      <c r="M781" s="1119"/>
      <c r="N781" s="1118"/>
      <c r="O781" s="1119"/>
      <c r="P781" s="184"/>
      <c r="Q781" s="184"/>
      <c r="R781" s="184"/>
      <c r="S781" s="175"/>
      <c r="T781" s="175"/>
      <c r="U781" s="175"/>
      <c r="V781" s="175"/>
      <c r="W781" s="175"/>
      <c r="X781" s="175"/>
      <c r="Y781" s="175"/>
      <c r="Z781" s="175"/>
      <c r="AA781" s="175"/>
      <c r="AB781" s="175"/>
      <c r="AC781" s="175"/>
      <c r="AD781" s="1114"/>
      <c r="AE781" s="1114"/>
      <c r="AF781" s="1114"/>
      <c r="AG781" s="1114"/>
      <c r="AH781" s="1114"/>
      <c r="AI781" s="173"/>
      <c r="AJ781" s="173"/>
      <c r="AK781" s="173"/>
      <c r="AL781" s="173"/>
      <c r="AM781" s="330"/>
      <c r="AN781" s="330"/>
      <c r="AO781" s="194"/>
      <c r="AP781" s="330"/>
      <c r="AQ781" s="330"/>
    </row>
    <row r="782" spans="2:43">
      <c r="B782" s="183"/>
      <c r="C782" s="183"/>
      <c r="D782" s="183"/>
      <c r="E782" s="183"/>
      <c r="F782" s="183"/>
      <c r="G782" s="183"/>
      <c r="H782" s="183"/>
      <c r="I782" s="183"/>
      <c r="J782" s="183"/>
      <c r="K782" s="196"/>
      <c r="L782" s="1118"/>
      <c r="M782" s="1119"/>
      <c r="N782" s="1118"/>
      <c r="O782" s="1119"/>
      <c r="P782" s="184"/>
      <c r="Q782" s="184"/>
      <c r="R782" s="184"/>
      <c r="S782" s="175"/>
      <c r="T782" s="175"/>
      <c r="U782" s="175"/>
      <c r="V782" s="175"/>
      <c r="W782" s="175"/>
      <c r="X782" s="175"/>
      <c r="Y782" s="175"/>
      <c r="Z782" s="175"/>
      <c r="AA782" s="175"/>
      <c r="AB782" s="175"/>
      <c r="AC782" s="175"/>
      <c r="AD782" s="1114"/>
      <c r="AE782" s="1114"/>
      <c r="AF782" s="1114"/>
      <c r="AG782" s="1114"/>
      <c r="AH782" s="1114"/>
      <c r="AI782" s="173"/>
      <c r="AJ782" s="173"/>
      <c r="AK782" s="173"/>
      <c r="AL782" s="173"/>
      <c r="AM782" s="330"/>
      <c r="AN782" s="330"/>
      <c r="AO782" s="194"/>
      <c r="AP782" s="330"/>
      <c r="AQ782" s="330"/>
    </row>
    <row r="783" spans="2:43">
      <c r="B783" s="183"/>
      <c r="C783" s="183"/>
      <c r="D783" s="183"/>
      <c r="E783" s="183"/>
      <c r="F783" s="183"/>
      <c r="G783" s="183"/>
      <c r="H783" s="183"/>
      <c r="I783" s="183"/>
      <c r="J783" s="183"/>
      <c r="K783" s="196"/>
      <c r="L783" s="1118"/>
      <c r="M783" s="1119"/>
      <c r="N783" s="1118"/>
      <c r="O783" s="1119"/>
      <c r="P783" s="184"/>
      <c r="Q783" s="184"/>
      <c r="R783" s="184"/>
      <c r="S783" s="175"/>
      <c r="T783" s="175"/>
      <c r="U783" s="175"/>
      <c r="V783" s="175"/>
      <c r="W783" s="175"/>
      <c r="X783" s="175"/>
      <c r="Y783" s="175"/>
      <c r="Z783" s="175"/>
      <c r="AA783" s="175"/>
      <c r="AB783" s="175"/>
      <c r="AC783" s="175"/>
      <c r="AD783" s="1114"/>
      <c r="AE783" s="1114"/>
      <c r="AF783" s="1114"/>
      <c r="AG783" s="1114"/>
      <c r="AH783" s="1114"/>
      <c r="AI783" s="173"/>
      <c r="AJ783" s="173"/>
      <c r="AK783" s="173"/>
      <c r="AL783" s="173"/>
      <c r="AM783" s="330"/>
      <c r="AN783" s="330"/>
      <c r="AO783" s="194"/>
      <c r="AP783" s="330"/>
      <c r="AQ783" s="330"/>
    </row>
    <row r="784" spans="2:43">
      <c r="B784" s="183"/>
      <c r="C784" s="183"/>
      <c r="D784" s="183"/>
      <c r="E784" s="183"/>
      <c r="F784" s="183"/>
      <c r="G784" s="183"/>
      <c r="H784" s="183"/>
      <c r="I784" s="183"/>
      <c r="J784" s="183"/>
      <c r="K784" s="196"/>
      <c r="L784" s="1118"/>
      <c r="M784" s="1119"/>
      <c r="N784" s="1118"/>
      <c r="O784" s="1119"/>
      <c r="P784" s="184"/>
      <c r="Q784" s="184"/>
      <c r="R784" s="184"/>
      <c r="S784" s="175"/>
      <c r="T784" s="175"/>
      <c r="U784" s="175"/>
      <c r="V784" s="175"/>
      <c r="W784" s="175"/>
      <c r="X784" s="175"/>
      <c r="Y784" s="175"/>
      <c r="Z784" s="175"/>
      <c r="AA784" s="175"/>
      <c r="AB784" s="175"/>
      <c r="AC784" s="175"/>
      <c r="AD784" s="1114"/>
      <c r="AE784" s="1114"/>
      <c r="AF784" s="1114"/>
      <c r="AG784" s="1114"/>
      <c r="AH784" s="1114"/>
      <c r="AI784" s="173"/>
      <c r="AJ784" s="173"/>
      <c r="AK784" s="173"/>
      <c r="AL784" s="173"/>
      <c r="AM784" s="330"/>
      <c r="AN784" s="330"/>
      <c r="AO784" s="194"/>
      <c r="AP784" s="330"/>
      <c r="AQ784" s="330"/>
    </row>
    <row r="785" spans="2:43">
      <c r="B785" s="183"/>
      <c r="C785" s="183"/>
      <c r="D785" s="183"/>
      <c r="E785" s="183"/>
      <c r="F785" s="183"/>
      <c r="G785" s="183"/>
      <c r="H785" s="183"/>
      <c r="I785" s="183"/>
      <c r="J785" s="183"/>
      <c r="K785" s="196"/>
      <c r="L785" s="1118"/>
      <c r="M785" s="1119"/>
      <c r="N785" s="1118"/>
      <c r="O785" s="1119"/>
      <c r="P785" s="184"/>
      <c r="Q785" s="184"/>
      <c r="R785" s="184"/>
      <c r="S785" s="175"/>
      <c r="T785" s="175"/>
      <c r="U785" s="175"/>
      <c r="V785" s="175"/>
      <c r="W785" s="175"/>
      <c r="X785" s="175"/>
      <c r="Y785" s="175"/>
      <c r="Z785" s="175"/>
      <c r="AA785" s="175"/>
      <c r="AB785" s="175"/>
      <c r="AC785" s="175"/>
      <c r="AD785" s="1114"/>
      <c r="AE785" s="1114"/>
      <c r="AF785" s="1114"/>
      <c r="AG785" s="1114"/>
      <c r="AH785" s="1114"/>
      <c r="AI785" s="173"/>
      <c r="AJ785" s="173"/>
      <c r="AK785" s="173"/>
      <c r="AL785" s="173"/>
      <c r="AM785" s="330"/>
      <c r="AN785" s="330"/>
      <c r="AO785" s="194"/>
      <c r="AP785" s="330"/>
      <c r="AQ785" s="330"/>
    </row>
    <row r="786" spans="2:43">
      <c r="B786" s="183"/>
      <c r="C786" s="183"/>
      <c r="D786" s="183"/>
      <c r="E786" s="183"/>
      <c r="F786" s="183"/>
      <c r="G786" s="183"/>
      <c r="H786" s="183"/>
      <c r="I786" s="183"/>
      <c r="J786" s="183"/>
      <c r="K786" s="196"/>
      <c r="L786" s="1118"/>
      <c r="M786" s="1119"/>
      <c r="N786" s="1118"/>
      <c r="O786" s="1119"/>
      <c r="P786" s="184"/>
      <c r="Q786" s="184"/>
      <c r="R786" s="184"/>
      <c r="S786" s="175"/>
      <c r="T786" s="175"/>
      <c r="U786" s="175"/>
      <c r="V786" s="175"/>
      <c r="W786" s="175"/>
      <c r="X786" s="175"/>
      <c r="Y786" s="175"/>
      <c r="Z786" s="175"/>
      <c r="AA786" s="175"/>
      <c r="AB786" s="175"/>
      <c r="AC786" s="175"/>
      <c r="AD786" s="1114"/>
      <c r="AE786" s="1114"/>
      <c r="AF786" s="1114"/>
      <c r="AG786" s="1114"/>
      <c r="AH786" s="1114"/>
      <c r="AI786" s="173"/>
      <c r="AJ786" s="173"/>
      <c r="AK786" s="173"/>
      <c r="AL786" s="173"/>
      <c r="AM786" s="330"/>
      <c r="AN786" s="330"/>
      <c r="AO786" s="194"/>
      <c r="AP786" s="330"/>
      <c r="AQ786" s="330"/>
    </row>
    <row r="787" spans="2:43">
      <c r="B787" s="183"/>
      <c r="C787" s="183"/>
      <c r="D787" s="183"/>
      <c r="E787" s="183"/>
      <c r="F787" s="183"/>
      <c r="G787" s="183"/>
      <c r="H787" s="183"/>
      <c r="I787" s="183"/>
      <c r="J787" s="183"/>
      <c r="K787" s="196"/>
      <c r="L787" s="1118"/>
      <c r="M787" s="1119"/>
      <c r="N787" s="1118"/>
      <c r="O787" s="1119"/>
      <c r="P787" s="184"/>
      <c r="Q787" s="184"/>
      <c r="R787" s="184"/>
      <c r="S787" s="175"/>
      <c r="T787" s="175"/>
      <c r="U787" s="175"/>
      <c r="V787" s="175"/>
      <c r="W787" s="175"/>
      <c r="X787" s="175"/>
      <c r="Y787" s="175"/>
      <c r="Z787" s="175"/>
      <c r="AA787" s="175"/>
      <c r="AB787" s="175"/>
      <c r="AC787" s="175"/>
      <c r="AD787" s="1114"/>
      <c r="AE787" s="1114"/>
      <c r="AF787" s="1114"/>
      <c r="AG787" s="1114"/>
      <c r="AH787" s="1114"/>
      <c r="AI787" s="173"/>
      <c r="AJ787" s="173"/>
      <c r="AK787" s="173"/>
      <c r="AL787" s="173"/>
      <c r="AM787" s="330"/>
      <c r="AN787" s="330"/>
      <c r="AO787" s="194"/>
      <c r="AP787" s="330"/>
      <c r="AQ787" s="330"/>
    </row>
    <row r="788" spans="2:43">
      <c r="B788" s="183"/>
      <c r="C788" s="183"/>
      <c r="D788" s="183"/>
      <c r="E788" s="183"/>
      <c r="F788" s="183"/>
      <c r="G788" s="183"/>
      <c r="H788" s="183"/>
      <c r="I788" s="183"/>
      <c r="J788" s="183"/>
      <c r="K788" s="196"/>
      <c r="L788" s="1118"/>
      <c r="M788" s="1119"/>
      <c r="N788" s="1118"/>
      <c r="O788" s="1119"/>
      <c r="P788" s="184"/>
      <c r="Q788" s="184"/>
      <c r="R788" s="184"/>
      <c r="S788" s="175"/>
      <c r="T788" s="175"/>
      <c r="U788" s="175"/>
      <c r="V788" s="175"/>
      <c r="W788" s="175"/>
      <c r="X788" s="175"/>
      <c r="Y788" s="175"/>
      <c r="Z788" s="175"/>
      <c r="AA788" s="175"/>
      <c r="AB788" s="175"/>
      <c r="AC788" s="175"/>
      <c r="AD788" s="1114"/>
      <c r="AE788" s="1114"/>
      <c r="AF788" s="1114"/>
      <c r="AG788" s="1114"/>
      <c r="AH788" s="1114"/>
      <c r="AI788" s="173"/>
      <c r="AJ788" s="173"/>
      <c r="AK788" s="173"/>
      <c r="AL788" s="173"/>
      <c r="AM788" s="330"/>
      <c r="AN788" s="330"/>
      <c r="AO788" s="194"/>
      <c r="AP788" s="330"/>
      <c r="AQ788" s="330"/>
    </row>
    <row r="789" spans="2:43">
      <c r="B789" s="183"/>
      <c r="C789" s="183"/>
      <c r="D789" s="183"/>
      <c r="E789" s="183"/>
      <c r="F789" s="183"/>
      <c r="G789" s="183"/>
      <c r="H789" s="183"/>
      <c r="I789" s="183"/>
      <c r="J789" s="183"/>
      <c r="K789" s="196"/>
      <c r="L789" s="1118"/>
      <c r="M789" s="1119"/>
      <c r="N789" s="1118"/>
      <c r="O789" s="1119"/>
      <c r="P789" s="184"/>
      <c r="Q789" s="184"/>
      <c r="R789" s="184"/>
      <c r="S789" s="175"/>
      <c r="T789" s="175"/>
      <c r="U789" s="175"/>
      <c r="V789" s="175"/>
      <c r="W789" s="175"/>
      <c r="X789" s="175"/>
      <c r="Y789" s="175"/>
      <c r="Z789" s="175"/>
      <c r="AA789" s="175"/>
      <c r="AB789" s="175"/>
      <c r="AC789" s="175"/>
      <c r="AD789" s="1114"/>
      <c r="AE789" s="1114"/>
      <c r="AF789" s="1114"/>
      <c r="AG789" s="1114"/>
      <c r="AH789" s="1114"/>
      <c r="AI789" s="173"/>
      <c r="AJ789" s="173"/>
      <c r="AK789" s="173"/>
      <c r="AL789" s="173"/>
      <c r="AM789" s="330"/>
      <c r="AN789" s="330"/>
      <c r="AO789" s="194"/>
      <c r="AP789" s="330"/>
      <c r="AQ789" s="330"/>
    </row>
    <row r="790" spans="2:43">
      <c r="B790" s="183"/>
      <c r="C790" s="183"/>
      <c r="D790" s="183"/>
      <c r="E790" s="183"/>
      <c r="F790" s="183"/>
      <c r="G790" s="183"/>
      <c r="H790" s="183"/>
      <c r="I790" s="183"/>
      <c r="J790" s="183"/>
      <c r="K790" s="196"/>
      <c r="L790" s="1118"/>
      <c r="M790" s="1119"/>
      <c r="N790" s="1118"/>
      <c r="O790" s="1119"/>
      <c r="P790" s="184"/>
      <c r="Q790" s="184"/>
      <c r="R790" s="184"/>
      <c r="S790" s="175"/>
      <c r="T790" s="175"/>
      <c r="U790" s="175"/>
      <c r="V790" s="175"/>
      <c r="W790" s="175"/>
      <c r="X790" s="175"/>
      <c r="Y790" s="175"/>
      <c r="Z790" s="175"/>
      <c r="AA790" s="175"/>
      <c r="AB790" s="175"/>
      <c r="AC790" s="175"/>
      <c r="AD790" s="1114"/>
      <c r="AE790" s="1114"/>
      <c r="AF790" s="1114"/>
      <c r="AG790" s="1114"/>
      <c r="AH790" s="1114"/>
      <c r="AI790" s="173"/>
      <c r="AJ790" s="173"/>
      <c r="AK790" s="173"/>
      <c r="AL790" s="173"/>
      <c r="AM790" s="330"/>
      <c r="AN790" s="330"/>
      <c r="AO790" s="194"/>
      <c r="AP790" s="330"/>
      <c r="AQ790" s="330"/>
    </row>
    <row r="791" spans="2:43">
      <c r="B791" s="183"/>
      <c r="C791" s="183"/>
      <c r="D791" s="183"/>
      <c r="E791" s="183"/>
      <c r="F791" s="183"/>
      <c r="G791" s="183"/>
      <c r="H791" s="183"/>
      <c r="I791" s="183"/>
      <c r="J791" s="183"/>
      <c r="K791" s="196"/>
      <c r="L791" s="1118"/>
      <c r="M791" s="1119"/>
      <c r="N791" s="1118"/>
      <c r="O791" s="1119"/>
      <c r="P791" s="184"/>
      <c r="Q791" s="184"/>
      <c r="R791" s="184"/>
      <c r="S791" s="175"/>
      <c r="T791" s="175"/>
      <c r="U791" s="175"/>
      <c r="V791" s="175"/>
      <c r="W791" s="175"/>
      <c r="X791" s="175"/>
      <c r="Y791" s="175"/>
      <c r="Z791" s="175"/>
      <c r="AA791" s="175"/>
      <c r="AB791" s="175"/>
      <c r="AC791" s="175"/>
      <c r="AD791" s="1114"/>
      <c r="AE791" s="1114"/>
      <c r="AF791" s="1114"/>
      <c r="AG791" s="1114"/>
      <c r="AH791" s="1114"/>
      <c r="AI791" s="173"/>
      <c r="AJ791" s="173"/>
      <c r="AK791" s="173"/>
      <c r="AL791" s="173"/>
      <c r="AM791" s="330"/>
      <c r="AN791" s="330"/>
      <c r="AO791" s="194"/>
      <c r="AP791" s="330"/>
      <c r="AQ791" s="330"/>
    </row>
    <row r="792" spans="2:43">
      <c r="B792" s="183"/>
      <c r="C792" s="183"/>
      <c r="D792" s="183"/>
      <c r="E792" s="183"/>
      <c r="F792" s="183"/>
      <c r="G792" s="183"/>
      <c r="H792" s="183"/>
      <c r="I792" s="183"/>
      <c r="J792" s="183"/>
      <c r="K792" s="196"/>
      <c r="L792" s="1118"/>
      <c r="M792" s="1119"/>
      <c r="N792" s="1118"/>
      <c r="O792" s="1119"/>
      <c r="P792" s="184"/>
      <c r="Q792" s="184"/>
      <c r="R792" s="184"/>
      <c r="S792" s="175"/>
      <c r="T792" s="175"/>
      <c r="U792" s="175"/>
      <c r="V792" s="175"/>
      <c r="W792" s="175"/>
      <c r="X792" s="175"/>
      <c r="Y792" s="175"/>
      <c r="Z792" s="175"/>
      <c r="AA792" s="175"/>
      <c r="AB792" s="175"/>
      <c r="AC792" s="175"/>
      <c r="AD792" s="1114"/>
      <c r="AE792" s="1114"/>
      <c r="AF792" s="1114"/>
      <c r="AG792" s="1114"/>
      <c r="AH792" s="1114"/>
      <c r="AI792" s="173"/>
      <c r="AJ792" s="173"/>
      <c r="AK792" s="173"/>
      <c r="AL792" s="173"/>
      <c r="AM792" s="330"/>
      <c r="AN792" s="330"/>
      <c r="AO792" s="194"/>
      <c r="AP792" s="330"/>
      <c r="AQ792" s="330"/>
    </row>
    <row r="793" spans="2:43">
      <c r="B793" s="183"/>
      <c r="C793" s="183"/>
      <c r="D793" s="183"/>
      <c r="E793" s="183"/>
      <c r="F793" s="183"/>
      <c r="G793" s="183"/>
      <c r="H793" s="183"/>
      <c r="I793" s="183"/>
      <c r="J793" s="183"/>
      <c r="K793" s="196"/>
      <c r="L793" s="1118"/>
      <c r="M793" s="1119"/>
      <c r="N793" s="1118"/>
      <c r="O793" s="1119"/>
      <c r="P793" s="184"/>
      <c r="Q793" s="184"/>
      <c r="R793" s="184"/>
      <c r="S793" s="175"/>
      <c r="T793" s="175"/>
      <c r="U793" s="175"/>
      <c r="V793" s="175"/>
      <c r="W793" s="175"/>
      <c r="X793" s="175"/>
      <c r="Y793" s="175"/>
      <c r="Z793" s="175"/>
      <c r="AA793" s="175"/>
      <c r="AB793" s="175"/>
      <c r="AC793" s="175"/>
      <c r="AD793" s="1114"/>
      <c r="AE793" s="1114"/>
      <c r="AF793" s="1114"/>
      <c r="AG793" s="1114"/>
      <c r="AH793" s="1114"/>
      <c r="AI793" s="173"/>
      <c r="AJ793" s="173"/>
      <c r="AK793" s="173"/>
      <c r="AL793" s="173"/>
      <c r="AM793" s="330"/>
      <c r="AN793" s="330"/>
      <c r="AO793" s="194"/>
      <c r="AP793" s="330"/>
      <c r="AQ793" s="330"/>
    </row>
    <row r="794" spans="2:43">
      <c r="B794" s="183"/>
      <c r="C794" s="183"/>
      <c r="D794" s="183"/>
      <c r="E794" s="183"/>
      <c r="F794" s="183"/>
      <c r="G794" s="183"/>
      <c r="H794" s="183"/>
      <c r="I794" s="183"/>
      <c r="J794" s="183"/>
      <c r="K794" s="196"/>
      <c r="L794" s="1118"/>
      <c r="M794" s="1119"/>
      <c r="N794" s="1118"/>
      <c r="O794" s="1119"/>
      <c r="P794" s="184"/>
      <c r="Q794" s="184"/>
      <c r="R794" s="184"/>
      <c r="S794" s="175"/>
      <c r="T794" s="175"/>
      <c r="U794" s="175"/>
      <c r="V794" s="175"/>
      <c r="W794" s="175"/>
      <c r="X794" s="175"/>
      <c r="Y794" s="175"/>
      <c r="Z794" s="175"/>
      <c r="AA794" s="175"/>
      <c r="AB794" s="175"/>
      <c r="AC794" s="175"/>
      <c r="AD794" s="1114"/>
      <c r="AE794" s="1114"/>
      <c r="AF794" s="1114"/>
      <c r="AG794" s="1114"/>
      <c r="AH794" s="1114"/>
      <c r="AI794" s="173"/>
      <c r="AJ794" s="173"/>
      <c r="AK794" s="173"/>
      <c r="AL794" s="173"/>
      <c r="AM794" s="330"/>
      <c r="AN794" s="330"/>
      <c r="AO794" s="194"/>
      <c r="AP794" s="330"/>
      <c r="AQ794" s="330"/>
    </row>
    <row r="795" spans="2:43">
      <c r="B795" s="183"/>
      <c r="C795" s="183"/>
      <c r="D795" s="183"/>
      <c r="E795" s="183"/>
      <c r="F795" s="183"/>
      <c r="G795" s="183"/>
      <c r="H795" s="183"/>
      <c r="I795" s="183"/>
      <c r="J795" s="183"/>
      <c r="K795" s="196"/>
      <c r="L795" s="1118"/>
      <c r="M795" s="1119"/>
      <c r="N795" s="1118"/>
      <c r="O795" s="1119"/>
      <c r="P795" s="184"/>
      <c r="Q795" s="184"/>
      <c r="R795" s="184"/>
      <c r="S795" s="175"/>
      <c r="T795" s="175"/>
      <c r="U795" s="175"/>
      <c r="V795" s="175"/>
      <c r="W795" s="175"/>
      <c r="X795" s="175"/>
      <c r="Y795" s="175"/>
      <c r="Z795" s="175"/>
      <c r="AA795" s="175"/>
      <c r="AB795" s="175"/>
      <c r="AC795" s="175"/>
      <c r="AD795" s="1114"/>
      <c r="AE795" s="1114"/>
      <c r="AF795" s="1114"/>
      <c r="AG795" s="1114"/>
      <c r="AH795" s="1114"/>
      <c r="AI795" s="173"/>
      <c r="AJ795" s="173"/>
      <c r="AK795" s="173"/>
      <c r="AL795" s="173"/>
      <c r="AM795" s="330"/>
      <c r="AN795" s="330"/>
      <c r="AO795" s="194"/>
      <c r="AP795" s="330"/>
      <c r="AQ795" s="330"/>
    </row>
    <row r="796" spans="2:43">
      <c r="B796" s="183"/>
      <c r="C796" s="183"/>
      <c r="D796" s="183"/>
      <c r="E796" s="183"/>
      <c r="F796" s="183"/>
      <c r="G796" s="183"/>
      <c r="H796" s="183"/>
      <c r="I796" s="183"/>
      <c r="J796" s="183"/>
      <c r="K796" s="196"/>
      <c r="L796" s="1118"/>
      <c r="M796" s="1119"/>
      <c r="N796" s="1118"/>
      <c r="O796" s="1119"/>
      <c r="P796" s="184"/>
      <c r="Q796" s="184"/>
      <c r="R796" s="184"/>
      <c r="S796" s="175"/>
      <c r="T796" s="175"/>
      <c r="U796" s="175"/>
      <c r="V796" s="175"/>
      <c r="W796" s="175"/>
      <c r="X796" s="175"/>
      <c r="Y796" s="175"/>
      <c r="Z796" s="175"/>
      <c r="AA796" s="175"/>
      <c r="AB796" s="175"/>
      <c r="AC796" s="175"/>
      <c r="AD796" s="1114"/>
      <c r="AE796" s="1114"/>
      <c r="AF796" s="1114"/>
      <c r="AG796" s="1114"/>
      <c r="AH796" s="1114"/>
      <c r="AI796" s="173"/>
      <c r="AJ796" s="173"/>
      <c r="AK796" s="173"/>
      <c r="AL796" s="173"/>
      <c r="AM796" s="330"/>
      <c r="AN796" s="330"/>
      <c r="AO796" s="194"/>
      <c r="AP796" s="330"/>
      <c r="AQ796" s="330"/>
    </row>
    <row r="797" spans="2:43">
      <c r="B797" s="183"/>
      <c r="C797" s="183"/>
      <c r="D797" s="183"/>
      <c r="E797" s="183"/>
      <c r="F797" s="183"/>
      <c r="G797" s="183"/>
      <c r="H797" s="183"/>
      <c r="I797" s="183"/>
      <c r="J797" s="183"/>
      <c r="K797" s="196"/>
      <c r="L797" s="1118"/>
      <c r="M797" s="1119"/>
      <c r="N797" s="1118"/>
      <c r="O797" s="1119"/>
      <c r="P797" s="184"/>
      <c r="Q797" s="184"/>
      <c r="R797" s="184"/>
      <c r="S797" s="175"/>
      <c r="T797" s="175"/>
      <c r="U797" s="175"/>
      <c r="V797" s="175"/>
      <c r="W797" s="175"/>
      <c r="X797" s="175"/>
      <c r="Y797" s="175"/>
      <c r="Z797" s="175"/>
      <c r="AA797" s="175"/>
      <c r="AB797" s="175"/>
      <c r="AC797" s="175"/>
      <c r="AD797" s="1114"/>
      <c r="AE797" s="1114"/>
      <c r="AF797" s="1114"/>
      <c r="AG797" s="1114"/>
      <c r="AH797" s="1114"/>
      <c r="AI797" s="173"/>
      <c r="AJ797" s="173"/>
      <c r="AK797" s="173"/>
      <c r="AL797" s="173"/>
      <c r="AM797" s="330"/>
      <c r="AN797" s="330"/>
      <c r="AO797" s="194"/>
      <c r="AP797" s="330"/>
      <c r="AQ797" s="330"/>
    </row>
    <row r="798" spans="2:43">
      <c r="B798" s="183"/>
      <c r="C798" s="183"/>
      <c r="D798" s="183"/>
      <c r="E798" s="183"/>
      <c r="F798" s="183"/>
      <c r="G798" s="183"/>
      <c r="H798" s="183"/>
      <c r="I798" s="183"/>
      <c r="J798" s="183"/>
      <c r="K798" s="196"/>
      <c r="L798" s="1118"/>
      <c r="M798" s="1119"/>
      <c r="N798" s="1118"/>
      <c r="O798" s="1119"/>
      <c r="P798" s="184"/>
      <c r="Q798" s="184"/>
      <c r="R798" s="184"/>
      <c r="S798" s="175"/>
      <c r="T798" s="175"/>
      <c r="U798" s="175"/>
      <c r="V798" s="175"/>
      <c r="W798" s="175"/>
      <c r="X798" s="175"/>
      <c r="Y798" s="175"/>
      <c r="Z798" s="175"/>
      <c r="AA798" s="175"/>
      <c r="AB798" s="175"/>
      <c r="AC798" s="175"/>
      <c r="AD798" s="1114"/>
      <c r="AE798" s="1114"/>
      <c r="AF798" s="1114"/>
      <c r="AG798" s="1114"/>
      <c r="AH798" s="1114"/>
      <c r="AI798" s="173"/>
      <c r="AJ798" s="173"/>
      <c r="AK798" s="173"/>
      <c r="AL798" s="173"/>
      <c r="AM798" s="330"/>
      <c r="AN798" s="330"/>
      <c r="AO798" s="194"/>
      <c r="AP798" s="330"/>
      <c r="AQ798" s="330"/>
    </row>
    <row r="799" spans="2:43">
      <c r="B799" s="183"/>
      <c r="C799" s="183"/>
      <c r="D799" s="183"/>
      <c r="E799" s="183"/>
      <c r="F799" s="183"/>
      <c r="G799" s="183"/>
      <c r="H799" s="183"/>
      <c r="I799" s="183"/>
      <c r="J799" s="183"/>
      <c r="K799" s="196"/>
      <c r="L799" s="1118"/>
      <c r="M799" s="1119"/>
      <c r="N799" s="1118"/>
      <c r="O799" s="1119"/>
      <c r="P799" s="184"/>
      <c r="Q799" s="184"/>
      <c r="R799" s="184"/>
      <c r="S799" s="175"/>
      <c r="T799" s="175"/>
      <c r="U799" s="175"/>
      <c r="V799" s="175"/>
      <c r="W799" s="175"/>
      <c r="X799" s="175"/>
      <c r="Y799" s="175"/>
      <c r="Z799" s="175"/>
      <c r="AA799" s="175"/>
      <c r="AB799" s="175"/>
      <c r="AC799" s="175"/>
      <c r="AD799" s="1114"/>
      <c r="AE799" s="1114"/>
      <c r="AF799" s="1114"/>
      <c r="AG799" s="1114"/>
      <c r="AH799" s="1114"/>
      <c r="AI799" s="173"/>
      <c r="AJ799" s="173"/>
      <c r="AK799" s="173"/>
      <c r="AL799" s="173"/>
      <c r="AM799" s="330"/>
      <c r="AN799" s="330"/>
      <c r="AO799" s="194"/>
      <c r="AP799" s="330"/>
      <c r="AQ799" s="330"/>
    </row>
    <row r="800" spans="2:43">
      <c r="B800" s="183"/>
      <c r="C800" s="183"/>
      <c r="D800" s="183"/>
      <c r="E800" s="183"/>
      <c r="F800" s="183"/>
      <c r="G800" s="183"/>
      <c r="H800" s="183"/>
      <c r="I800" s="183"/>
      <c r="J800" s="183"/>
      <c r="K800" s="196"/>
      <c r="L800" s="1118"/>
      <c r="M800" s="1119"/>
      <c r="N800" s="1118"/>
      <c r="O800" s="1119"/>
      <c r="P800" s="184"/>
      <c r="Q800" s="184"/>
      <c r="R800" s="184"/>
      <c r="S800" s="175"/>
      <c r="T800" s="175"/>
      <c r="U800" s="175"/>
      <c r="V800" s="175"/>
      <c r="W800" s="175"/>
      <c r="X800" s="175"/>
      <c r="Y800" s="175"/>
      <c r="Z800" s="175"/>
      <c r="AA800" s="175"/>
      <c r="AB800" s="175"/>
      <c r="AC800" s="175"/>
      <c r="AD800" s="1114"/>
      <c r="AE800" s="1114"/>
      <c r="AF800" s="1114"/>
      <c r="AG800" s="1114"/>
      <c r="AH800" s="1114"/>
      <c r="AI800" s="173"/>
      <c r="AJ800" s="173"/>
      <c r="AK800" s="173"/>
      <c r="AL800" s="173"/>
      <c r="AM800" s="330"/>
      <c r="AN800" s="330"/>
      <c r="AO800" s="194"/>
      <c r="AP800" s="330"/>
      <c r="AQ800" s="330"/>
    </row>
    <row r="801" spans="2:43">
      <c r="B801" s="183"/>
      <c r="C801" s="183"/>
      <c r="D801" s="183"/>
      <c r="E801" s="183"/>
      <c r="F801" s="183"/>
      <c r="G801" s="183"/>
      <c r="H801" s="183"/>
      <c r="I801" s="183"/>
      <c r="J801" s="183"/>
      <c r="K801" s="196"/>
      <c r="L801" s="1118"/>
      <c r="M801" s="1119"/>
      <c r="N801" s="1118"/>
      <c r="O801" s="1119"/>
      <c r="P801" s="184"/>
      <c r="Q801" s="184"/>
      <c r="R801" s="184"/>
      <c r="S801" s="175"/>
      <c r="T801" s="175"/>
      <c r="U801" s="175"/>
      <c r="V801" s="175"/>
      <c r="W801" s="175"/>
      <c r="X801" s="175"/>
      <c r="Y801" s="175"/>
      <c r="Z801" s="175"/>
      <c r="AA801" s="175"/>
      <c r="AB801" s="175"/>
      <c r="AC801" s="175"/>
      <c r="AD801" s="1114"/>
      <c r="AE801" s="1114"/>
      <c r="AF801" s="1114"/>
      <c r="AG801" s="1114"/>
      <c r="AH801" s="1114"/>
      <c r="AI801" s="173"/>
      <c r="AJ801" s="173"/>
      <c r="AK801" s="173"/>
      <c r="AL801" s="173"/>
      <c r="AM801" s="330"/>
      <c r="AN801" s="330"/>
      <c r="AO801" s="194"/>
      <c r="AP801" s="330"/>
      <c r="AQ801" s="330"/>
    </row>
    <row r="802" spans="2:43">
      <c r="B802" s="183"/>
      <c r="C802" s="183"/>
      <c r="D802" s="183"/>
      <c r="E802" s="183"/>
      <c r="F802" s="183"/>
      <c r="G802" s="183"/>
      <c r="H802" s="183"/>
      <c r="I802" s="183"/>
      <c r="J802" s="183"/>
      <c r="K802" s="196"/>
      <c r="L802" s="1118"/>
      <c r="M802" s="1119"/>
      <c r="N802" s="1118"/>
      <c r="O802" s="1119"/>
      <c r="P802" s="184"/>
      <c r="Q802" s="184"/>
      <c r="R802" s="184"/>
      <c r="S802" s="175"/>
      <c r="T802" s="175"/>
      <c r="U802" s="175"/>
      <c r="V802" s="175"/>
      <c r="W802" s="175"/>
      <c r="X802" s="175"/>
      <c r="Y802" s="175"/>
      <c r="Z802" s="175"/>
      <c r="AA802" s="175"/>
      <c r="AB802" s="175"/>
      <c r="AC802" s="175"/>
      <c r="AD802" s="1114"/>
      <c r="AE802" s="1114"/>
      <c r="AF802" s="1114"/>
      <c r="AG802" s="1114"/>
      <c r="AH802" s="1114"/>
      <c r="AI802" s="173"/>
      <c r="AJ802" s="173"/>
      <c r="AK802" s="173"/>
      <c r="AL802" s="173"/>
      <c r="AM802" s="330"/>
      <c r="AN802" s="330"/>
      <c r="AO802" s="194"/>
      <c r="AP802" s="330"/>
      <c r="AQ802" s="330"/>
    </row>
    <row r="803" spans="2:43">
      <c r="B803" s="183"/>
      <c r="C803" s="183"/>
      <c r="D803" s="183"/>
      <c r="E803" s="183"/>
      <c r="F803" s="183"/>
      <c r="G803" s="183"/>
      <c r="H803" s="183"/>
      <c r="I803" s="183"/>
      <c r="J803" s="183"/>
      <c r="K803" s="196"/>
      <c r="L803" s="1118"/>
      <c r="M803" s="1119"/>
      <c r="N803" s="1118"/>
      <c r="O803" s="1119"/>
      <c r="P803" s="184"/>
      <c r="Q803" s="184"/>
      <c r="R803" s="184"/>
      <c r="S803" s="175"/>
      <c r="T803" s="175"/>
      <c r="U803" s="175"/>
      <c r="V803" s="175"/>
      <c r="W803" s="175"/>
      <c r="X803" s="175"/>
      <c r="Y803" s="175"/>
      <c r="Z803" s="175"/>
      <c r="AA803" s="175"/>
      <c r="AB803" s="175"/>
      <c r="AC803" s="175"/>
      <c r="AD803" s="1114"/>
      <c r="AE803" s="1114"/>
      <c r="AF803" s="1114"/>
      <c r="AG803" s="1114"/>
      <c r="AH803" s="1114"/>
      <c r="AI803" s="173"/>
      <c r="AJ803" s="173"/>
      <c r="AK803" s="173"/>
      <c r="AL803" s="173"/>
      <c r="AM803" s="330"/>
      <c r="AN803" s="330"/>
      <c r="AO803" s="194"/>
      <c r="AP803" s="330"/>
      <c r="AQ803" s="330"/>
    </row>
    <row r="804" spans="2:43">
      <c r="B804" s="183"/>
      <c r="C804" s="183"/>
      <c r="D804" s="183"/>
      <c r="E804" s="183"/>
      <c r="F804" s="183"/>
      <c r="G804" s="183"/>
      <c r="H804" s="183"/>
      <c r="I804" s="183"/>
      <c r="J804" s="183"/>
      <c r="K804" s="196"/>
      <c r="L804" s="1118"/>
      <c r="M804" s="1119"/>
      <c r="N804" s="1118"/>
      <c r="O804" s="1119"/>
      <c r="P804" s="184"/>
      <c r="Q804" s="184"/>
      <c r="R804" s="184"/>
      <c r="S804" s="175"/>
      <c r="T804" s="175"/>
      <c r="U804" s="175"/>
      <c r="V804" s="175"/>
      <c r="W804" s="175"/>
      <c r="X804" s="175"/>
      <c r="Y804" s="175"/>
      <c r="Z804" s="175"/>
      <c r="AA804" s="175"/>
      <c r="AB804" s="175"/>
      <c r="AC804" s="175"/>
      <c r="AD804" s="1114"/>
      <c r="AE804" s="1114"/>
      <c r="AF804" s="1114"/>
      <c r="AG804" s="1114"/>
      <c r="AH804" s="1114"/>
      <c r="AI804" s="173"/>
      <c r="AJ804" s="173"/>
      <c r="AK804" s="173"/>
      <c r="AL804" s="173"/>
      <c r="AM804" s="330"/>
      <c r="AN804" s="330"/>
      <c r="AO804" s="194"/>
      <c r="AP804" s="330"/>
      <c r="AQ804" s="330"/>
    </row>
    <row r="805" spans="2:43">
      <c r="B805" s="183"/>
      <c r="C805" s="183"/>
      <c r="D805" s="183"/>
      <c r="E805" s="183"/>
      <c r="F805" s="183"/>
      <c r="G805" s="183"/>
      <c r="H805" s="183"/>
      <c r="I805" s="183"/>
      <c r="J805" s="183"/>
      <c r="K805" s="196"/>
      <c r="L805" s="1118"/>
      <c r="M805" s="1119"/>
      <c r="N805" s="1118"/>
      <c r="O805" s="1119"/>
      <c r="P805" s="184"/>
      <c r="Q805" s="184"/>
      <c r="R805" s="184"/>
      <c r="S805" s="175"/>
      <c r="T805" s="175"/>
      <c r="U805" s="175"/>
      <c r="V805" s="175"/>
      <c r="W805" s="175"/>
      <c r="X805" s="175"/>
      <c r="Y805" s="175"/>
      <c r="Z805" s="175"/>
      <c r="AA805" s="175"/>
      <c r="AB805" s="175"/>
      <c r="AC805" s="175"/>
      <c r="AD805" s="1114"/>
      <c r="AE805" s="1114"/>
      <c r="AF805" s="1114"/>
      <c r="AG805" s="1114"/>
      <c r="AH805" s="1114"/>
      <c r="AI805" s="173"/>
      <c r="AJ805" s="173"/>
      <c r="AK805" s="173"/>
      <c r="AL805" s="173"/>
      <c r="AM805" s="330"/>
      <c r="AN805" s="330"/>
      <c r="AO805" s="194"/>
      <c r="AP805" s="330"/>
      <c r="AQ805" s="330"/>
    </row>
    <row r="806" spans="2:43">
      <c r="B806" s="183"/>
      <c r="C806" s="183"/>
      <c r="D806" s="183"/>
      <c r="E806" s="183"/>
      <c r="F806" s="183"/>
      <c r="G806" s="183"/>
      <c r="H806" s="183"/>
      <c r="I806" s="183"/>
      <c r="J806" s="183"/>
      <c r="K806" s="196"/>
      <c r="L806" s="1118"/>
      <c r="M806" s="1119"/>
      <c r="N806" s="1118"/>
      <c r="O806" s="1119"/>
      <c r="P806" s="184"/>
      <c r="Q806" s="184"/>
      <c r="R806" s="184"/>
      <c r="S806" s="175"/>
      <c r="T806" s="175"/>
      <c r="U806" s="175"/>
      <c r="V806" s="175"/>
      <c r="W806" s="175"/>
      <c r="X806" s="175"/>
      <c r="Y806" s="175"/>
      <c r="Z806" s="175"/>
      <c r="AA806" s="175"/>
      <c r="AB806" s="175"/>
      <c r="AC806" s="175"/>
      <c r="AD806" s="1114"/>
      <c r="AE806" s="1114"/>
      <c r="AF806" s="1114"/>
      <c r="AG806" s="1114"/>
      <c r="AH806" s="1114"/>
      <c r="AI806" s="173"/>
      <c r="AJ806" s="173"/>
      <c r="AK806" s="173"/>
      <c r="AL806" s="173"/>
      <c r="AM806" s="330"/>
      <c r="AN806" s="330"/>
      <c r="AO806" s="194"/>
      <c r="AP806" s="330"/>
      <c r="AQ806" s="330"/>
    </row>
    <row r="807" spans="2:43">
      <c r="B807" s="183"/>
      <c r="C807" s="183"/>
      <c r="D807" s="183"/>
      <c r="E807" s="183"/>
      <c r="F807" s="183"/>
      <c r="G807" s="183"/>
      <c r="H807" s="183"/>
      <c r="I807" s="183"/>
      <c r="J807" s="183"/>
      <c r="K807" s="196"/>
      <c r="L807" s="1118"/>
      <c r="M807" s="1119"/>
      <c r="N807" s="1118"/>
      <c r="O807" s="1119"/>
      <c r="P807" s="184"/>
      <c r="Q807" s="184"/>
      <c r="R807" s="184"/>
      <c r="S807" s="175"/>
      <c r="T807" s="175"/>
      <c r="U807" s="175"/>
      <c r="V807" s="175"/>
      <c r="W807" s="175"/>
      <c r="X807" s="175"/>
      <c r="Y807" s="175"/>
      <c r="Z807" s="175"/>
      <c r="AA807" s="175"/>
      <c r="AB807" s="175"/>
      <c r="AC807" s="175"/>
      <c r="AD807" s="1114"/>
      <c r="AE807" s="1114"/>
      <c r="AF807" s="1114"/>
      <c r="AG807" s="1114"/>
      <c r="AH807" s="1114"/>
      <c r="AI807" s="173"/>
      <c r="AJ807" s="173"/>
      <c r="AK807" s="173"/>
      <c r="AL807" s="173"/>
      <c r="AM807" s="330"/>
      <c r="AN807" s="330"/>
      <c r="AO807" s="194"/>
      <c r="AP807" s="330"/>
      <c r="AQ807" s="330"/>
    </row>
    <row r="808" spans="2:43">
      <c r="B808" s="183"/>
      <c r="C808" s="183"/>
      <c r="D808" s="183"/>
      <c r="E808" s="183"/>
      <c r="F808" s="183"/>
      <c r="G808" s="183"/>
      <c r="H808" s="183"/>
      <c r="I808" s="183"/>
      <c r="J808" s="183"/>
      <c r="K808" s="196"/>
      <c r="L808" s="1118"/>
      <c r="M808" s="1119"/>
      <c r="N808" s="1118"/>
      <c r="O808" s="1119"/>
      <c r="P808" s="184"/>
      <c r="Q808" s="184"/>
      <c r="R808" s="184"/>
      <c r="S808" s="175"/>
      <c r="T808" s="175"/>
      <c r="U808" s="175"/>
      <c r="V808" s="175"/>
      <c r="W808" s="175"/>
      <c r="X808" s="175"/>
      <c r="Y808" s="175"/>
      <c r="Z808" s="175"/>
      <c r="AA808" s="175"/>
      <c r="AB808" s="175"/>
      <c r="AC808" s="175"/>
      <c r="AD808" s="1114"/>
      <c r="AE808" s="1114"/>
      <c r="AF808" s="1114"/>
      <c r="AG808" s="1114"/>
      <c r="AH808" s="1114"/>
      <c r="AI808" s="173"/>
      <c r="AJ808" s="173"/>
      <c r="AK808" s="173"/>
      <c r="AL808" s="173"/>
      <c r="AM808" s="330"/>
      <c r="AN808" s="330"/>
      <c r="AO808" s="194"/>
      <c r="AP808" s="330"/>
      <c r="AQ808" s="330"/>
    </row>
    <row r="809" spans="2:43">
      <c r="B809" s="183"/>
      <c r="C809" s="183"/>
      <c r="D809" s="183"/>
      <c r="E809" s="183"/>
      <c r="F809" s="183"/>
      <c r="G809" s="183"/>
      <c r="H809" s="183"/>
      <c r="I809" s="183"/>
      <c r="J809" s="183"/>
      <c r="K809" s="196"/>
      <c r="L809" s="1118"/>
      <c r="M809" s="1119"/>
      <c r="N809" s="1118"/>
      <c r="O809" s="1119"/>
      <c r="P809" s="184"/>
      <c r="Q809" s="184"/>
      <c r="R809" s="184"/>
      <c r="S809" s="175"/>
      <c r="T809" s="175"/>
      <c r="U809" s="175"/>
      <c r="V809" s="175"/>
      <c r="W809" s="175"/>
      <c r="X809" s="175"/>
      <c r="Y809" s="175"/>
      <c r="Z809" s="175"/>
      <c r="AA809" s="175"/>
      <c r="AB809" s="175"/>
      <c r="AC809" s="175"/>
      <c r="AD809" s="1114"/>
      <c r="AE809" s="1114"/>
      <c r="AF809" s="1114"/>
      <c r="AG809" s="1114"/>
      <c r="AH809" s="1114"/>
      <c r="AI809" s="173"/>
      <c r="AJ809" s="173"/>
      <c r="AK809" s="173"/>
      <c r="AL809" s="173"/>
      <c r="AM809" s="330"/>
      <c r="AN809" s="330"/>
      <c r="AO809" s="194"/>
      <c r="AP809" s="330"/>
      <c r="AQ809" s="330"/>
    </row>
    <row r="810" spans="2:43">
      <c r="B810" s="183"/>
      <c r="C810" s="183"/>
      <c r="D810" s="183"/>
      <c r="E810" s="183"/>
      <c r="F810" s="183"/>
      <c r="G810" s="183"/>
      <c r="H810" s="183"/>
      <c r="I810" s="183"/>
      <c r="J810" s="183"/>
      <c r="K810" s="196"/>
      <c r="L810" s="1118"/>
      <c r="M810" s="1119"/>
      <c r="N810" s="1118"/>
      <c r="O810" s="1119"/>
      <c r="P810" s="184"/>
      <c r="Q810" s="184"/>
      <c r="R810" s="184"/>
      <c r="S810" s="175"/>
      <c r="T810" s="175"/>
      <c r="U810" s="175"/>
      <c r="V810" s="175"/>
      <c r="W810" s="175"/>
      <c r="X810" s="175"/>
      <c r="Y810" s="175"/>
      <c r="Z810" s="175"/>
      <c r="AA810" s="175"/>
      <c r="AB810" s="175"/>
      <c r="AC810" s="175"/>
      <c r="AD810" s="330"/>
      <c r="AE810" s="330"/>
      <c r="AF810" s="330"/>
      <c r="AG810" s="330"/>
      <c r="AH810" s="330"/>
      <c r="AI810" s="173"/>
      <c r="AJ810" s="173"/>
      <c r="AK810" s="173"/>
      <c r="AL810" s="173"/>
      <c r="AM810" s="330"/>
      <c r="AN810" s="330"/>
      <c r="AO810" s="194"/>
      <c r="AP810" s="330"/>
      <c r="AQ810" s="330"/>
    </row>
    <row r="811" spans="2:43">
      <c r="B811" s="183"/>
      <c r="C811" s="183"/>
      <c r="D811" s="183"/>
      <c r="E811" s="183"/>
      <c r="F811" s="183"/>
      <c r="G811" s="183"/>
      <c r="H811" s="183"/>
      <c r="I811" s="183"/>
      <c r="J811" s="183"/>
      <c r="K811" s="196"/>
      <c r="L811" s="1118"/>
      <c r="M811" s="1119"/>
      <c r="N811" s="1118"/>
      <c r="O811" s="1119"/>
      <c r="P811" s="184"/>
      <c r="Q811" s="184"/>
      <c r="R811" s="184"/>
      <c r="S811" s="175"/>
      <c r="T811" s="175"/>
      <c r="U811" s="175"/>
      <c r="V811" s="175"/>
      <c r="W811" s="175"/>
      <c r="X811" s="175"/>
      <c r="Y811" s="175"/>
      <c r="Z811" s="175"/>
      <c r="AA811" s="175"/>
      <c r="AB811" s="175"/>
      <c r="AC811" s="175"/>
      <c r="AD811" s="330"/>
      <c r="AE811" s="330"/>
      <c r="AF811" s="330"/>
      <c r="AG811" s="330"/>
      <c r="AH811" s="330"/>
      <c r="AI811" s="173"/>
      <c r="AJ811" s="173"/>
      <c r="AK811" s="173"/>
      <c r="AL811" s="173"/>
      <c r="AM811" s="330"/>
      <c r="AN811" s="330"/>
      <c r="AO811" s="194"/>
      <c r="AP811" s="330"/>
      <c r="AQ811" s="330"/>
    </row>
    <row r="812" spans="2:43">
      <c r="B812" s="183"/>
      <c r="C812" s="183"/>
      <c r="D812" s="183"/>
      <c r="E812" s="183"/>
      <c r="F812" s="183"/>
      <c r="G812" s="183"/>
      <c r="H812" s="183"/>
      <c r="I812" s="183"/>
      <c r="J812" s="183"/>
      <c r="K812" s="196"/>
      <c r="L812" s="1118"/>
      <c r="M812" s="1119"/>
      <c r="N812" s="1118"/>
      <c r="O812" s="1119"/>
      <c r="P812" s="184"/>
      <c r="Q812" s="184"/>
      <c r="R812" s="184"/>
      <c r="S812" s="175"/>
      <c r="T812" s="175"/>
      <c r="U812" s="175"/>
      <c r="V812" s="175"/>
      <c r="W812" s="175"/>
      <c r="X812" s="175"/>
      <c r="Y812" s="175"/>
      <c r="Z812" s="175"/>
      <c r="AA812" s="175"/>
      <c r="AB812" s="175"/>
      <c r="AC812" s="175"/>
      <c r="AD812" s="330"/>
      <c r="AE812" s="330"/>
      <c r="AF812" s="330"/>
      <c r="AG812" s="330"/>
      <c r="AH812" s="330"/>
      <c r="AI812" s="173"/>
      <c r="AJ812" s="173"/>
      <c r="AK812" s="173"/>
      <c r="AL812" s="173"/>
      <c r="AM812" s="330"/>
      <c r="AN812" s="330"/>
      <c r="AO812" s="194"/>
      <c r="AP812" s="330"/>
      <c r="AQ812" s="330"/>
    </row>
    <row r="813" spans="2:43">
      <c r="B813" s="183"/>
      <c r="C813" s="183"/>
      <c r="D813" s="183"/>
      <c r="E813" s="183"/>
      <c r="F813" s="183"/>
      <c r="G813" s="183"/>
      <c r="H813" s="183"/>
      <c r="I813" s="183"/>
      <c r="J813" s="183"/>
      <c r="K813" s="196"/>
      <c r="L813" s="1118"/>
      <c r="M813" s="1119"/>
      <c r="N813" s="1118"/>
      <c r="O813" s="1119"/>
      <c r="P813" s="184"/>
      <c r="Q813" s="184"/>
      <c r="R813" s="184"/>
      <c r="S813" s="175"/>
      <c r="T813" s="175"/>
      <c r="U813" s="175"/>
      <c r="V813" s="175"/>
      <c r="W813" s="175"/>
      <c r="X813" s="175"/>
      <c r="Y813" s="175"/>
      <c r="Z813" s="175"/>
      <c r="AA813" s="175"/>
      <c r="AB813" s="175"/>
      <c r="AC813" s="175"/>
      <c r="AD813" s="330"/>
      <c r="AE813" s="330"/>
      <c r="AF813" s="330"/>
      <c r="AG813" s="330"/>
      <c r="AH813" s="330"/>
      <c r="AI813" s="173"/>
      <c r="AJ813" s="173"/>
      <c r="AK813" s="173"/>
      <c r="AL813" s="173"/>
      <c r="AM813" s="330"/>
      <c r="AN813" s="330"/>
      <c r="AO813" s="194"/>
      <c r="AP813" s="330"/>
      <c r="AQ813" s="330"/>
    </row>
    <row r="814" spans="2:43">
      <c r="B814" s="183"/>
      <c r="C814" s="183"/>
      <c r="D814" s="183"/>
      <c r="E814" s="183"/>
      <c r="F814" s="183"/>
      <c r="G814" s="183"/>
      <c r="H814" s="183"/>
      <c r="I814" s="183"/>
      <c r="J814" s="183"/>
      <c r="K814" s="196"/>
      <c r="L814" s="1118"/>
      <c r="M814" s="1119"/>
      <c r="N814" s="1118"/>
      <c r="O814" s="1119"/>
      <c r="P814" s="184"/>
      <c r="Q814" s="184"/>
      <c r="R814" s="184"/>
      <c r="S814" s="175"/>
      <c r="T814" s="175"/>
      <c r="U814" s="175"/>
      <c r="V814" s="175"/>
      <c r="W814" s="175"/>
      <c r="X814" s="175"/>
      <c r="Y814" s="175"/>
      <c r="Z814" s="175"/>
      <c r="AA814" s="175"/>
      <c r="AB814" s="175"/>
      <c r="AC814" s="175"/>
      <c r="AD814" s="330"/>
      <c r="AE814" s="330"/>
      <c r="AF814" s="330"/>
      <c r="AG814" s="330"/>
      <c r="AH814" s="330"/>
      <c r="AI814" s="173"/>
      <c r="AJ814" s="173"/>
      <c r="AK814" s="173"/>
      <c r="AL814" s="173"/>
      <c r="AM814" s="330"/>
      <c r="AN814" s="330"/>
      <c r="AO814" s="194"/>
      <c r="AP814" s="330"/>
      <c r="AQ814" s="330"/>
    </row>
    <row r="815" spans="2:43">
      <c r="B815" s="183"/>
      <c r="C815" s="183"/>
      <c r="D815" s="183"/>
      <c r="E815" s="183"/>
      <c r="F815" s="183"/>
      <c r="G815" s="183"/>
      <c r="H815" s="183"/>
      <c r="I815" s="183"/>
      <c r="J815" s="183"/>
      <c r="K815" s="196"/>
      <c r="L815" s="1118"/>
      <c r="M815" s="1119"/>
      <c r="N815" s="1118"/>
      <c r="O815" s="1119"/>
      <c r="P815" s="184"/>
      <c r="Q815" s="184"/>
      <c r="R815" s="184"/>
      <c r="S815" s="175"/>
      <c r="T815" s="175"/>
      <c r="U815" s="175"/>
      <c r="V815" s="175"/>
      <c r="W815" s="175"/>
      <c r="X815" s="175"/>
      <c r="Y815" s="175"/>
      <c r="Z815" s="175"/>
      <c r="AA815" s="175"/>
      <c r="AB815" s="175"/>
      <c r="AC815" s="175"/>
      <c r="AD815" s="330"/>
      <c r="AE815" s="330"/>
      <c r="AF815" s="330"/>
      <c r="AG815" s="330"/>
      <c r="AH815" s="330"/>
      <c r="AI815" s="173"/>
      <c r="AJ815" s="173"/>
      <c r="AK815" s="173"/>
      <c r="AL815" s="173"/>
      <c r="AM815" s="330"/>
      <c r="AN815" s="330"/>
      <c r="AO815" s="194"/>
      <c r="AP815" s="330"/>
      <c r="AQ815" s="330"/>
    </row>
    <row r="816" spans="2:43">
      <c r="B816" s="183"/>
      <c r="C816" s="183"/>
      <c r="D816" s="183"/>
      <c r="E816" s="183"/>
      <c r="F816" s="183"/>
      <c r="G816" s="183"/>
      <c r="H816" s="183"/>
      <c r="I816" s="183"/>
      <c r="J816" s="183"/>
      <c r="K816" s="196"/>
      <c r="L816" s="1118"/>
      <c r="M816" s="1119"/>
      <c r="N816" s="1118"/>
      <c r="O816" s="1119"/>
      <c r="P816" s="184"/>
      <c r="Q816" s="184"/>
      <c r="R816" s="184"/>
      <c r="S816" s="175"/>
      <c r="T816" s="175"/>
      <c r="U816" s="175"/>
      <c r="V816" s="175"/>
      <c r="W816" s="175"/>
      <c r="X816" s="175"/>
      <c r="Y816" s="175"/>
      <c r="Z816" s="175"/>
      <c r="AA816" s="175"/>
      <c r="AB816" s="175"/>
      <c r="AC816" s="175"/>
      <c r="AD816" s="330"/>
      <c r="AE816" s="330"/>
      <c r="AF816" s="330"/>
      <c r="AG816" s="330"/>
      <c r="AH816" s="330"/>
      <c r="AI816" s="173"/>
      <c r="AJ816" s="173"/>
      <c r="AK816" s="173"/>
      <c r="AL816" s="173"/>
      <c r="AM816" s="330"/>
      <c r="AN816" s="330"/>
      <c r="AO816" s="194"/>
      <c r="AP816" s="330"/>
      <c r="AQ816" s="330"/>
    </row>
    <row r="817" spans="2:43">
      <c r="B817" s="183"/>
      <c r="C817" s="183"/>
      <c r="D817" s="183"/>
      <c r="E817" s="183"/>
      <c r="F817" s="183"/>
      <c r="G817" s="183"/>
      <c r="H817" s="183"/>
      <c r="I817" s="183"/>
      <c r="J817" s="183"/>
      <c r="K817" s="196"/>
      <c r="L817" s="1118"/>
      <c r="M817" s="1119"/>
      <c r="N817" s="1118"/>
      <c r="O817" s="1119"/>
      <c r="P817" s="184"/>
      <c r="Q817" s="184"/>
      <c r="R817" s="184"/>
      <c r="S817" s="175"/>
      <c r="T817" s="175"/>
      <c r="U817" s="175"/>
      <c r="V817" s="175"/>
      <c r="W817" s="175"/>
      <c r="X817" s="175"/>
      <c r="Y817" s="175"/>
      <c r="Z817" s="175"/>
      <c r="AA817" s="175"/>
      <c r="AB817" s="175"/>
      <c r="AC817" s="175"/>
      <c r="AD817" s="330"/>
      <c r="AE817" s="330"/>
      <c r="AF817" s="330"/>
      <c r="AG817" s="330"/>
      <c r="AH817" s="330"/>
      <c r="AI817" s="173"/>
      <c r="AJ817" s="173"/>
      <c r="AK817" s="173"/>
      <c r="AL817" s="173"/>
      <c r="AM817" s="330"/>
      <c r="AN817" s="330"/>
      <c r="AO817" s="194"/>
      <c r="AP817" s="330"/>
      <c r="AQ817" s="330"/>
    </row>
    <row r="818" spans="2:43">
      <c r="B818" s="183"/>
      <c r="C818" s="183"/>
      <c r="D818" s="183"/>
      <c r="E818" s="183"/>
      <c r="F818" s="183"/>
      <c r="G818" s="183"/>
      <c r="H818" s="183"/>
      <c r="I818" s="183"/>
      <c r="J818" s="183"/>
      <c r="K818" s="196"/>
      <c r="L818" s="1118"/>
      <c r="M818" s="1119"/>
      <c r="N818" s="1118"/>
      <c r="O818" s="1119"/>
      <c r="P818" s="184"/>
      <c r="Q818" s="184"/>
      <c r="R818" s="184"/>
      <c r="S818" s="175"/>
      <c r="T818" s="175"/>
      <c r="U818" s="175"/>
      <c r="V818" s="175"/>
      <c r="W818" s="175"/>
      <c r="X818" s="175"/>
      <c r="Y818" s="175"/>
      <c r="Z818" s="175"/>
      <c r="AA818" s="175"/>
      <c r="AB818" s="175"/>
      <c r="AC818" s="175"/>
      <c r="AD818" s="330"/>
      <c r="AE818" s="330"/>
      <c r="AF818" s="330"/>
      <c r="AG818" s="330"/>
      <c r="AH818" s="330"/>
      <c r="AI818" s="173"/>
      <c r="AJ818" s="173"/>
      <c r="AK818" s="173"/>
      <c r="AL818" s="173"/>
      <c r="AM818" s="330"/>
      <c r="AN818" s="330"/>
      <c r="AO818" s="194"/>
      <c r="AP818" s="330"/>
      <c r="AQ818" s="330"/>
    </row>
    <row r="819" spans="2:43">
      <c r="B819" s="183"/>
      <c r="C819" s="183"/>
      <c r="D819" s="183"/>
      <c r="E819" s="183"/>
      <c r="F819" s="183"/>
      <c r="G819" s="183"/>
      <c r="H819" s="183"/>
      <c r="I819" s="183"/>
      <c r="J819" s="183"/>
      <c r="K819" s="196"/>
      <c r="L819" s="1118"/>
      <c r="M819" s="1119"/>
      <c r="N819" s="1118"/>
      <c r="O819" s="1119"/>
      <c r="P819" s="184"/>
      <c r="Q819" s="184"/>
      <c r="R819" s="184"/>
      <c r="S819" s="175"/>
      <c r="T819" s="175"/>
      <c r="U819" s="175"/>
      <c r="V819" s="175"/>
      <c r="W819" s="175"/>
      <c r="X819" s="175"/>
      <c r="Y819" s="175"/>
      <c r="Z819" s="175"/>
      <c r="AA819" s="175"/>
      <c r="AB819" s="175"/>
      <c r="AC819" s="175"/>
      <c r="AD819" s="330"/>
      <c r="AE819" s="330"/>
      <c r="AF819" s="330"/>
      <c r="AG819" s="330"/>
      <c r="AH819" s="330"/>
      <c r="AI819" s="173"/>
      <c r="AJ819" s="173"/>
      <c r="AK819" s="173"/>
      <c r="AL819" s="173"/>
      <c r="AM819" s="330"/>
      <c r="AN819" s="330"/>
      <c r="AO819" s="194"/>
      <c r="AP819" s="330"/>
      <c r="AQ819" s="330"/>
    </row>
    <row r="820" spans="2:43">
      <c r="B820" s="183"/>
      <c r="C820" s="183"/>
      <c r="D820" s="183"/>
      <c r="E820" s="183"/>
      <c r="F820" s="183"/>
      <c r="G820" s="183"/>
      <c r="H820" s="183"/>
      <c r="I820" s="183"/>
      <c r="J820" s="183"/>
      <c r="K820" s="196"/>
      <c r="L820" s="1118"/>
      <c r="M820" s="1119"/>
      <c r="N820" s="1118"/>
      <c r="O820" s="1119"/>
      <c r="P820" s="184"/>
      <c r="Q820" s="184"/>
      <c r="R820" s="184"/>
      <c r="S820" s="175"/>
      <c r="T820" s="175"/>
      <c r="U820" s="175"/>
      <c r="V820" s="175"/>
      <c r="W820" s="175"/>
      <c r="X820" s="175"/>
      <c r="Y820" s="175"/>
      <c r="Z820" s="175"/>
      <c r="AA820" s="175"/>
      <c r="AB820" s="175"/>
      <c r="AC820" s="175"/>
      <c r="AD820" s="330"/>
      <c r="AE820" s="330"/>
      <c r="AF820" s="330"/>
      <c r="AG820" s="330"/>
      <c r="AH820" s="330"/>
      <c r="AI820" s="173"/>
      <c r="AJ820" s="173"/>
      <c r="AK820" s="173"/>
      <c r="AL820" s="173"/>
      <c r="AM820" s="330"/>
      <c r="AN820" s="330"/>
      <c r="AO820" s="194"/>
      <c r="AP820" s="330"/>
      <c r="AQ820" s="330"/>
    </row>
    <row r="821" spans="2:43">
      <c r="B821" s="183"/>
      <c r="C821" s="183"/>
      <c r="D821" s="183"/>
      <c r="E821" s="183"/>
      <c r="F821" s="183"/>
      <c r="G821" s="183"/>
      <c r="H821" s="183"/>
      <c r="I821" s="183"/>
      <c r="J821" s="183"/>
      <c r="K821" s="196"/>
      <c r="L821" s="1118"/>
      <c r="M821" s="1119"/>
      <c r="N821" s="1118"/>
      <c r="O821" s="1119"/>
      <c r="P821" s="184"/>
      <c r="Q821" s="184"/>
      <c r="R821" s="184"/>
      <c r="S821" s="175"/>
      <c r="T821" s="175"/>
      <c r="U821" s="175"/>
      <c r="V821" s="175"/>
      <c r="W821" s="175"/>
      <c r="X821" s="175"/>
      <c r="Y821" s="175"/>
      <c r="Z821" s="175"/>
      <c r="AA821" s="175"/>
      <c r="AB821" s="175"/>
      <c r="AC821" s="175"/>
      <c r="AD821" s="330"/>
      <c r="AE821" s="330"/>
      <c r="AF821" s="330"/>
      <c r="AG821" s="330"/>
      <c r="AH821" s="330"/>
      <c r="AI821" s="173"/>
      <c r="AJ821" s="173"/>
      <c r="AK821" s="173"/>
      <c r="AL821" s="173"/>
      <c r="AM821" s="330"/>
      <c r="AN821" s="330"/>
      <c r="AO821" s="194"/>
      <c r="AP821" s="330"/>
      <c r="AQ821" s="330"/>
    </row>
    <row r="822" spans="2:43">
      <c r="B822" s="183"/>
      <c r="C822" s="183"/>
      <c r="D822" s="183"/>
      <c r="E822" s="183"/>
      <c r="F822" s="183"/>
      <c r="G822" s="183"/>
      <c r="H822" s="183"/>
      <c r="I822" s="183"/>
      <c r="J822" s="183"/>
      <c r="K822" s="196"/>
      <c r="L822" s="1118"/>
      <c r="M822" s="1119"/>
      <c r="N822" s="1118"/>
      <c r="O822" s="1119"/>
      <c r="P822" s="184"/>
      <c r="Q822" s="184"/>
      <c r="R822" s="184"/>
      <c r="S822" s="175"/>
      <c r="T822" s="175"/>
      <c r="U822" s="175"/>
      <c r="V822" s="175"/>
      <c r="W822" s="175"/>
      <c r="X822" s="175"/>
      <c r="Y822" s="175"/>
      <c r="Z822" s="175"/>
      <c r="AA822" s="175"/>
      <c r="AB822" s="175"/>
      <c r="AC822" s="175"/>
      <c r="AD822" s="330"/>
      <c r="AE822" s="330"/>
      <c r="AF822" s="330"/>
      <c r="AG822" s="330"/>
      <c r="AH822" s="330"/>
      <c r="AI822" s="173"/>
      <c r="AJ822" s="173"/>
      <c r="AK822" s="173"/>
      <c r="AL822" s="173"/>
      <c r="AM822" s="330"/>
      <c r="AN822" s="330"/>
      <c r="AO822" s="194"/>
      <c r="AP822" s="330"/>
      <c r="AQ822" s="330"/>
    </row>
    <row r="823" spans="2:43">
      <c r="B823" s="183"/>
      <c r="C823" s="183"/>
      <c r="D823" s="183"/>
      <c r="E823" s="183"/>
      <c r="F823" s="183"/>
      <c r="G823" s="183"/>
      <c r="H823" s="183"/>
      <c r="I823" s="183"/>
      <c r="J823" s="183"/>
      <c r="K823" s="196"/>
      <c r="L823" s="1118"/>
      <c r="M823" s="1119"/>
      <c r="N823" s="1118"/>
      <c r="O823" s="1119"/>
      <c r="P823" s="184"/>
      <c r="Q823" s="184"/>
      <c r="R823" s="184"/>
      <c r="S823" s="175"/>
      <c r="T823" s="175"/>
      <c r="U823" s="175"/>
      <c r="V823" s="175"/>
      <c r="W823" s="175"/>
      <c r="X823" s="175"/>
      <c r="Y823" s="175"/>
      <c r="Z823" s="175"/>
      <c r="AA823" s="175"/>
      <c r="AB823" s="175"/>
      <c r="AC823" s="175"/>
      <c r="AD823" s="330"/>
      <c r="AE823" s="330"/>
      <c r="AF823" s="330"/>
      <c r="AG823" s="330"/>
      <c r="AH823" s="330"/>
      <c r="AI823" s="173"/>
      <c r="AJ823" s="173"/>
      <c r="AK823" s="173"/>
      <c r="AL823" s="173"/>
      <c r="AM823" s="330"/>
      <c r="AN823" s="330"/>
      <c r="AO823" s="194"/>
      <c r="AP823" s="330"/>
      <c r="AQ823" s="330"/>
    </row>
    <row r="824" spans="2:43">
      <c r="B824" s="183"/>
      <c r="C824" s="183"/>
      <c r="D824" s="183"/>
      <c r="E824" s="183"/>
      <c r="F824" s="183"/>
      <c r="G824" s="183"/>
      <c r="H824" s="183"/>
      <c r="I824" s="183"/>
      <c r="J824" s="183"/>
      <c r="K824" s="196"/>
      <c r="L824" s="1118"/>
      <c r="M824" s="1119"/>
      <c r="N824" s="1118"/>
      <c r="O824" s="1119"/>
      <c r="P824" s="184"/>
      <c r="Q824" s="184"/>
      <c r="R824" s="184"/>
      <c r="S824" s="175"/>
      <c r="T824" s="175"/>
      <c r="U824" s="175"/>
      <c r="V824" s="175"/>
      <c r="W824" s="175"/>
      <c r="X824" s="175"/>
      <c r="Y824" s="175"/>
      <c r="Z824" s="175"/>
      <c r="AA824" s="175"/>
      <c r="AB824" s="175"/>
      <c r="AC824" s="175"/>
      <c r="AD824" s="330"/>
      <c r="AE824" s="330"/>
      <c r="AF824" s="330"/>
      <c r="AG824" s="330"/>
      <c r="AH824" s="330"/>
      <c r="AI824" s="173"/>
      <c r="AJ824" s="173"/>
      <c r="AK824" s="173"/>
      <c r="AL824" s="173"/>
      <c r="AM824" s="330"/>
      <c r="AN824" s="330"/>
      <c r="AO824" s="194"/>
      <c r="AP824" s="330"/>
      <c r="AQ824" s="330"/>
    </row>
    <row r="825" spans="2:43">
      <c r="B825" s="183"/>
      <c r="C825" s="183"/>
      <c r="D825" s="183"/>
      <c r="E825" s="183"/>
      <c r="F825" s="183"/>
      <c r="G825" s="183"/>
      <c r="H825" s="183"/>
      <c r="I825" s="183"/>
      <c r="J825" s="183"/>
      <c r="K825" s="196"/>
      <c r="L825" s="1118"/>
      <c r="M825" s="1119"/>
      <c r="N825" s="1118"/>
      <c r="O825" s="1119"/>
      <c r="P825" s="184"/>
      <c r="Q825" s="184"/>
      <c r="R825" s="184"/>
      <c r="S825" s="175"/>
      <c r="T825" s="175"/>
      <c r="U825" s="175"/>
      <c r="V825" s="175"/>
      <c r="W825" s="175"/>
      <c r="X825" s="175"/>
      <c r="Y825" s="175"/>
      <c r="Z825" s="175"/>
      <c r="AA825" s="175"/>
      <c r="AB825" s="175"/>
      <c r="AC825" s="175"/>
      <c r="AD825" s="330"/>
      <c r="AE825" s="330"/>
      <c r="AF825" s="330"/>
      <c r="AG825" s="330"/>
      <c r="AH825" s="330"/>
      <c r="AI825" s="173"/>
      <c r="AJ825" s="173"/>
      <c r="AK825" s="173"/>
      <c r="AL825" s="173"/>
      <c r="AM825" s="330"/>
      <c r="AN825" s="330"/>
      <c r="AO825" s="194"/>
      <c r="AP825" s="330"/>
      <c r="AQ825" s="330"/>
    </row>
    <row r="826" spans="2:43">
      <c r="B826" s="183"/>
      <c r="C826" s="183"/>
      <c r="D826" s="183"/>
      <c r="E826" s="183"/>
      <c r="F826" s="183"/>
      <c r="G826" s="183"/>
      <c r="H826" s="183"/>
      <c r="I826" s="183"/>
      <c r="J826" s="183"/>
      <c r="K826" s="196"/>
      <c r="L826" s="1118"/>
      <c r="M826" s="1119"/>
      <c r="N826" s="1118"/>
      <c r="O826" s="1119"/>
      <c r="P826" s="184"/>
      <c r="Q826" s="184"/>
      <c r="R826" s="184"/>
      <c r="S826" s="175"/>
      <c r="T826" s="175"/>
      <c r="U826" s="175"/>
      <c r="V826" s="175"/>
      <c r="W826" s="175"/>
      <c r="X826" s="175"/>
      <c r="Y826" s="175"/>
      <c r="Z826" s="175"/>
      <c r="AA826" s="175"/>
      <c r="AB826" s="175"/>
      <c r="AC826" s="175"/>
      <c r="AD826" s="330"/>
      <c r="AE826" s="330"/>
      <c r="AF826" s="330"/>
      <c r="AG826" s="330"/>
      <c r="AH826" s="330"/>
      <c r="AI826" s="173"/>
      <c r="AJ826" s="173"/>
      <c r="AK826" s="173"/>
      <c r="AL826" s="173"/>
      <c r="AM826" s="330"/>
      <c r="AN826" s="330"/>
      <c r="AO826" s="194"/>
      <c r="AP826" s="330"/>
      <c r="AQ826" s="330"/>
    </row>
    <row r="827" spans="2:43">
      <c r="B827" s="183"/>
      <c r="C827" s="183"/>
      <c r="D827" s="183"/>
      <c r="E827" s="183"/>
      <c r="F827" s="183"/>
      <c r="G827" s="183"/>
      <c r="H827" s="183"/>
      <c r="I827" s="183"/>
      <c r="J827" s="183"/>
      <c r="K827" s="196"/>
      <c r="L827" s="1118"/>
      <c r="M827" s="1119"/>
      <c r="N827" s="1118"/>
      <c r="O827" s="1119"/>
      <c r="P827" s="184"/>
      <c r="Q827" s="184"/>
      <c r="R827" s="184"/>
      <c r="S827" s="175"/>
      <c r="T827" s="175"/>
      <c r="U827" s="175"/>
      <c r="V827" s="175"/>
      <c r="W827" s="175"/>
      <c r="X827" s="175"/>
      <c r="Y827" s="175"/>
      <c r="Z827" s="175"/>
      <c r="AA827" s="175"/>
      <c r="AB827" s="175"/>
      <c r="AC827" s="175"/>
      <c r="AD827" s="330"/>
      <c r="AE827" s="330"/>
      <c r="AF827" s="330"/>
      <c r="AG827" s="330"/>
      <c r="AH827" s="330"/>
      <c r="AI827" s="173"/>
      <c r="AJ827" s="173"/>
      <c r="AK827" s="173"/>
      <c r="AL827" s="173"/>
      <c r="AM827" s="330"/>
      <c r="AN827" s="330"/>
      <c r="AO827" s="194"/>
      <c r="AP827" s="330"/>
      <c r="AQ827" s="330"/>
    </row>
    <row r="828" spans="2:43">
      <c r="B828" s="183"/>
      <c r="C828" s="183"/>
      <c r="D828" s="183"/>
      <c r="E828" s="183"/>
      <c r="F828" s="183"/>
      <c r="G828" s="183"/>
      <c r="H828" s="183"/>
      <c r="I828" s="183"/>
      <c r="J828" s="183"/>
      <c r="K828" s="196"/>
      <c r="L828" s="1118"/>
      <c r="M828" s="1119"/>
      <c r="N828" s="1118"/>
      <c r="O828" s="1119"/>
      <c r="P828" s="184"/>
      <c r="Q828" s="184"/>
      <c r="R828" s="184"/>
      <c r="S828" s="175"/>
      <c r="T828" s="175"/>
      <c r="U828" s="175"/>
      <c r="V828" s="175"/>
      <c r="W828" s="175"/>
      <c r="X828" s="175"/>
      <c r="Y828" s="175"/>
      <c r="Z828" s="175"/>
      <c r="AA828" s="175"/>
      <c r="AB828" s="175"/>
      <c r="AC828" s="175"/>
      <c r="AD828" s="330"/>
      <c r="AE828" s="330"/>
      <c r="AF828" s="330"/>
      <c r="AG828" s="330"/>
      <c r="AH828" s="330"/>
      <c r="AI828" s="173"/>
      <c r="AJ828" s="173"/>
      <c r="AK828" s="173"/>
      <c r="AL828" s="173"/>
      <c r="AM828" s="330"/>
      <c r="AN828" s="330"/>
      <c r="AO828" s="194"/>
      <c r="AP828" s="330"/>
      <c r="AQ828" s="330"/>
    </row>
    <row r="829" spans="2:43">
      <c r="B829" s="183"/>
      <c r="C829" s="183"/>
      <c r="D829" s="183"/>
      <c r="E829" s="183"/>
      <c r="F829" s="183"/>
      <c r="G829" s="183"/>
      <c r="H829" s="183"/>
      <c r="I829" s="183"/>
      <c r="J829" s="183"/>
      <c r="K829" s="196"/>
      <c r="L829" s="1118"/>
      <c r="M829" s="1119"/>
      <c r="N829" s="1118"/>
      <c r="O829" s="1119"/>
      <c r="P829" s="184"/>
      <c r="Q829" s="184"/>
      <c r="R829" s="184"/>
      <c r="S829" s="175"/>
      <c r="T829" s="175"/>
      <c r="U829" s="175"/>
      <c r="V829" s="175"/>
      <c r="W829" s="175"/>
      <c r="X829" s="175"/>
      <c r="Y829" s="175"/>
      <c r="Z829" s="175"/>
      <c r="AA829" s="175"/>
      <c r="AB829" s="175"/>
      <c r="AC829" s="175"/>
      <c r="AD829" s="330"/>
      <c r="AE829" s="330"/>
      <c r="AF829" s="330"/>
      <c r="AG829" s="330"/>
      <c r="AH829" s="330"/>
      <c r="AI829" s="173"/>
      <c r="AJ829" s="173"/>
      <c r="AK829" s="173"/>
      <c r="AL829" s="173"/>
      <c r="AM829" s="330"/>
      <c r="AN829" s="330"/>
      <c r="AO829" s="194"/>
      <c r="AP829" s="330"/>
      <c r="AQ829" s="330"/>
    </row>
    <row r="830" spans="2:43">
      <c r="B830" s="183"/>
      <c r="C830" s="183"/>
      <c r="D830" s="183"/>
      <c r="E830" s="183"/>
      <c r="F830" s="183"/>
      <c r="G830" s="183"/>
      <c r="H830" s="183"/>
      <c r="I830" s="183"/>
      <c r="J830" s="183"/>
      <c r="K830" s="196"/>
      <c r="L830" s="1118"/>
      <c r="M830" s="1119"/>
      <c r="N830" s="1118"/>
      <c r="O830" s="1119"/>
      <c r="P830" s="184"/>
      <c r="Q830" s="184"/>
      <c r="R830" s="184"/>
      <c r="S830" s="175"/>
      <c r="T830" s="175"/>
      <c r="U830" s="175"/>
      <c r="V830" s="175"/>
      <c r="W830" s="175"/>
      <c r="X830" s="175"/>
      <c r="Y830" s="175"/>
      <c r="Z830" s="175"/>
      <c r="AA830" s="175"/>
      <c r="AB830" s="175"/>
      <c r="AC830" s="175"/>
      <c r="AD830" s="330"/>
      <c r="AE830" s="330"/>
      <c r="AF830" s="330"/>
      <c r="AG830" s="330"/>
      <c r="AH830" s="330"/>
      <c r="AI830" s="173"/>
      <c r="AJ830" s="173"/>
      <c r="AK830" s="173"/>
      <c r="AL830" s="173"/>
      <c r="AM830" s="330"/>
      <c r="AN830" s="330"/>
      <c r="AO830" s="194"/>
      <c r="AP830" s="330"/>
      <c r="AQ830" s="330"/>
    </row>
    <row r="831" spans="2:43">
      <c r="B831" s="183"/>
      <c r="C831" s="183"/>
      <c r="D831" s="183"/>
      <c r="E831" s="183"/>
      <c r="F831" s="183"/>
      <c r="G831" s="183"/>
      <c r="H831" s="183"/>
      <c r="I831" s="183"/>
      <c r="J831" s="183"/>
      <c r="K831" s="196"/>
      <c r="L831" s="1118"/>
      <c r="M831" s="1119"/>
      <c r="N831" s="1118"/>
      <c r="O831" s="1119"/>
      <c r="P831" s="184"/>
      <c r="Q831" s="184"/>
      <c r="R831" s="184"/>
      <c r="S831" s="175"/>
      <c r="T831" s="175"/>
      <c r="U831" s="175"/>
      <c r="V831" s="175"/>
      <c r="W831" s="175"/>
      <c r="X831" s="175"/>
      <c r="Y831" s="175"/>
      <c r="Z831" s="175"/>
      <c r="AA831" s="175"/>
      <c r="AB831" s="175"/>
      <c r="AC831" s="175"/>
      <c r="AD831" s="330"/>
      <c r="AE831" s="330"/>
      <c r="AF831" s="330"/>
      <c r="AG831" s="330"/>
      <c r="AH831" s="330"/>
      <c r="AI831" s="173"/>
      <c r="AJ831" s="173"/>
      <c r="AK831" s="173"/>
      <c r="AL831" s="173"/>
      <c r="AM831" s="330"/>
      <c r="AN831" s="330"/>
      <c r="AO831" s="194"/>
      <c r="AP831" s="330"/>
      <c r="AQ831" s="330"/>
    </row>
    <row r="832" spans="2:43">
      <c r="B832" s="183"/>
      <c r="C832" s="183"/>
      <c r="D832" s="183"/>
      <c r="E832" s="183"/>
      <c r="F832" s="183"/>
      <c r="G832" s="183"/>
      <c r="H832" s="183"/>
      <c r="I832" s="183"/>
      <c r="J832" s="183"/>
      <c r="K832" s="196"/>
      <c r="L832" s="1118"/>
      <c r="M832" s="1119"/>
      <c r="N832" s="1118"/>
      <c r="O832" s="1119"/>
      <c r="P832" s="184"/>
      <c r="Q832" s="184"/>
      <c r="R832" s="184"/>
      <c r="S832" s="175"/>
      <c r="T832" s="175"/>
      <c r="U832" s="175"/>
      <c r="V832" s="175"/>
      <c r="W832" s="175"/>
      <c r="X832" s="175"/>
      <c r="Y832" s="175"/>
      <c r="Z832" s="175"/>
      <c r="AA832" s="175"/>
      <c r="AB832" s="175"/>
      <c r="AC832" s="175"/>
      <c r="AD832" s="330"/>
      <c r="AE832" s="330"/>
      <c r="AF832" s="330"/>
      <c r="AG832" s="330"/>
      <c r="AH832" s="330"/>
      <c r="AI832" s="173"/>
      <c r="AJ832" s="173"/>
      <c r="AK832" s="173"/>
      <c r="AL832" s="173"/>
      <c r="AM832" s="330"/>
      <c r="AN832" s="330"/>
      <c r="AO832" s="194"/>
      <c r="AP832" s="330"/>
      <c r="AQ832" s="330"/>
    </row>
    <row r="833" spans="2:43">
      <c r="B833" s="183"/>
      <c r="C833" s="183"/>
      <c r="D833" s="183"/>
      <c r="E833" s="183"/>
      <c r="F833" s="183"/>
      <c r="G833" s="183"/>
      <c r="H833" s="183"/>
      <c r="I833" s="183"/>
      <c r="J833" s="183"/>
      <c r="K833" s="196"/>
      <c r="L833" s="1118"/>
      <c r="M833" s="1119"/>
      <c r="N833" s="1118"/>
      <c r="O833" s="1119"/>
      <c r="P833" s="184"/>
      <c r="Q833" s="184"/>
      <c r="R833" s="184"/>
      <c r="S833" s="175"/>
      <c r="T833" s="175"/>
      <c r="U833" s="175"/>
      <c r="V833" s="175"/>
      <c r="W833" s="175"/>
      <c r="X833" s="175"/>
      <c r="Y833" s="175"/>
      <c r="Z833" s="175"/>
      <c r="AA833" s="175"/>
      <c r="AB833" s="175"/>
      <c r="AC833" s="175"/>
      <c r="AD833" s="330"/>
      <c r="AE833" s="330"/>
      <c r="AF833" s="330"/>
      <c r="AG833" s="330"/>
      <c r="AH833" s="330"/>
      <c r="AI833" s="173"/>
      <c r="AJ833" s="173"/>
      <c r="AK833" s="173"/>
      <c r="AL833" s="173"/>
      <c r="AM833" s="330"/>
      <c r="AN833" s="330"/>
      <c r="AO833" s="194"/>
      <c r="AP833" s="330"/>
      <c r="AQ833" s="330"/>
    </row>
    <row r="834" spans="2:43">
      <c r="B834" s="183"/>
      <c r="C834" s="183"/>
      <c r="D834" s="183"/>
      <c r="E834" s="183"/>
      <c r="F834" s="183"/>
      <c r="G834" s="183"/>
      <c r="H834" s="183"/>
      <c r="I834" s="183"/>
      <c r="J834" s="183"/>
      <c r="K834" s="196"/>
      <c r="L834" s="1118"/>
      <c r="M834" s="1119"/>
      <c r="N834" s="1118"/>
      <c r="O834" s="1119"/>
      <c r="P834" s="184"/>
      <c r="Q834" s="184"/>
      <c r="R834" s="184"/>
      <c r="S834" s="175"/>
      <c r="T834" s="175"/>
      <c r="U834" s="175"/>
      <c r="V834" s="175"/>
      <c r="W834" s="175"/>
      <c r="X834" s="175"/>
      <c r="Y834" s="175"/>
      <c r="Z834" s="175"/>
      <c r="AA834" s="175"/>
      <c r="AB834" s="175"/>
      <c r="AC834" s="175"/>
      <c r="AD834" s="330"/>
      <c r="AE834" s="330"/>
      <c r="AF834" s="330"/>
      <c r="AG834" s="330"/>
      <c r="AH834" s="330"/>
      <c r="AI834" s="173"/>
      <c r="AJ834" s="173"/>
      <c r="AK834" s="173"/>
      <c r="AL834" s="173"/>
      <c r="AM834" s="330"/>
      <c r="AN834" s="330"/>
      <c r="AO834" s="194"/>
      <c r="AP834" s="330"/>
      <c r="AQ834" s="330"/>
    </row>
    <row r="835" spans="2:43">
      <c r="B835" s="183"/>
      <c r="C835" s="183"/>
      <c r="D835" s="183"/>
      <c r="E835" s="183"/>
      <c r="F835" s="183"/>
      <c r="G835" s="183"/>
      <c r="H835" s="183"/>
      <c r="I835" s="183"/>
      <c r="J835" s="183"/>
      <c r="K835" s="196"/>
      <c r="L835" s="1118"/>
      <c r="M835" s="1119"/>
      <c r="N835" s="1118"/>
      <c r="O835" s="1119"/>
      <c r="P835" s="184"/>
      <c r="Q835" s="184"/>
      <c r="R835" s="184"/>
      <c r="S835" s="175"/>
      <c r="T835" s="175"/>
      <c r="U835" s="175"/>
      <c r="V835" s="175"/>
      <c r="W835" s="175"/>
      <c r="X835" s="175"/>
      <c r="Y835" s="175"/>
      <c r="Z835" s="175"/>
      <c r="AA835" s="175"/>
      <c r="AB835" s="175"/>
      <c r="AC835" s="175"/>
      <c r="AD835" s="330"/>
      <c r="AE835" s="330"/>
      <c r="AF835" s="330"/>
      <c r="AG835" s="330"/>
      <c r="AH835" s="330"/>
      <c r="AI835" s="173"/>
      <c r="AJ835" s="173"/>
      <c r="AK835" s="173"/>
      <c r="AL835" s="173"/>
      <c r="AM835" s="330"/>
      <c r="AN835" s="330"/>
      <c r="AO835" s="194"/>
      <c r="AP835" s="330"/>
      <c r="AQ835" s="330"/>
    </row>
    <row r="836" spans="2:43">
      <c r="B836" s="183"/>
      <c r="C836" s="183"/>
      <c r="D836" s="183"/>
      <c r="E836" s="183"/>
      <c r="F836" s="183"/>
      <c r="G836" s="183"/>
      <c r="H836" s="183"/>
      <c r="I836" s="183"/>
      <c r="J836" s="183"/>
      <c r="K836" s="196"/>
      <c r="L836" s="1118"/>
      <c r="M836" s="1119"/>
      <c r="N836" s="1118"/>
      <c r="O836" s="1119"/>
      <c r="P836" s="184"/>
      <c r="Q836" s="184"/>
      <c r="R836" s="184"/>
      <c r="S836" s="175"/>
      <c r="T836" s="175"/>
      <c r="U836" s="175"/>
      <c r="V836" s="175"/>
      <c r="W836" s="175"/>
      <c r="X836" s="175"/>
      <c r="Y836" s="175"/>
      <c r="Z836" s="175"/>
      <c r="AA836" s="175"/>
      <c r="AB836" s="175"/>
      <c r="AC836" s="175"/>
      <c r="AD836" s="330"/>
      <c r="AE836" s="330"/>
      <c r="AF836" s="330"/>
      <c r="AG836" s="330"/>
      <c r="AH836" s="330"/>
      <c r="AI836" s="173"/>
      <c r="AJ836" s="173"/>
      <c r="AK836" s="173"/>
      <c r="AL836" s="173"/>
      <c r="AM836" s="330"/>
      <c r="AN836" s="330"/>
      <c r="AO836" s="194"/>
      <c r="AP836" s="330"/>
      <c r="AQ836" s="330"/>
    </row>
    <row r="837" spans="2:43">
      <c r="B837" s="183"/>
      <c r="C837" s="183"/>
      <c r="D837" s="183"/>
      <c r="E837" s="183"/>
      <c r="F837" s="183"/>
      <c r="G837" s="183"/>
      <c r="H837" s="183"/>
      <c r="I837" s="183"/>
      <c r="J837" s="183"/>
      <c r="K837" s="196"/>
      <c r="L837" s="1118"/>
      <c r="M837" s="1119"/>
      <c r="N837" s="1118"/>
      <c r="O837" s="1119"/>
      <c r="P837" s="184"/>
      <c r="Q837" s="184"/>
      <c r="R837" s="184"/>
      <c r="S837" s="175"/>
      <c r="T837" s="175"/>
      <c r="U837" s="175"/>
      <c r="V837" s="175"/>
      <c r="W837" s="175"/>
      <c r="X837" s="175"/>
      <c r="Y837" s="175"/>
      <c r="Z837" s="175"/>
      <c r="AA837" s="175"/>
      <c r="AB837" s="175"/>
      <c r="AC837" s="175"/>
      <c r="AD837" s="330"/>
      <c r="AE837" s="330"/>
      <c r="AF837" s="330"/>
      <c r="AG837" s="330"/>
      <c r="AH837" s="330"/>
      <c r="AI837" s="173"/>
      <c r="AJ837" s="173"/>
      <c r="AK837" s="173"/>
      <c r="AL837" s="173"/>
      <c r="AM837" s="330"/>
      <c r="AN837" s="330"/>
      <c r="AO837" s="194"/>
      <c r="AP837" s="330"/>
      <c r="AQ837" s="330"/>
    </row>
    <row r="838" spans="2:43">
      <c r="B838" s="183"/>
      <c r="C838" s="183"/>
      <c r="D838" s="183"/>
      <c r="E838" s="183"/>
      <c r="F838" s="183"/>
      <c r="G838" s="183"/>
      <c r="H838" s="183"/>
      <c r="I838" s="183"/>
      <c r="J838" s="183"/>
      <c r="K838" s="196"/>
      <c r="L838" s="1118"/>
      <c r="M838" s="1119"/>
      <c r="N838" s="1118"/>
      <c r="O838" s="1119"/>
      <c r="P838" s="184"/>
      <c r="Q838" s="184"/>
      <c r="R838" s="184"/>
      <c r="S838" s="175"/>
      <c r="T838" s="175"/>
      <c r="U838" s="175"/>
      <c r="V838" s="175"/>
      <c r="W838" s="175"/>
      <c r="X838" s="175"/>
      <c r="Y838" s="175"/>
      <c r="Z838" s="175"/>
      <c r="AA838" s="175"/>
      <c r="AB838" s="175"/>
      <c r="AC838" s="175"/>
      <c r="AD838" s="330"/>
      <c r="AE838" s="330"/>
      <c r="AF838" s="330"/>
      <c r="AG838" s="330"/>
      <c r="AH838" s="330"/>
      <c r="AI838" s="173"/>
      <c r="AJ838" s="173"/>
      <c r="AK838" s="173"/>
      <c r="AL838" s="173"/>
      <c r="AM838" s="330"/>
      <c r="AN838" s="330"/>
      <c r="AO838" s="194"/>
      <c r="AP838" s="330"/>
      <c r="AQ838" s="330"/>
    </row>
    <row r="839" spans="2:43">
      <c r="B839" s="183"/>
      <c r="C839" s="183"/>
      <c r="D839" s="183"/>
      <c r="E839" s="183"/>
      <c r="F839" s="183"/>
      <c r="G839" s="183"/>
      <c r="H839" s="183"/>
      <c r="I839" s="183"/>
      <c r="J839" s="183"/>
      <c r="K839" s="196"/>
      <c r="L839" s="1118"/>
      <c r="M839" s="1119"/>
      <c r="N839" s="1118"/>
      <c r="O839" s="1119"/>
      <c r="P839" s="184"/>
      <c r="Q839" s="184"/>
      <c r="R839" s="184"/>
      <c r="S839" s="175"/>
      <c r="T839" s="175"/>
      <c r="U839" s="175"/>
      <c r="V839" s="175"/>
      <c r="W839" s="175"/>
      <c r="X839" s="175"/>
      <c r="Y839" s="175"/>
      <c r="Z839" s="175"/>
      <c r="AA839" s="175"/>
      <c r="AB839" s="175"/>
      <c r="AC839" s="175"/>
      <c r="AD839" s="330"/>
      <c r="AE839" s="330"/>
      <c r="AF839" s="330"/>
      <c r="AG839" s="330"/>
      <c r="AH839" s="330"/>
      <c r="AI839" s="173"/>
      <c r="AJ839" s="173"/>
      <c r="AK839" s="173"/>
      <c r="AL839" s="173"/>
      <c r="AM839" s="330"/>
      <c r="AN839" s="330"/>
      <c r="AO839" s="194"/>
      <c r="AP839" s="330"/>
      <c r="AQ839" s="330"/>
    </row>
    <row r="840" spans="2:43">
      <c r="B840" s="183"/>
      <c r="C840" s="183"/>
      <c r="D840" s="183"/>
      <c r="E840" s="183"/>
      <c r="F840" s="183"/>
      <c r="G840" s="183"/>
      <c r="H840" s="183"/>
      <c r="I840" s="183"/>
      <c r="J840" s="183"/>
      <c r="K840" s="196"/>
      <c r="L840" s="1118"/>
      <c r="M840" s="1119"/>
      <c r="N840" s="1118"/>
      <c r="O840" s="1119"/>
      <c r="P840" s="184"/>
      <c r="Q840" s="184"/>
      <c r="R840" s="184"/>
      <c r="S840" s="175"/>
      <c r="T840" s="175"/>
      <c r="U840" s="175"/>
      <c r="V840" s="175"/>
      <c r="W840" s="175"/>
      <c r="X840" s="175"/>
      <c r="Y840" s="175"/>
      <c r="Z840" s="175"/>
      <c r="AA840" s="175"/>
      <c r="AB840" s="175"/>
      <c r="AC840" s="175"/>
      <c r="AD840" s="330"/>
      <c r="AE840" s="330"/>
      <c r="AF840" s="330"/>
      <c r="AG840" s="330"/>
      <c r="AH840" s="330"/>
      <c r="AI840" s="173"/>
      <c r="AJ840" s="173"/>
      <c r="AK840" s="173"/>
      <c r="AL840" s="173"/>
      <c r="AM840" s="330"/>
      <c r="AN840" s="330"/>
      <c r="AO840" s="194"/>
      <c r="AP840" s="330"/>
      <c r="AQ840" s="330"/>
    </row>
    <row r="841" spans="2:43">
      <c r="B841" s="183"/>
      <c r="C841" s="183"/>
      <c r="D841" s="183"/>
      <c r="E841" s="183"/>
      <c r="F841" s="183"/>
      <c r="G841" s="183"/>
      <c r="H841" s="183"/>
      <c r="I841" s="183"/>
      <c r="J841" s="183"/>
      <c r="K841" s="196"/>
      <c r="L841" s="1118"/>
      <c r="M841" s="1119"/>
      <c r="N841" s="1118"/>
      <c r="O841" s="1119"/>
      <c r="P841" s="184"/>
      <c r="Q841" s="184"/>
      <c r="R841" s="184"/>
      <c r="S841" s="175"/>
      <c r="T841" s="175"/>
      <c r="U841" s="175"/>
      <c r="V841" s="175"/>
      <c r="W841" s="175"/>
      <c r="X841" s="175"/>
      <c r="Y841" s="175"/>
      <c r="Z841" s="175"/>
      <c r="AA841" s="175"/>
      <c r="AB841" s="175"/>
      <c r="AC841" s="175"/>
      <c r="AD841" s="330"/>
      <c r="AE841" s="330"/>
      <c r="AF841" s="330"/>
      <c r="AG841" s="330"/>
      <c r="AH841" s="330"/>
      <c r="AI841" s="173"/>
      <c r="AJ841" s="173"/>
      <c r="AK841" s="173"/>
      <c r="AL841" s="173"/>
      <c r="AM841" s="330"/>
      <c r="AN841" s="330"/>
      <c r="AO841" s="194"/>
      <c r="AP841" s="330"/>
      <c r="AQ841" s="330"/>
    </row>
    <row r="842" spans="2:43">
      <c r="B842" s="183"/>
      <c r="C842" s="183"/>
      <c r="D842" s="183"/>
      <c r="E842" s="183"/>
      <c r="F842" s="183"/>
      <c r="G842" s="183"/>
      <c r="H842" s="183"/>
      <c r="I842" s="183"/>
      <c r="J842" s="183"/>
      <c r="K842" s="196"/>
      <c r="L842" s="1118"/>
      <c r="M842" s="1119"/>
      <c r="N842" s="1118"/>
      <c r="O842" s="1119"/>
      <c r="P842" s="184"/>
      <c r="Q842" s="184"/>
      <c r="R842" s="184"/>
      <c r="S842" s="175"/>
      <c r="T842" s="175"/>
      <c r="U842" s="175"/>
      <c r="V842" s="175"/>
      <c r="W842" s="175"/>
      <c r="X842" s="175"/>
      <c r="Y842" s="175"/>
      <c r="Z842" s="175"/>
      <c r="AA842" s="175"/>
      <c r="AB842" s="175"/>
      <c r="AC842" s="175"/>
      <c r="AD842" s="330"/>
      <c r="AE842" s="330"/>
      <c r="AF842" s="330"/>
      <c r="AG842" s="330"/>
      <c r="AH842" s="330"/>
      <c r="AI842" s="173"/>
      <c r="AJ842" s="173"/>
      <c r="AK842" s="173"/>
      <c r="AL842" s="173"/>
      <c r="AM842" s="330"/>
      <c r="AN842" s="330"/>
      <c r="AO842" s="194"/>
      <c r="AP842" s="330"/>
      <c r="AQ842" s="330"/>
    </row>
    <row r="843" spans="2:43">
      <c r="B843" s="183"/>
      <c r="C843" s="183"/>
      <c r="D843" s="183"/>
      <c r="E843" s="183"/>
      <c r="F843" s="183"/>
      <c r="G843" s="183"/>
      <c r="H843" s="183"/>
      <c r="I843" s="183"/>
      <c r="J843" s="183"/>
      <c r="K843" s="196"/>
      <c r="L843" s="1118"/>
      <c r="M843" s="1119"/>
      <c r="N843" s="1118"/>
      <c r="O843" s="1119"/>
      <c r="P843" s="184"/>
      <c r="Q843" s="184"/>
      <c r="R843" s="184"/>
      <c r="S843" s="175"/>
      <c r="T843" s="175"/>
      <c r="U843" s="175"/>
      <c r="V843" s="175"/>
      <c r="W843" s="175"/>
      <c r="X843" s="175"/>
      <c r="Y843" s="175"/>
      <c r="Z843" s="175"/>
      <c r="AA843" s="175"/>
      <c r="AB843" s="175"/>
      <c r="AC843" s="175"/>
      <c r="AD843" s="330"/>
      <c r="AE843" s="330"/>
      <c r="AF843" s="330"/>
      <c r="AG843" s="330"/>
      <c r="AH843" s="330"/>
      <c r="AI843" s="173"/>
      <c r="AJ843" s="173"/>
      <c r="AK843" s="173"/>
      <c r="AL843" s="173"/>
      <c r="AM843" s="330"/>
      <c r="AN843" s="330"/>
      <c r="AO843" s="194"/>
      <c r="AP843" s="330"/>
      <c r="AQ843" s="330"/>
    </row>
    <row r="844" spans="2:43">
      <c r="B844" s="183"/>
      <c r="C844" s="183"/>
      <c r="D844" s="183"/>
      <c r="E844" s="183"/>
      <c r="F844" s="183"/>
      <c r="G844" s="183"/>
      <c r="H844" s="183"/>
      <c r="I844" s="183"/>
      <c r="J844" s="183"/>
      <c r="K844" s="196"/>
      <c r="L844" s="1118"/>
      <c r="M844" s="1119"/>
      <c r="N844" s="1118"/>
      <c r="O844" s="1119"/>
      <c r="P844" s="184"/>
      <c r="Q844" s="184"/>
      <c r="R844" s="184"/>
      <c r="S844" s="175"/>
      <c r="T844" s="175"/>
      <c r="U844" s="175"/>
      <c r="V844" s="175"/>
      <c r="W844" s="175"/>
      <c r="X844" s="175"/>
      <c r="Y844" s="175"/>
      <c r="Z844" s="175"/>
      <c r="AA844" s="175"/>
      <c r="AB844" s="175"/>
      <c r="AC844" s="175"/>
      <c r="AD844" s="330"/>
      <c r="AE844" s="330"/>
      <c r="AF844" s="330"/>
      <c r="AG844" s="330"/>
      <c r="AH844" s="330"/>
      <c r="AI844" s="173"/>
      <c r="AJ844" s="173"/>
      <c r="AK844" s="173"/>
      <c r="AL844" s="173"/>
      <c r="AM844" s="330"/>
      <c r="AN844" s="330"/>
      <c r="AO844" s="194"/>
      <c r="AP844" s="330"/>
      <c r="AQ844" s="330"/>
    </row>
    <row r="845" spans="2:43">
      <c r="B845" s="183"/>
      <c r="C845" s="183"/>
      <c r="D845" s="183"/>
      <c r="E845" s="183"/>
      <c r="F845" s="183"/>
      <c r="G845" s="183"/>
      <c r="H845" s="183"/>
      <c r="I845" s="183"/>
      <c r="J845" s="183"/>
      <c r="K845" s="196"/>
      <c r="L845" s="1118"/>
      <c r="M845" s="1119"/>
      <c r="N845" s="1118"/>
      <c r="O845" s="1119"/>
      <c r="P845" s="184"/>
      <c r="Q845" s="184"/>
      <c r="R845" s="184"/>
      <c r="S845" s="175"/>
      <c r="T845" s="175"/>
      <c r="U845" s="175"/>
      <c r="V845" s="175"/>
      <c r="W845" s="175"/>
      <c r="X845" s="175"/>
      <c r="Y845" s="175"/>
      <c r="Z845" s="175"/>
      <c r="AA845" s="175"/>
      <c r="AB845" s="175"/>
      <c r="AC845" s="175"/>
      <c r="AD845" s="330"/>
      <c r="AE845" s="330"/>
      <c r="AF845" s="330"/>
      <c r="AG845" s="330"/>
      <c r="AH845" s="330"/>
      <c r="AI845" s="173"/>
      <c r="AJ845" s="173"/>
      <c r="AK845" s="173"/>
      <c r="AL845" s="173"/>
      <c r="AM845" s="330"/>
      <c r="AN845" s="330"/>
      <c r="AO845" s="194"/>
      <c r="AP845" s="330"/>
      <c r="AQ845" s="330"/>
    </row>
    <row r="846" spans="2:43">
      <c r="B846" s="183"/>
      <c r="C846" s="183"/>
      <c r="D846" s="183"/>
      <c r="E846" s="183"/>
      <c r="F846" s="183"/>
      <c r="G846" s="183"/>
      <c r="H846" s="183"/>
      <c r="I846" s="183"/>
      <c r="J846" s="183"/>
      <c r="K846" s="196"/>
      <c r="L846" s="1118"/>
      <c r="M846" s="1119"/>
      <c r="N846" s="1118"/>
      <c r="O846" s="1119"/>
      <c r="P846" s="184"/>
      <c r="Q846" s="184"/>
      <c r="R846" s="184"/>
      <c r="S846" s="175"/>
      <c r="T846" s="175"/>
      <c r="U846" s="175"/>
      <c r="V846" s="175"/>
      <c r="W846" s="175"/>
      <c r="X846" s="175"/>
      <c r="Y846" s="175"/>
      <c r="Z846" s="175"/>
      <c r="AA846" s="175"/>
      <c r="AB846" s="175"/>
      <c r="AC846" s="175"/>
      <c r="AD846" s="330"/>
      <c r="AE846" s="330"/>
      <c r="AF846" s="330"/>
      <c r="AG846" s="330"/>
      <c r="AH846" s="330"/>
      <c r="AI846" s="173"/>
      <c r="AJ846" s="173"/>
      <c r="AK846" s="173"/>
      <c r="AL846" s="173"/>
      <c r="AM846" s="330"/>
      <c r="AN846" s="330"/>
      <c r="AO846" s="194"/>
      <c r="AP846" s="330"/>
      <c r="AQ846" s="330"/>
    </row>
    <row r="847" spans="2:43">
      <c r="B847" s="183"/>
      <c r="C847" s="183"/>
      <c r="D847" s="183"/>
      <c r="E847" s="183"/>
      <c r="F847" s="183"/>
      <c r="G847" s="183"/>
      <c r="H847" s="183"/>
      <c r="I847" s="183"/>
      <c r="J847" s="183"/>
      <c r="K847" s="196"/>
      <c r="L847" s="1118"/>
      <c r="M847" s="1119"/>
      <c r="N847" s="1118"/>
      <c r="O847" s="1119"/>
      <c r="P847" s="184"/>
      <c r="Q847" s="184"/>
      <c r="R847" s="184"/>
      <c r="S847" s="175"/>
      <c r="T847" s="175"/>
      <c r="U847" s="175"/>
      <c r="V847" s="175"/>
      <c r="W847" s="175"/>
      <c r="X847" s="175"/>
      <c r="Y847" s="175"/>
      <c r="Z847" s="175"/>
      <c r="AA847" s="175"/>
      <c r="AB847" s="175"/>
      <c r="AC847" s="175"/>
      <c r="AD847" s="330"/>
      <c r="AE847" s="330"/>
      <c r="AF847" s="330"/>
      <c r="AG847" s="330"/>
      <c r="AH847" s="330"/>
      <c r="AI847" s="173"/>
      <c r="AJ847" s="173"/>
      <c r="AK847" s="173"/>
      <c r="AL847" s="173"/>
      <c r="AM847" s="330"/>
      <c r="AN847" s="330"/>
      <c r="AO847" s="194"/>
      <c r="AP847" s="330"/>
      <c r="AQ847" s="330"/>
    </row>
    <row r="848" spans="2:43">
      <c r="B848" s="183"/>
      <c r="C848" s="183"/>
      <c r="D848" s="183"/>
      <c r="E848" s="183"/>
      <c r="F848" s="183"/>
      <c r="G848" s="183"/>
      <c r="H848" s="183"/>
      <c r="I848" s="183"/>
      <c r="J848" s="183"/>
      <c r="K848" s="196"/>
      <c r="L848" s="1118"/>
      <c r="M848" s="1119"/>
      <c r="N848" s="1118"/>
      <c r="O848" s="1119"/>
      <c r="P848" s="184"/>
      <c r="Q848" s="184"/>
      <c r="R848" s="184"/>
      <c r="S848" s="175"/>
      <c r="T848" s="175"/>
      <c r="U848" s="175"/>
      <c r="V848" s="175"/>
      <c r="W848" s="175"/>
      <c r="X848" s="175"/>
      <c r="Y848" s="175"/>
      <c r="Z848" s="175"/>
      <c r="AA848" s="175"/>
      <c r="AB848" s="175"/>
      <c r="AC848" s="175"/>
      <c r="AD848" s="330"/>
      <c r="AE848" s="330"/>
      <c r="AF848" s="330"/>
      <c r="AG848" s="330"/>
      <c r="AH848" s="330"/>
      <c r="AI848" s="173"/>
      <c r="AJ848" s="173"/>
      <c r="AK848" s="173"/>
      <c r="AL848" s="173"/>
      <c r="AM848" s="330"/>
      <c r="AN848" s="330"/>
      <c r="AO848" s="194"/>
      <c r="AP848" s="330"/>
      <c r="AQ848" s="330"/>
    </row>
    <row r="849" spans="2:43">
      <c r="B849" s="183"/>
      <c r="C849" s="183"/>
      <c r="D849" s="183"/>
      <c r="E849" s="183"/>
      <c r="F849" s="183"/>
      <c r="G849" s="183"/>
      <c r="H849" s="183"/>
      <c r="I849" s="183"/>
      <c r="J849" s="183"/>
      <c r="K849" s="196"/>
      <c r="L849" s="1118"/>
      <c r="M849" s="1119"/>
      <c r="N849" s="1118"/>
      <c r="O849" s="1119"/>
      <c r="P849" s="184"/>
      <c r="Q849" s="184"/>
      <c r="R849" s="184"/>
      <c r="S849" s="175"/>
      <c r="T849" s="175"/>
      <c r="U849" s="175"/>
      <c r="V849" s="175"/>
      <c r="W849" s="175"/>
      <c r="X849" s="175"/>
      <c r="Y849" s="175"/>
      <c r="Z849" s="175"/>
      <c r="AA849" s="175"/>
      <c r="AB849" s="175"/>
      <c r="AC849" s="175"/>
      <c r="AD849" s="330"/>
      <c r="AE849" s="330"/>
      <c r="AF849" s="330"/>
      <c r="AG849" s="330"/>
      <c r="AH849" s="330"/>
      <c r="AI849" s="173"/>
      <c r="AJ849" s="173"/>
      <c r="AK849" s="173"/>
      <c r="AL849" s="173"/>
      <c r="AM849" s="330"/>
      <c r="AN849" s="330"/>
      <c r="AO849" s="194"/>
      <c r="AP849" s="330"/>
      <c r="AQ849" s="330"/>
    </row>
    <row r="850" spans="2:43">
      <c r="B850" s="183"/>
      <c r="C850" s="183"/>
      <c r="D850" s="183"/>
      <c r="E850" s="183"/>
      <c r="F850" s="183"/>
      <c r="G850" s="183"/>
      <c r="H850" s="183"/>
      <c r="I850" s="183"/>
      <c r="J850" s="183"/>
      <c r="K850" s="196"/>
      <c r="L850" s="1118"/>
      <c r="M850" s="1119"/>
      <c r="N850" s="1118"/>
      <c r="O850" s="1119"/>
      <c r="P850" s="184"/>
      <c r="Q850" s="184"/>
      <c r="R850" s="184"/>
      <c r="S850" s="175"/>
      <c r="T850" s="175"/>
      <c r="U850" s="175"/>
      <c r="V850" s="175"/>
      <c r="W850" s="175"/>
      <c r="X850" s="175"/>
      <c r="Y850" s="175"/>
      <c r="Z850" s="175"/>
      <c r="AA850" s="175"/>
      <c r="AB850" s="175"/>
      <c r="AC850" s="175"/>
      <c r="AD850" s="330"/>
      <c r="AE850" s="330"/>
      <c r="AF850" s="330"/>
      <c r="AG850" s="330"/>
      <c r="AH850" s="330"/>
      <c r="AI850" s="173"/>
      <c r="AJ850" s="173"/>
      <c r="AK850" s="173"/>
      <c r="AL850" s="173"/>
      <c r="AM850" s="330"/>
      <c r="AN850" s="330"/>
      <c r="AO850" s="194"/>
      <c r="AP850" s="330"/>
      <c r="AQ850" s="330"/>
    </row>
    <row r="851" spans="2:43">
      <c r="B851" s="183"/>
      <c r="C851" s="183"/>
      <c r="D851" s="183"/>
      <c r="E851" s="183"/>
      <c r="F851" s="183"/>
      <c r="G851" s="183"/>
      <c r="H851" s="183"/>
      <c r="I851" s="183"/>
      <c r="J851" s="183"/>
      <c r="K851" s="196"/>
      <c r="L851" s="1118"/>
      <c r="M851" s="1119"/>
      <c r="N851" s="1118"/>
      <c r="O851" s="1119"/>
      <c r="P851" s="184"/>
      <c r="Q851" s="184"/>
      <c r="R851" s="184"/>
      <c r="S851" s="175"/>
      <c r="T851" s="175"/>
      <c r="U851" s="175"/>
      <c r="V851" s="175"/>
      <c r="W851" s="175"/>
      <c r="X851" s="175"/>
      <c r="Y851" s="175"/>
      <c r="Z851" s="175"/>
      <c r="AA851" s="175"/>
      <c r="AB851" s="175"/>
      <c r="AC851" s="175"/>
      <c r="AD851" s="330"/>
      <c r="AE851" s="330"/>
      <c r="AF851" s="330"/>
      <c r="AG851" s="330"/>
      <c r="AH851" s="330"/>
      <c r="AI851" s="173"/>
      <c r="AJ851" s="173"/>
      <c r="AK851" s="173"/>
      <c r="AL851" s="173"/>
      <c r="AM851" s="330"/>
      <c r="AN851" s="330"/>
      <c r="AO851" s="194"/>
      <c r="AP851" s="330"/>
      <c r="AQ851" s="330"/>
    </row>
    <row r="852" spans="2:43">
      <c r="B852" s="183"/>
      <c r="C852" s="183"/>
      <c r="D852" s="183"/>
      <c r="E852" s="183"/>
      <c r="F852" s="183"/>
      <c r="G852" s="183"/>
      <c r="H852" s="183"/>
      <c r="I852" s="183"/>
      <c r="J852" s="183"/>
      <c r="K852" s="196"/>
      <c r="L852" s="1118"/>
      <c r="M852" s="1119"/>
      <c r="N852" s="1118"/>
      <c r="O852" s="1119"/>
      <c r="P852" s="184"/>
      <c r="Q852" s="184"/>
      <c r="R852" s="184"/>
      <c r="S852" s="175"/>
      <c r="T852" s="175"/>
      <c r="U852" s="175"/>
      <c r="V852" s="175"/>
      <c r="W852" s="175"/>
      <c r="X852" s="175"/>
      <c r="Y852" s="175"/>
      <c r="Z852" s="175"/>
      <c r="AA852" s="175"/>
      <c r="AB852" s="175"/>
      <c r="AC852" s="175"/>
      <c r="AD852" s="330"/>
      <c r="AE852" s="330"/>
      <c r="AF852" s="330"/>
      <c r="AG852" s="330"/>
      <c r="AH852" s="330"/>
      <c r="AI852" s="173"/>
      <c r="AJ852" s="173"/>
      <c r="AK852" s="173"/>
      <c r="AL852" s="173"/>
      <c r="AM852" s="330"/>
      <c r="AN852" s="330"/>
      <c r="AO852" s="194"/>
      <c r="AP852" s="330"/>
      <c r="AQ852" s="330"/>
    </row>
    <row r="853" spans="2:43">
      <c r="B853" s="183"/>
      <c r="C853" s="183"/>
      <c r="D853" s="183"/>
      <c r="E853" s="183"/>
      <c r="F853" s="183"/>
      <c r="G853" s="183"/>
      <c r="H853" s="183"/>
      <c r="I853" s="183"/>
      <c r="J853" s="183"/>
      <c r="K853" s="196"/>
      <c r="L853" s="1118"/>
      <c r="M853" s="1119"/>
      <c r="N853" s="1118"/>
      <c r="O853" s="1119"/>
      <c r="P853" s="184"/>
      <c r="Q853" s="184"/>
      <c r="R853" s="184"/>
      <c r="S853" s="175"/>
      <c r="T853" s="175"/>
      <c r="U853" s="175"/>
      <c r="V853" s="175"/>
      <c r="W853" s="175"/>
      <c r="X853" s="175"/>
      <c r="Y853" s="175"/>
      <c r="Z853" s="175"/>
      <c r="AA853" s="175"/>
      <c r="AB853" s="175"/>
      <c r="AC853" s="175"/>
      <c r="AD853" s="330"/>
      <c r="AE853" s="330"/>
      <c r="AF853" s="330"/>
      <c r="AG853" s="330"/>
      <c r="AH853" s="330"/>
      <c r="AI853" s="173"/>
      <c r="AJ853" s="173"/>
      <c r="AK853" s="173"/>
      <c r="AL853" s="173"/>
      <c r="AM853" s="330"/>
      <c r="AN853" s="330"/>
      <c r="AO853" s="194"/>
      <c r="AP853" s="330"/>
      <c r="AQ853" s="330"/>
    </row>
    <row r="854" spans="2:43">
      <c r="B854" s="183"/>
      <c r="C854" s="183"/>
      <c r="D854" s="183"/>
      <c r="E854" s="183"/>
      <c r="F854" s="183"/>
      <c r="G854" s="183"/>
      <c r="H854" s="183"/>
      <c r="I854" s="183"/>
      <c r="J854" s="183"/>
      <c r="K854" s="196"/>
      <c r="L854" s="1118"/>
      <c r="M854" s="1119"/>
      <c r="N854" s="1118"/>
      <c r="O854" s="1119"/>
      <c r="P854" s="184"/>
      <c r="Q854" s="184"/>
      <c r="R854" s="184"/>
      <c r="S854" s="175"/>
      <c r="T854" s="175"/>
      <c r="U854" s="175"/>
      <c r="V854" s="175"/>
      <c r="W854" s="175"/>
      <c r="X854" s="175"/>
      <c r="Y854" s="175"/>
      <c r="Z854" s="175"/>
      <c r="AA854" s="175"/>
      <c r="AB854" s="175"/>
      <c r="AC854" s="175"/>
      <c r="AD854" s="330"/>
      <c r="AE854" s="330"/>
      <c r="AF854" s="330"/>
      <c r="AG854" s="330"/>
      <c r="AH854" s="330"/>
      <c r="AI854" s="173"/>
      <c r="AJ854" s="173"/>
      <c r="AK854" s="173"/>
      <c r="AL854" s="173"/>
      <c r="AM854" s="330"/>
      <c r="AN854" s="330"/>
      <c r="AO854" s="194"/>
      <c r="AP854" s="330"/>
      <c r="AQ854" s="330"/>
    </row>
    <row r="855" spans="2:43">
      <c r="B855" s="183"/>
      <c r="C855" s="183"/>
      <c r="D855" s="183"/>
      <c r="E855" s="183"/>
      <c r="F855" s="183"/>
      <c r="G855" s="183"/>
      <c r="H855" s="183"/>
      <c r="I855" s="183"/>
      <c r="J855" s="183"/>
      <c r="K855" s="196"/>
      <c r="L855" s="1118"/>
      <c r="M855" s="1119"/>
      <c r="N855" s="1118"/>
      <c r="O855" s="1119"/>
      <c r="P855" s="184"/>
      <c r="Q855" s="184"/>
      <c r="R855" s="184"/>
      <c r="S855" s="175"/>
      <c r="T855" s="175"/>
      <c r="U855" s="175"/>
      <c r="V855" s="175"/>
      <c r="W855" s="175"/>
      <c r="X855" s="175"/>
      <c r="Y855" s="175"/>
      <c r="Z855" s="175"/>
      <c r="AA855" s="175"/>
      <c r="AB855" s="175"/>
      <c r="AC855" s="175"/>
      <c r="AD855" s="330"/>
      <c r="AE855" s="330"/>
      <c r="AF855" s="330"/>
      <c r="AG855" s="330"/>
      <c r="AH855" s="330"/>
      <c r="AI855" s="173"/>
      <c r="AJ855" s="173"/>
      <c r="AK855" s="173"/>
      <c r="AL855" s="173"/>
      <c r="AM855" s="330"/>
      <c r="AN855" s="330"/>
      <c r="AO855" s="194"/>
      <c r="AP855" s="330"/>
      <c r="AQ855" s="330"/>
    </row>
    <row r="856" spans="2:43">
      <c r="B856" s="183"/>
      <c r="C856" s="183"/>
      <c r="D856" s="183"/>
      <c r="E856" s="183"/>
      <c r="F856" s="183"/>
      <c r="G856" s="183"/>
      <c r="H856" s="183"/>
      <c r="I856" s="183"/>
      <c r="J856" s="183"/>
      <c r="K856" s="196"/>
      <c r="L856" s="1118"/>
      <c r="M856" s="1119"/>
      <c r="N856" s="1118"/>
      <c r="O856" s="1119"/>
      <c r="P856" s="184"/>
      <c r="Q856" s="184"/>
      <c r="R856" s="184"/>
      <c r="S856" s="175"/>
      <c r="T856" s="175"/>
      <c r="U856" s="175"/>
      <c r="V856" s="175"/>
      <c r="W856" s="175"/>
      <c r="X856" s="175"/>
      <c r="Y856" s="175"/>
      <c r="Z856" s="175"/>
      <c r="AA856" s="175"/>
      <c r="AB856" s="175"/>
      <c r="AC856" s="175"/>
      <c r="AD856" s="330"/>
      <c r="AE856" s="330"/>
      <c r="AF856" s="330"/>
      <c r="AG856" s="330"/>
      <c r="AH856" s="330"/>
      <c r="AI856" s="173"/>
      <c r="AJ856" s="173"/>
      <c r="AK856" s="173"/>
      <c r="AL856" s="173"/>
      <c r="AM856" s="330"/>
      <c r="AN856" s="330"/>
      <c r="AO856" s="194"/>
      <c r="AP856" s="330"/>
      <c r="AQ856" s="330"/>
    </row>
    <row r="857" spans="2:43">
      <c r="B857" s="183"/>
      <c r="C857" s="183"/>
      <c r="D857" s="183"/>
      <c r="E857" s="183"/>
      <c r="F857" s="183"/>
      <c r="G857" s="183"/>
      <c r="H857" s="183"/>
      <c r="I857" s="183"/>
      <c r="J857" s="183"/>
      <c r="K857" s="196"/>
      <c r="L857" s="1118"/>
      <c r="M857" s="1119"/>
      <c r="N857" s="1118"/>
      <c r="O857" s="1119"/>
      <c r="P857" s="184"/>
      <c r="Q857" s="184"/>
      <c r="R857" s="184"/>
      <c r="S857" s="175"/>
      <c r="T857" s="175"/>
      <c r="U857" s="175"/>
      <c r="V857" s="175"/>
      <c r="W857" s="175"/>
      <c r="X857" s="175"/>
      <c r="Y857" s="175"/>
      <c r="Z857" s="175"/>
      <c r="AA857" s="175"/>
      <c r="AB857" s="175"/>
      <c r="AC857" s="175"/>
      <c r="AD857" s="330"/>
      <c r="AE857" s="330"/>
      <c r="AF857" s="330"/>
      <c r="AG857" s="330"/>
      <c r="AH857" s="330"/>
      <c r="AI857" s="173"/>
      <c r="AJ857" s="173"/>
      <c r="AK857" s="173"/>
      <c r="AL857" s="173"/>
      <c r="AM857" s="330"/>
      <c r="AN857" s="330"/>
      <c r="AO857" s="194"/>
      <c r="AP857" s="330"/>
      <c r="AQ857" s="330"/>
    </row>
    <row r="858" spans="2:43">
      <c r="B858" s="183"/>
      <c r="C858" s="183"/>
      <c r="D858" s="183"/>
      <c r="E858" s="183"/>
      <c r="F858" s="183"/>
      <c r="G858" s="183"/>
      <c r="H858" s="183"/>
      <c r="I858" s="183"/>
      <c r="J858" s="183"/>
      <c r="K858" s="196"/>
      <c r="L858" s="1118"/>
      <c r="M858" s="1119"/>
      <c r="N858" s="1118"/>
      <c r="O858" s="1119"/>
      <c r="P858" s="184"/>
      <c r="Q858" s="184"/>
      <c r="R858" s="184"/>
      <c r="S858" s="175"/>
      <c r="T858" s="175"/>
      <c r="U858" s="175"/>
      <c r="V858" s="175"/>
      <c r="W858" s="175"/>
      <c r="X858" s="175"/>
      <c r="Y858" s="175"/>
      <c r="Z858" s="175"/>
      <c r="AA858" s="175"/>
      <c r="AB858" s="175"/>
      <c r="AC858" s="175"/>
      <c r="AD858" s="330"/>
      <c r="AE858" s="330"/>
      <c r="AF858" s="330"/>
      <c r="AG858" s="330"/>
      <c r="AH858" s="330"/>
      <c r="AI858" s="173"/>
      <c r="AJ858" s="173"/>
      <c r="AK858" s="173"/>
      <c r="AL858" s="173"/>
      <c r="AM858" s="330"/>
      <c r="AN858" s="330"/>
      <c r="AO858" s="194"/>
      <c r="AP858" s="330"/>
      <c r="AQ858" s="330"/>
    </row>
    <row r="859" spans="2:43">
      <c r="B859" s="183"/>
      <c r="C859" s="183"/>
      <c r="D859" s="183"/>
      <c r="E859" s="183"/>
      <c r="F859" s="183"/>
      <c r="G859" s="183"/>
      <c r="H859" s="183"/>
      <c r="I859" s="183"/>
      <c r="J859" s="183"/>
      <c r="K859" s="196"/>
      <c r="L859" s="1118"/>
      <c r="M859" s="1119"/>
      <c r="N859" s="1118"/>
      <c r="O859" s="1119"/>
      <c r="P859" s="184"/>
      <c r="Q859" s="184"/>
      <c r="R859" s="184"/>
      <c r="S859" s="175"/>
      <c r="T859" s="175"/>
      <c r="U859" s="175"/>
      <c r="V859" s="175"/>
      <c r="W859" s="175"/>
      <c r="X859" s="175"/>
      <c r="Y859" s="175"/>
      <c r="Z859" s="175"/>
      <c r="AA859" s="175"/>
      <c r="AB859" s="175"/>
      <c r="AC859" s="175"/>
      <c r="AD859" s="330"/>
      <c r="AE859" s="330"/>
      <c r="AF859" s="330"/>
      <c r="AG859" s="330"/>
      <c r="AH859" s="330"/>
      <c r="AI859" s="173"/>
      <c r="AJ859" s="173"/>
      <c r="AK859" s="173"/>
      <c r="AL859" s="173"/>
      <c r="AM859" s="330"/>
      <c r="AN859" s="330"/>
      <c r="AO859" s="194"/>
      <c r="AP859" s="330"/>
      <c r="AQ859" s="330"/>
    </row>
    <row r="860" spans="2:43">
      <c r="B860" s="183"/>
      <c r="C860" s="183"/>
      <c r="D860" s="183"/>
      <c r="E860" s="183"/>
      <c r="F860" s="183"/>
      <c r="G860" s="183"/>
      <c r="H860" s="183"/>
      <c r="I860" s="183"/>
      <c r="J860" s="183"/>
      <c r="K860" s="196"/>
      <c r="L860" s="1118"/>
      <c r="M860" s="1119"/>
      <c r="N860" s="1118"/>
      <c r="O860" s="1119"/>
      <c r="P860" s="184"/>
      <c r="Q860" s="184"/>
      <c r="R860" s="184"/>
      <c r="S860" s="175"/>
      <c r="T860" s="175"/>
      <c r="U860" s="175"/>
      <c r="V860" s="175"/>
      <c r="W860" s="175"/>
      <c r="X860" s="175"/>
      <c r="Y860" s="175"/>
      <c r="Z860" s="175"/>
      <c r="AA860" s="175"/>
      <c r="AB860" s="175"/>
      <c r="AC860" s="175"/>
      <c r="AD860" s="330"/>
      <c r="AE860" s="330"/>
      <c r="AF860" s="330"/>
      <c r="AG860" s="330"/>
      <c r="AH860" s="330"/>
      <c r="AI860" s="173"/>
      <c r="AJ860" s="173"/>
      <c r="AK860" s="173"/>
      <c r="AL860" s="173"/>
      <c r="AM860" s="330"/>
      <c r="AN860" s="330"/>
      <c r="AO860" s="194"/>
      <c r="AP860" s="330"/>
      <c r="AQ860" s="330"/>
    </row>
    <row r="861" spans="2:43">
      <c r="B861" s="183"/>
      <c r="C861" s="183"/>
      <c r="D861" s="183"/>
      <c r="E861" s="183"/>
      <c r="F861" s="183"/>
      <c r="G861" s="183"/>
      <c r="H861" s="183"/>
      <c r="I861" s="183"/>
      <c r="J861" s="183"/>
      <c r="K861" s="196"/>
      <c r="L861" s="1118"/>
      <c r="M861" s="1119"/>
      <c r="N861" s="1118"/>
      <c r="O861" s="1119"/>
      <c r="P861" s="184"/>
      <c r="Q861" s="184"/>
      <c r="R861" s="184"/>
      <c r="S861" s="175"/>
      <c r="T861" s="175"/>
      <c r="U861" s="175"/>
      <c r="V861" s="175"/>
      <c r="W861" s="175"/>
      <c r="X861" s="175"/>
      <c r="Y861" s="175"/>
      <c r="Z861" s="175"/>
      <c r="AA861" s="175"/>
      <c r="AB861" s="175"/>
      <c r="AC861" s="175"/>
      <c r="AD861" s="330"/>
      <c r="AE861" s="330"/>
      <c r="AF861" s="330"/>
      <c r="AG861" s="330"/>
      <c r="AH861" s="330"/>
      <c r="AI861" s="173"/>
      <c r="AJ861" s="173"/>
      <c r="AK861" s="173"/>
      <c r="AL861" s="173"/>
      <c r="AM861" s="330"/>
      <c r="AN861" s="330"/>
      <c r="AO861" s="194"/>
      <c r="AP861" s="330"/>
      <c r="AQ861" s="330"/>
    </row>
    <row r="862" spans="2:43">
      <c r="B862" s="183"/>
      <c r="C862" s="183"/>
      <c r="D862" s="183"/>
      <c r="E862" s="183"/>
      <c r="F862" s="183"/>
      <c r="G862" s="183"/>
      <c r="H862" s="183"/>
      <c r="I862" s="183"/>
      <c r="J862" s="183"/>
      <c r="K862" s="196"/>
      <c r="L862" s="1118"/>
      <c r="M862" s="1119"/>
      <c r="N862" s="1118"/>
      <c r="O862" s="1119"/>
      <c r="P862" s="184"/>
      <c r="Q862" s="184"/>
      <c r="R862" s="184"/>
      <c r="S862" s="175"/>
      <c r="T862" s="175"/>
      <c r="U862" s="175"/>
      <c r="V862" s="175"/>
      <c r="W862" s="175"/>
      <c r="X862" s="175"/>
      <c r="Y862" s="175"/>
      <c r="Z862" s="175"/>
      <c r="AA862" s="175"/>
      <c r="AB862" s="175"/>
      <c r="AC862" s="175"/>
      <c r="AD862" s="330"/>
      <c r="AE862" s="330"/>
      <c r="AF862" s="330"/>
      <c r="AG862" s="330"/>
      <c r="AH862" s="330"/>
      <c r="AI862" s="173"/>
      <c r="AJ862" s="173"/>
      <c r="AK862" s="173"/>
      <c r="AL862" s="173"/>
      <c r="AM862" s="330"/>
      <c r="AN862" s="330"/>
      <c r="AO862" s="194"/>
      <c r="AP862" s="330"/>
      <c r="AQ862" s="330"/>
    </row>
    <row r="863" spans="2:43">
      <c r="B863" s="183"/>
      <c r="C863" s="183"/>
      <c r="D863" s="183"/>
      <c r="E863" s="183"/>
      <c r="F863" s="183"/>
      <c r="G863" s="183"/>
      <c r="H863" s="183"/>
      <c r="I863" s="183"/>
      <c r="J863" s="183"/>
      <c r="K863" s="196"/>
      <c r="L863" s="1118"/>
      <c r="M863" s="1119"/>
      <c r="N863" s="1118"/>
      <c r="O863" s="1119"/>
      <c r="P863" s="184"/>
      <c r="Q863" s="184"/>
      <c r="R863" s="184"/>
      <c r="S863" s="175"/>
      <c r="T863" s="175"/>
      <c r="U863" s="175"/>
      <c r="V863" s="175"/>
      <c r="W863" s="175"/>
      <c r="X863" s="175"/>
      <c r="Y863" s="175"/>
      <c r="Z863" s="175"/>
      <c r="AA863" s="175"/>
      <c r="AB863" s="175"/>
      <c r="AC863" s="175"/>
      <c r="AD863" s="330"/>
      <c r="AE863" s="330"/>
      <c r="AF863" s="330"/>
      <c r="AG863" s="330"/>
      <c r="AH863" s="330"/>
      <c r="AI863" s="173"/>
      <c r="AJ863" s="173"/>
      <c r="AK863" s="173"/>
      <c r="AL863" s="173"/>
      <c r="AM863" s="330"/>
      <c r="AN863" s="330"/>
      <c r="AO863" s="194"/>
      <c r="AP863" s="330"/>
      <c r="AQ863" s="330"/>
    </row>
    <row r="864" spans="2:43">
      <c r="B864" s="183"/>
      <c r="C864" s="183"/>
      <c r="D864" s="183"/>
      <c r="E864" s="183"/>
      <c r="F864" s="183"/>
      <c r="G864" s="183"/>
      <c r="H864" s="183"/>
      <c r="I864" s="183"/>
      <c r="J864" s="183"/>
      <c r="K864" s="196"/>
      <c r="L864" s="1118"/>
      <c r="M864" s="1119"/>
      <c r="N864" s="1118"/>
      <c r="O864" s="1119"/>
      <c r="P864" s="184"/>
      <c r="Q864" s="184"/>
      <c r="R864" s="184"/>
      <c r="S864" s="175"/>
      <c r="T864" s="175"/>
      <c r="U864" s="175"/>
      <c r="V864" s="175"/>
      <c r="W864" s="175"/>
      <c r="X864" s="175"/>
      <c r="Y864" s="175"/>
      <c r="Z864" s="175"/>
      <c r="AA864" s="175"/>
      <c r="AB864" s="175"/>
      <c r="AC864" s="175"/>
      <c r="AD864" s="330"/>
      <c r="AE864" s="330"/>
      <c r="AF864" s="330"/>
      <c r="AG864" s="330"/>
      <c r="AH864" s="330"/>
      <c r="AI864" s="173"/>
      <c r="AJ864" s="173"/>
      <c r="AK864" s="173"/>
      <c r="AL864" s="173"/>
      <c r="AM864" s="330"/>
      <c r="AN864" s="330"/>
      <c r="AO864" s="194"/>
      <c r="AP864" s="330"/>
      <c r="AQ864" s="330"/>
    </row>
    <row r="865" spans="2:43">
      <c r="B865" s="183"/>
      <c r="C865" s="183"/>
      <c r="D865" s="183"/>
      <c r="E865" s="183"/>
      <c r="F865" s="183"/>
      <c r="G865" s="183"/>
      <c r="H865" s="183"/>
      <c r="I865" s="183"/>
      <c r="J865" s="183"/>
      <c r="K865" s="196"/>
      <c r="L865" s="1118"/>
      <c r="M865" s="1119"/>
      <c r="N865" s="1118"/>
      <c r="O865" s="1119"/>
      <c r="P865" s="184"/>
      <c r="Q865" s="184"/>
      <c r="R865" s="184"/>
      <c r="S865" s="175"/>
      <c r="T865" s="175"/>
      <c r="U865" s="175"/>
      <c r="V865" s="175"/>
      <c r="W865" s="175"/>
      <c r="X865" s="175"/>
      <c r="Y865" s="175"/>
      <c r="Z865" s="175"/>
      <c r="AA865" s="175"/>
      <c r="AB865" s="175"/>
      <c r="AC865" s="175"/>
      <c r="AD865" s="330"/>
      <c r="AE865" s="330"/>
      <c r="AF865" s="330"/>
      <c r="AG865" s="330"/>
      <c r="AH865" s="330"/>
      <c r="AI865" s="173"/>
      <c r="AJ865" s="173"/>
      <c r="AK865" s="173"/>
      <c r="AL865" s="173"/>
      <c r="AM865" s="330"/>
      <c r="AN865" s="330"/>
      <c r="AO865" s="194"/>
      <c r="AP865" s="330"/>
      <c r="AQ865" s="330"/>
    </row>
    <row r="866" spans="2:43">
      <c r="B866" s="183"/>
      <c r="C866" s="183"/>
      <c r="D866" s="183"/>
      <c r="E866" s="183"/>
      <c r="F866" s="183"/>
      <c r="G866" s="183"/>
      <c r="H866" s="183"/>
      <c r="I866" s="183"/>
      <c r="J866" s="183"/>
      <c r="K866" s="196"/>
      <c r="L866" s="1118"/>
      <c r="M866" s="1119"/>
      <c r="N866" s="1118"/>
      <c r="O866" s="1119"/>
      <c r="P866" s="184"/>
      <c r="Q866" s="184"/>
      <c r="R866" s="184"/>
      <c r="S866" s="175"/>
      <c r="T866" s="175"/>
      <c r="U866" s="175"/>
      <c r="V866" s="175"/>
      <c r="W866" s="175"/>
      <c r="X866" s="175"/>
      <c r="Y866" s="175"/>
      <c r="Z866" s="175"/>
      <c r="AA866" s="175"/>
      <c r="AB866" s="175"/>
      <c r="AC866" s="175"/>
      <c r="AD866" s="330"/>
      <c r="AE866" s="330"/>
      <c r="AF866" s="330"/>
      <c r="AG866" s="330"/>
      <c r="AH866" s="330"/>
      <c r="AI866" s="173"/>
      <c r="AJ866" s="173"/>
      <c r="AK866" s="173"/>
      <c r="AL866" s="173"/>
      <c r="AM866" s="330"/>
      <c r="AN866" s="330"/>
      <c r="AO866" s="194"/>
      <c r="AP866" s="330"/>
      <c r="AQ866" s="330"/>
    </row>
    <row r="867" spans="2:43">
      <c r="B867" s="183"/>
      <c r="C867" s="183"/>
      <c r="D867" s="183"/>
      <c r="E867" s="183"/>
      <c r="F867" s="183"/>
      <c r="G867" s="183"/>
      <c r="H867" s="183"/>
      <c r="I867" s="183"/>
      <c r="J867" s="183"/>
      <c r="K867" s="196"/>
      <c r="L867" s="1118"/>
      <c r="M867" s="1119"/>
      <c r="N867" s="1118"/>
      <c r="O867" s="1119"/>
      <c r="P867" s="184"/>
      <c r="Q867" s="184"/>
      <c r="R867" s="184"/>
      <c r="S867" s="175"/>
      <c r="T867" s="175"/>
      <c r="U867" s="175"/>
      <c r="V867" s="175"/>
      <c r="W867" s="175"/>
      <c r="X867" s="175"/>
      <c r="Y867" s="175"/>
      <c r="Z867" s="175"/>
      <c r="AA867" s="175"/>
      <c r="AB867" s="175"/>
      <c r="AC867" s="175"/>
      <c r="AD867" s="330"/>
      <c r="AE867" s="330"/>
      <c r="AF867" s="330"/>
      <c r="AG867" s="330"/>
      <c r="AH867" s="330"/>
      <c r="AI867" s="173"/>
      <c r="AJ867" s="173"/>
      <c r="AK867" s="173"/>
      <c r="AL867" s="173"/>
      <c r="AM867" s="330"/>
      <c r="AN867" s="330"/>
      <c r="AO867" s="194"/>
      <c r="AP867" s="330"/>
      <c r="AQ867" s="330"/>
    </row>
    <row r="868" spans="2:43">
      <c r="B868" s="183"/>
      <c r="C868" s="183"/>
      <c r="D868" s="183"/>
      <c r="E868" s="183"/>
      <c r="F868" s="183"/>
      <c r="G868" s="183"/>
      <c r="H868" s="183"/>
      <c r="I868" s="183"/>
      <c r="J868" s="183"/>
      <c r="K868" s="196"/>
      <c r="L868" s="1118"/>
      <c r="M868" s="1119"/>
      <c r="N868" s="1118"/>
      <c r="O868" s="1119"/>
      <c r="P868" s="184"/>
      <c r="Q868" s="184"/>
      <c r="R868" s="184"/>
      <c r="S868" s="175"/>
      <c r="T868" s="175"/>
      <c r="U868" s="175"/>
      <c r="V868" s="175"/>
      <c r="W868" s="175"/>
      <c r="X868" s="175"/>
      <c r="Y868" s="175"/>
      <c r="Z868" s="175"/>
      <c r="AA868" s="175"/>
      <c r="AB868" s="175"/>
      <c r="AC868" s="175"/>
      <c r="AD868" s="330"/>
      <c r="AE868" s="330"/>
      <c r="AF868" s="330"/>
      <c r="AG868" s="330"/>
      <c r="AH868" s="330"/>
      <c r="AI868" s="173"/>
      <c r="AJ868" s="173"/>
      <c r="AK868" s="173"/>
      <c r="AL868" s="173"/>
      <c r="AM868" s="330"/>
      <c r="AN868" s="330"/>
      <c r="AO868" s="194"/>
      <c r="AP868" s="330"/>
      <c r="AQ868" s="330"/>
    </row>
    <row r="869" spans="2:43">
      <c r="B869" s="183"/>
      <c r="C869" s="183"/>
      <c r="D869" s="183"/>
      <c r="E869" s="183"/>
      <c r="F869" s="183"/>
      <c r="G869" s="183"/>
      <c r="H869" s="183"/>
      <c r="I869" s="183"/>
      <c r="J869" s="183"/>
      <c r="K869" s="196"/>
      <c r="L869" s="1118"/>
      <c r="M869" s="1119"/>
      <c r="N869" s="1118"/>
      <c r="O869" s="1119"/>
      <c r="P869" s="184"/>
      <c r="Q869" s="184"/>
      <c r="R869" s="184"/>
      <c r="S869" s="175"/>
      <c r="T869" s="175"/>
      <c r="U869" s="175"/>
      <c r="V869" s="175"/>
      <c r="W869" s="175"/>
      <c r="X869" s="175"/>
      <c r="Y869" s="175"/>
      <c r="Z869" s="175"/>
      <c r="AA869" s="175"/>
      <c r="AB869" s="175"/>
      <c r="AC869" s="175"/>
      <c r="AD869" s="330"/>
      <c r="AE869" s="330"/>
      <c r="AF869" s="330"/>
      <c r="AG869" s="330"/>
      <c r="AH869" s="330"/>
      <c r="AI869" s="173"/>
      <c r="AJ869" s="173"/>
      <c r="AK869" s="173"/>
      <c r="AL869" s="173"/>
      <c r="AM869" s="330"/>
      <c r="AN869" s="330"/>
      <c r="AO869" s="194"/>
      <c r="AP869" s="330"/>
      <c r="AQ869" s="330"/>
    </row>
    <row r="870" spans="2:43">
      <c r="B870" s="183"/>
      <c r="C870" s="183"/>
      <c r="D870" s="183"/>
      <c r="E870" s="183"/>
      <c r="F870" s="183"/>
      <c r="G870" s="183"/>
      <c r="H870" s="183"/>
      <c r="I870" s="183"/>
      <c r="J870" s="183"/>
      <c r="K870" s="196"/>
      <c r="L870" s="1118"/>
      <c r="M870" s="1119"/>
      <c r="N870" s="1118"/>
      <c r="O870" s="1119"/>
      <c r="P870" s="184"/>
      <c r="Q870" s="184"/>
      <c r="R870" s="184"/>
      <c r="S870" s="175"/>
      <c r="T870" s="175"/>
      <c r="U870" s="175"/>
      <c r="V870" s="175"/>
      <c r="W870" s="175"/>
      <c r="X870" s="175"/>
      <c r="Y870" s="175"/>
      <c r="Z870" s="175"/>
      <c r="AA870" s="175"/>
      <c r="AB870" s="175"/>
      <c r="AC870" s="175"/>
      <c r="AD870" s="330"/>
      <c r="AE870" s="330"/>
      <c r="AF870" s="330"/>
      <c r="AG870" s="330"/>
      <c r="AH870" s="330"/>
      <c r="AI870" s="173"/>
      <c r="AJ870" s="173"/>
      <c r="AK870" s="173"/>
      <c r="AL870" s="173"/>
      <c r="AM870" s="330"/>
      <c r="AN870" s="330"/>
      <c r="AO870" s="194"/>
      <c r="AP870" s="330"/>
      <c r="AQ870" s="330"/>
    </row>
    <row r="871" spans="2:43">
      <c r="B871" s="183"/>
      <c r="C871" s="183"/>
      <c r="D871" s="183"/>
      <c r="E871" s="183"/>
      <c r="F871" s="183"/>
      <c r="G871" s="183"/>
      <c r="H871" s="183"/>
      <c r="I871" s="183"/>
      <c r="J871" s="183"/>
      <c r="K871" s="196"/>
      <c r="L871" s="1118"/>
      <c r="M871" s="1119"/>
      <c r="N871" s="1118"/>
      <c r="O871" s="1119"/>
      <c r="P871" s="184"/>
      <c r="Q871" s="184"/>
      <c r="R871" s="184"/>
      <c r="S871" s="175"/>
      <c r="T871" s="175"/>
      <c r="U871" s="175"/>
      <c r="V871" s="175"/>
      <c r="W871" s="175"/>
      <c r="X871" s="175"/>
      <c r="Y871" s="175"/>
      <c r="Z871" s="175"/>
      <c r="AA871" s="175"/>
      <c r="AB871" s="175"/>
      <c r="AC871" s="175"/>
      <c r="AD871" s="330"/>
      <c r="AE871" s="330"/>
      <c r="AF871" s="330"/>
      <c r="AG871" s="330"/>
      <c r="AH871" s="330"/>
      <c r="AI871" s="173"/>
      <c r="AJ871" s="173"/>
      <c r="AK871" s="173"/>
      <c r="AL871" s="173"/>
      <c r="AM871" s="330"/>
      <c r="AN871" s="330"/>
      <c r="AO871" s="194"/>
      <c r="AP871" s="330"/>
      <c r="AQ871" s="330"/>
    </row>
    <row r="872" spans="2:43">
      <c r="B872" s="183"/>
      <c r="C872" s="183"/>
      <c r="D872" s="183"/>
      <c r="E872" s="183"/>
      <c r="F872" s="183"/>
      <c r="G872" s="183"/>
      <c r="H872" s="183"/>
      <c r="I872" s="183"/>
      <c r="J872" s="183"/>
      <c r="K872" s="196"/>
      <c r="L872" s="1118"/>
      <c r="M872" s="1119"/>
      <c r="N872" s="1118"/>
      <c r="O872" s="1119"/>
      <c r="P872" s="184"/>
      <c r="Q872" s="184"/>
      <c r="R872" s="184"/>
      <c r="S872" s="175"/>
      <c r="T872" s="175"/>
      <c r="U872" s="175"/>
      <c r="V872" s="175"/>
      <c r="W872" s="175"/>
      <c r="X872" s="175"/>
      <c r="Y872" s="175"/>
      <c r="Z872" s="175"/>
      <c r="AA872" s="175"/>
      <c r="AB872" s="175"/>
      <c r="AC872" s="175"/>
      <c r="AD872" s="330"/>
      <c r="AE872" s="330"/>
      <c r="AF872" s="330"/>
      <c r="AG872" s="330"/>
      <c r="AH872" s="330"/>
      <c r="AI872" s="173"/>
      <c r="AJ872" s="173"/>
      <c r="AK872" s="173"/>
      <c r="AL872" s="173"/>
      <c r="AM872" s="330"/>
      <c r="AN872" s="330"/>
      <c r="AO872" s="194"/>
      <c r="AP872" s="330"/>
      <c r="AQ872" s="330"/>
    </row>
    <row r="873" spans="2:43">
      <c r="B873" s="183"/>
      <c r="C873" s="183"/>
      <c r="D873" s="183"/>
      <c r="E873" s="183"/>
      <c r="F873" s="183"/>
      <c r="G873" s="183"/>
      <c r="H873" s="183"/>
      <c r="I873" s="183"/>
      <c r="J873" s="183"/>
      <c r="K873" s="196"/>
      <c r="L873" s="1118"/>
      <c r="M873" s="1119"/>
      <c r="N873" s="1118"/>
      <c r="O873" s="1119"/>
      <c r="P873" s="184"/>
      <c r="Q873" s="184"/>
      <c r="R873" s="184"/>
      <c r="S873" s="175"/>
      <c r="T873" s="175"/>
      <c r="U873" s="175"/>
      <c r="V873" s="175"/>
      <c r="W873" s="175"/>
      <c r="X873" s="175"/>
      <c r="Y873" s="175"/>
      <c r="Z873" s="175"/>
      <c r="AA873" s="175"/>
      <c r="AB873" s="175"/>
      <c r="AC873" s="175"/>
      <c r="AD873" s="330"/>
      <c r="AE873" s="330"/>
      <c r="AF873" s="330"/>
      <c r="AG873" s="330"/>
      <c r="AH873" s="330"/>
      <c r="AI873" s="173"/>
      <c r="AJ873" s="173"/>
      <c r="AK873" s="173"/>
      <c r="AL873" s="173"/>
      <c r="AM873" s="330"/>
      <c r="AN873" s="330"/>
      <c r="AO873" s="194"/>
      <c r="AP873" s="330"/>
      <c r="AQ873" s="330"/>
    </row>
    <row r="874" spans="2:43">
      <c r="B874" s="183"/>
      <c r="C874" s="183"/>
      <c r="D874" s="183"/>
      <c r="E874" s="183"/>
      <c r="F874" s="183"/>
      <c r="G874" s="183"/>
      <c r="H874" s="183"/>
      <c r="I874" s="183"/>
      <c r="J874" s="183"/>
      <c r="K874" s="196"/>
      <c r="L874" s="1118"/>
      <c r="M874" s="1119"/>
      <c r="N874" s="1118"/>
      <c r="O874" s="1119"/>
      <c r="P874" s="184"/>
      <c r="Q874" s="184"/>
      <c r="R874" s="184"/>
      <c r="S874" s="175"/>
      <c r="T874" s="175"/>
      <c r="U874" s="175"/>
      <c r="V874" s="175"/>
      <c r="W874" s="175"/>
      <c r="X874" s="175"/>
      <c r="Y874" s="175"/>
      <c r="Z874" s="175"/>
      <c r="AA874" s="175"/>
      <c r="AB874" s="175"/>
      <c r="AC874" s="175"/>
      <c r="AD874" s="330"/>
      <c r="AE874" s="330"/>
      <c r="AF874" s="330"/>
      <c r="AG874" s="330"/>
      <c r="AH874" s="330"/>
      <c r="AI874" s="173"/>
      <c r="AJ874" s="173"/>
      <c r="AK874" s="173"/>
      <c r="AL874" s="173"/>
      <c r="AM874" s="330"/>
      <c r="AN874" s="330"/>
      <c r="AO874" s="194"/>
      <c r="AP874" s="330"/>
      <c r="AQ874" s="330"/>
    </row>
    <row r="875" spans="2:43">
      <c r="B875" s="183"/>
      <c r="C875" s="183"/>
      <c r="D875" s="183"/>
      <c r="E875" s="183"/>
      <c r="F875" s="183"/>
      <c r="G875" s="183"/>
      <c r="H875" s="183"/>
      <c r="I875" s="183"/>
      <c r="J875" s="183"/>
      <c r="K875" s="196"/>
      <c r="L875" s="1118"/>
      <c r="M875" s="1119"/>
      <c r="N875" s="1118"/>
      <c r="O875" s="1119"/>
      <c r="P875" s="184"/>
      <c r="Q875" s="184"/>
      <c r="R875" s="184"/>
      <c r="S875" s="175"/>
      <c r="T875" s="175"/>
      <c r="U875" s="175"/>
      <c r="V875" s="175"/>
      <c r="W875" s="175"/>
      <c r="X875" s="175"/>
      <c r="Y875" s="175"/>
      <c r="Z875" s="175"/>
      <c r="AA875" s="175"/>
      <c r="AB875" s="175"/>
      <c r="AC875" s="175"/>
      <c r="AD875" s="330"/>
      <c r="AE875" s="330"/>
      <c r="AF875" s="330"/>
      <c r="AG875" s="330"/>
      <c r="AH875" s="330"/>
      <c r="AI875" s="173"/>
      <c r="AJ875" s="173"/>
      <c r="AK875" s="173"/>
      <c r="AL875" s="173"/>
      <c r="AM875" s="330"/>
      <c r="AN875" s="330"/>
      <c r="AO875" s="194"/>
      <c r="AP875" s="330"/>
      <c r="AQ875" s="330"/>
    </row>
    <row r="876" spans="2:43">
      <c r="B876" s="183"/>
      <c r="C876" s="183"/>
      <c r="D876" s="183"/>
      <c r="E876" s="183"/>
      <c r="F876" s="183"/>
      <c r="G876" s="183"/>
      <c r="H876" s="183"/>
      <c r="I876" s="183"/>
      <c r="J876" s="183"/>
      <c r="K876" s="196"/>
      <c r="L876" s="1118"/>
      <c r="M876" s="1119"/>
      <c r="N876" s="1118"/>
      <c r="O876" s="1119"/>
      <c r="P876" s="184"/>
      <c r="Q876" s="184"/>
      <c r="R876" s="184"/>
      <c r="S876" s="175"/>
      <c r="T876" s="175"/>
      <c r="U876" s="175"/>
      <c r="V876" s="175"/>
      <c r="W876" s="175"/>
      <c r="X876" s="175"/>
      <c r="Y876" s="175"/>
      <c r="Z876" s="175"/>
      <c r="AA876" s="175"/>
      <c r="AB876" s="175"/>
      <c r="AC876" s="175"/>
      <c r="AD876" s="330"/>
      <c r="AE876" s="330"/>
      <c r="AF876" s="330"/>
      <c r="AG876" s="330"/>
      <c r="AH876" s="330"/>
      <c r="AI876" s="173"/>
      <c r="AJ876" s="173"/>
      <c r="AK876" s="173"/>
      <c r="AL876" s="173"/>
      <c r="AM876" s="330"/>
      <c r="AN876" s="330"/>
      <c r="AO876" s="194"/>
      <c r="AP876" s="330"/>
      <c r="AQ876" s="330"/>
    </row>
    <row r="877" spans="2:43">
      <c r="B877" s="183"/>
      <c r="C877" s="183"/>
      <c r="D877" s="183"/>
      <c r="E877" s="183"/>
      <c r="F877" s="183"/>
      <c r="G877" s="183"/>
      <c r="H877" s="183"/>
      <c r="I877" s="183"/>
      <c r="J877" s="183"/>
      <c r="K877" s="196"/>
      <c r="L877" s="1118"/>
      <c r="M877" s="1119"/>
      <c r="N877" s="1118"/>
      <c r="O877" s="1119"/>
      <c r="P877" s="184"/>
      <c r="Q877" s="184"/>
      <c r="R877" s="184"/>
      <c r="S877" s="175"/>
      <c r="T877" s="175"/>
      <c r="U877" s="175"/>
      <c r="V877" s="175"/>
      <c r="W877" s="175"/>
      <c r="X877" s="175"/>
      <c r="Y877" s="175"/>
      <c r="Z877" s="175"/>
      <c r="AA877" s="175"/>
      <c r="AB877" s="175"/>
      <c r="AC877" s="175"/>
      <c r="AD877" s="330"/>
      <c r="AE877" s="330"/>
      <c r="AF877" s="330"/>
      <c r="AG877" s="330"/>
      <c r="AH877" s="330"/>
      <c r="AI877" s="173"/>
      <c r="AJ877" s="173"/>
      <c r="AK877" s="173"/>
      <c r="AL877" s="173"/>
      <c r="AM877" s="330"/>
      <c r="AN877" s="330"/>
      <c r="AO877" s="194"/>
      <c r="AP877" s="330"/>
      <c r="AQ877" s="330"/>
    </row>
    <row r="878" spans="2:43">
      <c r="B878" s="183"/>
      <c r="C878" s="183"/>
      <c r="D878" s="183"/>
      <c r="E878" s="183"/>
      <c r="F878" s="183"/>
      <c r="G878" s="183"/>
      <c r="H878" s="183"/>
      <c r="I878" s="183"/>
      <c r="J878" s="183"/>
      <c r="K878" s="196"/>
      <c r="L878" s="1118"/>
      <c r="M878" s="1119"/>
      <c r="N878" s="1118"/>
      <c r="O878" s="1119"/>
      <c r="P878" s="184"/>
      <c r="Q878" s="184"/>
      <c r="R878" s="184"/>
      <c r="S878" s="175"/>
      <c r="T878" s="175"/>
      <c r="U878" s="175"/>
      <c r="V878" s="175"/>
      <c r="W878" s="175"/>
      <c r="X878" s="175"/>
      <c r="Y878" s="175"/>
      <c r="Z878" s="175"/>
      <c r="AA878" s="175"/>
      <c r="AB878" s="175"/>
      <c r="AC878" s="175"/>
      <c r="AD878" s="330"/>
      <c r="AE878" s="330"/>
      <c r="AF878" s="330"/>
      <c r="AG878" s="330"/>
      <c r="AH878" s="330"/>
      <c r="AI878" s="173"/>
      <c r="AJ878" s="173"/>
      <c r="AK878" s="173"/>
      <c r="AL878" s="173"/>
      <c r="AM878" s="330"/>
      <c r="AN878" s="330"/>
      <c r="AO878" s="194"/>
      <c r="AP878" s="330"/>
      <c r="AQ878" s="330"/>
    </row>
    <row r="879" spans="2:43">
      <c r="B879" s="183"/>
      <c r="C879" s="183"/>
      <c r="D879" s="183"/>
      <c r="E879" s="183"/>
      <c r="F879" s="183"/>
      <c r="G879" s="183"/>
      <c r="H879" s="183"/>
      <c r="I879" s="183"/>
      <c r="J879" s="183"/>
      <c r="K879" s="196"/>
      <c r="L879" s="1118"/>
      <c r="M879" s="1119"/>
      <c r="N879" s="1118"/>
      <c r="O879" s="1119"/>
      <c r="P879" s="184"/>
      <c r="Q879" s="184"/>
      <c r="R879" s="184"/>
      <c r="S879" s="175"/>
      <c r="T879" s="175"/>
      <c r="U879" s="175"/>
      <c r="V879" s="175"/>
      <c r="W879" s="175"/>
      <c r="X879" s="175"/>
      <c r="Y879" s="175"/>
      <c r="Z879" s="175"/>
      <c r="AA879" s="175"/>
      <c r="AB879" s="175"/>
      <c r="AC879" s="175"/>
      <c r="AD879" s="330"/>
      <c r="AE879" s="330"/>
      <c r="AF879" s="330"/>
      <c r="AG879" s="330"/>
      <c r="AH879" s="330"/>
      <c r="AI879" s="173"/>
      <c r="AJ879" s="173"/>
      <c r="AK879" s="173"/>
      <c r="AL879" s="173"/>
      <c r="AM879" s="330"/>
      <c r="AN879" s="330"/>
      <c r="AO879" s="194"/>
      <c r="AP879" s="330"/>
      <c r="AQ879" s="330"/>
    </row>
    <row r="880" spans="2:43">
      <c r="B880" s="183"/>
      <c r="C880" s="183"/>
      <c r="D880" s="183"/>
      <c r="E880" s="183"/>
      <c r="F880" s="183"/>
      <c r="G880" s="183"/>
      <c r="H880" s="183"/>
      <c r="I880" s="183"/>
      <c r="J880" s="183"/>
      <c r="K880" s="196"/>
      <c r="L880" s="1118"/>
      <c r="M880" s="1119"/>
      <c r="N880" s="1118"/>
      <c r="O880" s="1119"/>
      <c r="P880" s="184"/>
      <c r="Q880" s="184"/>
      <c r="R880" s="184"/>
      <c r="S880" s="175"/>
      <c r="T880" s="175"/>
      <c r="U880" s="175"/>
      <c r="V880" s="175"/>
      <c r="W880" s="175"/>
      <c r="X880" s="175"/>
      <c r="Y880" s="175"/>
      <c r="Z880" s="175"/>
      <c r="AA880" s="175"/>
      <c r="AB880" s="175"/>
      <c r="AC880" s="175"/>
      <c r="AD880" s="330"/>
      <c r="AE880" s="330"/>
      <c r="AF880" s="330"/>
      <c r="AG880" s="330"/>
      <c r="AH880" s="330"/>
      <c r="AI880" s="173"/>
      <c r="AJ880" s="173"/>
      <c r="AK880" s="173"/>
      <c r="AL880" s="173"/>
      <c r="AM880" s="330"/>
      <c r="AN880" s="330"/>
      <c r="AO880" s="194"/>
      <c r="AP880" s="330"/>
      <c r="AQ880" s="330"/>
    </row>
    <row r="881" spans="2:43">
      <c r="B881" s="183"/>
      <c r="C881" s="183"/>
      <c r="D881" s="183"/>
      <c r="E881" s="183"/>
      <c r="F881" s="183"/>
      <c r="G881" s="183"/>
      <c r="H881" s="183"/>
      <c r="I881" s="183"/>
      <c r="J881" s="183"/>
      <c r="K881" s="196"/>
      <c r="L881" s="1118"/>
      <c r="M881" s="1119"/>
      <c r="N881" s="1118"/>
      <c r="O881" s="1119"/>
      <c r="P881" s="184"/>
      <c r="Q881" s="184"/>
      <c r="R881" s="184"/>
      <c r="S881" s="175"/>
      <c r="T881" s="175"/>
      <c r="U881" s="175"/>
      <c r="V881" s="175"/>
      <c r="W881" s="175"/>
      <c r="X881" s="175"/>
      <c r="Y881" s="175"/>
      <c r="Z881" s="175"/>
      <c r="AA881" s="175"/>
      <c r="AB881" s="175"/>
      <c r="AC881" s="175"/>
      <c r="AD881" s="330"/>
      <c r="AE881" s="330"/>
      <c r="AF881" s="330"/>
      <c r="AG881" s="330"/>
      <c r="AH881" s="330"/>
      <c r="AI881" s="173"/>
      <c r="AJ881" s="173"/>
      <c r="AK881" s="173"/>
      <c r="AL881" s="173"/>
      <c r="AM881" s="330"/>
      <c r="AN881" s="330"/>
      <c r="AO881" s="194"/>
      <c r="AP881" s="330"/>
      <c r="AQ881" s="330"/>
    </row>
    <row r="882" spans="2:43">
      <c r="B882" s="183"/>
      <c r="C882" s="183"/>
      <c r="D882" s="183"/>
      <c r="E882" s="183"/>
      <c r="F882" s="183"/>
      <c r="G882" s="183"/>
      <c r="H882" s="183"/>
      <c r="I882" s="183"/>
      <c r="J882" s="183"/>
      <c r="K882" s="196"/>
      <c r="L882" s="1118"/>
      <c r="M882" s="1119"/>
      <c r="N882" s="1118"/>
      <c r="O882" s="1119"/>
      <c r="P882" s="184"/>
      <c r="Q882" s="184"/>
      <c r="R882" s="184"/>
      <c r="S882" s="175"/>
      <c r="T882" s="175"/>
      <c r="U882" s="175"/>
      <c r="V882" s="175"/>
      <c r="W882" s="175"/>
      <c r="X882" s="175"/>
      <c r="Y882" s="175"/>
      <c r="Z882" s="175"/>
      <c r="AA882" s="175"/>
      <c r="AB882" s="175"/>
      <c r="AC882" s="175"/>
      <c r="AD882" s="330"/>
      <c r="AE882" s="330"/>
      <c r="AF882" s="330"/>
      <c r="AG882" s="330"/>
      <c r="AH882" s="330"/>
      <c r="AI882" s="173"/>
      <c r="AJ882" s="173"/>
      <c r="AK882" s="173"/>
      <c r="AL882" s="173"/>
      <c r="AM882" s="330"/>
      <c r="AN882" s="330"/>
      <c r="AO882" s="194"/>
      <c r="AP882" s="330"/>
      <c r="AQ882" s="330"/>
    </row>
    <row r="883" spans="2:43">
      <c r="B883" s="183"/>
      <c r="C883" s="183"/>
      <c r="D883" s="183"/>
      <c r="E883" s="183"/>
      <c r="F883" s="183"/>
      <c r="G883" s="183"/>
      <c r="H883" s="183"/>
      <c r="I883" s="183"/>
      <c r="J883" s="183"/>
      <c r="K883" s="196"/>
      <c r="L883" s="1118"/>
      <c r="M883" s="1119"/>
      <c r="N883" s="1118"/>
      <c r="O883" s="1119"/>
      <c r="P883" s="184"/>
      <c r="Q883" s="184"/>
      <c r="R883" s="184"/>
      <c r="S883" s="175"/>
      <c r="T883" s="175"/>
      <c r="U883" s="175"/>
      <c r="V883" s="175"/>
      <c r="W883" s="175"/>
      <c r="X883" s="175"/>
      <c r="Y883" s="175"/>
      <c r="Z883" s="175"/>
      <c r="AA883" s="175"/>
      <c r="AB883" s="175"/>
      <c r="AC883" s="175"/>
      <c r="AD883" s="330"/>
      <c r="AE883" s="330"/>
      <c r="AF883" s="330"/>
      <c r="AG883" s="330"/>
      <c r="AH883" s="330"/>
      <c r="AI883" s="173"/>
      <c r="AJ883" s="173"/>
      <c r="AK883" s="173"/>
      <c r="AL883" s="173"/>
      <c r="AM883" s="330"/>
      <c r="AN883" s="330"/>
      <c r="AO883" s="194"/>
      <c r="AP883" s="330"/>
      <c r="AQ883" s="330"/>
    </row>
    <row r="884" spans="2:43">
      <c r="B884" s="183"/>
      <c r="C884" s="183"/>
      <c r="D884" s="183"/>
      <c r="E884" s="183"/>
      <c r="F884" s="183"/>
      <c r="G884" s="183"/>
      <c r="H884" s="183"/>
      <c r="I884" s="183"/>
      <c r="J884" s="183"/>
      <c r="K884" s="196"/>
      <c r="L884" s="1118"/>
      <c r="M884" s="1119"/>
      <c r="N884" s="1118"/>
      <c r="O884" s="1119"/>
      <c r="P884" s="184"/>
      <c r="Q884" s="184"/>
      <c r="R884" s="184"/>
      <c r="S884" s="175"/>
      <c r="T884" s="175"/>
      <c r="U884" s="175"/>
      <c r="V884" s="175"/>
      <c r="W884" s="175"/>
      <c r="X884" s="175"/>
      <c r="Y884" s="175"/>
      <c r="Z884" s="175"/>
      <c r="AA884" s="175"/>
      <c r="AB884" s="175"/>
      <c r="AC884" s="175"/>
      <c r="AD884" s="330"/>
      <c r="AE884" s="330"/>
      <c r="AF884" s="330"/>
      <c r="AG884" s="330"/>
      <c r="AH884" s="330"/>
      <c r="AI884" s="173"/>
      <c r="AJ884" s="173"/>
      <c r="AK884" s="173"/>
      <c r="AL884" s="173"/>
      <c r="AM884" s="330"/>
      <c r="AN884" s="330"/>
      <c r="AO884" s="194"/>
      <c r="AP884" s="330"/>
      <c r="AQ884" s="330"/>
    </row>
    <row r="885" spans="2:43">
      <c r="B885" s="183"/>
      <c r="C885" s="183"/>
      <c r="D885" s="183"/>
      <c r="E885" s="183"/>
      <c r="F885" s="183"/>
      <c r="G885" s="183"/>
      <c r="H885" s="183"/>
      <c r="I885" s="183"/>
      <c r="J885" s="183"/>
      <c r="K885" s="196"/>
      <c r="L885" s="1118"/>
      <c r="M885" s="1119"/>
      <c r="N885" s="1118"/>
      <c r="O885" s="1119"/>
      <c r="P885" s="184"/>
      <c r="Q885" s="184"/>
      <c r="R885" s="184"/>
      <c r="S885" s="175"/>
      <c r="T885" s="175"/>
      <c r="U885" s="175"/>
      <c r="V885" s="175"/>
      <c r="W885" s="175"/>
      <c r="X885" s="175"/>
      <c r="Y885" s="175"/>
      <c r="Z885" s="175"/>
      <c r="AA885" s="175"/>
      <c r="AB885" s="175"/>
      <c r="AC885" s="175"/>
      <c r="AD885" s="330"/>
      <c r="AE885" s="330"/>
      <c r="AF885" s="330"/>
      <c r="AG885" s="330"/>
      <c r="AH885" s="330"/>
      <c r="AI885" s="173"/>
      <c r="AJ885" s="173"/>
      <c r="AK885" s="173"/>
      <c r="AL885" s="173"/>
      <c r="AM885" s="330"/>
      <c r="AN885" s="330"/>
      <c r="AO885" s="194"/>
      <c r="AP885" s="330"/>
      <c r="AQ885" s="330"/>
    </row>
    <row r="886" spans="2:43">
      <c r="B886" s="183"/>
      <c r="C886" s="183"/>
      <c r="D886" s="183"/>
      <c r="E886" s="183"/>
      <c r="F886" s="183"/>
      <c r="G886" s="183"/>
      <c r="H886" s="183"/>
      <c r="I886" s="183"/>
      <c r="J886" s="183"/>
      <c r="K886" s="196"/>
      <c r="L886" s="1118"/>
      <c r="M886" s="1119"/>
      <c r="N886" s="1118"/>
      <c r="O886" s="1119"/>
      <c r="P886" s="184"/>
      <c r="Q886" s="184"/>
      <c r="R886" s="184"/>
      <c r="S886" s="175"/>
      <c r="T886" s="175"/>
      <c r="U886" s="175"/>
      <c r="V886" s="175"/>
      <c r="W886" s="175"/>
      <c r="X886" s="175"/>
      <c r="Y886" s="175"/>
      <c r="Z886" s="175"/>
      <c r="AA886" s="175"/>
      <c r="AB886" s="175"/>
      <c r="AC886" s="175"/>
      <c r="AD886" s="330"/>
      <c r="AE886" s="330"/>
      <c r="AF886" s="330"/>
      <c r="AG886" s="330"/>
      <c r="AH886" s="330"/>
      <c r="AI886" s="173"/>
      <c r="AJ886" s="173"/>
      <c r="AK886" s="173"/>
      <c r="AL886" s="173"/>
      <c r="AM886" s="330"/>
      <c r="AN886" s="330"/>
      <c r="AO886" s="194"/>
      <c r="AP886" s="330"/>
      <c r="AQ886" s="330"/>
    </row>
    <row r="887" spans="2:43">
      <c r="B887" s="183"/>
      <c r="C887" s="183"/>
      <c r="D887" s="183"/>
      <c r="E887" s="183"/>
      <c r="F887" s="183"/>
      <c r="G887" s="183"/>
      <c r="H887" s="183"/>
      <c r="I887" s="183"/>
      <c r="J887" s="183"/>
      <c r="K887" s="196"/>
      <c r="L887" s="1118"/>
      <c r="M887" s="1119"/>
      <c r="N887" s="1118"/>
      <c r="O887" s="1119"/>
      <c r="P887" s="184"/>
      <c r="Q887" s="184"/>
      <c r="R887" s="184"/>
      <c r="S887" s="175"/>
      <c r="T887" s="175"/>
      <c r="U887" s="175"/>
      <c r="V887" s="175"/>
      <c r="W887" s="175"/>
      <c r="X887" s="175"/>
      <c r="Y887" s="175"/>
      <c r="Z887" s="175"/>
      <c r="AA887" s="175"/>
      <c r="AB887" s="175"/>
      <c r="AC887" s="175"/>
      <c r="AD887" s="330"/>
      <c r="AE887" s="330"/>
      <c r="AF887" s="330"/>
      <c r="AG887" s="330"/>
      <c r="AH887" s="330"/>
      <c r="AI887" s="173"/>
      <c r="AJ887" s="173"/>
      <c r="AK887" s="173"/>
      <c r="AL887" s="173"/>
      <c r="AM887" s="330"/>
      <c r="AN887" s="330"/>
      <c r="AO887" s="194"/>
      <c r="AP887" s="330"/>
      <c r="AQ887" s="330"/>
    </row>
    <row r="888" spans="2:43">
      <c r="B888" s="183"/>
      <c r="C888" s="183"/>
      <c r="D888" s="183"/>
      <c r="E888" s="183"/>
      <c r="F888" s="183"/>
      <c r="G888" s="183"/>
      <c r="H888" s="183"/>
      <c r="I888" s="183"/>
      <c r="J888" s="183"/>
      <c r="K888" s="196"/>
      <c r="L888" s="1118"/>
      <c r="M888" s="1119"/>
      <c r="N888" s="1118"/>
      <c r="O888" s="1119"/>
      <c r="P888" s="184"/>
      <c r="Q888" s="184"/>
      <c r="R888" s="184"/>
      <c r="S888" s="175"/>
      <c r="T888" s="175"/>
      <c r="U888" s="175"/>
      <c r="V888" s="175"/>
      <c r="W888" s="175"/>
      <c r="X888" s="175"/>
      <c r="Y888" s="175"/>
      <c r="Z888" s="175"/>
      <c r="AA888" s="175"/>
      <c r="AB888" s="175"/>
      <c r="AC888" s="175"/>
      <c r="AD888" s="330"/>
      <c r="AE888" s="330"/>
      <c r="AF888" s="330"/>
      <c r="AG888" s="330"/>
      <c r="AH888" s="330"/>
      <c r="AI888" s="173"/>
      <c r="AJ888" s="173"/>
      <c r="AK888" s="173"/>
      <c r="AL888" s="173"/>
      <c r="AM888" s="330"/>
      <c r="AN888" s="330"/>
      <c r="AO888" s="194"/>
      <c r="AP888" s="330"/>
      <c r="AQ888" s="330"/>
    </row>
    <row r="889" spans="2:43">
      <c r="B889" s="183"/>
      <c r="C889" s="183"/>
      <c r="D889" s="183"/>
      <c r="E889" s="183"/>
      <c r="F889" s="183"/>
      <c r="G889" s="183"/>
      <c r="H889" s="183"/>
      <c r="I889" s="183"/>
      <c r="J889" s="183"/>
      <c r="K889" s="196"/>
      <c r="L889" s="1118"/>
      <c r="M889" s="1119"/>
      <c r="N889" s="1118"/>
      <c r="O889" s="1119"/>
      <c r="P889" s="184"/>
      <c r="Q889" s="184"/>
      <c r="R889" s="184"/>
      <c r="S889" s="175"/>
      <c r="T889" s="175"/>
      <c r="U889" s="175"/>
      <c r="V889" s="175"/>
      <c r="W889" s="175"/>
      <c r="X889" s="175"/>
      <c r="Y889" s="175"/>
      <c r="Z889" s="175"/>
      <c r="AA889" s="175"/>
      <c r="AB889" s="175"/>
      <c r="AC889" s="175"/>
      <c r="AD889" s="330"/>
      <c r="AE889" s="330"/>
      <c r="AF889" s="330"/>
      <c r="AG889" s="330"/>
      <c r="AH889" s="330"/>
      <c r="AI889" s="173"/>
      <c r="AJ889" s="173"/>
      <c r="AK889" s="173"/>
      <c r="AL889" s="173"/>
      <c r="AM889" s="330"/>
      <c r="AN889" s="330"/>
      <c r="AO889" s="194"/>
      <c r="AP889" s="330"/>
      <c r="AQ889" s="330"/>
    </row>
    <row r="890" spans="2:43">
      <c r="B890" s="183"/>
      <c r="C890" s="183"/>
      <c r="D890" s="183"/>
      <c r="E890" s="183"/>
      <c r="F890" s="183"/>
      <c r="G890" s="183"/>
      <c r="H890" s="183"/>
      <c r="I890" s="183"/>
      <c r="J890" s="183"/>
      <c r="K890" s="196"/>
      <c r="L890" s="1118"/>
      <c r="M890" s="1119"/>
      <c r="N890" s="1118"/>
      <c r="O890" s="1119"/>
      <c r="P890" s="184"/>
      <c r="Q890" s="184"/>
      <c r="R890" s="184"/>
      <c r="S890" s="175"/>
      <c r="T890" s="175"/>
      <c r="U890" s="175"/>
      <c r="V890" s="175"/>
      <c r="W890" s="175"/>
      <c r="X890" s="175"/>
      <c r="Y890" s="175"/>
      <c r="Z890" s="175"/>
      <c r="AA890" s="175"/>
      <c r="AB890" s="175"/>
      <c r="AC890" s="175"/>
      <c r="AD890" s="330"/>
      <c r="AE890" s="330"/>
      <c r="AF890" s="330"/>
      <c r="AG890" s="330"/>
      <c r="AH890" s="330"/>
      <c r="AI890" s="173"/>
      <c r="AJ890" s="173"/>
      <c r="AK890" s="173"/>
      <c r="AL890" s="173"/>
      <c r="AM890" s="330"/>
      <c r="AN890" s="330"/>
      <c r="AO890" s="194"/>
      <c r="AP890" s="330"/>
      <c r="AQ890" s="330"/>
    </row>
    <row r="891" spans="2:43">
      <c r="B891" s="183"/>
      <c r="C891" s="183"/>
      <c r="D891" s="183"/>
      <c r="E891" s="183"/>
      <c r="F891" s="183"/>
      <c r="G891" s="183"/>
      <c r="H891" s="183"/>
      <c r="I891" s="183"/>
      <c r="J891" s="183"/>
      <c r="K891" s="196"/>
      <c r="L891" s="1118"/>
      <c r="M891" s="1119"/>
      <c r="N891" s="1118"/>
      <c r="O891" s="1119"/>
      <c r="P891" s="184"/>
      <c r="Q891" s="184"/>
      <c r="R891" s="184"/>
      <c r="S891" s="175"/>
      <c r="T891" s="175"/>
      <c r="U891" s="175"/>
      <c r="V891" s="175"/>
      <c r="W891" s="175"/>
      <c r="X891" s="175"/>
      <c r="Y891" s="175"/>
      <c r="Z891" s="175"/>
      <c r="AA891" s="175"/>
      <c r="AB891" s="175"/>
      <c r="AC891" s="175"/>
      <c r="AD891" s="330"/>
      <c r="AE891" s="330"/>
      <c r="AF891" s="330"/>
      <c r="AG891" s="330"/>
      <c r="AH891" s="330"/>
      <c r="AI891" s="173"/>
      <c r="AJ891" s="173"/>
      <c r="AK891" s="173"/>
      <c r="AL891" s="173"/>
      <c r="AM891" s="330"/>
      <c r="AN891" s="330"/>
      <c r="AO891" s="194"/>
      <c r="AP891" s="330"/>
      <c r="AQ891" s="330"/>
    </row>
    <row r="892" spans="2:43">
      <c r="B892" s="183"/>
      <c r="C892" s="183"/>
      <c r="D892" s="183"/>
      <c r="E892" s="183"/>
      <c r="F892" s="183"/>
      <c r="G892" s="183"/>
      <c r="H892" s="183"/>
      <c r="I892" s="183"/>
      <c r="J892" s="183"/>
      <c r="K892" s="196"/>
      <c r="L892" s="1118"/>
      <c r="M892" s="1119"/>
      <c r="N892" s="1118"/>
      <c r="O892" s="1119"/>
      <c r="P892" s="184"/>
      <c r="Q892" s="184"/>
      <c r="R892" s="184"/>
      <c r="S892" s="175"/>
      <c r="T892" s="175"/>
      <c r="U892" s="175"/>
      <c r="V892" s="175"/>
      <c r="W892" s="175"/>
      <c r="X892" s="175"/>
      <c r="Y892" s="175"/>
      <c r="Z892" s="175"/>
      <c r="AA892" s="175"/>
      <c r="AB892" s="175"/>
      <c r="AC892" s="175"/>
      <c r="AD892" s="330"/>
      <c r="AE892" s="330"/>
      <c r="AF892" s="330"/>
      <c r="AG892" s="330"/>
      <c r="AH892" s="330"/>
      <c r="AI892" s="173"/>
      <c r="AJ892" s="173"/>
      <c r="AK892" s="173"/>
      <c r="AL892" s="173"/>
      <c r="AM892" s="330"/>
      <c r="AN892" s="330"/>
      <c r="AO892" s="194"/>
      <c r="AP892" s="330"/>
      <c r="AQ892" s="330"/>
    </row>
    <row r="893" spans="2:43">
      <c r="B893" s="183"/>
      <c r="C893" s="183"/>
      <c r="D893" s="183"/>
      <c r="E893" s="183"/>
      <c r="F893" s="183"/>
      <c r="G893" s="183"/>
      <c r="H893" s="183"/>
      <c r="I893" s="183"/>
      <c r="J893" s="183"/>
      <c r="K893" s="196"/>
      <c r="L893" s="1118"/>
      <c r="M893" s="1119"/>
      <c r="N893" s="1118"/>
      <c r="O893" s="1119"/>
      <c r="P893" s="184"/>
      <c r="Q893" s="184"/>
      <c r="R893" s="184"/>
      <c r="S893" s="175"/>
      <c r="T893" s="175"/>
      <c r="U893" s="175"/>
      <c r="V893" s="175"/>
      <c r="W893" s="175"/>
      <c r="X893" s="175"/>
      <c r="Y893" s="175"/>
      <c r="Z893" s="175"/>
      <c r="AA893" s="175"/>
      <c r="AB893" s="175"/>
      <c r="AC893" s="175"/>
      <c r="AD893" s="330"/>
      <c r="AE893" s="330"/>
      <c r="AF893" s="330"/>
      <c r="AG893" s="330"/>
      <c r="AH893" s="330"/>
      <c r="AI893" s="173"/>
      <c r="AJ893" s="173"/>
      <c r="AK893" s="173"/>
      <c r="AL893" s="173"/>
      <c r="AM893" s="330"/>
      <c r="AN893" s="330"/>
      <c r="AO893" s="194"/>
      <c r="AP893" s="330"/>
      <c r="AQ893" s="330"/>
    </row>
    <row r="894" spans="2:43">
      <c r="B894" s="183"/>
      <c r="C894" s="183"/>
      <c r="D894" s="183"/>
      <c r="E894" s="183"/>
      <c r="F894" s="183"/>
      <c r="G894" s="183"/>
      <c r="H894" s="183"/>
      <c r="I894" s="183"/>
      <c r="J894" s="183"/>
      <c r="K894" s="196"/>
      <c r="L894" s="1118"/>
      <c r="M894" s="1119"/>
      <c r="N894" s="1118"/>
      <c r="O894" s="1119"/>
      <c r="P894" s="184"/>
      <c r="Q894" s="184"/>
      <c r="R894" s="184"/>
      <c r="S894" s="175"/>
      <c r="T894" s="175"/>
      <c r="U894" s="175"/>
      <c r="V894" s="175"/>
      <c r="W894" s="175"/>
      <c r="X894" s="175"/>
      <c r="Y894" s="175"/>
      <c r="Z894" s="175"/>
      <c r="AA894" s="175"/>
      <c r="AB894" s="175"/>
      <c r="AC894" s="175"/>
      <c r="AD894" s="330"/>
      <c r="AE894" s="330"/>
      <c r="AF894" s="330"/>
      <c r="AG894" s="330"/>
      <c r="AH894" s="330"/>
      <c r="AI894" s="173"/>
      <c r="AJ894" s="173"/>
      <c r="AK894" s="173"/>
      <c r="AL894" s="173"/>
      <c r="AM894" s="330"/>
      <c r="AN894" s="330"/>
      <c r="AO894" s="194"/>
      <c r="AP894" s="330"/>
      <c r="AQ894" s="330"/>
    </row>
    <row r="895" spans="2:43">
      <c r="B895" s="183"/>
      <c r="C895" s="183"/>
      <c r="D895" s="183"/>
      <c r="E895" s="183"/>
      <c r="F895" s="183"/>
      <c r="G895" s="183"/>
      <c r="H895" s="183"/>
      <c r="I895" s="183"/>
      <c r="J895" s="183"/>
      <c r="K895" s="196"/>
      <c r="L895" s="1118"/>
      <c r="M895" s="1119"/>
      <c r="N895" s="1118"/>
      <c r="O895" s="1119"/>
      <c r="P895" s="184"/>
      <c r="Q895" s="184"/>
      <c r="R895" s="184"/>
      <c r="S895" s="175"/>
      <c r="T895" s="175"/>
      <c r="U895" s="175"/>
      <c r="V895" s="175"/>
      <c r="W895" s="175"/>
      <c r="X895" s="175"/>
      <c r="Y895" s="175"/>
      <c r="Z895" s="175"/>
      <c r="AA895" s="175"/>
      <c r="AB895" s="175"/>
      <c r="AC895" s="175"/>
      <c r="AD895" s="330"/>
      <c r="AE895" s="330"/>
      <c r="AF895" s="330"/>
      <c r="AG895" s="330"/>
      <c r="AH895" s="330"/>
      <c r="AI895" s="173"/>
      <c r="AJ895" s="173"/>
      <c r="AK895" s="173"/>
      <c r="AL895" s="173"/>
      <c r="AM895" s="330"/>
      <c r="AN895" s="330"/>
      <c r="AO895" s="194"/>
      <c r="AP895" s="330"/>
      <c r="AQ895" s="330"/>
    </row>
    <row r="896" spans="2:43">
      <c r="B896" s="183"/>
      <c r="C896" s="183"/>
      <c r="D896" s="183"/>
      <c r="E896" s="183"/>
      <c r="F896" s="183"/>
      <c r="G896" s="183"/>
      <c r="H896" s="183"/>
      <c r="I896" s="183"/>
      <c r="J896" s="183"/>
      <c r="K896" s="196"/>
      <c r="L896" s="1118"/>
      <c r="M896" s="1119"/>
      <c r="N896" s="1118"/>
      <c r="O896" s="1119"/>
      <c r="P896" s="184"/>
      <c r="Q896" s="184"/>
      <c r="R896" s="184"/>
      <c r="S896" s="175"/>
      <c r="T896" s="175"/>
      <c r="U896" s="175"/>
      <c r="V896" s="175"/>
      <c r="W896" s="175"/>
      <c r="X896" s="175"/>
      <c r="Y896" s="175"/>
      <c r="Z896" s="175"/>
      <c r="AA896" s="175"/>
      <c r="AB896" s="175"/>
      <c r="AC896" s="175"/>
      <c r="AD896" s="330"/>
      <c r="AE896" s="330"/>
      <c r="AF896" s="330"/>
      <c r="AG896" s="330"/>
      <c r="AH896" s="330"/>
      <c r="AI896" s="173"/>
      <c r="AJ896" s="173"/>
      <c r="AK896" s="173"/>
      <c r="AL896" s="173"/>
      <c r="AM896" s="330"/>
      <c r="AN896" s="330"/>
      <c r="AO896" s="194"/>
      <c r="AP896" s="330"/>
      <c r="AQ896" s="330"/>
    </row>
    <row r="897" spans="2:43">
      <c r="B897" s="183"/>
      <c r="C897" s="183"/>
      <c r="D897" s="183"/>
      <c r="E897" s="183"/>
      <c r="F897" s="183"/>
      <c r="G897" s="183"/>
      <c r="H897" s="183"/>
      <c r="I897" s="183"/>
      <c r="J897" s="183"/>
      <c r="K897" s="196"/>
      <c r="L897" s="1118"/>
      <c r="M897" s="1119"/>
      <c r="N897" s="1118"/>
      <c r="O897" s="1119"/>
      <c r="P897" s="184"/>
      <c r="Q897" s="184"/>
      <c r="R897" s="184"/>
      <c r="S897" s="175"/>
      <c r="T897" s="175"/>
      <c r="U897" s="175"/>
      <c r="V897" s="175"/>
      <c r="W897" s="175"/>
      <c r="X897" s="175"/>
      <c r="Y897" s="175"/>
      <c r="Z897" s="175"/>
      <c r="AA897" s="175"/>
      <c r="AB897" s="175"/>
      <c r="AC897" s="175"/>
      <c r="AD897" s="330"/>
      <c r="AE897" s="330"/>
      <c r="AF897" s="330"/>
      <c r="AG897" s="330"/>
      <c r="AH897" s="330"/>
      <c r="AI897" s="173"/>
      <c r="AJ897" s="173"/>
      <c r="AK897" s="173"/>
      <c r="AL897" s="173"/>
      <c r="AM897" s="330"/>
      <c r="AN897" s="330"/>
      <c r="AO897" s="194"/>
      <c r="AP897" s="330"/>
      <c r="AQ897" s="330"/>
    </row>
    <row r="898" spans="2:43">
      <c r="B898" s="183"/>
      <c r="C898" s="183"/>
      <c r="D898" s="183"/>
      <c r="E898" s="183"/>
      <c r="F898" s="183"/>
      <c r="G898" s="183"/>
      <c r="H898" s="183"/>
      <c r="I898" s="183"/>
      <c r="J898" s="183"/>
      <c r="K898" s="196"/>
      <c r="L898" s="1118"/>
      <c r="M898" s="1119"/>
      <c r="N898" s="1118"/>
      <c r="O898" s="1119"/>
      <c r="P898" s="184"/>
      <c r="Q898" s="184"/>
      <c r="R898" s="184"/>
      <c r="S898" s="175"/>
      <c r="T898" s="175"/>
      <c r="U898" s="175"/>
      <c r="V898" s="175"/>
      <c r="W898" s="175"/>
      <c r="X898" s="175"/>
      <c r="Y898" s="175"/>
      <c r="Z898" s="175"/>
      <c r="AA898" s="175"/>
      <c r="AB898" s="175"/>
      <c r="AC898" s="175"/>
      <c r="AD898" s="330"/>
      <c r="AE898" s="330"/>
      <c r="AF898" s="330"/>
      <c r="AG898" s="330"/>
      <c r="AH898" s="330"/>
      <c r="AI898" s="173"/>
      <c r="AJ898" s="173"/>
      <c r="AK898" s="173"/>
      <c r="AL898" s="173"/>
      <c r="AM898" s="330"/>
      <c r="AN898" s="330"/>
      <c r="AO898" s="194"/>
      <c r="AP898" s="330"/>
      <c r="AQ898" s="330"/>
    </row>
    <row r="899" spans="2:43">
      <c r="B899" s="183"/>
      <c r="C899" s="183"/>
      <c r="D899" s="183"/>
      <c r="E899" s="183"/>
      <c r="F899" s="183"/>
      <c r="G899" s="183"/>
      <c r="H899" s="183"/>
      <c r="I899" s="183"/>
      <c r="J899" s="183"/>
      <c r="K899" s="196"/>
      <c r="L899" s="1118"/>
      <c r="M899" s="1119"/>
      <c r="N899" s="1118"/>
      <c r="O899" s="1119"/>
      <c r="P899" s="184"/>
      <c r="Q899" s="184"/>
      <c r="R899" s="184"/>
      <c r="S899" s="175"/>
      <c r="T899" s="175"/>
      <c r="U899" s="175"/>
      <c r="V899" s="175"/>
      <c r="W899" s="175"/>
      <c r="X899" s="175"/>
      <c r="Y899" s="175"/>
      <c r="Z899" s="175"/>
      <c r="AA899" s="175"/>
      <c r="AB899" s="175"/>
      <c r="AC899" s="175"/>
      <c r="AD899" s="330"/>
      <c r="AE899" s="330"/>
      <c r="AF899" s="330"/>
      <c r="AG899" s="330"/>
      <c r="AH899" s="330"/>
      <c r="AI899" s="173"/>
      <c r="AJ899" s="173"/>
      <c r="AK899" s="173"/>
      <c r="AL899" s="173"/>
      <c r="AM899" s="330"/>
      <c r="AN899" s="330"/>
      <c r="AO899" s="194"/>
      <c r="AP899" s="330"/>
      <c r="AQ899" s="330"/>
    </row>
    <row r="900" spans="2:43">
      <c r="B900" s="183"/>
      <c r="C900" s="183"/>
      <c r="D900" s="183"/>
      <c r="E900" s="183"/>
      <c r="F900" s="183"/>
      <c r="G900" s="183"/>
      <c r="H900" s="183"/>
      <c r="I900" s="183"/>
      <c r="J900" s="183"/>
      <c r="K900" s="196"/>
      <c r="L900" s="1118"/>
      <c r="M900" s="1119"/>
      <c r="N900" s="1118"/>
      <c r="O900" s="1119"/>
      <c r="P900" s="184"/>
      <c r="Q900" s="184"/>
      <c r="R900" s="184"/>
      <c r="S900" s="175"/>
      <c r="T900" s="175"/>
      <c r="U900" s="175"/>
      <c r="V900" s="175"/>
      <c r="W900" s="175"/>
      <c r="X900" s="175"/>
      <c r="Y900" s="175"/>
      <c r="Z900" s="175"/>
      <c r="AA900" s="175"/>
      <c r="AB900" s="175"/>
      <c r="AC900" s="175"/>
      <c r="AD900" s="330"/>
      <c r="AE900" s="330"/>
      <c r="AF900" s="330"/>
      <c r="AG900" s="330"/>
      <c r="AH900" s="330"/>
      <c r="AI900" s="173"/>
      <c r="AJ900" s="173"/>
      <c r="AK900" s="173"/>
      <c r="AL900" s="173"/>
      <c r="AM900" s="330"/>
      <c r="AN900" s="330"/>
      <c r="AO900" s="194"/>
      <c r="AP900" s="330"/>
      <c r="AQ900" s="330"/>
    </row>
    <row r="901" spans="2:43">
      <c r="B901" s="183"/>
      <c r="C901" s="183"/>
      <c r="D901" s="183"/>
      <c r="E901" s="183"/>
      <c r="F901" s="183"/>
      <c r="G901" s="183"/>
      <c r="H901" s="183"/>
      <c r="I901" s="183"/>
      <c r="J901" s="183"/>
      <c r="K901" s="196"/>
      <c r="L901" s="1118"/>
      <c r="M901" s="1119"/>
      <c r="N901" s="1118"/>
      <c r="O901" s="1119"/>
      <c r="P901" s="184"/>
      <c r="Q901" s="184"/>
      <c r="R901" s="184"/>
      <c r="S901" s="175"/>
      <c r="T901" s="175"/>
      <c r="U901" s="175"/>
      <c r="V901" s="175"/>
      <c r="W901" s="175"/>
      <c r="X901" s="175"/>
      <c r="Y901" s="175"/>
      <c r="Z901" s="175"/>
      <c r="AA901" s="175"/>
      <c r="AB901" s="175"/>
      <c r="AC901" s="175"/>
      <c r="AD901" s="330"/>
      <c r="AE901" s="330"/>
      <c r="AF901" s="330"/>
      <c r="AG901" s="330"/>
      <c r="AH901" s="330"/>
      <c r="AI901" s="173"/>
      <c r="AJ901" s="173"/>
      <c r="AK901" s="173"/>
      <c r="AL901" s="173"/>
      <c r="AM901" s="330"/>
      <c r="AN901" s="330"/>
      <c r="AO901" s="194"/>
      <c r="AP901" s="330"/>
      <c r="AQ901" s="330"/>
    </row>
    <row r="902" spans="2:43">
      <c r="B902" s="183"/>
      <c r="C902" s="183"/>
      <c r="D902" s="183"/>
      <c r="E902" s="183"/>
      <c r="F902" s="183"/>
      <c r="G902" s="183"/>
      <c r="H902" s="183"/>
      <c r="I902" s="183"/>
      <c r="J902" s="183"/>
      <c r="K902" s="196"/>
      <c r="L902" s="1118"/>
      <c r="M902" s="1119"/>
      <c r="N902" s="1118"/>
      <c r="O902" s="1119"/>
      <c r="P902" s="184"/>
      <c r="Q902" s="184"/>
      <c r="R902" s="184"/>
      <c r="S902" s="175"/>
      <c r="T902" s="175"/>
      <c r="U902" s="175"/>
      <c r="V902" s="175"/>
      <c r="W902" s="175"/>
      <c r="X902" s="175"/>
      <c r="Y902" s="175"/>
      <c r="Z902" s="175"/>
      <c r="AA902" s="175"/>
      <c r="AB902" s="175"/>
      <c r="AC902" s="175"/>
      <c r="AD902" s="330"/>
      <c r="AE902" s="330"/>
      <c r="AF902" s="330"/>
      <c r="AG902" s="330"/>
      <c r="AH902" s="330"/>
      <c r="AI902" s="173"/>
      <c r="AJ902" s="173"/>
      <c r="AK902" s="173"/>
      <c r="AL902" s="173"/>
      <c r="AM902" s="330"/>
      <c r="AN902" s="330"/>
      <c r="AO902" s="194"/>
      <c r="AP902" s="330"/>
      <c r="AQ902" s="330"/>
    </row>
    <row r="903" spans="2:43">
      <c r="B903" s="183"/>
      <c r="C903" s="183"/>
      <c r="D903" s="183"/>
      <c r="E903" s="183"/>
      <c r="F903" s="183"/>
      <c r="G903" s="183"/>
      <c r="H903" s="183"/>
      <c r="I903" s="183"/>
      <c r="J903" s="183"/>
      <c r="K903" s="196"/>
      <c r="L903" s="1118"/>
      <c r="M903" s="1119"/>
      <c r="N903" s="1118"/>
      <c r="O903" s="1119"/>
      <c r="P903" s="184"/>
      <c r="Q903" s="184"/>
      <c r="R903" s="184"/>
      <c r="S903" s="175"/>
      <c r="T903" s="175"/>
      <c r="U903" s="175"/>
      <c r="V903" s="175"/>
      <c r="W903" s="175"/>
      <c r="X903" s="175"/>
      <c r="Y903" s="175"/>
      <c r="Z903" s="175"/>
      <c r="AA903" s="175"/>
      <c r="AB903" s="175"/>
      <c r="AC903" s="175"/>
      <c r="AD903" s="330"/>
      <c r="AE903" s="330"/>
      <c r="AF903" s="330"/>
      <c r="AG903" s="330"/>
      <c r="AH903" s="330"/>
      <c r="AI903" s="173"/>
      <c r="AJ903" s="173"/>
      <c r="AK903" s="173"/>
      <c r="AL903" s="173"/>
      <c r="AM903" s="330"/>
      <c r="AN903" s="330"/>
      <c r="AO903" s="194"/>
      <c r="AP903" s="330"/>
      <c r="AQ903" s="330"/>
    </row>
    <row r="904" spans="2:43">
      <c r="B904" s="183"/>
      <c r="C904" s="183"/>
      <c r="D904" s="183"/>
      <c r="E904" s="183"/>
      <c r="F904" s="183"/>
      <c r="G904" s="183"/>
      <c r="H904" s="183"/>
      <c r="I904" s="183"/>
      <c r="J904" s="183"/>
      <c r="K904" s="196"/>
      <c r="L904" s="1118"/>
      <c r="M904" s="1119"/>
      <c r="N904" s="1118"/>
      <c r="O904" s="1119"/>
      <c r="P904" s="184"/>
      <c r="Q904" s="184"/>
      <c r="R904" s="184"/>
      <c r="S904" s="175"/>
      <c r="T904" s="175"/>
      <c r="U904" s="175"/>
      <c r="V904" s="175"/>
      <c r="W904" s="175"/>
      <c r="X904" s="175"/>
      <c r="Y904" s="175"/>
      <c r="Z904" s="175"/>
      <c r="AA904" s="175"/>
      <c r="AB904" s="175"/>
      <c r="AC904" s="175"/>
      <c r="AD904" s="330"/>
      <c r="AE904" s="330"/>
      <c r="AF904" s="330"/>
      <c r="AG904" s="330"/>
      <c r="AH904" s="330"/>
      <c r="AI904" s="173"/>
      <c r="AJ904" s="173"/>
      <c r="AK904" s="173"/>
      <c r="AL904" s="173"/>
      <c r="AM904" s="330"/>
      <c r="AN904" s="330"/>
      <c r="AO904" s="194"/>
      <c r="AP904" s="330"/>
      <c r="AQ904" s="330"/>
    </row>
    <row r="905" spans="2:43">
      <c r="B905" s="183"/>
      <c r="C905" s="183"/>
      <c r="D905" s="183"/>
      <c r="E905" s="183"/>
      <c r="F905" s="183"/>
      <c r="G905" s="183"/>
      <c r="H905" s="183"/>
      <c r="I905" s="183"/>
      <c r="J905" s="183"/>
      <c r="K905" s="196"/>
      <c r="L905" s="1118"/>
      <c r="M905" s="1119"/>
      <c r="N905" s="1118"/>
      <c r="O905" s="1119"/>
      <c r="P905" s="184"/>
      <c r="Q905" s="184"/>
      <c r="R905" s="184"/>
      <c r="S905" s="175"/>
      <c r="T905" s="175"/>
      <c r="U905" s="175"/>
      <c r="V905" s="175"/>
      <c r="W905" s="175"/>
      <c r="X905" s="175"/>
      <c r="Y905" s="175"/>
      <c r="Z905" s="175"/>
      <c r="AA905" s="175"/>
      <c r="AB905" s="175"/>
      <c r="AC905" s="175"/>
      <c r="AD905" s="330"/>
      <c r="AE905" s="330"/>
      <c r="AF905" s="330"/>
      <c r="AG905" s="330"/>
      <c r="AH905" s="330"/>
      <c r="AI905" s="173"/>
      <c r="AJ905" s="173"/>
      <c r="AK905" s="173"/>
      <c r="AL905" s="173"/>
      <c r="AM905" s="330"/>
      <c r="AN905" s="330"/>
      <c r="AO905" s="194"/>
      <c r="AP905" s="330"/>
      <c r="AQ905" s="330"/>
    </row>
    <row r="906" spans="2:43">
      <c r="B906" s="183"/>
      <c r="C906" s="183"/>
      <c r="D906" s="183"/>
      <c r="E906" s="183"/>
      <c r="F906" s="183"/>
      <c r="G906" s="183"/>
      <c r="H906" s="183"/>
      <c r="I906" s="183"/>
      <c r="J906" s="183"/>
      <c r="K906" s="196"/>
      <c r="L906" s="1118"/>
      <c r="M906" s="1119"/>
      <c r="N906" s="1118"/>
      <c r="O906" s="1119"/>
      <c r="P906" s="184"/>
      <c r="Q906" s="184"/>
      <c r="R906" s="184"/>
      <c r="S906" s="175"/>
      <c r="T906" s="175"/>
      <c r="U906" s="175"/>
      <c r="V906" s="175"/>
      <c r="W906" s="175"/>
      <c r="X906" s="175"/>
      <c r="Y906" s="175"/>
      <c r="Z906" s="175"/>
      <c r="AA906" s="175"/>
      <c r="AB906" s="175"/>
      <c r="AC906" s="175"/>
      <c r="AD906" s="330"/>
      <c r="AE906" s="330"/>
      <c r="AF906" s="330"/>
      <c r="AG906" s="330"/>
      <c r="AH906" s="330"/>
      <c r="AI906" s="173"/>
      <c r="AJ906" s="173"/>
      <c r="AK906" s="173"/>
      <c r="AL906" s="173"/>
      <c r="AM906" s="330"/>
      <c r="AN906" s="330"/>
      <c r="AO906" s="194"/>
      <c r="AP906" s="330"/>
      <c r="AQ906" s="330"/>
    </row>
    <row r="907" spans="2:43">
      <c r="B907" s="183"/>
      <c r="C907" s="183"/>
      <c r="D907" s="183"/>
      <c r="E907" s="183"/>
      <c r="F907" s="183"/>
      <c r="G907" s="183"/>
      <c r="H907" s="183"/>
      <c r="I907" s="183"/>
      <c r="J907" s="183"/>
      <c r="K907" s="196"/>
      <c r="L907" s="1118"/>
      <c r="M907" s="1119"/>
      <c r="N907" s="1118"/>
      <c r="O907" s="1119"/>
      <c r="P907" s="184"/>
      <c r="Q907" s="184"/>
      <c r="R907" s="184"/>
      <c r="S907" s="175"/>
      <c r="T907" s="175"/>
      <c r="U907" s="175"/>
      <c r="V907" s="175"/>
      <c r="W907" s="175"/>
      <c r="X907" s="175"/>
      <c r="Y907" s="175"/>
      <c r="Z907" s="175"/>
      <c r="AA907" s="175"/>
      <c r="AB907" s="175"/>
      <c r="AC907" s="175"/>
      <c r="AD907" s="330"/>
      <c r="AE907" s="330"/>
      <c r="AF907" s="330"/>
      <c r="AG907" s="330"/>
      <c r="AH907" s="330"/>
      <c r="AI907" s="173"/>
      <c r="AJ907" s="173"/>
      <c r="AK907" s="173"/>
      <c r="AL907" s="173"/>
      <c r="AM907" s="330"/>
      <c r="AN907" s="330"/>
      <c r="AO907" s="194"/>
      <c r="AP907" s="330"/>
      <c r="AQ907" s="330"/>
    </row>
    <row r="908" spans="2:43">
      <c r="B908" s="183"/>
      <c r="C908" s="183"/>
      <c r="D908" s="183"/>
      <c r="E908" s="183"/>
      <c r="F908" s="183"/>
      <c r="G908" s="183"/>
      <c r="H908" s="183"/>
      <c r="I908" s="183"/>
      <c r="J908" s="183"/>
      <c r="K908" s="196"/>
      <c r="L908" s="1118"/>
      <c r="M908" s="1119"/>
      <c r="N908" s="1118"/>
      <c r="O908" s="1119"/>
      <c r="P908" s="184"/>
      <c r="Q908" s="184"/>
      <c r="R908" s="184"/>
      <c r="S908" s="175"/>
      <c r="T908" s="175"/>
      <c r="U908" s="175"/>
      <c r="V908" s="175"/>
      <c r="W908" s="175"/>
      <c r="X908" s="175"/>
      <c r="Y908" s="175"/>
      <c r="Z908" s="175"/>
      <c r="AA908" s="175"/>
      <c r="AB908" s="175"/>
      <c r="AC908" s="175"/>
      <c r="AD908" s="330"/>
      <c r="AE908" s="330"/>
      <c r="AF908" s="330"/>
      <c r="AG908" s="330"/>
      <c r="AH908" s="330"/>
      <c r="AI908" s="173"/>
      <c r="AJ908" s="173"/>
      <c r="AK908" s="173"/>
      <c r="AL908" s="173"/>
      <c r="AM908" s="330"/>
      <c r="AN908" s="330"/>
      <c r="AO908" s="194"/>
      <c r="AP908" s="330"/>
      <c r="AQ908" s="330"/>
    </row>
    <row r="909" spans="2:43">
      <c r="B909" s="183"/>
      <c r="C909" s="183"/>
      <c r="D909" s="183"/>
      <c r="E909" s="183"/>
      <c r="F909" s="183"/>
      <c r="G909" s="183"/>
      <c r="H909" s="183"/>
      <c r="I909" s="183"/>
      <c r="J909" s="183"/>
      <c r="K909" s="196"/>
      <c r="L909" s="1118"/>
      <c r="M909" s="1119"/>
      <c r="N909" s="1118"/>
      <c r="O909" s="1119"/>
      <c r="P909" s="184"/>
      <c r="Q909" s="184"/>
      <c r="R909" s="184"/>
      <c r="S909" s="175"/>
      <c r="T909" s="175"/>
      <c r="U909" s="175"/>
      <c r="V909" s="175"/>
      <c r="W909" s="175"/>
      <c r="X909" s="175"/>
      <c r="Y909" s="175"/>
      <c r="Z909" s="175"/>
      <c r="AA909" s="175"/>
      <c r="AB909" s="175"/>
      <c r="AC909" s="175"/>
      <c r="AD909" s="330"/>
      <c r="AE909" s="330"/>
      <c r="AF909" s="330"/>
      <c r="AG909" s="330"/>
      <c r="AH909" s="330"/>
      <c r="AI909" s="173"/>
      <c r="AJ909" s="173"/>
      <c r="AK909" s="173"/>
      <c r="AL909" s="173"/>
      <c r="AM909" s="330"/>
      <c r="AN909" s="330"/>
      <c r="AO909" s="194"/>
      <c r="AP909" s="330"/>
      <c r="AQ909" s="330"/>
    </row>
    <row r="910" spans="2:43">
      <c r="B910" s="183"/>
      <c r="C910" s="183"/>
      <c r="D910" s="183"/>
      <c r="E910" s="183"/>
      <c r="F910" s="183"/>
      <c r="G910" s="183"/>
      <c r="H910" s="183"/>
      <c r="I910" s="183"/>
      <c r="J910" s="183"/>
      <c r="K910" s="196"/>
      <c r="L910" s="1118"/>
      <c r="M910" s="1119"/>
      <c r="N910" s="1118"/>
      <c r="O910" s="1119"/>
      <c r="P910" s="184"/>
      <c r="Q910" s="184"/>
      <c r="R910" s="184"/>
      <c r="S910" s="175"/>
      <c r="T910" s="175"/>
      <c r="U910" s="175"/>
      <c r="V910" s="175"/>
      <c r="W910" s="175"/>
      <c r="X910" s="175"/>
      <c r="Y910" s="175"/>
      <c r="Z910" s="175"/>
      <c r="AA910" s="175"/>
      <c r="AB910" s="175"/>
      <c r="AC910" s="175"/>
      <c r="AD910" s="330"/>
      <c r="AE910" s="330"/>
      <c r="AF910" s="330"/>
      <c r="AG910" s="330"/>
      <c r="AH910" s="330"/>
      <c r="AI910" s="173"/>
      <c r="AJ910" s="173"/>
      <c r="AK910" s="173"/>
      <c r="AL910" s="173"/>
      <c r="AM910" s="330"/>
      <c r="AN910" s="330"/>
      <c r="AO910" s="194"/>
      <c r="AP910" s="330"/>
      <c r="AQ910" s="330"/>
    </row>
    <row r="911" spans="2:43">
      <c r="B911" s="183"/>
      <c r="C911" s="183"/>
      <c r="D911" s="183"/>
      <c r="E911" s="183"/>
      <c r="F911" s="183"/>
      <c r="G911" s="183"/>
      <c r="H911" s="183"/>
      <c r="I911" s="183"/>
      <c r="J911" s="183"/>
      <c r="K911" s="196"/>
      <c r="L911" s="1118"/>
      <c r="M911" s="1119"/>
      <c r="N911" s="1118"/>
      <c r="O911" s="1119"/>
      <c r="P911" s="184"/>
      <c r="Q911" s="184"/>
      <c r="R911" s="184"/>
      <c r="S911" s="175"/>
      <c r="T911" s="175"/>
      <c r="U911" s="175"/>
      <c r="V911" s="175"/>
      <c r="W911" s="175"/>
      <c r="X911" s="175"/>
      <c r="Y911" s="175"/>
      <c r="Z911" s="175"/>
      <c r="AA911" s="175"/>
      <c r="AB911" s="175"/>
      <c r="AC911" s="175"/>
      <c r="AD911" s="330"/>
      <c r="AE911" s="330"/>
      <c r="AF911" s="330"/>
      <c r="AG911" s="330"/>
      <c r="AH911" s="330"/>
      <c r="AI911" s="173"/>
      <c r="AJ911" s="173"/>
      <c r="AK911" s="173"/>
      <c r="AL911" s="173"/>
      <c r="AM911" s="330"/>
      <c r="AN911" s="330"/>
      <c r="AO911" s="194"/>
      <c r="AP911" s="330"/>
      <c r="AQ911" s="330"/>
    </row>
    <row r="912" spans="2:43">
      <c r="B912" s="183"/>
      <c r="C912" s="183"/>
      <c r="D912" s="183"/>
      <c r="E912" s="183"/>
      <c r="F912" s="183"/>
      <c r="G912" s="183"/>
      <c r="H912" s="183"/>
      <c r="I912" s="183"/>
      <c r="J912" s="183"/>
      <c r="K912" s="196"/>
      <c r="L912" s="1118"/>
      <c r="M912" s="1119"/>
      <c r="N912" s="1118"/>
      <c r="O912" s="1119"/>
      <c r="P912" s="184"/>
      <c r="Q912" s="184"/>
      <c r="R912" s="184"/>
      <c r="S912" s="175"/>
      <c r="T912" s="175"/>
      <c r="U912" s="175"/>
      <c r="V912" s="175"/>
      <c r="W912" s="175"/>
      <c r="X912" s="175"/>
      <c r="Y912" s="175"/>
      <c r="Z912" s="175"/>
      <c r="AA912" s="175"/>
      <c r="AB912" s="175"/>
      <c r="AC912" s="175"/>
      <c r="AD912" s="330"/>
      <c r="AE912" s="330"/>
      <c r="AF912" s="330"/>
      <c r="AG912" s="330"/>
      <c r="AH912" s="330"/>
      <c r="AI912" s="173"/>
      <c r="AJ912" s="173"/>
      <c r="AK912" s="173"/>
      <c r="AL912" s="173"/>
      <c r="AM912" s="330"/>
      <c r="AN912" s="330"/>
      <c r="AO912" s="194"/>
      <c r="AP912" s="330"/>
      <c r="AQ912" s="330"/>
    </row>
    <row r="913" spans="2:43">
      <c r="B913" s="183"/>
      <c r="C913" s="183"/>
      <c r="D913" s="183"/>
      <c r="E913" s="183"/>
      <c r="F913" s="183"/>
      <c r="G913" s="183"/>
      <c r="H913" s="183"/>
      <c r="I913" s="183"/>
      <c r="J913" s="183"/>
      <c r="K913" s="196"/>
      <c r="L913" s="1118"/>
      <c r="M913" s="1119"/>
      <c r="N913" s="1118"/>
      <c r="O913" s="1119"/>
      <c r="P913" s="184"/>
      <c r="Q913" s="184"/>
      <c r="R913" s="184"/>
      <c r="S913" s="175"/>
      <c r="T913" s="175"/>
      <c r="U913" s="175"/>
      <c r="V913" s="175"/>
      <c r="W913" s="175"/>
      <c r="X913" s="175"/>
      <c r="Y913" s="175"/>
      <c r="Z913" s="175"/>
      <c r="AA913" s="175"/>
      <c r="AB913" s="175"/>
      <c r="AC913" s="175"/>
      <c r="AD913" s="330"/>
      <c r="AE913" s="330"/>
      <c r="AF913" s="330"/>
      <c r="AG913" s="330"/>
      <c r="AH913" s="330"/>
      <c r="AI913" s="173"/>
      <c r="AJ913" s="173"/>
      <c r="AK913" s="173"/>
      <c r="AL913" s="173"/>
      <c r="AM913" s="330"/>
      <c r="AN913" s="330"/>
      <c r="AO913" s="194"/>
      <c r="AP913" s="330"/>
      <c r="AQ913" s="330"/>
    </row>
    <row r="914" spans="2:43">
      <c r="B914" s="183"/>
      <c r="C914" s="183"/>
      <c r="D914" s="183"/>
      <c r="E914" s="183"/>
      <c r="F914" s="183"/>
      <c r="G914" s="183"/>
      <c r="H914" s="183"/>
      <c r="I914" s="183"/>
      <c r="J914" s="183"/>
      <c r="K914" s="196"/>
      <c r="L914" s="1118"/>
      <c r="M914" s="1119"/>
      <c r="N914" s="1118"/>
      <c r="O914" s="1119"/>
      <c r="P914" s="184"/>
      <c r="Q914" s="184"/>
      <c r="R914" s="184"/>
      <c r="S914" s="175"/>
      <c r="T914" s="175"/>
      <c r="U914" s="175"/>
      <c r="V914" s="175"/>
      <c r="W914" s="175"/>
      <c r="X914" s="175"/>
      <c r="Y914" s="175"/>
      <c r="Z914" s="175"/>
      <c r="AA914" s="175"/>
      <c r="AB914" s="175"/>
      <c r="AC914" s="175"/>
      <c r="AD914" s="330"/>
      <c r="AE914" s="330"/>
      <c r="AF914" s="330"/>
      <c r="AG914" s="330"/>
      <c r="AH914" s="330"/>
      <c r="AI914" s="173"/>
      <c r="AJ914" s="173"/>
      <c r="AK914" s="173"/>
      <c r="AL914" s="173"/>
      <c r="AM914" s="330"/>
      <c r="AN914" s="330"/>
      <c r="AO914" s="194"/>
      <c r="AP914" s="330"/>
      <c r="AQ914" s="330"/>
    </row>
    <row r="915" spans="2:43">
      <c r="B915" s="183"/>
      <c r="C915" s="183"/>
      <c r="D915" s="183"/>
      <c r="E915" s="183"/>
      <c r="F915" s="183"/>
      <c r="G915" s="183"/>
      <c r="H915" s="183"/>
      <c r="I915" s="183"/>
      <c r="J915" s="183"/>
      <c r="K915" s="196"/>
      <c r="L915" s="1118"/>
      <c r="M915" s="1119"/>
      <c r="N915" s="1118"/>
      <c r="O915" s="1119"/>
      <c r="P915" s="184"/>
      <c r="Q915" s="184"/>
      <c r="R915" s="184"/>
      <c r="S915" s="175"/>
      <c r="T915" s="175"/>
      <c r="U915" s="175"/>
      <c r="V915" s="175"/>
      <c r="W915" s="175"/>
      <c r="X915" s="175"/>
      <c r="Y915" s="175"/>
      <c r="Z915" s="175"/>
      <c r="AA915" s="175"/>
      <c r="AB915" s="175"/>
      <c r="AC915" s="175"/>
      <c r="AD915" s="330"/>
      <c r="AE915" s="330"/>
      <c r="AF915" s="330"/>
      <c r="AG915" s="330"/>
      <c r="AH915" s="330"/>
      <c r="AI915" s="173"/>
      <c r="AJ915" s="173"/>
      <c r="AK915" s="173"/>
      <c r="AL915" s="173"/>
      <c r="AM915" s="330"/>
      <c r="AN915" s="330"/>
      <c r="AO915" s="194"/>
      <c r="AP915" s="330"/>
      <c r="AQ915" s="330"/>
    </row>
    <row r="916" spans="2:43">
      <c r="B916" s="183"/>
      <c r="C916" s="183"/>
      <c r="D916" s="183"/>
      <c r="E916" s="183"/>
      <c r="F916" s="183"/>
      <c r="G916" s="183"/>
      <c r="H916" s="183"/>
      <c r="I916" s="183"/>
      <c r="J916" s="183"/>
      <c r="K916" s="196"/>
      <c r="L916" s="1118"/>
      <c r="M916" s="1119"/>
      <c r="N916" s="1118"/>
      <c r="O916" s="1119"/>
      <c r="P916" s="184"/>
      <c r="Q916" s="184"/>
      <c r="R916" s="184"/>
      <c r="S916" s="175"/>
      <c r="T916" s="175"/>
      <c r="U916" s="175"/>
      <c r="V916" s="175"/>
      <c r="W916" s="175"/>
      <c r="X916" s="175"/>
      <c r="Y916" s="175"/>
      <c r="Z916" s="175"/>
      <c r="AA916" s="175"/>
      <c r="AB916" s="175"/>
      <c r="AC916" s="175"/>
      <c r="AD916" s="330"/>
      <c r="AE916" s="330"/>
      <c r="AF916" s="330"/>
      <c r="AG916" s="330"/>
      <c r="AH916" s="330"/>
      <c r="AI916" s="173"/>
      <c r="AJ916" s="173"/>
      <c r="AK916" s="173"/>
      <c r="AL916" s="173"/>
      <c r="AM916" s="330"/>
      <c r="AN916" s="330"/>
      <c r="AO916" s="194"/>
      <c r="AP916" s="330"/>
      <c r="AQ916" s="330"/>
    </row>
    <row r="917" spans="2:43">
      <c r="B917" s="183"/>
      <c r="C917" s="183"/>
      <c r="D917" s="183"/>
      <c r="E917" s="183"/>
      <c r="F917" s="183"/>
      <c r="G917" s="183"/>
      <c r="H917" s="183"/>
      <c r="I917" s="183"/>
      <c r="J917" s="183"/>
      <c r="K917" s="196"/>
      <c r="L917" s="1118"/>
      <c r="M917" s="1119"/>
      <c r="N917" s="1118"/>
      <c r="O917" s="1119"/>
      <c r="P917" s="184"/>
      <c r="Q917" s="184"/>
      <c r="R917" s="184"/>
      <c r="S917" s="175"/>
      <c r="T917" s="175"/>
      <c r="U917" s="175"/>
      <c r="V917" s="175"/>
      <c r="W917" s="175"/>
      <c r="X917" s="175"/>
      <c r="Y917" s="175"/>
      <c r="Z917" s="175"/>
      <c r="AA917" s="175"/>
      <c r="AB917" s="175"/>
      <c r="AC917" s="175"/>
      <c r="AD917" s="330"/>
      <c r="AE917" s="330"/>
      <c r="AF917" s="330"/>
      <c r="AG917" s="330"/>
      <c r="AH917" s="330"/>
      <c r="AI917" s="173"/>
      <c r="AJ917" s="173"/>
      <c r="AK917" s="173"/>
      <c r="AL917" s="173"/>
      <c r="AM917" s="330"/>
      <c r="AN917" s="330"/>
      <c r="AO917" s="194"/>
      <c r="AP917" s="330"/>
      <c r="AQ917" s="330"/>
    </row>
    <row r="918" spans="2:43">
      <c r="B918" s="183"/>
      <c r="C918" s="183"/>
      <c r="D918" s="183"/>
      <c r="E918" s="183"/>
      <c r="F918" s="183"/>
      <c r="G918" s="183"/>
      <c r="H918" s="183"/>
      <c r="I918" s="183"/>
      <c r="J918" s="183"/>
      <c r="K918" s="196"/>
      <c r="L918" s="1118"/>
      <c r="M918" s="1119"/>
      <c r="N918" s="1118"/>
      <c r="O918" s="1119"/>
      <c r="P918" s="184"/>
      <c r="Q918" s="184"/>
      <c r="R918" s="184"/>
      <c r="S918" s="175"/>
      <c r="T918" s="175"/>
      <c r="U918" s="175"/>
      <c r="V918" s="175"/>
      <c r="W918" s="175"/>
      <c r="X918" s="175"/>
      <c r="Y918" s="175"/>
      <c r="Z918" s="175"/>
      <c r="AA918" s="175"/>
      <c r="AB918" s="175"/>
      <c r="AC918" s="175"/>
      <c r="AD918" s="330"/>
      <c r="AE918" s="330"/>
      <c r="AF918" s="330"/>
      <c r="AG918" s="330"/>
      <c r="AH918" s="330"/>
      <c r="AI918" s="173"/>
      <c r="AJ918" s="173"/>
      <c r="AK918" s="173"/>
      <c r="AL918" s="173"/>
      <c r="AM918" s="330"/>
      <c r="AN918" s="330"/>
      <c r="AO918" s="194"/>
      <c r="AP918" s="330"/>
      <c r="AQ918" s="330"/>
    </row>
    <row r="919" spans="2:43">
      <c r="B919" s="183"/>
      <c r="C919" s="183"/>
      <c r="D919" s="183"/>
      <c r="E919" s="183"/>
      <c r="F919" s="183"/>
      <c r="G919" s="183"/>
      <c r="H919" s="183"/>
      <c r="I919" s="183"/>
      <c r="J919" s="183"/>
      <c r="K919" s="196"/>
      <c r="L919" s="1118"/>
      <c r="M919" s="1119"/>
      <c r="N919" s="1118"/>
      <c r="O919" s="1119"/>
      <c r="P919" s="184"/>
      <c r="Q919" s="184"/>
      <c r="R919" s="184"/>
      <c r="S919" s="175"/>
      <c r="T919" s="175"/>
      <c r="U919" s="175"/>
      <c r="V919" s="175"/>
      <c r="W919" s="175"/>
      <c r="X919" s="175"/>
      <c r="Y919" s="175"/>
      <c r="Z919" s="175"/>
      <c r="AA919" s="175"/>
      <c r="AB919" s="175"/>
      <c r="AC919" s="175"/>
      <c r="AD919" s="330"/>
      <c r="AE919" s="330"/>
      <c r="AF919" s="330"/>
      <c r="AG919" s="330"/>
      <c r="AH919" s="330"/>
      <c r="AI919" s="173"/>
      <c r="AJ919" s="173"/>
      <c r="AK919" s="173"/>
      <c r="AL919" s="173"/>
      <c r="AM919" s="330"/>
      <c r="AN919" s="330"/>
      <c r="AO919" s="194"/>
      <c r="AP919" s="330"/>
      <c r="AQ919" s="330"/>
    </row>
    <row r="920" spans="2:43">
      <c r="B920" s="183"/>
      <c r="C920" s="183"/>
      <c r="D920" s="183"/>
      <c r="E920" s="183"/>
      <c r="F920" s="183"/>
      <c r="G920" s="183"/>
      <c r="H920" s="183"/>
      <c r="I920" s="183"/>
      <c r="J920" s="183"/>
      <c r="K920" s="196"/>
      <c r="L920" s="1118"/>
      <c r="M920" s="1119"/>
      <c r="N920" s="1118"/>
      <c r="O920" s="1119"/>
      <c r="P920" s="184"/>
      <c r="Q920" s="184"/>
      <c r="R920" s="184"/>
      <c r="S920" s="175"/>
      <c r="T920" s="175"/>
      <c r="U920" s="175"/>
      <c r="V920" s="175"/>
      <c r="W920" s="175"/>
      <c r="X920" s="175"/>
      <c r="Y920" s="175"/>
      <c r="Z920" s="175"/>
      <c r="AA920" s="175"/>
      <c r="AB920" s="175"/>
      <c r="AC920" s="175"/>
      <c r="AD920" s="330"/>
      <c r="AE920" s="330"/>
      <c r="AF920" s="330"/>
      <c r="AG920" s="330"/>
      <c r="AH920" s="330"/>
      <c r="AI920" s="173"/>
      <c r="AJ920" s="173"/>
      <c r="AK920" s="173"/>
      <c r="AL920" s="173"/>
      <c r="AM920" s="330"/>
      <c r="AN920" s="330"/>
      <c r="AO920" s="194"/>
      <c r="AP920" s="330"/>
      <c r="AQ920" s="330"/>
    </row>
    <row r="921" spans="2:43">
      <c r="B921" s="183"/>
      <c r="C921" s="183"/>
      <c r="D921" s="183"/>
      <c r="E921" s="183"/>
      <c r="F921" s="183"/>
      <c r="G921" s="183"/>
      <c r="H921" s="183"/>
      <c r="I921" s="183"/>
      <c r="J921" s="183"/>
      <c r="K921" s="196"/>
      <c r="L921" s="1118"/>
      <c r="M921" s="1119"/>
      <c r="N921" s="1118"/>
      <c r="O921" s="1119"/>
      <c r="P921" s="184"/>
      <c r="Q921" s="184"/>
      <c r="R921" s="184"/>
      <c r="S921" s="175"/>
      <c r="T921" s="175"/>
      <c r="U921" s="175"/>
      <c r="V921" s="175"/>
      <c r="W921" s="175"/>
      <c r="X921" s="175"/>
      <c r="Y921" s="175"/>
      <c r="Z921" s="175"/>
      <c r="AA921" s="175"/>
      <c r="AB921" s="175"/>
      <c r="AC921" s="175"/>
      <c r="AD921" s="330"/>
      <c r="AE921" s="330"/>
      <c r="AF921" s="330"/>
      <c r="AG921" s="330"/>
      <c r="AH921" s="330"/>
      <c r="AI921" s="173"/>
      <c r="AJ921" s="173"/>
      <c r="AK921" s="173"/>
      <c r="AL921" s="173"/>
      <c r="AM921" s="330"/>
      <c r="AN921" s="330"/>
      <c r="AO921" s="194"/>
      <c r="AP921" s="330"/>
      <c r="AQ921" s="330"/>
    </row>
    <row r="922" spans="2:43">
      <c r="B922" s="183"/>
      <c r="C922" s="183"/>
      <c r="D922" s="183"/>
      <c r="E922" s="183"/>
      <c r="F922" s="183"/>
      <c r="G922" s="183"/>
      <c r="H922" s="183"/>
      <c r="I922" s="183"/>
      <c r="J922" s="183"/>
      <c r="K922" s="196"/>
      <c r="L922" s="1118"/>
      <c r="M922" s="1119"/>
      <c r="N922" s="1118"/>
      <c r="O922" s="1119"/>
      <c r="P922" s="184"/>
      <c r="Q922" s="184"/>
      <c r="R922" s="184"/>
      <c r="S922" s="175"/>
      <c r="T922" s="175"/>
      <c r="U922" s="175"/>
      <c r="V922" s="175"/>
      <c r="W922" s="175"/>
      <c r="X922" s="175"/>
      <c r="Y922" s="175"/>
      <c r="Z922" s="175"/>
      <c r="AA922" s="175"/>
      <c r="AB922" s="175"/>
      <c r="AC922" s="175"/>
      <c r="AD922" s="330"/>
      <c r="AE922" s="330"/>
      <c r="AF922" s="330"/>
      <c r="AG922" s="330"/>
      <c r="AH922" s="330"/>
      <c r="AI922" s="173"/>
      <c r="AJ922" s="173"/>
      <c r="AK922" s="173"/>
      <c r="AL922" s="173"/>
      <c r="AM922" s="330"/>
      <c r="AN922" s="330"/>
      <c r="AO922" s="194"/>
      <c r="AP922" s="330"/>
      <c r="AQ922" s="330"/>
    </row>
    <row r="923" spans="2:43">
      <c r="B923" s="183"/>
      <c r="C923" s="183"/>
      <c r="D923" s="183"/>
      <c r="E923" s="183"/>
      <c r="F923" s="183"/>
      <c r="G923" s="183"/>
      <c r="H923" s="183"/>
      <c r="I923" s="183"/>
      <c r="J923" s="183"/>
      <c r="K923" s="196"/>
      <c r="L923" s="1118"/>
      <c r="M923" s="1119"/>
      <c r="N923" s="1118"/>
      <c r="O923" s="1119"/>
      <c r="P923" s="184"/>
      <c r="Q923" s="184"/>
      <c r="R923" s="184"/>
      <c r="S923" s="175"/>
      <c r="T923" s="175"/>
      <c r="U923" s="175"/>
      <c r="V923" s="175"/>
      <c r="W923" s="175"/>
      <c r="X923" s="175"/>
      <c r="Y923" s="175"/>
      <c r="Z923" s="175"/>
      <c r="AA923" s="175"/>
      <c r="AB923" s="175"/>
      <c r="AC923" s="175"/>
      <c r="AD923" s="330"/>
      <c r="AE923" s="330"/>
      <c r="AF923" s="330"/>
      <c r="AG923" s="330"/>
      <c r="AH923" s="330"/>
      <c r="AI923" s="173"/>
      <c r="AJ923" s="173"/>
      <c r="AK923" s="173"/>
      <c r="AL923" s="173"/>
      <c r="AM923" s="330"/>
      <c r="AN923" s="330"/>
      <c r="AO923" s="194"/>
      <c r="AP923" s="330"/>
      <c r="AQ923" s="330"/>
    </row>
    <row r="924" spans="2:43">
      <c r="B924" s="183"/>
      <c r="C924" s="183"/>
      <c r="D924" s="183"/>
      <c r="E924" s="183"/>
      <c r="F924" s="183"/>
      <c r="G924" s="183"/>
      <c r="H924" s="183"/>
      <c r="I924" s="183"/>
      <c r="J924" s="183"/>
      <c r="K924" s="196"/>
      <c r="L924" s="1118"/>
      <c r="M924" s="1119"/>
      <c r="N924" s="1118"/>
      <c r="O924" s="1119"/>
      <c r="P924" s="184"/>
      <c r="Q924" s="184"/>
      <c r="R924" s="184"/>
      <c r="S924" s="175"/>
      <c r="T924" s="175"/>
      <c r="U924" s="175"/>
      <c r="V924" s="175"/>
      <c r="W924" s="175"/>
      <c r="X924" s="175"/>
      <c r="Y924" s="175"/>
      <c r="Z924" s="175"/>
      <c r="AA924" s="175"/>
      <c r="AB924" s="175"/>
      <c r="AC924" s="175"/>
      <c r="AD924" s="330"/>
      <c r="AE924" s="330"/>
      <c r="AF924" s="330"/>
      <c r="AG924" s="330"/>
      <c r="AH924" s="330"/>
      <c r="AI924" s="173"/>
      <c r="AJ924" s="173"/>
      <c r="AK924" s="173"/>
      <c r="AL924" s="173"/>
      <c r="AM924" s="330"/>
      <c r="AN924" s="330"/>
      <c r="AO924" s="194"/>
      <c r="AP924" s="330"/>
      <c r="AQ924" s="330"/>
    </row>
    <row r="925" spans="2:43">
      <c r="B925" s="183"/>
      <c r="C925" s="183"/>
      <c r="D925" s="183"/>
      <c r="E925" s="183"/>
      <c r="F925" s="183"/>
      <c r="G925" s="183"/>
      <c r="H925" s="183"/>
      <c r="I925" s="183"/>
      <c r="J925" s="183"/>
      <c r="K925" s="196"/>
      <c r="L925" s="1118"/>
      <c r="M925" s="1119"/>
      <c r="N925" s="1118"/>
      <c r="O925" s="1119"/>
      <c r="P925" s="184"/>
      <c r="Q925" s="184"/>
      <c r="R925" s="184"/>
      <c r="S925" s="175"/>
      <c r="T925" s="175"/>
      <c r="U925" s="175"/>
      <c r="V925" s="175"/>
      <c r="W925" s="175"/>
      <c r="X925" s="175"/>
      <c r="Y925" s="175"/>
      <c r="Z925" s="175"/>
      <c r="AA925" s="175"/>
      <c r="AB925" s="175"/>
      <c r="AC925" s="175"/>
      <c r="AD925" s="330"/>
      <c r="AE925" s="330"/>
      <c r="AF925" s="330"/>
      <c r="AG925" s="330"/>
      <c r="AH925" s="330"/>
      <c r="AI925" s="173"/>
      <c r="AJ925" s="173"/>
      <c r="AK925" s="173"/>
      <c r="AL925" s="173"/>
      <c r="AM925" s="330"/>
      <c r="AN925" s="330"/>
      <c r="AO925" s="194"/>
      <c r="AP925" s="330"/>
      <c r="AQ925" s="330"/>
    </row>
    <row r="926" spans="2:43">
      <c r="B926" s="183"/>
      <c r="C926" s="183"/>
      <c r="D926" s="183"/>
      <c r="E926" s="183"/>
      <c r="F926" s="183"/>
      <c r="G926" s="183"/>
      <c r="H926" s="183"/>
      <c r="I926" s="183"/>
      <c r="J926" s="183"/>
      <c r="K926" s="196"/>
      <c r="L926" s="1118"/>
      <c r="M926" s="1119"/>
      <c r="N926" s="1118"/>
      <c r="O926" s="1119"/>
      <c r="P926" s="184"/>
      <c r="Q926" s="184"/>
      <c r="R926" s="184"/>
      <c r="S926" s="175"/>
      <c r="T926" s="175"/>
      <c r="U926" s="175"/>
      <c r="V926" s="175"/>
      <c r="W926" s="175"/>
      <c r="X926" s="175"/>
      <c r="Y926" s="175"/>
      <c r="Z926" s="175"/>
      <c r="AA926" s="175"/>
      <c r="AB926" s="175"/>
      <c r="AC926" s="175"/>
      <c r="AD926" s="330"/>
      <c r="AE926" s="330"/>
      <c r="AF926" s="330"/>
      <c r="AG926" s="330"/>
      <c r="AH926" s="330"/>
      <c r="AI926" s="173"/>
      <c r="AJ926" s="173"/>
      <c r="AK926" s="173"/>
      <c r="AL926" s="173"/>
      <c r="AM926" s="330"/>
      <c r="AN926" s="330"/>
      <c r="AO926" s="194"/>
      <c r="AP926" s="330"/>
      <c r="AQ926" s="330"/>
    </row>
    <row r="927" spans="2:43">
      <c r="B927" s="183"/>
      <c r="C927" s="183"/>
      <c r="D927" s="183"/>
      <c r="E927" s="183"/>
      <c r="F927" s="183"/>
      <c r="G927" s="183"/>
      <c r="H927" s="183"/>
      <c r="I927" s="183"/>
      <c r="J927" s="183"/>
      <c r="K927" s="196"/>
      <c r="L927" s="1118"/>
      <c r="M927" s="1119"/>
      <c r="N927" s="1118"/>
      <c r="O927" s="1119"/>
      <c r="P927" s="184"/>
      <c r="Q927" s="184"/>
      <c r="R927" s="184"/>
      <c r="S927" s="175"/>
      <c r="T927" s="175"/>
      <c r="U927" s="175"/>
      <c r="V927" s="175"/>
      <c r="W927" s="175"/>
      <c r="X927" s="175"/>
      <c r="Y927" s="175"/>
      <c r="Z927" s="175"/>
      <c r="AA927" s="175"/>
      <c r="AB927" s="175"/>
      <c r="AC927" s="175"/>
      <c r="AD927" s="330"/>
      <c r="AE927" s="330"/>
      <c r="AF927" s="330"/>
      <c r="AG927" s="330"/>
      <c r="AH927" s="330"/>
      <c r="AI927" s="173"/>
      <c r="AJ927" s="173"/>
      <c r="AK927" s="173"/>
      <c r="AL927" s="173"/>
      <c r="AM927" s="330"/>
      <c r="AN927" s="330"/>
      <c r="AO927" s="194"/>
      <c r="AP927" s="330"/>
      <c r="AQ927" s="330"/>
    </row>
    <row r="928" spans="2:43">
      <c r="B928" s="183"/>
      <c r="C928" s="183"/>
      <c r="D928" s="183"/>
      <c r="E928" s="183"/>
      <c r="F928" s="183"/>
      <c r="G928" s="183"/>
      <c r="H928" s="183"/>
      <c r="I928" s="183"/>
      <c r="J928" s="183"/>
      <c r="K928" s="196"/>
      <c r="L928" s="1118"/>
      <c r="M928" s="1119"/>
      <c r="N928" s="1118"/>
      <c r="O928" s="1119"/>
      <c r="P928" s="184"/>
      <c r="Q928" s="184"/>
      <c r="R928" s="184"/>
      <c r="S928" s="175"/>
      <c r="T928" s="175"/>
      <c r="U928" s="175"/>
      <c r="V928" s="175"/>
      <c r="W928" s="175"/>
      <c r="X928" s="175"/>
      <c r="Y928" s="175"/>
      <c r="Z928" s="175"/>
      <c r="AA928" s="175"/>
      <c r="AB928" s="175"/>
      <c r="AC928" s="175"/>
      <c r="AD928" s="330"/>
      <c r="AE928" s="330"/>
      <c r="AF928" s="330"/>
      <c r="AG928" s="330"/>
      <c r="AH928" s="330"/>
      <c r="AI928" s="173"/>
      <c r="AJ928" s="173"/>
      <c r="AK928" s="173"/>
      <c r="AL928" s="173"/>
      <c r="AM928" s="330"/>
      <c r="AN928" s="330"/>
      <c r="AO928" s="194"/>
      <c r="AP928" s="330"/>
      <c r="AQ928" s="330"/>
    </row>
    <row r="929" spans="2:43">
      <c r="B929" s="183"/>
      <c r="C929" s="183"/>
      <c r="D929" s="183"/>
      <c r="E929" s="183"/>
      <c r="F929" s="183"/>
      <c r="G929" s="183"/>
      <c r="H929" s="183"/>
      <c r="I929" s="183"/>
      <c r="J929" s="183"/>
      <c r="K929" s="196"/>
      <c r="L929" s="1118"/>
      <c r="M929" s="1119"/>
      <c r="N929" s="1118"/>
      <c r="O929" s="1119"/>
      <c r="P929" s="184"/>
      <c r="Q929" s="184"/>
      <c r="R929" s="184"/>
      <c r="S929" s="175"/>
      <c r="T929" s="175"/>
      <c r="U929" s="175"/>
      <c r="V929" s="175"/>
      <c r="W929" s="175"/>
      <c r="X929" s="175"/>
      <c r="Y929" s="175"/>
      <c r="Z929" s="175"/>
      <c r="AA929" s="175"/>
      <c r="AB929" s="175"/>
      <c r="AC929" s="175"/>
      <c r="AD929" s="330"/>
      <c r="AE929" s="330"/>
      <c r="AF929" s="330"/>
      <c r="AG929" s="330"/>
      <c r="AH929" s="330"/>
      <c r="AI929" s="173"/>
      <c r="AJ929" s="173"/>
      <c r="AK929" s="173"/>
      <c r="AL929" s="173"/>
      <c r="AM929" s="330"/>
      <c r="AN929" s="330"/>
      <c r="AO929" s="194"/>
      <c r="AP929" s="330"/>
      <c r="AQ929" s="330"/>
    </row>
    <row r="930" spans="2:43">
      <c r="B930" s="183"/>
      <c r="C930" s="183"/>
      <c r="D930" s="183"/>
      <c r="E930" s="183"/>
      <c r="F930" s="183"/>
      <c r="G930" s="183"/>
      <c r="H930" s="183"/>
      <c r="I930" s="183"/>
      <c r="J930" s="183"/>
      <c r="K930" s="196"/>
      <c r="L930" s="1118"/>
      <c r="M930" s="1119"/>
      <c r="N930" s="1118"/>
      <c r="O930" s="1119"/>
      <c r="P930" s="184"/>
      <c r="Q930" s="184"/>
      <c r="R930" s="184"/>
      <c r="S930" s="175"/>
      <c r="T930" s="175"/>
      <c r="U930" s="175"/>
      <c r="V930" s="175"/>
      <c r="W930" s="175"/>
      <c r="X930" s="175"/>
      <c r="Y930" s="175"/>
      <c r="Z930" s="175"/>
      <c r="AA930" s="175"/>
      <c r="AB930" s="175"/>
      <c r="AC930" s="175"/>
      <c r="AD930" s="330"/>
      <c r="AE930" s="330"/>
      <c r="AF930" s="330"/>
      <c r="AG930" s="330"/>
      <c r="AH930" s="330"/>
      <c r="AI930" s="173"/>
      <c r="AJ930" s="173"/>
      <c r="AK930" s="173"/>
      <c r="AL930" s="173"/>
      <c r="AM930" s="330"/>
      <c r="AN930" s="330"/>
      <c r="AO930" s="194"/>
      <c r="AP930" s="330"/>
      <c r="AQ930" s="330"/>
    </row>
    <row r="931" spans="2:43">
      <c r="B931" s="183"/>
      <c r="C931" s="183"/>
      <c r="D931" s="183"/>
      <c r="E931" s="183"/>
      <c r="F931" s="183"/>
      <c r="G931" s="183"/>
      <c r="H931" s="183"/>
      <c r="I931" s="183"/>
      <c r="J931" s="183"/>
      <c r="K931" s="196"/>
      <c r="L931" s="1118"/>
      <c r="M931" s="1119"/>
      <c r="N931" s="1118"/>
      <c r="O931" s="1119"/>
      <c r="P931" s="184"/>
      <c r="Q931" s="184"/>
      <c r="R931" s="184"/>
      <c r="S931" s="175"/>
      <c r="T931" s="175"/>
      <c r="U931" s="175"/>
      <c r="V931" s="175"/>
      <c r="W931" s="175"/>
      <c r="X931" s="175"/>
      <c r="Y931" s="175"/>
      <c r="Z931" s="175"/>
      <c r="AA931" s="175"/>
      <c r="AB931" s="175"/>
      <c r="AC931" s="175"/>
      <c r="AD931" s="330"/>
      <c r="AE931" s="330"/>
      <c r="AF931" s="330"/>
      <c r="AG931" s="330"/>
      <c r="AH931" s="330"/>
      <c r="AI931" s="173"/>
      <c r="AJ931" s="173"/>
      <c r="AK931" s="173"/>
      <c r="AL931" s="173"/>
      <c r="AM931" s="330"/>
      <c r="AN931" s="330"/>
      <c r="AO931" s="194"/>
      <c r="AP931" s="330"/>
      <c r="AQ931" s="330"/>
    </row>
    <row r="932" spans="2:43">
      <c r="B932" s="183"/>
      <c r="C932" s="183"/>
      <c r="D932" s="183"/>
      <c r="E932" s="183"/>
      <c r="F932" s="183"/>
      <c r="G932" s="183"/>
      <c r="H932" s="183"/>
      <c r="I932" s="183"/>
      <c r="J932" s="183"/>
      <c r="K932" s="196"/>
      <c r="L932" s="1118"/>
      <c r="M932" s="1119"/>
      <c r="N932" s="1118"/>
      <c r="O932" s="1119"/>
      <c r="P932" s="184"/>
      <c r="Q932" s="184"/>
      <c r="R932" s="184"/>
      <c r="S932" s="175"/>
      <c r="T932" s="175"/>
      <c r="U932" s="175"/>
      <c r="V932" s="175"/>
      <c r="W932" s="175"/>
      <c r="X932" s="175"/>
      <c r="Y932" s="175"/>
      <c r="Z932" s="175"/>
      <c r="AA932" s="175"/>
      <c r="AB932" s="175"/>
      <c r="AC932" s="175"/>
      <c r="AD932" s="330"/>
      <c r="AE932" s="330"/>
      <c r="AF932" s="330"/>
      <c r="AG932" s="330"/>
      <c r="AH932" s="330"/>
      <c r="AI932" s="173"/>
      <c r="AJ932" s="173"/>
      <c r="AK932" s="173"/>
      <c r="AL932" s="173"/>
      <c r="AM932" s="330"/>
      <c r="AN932" s="330"/>
      <c r="AO932" s="194"/>
      <c r="AP932" s="330"/>
      <c r="AQ932" s="330"/>
    </row>
    <row r="933" spans="2:43">
      <c r="B933" s="183"/>
      <c r="C933" s="183"/>
      <c r="D933" s="183"/>
      <c r="E933" s="183"/>
      <c r="F933" s="183"/>
      <c r="G933" s="183"/>
      <c r="H933" s="183"/>
      <c r="I933" s="183"/>
      <c r="J933" s="183"/>
      <c r="K933" s="196"/>
      <c r="L933" s="1118"/>
      <c r="M933" s="1119"/>
      <c r="N933" s="1118"/>
      <c r="O933" s="1119"/>
      <c r="P933" s="184"/>
      <c r="Q933" s="184"/>
      <c r="R933" s="184"/>
      <c r="S933" s="175"/>
      <c r="T933" s="175"/>
      <c r="U933" s="175"/>
      <c r="V933" s="175"/>
      <c r="W933" s="175"/>
      <c r="X933" s="175"/>
      <c r="Y933" s="175"/>
      <c r="Z933" s="175"/>
      <c r="AA933" s="175"/>
      <c r="AB933" s="175"/>
      <c r="AC933" s="175"/>
      <c r="AD933" s="330"/>
      <c r="AE933" s="330"/>
      <c r="AF933" s="330"/>
      <c r="AG933" s="330"/>
      <c r="AH933" s="330"/>
      <c r="AI933" s="173"/>
      <c r="AJ933" s="173"/>
      <c r="AK933" s="173"/>
      <c r="AL933" s="173"/>
      <c r="AM933" s="330"/>
      <c r="AN933" s="330"/>
      <c r="AO933" s="194"/>
      <c r="AP933" s="330"/>
      <c r="AQ933" s="330"/>
    </row>
    <row r="934" spans="2:43">
      <c r="B934" s="183"/>
      <c r="C934" s="183"/>
      <c r="D934" s="183"/>
      <c r="E934" s="183"/>
      <c r="F934" s="183"/>
      <c r="G934" s="183"/>
      <c r="H934" s="183"/>
      <c r="I934" s="183"/>
      <c r="J934" s="183"/>
      <c r="K934" s="196"/>
      <c r="L934" s="1118"/>
      <c r="M934" s="1119"/>
      <c r="N934" s="1118"/>
      <c r="O934" s="1119"/>
      <c r="P934" s="184"/>
      <c r="Q934" s="184"/>
      <c r="R934" s="184"/>
      <c r="S934" s="175"/>
      <c r="T934" s="175"/>
      <c r="U934" s="175"/>
      <c r="V934" s="175"/>
      <c r="W934" s="175"/>
      <c r="X934" s="175"/>
      <c r="Y934" s="175"/>
      <c r="Z934" s="175"/>
      <c r="AA934" s="175"/>
      <c r="AB934" s="175"/>
      <c r="AC934" s="175"/>
      <c r="AD934" s="330"/>
      <c r="AE934" s="330"/>
      <c r="AF934" s="330"/>
      <c r="AG934" s="330"/>
      <c r="AH934" s="330"/>
      <c r="AI934" s="173"/>
      <c r="AJ934" s="173"/>
      <c r="AK934" s="173"/>
      <c r="AL934" s="173"/>
      <c r="AM934" s="330"/>
      <c r="AN934" s="330"/>
      <c r="AO934" s="194"/>
      <c r="AP934" s="330"/>
      <c r="AQ934" s="330"/>
    </row>
    <row r="935" spans="2:43">
      <c r="B935" s="183"/>
      <c r="C935" s="183"/>
      <c r="D935" s="183"/>
      <c r="E935" s="183"/>
      <c r="F935" s="183"/>
      <c r="G935" s="183"/>
      <c r="H935" s="183"/>
      <c r="I935" s="183"/>
      <c r="J935" s="183"/>
      <c r="K935" s="196"/>
      <c r="L935" s="1118"/>
      <c r="M935" s="1119"/>
      <c r="N935" s="1118"/>
      <c r="O935" s="1119"/>
      <c r="P935" s="184"/>
      <c r="Q935" s="184"/>
      <c r="R935" s="184"/>
      <c r="S935" s="175"/>
      <c r="T935" s="175"/>
      <c r="U935" s="175"/>
      <c r="V935" s="175"/>
      <c r="W935" s="175"/>
      <c r="X935" s="175"/>
      <c r="Y935" s="175"/>
      <c r="Z935" s="175"/>
      <c r="AA935" s="175"/>
      <c r="AB935" s="175"/>
      <c r="AC935" s="175"/>
      <c r="AD935" s="330"/>
      <c r="AE935" s="330"/>
      <c r="AF935" s="330"/>
      <c r="AG935" s="330"/>
      <c r="AH935" s="330"/>
      <c r="AI935" s="173"/>
      <c r="AJ935" s="173"/>
      <c r="AK935" s="173"/>
      <c r="AL935" s="173"/>
      <c r="AM935" s="330"/>
      <c r="AN935" s="330"/>
      <c r="AO935" s="194"/>
      <c r="AP935" s="330"/>
      <c r="AQ935" s="330"/>
    </row>
    <row r="936" spans="2:43">
      <c r="B936" s="183"/>
      <c r="C936" s="183"/>
      <c r="D936" s="183"/>
      <c r="E936" s="183"/>
      <c r="F936" s="183"/>
      <c r="G936" s="183"/>
      <c r="H936" s="183"/>
      <c r="I936" s="183"/>
      <c r="J936" s="183"/>
      <c r="K936" s="196"/>
      <c r="L936" s="1118"/>
      <c r="M936" s="1119"/>
      <c r="N936" s="1118"/>
      <c r="O936" s="1119"/>
      <c r="P936" s="184"/>
      <c r="Q936" s="184"/>
      <c r="R936" s="184"/>
      <c r="S936" s="175"/>
      <c r="T936" s="175"/>
      <c r="U936" s="175"/>
      <c r="V936" s="175"/>
      <c r="W936" s="175"/>
      <c r="X936" s="175"/>
      <c r="Y936" s="175"/>
      <c r="Z936" s="175"/>
      <c r="AA936" s="175"/>
      <c r="AB936" s="175"/>
      <c r="AC936" s="175"/>
      <c r="AD936" s="330"/>
      <c r="AE936" s="330"/>
      <c r="AF936" s="330"/>
      <c r="AG936" s="330"/>
      <c r="AH936" s="330"/>
      <c r="AI936" s="173"/>
      <c r="AJ936" s="173"/>
      <c r="AK936" s="173"/>
      <c r="AL936" s="173"/>
      <c r="AM936" s="330"/>
      <c r="AN936" s="330"/>
      <c r="AO936" s="194"/>
      <c r="AP936" s="330"/>
      <c r="AQ936" s="330"/>
    </row>
    <row r="937" spans="2:43">
      <c r="B937" s="183"/>
      <c r="C937" s="183"/>
      <c r="D937" s="183"/>
      <c r="E937" s="183"/>
      <c r="F937" s="183"/>
      <c r="G937" s="183"/>
      <c r="H937" s="183"/>
      <c r="I937" s="183"/>
      <c r="J937" s="183"/>
      <c r="K937" s="196"/>
      <c r="L937" s="1118"/>
      <c r="M937" s="1119"/>
      <c r="N937" s="1118"/>
      <c r="O937" s="1119"/>
      <c r="P937" s="184"/>
      <c r="Q937" s="184"/>
      <c r="R937" s="184"/>
      <c r="S937" s="175"/>
      <c r="T937" s="175"/>
      <c r="U937" s="175"/>
      <c r="V937" s="175"/>
      <c r="W937" s="175"/>
      <c r="X937" s="175"/>
      <c r="Y937" s="175"/>
      <c r="Z937" s="175"/>
      <c r="AA937" s="175"/>
      <c r="AB937" s="175"/>
      <c r="AC937" s="175"/>
      <c r="AD937" s="330"/>
      <c r="AE937" s="330"/>
      <c r="AF937" s="330"/>
      <c r="AG937" s="330"/>
      <c r="AH937" s="330"/>
      <c r="AI937" s="173"/>
      <c r="AJ937" s="173"/>
      <c r="AK937" s="173"/>
      <c r="AL937" s="173"/>
      <c r="AM937" s="330"/>
      <c r="AN937" s="330"/>
      <c r="AO937" s="194"/>
      <c r="AP937" s="330"/>
      <c r="AQ937" s="330"/>
    </row>
    <row r="938" spans="2:43">
      <c r="B938" s="183"/>
      <c r="C938" s="183"/>
      <c r="D938" s="183"/>
      <c r="E938" s="183"/>
      <c r="F938" s="183"/>
      <c r="G938" s="183"/>
      <c r="H938" s="183"/>
      <c r="I938" s="183"/>
      <c r="J938" s="183"/>
      <c r="K938" s="196"/>
      <c r="L938" s="1118"/>
      <c r="M938" s="1119"/>
      <c r="N938" s="1118"/>
      <c r="O938" s="1119"/>
      <c r="P938" s="184"/>
      <c r="Q938" s="184"/>
      <c r="R938" s="184"/>
      <c r="S938" s="175"/>
      <c r="T938" s="175"/>
      <c r="U938" s="175"/>
      <c r="V938" s="175"/>
      <c r="W938" s="175"/>
      <c r="X938" s="175"/>
      <c r="Y938" s="175"/>
      <c r="Z938" s="175"/>
      <c r="AA938" s="175"/>
      <c r="AB938" s="175"/>
      <c r="AC938" s="175"/>
      <c r="AD938" s="330"/>
      <c r="AE938" s="330"/>
      <c r="AF938" s="330"/>
      <c r="AG938" s="330"/>
      <c r="AH938" s="330"/>
      <c r="AI938" s="173"/>
      <c r="AJ938" s="173"/>
      <c r="AK938" s="173"/>
      <c r="AL938" s="173"/>
      <c r="AM938" s="330"/>
      <c r="AN938" s="330"/>
      <c r="AO938" s="194"/>
      <c r="AP938" s="330"/>
      <c r="AQ938" s="330"/>
    </row>
    <row r="939" spans="2:43">
      <c r="B939" s="183"/>
      <c r="C939" s="183"/>
      <c r="D939" s="183"/>
      <c r="E939" s="183"/>
      <c r="F939" s="183"/>
      <c r="G939" s="183"/>
      <c r="H939" s="183"/>
      <c r="I939" s="183"/>
      <c r="J939" s="183"/>
      <c r="K939" s="196"/>
      <c r="L939" s="1118"/>
      <c r="M939" s="1119"/>
      <c r="N939" s="1118"/>
      <c r="O939" s="1119"/>
      <c r="P939" s="184"/>
      <c r="Q939" s="184"/>
      <c r="R939" s="184"/>
      <c r="S939" s="175"/>
      <c r="T939" s="175"/>
      <c r="U939" s="175"/>
      <c r="V939" s="175"/>
      <c r="W939" s="175"/>
      <c r="X939" s="175"/>
      <c r="Y939" s="175"/>
      <c r="Z939" s="175"/>
      <c r="AA939" s="175"/>
      <c r="AB939" s="175"/>
      <c r="AC939" s="175"/>
      <c r="AD939" s="330"/>
      <c r="AE939" s="330"/>
      <c r="AF939" s="330"/>
      <c r="AG939" s="330"/>
      <c r="AH939" s="330"/>
      <c r="AI939" s="173"/>
      <c r="AJ939" s="173"/>
      <c r="AK939" s="173"/>
      <c r="AL939" s="173"/>
      <c r="AM939" s="330"/>
      <c r="AN939" s="330"/>
      <c r="AO939" s="194"/>
      <c r="AP939" s="330"/>
      <c r="AQ939" s="330"/>
    </row>
    <row r="940" spans="2:43">
      <c r="B940" s="183"/>
      <c r="C940" s="183"/>
      <c r="D940" s="183"/>
      <c r="E940" s="183"/>
      <c r="F940" s="183"/>
      <c r="G940" s="183"/>
      <c r="H940" s="183"/>
      <c r="I940" s="183"/>
      <c r="J940" s="183"/>
      <c r="K940" s="196"/>
      <c r="L940" s="1118"/>
      <c r="M940" s="1119"/>
      <c r="N940" s="1118"/>
      <c r="O940" s="1119"/>
      <c r="P940" s="184"/>
      <c r="Q940" s="184"/>
      <c r="R940" s="184"/>
      <c r="S940" s="175"/>
      <c r="T940" s="175"/>
      <c r="U940" s="175"/>
      <c r="V940" s="175"/>
      <c r="W940" s="175"/>
      <c r="X940" s="175"/>
      <c r="Y940" s="175"/>
      <c r="Z940" s="175"/>
      <c r="AA940" s="175"/>
      <c r="AB940" s="175"/>
      <c r="AC940" s="175"/>
      <c r="AD940" s="330"/>
      <c r="AE940" s="330"/>
      <c r="AF940" s="330"/>
      <c r="AG940" s="330"/>
      <c r="AH940" s="330"/>
      <c r="AI940" s="173"/>
      <c r="AJ940" s="173"/>
      <c r="AK940" s="173"/>
      <c r="AL940" s="173"/>
      <c r="AM940" s="330"/>
      <c r="AN940" s="330"/>
      <c r="AO940" s="194"/>
      <c r="AP940" s="330"/>
      <c r="AQ940" s="330"/>
    </row>
    <row r="941" spans="2:43">
      <c r="B941" s="183"/>
      <c r="C941" s="183"/>
      <c r="D941" s="183"/>
      <c r="E941" s="183"/>
      <c r="F941" s="183"/>
      <c r="G941" s="183"/>
      <c r="H941" s="183"/>
      <c r="I941" s="183"/>
      <c r="J941" s="183"/>
      <c r="K941" s="196"/>
      <c r="L941" s="1118"/>
      <c r="M941" s="1119"/>
      <c r="N941" s="1118"/>
      <c r="O941" s="1119"/>
      <c r="P941" s="184"/>
      <c r="Q941" s="184"/>
      <c r="R941" s="184"/>
      <c r="S941" s="175"/>
      <c r="T941" s="175"/>
      <c r="U941" s="175"/>
      <c r="V941" s="175"/>
      <c r="W941" s="175"/>
      <c r="X941" s="175"/>
      <c r="Y941" s="175"/>
      <c r="Z941" s="175"/>
      <c r="AA941" s="175"/>
      <c r="AB941" s="175"/>
      <c r="AC941" s="175"/>
      <c r="AD941" s="330"/>
      <c r="AE941" s="330"/>
      <c r="AF941" s="330"/>
      <c r="AG941" s="330"/>
      <c r="AH941" s="330"/>
      <c r="AI941" s="173"/>
      <c r="AJ941" s="173"/>
      <c r="AK941" s="173"/>
      <c r="AL941" s="173"/>
      <c r="AM941" s="330"/>
      <c r="AN941" s="330"/>
      <c r="AO941" s="194"/>
      <c r="AP941" s="330"/>
      <c r="AQ941" s="330"/>
    </row>
    <row r="942" spans="2:43">
      <c r="B942" s="183"/>
      <c r="C942" s="183"/>
      <c r="D942" s="183"/>
      <c r="E942" s="183"/>
      <c r="F942" s="183"/>
      <c r="G942" s="183"/>
      <c r="H942" s="183"/>
      <c r="I942" s="183"/>
      <c r="J942" s="183"/>
      <c r="K942" s="196"/>
      <c r="L942" s="1118"/>
      <c r="M942" s="1119"/>
      <c r="N942" s="1118"/>
      <c r="O942" s="1119"/>
      <c r="P942" s="184"/>
      <c r="Q942" s="184"/>
      <c r="R942" s="184"/>
      <c r="S942" s="175"/>
      <c r="T942" s="175"/>
      <c r="U942" s="175"/>
      <c r="V942" s="175"/>
      <c r="W942" s="175"/>
      <c r="X942" s="175"/>
      <c r="Y942" s="175"/>
      <c r="Z942" s="175"/>
      <c r="AA942" s="175"/>
      <c r="AB942" s="175"/>
      <c r="AC942" s="175"/>
      <c r="AD942" s="330"/>
      <c r="AE942" s="330"/>
      <c r="AF942" s="330"/>
      <c r="AG942" s="330"/>
      <c r="AH942" s="330"/>
      <c r="AI942" s="173"/>
      <c r="AJ942" s="173"/>
      <c r="AK942" s="173"/>
      <c r="AL942" s="173"/>
      <c r="AM942" s="330"/>
      <c r="AN942" s="330"/>
      <c r="AO942" s="194"/>
      <c r="AP942" s="330"/>
      <c r="AQ942" s="330"/>
    </row>
    <row r="943" spans="2:43">
      <c r="B943" s="183"/>
      <c r="C943" s="183"/>
      <c r="D943" s="183"/>
      <c r="E943" s="183"/>
      <c r="F943" s="183"/>
      <c r="G943" s="183"/>
      <c r="H943" s="183"/>
      <c r="I943" s="183"/>
      <c r="J943" s="183"/>
      <c r="K943" s="196"/>
      <c r="L943" s="1118"/>
      <c r="M943" s="1119"/>
      <c r="N943" s="1118"/>
      <c r="O943" s="1119"/>
      <c r="P943" s="184"/>
      <c r="Q943" s="184"/>
      <c r="R943" s="184"/>
      <c r="S943" s="175"/>
      <c r="T943" s="175"/>
      <c r="U943" s="175"/>
      <c r="V943" s="175"/>
      <c r="W943" s="175"/>
      <c r="X943" s="175"/>
      <c r="Y943" s="175"/>
      <c r="Z943" s="175"/>
      <c r="AA943" s="175"/>
      <c r="AB943" s="175"/>
      <c r="AC943" s="175"/>
      <c r="AD943" s="330"/>
      <c r="AE943" s="330"/>
      <c r="AF943" s="330"/>
      <c r="AG943" s="330"/>
      <c r="AH943" s="330"/>
      <c r="AI943" s="173"/>
      <c r="AJ943" s="173"/>
      <c r="AK943" s="173"/>
      <c r="AL943" s="173"/>
      <c r="AM943" s="330"/>
      <c r="AN943" s="330"/>
      <c r="AO943" s="194"/>
      <c r="AP943" s="330"/>
      <c r="AQ943" s="330"/>
    </row>
    <row r="944" spans="2:43">
      <c r="B944" s="183"/>
      <c r="C944" s="183"/>
      <c r="D944" s="183"/>
      <c r="E944" s="183"/>
      <c r="F944" s="183"/>
      <c r="G944" s="183"/>
      <c r="H944" s="183"/>
      <c r="I944" s="183"/>
      <c r="J944" s="183"/>
      <c r="K944" s="196"/>
      <c r="L944" s="1118"/>
      <c r="M944" s="1119"/>
      <c r="N944" s="1118"/>
      <c r="O944" s="1119"/>
      <c r="P944" s="184"/>
      <c r="Q944" s="184"/>
      <c r="R944" s="184"/>
      <c r="S944" s="175"/>
      <c r="T944" s="175"/>
      <c r="U944" s="175"/>
      <c r="V944" s="175"/>
      <c r="W944" s="175"/>
      <c r="X944" s="175"/>
      <c r="Y944" s="175"/>
      <c r="Z944" s="175"/>
      <c r="AA944" s="175"/>
      <c r="AB944" s="175"/>
      <c r="AC944" s="175"/>
      <c r="AD944" s="330"/>
      <c r="AE944" s="330"/>
      <c r="AF944" s="330"/>
      <c r="AG944" s="330"/>
      <c r="AH944" s="330"/>
      <c r="AI944" s="173"/>
      <c r="AJ944" s="173"/>
      <c r="AK944" s="173"/>
      <c r="AL944" s="173"/>
      <c r="AM944" s="330"/>
      <c r="AN944" s="330"/>
      <c r="AO944" s="194"/>
      <c r="AP944" s="330"/>
      <c r="AQ944" s="330"/>
    </row>
    <row r="945" spans="2:43">
      <c r="B945" s="183"/>
      <c r="C945" s="183"/>
      <c r="D945" s="183"/>
      <c r="E945" s="183"/>
      <c r="F945" s="183"/>
      <c r="G945" s="183"/>
      <c r="H945" s="183"/>
      <c r="I945" s="183"/>
      <c r="J945" s="183"/>
      <c r="K945" s="196"/>
      <c r="L945" s="1118"/>
      <c r="M945" s="1119"/>
      <c r="N945" s="1118"/>
      <c r="O945" s="1119"/>
      <c r="P945" s="184"/>
      <c r="Q945" s="184"/>
      <c r="R945" s="184"/>
      <c r="S945" s="175"/>
      <c r="T945" s="175"/>
      <c r="U945" s="175"/>
      <c r="V945" s="175"/>
      <c r="W945" s="175"/>
      <c r="X945" s="175"/>
      <c r="Y945" s="175"/>
      <c r="Z945" s="175"/>
      <c r="AA945" s="175"/>
      <c r="AB945" s="175"/>
      <c r="AC945" s="175"/>
      <c r="AD945" s="330"/>
      <c r="AE945" s="330"/>
      <c r="AF945" s="330"/>
      <c r="AG945" s="330"/>
      <c r="AH945" s="330"/>
      <c r="AI945" s="173"/>
      <c r="AJ945" s="173"/>
      <c r="AK945" s="173"/>
      <c r="AL945" s="173"/>
      <c r="AM945" s="330"/>
      <c r="AN945" s="330"/>
      <c r="AO945" s="194"/>
      <c r="AP945" s="330"/>
      <c r="AQ945" s="330"/>
    </row>
    <row r="946" spans="2:43">
      <c r="B946" s="183"/>
      <c r="C946" s="183"/>
      <c r="D946" s="183"/>
      <c r="E946" s="183"/>
      <c r="F946" s="183"/>
      <c r="G946" s="183"/>
      <c r="H946" s="183"/>
      <c r="I946" s="183"/>
      <c r="J946" s="183"/>
      <c r="K946" s="196"/>
      <c r="L946" s="1118"/>
      <c r="M946" s="1119"/>
      <c r="N946" s="1118"/>
      <c r="O946" s="1119"/>
      <c r="P946" s="184"/>
      <c r="Q946" s="184"/>
      <c r="R946" s="184"/>
      <c r="S946" s="175"/>
      <c r="T946" s="175"/>
      <c r="U946" s="175"/>
      <c r="V946" s="175"/>
      <c r="W946" s="175"/>
      <c r="X946" s="175"/>
      <c r="Y946" s="175"/>
      <c r="Z946" s="175"/>
      <c r="AA946" s="175"/>
      <c r="AB946" s="175"/>
      <c r="AC946" s="175"/>
      <c r="AD946" s="330"/>
      <c r="AE946" s="330"/>
      <c r="AF946" s="330"/>
      <c r="AG946" s="330"/>
      <c r="AH946" s="330"/>
      <c r="AI946" s="173"/>
      <c r="AJ946" s="173"/>
      <c r="AK946" s="173"/>
      <c r="AL946" s="173"/>
      <c r="AM946" s="330"/>
      <c r="AN946" s="330"/>
      <c r="AO946" s="194"/>
      <c r="AP946" s="330"/>
      <c r="AQ946" s="330"/>
    </row>
    <row r="947" spans="2:43">
      <c r="B947" s="183"/>
      <c r="C947" s="183"/>
      <c r="D947" s="183"/>
      <c r="E947" s="183"/>
      <c r="F947" s="183"/>
      <c r="G947" s="183"/>
      <c r="H947" s="183"/>
      <c r="I947" s="183"/>
      <c r="J947" s="183"/>
      <c r="K947" s="196"/>
      <c r="L947" s="1118"/>
      <c r="M947" s="1119"/>
      <c r="N947" s="1118"/>
      <c r="O947" s="1119"/>
      <c r="P947" s="184"/>
      <c r="Q947" s="184"/>
      <c r="R947" s="184"/>
      <c r="S947" s="175"/>
      <c r="T947" s="175"/>
      <c r="U947" s="175"/>
      <c r="V947" s="175"/>
      <c r="W947" s="175"/>
      <c r="X947" s="175"/>
      <c r="Y947" s="175"/>
      <c r="Z947" s="175"/>
      <c r="AA947" s="175"/>
      <c r="AB947" s="175"/>
      <c r="AC947" s="175"/>
      <c r="AD947" s="330"/>
      <c r="AE947" s="330"/>
      <c r="AF947" s="330"/>
      <c r="AG947" s="330"/>
      <c r="AH947" s="330"/>
      <c r="AI947" s="173"/>
      <c r="AJ947" s="173"/>
      <c r="AK947" s="173"/>
      <c r="AL947" s="173"/>
      <c r="AM947" s="330"/>
      <c r="AN947" s="330"/>
      <c r="AO947" s="194"/>
      <c r="AP947" s="330"/>
      <c r="AQ947" s="330"/>
    </row>
    <row r="948" spans="2:43">
      <c r="B948" s="183"/>
      <c r="C948" s="183"/>
      <c r="D948" s="183"/>
      <c r="E948" s="183"/>
      <c r="F948" s="183"/>
      <c r="G948" s="183"/>
      <c r="H948" s="183"/>
      <c r="I948" s="183"/>
      <c r="J948" s="183"/>
      <c r="K948" s="196"/>
      <c r="L948" s="1118"/>
      <c r="M948" s="1119"/>
      <c r="N948" s="1118"/>
      <c r="O948" s="1119"/>
      <c r="P948" s="184"/>
      <c r="Q948" s="184"/>
      <c r="R948" s="184"/>
      <c r="S948" s="175"/>
      <c r="T948" s="175"/>
      <c r="U948" s="175"/>
      <c r="V948" s="175"/>
      <c r="W948" s="175"/>
      <c r="X948" s="175"/>
      <c r="Y948" s="175"/>
      <c r="Z948" s="175"/>
      <c r="AA948" s="175"/>
      <c r="AB948" s="175"/>
      <c r="AC948" s="175"/>
      <c r="AD948" s="330"/>
      <c r="AE948" s="330"/>
      <c r="AF948" s="330"/>
      <c r="AG948" s="330"/>
      <c r="AH948" s="330"/>
      <c r="AI948" s="173"/>
      <c r="AJ948" s="173"/>
      <c r="AK948" s="173"/>
      <c r="AL948" s="173"/>
      <c r="AM948" s="330"/>
      <c r="AN948" s="330"/>
      <c r="AO948" s="194"/>
      <c r="AP948" s="330"/>
      <c r="AQ948" s="330"/>
    </row>
    <row r="949" spans="2:43">
      <c r="B949" s="183"/>
      <c r="C949" s="183"/>
      <c r="D949" s="183"/>
      <c r="E949" s="183"/>
      <c r="F949" s="183"/>
      <c r="G949" s="183"/>
      <c r="H949" s="183"/>
      <c r="I949" s="183"/>
      <c r="J949" s="183"/>
      <c r="K949" s="196"/>
      <c r="L949" s="1118"/>
      <c r="M949" s="1119"/>
      <c r="N949" s="1118"/>
      <c r="O949" s="1119"/>
      <c r="P949" s="184"/>
      <c r="Q949" s="184"/>
      <c r="R949" s="184"/>
      <c r="S949" s="175"/>
      <c r="T949" s="175"/>
      <c r="U949" s="175"/>
      <c r="V949" s="175"/>
      <c r="W949" s="175"/>
      <c r="X949" s="175"/>
      <c r="Y949" s="175"/>
      <c r="Z949" s="175"/>
      <c r="AA949" s="175"/>
      <c r="AB949" s="175"/>
      <c r="AC949" s="175"/>
      <c r="AD949" s="330"/>
      <c r="AE949" s="330"/>
      <c r="AF949" s="330"/>
      <c r="AG949" s="330"/>
      <c r="AH949" s="330"/>
      <c r="AI949" s="173"/>
      <c r="AJ949" s="173"/>
      <c r="AK949" s="173"/>
      <c r="AL949" s="173"/>
      <c r="AM949" s="330"/>
      <c r="AN949" s="330"/>
      <c r="AO949" s="194"/>
      <c r="AP949" s="330"/>
      <c r="AQ949" s="330"/>
    </row>
    <row r="950" spans="2:43">
      <c r="B950" s="183"/>
      <c r="C950" s="183"/>
      <c r="D950" s="183"/>
      <c r="E950" s="183"/>
      <c r="F950" s="183"/>
      <c r="G950" s="183"/>
      <c r="H950" s="183"/>
      <c r="I950" s="183"/>
      <c r="J950" s="183"/>
      <c r="K950" s="196"/>
      <c r="L950" s="1118"/>
      <c r="M950" s="1119"/>
      <c r="N950" s="1118"/>
      <c r="O950" s="1119"/>
      <c r="P950" s="184"/>
      <c r="Q950" s="184"/>
      <c r="R950" s="184"/>
      <c r="S950" s="175"/>
      <c r="T950" s="175"/>
      <c r="U950" s="175"/>
      <c r="V950" s="175"/>
      <c r="W950" s="175"/>
      <c r="X950" s="175"/>
      <c r="Y950" s="175"/>
      <c r="Z950" s="175"/>
      <c r="AA950" s="175"/>
      <c r="AB950" s="175"/>
      <c r="AC950" s="175"/>
      <c r="AD950" s="330"/>
      <c r="AE950" s="330"/>
      <c r="AF950" s="330"/>
      <c r="AG950" s="330"/>
      <c r="AH950" s="330"/>
      <c r="AI950" s="173"/>
      <c r="AJ950" s="173"/>
      <c r="AK950" s="173"/>
      <c r="AL950" s="173"/>
      <c r="AM950" s="330"/>
      <c r="AN950" s="330"/>
      <c r="AO950" s="194"/>
      <c r="AP950" s="330"/>
      <c r="AQ950" s="330"/>
    </row>
    <row r="951" spans="2:43">
      <c r="B951" s="183"/>
      <c r="C951" s="183"/>
      <c r="D951" s="183"/>
      <c r="E951" s="183"/>
      <c r="F951" s="183"/>
      <c r="G951" s="183"/>
      <c r="H951" s="183"/>
      <c r="I951" s="183"/>
      <c r="J951" s="183"/>
      <c r="K951" s="196"/>
      <c r="L951" s="1118"/>
      <c r="M951" s="1119"/>
      <c r="N951" s="1118"/>
      <c r="O951" s="1119"/>
      <c r="P951" s="184"/>
      <c r="Q951" s="184"/>
      <c r="R951" s="184"/>
      <c r="S951" s="175"/>
      <c r="T951" s="175"/>
      <c r="U951" s="175"/>
      <c r="V951" s="175"/>
      <c r="W951" s="175"/>
      <c r="X951" s="175"/>
      <c r="Y951" s="175"/>
      <c r="Z951" s="175"/>
      <c r="AA951" s="175"/>
      <c r="AB951" s="175"/>
      <c r="AC951" s="175"/>
      <c r="AD951" s="330"/>
      <c r="AE951" s="330"/>
      <c r="AF951" s="330"/>
      <c r="AG951" s="330"/>
      <c r="AH951" s="330"/>
      <c r="AI951" s="173"/>
      <c r="AJ951" s="173"/>
      <c r="AK951" s="173"/>
      <c r="AL951" s="173"/>
      <c r="AM951" s="330"/>
      <c r="AN951" s="330"/>
      <c r="AO951" s="194"/>
      <c r="AP951" s="330"/>
      <c r="AQ951" s="330"/>
    </row>
    <row r="952" spans="2:43">
      <c r="B952" s="183"/>
      <c r="C952" s="183"/>
      <c r="D952" s="183"/>
      <c r="E952" s="183"/>
      <c r="F952" s="183"/>
      <c r="G952" s="183"/>
      <c r="H952" s="183"/>
      <c r="I952" s="183"/>
      <c r="J952" s="183"/>
      <c r="K952" s="196"/>
      <c r="L952" s="1118"/>
      <c r="M952" s="1119"/>
      <c r="N952" s="1118"/>
      <c r="O952" s="1119"/>
      <c r="P952" s="184"/>
      <c r="Q952" s="184"/>
      <c r="R952" s="184"/>
      <c r="S952" s="175"/>
      <c r="T952" s="175"/>
      <c r="U952" s="175"/>
      <c r="V952" s="175"/>
      <c r="W952" s="175"/>
      <c r="X952" s="175"/>
      <c r="Y952" s="175"/>
      <c r="Z952" s="175"/>
      <c r="AA952" s="175"/>
      <c r="AB952" s="175"/>
      <c r="AC952" s="175"/>
      <c r="AD952" s="330"/>
      <c r="AE952" s="330"/>
      <c r="AF952" s="330"/>
      <c r="AG952" s="330"/>
      <c r="AH952" s="330"/>
      <c r="AI952" s="173"/>
      <c r="AJ952" s="173"/>
      <c r="AK952" s="173"/>
      <c r="AL952" s="173"/>
      <c r="AM952" s="330"/>
      <c r="AN952" s="330"/>
      <c r="AO952" s="194"/>
      <c r="AP952" s="330"/>
      <c r="AQ952" s="330"/>
    </row>
    <row r="953" spans="2:43">
      <c r="B953" s="183"/>
      <c r="C953" s="183"/>
      <c r="D953" s="183"/>
      <c r="E953" s="183"/>
      <c r="F953" s="183"/>
      <c r="G953" s="183"/>
      <c r="H953" s="183"/>
      <c r="I953" s="183"/>
      <c r="J953" s="183"/>
      <c r="K953" s="196"/>
      <c r="L953" s="1118"/>
      <c r="M953" s="1119"/>
      <c r="N953" s="1118"/>
      <c r="O953" s="1119"/>
      <c r="P953" s="184"/>
      <c r="Q953" s="184"/>
      <c r="R953" s="184"/>
      <c r="S953" s="175"/>
      <c r="T953" s="175"/>
      <c r="U953" s="175"/>
      <c r="V953" s="175"/>
      <c r="W953" s="175"/>
      <c r="X953" s="175"/>
      <c r="Y953" s="175"/>
      <c r="Z953" s="175"/>
      <c r="AA953" s="175"/>
      <c r="AB953" s="175"/>
      <c r="AC953" s="175"/>
      <c r="AD953" s="330"/>
      <c r="AE953" s="330"/>
      <c r="AF953" s="330"/>
      <c r="AG953" s="330"/>
      <c r="AH953" s="330"/>
      <c r="AI953" s="173"/>
      <c r="AJ953" s="173"/>
      <c r="AK953" s="173"/>
      <c r="AL953" s="173"/>
      <c r="AM953" s="330"/>
      <c r="AN953" s="330"/>
      <c r="AO953" s="194"/>
      <c r="AP953" s="330"/>
      <c r="AQ953" s="330"/>
    </row>
    <row r="954" spans="2:43">
      <c r="B954" s="183"/>
      <c r="C954" s="183"/>
      <c r="D954" s="183"/>
      <c r="E954" s="183"/>
      <c r="F954" s="183"/>
      <c r="G954" s="183"/>
      <c r="H954" s="183"/>
      <c r="I954" s="183"/>
      <c r="J954" s="183"/>
      <c r="K954" s="196"/>
      <c r="L954" s="1118"/>
      <c r="M954" s="1119"/>
      <c r="N954" s="1118"/>
      <c r="O954" s="1119"/>
      <c r="P954" s="184"/>
      <c r="Q954" s="184"/>
      <c r="R954" s="184"/>
      <c r="S954" s="175"/>
      <c r="T954" s="175"/>
      <c r="U954" s="175"/>
      <c r="V954" s="175"/>
      <c r="W954" s="175"/>
      <c r="X954" s="175"/>
      <c r="Y954" s="175"/>
      <c r="Z954" s="175"/>
      <c r="AA954" s="175"/>
      <c r="AB954" s="175"/>
      <c r="AC954" s="175"/>
      <c r="AD954" s="330"/>
      <c r="AE954" s="330"/>
      <c r="AF954" s="330"/>
      <c r="AG954" s="330"/>
      <c r="AH954" s="330"/>
      <c r="AI954" s="173"/>
      <c r="AJ954" s="173"/>
      <c r="AK954" s="173"/>
      <c r="AL954" s="173"/>
      <c r="AM954" s="330"/>
      <c r="AN954" s="330"/>
      <c r="AO954" s="194"/>
      <c r="AP954" s="330"/>
      <c r="AQ954" s="330"/>
    </row>
    <row r="955" spans="2:43">
      <c r="B955" s="183"/>
      <c r="C955" s="183"/>
      <c r="D955" s="183"/>
      <c r="E955" s="183"/>
      <c r="F955" s="183"/>
      <c r="G955" s="183"/>
      <c r="H955" s="183"/>
      <c r="I955" s="183"/>
      <c r="J955" s="183"/>
      <c r="K955" s="196"/>
      <c r="L955" s="1118"/>
      <c r="M955" s="1119"/>
      <c r="N955" s="1118"/>
      <c r="O955" s="1119"/>
      <c r="P955" s="184"/>
      <c r="Q955" s="184"/>
      <c r="R955" s="184"/>
      <c r="S955" s="175"/>
      <c r="T955" s="175"/>
      <c r="U955" s="175"/>
      <c r="V955" s="175"/>
      <c r="W955" s="175"/>
      <c r="X955" s="175"/>
      <c r="Y955" s="175"/>
      <c r="Z955" s="175"/>
      <c r="AA955" s="175"/>
      <c r="AB955" s="175"/>
      <c r="AC955" s="175"/>
      <c r="AD955" s="330"/>
      <c r="AE955" s="330"/>
      <c r="AF955" s="330"/>
      <c r="AG955" s="330"/>
      <c r="AH955" s="330"/>
      <c r="AI955" s="173"/>
      <c r="AJ955" s="173"/>
      <c r="AK955" s="173"/>
      <c r="AL955" s="173"/>
      <c r="AM955" s="330"/>
      <c r="AN955" s="330"/>
      <c r="AO955" s="194"/>
      <c r="AP955" s="330"/>
      <c r="AQ955" s="330"/>
    </row>
    <row r="956" spans="2:43">
      <c r="B956" s="183"/>
      <c r="C956" s="183"/>
      <c r="D956" s="183"/>
      <c r="E956" s="183"/>
      <c r="F956" s="183"/>
      <c r="G956" s="183"/>
      <c r="H956" s="183"/>
      <c r="I956" s="183"/>
      <c r="J956" s="183"/>
      <c r="K956" s="196"/>
      <c r="L956" s="1118"/>
      <c r="M956" s="1119"/>
      <c r="N956" s="1118"/>
      <c r="O956" s="1119"/>
      <c r="P956" s="184"/>
      <c r="Q956" s="184"/>
      <c r="R956" s="184"/>
      <c r="S956" s="175"/>
      <c r="T956" s="175"/>
      <c r="U956" s="175"/>
      <c r="V956" s="175"/>
      <c r="W956" s="175"/>
      <c r="X956" s="175"/>
      <c r="Y956" s="175"/>
      <c r="Z956" s="175"/>
      <c r="AA956" s="175"/>
      <c r="AB956" s="175"/>
      <c r="AC956" s="175"/>
      <c r="AD956" s="330"/>
      <c r="AE956" s="330"/>
      <c r="AF956" s="330"/>
      <c r="AG956" s="330"/>
      <c r="AH956" s="330"/>
      <c r="AI956" s="173"/>
      <c r="AJ956" s="173"/>
      <c r="AK956" s="173"/>
      <c r="AL956" s="173"/>
      <c r="AM956" s="330"/>
      <c r="AN956" s="330"/>
      <c r="AO956" s="194"/>
      <c r="AP956" s="330"/>
      <c r="AQ956" s="330"/>
    </row>
    <row r="957" spans="2:43">
      <c r="B957" s="183"/>
      <c r="C957" s="183"/>
      <c r="D957" s="183"/>
      <c r="E957" s="183"/>
      <c r="F957" s="183"/>
      <c r="G957" s="183"/>
      <c r="H957" s="183"/>
      <c r="I957" s="183"/>
      <c r="J957" s="183"/>
      <c r="K957" s="196"/>
      <c r="L957" s="1118"/>
      <c r="M957" s="1119"/>
      <c r="N957" s="1118"/>
      <c r="O957" s="1119"/>
      <c r="P957" s="184"/>
      <c r="Q957" s="184"/>
      <c r="R957" s="184"/>
      <c r="S957" s="175"/>
      <c r="T957" s="175"/>
      <c r="U957" s="175"/>
      <c r="V957" s="175"/>
      <c r="W957" s="175"/>
      <c r="X957" s="175"/>
      <c r="Y957" s="175"/>
      <c r="Z957" s="175"/>
      <c r="AA957" s="175"/>
      <c r="AB957" s="175"/>
      <c r="AC957" s="175"/>
      <c r="AD957" s="330"/>
      <c r="AE957" s="330"/>
      <c r="AF957" s="330"/>
      <c r="AG957" s="330"/>
      <c r="AH957" s="330"/>
      <c r="AI957" s="173"/>
      <c r="AJ957" s="173"/>
      <c r="AK957" s="173"/>
      <c r="AL957" s="173"/>
      <c r="AM957" s="330"/>
      <c r="AN957" s="330"/>
      <c r="AO957" s="194"/>
      <c r="AP957" s="330"/>
      <c r="AQ957" s="330"/>
    </row>
    <row r="958" spans="2:43">
      <c r="B958" s="183"/>
      <c r="C958" s="183"/>
      <c r="D958" s="183"/>
      <c r="E958" s="183"/>
      <c r="F958" s="183"/>
      <c r="G958" s="183"/>
      <c r="H958" s="183"/>
      <c r="I958" s="183"/>
      <c r="J958" s="183"/>
      <c r="K958" s="196"/>
      <c r="L958" s="1118"/>
      <c r="M958" s="1119"/>
      <c r="N958" s="1118"/>
      <c r="O958" s="1119"/>
      <c r="P958" s="184"/>
      <c r="Q958" s="184"/>
      <c r="R958" s="184"/>
      <c r="S958" s="175"/>
      <c r="T958" s="175"/>
      <c r="U958" s="175"/>
      <c r="V958" s="175"/>
      <c r="W958" s="175"/>
      <c r="X958" s="175"/>
      <c r="Y958" s="175"/>
      <c r="Z958" s="175"/>
      <c r="AA958" s="175"/>
      <c r="AB958" s="175"/>
      <c r="AC958" s="175"/>
      <c r="AD958" s="330"/>
      <c r="AE958" s="330"/>
      <c r="AF958" s="330"/>
      <c r="AG958" s="330"/>
      <c r="AH958" s="330"/>
      <c r="AI958" s="173"/>
      <c r="AJ958" s="173"/>
      <c r="AK958" s="173"/>
      <c r="AL958" s="173"/>
      <c r="AM958" s="330"/>
      <c r="AN958" s="330"/>
      <c r="AO958" s="194"/>
      <c r="AP958" s="330"/>
      <c r="AQ958" s="330"/>
    </row>
    <row r="959" spans="2:43">
      <c r="B959" s="183"/>
      <c r="C959" s="183"/>
      <c r="D959" s="183"/>
      <c r="E959" s="183"/>
      <c r="F959" s="183"/>
      <c r="G959" s="183"/>
      <c r="H959" s="183"/>
      <c r="I959" s="183"/>
      <c r="J959" s="183"/>
      <c r="K959" s="196"/>
      <c r="L959" s="1118"/>
      <c r="M959" s="1119"/>
      <c r="N959" s="1118"/>
      <c r="O959" s="1119"/>
      <c r="P959" s="184"/>
      <c r="Q959" s="184"/>
      <c r="R959" s="184"/>
      <c r="S959" s="175"/>
      <c r="T959" s="175"/>
      <c r="U959" s="175"/>
      <c r="V959" s="175"/>
      <c r="W959" s="175"/>
      <c r="X959" s="175"/>
      <c r="Y959" s="175"/>
      <c r="Z959" s="175"/>
      <c r="AA959" s="175"/>
      <c r="AB959" s="175"/>
      <c r="AC959" s="175"/>
      <c r="AD959" s="330"/>
      <c r="AE959" s="330"/>
      <c r="AF959" s="330"/>
      <c r="AG959" s="330"/>
      <c r="AH959" s="330"/>
      <c r="AI959" s="173"/>
      <c r="AJ959" s="173"/>
      <c r="AK959" s="173"/>
      <c r="AL959" s="173"/>
      <c r="AM959" s="330"/>
      <c r="AN959" s="330"/>
      <c r="AO959" s="194"/>
      <c r="AP959" s="330"/>
      <c r="AQ959" s="330"/>
    </row>
    <row r="960" spans="2:43">
      <c r="B960" s="183"/>
      <c r="C960" s="183"/>
      <c r="D960" s="183"/>
      <c r="E960" s="183"/>
      <c r="F960" s="183"/>
      <c r="G960" s="183"/>
      <c r="H960" s="183"/>
      <c r="I960" s="183"/>
      <c r="J960" s="183"/>
      <c r="K960" s="196"/>
      <c r="L960" s="1118"/>
      <c r="M960" s="1119"/>
      <c r="N960" s="1118"/>
      <c r="O960" s="1119"/>
      <c r="P960" s="184"/>
      <c r="Q960" s="184"/>
      <c r="R960" s="184"/>
      <c r="S960" s="175"/>
      <c r="T960" s="175"/>
      <c r="U960" s="175"/>
      <c r="V960" s="175"/>
      <c r="W960" s="175"/>
      <c r="X960" s="175"/>
      <c r="Y960" s="175"/>
      <c r="Z960" s="175"/>
      <c r="AA960" s="175"/>
      <c r="AB960" s="175"/>
      <c r="AC960" s="175"/>
      <c r="AD960" s="330"/>
      <c r="AE960" s="330"/>
      <c r="AF960" s="330"/>
      <c r="AG960" s="330"/>
      <c r="AH960" s="330"/>
      <c r="AI960" s="173"/>
      <c r="AJ960" s="173"/>
      <c r="AK960" s="173"/>
      <c r="AL960" s="173"/>
      <c r="AM960" s="330"/>
      <c r="AN960" s="330"/>
      <c r="AO960" s="194"/>
      <c r="AP960" s="330"/>
      <c r="AQ960" s="330"/>
    </row>
    <row r="961" spans="2:43">
      <c r="B961" s="183"/>
      <c r="C961" s="183"/>
      <c r="D961" s="183"/>
      <c r="E961" s="183"/>
      <c r="F961" s="183"/>
      <c r="G961" s="183"/>
      <c r="H961" s="183"/>
      <c r="I961" s="183"/>
      <c r="J961" s="183"/>
      <c r="K961" s="196"/>
      <c r="L961" s="1118"/>
      <c r="M961" s="1119"/>
      <c r="N961" s="1118"/>
      <c r="O961" s="1119"/>
      <c r="P961" s="184"/>
      <c r="Q961" s="184"/>
      <c r="R961" s="184"/>
      <c r="S961" s="175"/>
      <c r="T961" s="175"/>
      <c r="U961" s="175"/>
      <c r="V961" s="175"/>
      <c r="W961" s="175"/>
      <c r="X961" s="175"/>
      <c r="Y961" s="175"/>
      <c r="Z961" s="175"/>
      <c r="AA961" s="175"/>
      <c r="AB961" s="175"/>
      <c r="AC961" s="175"/>
      <c r="AD961" s="330"/>
      <c r="AE961" s="330"/>
      <c r="AF961" s="330"/>
      <c r="AG961" s="330"/>
      <c r="AH961" s="330"/>
      <c r="AI961" s="173"/>
      <c r="AJ961" s="173"/>
      <c r="AK961" s="173"/>
      <c r="AL961" s="173"/>
      <c r="AM961" s="330"/>
      <c r="AN961" s="330"/>
      <c r="AO961" s="194"/>
      <c r="AP961" s="330"/>
      <c r="AQ961" s="330"/>
    </row>
    <row r="962" spans="2:43">
      <c r="B962" s="183"/>
      <c r="C962" s="183"/>
      <c r="D962" s="183"/>
      <c r="E962" s="183"/>
      <c r="F962" s="183"/>
      <c r="G962" s="183"/>
      <c r="H962" s="183"/>
      <c r="I962" s="183"/>
      <c r="J962" s="183"/>
      <c r="K962" s="196"/>
      <c r="L962" s="1118"/>
      <c r="M962" s="1119"/>
      <c r="N962" s="1118"/>
      <c r="O962" s="1119"/>
      <c r="P962" s="184"/>
      <c r="Q962" s="184"/>
      <c r="R962" s="184"/>
      <c r="S962" s="175"/>
      <c r="T962" s="175"/>
      <c r="U962" s="175"/>
      <c r="V962" s="175"/>
      <c r="W962" s="175"/>
      <c r="X962" s="175"/>
      <c r="Y962" s="175"/>
      <c r="Z962" s="175"/>
      <c r="AA962" s="175"/>
      <c r="AB962" s="175"/>
      <c r="AC962" s="175"/>
      <c r="AD962" s="330"/>
      <c r="AE962" s="330"/>
      <c r="AF962" s="330"/>
      <c r="AG962" s="330"/>
      <c r="AH962" s="330"/>
      <c r="AI962" s="173"/>
      <c r="AJ962" s="173"/>
      <c r="AK962" s="173"/>
      <c r="AL962" s="173"/>
      <c r="AM962" s="330"/>
      <c r="AN962" s="330"/>
      <c r="AO962" s="194"/>
      <c r="AP962" s="330"/>
      <c r="AQ962" s="330"/>
    </row>
    <row r="963" spans="2:43">
      <c r="B963" s="183"/>
      <c r="C963" s="183"/>
      <c r="D963" s="183"/>
      <c r="E963" s="183"/>
      <c r="F963" s="183"/>
      <c r="G963" s="183"/>
      <c r="H963" s="183"/>
      <c r="I963" s="183"/>
      <c r="J963" s="183"/>
      <c r="K963" s="196"/>
      <c r="L963" s="1118"/>
      <c r="M963" s="1119"/>
      <c r="N963" s="1118"/>
      <c r="O963" s="1119"/>
      <c r="P963" s="184"/>
      <c r="Q963" s="184"/>
      <c r="R963" s="184"/>
      <c r="S963" s="175"/>
      <c r="T963" s="175"/>
      <c r="U963" s="175"/>
      <c r="V963" s="175"/>
      <c r="W963" s="175"/>
      <c r="X963" s="175"/>
      <c r="Y963" s="175"/>
      <c r="Z963" s="175"/>
      <c r="AA963" s="175"/>
      <c r="AB963" s="175"/>
      <c r="AC963" s="175"/>
      <c r="AD963" s="330"/>
      <c r="AE963" s="330"/>
      <c r="AF963" s="330"/>
      <c r="AG963" s="330"/>
      <c r="AH963" s="330"/>
      <c r="AI963" s="173"/>
      <c r="AJ963" s="173"/>
      <c r="AK963" s="173"/>
      <c r="AL963" s="173"/>
      <c r="AM963" s="330"/>
      <c r="AN963" s="330"/>
      <c r="AO963" s="194"/>
      <c r="AP963" s="330"/>
      <c r="AQ963" s="330"/>
    </row>
    <row r="964" spans="2:43">
      <c r="B964" s="183"/>
      <c r="C964" s="183"/>
      <c r="D964" s="183"/>
      <c r="E964" s="183"/>
      <c r="F964" s="183"/>
      <c r="G964" s="183"/>
      <c r="H964" s="183"/>
      <c r="I964" s="183"/>
      <c r="J964" s="183"/>
      <c r="K964" s="196"/>
      <c r="L964" s="1118"/>
      <c r="M964" s="1119"/>
      <c r="N964" s="1118"/>
      <c r="O964" s="1119"/>
      <c r="P964" s="184"/>
      <c r="Q964" s="184"/>
      <c r="R964" s="184"/>
      <c r="S964" s="175"/>
      <c r="T964" s="175"/>
      <c r="U964" s="175"/>
      <c r="V964" s="175"/>
      <c r="W964" s="175"/>
      <c r="X964" s="175"/>
      <c r="Y964" s="175"/>
      <c r="Z964" s="175"/>
      <c r="AA964" s="175"/>
      <c r="AB964" s="175"/>
      <c r="AC964" s="175"/>
      <c r="AD964" s="330"/>
      <c r="AE964" s="330"/>
      <c r="AF964" s="330"/>
      <c r="AG964" s="330"/>
      <c r="AH964" s="330"/>
      <c r="AI964" s="173"/>
      <c r="AJ964" s="173"/>
      <c r="AK964" s="173"/>
      <c r="AL964" s="173"/>
      <c r="AM964" s="330"/>
      <c r="AN964" s="330"/>
      <c r="AO964" s="194"/>
      <c r="AP964" s="330"/>
      <c r="AQ964" s="330"/>
    </row>
    <row r="965" spans="2:43">
      <c r="B965" s="183"/>
      <c r="C965" s="183"/>
      <c r="D965" s="183"/>
      <c r="E965" s="183"/>
      <c r="F965" s="183"/>
      <c r="G965" s="183"/>
      <c r="H965" s="183"/>
      <c r="I965" s="183"/>
      <c r="J965" s="183"/>
      <c r="K965" s="196"/>
      <c r="L965" s="1118"/>
      <c r="M965" s="1119"/>
      <c r="N965" s="1118"/>
      <c r="O965" s="1119"/>
      <c r="P965" s="184"/>
      <c r="Q965" s="184"/>
      <c r="R965" s="184"/>
      <c r="S965" s="175"/>
      <c r="T965" s="175"/>
      <c r="U965" s="175"/>
      <c r="V965" s="175"/>
      <c r="W965" s="175"/>
      <c r="X965" s="175"/>
      <c r="Y965" s="175"/>
      <c r="Z965" s="175"/>
      <c r="AA965" s="175"/>
      <c r="AB965" s="175"/>
      <c r="AC965" s="175"/>
      <c r="AD965" s="330"/>
      <c r="AE965" s="330"/>
      <c r="AF965" s="330"/>
      <c r="AG965" s="330"/>
      <c r="AH965" s="330"/>
      <c r="AI965" s="173"/>
      <c r="AJ965" s="173"/>
      <c r="AK965" s="173"/>
      <c r="AL965" s="173"/>
      <c r="AM965" s="330"/>
      <c r="AN965" s="330"/>
      <c r="AO965" s="194"/>
      <c r="AP965" s="330"/>
      <c r="AQ965" s="330"/>
    </row>
    <row r="966" spans="2:43">
      <c r="B966" s="183"/>
      <c r="C966" s="183"/>
      <c r="D966" s="183"/>
      <c r="E966" s="183"/>
      <c r="F966" s="183"/>
      <c r="G966" s="183"/>
      <c r="H966" s="183"/>
      <c r="I966" s="183"/>
      <c r="J966" s="183"/>
      <c r="K966" s="196"/>
      <c r="L966" s="1118"/>
      <c r="M966" s="1119"/>
      <c r="N966" s="1118"/>
      <c r="O966" s="1119"/>
      <c r="P966" s="184"/>
      <c r="Q966" s="184"/>
      <c r="R966" s="184"/>
      <c r="S966" s="175"/>
      <c r="T966" s="175"/>
      <c r="U966" s="175"/>
      <c r="V966" s="175"/>
      <c r="W966" s="175"/>
      <c r="X966" s="175"/>
      <c r="Y966" s="175"/>
      <c r="Z966" s="175"/>
      <c r="AA966" s="175"/>
      <c r="AB966" s="175"/>
      <c r="AC966" s="175"/>
      <c r="AD966" s="330"/>
      <c r="AE966" s="330"/>
      <c r="AF966" s="330"/>
      <c r="AG966" s="330"/>
      <c r="AH966" s="330"/>
      <c r="AI966" s="173"/>
      <c r="AJ966" s="173"/>
      <c r="AK966" s="173"/>
      <c r="AL966" s="173"/>
      <c r="AM966" s="330"/>
      <c r="AN966" s="330"/>
      <c r="AO966" s="194"/>
      <c r="AP966" s="330"/>
      <c r="AQ966" s="330"/>
    </row>
    <row r="967" spans="2:43">
      <c r="B967" s="183"/>
      <c r="C967" s="183"/>
      <c r="D967" s="183"/>
      <c r="E967" s="183"/>
      <c r="F967" s="183"/>
      <c r="G967" s="183"/>
      <c r="H967" s="183"/>
      <c r="I967" s="183"/>
      <c r="J967" s="183"/>
      <c r="K967" s="196"/>
      <c r="L967" s="1118"/>
      <c r="M967" s="1119"/>
      <c r="N967" s="1118"/>
      <c r="O967" s="1119"/>
      <c r="P967" s="184"/>
      <c r="Q967" s="184"/>
      <c r="R967" s="184"/>
      <c r="S967" s="175"/>
      <c r="T967" s="175"/>
      <c r="U967" s="175"/>
      <c r="V967" s="175"/>
      <c r="W967" s="175"/>
      <c r="X967" s="175"/>
      <c r="Y967" s="175"/>
      <c r="Z967" s="175"/>
      <c r="AA967" s="175"/>
      <c r="AB967" s="175"/>
      <c r="AC967" s="175"/>
      <c r="AD967" s="330"/>
      <c r="AE967" s="330"/>
      <c r="AF967" s="330"/>
      <c r="AG967" s="330"/>
      <c r="AH967" s="330"/>
      <c r="AI967" s="173"/>
      <c r="AJ967" s="173"/>
      <c r="AK967" s="173"/>
      <c r="AL967" s="173"/>
      <c r="AM967" s="330"/>
      <c r="AN967" s="330"/>
      <c r="AO967" s="194"/>
      <c r="AP967" s="330"/>
      <c r="AQ967" s="330"/>
    </row>
    <row r="968" spans="2:43">
      <c r="B968" s="183"/>
      <c r="C968" s="183"/>
      <c r="D968" s="183"/>
      <c r="E968" s="183"/>
      <c r="F968" s="183"/>
      <c r="G968" s="183"/>
      <c r="H968" s="183"/>
      <c r="I968" s="183"/>
      <c r="J968" s="183"/>
      <c r="K968" s="196"/>
      <c r="L968" s="1118"/>
      <c r="M968" s="1119"/>
      <c r="N968" s="1118"/>
      <c r="O968" s="1119"/>
      <c r="P968" s="184"/>
      <c r="Q968" s="184"/>
      <c r="R968" s="184"/>
      <c r="S968" s="175"/>
      <c r="T968" s="175"/>
      <c r="U968" s="175"/>
      <c r="V968" s="175"/>
      <c r="W968" s="175"/>
      <c r="X968" s="175"/>
      <c r="Y968" s="175"/>
      <c r="Z968" s="175"/>
      <c r="AA968" s="175"/>
      <c r="AB968" s="175"/>
      <c r="AC968" s="175"/>
      <c r="AD968" s="330"/>
      <c r="AE968" s="330"/>
      <c r="AF968" s="330"/>
      <c r="AG968" s="330"/>
      <c r="AH968" s="330"/>
      <c r="AI968" s="173"/>
      <c r="AJ968" s="173"/>
      <c r="AK968" s="173"/>
      <c r="AL968" s="173"/>
      <c r="AM968" s="330"/>
      <c r="AN968" s="330"/>
      <c r="AO968" s="194"/>
      <c r="AP968" s="330"/>
      <c r="AQ968" s="330"/>
    </row>
    <row r="969" spans="2:43">
      <c r="B969" s="183"/>
      <c r="C969" s="183"/>
      <c r="D969" s="183"/>
      <c r="E969" s="183"/>
      <c r="F969" s="183"/>
      <c r="G969" s="183"/>
      <c r="H969" s="183"/>
      <c r="I969" s="183"/>
      <c r="J969" s="183"/>
      <c r="K969" s="196"/>
      <c r="L969" s="1118"/>
      <c r="M969" s="1119"/>
      <c r="N969" s="1118"/>
      <c r="O969" s="1119"/>
      <c r="P969" s="184"/>
      <c r="Q969" s="184"/>
      <c r="R969" s="184"/>
      <c r="S969" s="175"/>
      <c r="T969" s="175"/>
      <c r="U969" s="175"/>
      <c r="V969" s="175"/>
      <c r="W969" s="175"/>
      <c r="X969" s="175"/>
      <c r="Y969" s="175"/>
      <c r="Z969" s="175"/>
      <c r="AA969" s="175"/>
      <c r="AB969" s="175"/>
      <c r="AC969" s="175"/>
      <c r="AD969" s="330"/>
      <c r="AE969" s="330"/>
      <c r="AF969" s="330"/>
      <c r="AG969" s="330"/>
      <c r="AH969" s="330"/>
      <c r="AI969" s="173"/>
      <c r="AJ969" s="173"/>
      <c r="AK969" s="173"/>
      <c r="AL969" s="173"/>
      <c r="AM969" s="330"/>
      <c r="AN969" s="330"/>
      <c r="AO969" s="194"/>
      <c r="AP969" s="330"/>
      <c r="AQ969" s="330"/>
    </row>
    <row r="970" spans="2:43">
      <c r="B970" s="183"/>
      <c r="C970" s="183"/>
      <c r="D970" s="183"/>
      <c r="E970" s="183"/>
      <c r="F970" s="183"/>
      <c r="G970" s="183"/>
      <c r="H970" s="183"/>
      <c r="I970" s="183"/>
      <c r="J970" s="183"/>
      <c r="K970" s="196"/>
      <c r="L970" s="1118"/>
      <c r="M970" s="1119"/>
      <c r="N970" s="1118"/>
      <c r="O970" s="1119"/>
      <c r="P970" s="184"/>
      <c r="Q970" s="184"/>
      <c r="R970" s="184"/>
      <c r="S970" s="175"/>
      <c r="T970" s="175"/>
      <c r="U970" s="175"/>
      <c r="V970" s="175"/>
      <c r="W970" s="175"/>
      <c r="X970" s="175"/>
      <c r="Y970" s="175"/>
      <c r="Z970" s="175"/>
      <c r="AA970" s="175"/>
      <c r="AB970" s="175"/>
      <c r="AC970" s="175"/>
      <c r="AD970" s="330"/>
      <c r="AE970" s="330"/>
      <c r="AF970" s="330"/>
      <c r="AG970" s="330"/>
      <c r="AH970" s="330"/>
      <c r="AI970" s="173"/>
      <c r="AJ970" s="173"/>
      <c r="AK970" s="173"/>
      <c r="AL970" s="173"/>
      <c r="AM970" s="330"/>
      <c r="AN970" s="330"/>
      <c r="AO970" s="194"/>
      <c r="AP970" s="330"/>
      <c r="AQ970" s="330"/>
    </row>
    <row r="971" spans="2:43">
      <c r="B971" s="183"/>
      <c r="C971" s="183"/>
      <c r="D971" s="183"/>
      <c r="E971" s="183"/>
      <c r="F971" s="183"/>
      <c r="G971" s="183"/>
      <c r="H971" s="183"/>
      <c r="I971" s="183"/>
      <c r="J971" s="183"/>
      <c r="K971" s="196"/>
      <c r="L971" s="1118"/>
      <c r="M971" s="1119"/>
      <c r="N971" s="1118"/>
      <c r="O971" s="1119"/>
      <c r="P971" s="184"/>
      <c r="Q971" s="184"/>
      <c r="R971" s="184"/>
      <c r="S971" s="175"/>
      <c r="T971" s="175"/>
      <c r="U971" s="175"/>
      <c r="V971" s="175"/>
      <c r="W971" s="175"/>
      <c r="X971" s="175"/>
      <c r="Y971" s="175"/>
      <c r="Z971" s="175"/>
      <c r="AA971" s="175"/>
      <c r="AB971" s="175"/>
      <c r="AC971" s="175"/>
      <c r="AD971" s="330"/>
      <c r="AE971" s="330"/>
      <c r="AF971" s="330"/>
      <c r="AG971" s="330"/>
      <c r="AH971" s="330"/>
      <c r="AI971" s="173"/>
      <c r="AJ971" s="173"/>
      <c r="AK971" s="173"/>
      <c r="AL971" s="173"/>
      <c r="AM971" s="330"/>
      <c r="AN971" s="330"/>
      <c r="AO971" s="194"/>
      <c r="AP971" s="330"/>
      <c r="AQ971" s="330"/>
    </row>
    <row r="972" spans="2:43">
      <c r="B972" s="183"/>
      <c r="C972" s="183"/>
      <c r="D972" s="183"/>
      <c r="E972" s="183"/>
      <c r="F972" s="183"/>
      <c r="G972" s="183"/>
      <c r="H972" s="183"/>
      <c r="I972" s="183"/>
      <c r="J972" s="183"/>
      <c r="K972" s="196"/>
      <c r="L972" s="1118"/>
      <c r="M972" s="1119"/>
      <c r="N972" s="1118"/>
      <c r="O972" s="1119"/>
      <c r="P972" s="184"/>
      <c r="Q972" s="184"/>
      <c r="R972" s="184"/>
      <c r="S972" s="175"/>
      <c r="T972" s="175"/>
      <c r="U972" s="175"/>
      <c r="V972" s="175"/>
      <c r="W972" s="175"/>
      <c r="X972" s="175"/>
      <c r="Y972" s="175"/>
      <c r="Z972" s="175"/>
      <c r="AA972" s="175"/>
      <c r="AB972" s="175"/>
      <c r="AC972" s="175"/>
      <c r="AD972" s="330"/>
      <c r="AE972" s="330"/>
      <c r="AF972" s="330"/>
      <c r="AG972" s="330"/>
      <c r="AH972" s="330"/>
      <c r="AI972" s="173"/>
      <c r="AJ972" s="173"/>
      <c r="AK972" s="173"/>
      <c r="AL972" s="173"/>
      <c r="AM972" s="330"/>
      <c r="AN972" s="330"/>
      <c r="AO972" s="194"/>
      <c r="AP972" s="330"/>
      <c r="AQ972" s="330"/>
    </row>
    <row r="973" spans="2:43">
      <c r="B973" s="330"/>
      <c r="C973" s="330"/>
      <c r="D973" s="330"/>
      <c r="E973" s="330"/>
      <c r="F973" s="330"/>
      <c r="G973" s="330"/>
      <c r="H973" s="330"/>
      <c r="I973" s="330"/>
      <c r="J973" s="330"/>
      <c r="K973" s="196"/>
      <c r="L973" s="1118"/>
      <c r="M973" s="1119"/>
      <c r="N973" s="1118"/>
      <c r="O973" s="1119"/>
      <c r="P973" s="184"/>
      <c r="Q973" s="184"/>
      <c r="R973" s="184"/>
      <c r="S973" s="175"/>
      <c r="T973" s="175"/>
      <c r="U973" s="175"/>
      <c r="V973" s="175"/>
      <c r="W973" s="175"/>
      <c r="X973" s="175"/>
      <c r="Y973" s="175"/>
      <c r="Z973" s="175"/>
      <c r="AA973" s="175"/>
      <c r="AB973" s="175"/>
      <c r="AC973" s="175"/>
      <c r="AD973" s="330"/>
      <c r="AE973" s="330"/>
      <c r="AF973" s="330"/>
      <c r="AG973" s="330"/>
      <c r="AH973" s="330"/>
      <c r="AI973" s="173"/>
      <c r="AJ973" s="173"/>
      <c r="AK973" s="173"/>
      <c r="AL973" s="173"/>
      <c r="AM973" s="330"/>
      <c r="AN973" s="330"/>
      <c r="AO973" s="194"/>
      <c r="AP973" s="330"/>
      <c r="AQ973" s="330"/>
    </row>
    <row r="974" spans="2:43">
      <c r="B974" s="330"/>
      <c r="C974" s="330"/>
      <c r="D974" s="330"/>
      <c r="E974" s="330"/>
      <c r="F974" s="330"/>
      <c r="G974" s="330"/>
      <c r="H974" s="330"/>
      <c r="I974" s="330"/>
      <c r="J974" s="330"/>
      <c r="K974" s="196"/>
      <c r="L974" s="1118"/>
      <c r="M974" s="1119"/>
      <c r="N974" s="1118"/>
      <c r="O974" s="1119"/>
      <c r="P974" s="184"/>
      <c r="Q974" s="184"/>
      <c r="R974" s="184"/>
      <c r="S974" s="175"/>
      <c r="T974" s="175"/>
      <c r="U974" s="175"/>
      <c r="V974" s="175"/>
      <c r="W974" s="175"/>
      <c r="X974" s="175"/>
      <c r="Y974" s="175"/>
      <c r="Z974" s="175"/>
      <c r="AA974" s="175"/>
      <c r="AB974" s="175"/>
      <c r="AC974" s="175"/>
      <c r="AD974" s="330"/>
      <c r="AE974" s="330"/>
      <c r="AF974" s="330"/>
      <c r="AG974" s="330"/>
      <c r="AH974" s="330"/>
      <c r="AI974" s="173"/>
      <c r="AJ974" s="173"/>
      <c r="AK974" s="173"/>
      <c r="AL974" s="173"/>
      <c r="AM974" s="330"/>
      <c r="AN974" s="330"/>
      <c r="AO974" s="194"/>
      <c r="AP974" s="330"/>
      <c r="AQ974" s="330"/>
    </row>
    <row r="975" spans="2:43">
      <c r="B975" s="330"/>
      <c r="C975" s="330"/>
      <c r="D975" s="330"/>
      <c r="E975" s="330"/>
      <c r="F975" s="330"/>
      <c r="G975" s="330"/>
      <c r="H975" s="330"/>
      <c r="I975" s="330"/>
      <c r="J975" s="330"/>
      <c r="K975" s="196"/>
      <c r="L975" s="1118"/>
      <c r="M975" s="1119"/>
      <c r="N975" s="1118"/>
      <c r="O975" s="1119"/>
      <c r="P975" s="184"/>
      <c r="Q975" s="184"/>
      <c r="R975" s="184"/>
      <c r="S975" s="175"/>
      <c r="T975" s="175"/>
      <c r="U975" s="175"/>
      <c r="V975" s="175"/>
      <c r="W975" s="175"/>
      <c r="X975" s="175"/>
      <c r="Y975" s="175"/>
      <c r="Z975" s="175"/>
      <c r="AA975" s="175"/>
      <c r="AB975" s="175"/>
      <c r="AC975" s="175"/>
      <c r="AD975" s="330"/>
      <c r="AE975" s="330"/>
      <c r="AF975" s="330"/>
      <c r="AG975" s="330"/>
      <c r="AH975" s="330"/>
      <c r="AI975" s="173"/>
      <c r="AJ975" s="173"/>
      <c r="AK975" s="173"/>
      <c r="AL975" s="173"/>
      <c r="AM975" s="330"/>
      <c r="AN975" s="330"/>
      <c r="AO975" s="194"/>
      <c r="AP975" s="330"/>
      <c r="AQ975" s="330"/>
    </row>
    <row r="976" spans="2:43">
      <c r="B976" s="330"/>
      <c r="C976" s="330"/>
      <c r="D976" s="330"/>
      <c r="E976" s="330"/>
      <c r="F976" s="330"/>
      <c r="G976" s="330"/>
      <c r="H976" s="330"/>
      <c r="I976" s="330"/>
      <c r="J976" s="330"/>
      <c r="K976" s="196"/>
      <c r="L976" s="1118"/>
      <c r="M976" s="1119"/>
      <c r="N976" s="1118"/>
      <c r="O976" s="1119"/>
      <c r="P976" s="184"/>
      <c r="Q976" s="184"/>
      <c r="R976" s="184"/>
      <c r="S976" s="175"/>
      <c r="T976" s="175"/>
      <c r="U976" s="175"/>
      <c r="V976" s="175"/>
      <c r="W976" s="175"/>
      <c r="X976" s="175"/>
      <c r="Y976" s="175"/>
      <c r="Z976" s="175"/>
      <c r="AA976" s="175"/>
      <c r="AB976" s="175"/>
      <c r="AC976" s="175"/>
      <c r="AD976" s="330"/>
      <c r="AE976" s="330"/>
      <c r="AF976" s="330"/>
      <c r="AG976" s="330"/>
      <c r="AH976" s="330"/>
      <c r="AI976" s="173"/>
      <c r="AJ976" s="173"/>
      <c r="AK976" s="173"/>
      <c r="AL976" s="173"/>
      <c r="AM976" s="330"/>
      <c r="AN976" s="330"/>
      <c r="AO976" s="194"/>
      <c r="AP976" s="330"/>
      <c r="AQ976" s="330"/>
    </row>
    <row r="977" spans="2:43">
      <c r="B977" s="330"/>
      <c r="C977" s="330"/>
      <c r="D977" s="330"/>
      <c r="E977" s="330"/>
      <c r="F977" s="330"/>
      <c r="G977" s="330"/>
      <c r="H977" s="330"/>
      <c r="I977" s="330"/>
      <c r="J977" s="330"/>
      <c r="K977" s="196"/>
      <c r="L977" s="1118"/>
      <c r="M977" s="1119"/>
      <c r="N977" s="1118"/>
      <c r="O977" s="1119"/>
      <c r="P977" s="184"/>
      <c r="Q977" s="184"/>
      <c r="R977" s="184"/>
      <c r="S977" s="175"/>
      <c r="T977" s="175"/>
      <c r="U977" s="175"/>
      <c r="V977" s="175"/>
      <c r="W977" s="175"/>
      <c r="X977" s="175"/>
      <c r="Y977" s="175"/>
      <c r="Z977" s="175"/>
      <c r="AA977" s="175"/>
      <c r="AB977" s="175"/>
      <c r="AC977" s="175"/>
      <c r="AD977" s="330"/>
      <c r="AE977" s="330"/>
      <c r="AF977" s="330"/>
      <c r="AG977" s="330"/>
      <c r="AH977" s="330"/>
      <c r="AI977" s="173"/>
      <c r="AJ977" s="173"/>
      <c r="AK977" s="173"/>
      <c r="AL977" s="173"/>
      <c r="AM977" s="330"/>
      <c r="AN977" s="330"/>
      <c r="AO977" s="194"/>
      <c r="AP977" s="330"/>
      <c r="AQ977" s="330"/>
    </row>
    <row r="978" spans="2:43">
      <c r="B978" s="330"/>
      <c r="C978" s="330"/>
      <c r="D978" s="330"/>
      <c r="E978" s="330"/>
      <c r="F978" s="330"/>
      <c r="G978" s="330"/>
      <c r="H978" s="330"/>
      <c r="I978" s="330"/>
      <c r="J978" s="330"/>
      <c r="K978" s="196"/>
      <c r="L978" s="1118"/>
      <c r="M978" s="1119"/>
      <c r="N978" s="1118"/>
      <c r="O978" s="1119"/>
      <c r="P978" s="184"/>
      <c r="Q978" s="184"/>
      <c r="R978" s="184"/>
      <c r="S978" s="175"/>
      <c r="T978" s="175"/>
      <c r="U978" s="175"/>
      <c r="V978" s="175"/>
      <c r="W978" s="175"/>
      <c r="X978" s="175"/>
      <c r="Y978" s="175"/>
      <c r="Z978" s="175"/>
      <c r="AA978" s="175"/>
      <c r="AB978" s="175"/>
      <c r="AC978" s="175"/>
      <c r="AD978" s="330"/>
      <c r="AE978" s="330"/>
      <c r="AF978" s="330"/>
      <c r="AG978" s="330"/>
      <c r="AH978" s="330"/>
      <c r="AI978" s="173"/>
      <c r="AJ978" s="173"/>
      <c r="AK978" s="173"/>
      <c r="AL978" s="173"/>
      <c r="AM978" s="330"/>
      <c r="AN978" s="330"/>
      <c r="AO978" s="194"/>
      <c r="AP978" s="330"/>
      <c r="AQ978" s="330"/>
    </row>
    <row r="979" spans="2:43">
      <c r="B979" s="330"/>
      <c r="C979" s="330"/>
      <c r="D979" s="330"/>
      <c r="E979" s="330"/>
      <c r="F979" s="330"/>
      <c r="G979" s="330"/>
      <c r="H979" s="330"/>
      <c r="I979" s="330"/>
      <c r="J979" s="330"/>
      <c r="K979" s="196"/>
      <c r="L979" s="1118"/>
      <c r="M979" s="1119"/>
      <c r="N979" s="1118"/>
      <c r="O979" s="1119"/>
      <c r="P979" s="184"/>
      <c r="Q979" s="184"/>
      <c r="R979" s="184"/>
      <c r="S979" s="175"/>
      <c r="T979" s="175"/>
      <c r="U979" s="175"/>
      <c r="V979" s="175"/>
      <c r="W979" s="175"/>
      <c r="X979" s="175"/>
      <c r="Y979" s="175"/>
      <c r="Z979" s="175"/>
      <c r="AA979" s="175"/>
      <c r="AB979" s="175"/>
      <c r="AC979" s="175"/>
      <c r="AD979" s="330"/>
      <c r="AE979" s="330"/>
      <c r="AF979" s="330"/>
      <c r="AG979" s="330"/>
      <c r="AH979" s="330"/>
      <c r="AI979" s="173"/>
      <c r="AJ979" s="173"/>
      <c r="AK979" s="173"/>
      <c r="AL979" s="173"/>
      <c r="AM979" s="330"/>
      <c r="AN979" s="330"/>
      <c r="AO979" s="194"/>
      <c r="AP979" s="330"/>
      <c r="AQ979" s="330"/>
    </row>
    <row r="980" spans="2:43">
      <c r="B980" s="330"/>
      <c r="C980" s="330"/>
      <c r="D980" s="330"/>
      <c r="E980" s="330"/>
      <c r="F980" s="330"/>
      <c r="G980" s="330"/>
      <c r="H980" s="330"/>
      <c r="I980" s="330"/>
      <c r="J980" s="330"/>
      <c r="K980" s="196"/>
      <c r="L980" s="1118"/>
      <c r="M980" s="1119"/>
      <c r="N980" s="1118"/>
      <c r="O980" s="1119"/>
      <c r="P980" s="184"/>
      <c r="Q980" s="184"/>
      <c r="R980" s="184"/>
      <c r="S980" s="175"/>
      <c r="T980" s="175"/>
      <c r="U980" s="175"/>
      <c r="V980" s="175"/>
      <c r="W980" s="175"/>
      <c r="X980" s="175"/>
      <c r="Y980" s="175"/>
      <c r="Z980" s="175"/>
      <c r="AA980" s="175"/>
      <c r="AB980" s="175"/>
      <c r="AC980" s="175"/>
      <c r="AD980" s="330"/>
      <c r="AE980" s="330"/>
      <c r="AF980" s="330"/>
      <c r="AG980" s="330"/>
      <c r="AH980" s="330"/>
      <c r="AI980" s="173"/>
      <c r="AJ980" s="173"/>
      <c r="AK980" s="173"/>
      <c r="AL980" s="173"/>
      <c r="AM980" s="330"/>
      <c r="AN980" s="330"/>
      <c r="AO980" s="194"/>
      <c r="AP980" s="330"/>
      <c r="AQ980" s="330"/>
    </row>
    <row r="981" spans="2:43">
      <c r="B981" s="330"/>
      <c r="C981" s="330"/>
      <c r="D981" s="330"/>
      <c r="E981" s="330"/>
      <c r="F981" s="330"/>
      <c r="G981" s="330"/>
      <c r="H981" s="330"/>
      <c r="I981" s="330"/>
      <c r="J981" s="330"/>
      <c r="K981" s="196"/>
      <c r="L981" s="1118"/>
      <c r="M981" s="1119"/>
      <c r="N981" s="1118"/>
      <c r="O981" s="1119"/>
      <c r="P981" s="184"/>
      <c r="Q981" s="184"/>
      <c r="R981" s="184"/>
      <c r="S981" s="175"/>
      <c r="T981" s="175"/>
      <c r="U981" s="175"/>
      <c r="V981" s="175"/>
      <c r="W981" s="175"/>
      <c r="X981" s="175"/>
      <c r="Y981" s="175"/>
      <c r="Z981" s="175"/>
      <c r="AA981" s="175"/>
      <c r="AB981" s="175"/>
      <c r="AC981" s="175"/>
      <c r="AD981" s="330"/>
      <c r="AE981" s="330"/>
      <c r="AF981" s="330"/>
      <c r="AG981" s="330"/>
      <c r="AH981" s="330"/>
      <c r="AI981" s="173"/>
      <c r="AJ981" s="173"/>
      <c r="AK981" s="173"/>
      <c r="AL981" s="173"/>
      <c r="AM981" s="330"/>
      <c r="AN981" s="330"/>
      <c r="AO981" s="194"/>
      <c r="AP981" s="330"/>
      <c r="AQ981" s="330"/>
    </row>
    <row r="982" spans="2:43">
      <c r="B982" s="330"/>
      <c r="C982" s="330"/>
      <c r="D982" s="330"/>
      <c r="E982" s="330"/>
      <c r="F982" s="330"/>
      <c r="G982" s="330"/>
      <c r="H982" s="330"/>
      <c r="I982" s="330"/>
      <c r="J982" s="330"/>
      <c r="K982" s="196"/>
      <c r="L982" s="1118"/>
      <c r="M982" s="1119"/>
      <c r="N982" s="1118"/>
      <c r="O982" s="1119"/>
      <c r="P982" s="184"/>
      <c r="Q982" s="184"/>
      <c r="R982" s="184"/>
      <c r="S982" s="175"/>
      <c r="T982" s="175"/>
      <c r="U982" s="175"/>
      <c r="V982" s="175"/>
      <c r="W982" s="175"/>
      <c r="X982" s="175"/>
      <c r="Y982" s="175"/>
      <c r="Z982" s="175"/>
      <c r="AA982" s="175"/>
      <c r="AB982" s="175"/>
      <c r="AC982" s="175"/>
      <c r="AD982" s="330"/>
      <c r="AE982" s="330"/>
      <c r="AF982" s="330"/>
      <c r="AG982" s="330"/>
      <c r="AH982" s="330"/>
      <c r="AI982" s="173"/>
      <c r="AJ982" s="173"/>
      <c r="AK982" s="173"/>
      <c r="AL982" s="173"/>
      <c r="AM982" s="330"/>
      <c r="AN982" s="330"/>
      <c r="AO982" s="194"/>
      <c r="AP982" s="330"/>
      <c r="AQ982" s="330"/>
    </row>
    <row r="983" spans="2:43">
      <c r="B983" s="330"/>
      <c r="C983" s="330"/>
      <c r="D983" s="330"/>
      <c r="E983" s="330"/>
      <c r="F983" s="330"/>
      <c r="G983" s="330"/>
      <c r="H983" s="330"/>
      <c r="I983" s="330"/>
      <c r="J983" s="330"/>
      <c r="K983" s="196"/>
      <c r="L983" s="1118"/>
      <c r="M983" s="1119"/>
      <c r="N983" s="1118"/>
      <c r="O983" s="1119"/>
      <c r="P983" s="184"/>
      <c r="Q983" s="184"/>
      <c r="R983" s="184"/>
      <c r="S983" s="175"/>
      <c r="T983" s="175"/>
      <c r="U983" s="175"/>
      <c r="V983" s="175"/>
      <c r="W983" s="175"/>
      <c r="X983" s="175"/>
      <c r="Y983" s="175"/>
      <c r="Z983" s="175"/>
      <c r="AA983" s="175"/>
      <c r="AB983" s="175"/>
      <c r="AC983" s="175"/>
      <c r="AD983" s="330"/>
      <c r="AE983" s="330"/>
      <c r="AF983" s="330"/>
      <c r="AG983" s="330"/>
      <c r="AH983" s="330"/>
      <c r="AI983" s="173"/>
      <c r="AJ983" s="173"/>
      <c r="AK983" s="173"/>
      <c r="AL983" s="173"/>
      <c r="AM983" s="330"/>
      <c r="AN983" s="330"/>
      <c r="AO983" s="194"/>
      <c r="AP983" s="330"/>
      <c r="AQ983" s="330"/>
    </row>
    <row r="984" spans="2:43">
      <c r="B984" s="330"/>
      <c r="C984" s="330"/>
      <c r="D984" s="330"/>
      <c r="E984" s="330"/>
      <c r="F984" s="330"/>
      <c r="G984" s="330"/>
      <c r="H984" s="330"/>
      <c r="I984" s="330"/>
      <c r="J984" s="330"/>
      <c r="K984" s="196"/>
      <c r="L984" s="1118"/>
      <c r="M984" s="1119"/>
      <c r="N984" s="1118"/>
      <c r="O984" s="1119"/>
      <c r="P984" s="184"/>
      <c r="Q984" s="184"/>
      <c r="R984" s="184"/>
      <c r="S984" s="175"/>
      <c r="T984" s="175"/>
      <c r="U984" s="175"/>
      <c r="V984" s="175"/>
      <c r="W984" s="175"/>
      <c r="X984" s="175"/>
      <c r="Y984" s="175"/>
      <c r="Z984" s="175"/>
      <c r="AA984" s="175"/>
      <c r="AB984" s="175"/>
      <c r="AC984" s="175"/>
      <c r="AD984" s="330"/>
      <c r="AE984" s="330"/>
      <c r="AF984" s="330"/>
      <c r="AG984" s="330"/>
      <c r="AH984" s="330"/>
      <c r="AI984" s="173"/>
      <c r="AJ984" s="173"/>
      <c r="AK984" s="173"/>
      <c r="AL984" s="173"/>
      <c r="AM984" s="330"/>
      <c r="AN984" s="330"/>
      <c r="AO984" s="194"/>
      <c r="AP984" s="330"/>
      <c r="AQ984" s="330"/>
    </row>
    <row r="985" spans="2:43">
      <c r="B985" s="330"/>
      <c r="C985" s="330"/>
      <c r="D985" s="330"/>
      <c r="E985" s="330"/>
      <c r="F985" s="330"/>
      <c r="G985" s="330"/>
      <c r="H985" s="330"/>
      <c r="I985" s="330"/>
      <c r="J985" s="330"/>
      <c r="K985" s="196"/>
      <c r="L985" s="1118"/>
      <c r="M985" s="1119"/>
      <c r="N985" s="1118"/>
      <c r="O985" s="1119"/>
      <c r="P985" s="184"/>
      <c r="Q985" s="184"/>
      <c r="R985" s="184"/>
      <c r="S985" s="175"/>
      <c r="T985" s="175"/>
      <c r="U985" s="175"/>
      <c r="V985" s="175"/>
      <c r="W985" s="175"/>
      <c r="X985" s="175"/>
      <c r="Y985" s="175"/>
      <c r="Z985" s="175"/>
      <c r="AA985" s="175"/>
      <c r="AB985" s="175"/>
      <c r="AC985" s="175"/>
      <c r="AD985" s="330"/>
      <c r="AE985" s="330"/>
      <c r="AF985" s="330"/>
      <c r="AG985" s="330"/>
      <c r="AH985" s="330"/>
      <c r="AI985" s="173"/>
      <c r="AJ985" s="173"/>
      <c r="AK985" s="173"/>
      <c r="AL985" s="173"/>
      <c r="AM985" s="330"/>
      <c r="AN985" s="330"/>
      <c r="AO985" s="194"/>
      <c r="AP985" s="330"/>
      <c r="AQ985" s="330"/>
    </row>
    <row r="986" spans="2:43">
      <c r="B986" s="330"/>
      <c r="C986" s="330"/>
      <c r="D986" s="330"/>
      <c r="E986" s="330"/>
      <c r="F986" s="330"/>
      <c r="G986" s="330"/>
      <c r="H986" s="330"/>
      <c r="I986" s="330"/>
      <c r="J986" s="330"/>
      <c r="K986" s="196"/>
      <c r="L986" s="1118"/>
      <c r="M986" s="1119"/>
      <c r="N986" s="1118"/>
      <c r="O986" s="1119"/>
      <c r="P986" s="184"/>
      <c r="Q986" s="184"/>
      <c r="R986" s="184"/>
      <c r="S986" s="175"/>
      <c r="T986" s="175"/>
      <c r="U986" s="175"/>
      <c r="V986" s="175"/>
      <c r="W986" s="175"/>
      <c r="X986" s="175"/>
      <c r="Y986" s="175"/>
      <c r="Z986" s="175"/>
      <c r="AA986" s="175"/>
      <c r="AB986" s="175"/>
      <c r="AC986" s="175"/>
      <c r="AD986" s="330"/>
      <c r="AE986" s="330"/>
      <c r="AF986" s="330"/>
      <c r="AG986" s="330"/>
      <c r="AH986" s="330"/>
      <c r="AI986" s="173"/>
      <c r="AJ986" s="173"/>
      <c r="AK986" s="173"/>
      <c r="AL986" s="173"/>
      <c r="AM986" s="330"/>
      <c r="AN986" s="330"/>
      <c r="AO986" s="194"/>
      <c r="AP986" s="330"/>
      <c r="AQ986" s="330"/>
    </row>
    <row r="987" spans="2:43">
      <c r="B987" s="330"/>
      <c r="C987" s="330"/>
      <c r="D987" s="330"/>
      <c r="E987" s="330"/>
      <c r="F987" s="330"/>
      <c r="G987" s="330"/>
      <c r="H987" s="330"/>
      <c r="I987" s="330"/>
      <c r="J987" s="330"/>
      <c r="K987" s="196"/>
      <c r="L987" s="1118"/>
      <c r="M987" s="1119"/>
      <c r="N987" s="1118"/>
      <c r="O987" s="1119"/>
      <c r="P987" s="184"/>
      <c r="Q987" s="184"/>
      <c r="R987" s="184"/>
      <c r="S987" s="175"/>
      <c r="T987" s="175"/>
      <c r="U987" s="175"/>
      <c r="V987" s="175"/>
      <c r="W987" s="175"/>
      <c r="X987" s="175"/>
      <c r="Y987" s="175"/>
      <c r="Z987" s="175"/>
      <c r="AA987" s="175"/>
      <c r="AB987" s="175"/>
      <c r="AC987" s="175"/>
      <c r="AD987" s="330"/>
      <c r="AE987" s="330"/>
      <c r="AF987" s="330"/>
      <c r="AG987" s="330"/>
      <c r="AH987" s="330"/>
      <c r="AI987" s="173"/>
      <c r="AJ987" s="173"/>
      <c r="AK987" s="173"/>
      <c r="AL987" s="173"/>
      <c r="AM987" s="330"/>
      <c r="AN987" s="330"/>
      <c r="AO987" s="194"/>
      <c r="AP987" s="330"/>
      <c r="AQ987" s="330"/>
    </row>
    <row r="988" spans="2:43">
      <c r="B988" s="330"/>
      <c r="C988" s="330"/>
      <c r="D988" s="330"/>
      <c r="E988" s="330"/>
      <c r="F988" s="330"/>
      <c r="G988" s="330"/>
      <c r="H988" s="330"/>
      <c r="I988" s="330"/>
      <c r="J988" s="330"/>
      <c r="K988" s="196"/>
      <c r="L988" s="1118"/>
      <c r="M988" s="1119"/>
      <c r="N988" s="1118"/>
      <c r="O988" s="1119"/>
      <c r="P988" s="184"/>
      <c r="Q988" s="184"/>
      <c r="R988" s="184"/>
      <c r="S988" s="175"/>
      <c r="T988" s="175"/>
      <c r="U988" s="175"/>
      <c r="V988" s="175"/>
      <c r="W988" s="175"/>
      <c r="X988" s="175"/>
      <c r="Y988" s="175"/>
      <c r="Z988" s="175"/>
      <c r="AA988" s="175"/>
      <c r="AB988" s="175"/>
      <c r="AC988" s="175"/>
      <c r="AD988" s="330"/>
      <c r="AE988" s="330"/>
      <c r="AF988" s="330"/>
      <c r="AG988" s="330"/>
      <c r="AH988" s="330"/>
      <c r="AI988" s="173"/>
      <c r="AJ988" s="173"/>
      <c r="AK988" s="173"/>
      <c r="AL988" s="173"/>
      <c r="AM988" s="330"/>
      <c r="AN988" s="330"/>
      <c r="AO988" s="194"/>
      <c r="AP988" s="330"/>
      <c r="AQ988" s="330"/>
    </row>
    <row r="989" spans="2:43">
      <c r="B989" s="330"/>
      <c r="C989" s="330"/>
      <c r="D989" s="330"/>
      <c r="E989" s="330"/>
      <c r="F989" s="330"/>
      <c r="G989" s="330"/>
      <c r="H989" s="330"/>
      <c r="I989" s="330"/>
      <c r="J989" s="330"/>
      <c r="K989" s="196"/>
      <c r="L989" s="1118"/>
      <c r="M989" s="1119"/>
      <c r="N989" s="1118"/>
      <c r="O989" s="1119"/>
      <c r="P989" s="184"/>
      <c r="Q989" s="184"/>
      <c r="R989" s="184"/>
      <c r="S989" s="175"/>
      <c r="T989" s="175"/>
      <c r="U989" s="175"/>
      <c r="V989" s="175"/>
      <c r="W989" s="175"/>
      <c r="X989" s="175"/>
      <c r="Y989" s="175"/>
      <c r="Z989" s="175"/>
      <c r="AA989" s="175"/>
      <c r="AB989" s="175"/>
      <c r="AC989" s="175"/>
      <c r="AD989" s="330"/>
      <c r="AE989" s="330"/>
      <c r="AF989" s="330"/>
      <c r="AG989" s="330"/>
      <c r="AH989" s="330"/>
      <c r="AI989" s="173"/>
      <c r="AJ989" s="173"/>
      <c r="AK989" s="173"/>
      <c r="AL989" s="173"/>
      <c r="AM989" s="330"/>
      <c r="AN989" s="330"/>
      <c r="AO989" s="194"/>
      <c r="AP989" s="330"/>
      <c r="AQ989" s="330"/>
    </row>
    <row r="990" spans="2:43">
      <c r="B990" s="330"/>
      <c r="C990" s="330"/>
      <c r="D990" s="330"/>
      <c r="E990" s="330"/>
      <c r="F990" s="330"/>
      <c r="G990" s="330"/>
      <c r="H990" s="330"/>
      <c r="I990" s="330"/>
      <c r="J990" s="330"/>
      <c r="K990" s="196"/>
      <c r="L990" s="1118"/>
      <c r="M990" s="1119"/>
      <c r="N990" s="1118"/>
      <c r="O990" s="1119"/>
      <c r="P990" s="184"/>
      <c r="Q990" s="184"/>
      <c r="R990" s="184"/>
      <c r="S990" s="175"/>
      <c r="T990" s="175"/>
      <c r="U990" s="175"/>
      <c r="V990" s="175"/>
      <c r="W990" s="175"/>
      <c r="X990" s="175"/>
      <c r="Y990" s="175"/>
      <c r="Z990" s="175"/>
      <c r="AA990" s="175"/>
      <c r="AB990" s="175"/>
      <c r="AC990" s="175"/>
      <c r="AD990" s="330"/>
      <c r="AE990" s="330"/>
      <c r="AF990" s="330"/>
      <c r="AG990" s="330"/>
      <c r="AH990" s="330"/>
      <c r="AI990" s="173"/>
      <c r="AJ990" s="173"/>
      <c r="AK990" s="173"/>
      <c r="AL990" s="173"/>
      <c r="AM990" s="330"/>
      <c r="AN990" s="330"/>
      <c r="AO990" s="194"/>
      <c r="AP990" s="330"/>
      <c r="AQ990" s="330"/>
    </row>
    <row r="991" spans="2:43">
      <c r="B991" s="330"/>
      <c r="C991" s="330"/>
      <c r="D991" s="330"/>
      <c r="E991" s="330"/>
      <c r="F991" s="330"/>
      <c r="G991" s="330"/>
      <c r="H991" s="330"/>
      <c r="I991" s="330"/>
      <c r="J991" s="330"/>
      <c r="K991" s="196"/>
      <c r="L991" s="1118"/>
      <c r="M991" s="1119"/>
      <c r="N991" s="1118"/>
      <c r="O991" s="1119"/>
      <c r="P991" s="184"/>
      <c r="Q991" s="184"/>
      <c r="R991" s="184"/>
      <c r="S991" s="175"/>
      <c r="T991" s="175"/>
      <c r="U991" s="175"/>
      <c r="V991" s="175"/>
      <c r="W991" s="175"/>
      <c r="X991" s="175"/>
      <c r="Y991" s="175"/>
      <c r="Z991" s="175"/>
      <c r="AA991" s="175"/>
      <c r="AB991" s="175"/>
      <c r="AC991" s="175"/>
      <c r="AD991" s="330"/>
      <c r="AE991" s="330"/>
      <c r="AF991" s="330"/>
      <c r="AG991" s="330"/>
      <c r="AH991" s="330"/>
      <c r="AI991" s="173"/>
      <c r="AJ991" s="173"/>
      <c r="AK991" s="173"/>
      <c r="AL991" s="173"/>
      <c r="AM991" s="330"/>
      <c r="AN991" s="330"/>
      <c r="AO991" s="194"/>
      <c r="AP991" s="330"/>
      <c r="AQ991" s="330"/>
    </row>
    <row r="992" spans="2:43">
      <c r="B992" s="330"/>
      <c r="C992" s="330"/>
      <c r="D992" s="330"/>
      <c r="E992" s="330"/>
      <c r="F992" s="330"/>
      <c r="G992" s="330"/>
      <c r="H992" s="330"/>
      <c r="I992" s="330"/>
      <c r="J992" s="330"/>
      <c r="K992" s="196"/>
      <c r="L992" s="1118"/>
      <c r="M992" s="1119"/>
      <c r="N992" s="1118"/>
      <c r="O992" s="1119"/>
      <c r="P992" s="184"/>
      <c r="Q992" s="184"/>
      <c r="R992" s="184"/>
      <c r="S992" s="175"/>
      <c r="T992" s="175"/>
      <c r="U992" s="175"/>
      <c r="V992" s="175"/>
      <c r="W992" s="175"/>
      <c r="X992" s="175"/>
      <c r="Y992" s="175"/>
      <c r="Z992" s="175"/>
      <c r="AA992" s="175"/>
      <c r="AB992" s="175"/>
      <c r="AC992" s="175"/>
      <c r="AD992" s="330"/>
      <c r="AE992" s="330"/>
      <c r="AF992" s="330"/>
      <c r="AG992" s="330"/>
      <c r="AH992" s="330"/>
      <c r="AI992" s="173"/>
      <c r="AJ992" s="173"/>
      <c r="AK992" s="173"/>
      <c r="AL992" s="173"/>
      <c r="AM992" s="330"/>
      <c r="AN992" s="330"/>
      <c r="AO992" s="194"/>
      <c r="AP992" s="330"/>
      <c r="AQ992" s="330"/>
    </row>
    <row r="993" spans="2:43">
      <c r="B993" s="330"/>
      <c r="C993" s="330"/>
      <c r="D993" s="330"/>
      <c r="E993" s="330"/>
      <c r="F993" s="330"/>
      <c r="G993" s="330"/>
      <c r="H993" s="330"/>
      <c r="I993" s="330"/>
      <c r="J993" s="330"/>
      <c r="K993" s="196"/>
      <c r="L993" s="1118"/>
      <c r="M993" s="1119"/>
      <c r="N993" s="1118"/>
      <c r="O993" s="1119"/>
      <c r="P993" s="184"/>
      <c r="Q993" s="184"/>
      <c r="R993" s="184"/>
      <c r="S993" s="175"/>
      <c r="T993" s="175"/>
      <c r="U993" s="175"/>
      <c r="V993" s="175"/>
      <c r="W993" s="175"/>
      <c r="X993" s="175"/>
      <c r="Y993" s="175"/>
      <c r="Z993" s="175"/>
      <c r="AA993" s="175"/>
      <c r="AB993" s="175"/>
      <c r="AC993" s="175"/>
      <c r="AD993" s="330"/>
      <c r="AE993" s="330"/>
      <c r="AF993" s="330"/>
      <c r="AG993" s="330"/>
      <c r="AH993" s="330"/>
      <c r="AI993" s="173"/>
      <c r="AJ993" s="173"/>
      <c r="AK993" s="173"/>
      <c r="AL993" s="173"/>
      <c r="AM993" s="330"/>
      <c r="AN993" s="330"/>
      <c r="AO993" s="194"/>
      <c r="AP993" s="330"/>
      <c r="AQ993" s="330"/>
    </row>
    <row r="994" spans="2:43">
      <c r="B994" s="330"/>
      <c r="C994" s="330"/>
      <c r="D994" s="330"/>
      <c r="E994" s="330"/>
      <c r="F994" s="330"/>
      <c r="G994" s="330"/>
      <c r="H994" s="330"/>
      <c r="I994" s="330"/>
      <c r="J994" s="330"/>
      <c r="K994" s="196"/>
      <c r="L994" s="1118"/>
      <c r="M994" s="1119"/>
      <c r="N994" s="1118"/>
      <c r="O994" s="1119"/>
      <c r="P994" s="184"/>
      <c r="Q994" s="184"/>
      <c r="R994" s="184"/>
      <c r="S994" s="175"/>
      <c r="T994" s="175"/>
      <c r="U994" s="175"/>
      <c r="V994" s="175"/>
      <c r="W994" s="175"/>
      <c r="X994" s="175"/>
      <c r="Y994" s="175"/>
      <c r="Z994" s="175"/>
      <c r="AA994" s="175"/>
      <c r="AB994" s="175"/>
      <c r="AC994" s="175"/>
      <c r="AD994" s="330"/>
      <c r="AE994" s="330"/>
      <c r="AF994" s="330"/>
      <c r="AG994" s="330"/>
      <c r="AH994" s="330"/>
      <c r="AI994" s="173"/>
      <c r="AJ994" s="173"/>
      <c r="AK994" s="173"/>
      <c r="AL994" s="173"/>
      <c r="AM994" s="330"/>
      <c r="AN994" s="330"/>
      <c r="AO994" s="194"/>
      <c r="AP994" s="330"/>
      <c r="AQ994" s="330"/>
    </row>
    <row r="995" spans="2:43">
      <c r="B995" s="330"/>
      <c r="C995" s="330"/>
      <c r="D995" s="330"/>
      <c r="E995" s="330"/>
      <c r="F995" s="330"/>
      <c r="G995" s="330"/>
      <c r="H995" s="330"/>
      <c r="I995" s="330"/>
      <c r="J995" s="330"/>
      <c r="K995" s="196"/>
      <c r="L995" s="1118"/>
      <c r="M995" s="1119"/>
      <c r="N995" s="1118"/>
      <c r="O995" s="1119"/>
      <c r="P995" s="184"/>
      <c r="Q995" s="184"/>
      <c r="R995" s="184"/>
      <c r="S995" s="175"/>
      <c r="T995" s="175"/>
      <c r="U995" s="175"/>
      <c r="V995" s="175"/>
      <c r="W995" s="175"/>
      <c r="X995" s="175"/>
      <c r="Y995" s="175"/>
      <c r="Z995" s="175"/>
      <c r="AA995" s="175"/>
      <c r="AB995" s="175"/>
      <c r="AC995" s="175"/>
      <c r="AD995" s="330"/>
      <c r="AE995" s="330"/>
      <c r="AF995" s="330"/>
      <c r="AG995" s="330"/>
      <c r="AH995" s="330"/>
      <c r="AI995" s="173"/>
      <c r="AJ995" s="173"/>
      <c r="AK995" s="173"/>
      <c r="AL995" s="173"/>
      <c r="AM995" s="330"/>
      <c r="AN995" s="330"/>
      <c r="AO995" s="194"/>
      <c r="AP995" s="330"/>
      <c r="AQ995" s="330"/>
    </row>
    <row r="996" spans="2:43">
      <c r="B996" s="330"/>
      <c r="C996" s="330"/>
      <c r="D996" s="330"/>
      <c r="E996" s="330"/>
      <c r="F996" s="330"/>
      <c r="G996" s="330"/>
      <c r="H996" s="330"/>
      <c r="I996" s="330"/>
      <c r="J996" s="330"/>
      <c r="K996" s="196"/>
      <c r="L996" s="1118"/>
      <c r="M996" s="1119"/>
      <c r="N996" s="1118"/>
      <c r="O996" s="1119"/>
      <c r="P996" s="184"/>
      <c r="Q996" s="184"/>
      <c r="R996" s="184"/>
      <c r="S996" s="175"/>
      <c r="T996" s="175"/>
      <c r="U996" s="175"/>
      <c r="V996" s="175"/>
      <c r="W996" s="175"/>
      <c r="X996" s="175"/>
      <c r="Y996" s="175"/>
      <c r="Z996" s="175"/>
      <c r="AA996" s="175"/>
      <c r="AB996" s="175"/>
      <c r="AC996" s="175"/>
      <c r="AD996" s="330"/>
      <c r="AE996" s="330"/>
      <c r="AF996" s="330"/>
      <c r="AG996" s="330"/>
      <c r="AH996" s="330"/>
      <c r="AI996" s="173"/>
      <c r="AJ996" s="173"/>
      <c r="AK996" s="173"/>
      <c r="AL996" s="173"/>
      <c r="AM996" s="330"/>
      <c r="AN996" s="330"/>
      <c r="AO996" s="194"/>
      <c r="AP996" s="330"/>
      <c r="AQ996" s="330"/>
    </row>
    <row r="997" spans="2:43">
      <c r="B997" s="330"/>
      <c r="C997" s="330"/>
      <c r="D997" s="330"/>
      <c r="E997" s="330"/>
      <c r="F997" s="330"/>
      <c r="G997" s="330"/>
      <c r="H997" s="330"/>
      <c r="I997" s="330"/>
      <c r="J997" s="330"/>
      <c r="K997" s="196"/>
      <c r="L997" s="1118"/>
      <c r="M997" s="1119"/>
      <c r="N997" s="1118"/>
      <c r="O997" s="1119"/>
      <c r="P997" s="184"/>
      <c r="Q997" s="184"/>
      <c r="R997" s="184"/>
      <c r="S997" s="175"/>
      <c r="T997" s="175"/>
      <c r="U997" s="175"/>
      <c r="V997" s="175"/>
      <c r="W997" s="175"/>
      <c r="X997" s="175"/>
      <c r="Y997" s="175"/>
      <c r="Z997" s="175"/>
      <c r="AA997" s="175"/>
      <c r="AB997" s="175"/>
      <c r="AC997" s="175"/>
      <c r="AD997" s="330"/>
      <c r="AE997" s="330"/>
      <c r="AF997" s="330"/>
      <c r="AG997" s="330"/>
      <c r="AH997" s="330"/>
      <c r="AI997" s="173"/>
      <c r="AJ997" s="173"/>
      <c r="AK997" s="173"/>
      <c r="AL997" s="173"/>
      <c r="AM997" s="330"/>
      <c r="AN997" s="330"/>
      <c r="AO997" s="194"/>
      <c r="AP997" s="330"/>
      <c r="AQ997" s="330"/>
    </row>
    <row r="998" spans="2:43">
      <c r="B998" s="330"/>
      <c r="C998" s="330"/>
      <c r="D998" s="330"/>
      <c r="E998" s="330"/>
      <c r="F998" s="330"/>
      <c r="G998" s="330"/>
      <c r="H998" s="330"/>
      <c r="I998" s="330"/>
      <c r="J998" s="330"/>
      <c r="K998" s="196"/>
      <c r="L998" s="1118"/>
      <c r="M998" s="1119"/>
      <c r="N998" s="1118"/>
      <c r="O998" s="1119"/>
      <c r="P998" s="184"/>
      <c r="Q998" s="184"/>
      <c r="R998" s="184"/>
      <c r="S998" s="175"/>
      <c r="T998" s="175"/>
      <c r="U998" s="175"/>
      <c r="V998" s="175"/>
      <c r="W998" s="175"/>
      <c r="X998" s="175"/>
      <c r="Y998" s="175"/>
      <c r="Z998" s="175"/>
      <c r="AA998" s="175"/>
      <c r="AB998" s="175"/>
      <c r="AC998" s="175"/>
      <c r="AD998" s="330"/>
      <c r="AE998" s="330"/>
      <c r="AF998" s="330"/>
      <c r="AG998" s="330"/>
      <c r="AH998" s="330"/>
      <c r="AI998" s="173"/>
      <c r="AJ998" s="173"/>
      <c r="AK998" s="173"/>
      <c r="AL998" s="173"/>
      <c r="AM998" s="330"/>
      <c r="AN998" s="330"/>
      <c r="AO998" s="194"/>
      <c r="AP998" s="330"/>
      <c r="AQ998" s="330"/>
    </row>
    <row r="999" spans="2:43">
      <c r="B999" s="330"/>
      <c r="C999" s="330"/>
      <c r="D999" s="330"/>
      <c r="E999" s="330"/>
      <c r="F999" s="330"/>
      <c r="G999" s="330"/>
      <c r="H999" s="330"/>
      <c r="I999" s="330"/>
      <c r="J999" s="330"/>
      <c r="K999" s="196"/>
      <c r="L999" s="1118"/>
      <c r="M999" s="1119"/>
      <c r="N999" s="1118"/>
      <c r="O999" s="1119"/>
      <c r="P999" s="184"/>
      <c r="Q999" s="184"/>
      <c r="R999" s="184"/>
      <c r="S999" s="175"/>
      <c r="T999" s="175"/>
      <c r="U999" s="175"/>
      <c r="V999" s="175"/>
      <c r="W999" s="175"/>
      <c r="X999" s="175"/>
      <c r="Y999" s="175"/>
      <c r="Z999" s="175"/>
      <c r="AA999" s="175"/>
      <c r="AB999" s="175"/>
      <c r="AC999" s="175"/>
      <c r="AD999" s="330"/>
      <c r="AE999" s="330"/>
      <c r="AF999" s="330"/>
      <c r="AG999" s="330"/>
      <c r="AH999" s="330"/>
      <c r="AI999" s="173"/>
      <c r="AJ999" s="173"/>
      <c r="AK999" s="173"/>
      <c r="AL999" s="173"/>
      <c r="AM999" s="330"/>
      <c r="AN999" s="330"/>
      <c r="AO999" s="194"/>
      <c r="AP999" s="330"/>
      <c r="AQ999" s="330"/>
    </row>
    <row r="1000" spans="2:43">
      <c r="B1000" s="330"/>
      <c r="C1000" s="330"/>
      <c r="D1000" s="330"/>
      <c r="E1000" s="330"/>
      <c r="F1000" s="330"/>
      <c r="G1000" s="330"/>
      <c r="H1000" s="330"/>
      <c r="I1000" s="330"/>
      <c r="J1000" s="330"/>
      <c r="K1000" s="196"/>
      <c r="L1000" s="1118"/>
      <c r="M1000" s="1119"/>
      <c r="N1000" s="1118"/>
      <c r="O1000" s="1119"/>
      <c r="P1000" s="184"/>
      <c r="Q1000" s="184"/>
      <c r="R1000" s="184"/>
      <c r="S1000" s="175"/>
      <c r="T1000" s="175"/>
      <c r="U1000" s="175"/>
      <c r="V1000" s="175"/>
      <c r="W1000" s="175"/>
      <c r="X1000" s="175"/>
      <c r="Y1000" s="175"/>
      <c r="Z1000" s="175"/>
      <c r="AA1000" s="175"/>
      <c r="AB1000" s="175"/>
      <c r="AC1000" s="175"/>
      <c r="AD1000" s="330"/>
      <c r="AE1000" s="330"/>
      <c r="AF1000" s="330"/>
      <c r="AG1000" s="330"/>
      <c r="AH1000" s="330"/>
      <c r="AI1000" s="173"/>
      <c r="AJ1000" s="173"/>
      <c r="AK1000" s="173"/>
      <c r="AL1000" s="173"/>
      <c r="AM1000" s="330"/>
      <c r="AN1000" s="330"/>
      <c r="AO1000" s="194"/>
      <c r="AP1000" s="330"/>
      <c r="AQ1000" s="330"/>
    </row>
    <row r="1001" spans="2:43">
      <c r="B1001" s="330"/>
      <c r="C1001" s="330"/>
      <c r="D1001" s="330"/>
      <c r="E1001" s="330"/>
      <c r="F1001" s="330"/>
      <c r="G1001" s="330"/>
      <c r="H1001" s="330"/>
      <c r="I1001" s="330"/>
      <c r="J1001" s="330"/>
      <c r="K1001" s="196"/>
      <c r="L1001" s="1118"/>
      <c r="M1001" s="1119"/>
      <c r="N1001" s="1118"/>
      <c r="O1001" s="1119"/>
      <c r="P1001" s="184"/>
      <c r="Q1001" s="184"/>
      <c r="R1001" s="184"/>
      <c r="S1001" s="175"/>
      <c r="T1001" s="175"/>
      <c r="U1001" s="175"/>
      <c r="V1001" s="175"/>
      <c r="W1001" s="175"/>
      <c r="X1001" s="175"/>
      <c r="Y1001" s="175"/>
      <c r="Z1001" s="175"/>
      <c r="AA1001" s="175"/>
      <c r="AB1001" s="175"/>
      <c r="AC1001" s="175"/>
      <c r="AD1001" s="330"/>
      <c r="AE1001" s="330"/>
      <c r="AF1001" s="330"/>
      <c r="AG1001" s="330"/>
      <c r="AH1001" s="330"/>
      <c r="AI1001" s="173"/>
      <c r="AJ1001" s="173"/>
      <c r="AK1001" s="173"/>
      <c r="AL1001" s="173"/>
      <c r="AM1001" s="330"/>
      <c r="AN1001" s="330"/>
      <c r="AO1001" s="194"/>
      <c r="AP1001" s="330"/>
      <c r="AQ1001" s="330"/>
    </row>
    <row r="1002" spans="2:43">
      <c r="B1002" s="330"/>
      <c r="C1002" s="330"/>
      <c r="D1002" s="330"/>
      <c r="E1002" s="330"/>
      <c r="F1002" s="330"/>
      <c r="G1002" s="330"/>
      <c r="H1002" s="330"/>
      <c r="I1002" s="330"/>
      <c r="J1002" s="330"/>
      <c r="K1002" s="196"/>
      <c r="L1002" s="1118"/>
      <c r="M1002" s="1119"/>
      <c r="N1002" s="1118"/>
      <c r="O1002" s="1119"/>
      <c r="P1002" s="184"/>
      <c r="Q1002" s="184"/>
      <c r="R1002" s="184"/>
      <c r="S1002" s="175"/>
      <c r="T1002" s="175"/>
      <c r="U1002" s="175"/>
      <c r="V1002" s="175"/>
      <c r="W1002" s="175"/>
      <c r="X1002" s="175"/>
      <c r="Y1002" s="175"/>
      <c r="Z1002" s="175"/>
      <c r="AA1002" s="175"/>
      <c r="AB1002" s="175"/>
      <c r="AC1002" s="175"/>
      <c r="AD1002" s="330"/>
      <c r="AE1002" s="330"/>
      <c r="AF1002" s="330"/>
      <c r="AG1002" s="330"/>
      <c r="AH1002" s="330"/>
      <c r="AI1002" s="173"/>
      <c r="AJ1002" s="173"/>
      <c r="AK1002" s="173"/>
      <c r="AL1002" s="173"/>
      <c r="AM1002" s="330"/>
      <c r="AN1002" s="330"/>
      <c r="AO1002" s="194"/>
      <c r="AP1002" s="330"/>
      <c r="AQ1002" s="330"/>
    </row>
    <row r="1003" spans="2:43">
      <c r="B1003" s="330"/>
      <c r="C1003" s="330"/>
      <c r="D1003" s="330"/>
      <c r="E1003" s="330"/>
      <c r="F1003" s="330"/>
      <c r="G1003" s="330"/>
      <c r="H1003" s="330"/>
      <c r="I1003" s="330"/>
      <c r="J1003" s="330"/>
      <c r="K1003" s="196"/>
      <c r="L1003" s="1118"/>
      <c r="M1003" s="1119"/>
      <c r="N1003" s="1118"/>
      <c r="O1003" s="1119"/>
      <c r="P1003" s="184"/>
      <c r="Q1003" s="184"/>
      <c r="R1003" s="184"/>
      <c r="S1003" s="175"/>
      <c r="T1003" s="175"/>
      <c r="U1003" s="175"/>
      <c r="V1003" s="175"/>
      <c r="W1003" s="175"/>
      <c r="X1003" s="175"/>
      <c r="Y1003" s="175"/>
      <c r="Z1003" s="175"/>
      <c r="AA1003" s="175"/>
      <c r="AB1003" s="175"/>
      <c r="AC1003" s="175"/>
      <c r="AD1003" s="330"/>
      <c r="AE1003" s="330"/>
      <c r="AF1003" s="330"/>
      <c r="AG1003" s="330"/>
      <c r="AH1003" s="330"/>
      <c r="AI1003" s="173"/>
      <c r="AJ1003" s="173"/>
      <c r="AK1003" s="173"/>
      <c r="AL1003" s="173"/>
      <c r="AM1003" s="330"/>
      <c r="AN1003" s="330"/>
      <c r="AO1003" s="194"/>
      <c r="AP1003" s="330"/>
      <c r="AQ1003" s="330"/>
    </row>
    <row r="1004" spans="2:43">
      <c r="B1004" s="330"/>
      <c r="C1004" s="330"/>
      <c r="D1004" s="330"/>
      <c r="E1004" s="330"/>
      <c r="F1004" s="330"/>
      <c r="G1004" s="330"/>
      <c r="H1004" s="330"/>
      <c r="I1004" s="330"/>
      <c r="J1004" s="330"/>
      <c r="K1004" s="196"/>
      <c r="L1004" s="1118"/>
      <c r="M1004" s="1119"/>
      <c r="N1004" s="1118"/>
      <c r="O1004" s="1119"/>
      <c r="P1004" s="184"/>
      <c r="Q1004" s="184"/>
      <c r="R1004" s="184"/>
      <c r="S1004" s="175"/>
      <c r="T1004" s="175"/>
      <c r="U1004" s="175"/>
      <c r="V1004" s="175"/>
      <c r="W1004" s="175"/>
      <c r="X1004" s="175"/>
      <c r="Y1004" s="175"/>
      <c r="Z1004" s="175"/>
      <c r="AA1004" s="175"/>
      <c r="AB1004" s="175"/>
      <c r="AC1004" s="175"/>
      <c r="AD1004" s="330"/>
      <c r="AE1004" s="330"/>
      <c r="AF1004" s="330"/>
      <c r="AG1004" s="330"/>
      <c r="AH1004" s="330"/>
      <c r="AI1004" s="173"/>
      <c r="AJ1004" s="173"/>
      <c r="AK1004" s="173"/>
      <c r="AL1004" s="173"/>
      <c r="AM1004" s="330"/>
      <c r="AN1004" s="330"/>
      <c r="AO1004" s="194"/>
      <c r="AP1004" s="330"/>
      <c r="AQ1004" s="330"/>
    </row>
    <row r="1005" spans="2:43">
      <c r="B1005" s="330"/>
      <c r="C1005" s="330"/>
      <c r="D1005" s="330"/>
      <c r="E1005" s="330"/>
      <c r="F1005" s="330"/>
      <c r="G1005" s="330"/>
      <c r="H1005" s="330"/>
      <c r="I1005" s="330"/>
      <c r="J1005" s="330"/>
      <c r="K1005" s="196"/>
      <c r="L1005" s="1118"/>
      <c r="M1005" s="1119"/>
      <c r="N1005" s="1118"/>
      <c r="O1005" s="1119"/>
      <c r="P1005" s="184"/>
      <c r="Q1005" s="184"/>
      <c r="R1005" s="184"/>
      <c r="S1005" s="175"/>
      <c r="T1005" s="175"/>
      <c r="U1005" s="175"/>
      <c r="V1005" s="175"/>
      <c r="W1005" s="175"/>
      <c r="X1005" s="175"/>
      <c r="Y1005" s="175"/>
      <c r="Z1005" s="175"/>
      <c r="AA1005" s="175"/>
      <c r="AB1005" s="175"/>
      <c r="AC1005" s="175"/>
      <c r="AD1005" s="330"/>
      <c r="AE1005" s="330"/>
      <c r="AF1005" s="330"/>
      <c r="AG1005" s="330"/>
      <c r="AH1005" s="330"/>
      <c r="AI1005" s="173"/>
      <c r="AJ1005" s="173"/>
      <c r="AK1005" s="173"/>
      <c r="AL1005" s="173"/>
      <c r="AM1005" s="330"/>
      <c r="AN1005" s="330"/>
      <c r="AO1005" s="194"/>
      <c r="AP1005" s="330"/>
      <c r="AQ1005" s="330"/>
    </row>
    <row r="1006" spans="2:43">
      <c r="B1006" s="330"/>
      <c r="C1006" s="330"/>
      <c r="D1006" s="330"/>
      <c r="E1006" s="330"/>
      <c r="F1006" s="330"/>
      <c r="G1006" s="330"/>
      <c r="H1006" s="330"/>
      <c r="I1006" s="330"/>
      <c r="J1006" s="330"/>
      <c r="K1006" s="196"/>
      <c r="L1006" s="1118"/>
      <c r="M1006" s="1119"/>
      <c r="N1006" s="1118"/>
      <c r="O1006" s="1119"/>
      <c r="P1006" s="184"/>
      <c r="Q1006" s="184"/>
      <c r="R1006" s="184"/>
      <c r="S1006" s="175"/>
      <c r="T1006" s="175"/>
      <c r="U1006" s="175"/>
      <c r="V1006" s="175"/>
      <c r="W1006" s="175"/>
      <c r="X1006" s="175"/>
      <c r="Y1006" s="175"/>
      <c r="Z1006" s="175"/>
      <c r="AA1006" s="175"/>
      <c r="AB1006" s="175"/>
      <c r="AC1006" s="175"/>
      <c r="AD1006" s="330"/>
      <c r="AE1006" s="330"/>
      <c r="AF1006" s="330"/>
      <c r="AG1006" s="330"/>
      <c r="AH1006" s="330"/>
      <c r="AI1006" s="173"/>
      <c r="AJ1006" s="173"/>
      <c r="AK1006" s="173"/>
      <c r="AL1006" s="173"/>
      <c r="AM1006" s="330"/>
      <c r="AN1006" s="330"/>
      <c r="AO1006" s="194"/>
      <c r="AP1006" s="330"/>
      <c r="AQ1006" s="330"/>
    </row>
    <row r="1007" spans="2:43">
      <c r="B1007" s="330"/>
      <c r="C1007" s="330"/>
      <c r="D1007" s="330"/>
      <c r="E1007" s="330"/>
      <c r="F1007" s="330"/>
      <c r="G1007" s="330"/>
      <c r="H1007" s="330"/>
      <c r="I1007" s="330"/>
      <c r="J1007" s="330"/>
      <c r="K1007" s="196"/>
      <c r="L1007" s="1118"/>
      <c r="M1007" s="1119"/>
      <c r="N1007" s="1118"/>
      <c r="O1007" s="1119"/>
      <c r="P1007" s="184"/>
      <c r="Q1007" s="184"/>
      <c r="R1007" s="184"/>
      <c r="S1007" s="175"/>
      <c r="T1007" s="175"/>
      <c r="U1007" s="175"/>
      <c r="V1007" s="175"/>
      <c r="W1007" s="175"/>
      <c r="X1007" s="175"/>
      <c r="Y1007" s="175"/>
      <c r="Z1007" s="175"/>
      <c r="AA1007" s="175"/>
      <c r="AB1007" s="175"/>
      <c r="AC1007" s="175"/>
      <c r="AD1007" s="330"/>
      <c r="AE1007" s="330"/>
      <c r="AF1007" s="330"/>
      <c r="AG1007" s="330"/>
      <c r="AH1007" s="330"/>
      <c r="AI1007" s="173"/>
      <c r="AJ1007" s="173"/>
      <c r="AK1007" s="173"/>
      <c r="AL1007" s="173"/>
      <c r="AM1007" s="330"/>
      <c r="AN1007" s="330"/>
      <c r="AO1007" s="194"/>
      <c r="AP1007" s="330"/>
      <c r="AQ1007" s="330"/>
    </row>
    <row r="1008" spans="2:43">
      <c r="B1008" s="330"/>
      <c r="C1008" s="330"/>
      <c r="D1008" s="330"/>
      <c r="E1008" s="330"/>
      <c r="F1008" s="330"/>
      <c r="G1008" s="330"/>
      <c r="H1008" s="330"/>
      <c r="I1008" s="330"/>
      <c r="J1008" s="330"/>
      <c r="K1008" s="196"/>
      <c r="L1008" s="1118"/>
      <c r="M1008" s="1119"/>
      <c r="N1008" s="1118"/>
      <c r="O1008" s="1119"/>
      <c r="P1008" s="184"/>
      <c r="Q1008" s="184"/>
      <c r="R1008" s="184"/>
      <c r="S1008" s="175"/>
      <c r="T1008" s="175"/>
      <c r="U1008" s="175"/>
      <c r="V1008" s="175"/>
      <c r="W1008" s="175"/>
      <c r="X1008" s="175"/>
      <c r="Y1008" s="175"/>
      <c r="Z1008" s="175"/>
      <c r="AA1008" s="175"/>
      <c r="AB1008" s="175"/>
      <c r="AC1008" s="175"/>
      <c r="AD1008" s="330"/>
      <c r="AE1008" s="330"/>
      <c r="AF1008" s="330"/>
      <c r="AG1008" s="330"/>
      <c r="AH1008" s="330"/>
      <c r="AI1008" s="173"/>
      <c r="AJ1008" s="173"/>
      <c r="AK1008" s="173"/>
      <c r="AL1008" s="173"/>
      <c r="AM1008" s="330"/>
      <c r="AN1008" s="330"/>
      <c r="AO1008" s="194"/>
      <c r="AP1008" s="330"/>
      <c r="AQ1008" s="330"/>
    </row>
    <row r="1009" spans="2:43">
      <c r="B1009" s="330"/>
      <c r="C1009" s="330"/>
      <c r="D1009" s="330"/>
      <c r="E1009" s="330"/>
      <c r="F1009" s="330"/>
      <c r="G1009" s="330"/>
      <c r="H1009" s="330"/>
      <c r="I1009" s="330"/>
      <c r="J1009" s="330"/>
      <c r="K1009" s="196"/>
      <c r="L1009" s="1118"/>
      <c r="M1009" s="1119"/>
      <c r="N1009" s="1118"/>
      <c r="O1009" s="1119"/>
      <c r="P1009" s="184"/>
      <c r="Q1009" s="184"/>
      <c r="R1009" s="184"/>
      <c r="S1009" s="175"/>
      <c r="T1009" s="175"/>
      <c r="U1009" s="175"/>
      <c r="V1009" s="175"/>
      <c r="W1009" s="175"/>
      <c r="X1009" s="175"/>
      <c r="Y1009" s="175"/>
      <c r="Z1009" s="175"/>
      <c r="AA1009" s="175"/>
      <c r="AB1009" s="175"/>
      <c r="AC1009" s="175"/>
      <c r="AD1009" s="330"/>
      <c r="AE1009" s="330"/>
      <c r="AF1009" s="330"/>
      <c r="AG1009" s="330"/>
      <c r="AH1009" s="330"/>
      <c r="AI1009" s="173"/>
      <c r="AJ1009" s="173"/>
      <c r="AK1009" s="173"/>
      <c r="AL1009" s="173"/>
      <c r="AM1009" s="330"/>
      <c r="AN1009" s="330"/>
      <c r="AO1009" s="194"/>
      <c r="AP1009" s="330"/>
      <c r="AQ1009" s="330"/>
    </row>
    <row r="1010" spans="2:43">
      <c r="B1010" s="330"/>
      <c r="C1010" s="330"/>
      <c r="D1010" s="330"/>
      <c r="E1010" s="330"/>
      <c r="F1010" s="330"/>
      <c r="G1010" s="330"/>
      <c r="H1010" s="330"/>
      <c r="I1010" s="330"/>
      <c r="J1010" s="330"/>
      <c r="K1010" s="196"/>
      <c r="L1010" s="1118"/>
      <c r="M1010" s="1119"/>
      <c r="N1010" s="1118"/>
      <c r="O1010" s="1119"/>
      <c r="P1010" s="184"/>
      <c r="Q1010" s="184"/>
      <c r="R1010" s="184"/>
      <c r="S1010" s="175"/>
      <c r="T1010" s="175"/>
      <c r="U1010" s="175"/>
      <c r="V1010" s="175"/>
      <c r="W1010" s="175"/>
      <c r="X1010" s="175"/>
      <c r="Y1010" s="175"/>
      <c r="Z1010" s="175"/>
      <c r="AA1010" s="175"/>
      <c r="AB1010" s="175"/>
      <c r="AC1010" s="175"/>
      <c r="AD1010" s="330"/>
      <c r="AE1010" s="330"/>
      <c r="AF1010" s="330"/>
      <c r="AG1010" s="330"/>
      <c r="AH1010" s="330"/>
      <c r="AI1010" s="173"/>
      <c r="AJ1010" s="173"/>
      <c r="AK1010" s="173"/>
      <c r="AL1010" s="173"/>
      <c r="AM1010" s="330"/>
      <c r="AN1010" s="330"/>
      <c r="AO1010" s="194"/>
      <c r="AP1010" s="330"/>
      <c r="AQ1010" s="330"/>
    </row>
    <row r="1011" spans="2:43">
      <c r="B1011" s="330"/>
      <c r="C1011" s="330"/>
      <c r="D1011" s="330"/>
      <c r="E1011" s="330"/>
      <c r="F1011" s="330"/>
      <c r="G1011" s="330"/>
      <c r="H1011" s="330"/>
      <c r="I1011" s="330"/>
      <c r="J1011" s="330"/>
      <c r="K1011" s="196"/>
      <c r="L1011" s="1118"/>
      <c r="M1011" s="1119"/>
      <c r="N1011" s="1118"/>
      <c r="O1011" s="1119"/>
      <c r="P1011" s="184"/>
      <c r="Q1011" s="184"/>
      <c r="R1011" s="184"/>
      <c r="S1011" s="175"/>
      <c r="T1011" s="175"/>
      <c r="U1011" s="175"/>
      <c r="V1011" s="175"/>
      <c r="W1011" s="175"/>
      <c r="X1011" s="175"/>
      <c r="Y1011" s="175"/>
      <c r="Z1011" s="175"/>
      <c r="AA1011" s="175"/>
      <c r="AB1011" s="175"/>
      <c r="AC1011" s="175"/>
      <c r="AD1011" s="330"/>
      <c r="AE1011" s="330"/>
      <c r="AF1011" s="330"/>
      <c r="AG1011" s="330"/>
      <c r="AH1011" s="330"/>
      <c r="AI1011" s="173"/>
      <c r="AJ1011" s="173"/>
      <c r="AK1011" s="173"/>
      <c r="AL1011" s="173"/>
      <c r="AM1011" s="330"/>
      <c r="AN1011" s="330"/>
      <c r="AO1011" s="194"/>
      <c r="AP1011" s="330"/>
      <c r="AQ1011" s="330"/>
    </row>
    <row r="1012" spans="2:43">
      <c r="B1012" s="330"/>
      <c r="C1012" s="330"/>
      <c r="D1012" s="330"/>
      <c r="E1012" s="330"/>
      <c r="F1012" s="330"/>
      <c r="G1012" s="330"/>
      <c r="H1012" s="330"/>
      <c r="I1012" s="330"/>
      <c r="J1012" s="330"/>
      <c r="K1012" s="196"/>
      <c r="L1012" s="1118"/>
      <c r="M1012" s="1119"/>
      <c r="N1012" s="1118"/>
      <c r="O1012" s="1119"/>
      <c r="P1012" s="184"/>
      <c r="Q1012" s="184"/>
      <c r="R1012" s="184"/>
      <c r="S1012" s="175"/>
      <c r="T1012" s="175"/>
      <c r="U1012" s="175"/>
      <c r="V1012" s="175"/>
      <c r="W1012" s="175"/>
      <c r="X1012" s="175"/>
      <c r="Y1012" s="175"/>
      <c r="Z1012" s="175"/>
      <c r="AA1012" s="175"/>
      <c r="AB1012" s="175"/>
      <c r="AC1012" s="175"/>
      <c r="AD1012" s="330"/>
      <c r="AE1012" s="330"/>
      <c r="AF1012" s="330"/>
      <c r="AG1012" s="330"/>
      <c r="AH1012" s="330"/>
      <c r="AI1012" s="173"/>
      <c r="AJ1012" s="173"/>
      <c r="AK1012" s="173"/>
      <c r="AL1012" s="173"/>
      <c r="AM1012" s="330"/>
      <c r="AN1012" s="330"/>
      <c r="AO1012" s="194"/>
      <c r="AP1012" s="330"/>
      <c r="AQ1012" s="330"/>
    </row>
    <row r="1013" spans="2:43">
      <c r="B1013" s="330"/>
      <c r="C1013" s="330"/>
      <c r="D1013" s="330"/>
      <c r="E1013" s="330"/>
      <c r="F1013" s="330"/>
      <c r="G1013" s="330"/>
      <c r="H1013" s="330"/>
      <c r="I1013" s="330"/>
      <c r="J1013" s="330"/>
      <c r="K1013" s="196"/>
      <c r="L1013" s="1118"/>
      <c r="M1013" s="1119"/>
      <c r="N1013" s="1118"/>
      <c r="O1013" s="1119"/>
      <c r="P1013" s="184"/>
      <c r="Q1013" s="184"/>
      <c r="R1013" s="184"/>
      <c r="S1013" s="175"/>
      <c r="T1013" s="175"/>
      <c r="U1013" s="175"/>
      <c r="V1013" s="175"/>
      <c r="W1013" s="175"/>
      <c r="X1013" s="175"/>
      <c r="Y1013" s="175"/>
      <c r="Z1013" s="175"/>
      <c r="AA1013" s="175"/>
      <c r="AB1013" s="175"/>
      <c r="AC1013" s="175"/>
      <c r="AD1013" s="330"/>
      <c r="AE1013" s="330"/>
      <c r="AF1013" s="330"/>
      <c r="AG1013" s="330"/>
      <c r="AH1013" s="330"/>
      <c r="AI1013" s="173"/>
      <c r="AJ1013" s="173"/>
      <c r="AK1013" s="173"/>
      <c r="AL1013" s="173"/>
      <c r="AM1013" s="330"/>
      <c r="AN1013" s="330"/>
      <c r="AO1013" s="194"/>
      <c r="AP1013" s="330"/>
      <c r="AQ1013" s="330"/>
    </row>
    <row r="1014" spans="2:43">
      <c r="B1014" s="330"/>
      <c r="C1014" s="330"/>
      <c r="D1014" s="330"/>
      <c r="E1014" s="330"/>
      <c r="F1014" s="330"/>
      <c r="G1014" s="330"/>
      <c r="H1014" s="330"/>
      <c r="I1014" s="330"/>
      <c r="J1014" s="330"/>
      <c r="K1014" s="196"/>
      <c r="L1014" s="1118"/>
      <c r="M1014" s="1119"/>
      <c r="N1014" s="1118"/>
      <c r="O1014" s="1119"/>
      <c r="P1014" s="184"/>
      <c r="Q1014" s="184"/>
      <c r="R1014" s="184"/>
      <c r="S1014" s="175"/>
      <c r="T1014" s="175"/>
      <c r="U1014" s="175"/>
      <c r="V1014" s="175"/>
      <c r="W1014" s="175"/>
      <c r="X1014" s="175"/>
      <c r="Y1014" s="175"/>
      <c r="Z1014" s="175"/>
      <c r="AA1014" s="175"/>
      <c r="AB1014" s="175"/>
      <c r="AC1014" s="175"/>
      <c r="AD1014" s="330"/>
      <c r="AE1014" s="330"/>
      <c r="AF1014" s="330"/>
      <c r="AG1014" s="330"/>
      <c r="AH1014" s="330"/>
      <c r="AI1014" s="173"/>
      <c r="AJ1014" s="173"/>
      <c r="AK1014" s="173"/>
      <c r="AL1014" s="173"/>
      <c r="AM1014" s="330"/>
      <c r="AN1014" s="330"/>
      <c r="AO1014" s="194"/>
      <c r="AP1014" s="330"/>
      <c r="AQ1014" s="330"/>
    </row>
    <row r="1015" spans="2:43">
      <c r="B1015" s="330"/>
      <c r="C1015" s="330"/>
      <c r="D1015" s="330"/>
      <c r="E1015" s="330"/>
      <c r="F1015" s="330"/>
      <c r="G1015" s="330"/>
      <c r="H1015" s="330"/>
      <c r="I1015" s="330"/>
      <c r="J1015" s="330"/>
      <c r="K1015" s="196"/>
      <c r="L1015" s="1118"/>
      <c r="M1015" s="1119"/>
      <c r="N1015" s="1118"/>
      <c r="O1015" s="1119"/>
      <c r="P1015" s="184"/>
      <c r="Q1015" s="184"/>
      <c r="R1015" s="184"/>
      <c r="S1015" s="175"/>
      <c r="T1015" s="175"/>
      <c r="U1015" s="175"/>
      <c r="V1015" s="175"/>
      <c r="W1015" s="175"/>
      <c r="X1015" s="175"/>
      <c r="Y1015" s="175"/>
      <c r="Z1015" s="175"/>
      <c r="AA1015" s="175"/>
      <c r="AB1015" s="175"/>
      <c r="AC1015" s="175"/>
      <c r="AD1015" s="330"/>
      <c r="AE1015" s="330"/>
      <c r="AF1015" s="330"/>
      <c r="AG1015" s="330"/>
      <c r="AH1015" s="330"/>
      <c r="AI1015" s="173"/>
      <c r="AJ1015" s="173"/>
      <c r="AK1015" s="173"/>
      <c r="AL1015" s="173"/>
      <c r="AM1015" s="330"/>
      <c r="AN1015" s="330"/>
      <c r="AO1015" s="194"/>
      <c r="AP1015" s="330"/>
      <c r="AQ1015" s="330"/>
    </row>
    <row r="1016" spans="2:43">
      <c r="B1016" s="330"/>
      <c r="C1016" s="330"/>
      <c r="D1016" s="330"/>
      <c r="E1016" s="330"/>
      <c r="F1016" s="330"/>
      <c r="G1016" s="330"/>
      <c r="H1016" s="330"/>
      <c r="I1016" s="330"/>
      <c r="J1016" s="330"/>
      <c r="K1016" s="196"/>
      <c r="L1016" s="1118"/>
      <c r="M1016" s="1119"/>
      <c r="N1016" s="1118"/>
      <c r="O1016" s="1119"/>
      <c r="P1016" s="184"/>
      <c r="Q1016" s="184"/>
      <c r="R1016" s="184"/>
      <c r="S1016" s="175"/>
      <c r="T1016" s="175"/>
      <c r="U1016" s="175"/>
      <c r="V1016" s="175"/>
      <c r="W1016" s="175"/>
      <c r="X1016" s="175"/>
      <c r="Y1016" s="175"/>
      <c r="Z1016" s="175"/>
      <c r="AA1016" s="175"/>
      <c r="AB1016" s="175"/>
      <c r="AC1016" s="175"/>
      <c r="AD1016" s="330"/>
      <c r="AE1016" s="330"/>
      <c r="AF1016" s="330"/>
      <c r="AG1016" s="330"/>
      <c r="AH1016" s="330"/>
      <c r="AI1016" s="173"/>
      <c r="AJ1016" s="173"/>
      <c r="AK1016" s="173"/>
      <c r="AL1016" s="173"/>
      <c r="AM1016" s="330"/>
      <c r="AN1016" s="330"/>
      <c r="AO1016" s="194"/>
      <c r="AP1016" s="330"/>
      <c r="AQ1016" s="330"/>
    </row>
    <row r="1017" spans="2:43">
      <c r="B1017" s="330"/>
      <c r="C1017" s="330"/>
      <c r="D1017" s="330"/>
      <c r="E1017" s="330"/>
      <c r="F1017" s="330"/>
      <c r="G1017" s="330"/>
      <c r="H1017" s="330"/>
      <c r="I1017" s="330"/>
      <c r="J1017" s="330"/>
      <c r="K1017" s="196"/>
      <c r="L1017" s="1118"/>
      <c r="M1017" s="1119"/>
      <c r="N1017" s="1118"/>
      <c r="O1017" s="1119"/>
      <c r="P1017" s="184"/>
      <c r="Q1017" s="184"/>
      <c r="R1017" s="184"/>
      <c r="S1017" s="175"/>
      <c r="T1017" s="175"/>
      <c r="U1017" s="175"/>
      <c r="V1017" s="175"/>
      <c r="W1017" s="175"/>
      <c r="X1017" s="175"/>
      <c r="Y1017" s="175"/>
      <c r="Z1017" s="175"/>
      <c r="AA1017" s="175"/>
      <c r="AB1017" s="175"/>
      <c r="AC1017" s="175"/>
      <c r="AD1017" s="330"/>
      <c r="AE1017" s="330"/>
      <c r="AF1017" s="330"/>
      <c r="AG1017" s="330"/>
      <c r="AH1017" s="330"/>
      <c r="AI1017" s="173"/>
      <c r="AJ1017" s="173"/>
      <c r="AK1017" s="173"/>
      <c r="AL1017" s="173"/>
      <c r="AM1017" s="330"/>
      <c r="AN1017" s="330"/>
      <c r="AO1017" s="194"/>
      <c r="AP1017" s="330"/>
      <c r="AQ1017" s="330"/>
    </row>
    <row r="1018" spans="2:43">
      <c r="B1018" s="330"/>
      <c r="C1018" s="330"/>
      <c r="D1018" s="330"/>
      <c r="E1018" s="330"/>
      <c r="F1018" s="330"/>
      <c r="G1018" s="330"/>
      <c r="H1018" s="330"/>
      <c r="I1018" s="330"/>
      <c r="J1018" s="330"/>
      <c r="K1018" s="196"/>
      <c r="L1018" s="1118"/>
      <c r="M1018" s="1119"/>
      <c r="N1018" s="1118"/>
      <c r="O1018" s="1119"/>
      <c r="P1018" s="184"/>
      <c r="Q1018" s="184"/>
      <c r="R1018" s="184"/>
      <c r="S1018" s="175"/>
      <c r="T1018" s="175"/>
      <c r="U1018" s="175"/>
      <c r="V1018" s="175"/>
      <c r="W1018" s="175"/>
      <c r="X1018" s="175"/>
      <c r="Y1018" s="175"/>
      <c r="Z1018" s="175"/>
      <c r="AA1018" s="175"/>
      <c r="AB1018" s="175"/>
      <c r="AC1018" s="175"/>
      <c r="AD1018" s="330"/>
      <c r="AE1018" s="330"/>
      <c r="AF1018" s="330"/>
      <c r="AG1018" s="330"/>
      <c r="AH1018" s="330"/>
      <c r="AI1018" s="173"/>
      <c r="AJ1018" s="173"/>
      <c r="AK1018" s="173"/>
      <c r="AL1018" s="173"/>
      <c r="AM1018" s="330"/>
      <c r="AN1018" s="330"/>
      <c r="AO1018" s="194"/>
      <c r="AP1018" s="330"/>
      <c r="AQ1018" s="330"/>
    </row>
    <row r="1019" spans="2:43">
      <c r="B1019" s="330"/>
      <c r="C1019" s="330"/>
      <c r="D1019" s="330"/>
      <c r="E1019" s="330"/>
      <c r="F1019" s="330"/>
      <c r="G1019" s="330"/>
      <c r="H1019" s="330"/>
      <c r="I1019" s="330"/>
      <c r="J1019" s="330"/>
      <c r="K1019" s="196"/>
      <c r="L1019" s="1118"/>
      <c r="M1019" s="1119"/>
      <c r="N1019" s="1118"/>
      <c r="O1019" s="1119"/>
      <c r="P1019" s="184"/>
      <c r="Q1019" s="184"/>
      <c r="R1019" s="184"/>
      <c r="S1019" s="175"/>
      <c r="T1019" s="175"/>
      <c r="U1019" s="175"/>
      <c r="V1019" s="175"/>
      <c r="W1019" s="175"/>
      <c r="X1019" s="175"/>
      <c r="Y1019" s="175"/>
      <c r="Z1019" s="175"/>
      <c r="AA1019" s="175"/>
      <c r="AB1019" s="175"/>
      <c r="AC1019" s="175"/>
      <c r="AD1019" s="330"/>
      <c r="AE1019" s="330"/>
      <c r="AF1019" s="330"/>
      <c r="AG1019" s="330"/>
      <c r="AH1019" s="330"/>
      <c r="AI1019" s="173"/>
      <c r="AJ1019" s="173"/>
      <c r="AK1019" s="173"/>
      <c r="AL1019" s="173"/>
      <c r="AM1019" s="330"/>
      <c r="AN1019" s="330"/>
      <c r="AO1019" s="194"/>
      <c r="AP1019" s="330"/>
      <c r="AQ1019" s="330"/>
    </row>
    <row r="1020" spans="2:43">
      <c r="B1020" s="330"/>
      <c r="C1020" s="330"/>
      <c r="D1020" s="330"/>
      <c r="E1020" s="330"/>
      <c r="F1020" s="330"/>
      <c r="G1020" s="330"/>
      <c r="H1020" s="330"/>
      <c r="I1020" s="330"/>
      <c r="J1020" s="330"/>
      <c r="K1020" s="196"/>
      <c r="L1020" s="1118"/>
      <c r="M1020" s="1119"/>
      <c r="N1020" s="1118"/>
      <c r="O1020" s="1119"/>
      <c r="P1020" s="184"/>
      <c r="Q1020" s="184"/>
      <c r="R1020" s="184"/>
      <c r="S1020" s="175"/>
      <c r="T1020" s="175"/>
      <c r="U1020" s="175"/>
      <c r="V1020" s="175"/>
      <c r="W1020" s="175"/>
      <c r="X1020" s="175"/>
      <c r="Y1020" s="175"/>
      <c r="Z1020" s="175"/>
      <c r="AA1020" s="175"/>
      <c r="AB1020" s="175"/>
      <c r="AC1020" s="175"/>
      <c r="AD1020" s="330"/>
      <c r="AE1020" s="330"/>
      <c r="AF1020" s="330"/>
      <c r="AG1020" s="330"/>
      <c r="AH1020" s="330"/>
      <c r="AI1020" s="173"/>
      <c r="AJ1020" s="173"/>
      <c r="AK1020" s="173"/>
      <c r="AL1020" s="173"/>
      <c r="AM1020" s="330"/>
      <c r="AN1020" s="330"/>
      <c r="AO1020" s="194"/>
      <c r="AP1020" s="330"/>
      <c r="AQ1020" s="330"/>
    </row>
    <row r="1021" spans="2:43">
      <c r="B1021" s="330"/>
      <c r="C1021" s="330"/>
      <c r="D1021" s="330"/>
      <c r="E1021" s="330"/>
      <c r="F1021" s="330"/>
      <c r="G1021" s="330"/>
      <c r="H1021" s="330"/>
      <c r="I1021" s="330"/>
      <c r="J1021" s="330"/>
      <c r="K1021" s="196"/>
      <c r="L1021" s="1118"/>
      <c r="M1021" s="1119"/>
      <c r="N1021" s="1118"/>
      <c r="O1021" s="1119"/>
      <c r="P1021" s="184"/>
      <c r="Q1021" s="184"/>
      <c r="R1021" s="184"/>
      <c r="S1021" s="175"/>
      <c r="T1021" s="175"/>
      <c r="U1021" s="175"/>
      <c r="V1021" s="175"/>
      <c r="W1021" s="175"/>
      <c r="X1021" s="175"/>
      <c r="Y1021" s="175"/>
      <c r="Z1021" s="175"/>
      <c r="AA1021" s="175"/>
      <c r="AB1021" s="175"/>
      <c r="AC1021" s="175"/>
      <c r="AD1021" s="330"/>
      <c r="AE1021" s="330"/>
      <c r="AF1021" s="330"/>
      <c r="AG1021" s="330"/>
      <c r="AH1021" s="330"/>
      <c r="AI1021" s="173"/>
      <c r="AJ1021" s="173"/>
      <c r="AK1021" s="173"/>
      <c r="AL1021" s="173"/>
      <c r="AM1021" s="330"/>
      <c r="AN1021" s="330"/>
      <c r="AO1021" s="194"/>
      <c r="AP1021" s="330"/>
      <c r="AQ1021" s="330"/>
    </row>
    <row r="1022" spans="2:43">
      <c r="B1022" s="330"/>
      <c r="C1022" s="330"/>
      <c r="D1022" s="330"/>
      <c r="E1022" s="330"/>
      <c r="F1022" s="330"/>
      <c r="G1022" s="330"/>
      <c r="H1022" s="330"/>
      <c r="I1022" s="330"/>
      <c r="J1022" s="330"/>
      <c r="K1022" s="196"/>
      <c r="L1022" s="1118"/>
      <c r="M1022" s="1119"/>
      <c r="N1022" s="1118"/>
      <c r="O1022" s="1119"/>
      <c r="P1022" s="184"/>
      <c r="Q1022" s="184"/>
      <c r="R1022" s="184"/>
      <c r="S1022" s="175"/>
      <c r="T1022" s="175"/>
      <c r="U1022" s="175"/>
      <c r="V1022" s="175"/>
      <c r="W1022" s="175"/>
      <c r="X1022" s="175"/>
      <c r="Y1022" s="175"/>
      <c r="Z1022" s="175"/>
      <c r="AA1022" s="175"/>
      <c r="AB1022" s="175"/>
      <c r="AC1022" s="175"/>
      <c r="AD1022" s="330"/>
      <c r="AE1022" s="330"/>
      <c r="AF1022" s="330"/>
      <c r="AG1022" s="330"/>
      <c r="AH1022" s="330"/>
      <c r="AI1022" s="173"/>
      <c r="AJ1022" s="173"/>
      <c r="AK1022" s="173"/>
      <c r="AL1022" s="173"/>
      <c r="AM1022" s="330"/>
      <c r="AN1022" s="330"/>
      <c r="AO1022" s="194"/>
      <c r="AP1022" s="330"/>
      <c r="AQ1022" s="330"/>
    </row>
    <row r="1023" spans="2:43">
      <c r="B1023" s="330"/>
      <c r="C1023" s="330"/>
      <c r="D1023" s="330"/>
      <c r="E1023" s="330"/>
      <c r="F1023" s="330"/>
      <c r="G1023" s="330"/>
      <c r="H1023" s="330"/>
      <c r="I1023" s="330"/>
      <c r="J1023" s="330"/>
      <c r="K1023" s="196"/>
      <c r="L1023" s="1118"/>
      <c r="M1023" s="1119"/>
      <c r="N1023" s="1118"/>
      <c r="O1023" s="1119"/>
      <c r="P1023" s="184"/>
      <c r="Q1023" s="184"/>
      <c r="R1023" s="184"/>
      <c r="S1023" s="175"/>
      <c r="T1023" s="175"/>
      <c r="U1023" s="175"/>
      <c r="V1023" s="175"/>
      <c r="W1023" s="175"/>
      <c r="X1023" s="175"/>
      <c r="Y1023" s="175"/>
      <c r="Z1023" s="175"/>
      <c r="AA1023" s="175"/>
      <c r="AB1023" s="175"/>
      <c r="AC1023" s="175"/>
      <c r="AD1023" s="330"/>
      <c r="AE1023" s="330"/>
      <c r="AF1023" s="330"/>
      <c r="AG1023" s="330"/>
      <c r="AH1023" s="330"/>
      <c r="AI1023" s="173"/>
      <c r="AJ1023" s="173"/>
      <c r="AK1023" s="173"/>
      <c r="AL1023" s="173"/>
      <c r="AM1023" s="330"/>
      <c r="AN1023" s="330"/>
      <c r="AO1023" s="194"/>
      <c r="AP1023" s="330"/>
      <c r="AQ1023" s="330"/>
    </row>
    <row r="1024" spans="2:43">
      <c r="B1024" s="330"/>
      <c r="C1024" s="330"/>
      <c r="D1024" s="330"/>
      <c r="E1024" s="330"/>
      <c r="F1024" s="330"/>
      <c r="G1024" s="330"/>
      <c r="H1024" s="330"/>
      <c r="I1024" s="330"/>
      <c r="J1024" s="330"/>
      <c r="K1024" s="196"/>
      <c r="L1024" s="1118"/>
      <c r="M1024" s="1119"/>
      <c r="N1024" s="1118"/>
      <c r="O1024" s="1119"/>
      <c r="P1024" s="184"/>
      <c r="Q1024" s="184"/>
      <c r="R1024" s="184"/>
      <c r="S1024" s="175"/>
      <c r="T1024" s="175"/>
      <c r="U1024" s="175"/>
      <c r="V1024" s="175"/>
      <c r="W1024" s="175"/>
      <c r="X1024" s="175"/>
      <c r="Y1024" s="175"/>
      <c r="Z1024" s="175"/>
      <c r="AA1024" s="175"/>
      <c r="AB1024" s="175"/>
      <c r="AC1024" s="175"/>
      <c r="AD1024" s="330"/>
      <c r="AE1024" s="330"/>
      <c r="AF1024" s="330"/>
      <c r="AG1024" s="330"/>
      <c r="AH1024" s="330"/>
      <c r="AI1024" s="173"/>
      <c r="AJ1024" s="173"/>
      <c r="AK1024" s="173"/>
      <c r="AL1024" s="173"/>
      <c r="AM1024" s="330"/>
      <c r="AN1024" s="330"/>
      <c r="AO1024" s="194"/>
      <c r="AP1024" s="330"/>
      <c r="AQ1024" s="330"/>
    </row>
    <row r="1025" spans="2:43">
      <c r="B1025" s="330"/>
      <c r="C1025" s="330"/>
      <c r="D1025" s="330"/>
      <c r="E1025" s="330"/>
      <c r="F1025" s="330"/>
      <c r="G1025" s="330"/>
      <c r="H1025" s="330"/>
      <c r="I1025" s="330"/>
      <c r="J1025" s="330"/>
      <c r="K1025" s="196"/>
      <c r="L1025" s="1118"/>
      <c r="M1025" s="1119"/>
      <c r="N1025" s="1118"/>
      <c r="O1025" s="1119"/>
      <c r="P1025" s="184"/>
      <c r="Q1025" s="184"/>
      <c r="R1025" s="184"/>
      <c r="S1025" s="175"/>
      <c r="T1025" s="175"/>
      <c r="U1025" s="175"/>
      <c r="V1025" s="175"/>
      <c r="W1025" s="175"/>
      <c r="X1025" s="175"/>
      <c r="Y1025" s="175"/>
      <c r="Z1025" s="175"/>
      <c r="AA1025" s="175"/>
      <c r="AB1025" s="175"/>
      <c r="AC1025" s="175"/>
      <c r="AD1025" s="330"/>
      <c r="AE1025" s="330"/>
      <c r="AF1025" s="330"/>
      <c r="AG1025" s="330"/>
      <c r="AH1025" s="330"/>
      <c r="AI1025" s="173"/>
      <c r="AJ1025" s="173"/>
      <c r="AK1025" s="173"/>
      <c r="AL1025" s="173"/>
      <c r="AM1025" s="330"/>
      <c r="AN1025" s="330"/>
      <c r="AO1025" s="194"/>
      <c r="AP1025" s="330"/>
      <c r="AQ1025" s="330"/>
    </row>
    <row r="1026" spans="2:43">
      <c r="B1026" s="330"/>
      <c r="C1026" s="330"/>
      <c r="D1026" s="330"/>
      <c r="E1026" s="330"/>
      <c r="F1026" s="330"/>
      <c r="G1026" s="330"/>
      <c r="H1026" s="330"/>
      <c r="I1026" s="330"/>
      <c r="J1026" s="330"/>
      <c r="K1026" s="196"/>
      <c r="L1026" s="1118"/>
      <c r="M1026" s="1119"/>
      <c r="N1026" s="1118"/>
      <c r="O1026" s="1119"/>
      <c r="P1026" s="184"/>
      <c r="Q1026" s="184"/>
      <c r="R1026" s="184"/>
      <c r="S1026" s="175"/>
      <c r="T1026" s="175"/>
      <c r="U1026" s="175"/>
      <c r="V1026" s="175"/>
      <c r="W1026" s="175"/>
      <c r="X1026" s="175"/>
      <c r="Y1026" s="175"/>
      <c r="Z1026" s="175"/>
      <c r="AA1026" s="175"/>
      <c r="AB1026" s="175"/>
      <c r="AC1026" s="175"/>
      <c r="AD1026" s="330"/>
      <c r="AE1026" s="330"/>
      <c r="AF1026" s="330"/>
      <c r="AG1026" s="330"/>
      <c r="AH1026" s="330"/>
      <c r="AI1026" s="173"/>
      <c r="AJ1026" s="173"/>
      <c r="AK1026" s="173"/>
      <c r="AL1026" s="173"/>
      <c r="AM1026" s="330"/>
      <c r="AN1026" s="330"/>
      <c r="AO1026" s="194"/>
      <c r="AP1026" s="330"/>
      <c r="AQ1026" s="330"/>
    </row>
    <row r="1027" spans="2:43">
      <c r="B1027" s="330"/>
      <c r="C1027" s="330"/>
      <c r="D1027" s="330"/>
      <c r="E1027" s="330"/>
      <c r="F1027" s="330"/>
      <c r="G1027" s="330"/>
      <c r="H1027" s="330"/>
      <c r="I1027" s="330"/>
      <c r="J1027" s="330"/>
      <c r="K1027" s="196"/>
      <c r="L1027" s="1118"/>
      <c r="M1027" s="1119"/>
      <c r="N1027" s="1118"/>
      <c r="O1027" s="1119"/>
      <c r="P1027" s="184"/>
      <c r="Q1027" s="184"/>
      <c r="R1027" s="184"/>
      <c r="S1027" s="175"/>
      <c r="T1027" s="175"/>
      <c r="U1027" s="175"/>
      <c r="V1027" s="175"/>
      <c r="W1027" s="175"/>
      <c r="X1027" s="175"/>
      <c r="Y1027" s="175"/>
      <c r="Z1027" s="175"/>
      <c r="AA1027" s="175"/>
      <c r="AB1027" s="175"/>
      <c r="AC1027" s="175"/>
      <c r="AD1027" s="330"/>
      <c r="AE1027" s="330"/>
      <c r="AF1027" s="330"/>
      <c r="AG1027" s="330"/>
      <c r="AH1027" s="330"/>
      <c r="AI1027" s="173"/>
      <c r="AJ1027" s="173"/>
      <c r="AK1027" s="173"/>
      <c r="AL1027" s="173"/>
      <c r="AM1027" s="330"/>
      <c r="AN1027" s="330"/>
      <c r="AO1027" s="194"/>
      <c r="AP1027" s="330"/>
      <c r="AQ1027" s="330"/>
    </row>
    <row r="1028" spans="2:43">
      <c r="B1028" s="330"/>
      <c r="C1028" s="330"/>
      <c r="D1028" s="330"/>
      <c r="E1028" s="330"/>
      <c r="F1028" s="330"/>
      <c r="G1028" s="330"/>
      <c r="H1028" s="330"/>
      <c r="I1028" s="330"/>
      <c r="J1028" s="330"/>
      <c r="K1028" s="196"/>
      <c r="L1028" s="1118"/>
      <c r="M1028" s="1119"/>
      <c r="N1028" s="1118"/>
      <c r="O1028" s="1119"/>
      <c r="P1028" s="184"/>
      <c r="Q1028" s="184"/>
      <c r="R1028" s="184"/>
      <c r="S1028" s="175"/>
      <c r="T1028" s="175"/>
      <c r="U1028" s="175"/>
      <c r="V1028" s="175"/>
      <c r="W1028" s="175"/>
      <c r="X1028" s="175"/>
      <c r="Y1028" s="175"/>
      <c r="Z1028" s="175"/>
      <c r="AA1028" s="175"/>
      <c r="AB1028" s="175"/>
      <c r="AC1028" s="175"/>
      <c r="AD1028" s="330"/>
      <c r="AE1028" s="330"/>
      <c r="AF1028" s="330"/>
      <c r="AG1028" s="330"/>
      <c r="AH1028" s="330"/>
      <c r="AI1028" s="173"/>
      <c r="AJ1028" s="173"/>
      <c r="AK1028" s="173"/>
      <c r="AL1028" s="173"/>
      <c r="AM1028" s="330"/>
      <c r="AN1028" s="330"/>
      <c r="AO1028" s="194"/>
      <c r="AP1028" s="330"/>
      <c r="AQ1028" s="330"/>
    </row>
    <row r="1029" spans="2:43">
      <c r="B1029" s="330"/>
      <c r="C1029" s="330"/>
      <c r="D1029" s="330"/>
      <c r="E1029" s="330"/>
      <c r="F1029" s="330"/>
      <c r="G1029" s="330"/>
      <c r="H1029" s="330"/>
      <c r="I1029" s="330"/>
      <c r="J1029" s="330"/>
      <c r="K1029" s="196"/>
      <c r="L1029" s="1118"/>
      <c r="M1029" s="1119"/>
      <c r="N1029" s="1118"/>
      <c r="O1029" s="1119"/>
      <c r="P1029" s="184"/>
      <c r="Q1029" s="184"/>
      <c r="R1029" s="184"/>
      <c r="S1029" s="175"/>
      <c r="T1029" s="175"/>
      <c r="U1029" s="175"/>
      <c r="V1029" s="175"/>
      <c r="W1029" s="175"/>
      <c r="X1029" s="175"/>
      <c r="Y1029" s="175"/>
      <c r="Z1029" s="175"/>
      <c r="AA1029" s="175"/>
      <c r="AB1029" s="175"/>
      <c r="AC1029" s="175"/>
      <c r="AD1029" s="330"/>
      <c r="AE1029" s="330"/>
      <c r="AF1029" s="330"/>
      <c r="AG1029" s="330"/>
      <c r="AH1029" s="330"/>
      <c r="AI1029" s="173"/>
      <c r="AJ1029" s="173"/>
      <c r="AK1029" s="173"/>
      <c r="AL1029" s="173"/>
      <c r="AM1029" s="330"/>
      <c r="AN1029" s="330"/>
      <c r="AO1029" s="194"/>
      <c r="AP1029" s="330"/>
      <c r="AQ1029" s="330"/>
    </row>
    <row r="1030" spans="2:43">
      <c r="B1030" s="330"/>
      <c r="C1030" s="330"/>
      <c r="D1030" s="330"/>
      <c r="E1030" s="330"/>
      <c r="F1030" s="330"/>
      <c r="G1030" s="330"/>
      <c r="H1030" s="330"/>
      <c r="I1030" s="330"/>
      <c r="J1030" s="330"/>
      <c r="K1030" s="196"/>
      <c r="L1030" s="1118"/>
      <c r="M1030" s="1119"/>
      <c r="N1030" s="1118"/>
      <c r="O1030" s="1119"/>
      <c r="P1030" s="184"/>
      <c r="Q1030" s="184"/>
      <c r="R1030" s="184"/>
      <c r="S1030" s="175"/>
      <c r="T1030" s="175"/>
      <c r="U1030" s="175"/>
      <c r="V1030" s="175"/>
      <c r="W1030" s="175"/>
      <c r="X1030" s="175"/>
      <c r="Y1030" s="175"/>
      <c r="Z1030" s="175"/>
      <c r="AA1030" s="175"/>
      <c r="AB1030" s="175"/>
      <c r="AC1030" s="175"/>
      <c r="AD1030" s="330"/>
      <c r="AE1030" s="330"/>
      <c r="AF1030" s="330"/>
      <c r="AG1030" s="330"/>
      <c r="AH1030" s="330"/>
      <c r="AI1030" s="173"/>
      <c r="AJ1030" s="173"/>
      <c r="AK1030" s="173"/>
      <c r="AL1030" s="173"/>
      <c r="AM1030" s="330"/>
      <c r="AN1030" s="330"/>
      <c r="AO1030" s="194"/>
      <c r="AP1030" s="330"/>
      <c r="AQ1030" s="330"/>
    </row>
    <row r="1031" spans="2:43">
      <c r="B1031" s="330"/>
      <c r="C1031" s="330"/>
      <c r="D1031" s="330"/>
      <c r="E1031" s="330"/>
      <c r="F1031" s="330"/>
      <c r="G1031" s="330"/>
      <c r="H1031" s="330"/>
      <c r="I1031" s="330"/>
      <c r="J1031" s="330"/>
      <c r="K1031" s="196"/>
      <c r="L1031" s="1118"/>
      <c r="M1031" s="1119"/>
      <c r="N1031" s="1118"/>
      <c r="O1031" s="1119"/>
      <c r="P1031" s="184"/>
      <c r="Q1031" s="184"/>
      <c r="R1031" s="184"/>
      <c r="S1031" s="175"/>
      <c r="T1031" s="175"/>
      <c r="U1031" s="175"/>
      <c r="V1031" s="175"/>
      <c r="W1031" s="175"/>
      <c r="X1031" s="175"/>
      <c r="Y1031" s="175"/>
      <c r="Z1031" s="175"/>
      <c r="AA1031" s="175"/>
      <c r="AB1031" s="175"/>
      <c r="AC1031" s="175"/>
      <c r="AD1031" s="330"/>
      <c r="AE1031" s="330"/>
      <c r="AF1031" s="330"/>
      <c r="AG1031" s="330"/>
      <c r="AH1031" s="330"/>
      <c r="AI1031" s="173"/>
      <c r="AJ1031" s="173"/>
      <c r="AK1031" s="173"/>
      <c r="AL1031" s="173"/>
      <c r="AM1031" s="330"/>
      <c r="AN1031" s="330"/>
      <c r="AO1031" s="194"/>
      <c r="AP1031" s="330"/>
      <c r="AQ1031" s="330"/>
    </row>
    <row r="1032" spans="2:43">
      <c r="B1032" s="330"/>
      <c r="C1032" s="330"/>
      <c r="D1032" s="330"/>
      <c r="E1032" s="330"/>
      <c r="F1032" s="330"/>
      <c r="G1032" s="330"/>
      <c r="H1032" s="330"/>
      <c r="I1032" s="330"/>
      <c r="J1032" s="330"/>
      <c r="K1032" s="196"/>
      <c r="L1032" s="1118"/>
      <c r="M1032" s="1119"/>
      <c r="N1032" s="1118"/>
      <c r="O1032" s="1119"/>
      <c r="P1032" s="184"/>
      <c r="Q1032" s="184"/>
      <c r="R1032" s="184"/>
      <c r="S1032" s="175"/>
      <c r="T1032" s="175"/>
      <c r="U1032" s="175"/>
      <c r="V1032" s="175"/>
      <c r="W1032" s="175"/>
      <c r="X1032" s="175"/>
      <c r="Y1032" s="175"/>
      <c r="Z1032" s="175"/>
      <c r="AA1032" s="175"/>
      <c r="AB1032" s="175"/>
      <c r="AC1032" s="175"/>
      <c r="AD1032" s="330"/>
      <c r="AE1032" s="330"/>
      <c r="AF1032" s="330"/>
      <c r="AG1032" s="330"/>
      <c r="AH1032" s="330"/>
      <c r="AI1032" s="173"/>
      <c r="AJ1032" s="173"/>
      <c r="AK1032" s="173"/>
      <c r="AL1032" s="173"/>
      <c r="AM1032" s="330"/>
      <c r="AN1032" s="330"/>
      <c r="AO1032" s="194"/>
      <c r="AP1032" s="330"/>
      <c r="AQ1032" s="330"/>
    </row>
    <row r="1033" spans="2:43">
      <c r="B1033" s="330"/>
      <c r="C1033" s="330"/>
      <c r="D1033" s="330"/>
      <c r="E1033" s="330"/>
      <c r="F1033" s="330"/>
      <c r="G1033" s="330"/>
      <c r="H1033" s="330"/>
      <c r="I1033" s="330"/>
      <c r="J1033" s="330"/>
      <c r="K1033" s="196"/>
      <c r="L1033" s="1118"/>
      <c r="M1033" s="1119"/>
      <c r="N1033" s="1118"/>
      <c r="O1033" s="1119"/>
      <c r="P1033" s="184"/>
      <c r="Q1033" s="184"/>
      <c r="R1033" s="184"/>
      <c r="S1033" s="175"/>
      <c r="T1033" s="175"/>
      <c r="U1033" s="175"/>
      <c r="V1033" s="175"/>
      <c r="W1033" s="175"/>
      <c r="X1033" s="175"/>
      <c r="Y1033" s="175"/>
      <c r="Z1033" s="175"/>
      <c r="AA1033" s="175"/>
      <c r="AB1033" s="175"/>
      <c r="AC1033" s="175"/>
      <c r="AD1033" s="330"/>
      <c r="AE1033" s="330"/>
      <c r="AF1033" s="330"/>
      <c r="AG1033" s="330"/>
      <c r="AH1033" s="330"/>
      <c r="AI1033" s="173"/>
      <c r="AJ1033" s="173"/>
      <c r="AK1033" s="173"/>
      <c r="AL1033" s="173"/>
      <c r="AM1033" s="330"/>
      <c r="AN1033" s="330"/>
      <c r="AO1033" s="194"/>
      <c r="AP1033" s="330"/>
      <c r="AQ1033" s="330"/>
    </row>
    <row r="1034" spans="2:43">
      <c r="B1034" s="330"/>
      <c r="C1034" s="330"/>
      <c r="D1034" s="330"/>
      <c r="E1034" s="330"/>
      <c r="F1034" s="330"/>
      <c r="G1034" s="330"/>
      <c r="H1034" s="330"/>
      <c r="I1034" s="330"/>
      <c r="J1034" s="330"/>
      <c r="K1034" s="196"/>
      <c r="L1034" s="1118"/>
      <c r="M1034" s="1119"/>
      <c r="N1034" s="1118"/>
      <c r="O1034" s="1119"/>
      <c r="P1034" s="184"/>
      <c r="Q1034" s="184"/>
      <c r="R1034" s="184"/>
      <c r="S1034" s="175"/>
      <c r="T1034" s="175"/>
      <c r="U1034" s="175"/>
      <c r="V1034" s="175"/>
      <c r="W1034" s="175"/>
      <c r="X1034" s="175"/>
      <c r="Y1034" s="175"/>
      <c r="Z1034" s="175"/>
      <c r="AA1034" s="175"/>
      <c r="AB1034" s="175"/>
      <c r="AC1034" s="175"/>
      <c r="AD1034" s="330"/>
      <c r="AE1034" s="330"/>
      <c r="AF1034" s="330"/>
      <c r="AG1034" s="330"/>
      <c r="AH1034" s="330"/>
      <c r="AI1034" s="173"/>
      <c r="AJ1034" s="173"/>
      <c r="AK1034" s="173"/>
      <c r="AL1034" s="173"/>
      <c r="AM1034" s="330"/>
      <c r="AN1034" s="330"/>
      <c r="AO1034" s="194"/>
      <c r="AP1034" s="330"/>
      <c r="AQ1034" s="330"/>
    </row>
    <row r="1035" spans="2:43">
      <c r="B1035" s="330"/>
      <c r="C1035" s="330"/>
      <c r="D1035" s="330"/>
      <c r="E1035" s="330"/>
      <c r="F1035" s="330"/>
      <c r="G1035" s="330"/>
      <c r="H1035" s="330"/>
      <c r="I1035" s="330"/>
      <c r="J1035" s="330"/>
      <c r="K1035" s="196"/>
      <c r="L1035" s="1118"/>
      <c r="M1035" s="1119"/>
      <c r="N1035" s="1118"/>
      <c r="O1035" s="1119"/>
      <c r="P1035" s="184"/>
      <c r="Q1035" s="184"/>
      <c r="R1035" s="184"/>
      <c r="S1035" s="175"/>
      <c r="T1035" s="175"/>
      <c r="U1035" s="175"/>
      <c r="V1035" s="175"/>
      <c r="W1035" s="175"/>
      <c r="X1035" s="175"/>
      <c r="Y1035" s="175"/>
      <c r="Z1035" s="175"/>
      <c r="AA1035" s="175"/>
      <c r="AB1035" s="175"/>
      <c r="AC1035" s="175"/>
      <c r="AD1035" s="330"/>
      <c r="AE1035" s="330"/>
      <c r="AF1035" s="330"/>
      <c r="AG1035" s="330"/>
      <c r="AH1035" s="330"/>
      <c r="AI1035" s="173"/>
      <c r="AJ1035" s="173"/>
      <c r="AK1035" s="173"/>
      <c r="AL1035" s="173"/>
      <c r="AM1035" s="330"/>
      <c r="AN1035" s="330"/>
      <c r="AO1035" s="194"/>
      <c r="AP1035" s="330"/>
      <c r="AQ1035" s="330"/>
    </row>
    <row r="1036" spans="2:43">
      <c r="B1036" s="330"/>
      <c r="C1036" s="330"/>
      <c r="D1036" s="330"/>
      <c r="E1036" s="330"/>
      <c r="F1036" s="330"/>
      <c r="G1036" s="330"/>
      <c r="H1036" s="330"/>
      <c r="I1036" s="330"/>
      <c r="J1036" s="330"/>
      <c r="K1036" s="196"/>
      <c r="L1036" s="1118"/>
      <c r="M1036" s="1119"/>
      <c r="N1036" s="1118"/>
      <c r="O1036" s="1119"/>
      <c r="P1036" s="184"/>
      <c r="Q1036" s="184"/>
      <c r="R1036" s="184"/>
      <c r="S1036" s="175"/>
      <c r="T1036" s="175"/>
      <c r="U1036" s="175"/>
      <c r="V1036" s="175"/>
      <c r="W1036" s="175"/>
      <c r="X1036" s="175"/>
      <c r="Y1036" s="175"/>
      <c r="Z1036" s="175"/>
      <c r="AA1036" s="175"/>
      <c r="AB1036" s="175"/>
      <c r="AC1036" s="175"/>
      <c r="AD1036" s="330"/>
      <c r="AE1036" s="330"/>
      <c r="AF1036" s="330"/>
      <c r="AG1036" s="330"/>
      <c r="AH1036" s="330"/>
      <c r="AI1036" s="173"/>
      <c r="AJ1036" s="173"/>
      <c r="AK1036" s="173"/>
      <c r="AL1036" s="173"/>
      <c r="AM1036" s="330"/>
      <c r="AN1036" s="330"/>
      <c r="AO1036" s="194"/>
      <c r="AP1036" s="330"/>
      <c r="AQ1036" s="330"/>
    </row>
    <row r="1037" spans="2:43">
      <c r="B1037" s="330"/>
      <c r="C1037" s="330"/>
      <c r="D1037" s="330"/>
      <c r="E1037" s="330"/>
      <c r="F1037" s="330"/>
      <c r="G1037" s="330"/>
      <c r="H1037" s="330"/>
      <c r="I1037" s="330"/>
      <c r="J1037" s="330"/>
      <c r="K1037" s="196"/>
      <c r="L1037" s="1118"/>
      <c r="M1037" s="1119"/>
      <c r="N1037" s="1118"/>
      <c r="O1037" s="1119"/>
      <c r="P1037" s="184"/>
      <c r="Q1037" s="184"/>
      <c r="R1037" s="184"/>
      <c r="S1037" s="175"/>
      <c r="T1037" s="175"/>
      <c r="U1037" s="175"/>
      <c r="V1037" s="175"/>
      <c r="W1037" s="175"/>
      <c r="X1037" s="175"/>
      <c r="Y1037" s="175"/>
      <c r="Z1037" s="175"/>
      <c r="AA1037" s="175"/>
      <c r="AB1037" s="175"/>
      <c r="AC1037" s="175"/>
      <c r="AD1037" s="330"/>
      <c r="AE1037" s="330"/>
      <c r="AF1037" s="330"/>
      <c r="AG1037" s="330"/>
      <c r="AH1037" s="330"/>
      <c r="AI1037" s="173"/>
      <c r="AJ1037" s="173"/>
      <c r="AK1037" s="173"/>
      <c r="AL1037" s="173"/>
      <c r="AM1037" s="330"/>
      <c r="AN1037" s="330"/>
      <c r="AO1037" s="194"/>
      <c r="AP1037" s="330"/>
      <c r="AQ1037" s="330"/>
    </row>
    <row r="1038" spans="2:43">
      <c r="B1038" s="330"/>
      <c r="C1038" s="330"/>
      <c r="D1038" s="330"/>
      <c r="E1038" s="330"/>
      <c r="F1038" s="330"/>
      <c r="G1038" s="330"/>
      <c r="H1038" s="330"/>
      <c r="I1038" s="330"/>
      <c r="J1038" s="330"/>
      <c r="K1038" s="196"/>
      <c r="L1038" s="1118"/>
      <c r="M1038" s="1119"/>
      <c r="N1038" s="1118"/>
      <c r="O1038" s="1119"/>
      <c r="P1038" s="184"/>
      <c r="Q1038" s="184"/>
      <c r="R1038" s="184"/>
      <c r="S1038" s="175"/>
      <c r="T1038" s="175"/>
      <c r="U1038" s="175"/>
      <c r="V1038" s="175"/>
      <c r="W1038" s="175"/>
      <c r="X1038" s="175"/>
      <c r="Y1038" s="175"/>
      <c r="Z1038" s="175"/>
      <c r="AA1038" s="175"/>
      <c r="AB1038" s="175"/>
      <c r="AC1038" s="175"/>
      <c r="AD1038" s="330"/>
      <c r="AE1038" s="330"/>
      <c r="AF1038" s="330"/>
      <c r="AG1038" s="330"/>
      <c r="AH1038" s="330"/>
      <c r="AI1038" s="173"/>
      <c r="AJ1038" s="173"/>
      <c r="AK1038" s="173"/>
      <c r="AL1038" s="173"/>
      <c r="AM1038" s="330"/>
      <c r="AN1038" s="330"/>
      <c r="AO1038" s="194"/>
      <c r="AP1038" s="330"/>
      <c r="AQ1038" s="330"/>
    </row>
    <row r="1039" spans="2:43">
      <c r="B1039" s="330"/>
      <c r="C1039" s="330"/>
      <c r="D1039" s="330"/>
      <c r="E1039" s="330"/>
      <c r="F1039" s="330"/>
      <c r="G1039" s="330"/>
      <c r="H1039" s="330"/>
      <c r="I1039" s="330"/>
      <c r="J1039" s="330"/>
      <c r="K1039" s="196"/>
      <c r="L1039" s="1118"/>
      <c r="M1039" s="1119"/>
      <c r="N1039" s="1118"/>
      <c r="O1039" s="1119"/>
      <c r="P1039" s="184"/>
      <c r="Q1039" s="184"/>
      <c r="R1039" s="184"/>
      <c r="S1039" s="175"/>
      <c r="T1039" s="175"/>
      <c r="U1039" s="175"/>
      <c r="V1039" s="175"/>
      <c r="W1039" s="175"/>
      <c r="X1039" s="175"/>
      <c r="Y1039" s="175"/>
      <c r="Z1039" s="175"/>
      <c r="AA1039" s="175"/>
      <c r="AB1039" s="175"/>
      <c r="AC1039" s="175"/>
      <c r="AD1039" s="330"/>
      <c r="AE1039" s="330"/>
      <c r="AF1039" s="330"/>
      <c r="AG1039" s="330"/>
      <c r="AH1039" s="330"/>
      <c r="AI1039" s="173"/>
      <c r="AJ1039" s="173"/>
      <c r="AK1039" s="173"/>
      <c r="AL1039" s="173"/>
      <c r="AM1039" s="330"/>
      <c r="AN1039" s="330"/>
      <c r="AO1039" s="194"/>
      <c r="AP1039" s="330"/>
      <c r="AQ1039" s="330"/>
    </row>
    <row r="1040" spans="2:43">
      <c r="B1040" s="330"/>
      <c r="C1040" s="330"/>
      <c r="D1040" s="330"/>
      <c r="E1040" s="330"/>
      <c r="F1040" s="330"/>
      <c r="G1040" s="330"/>
      <c r="H1040" s="330"/>
      <c r="I1040" s="330"/>
      <c r="J1040" s="330"/>
      <c r="K1040" s="196"/>
      <c r="L1040" s="1118"/>
      <c r="M1040" s="1119"/>
      <c r="N1040" s="1118"/>
      <c r="O1040" s="1119"/>
      <c r="P1040" s="184"/>
      <c r="Q1040" s="184"/>
      <c r="R1040" s="184"/>
      <c r="S1040" s="175"/>
      <c r="T1040" s="175"/>
      <c r="U1040" s="175"/>
      <c r="V1040" s="175"/>
      <c r="W1040" s="175"/>
      <c r="X1040" s="175"/>
      <c r="Y1040" s="175"/>
      <c r="Z1040" s="175"/>
      <c r="AA1040" s="175"/>
      <c r="AB1040" s="175"/>
      <c r="AC1040" s="175"/>
      <c r="AD1040" s="330"/>
      <c r="AE1040" s="330"/>
      <c r="AF1040" s="330"/>
      <c r="AG1040" s="330"/>
      <c r="AH1040" s="330"/>
      <c r="AI1040" s="173"/>
      <c r="AJ1040" s="173"/>
      <c r="AK1040" s="173"/>
      <c r="AL1040" s="173"/>
      <c r="AM1040" s="330"/>
      <c r="AN1040" s="330"/>
      <c r="AO1040" s="194"/>
      <c r="AP1040" s="330"/>
      <c r="AQ1040" s="330"/>
    </row>
    <row r="1041" spans="2:43">
      <c r="B1041" s="330"/>
      <c r="C1041" s="330"/>
      <c r="D1041" s="330"/>
      <c r="E1041" s="330"/>
      <c r="F1041" s="330"/>
      <c r="G1041" s="330"/>
      <c r="H1041" s="330"/>
      <c r="I1041" s="330"/>
      <c r="J1041" s="330"/>
      <c r="K1041" s="196"/>
      <c r="L1041" s="1118"/>
      <c r="M1041" s="1119"/>
      <c r="N1041" s="1118"/>
      <c r="O1041" s="1119"/>
      <c r="P1041" s="184"/>
      <c r="Q1041" s="184"/>
      <c r="R1041" s="184"/>
      <c r="S1041" s="175"/>
      <c r="T1041" s="175"/>
      <c r="U1041" s="175"/>
      <c r="V1041" s="175"/>
      <c r="W1041" s="175"/>
      <c r="X1041" s="175"/>
      <c r="Y1041" s="175"/>
      <c r="Z1041" s="175"/>
      <c r="AA1041" s="175"/>
      <c r="AB1041" s="175"/>
      <c r="AC1041" s="175"/>
      <c r="AD1041" s="330"/>
      <c r="AE1041" s="330"/>
      <c r="AF1041" s="330"/>
      <c r="AG1041" s="330"/>
      <c r="AH1041" s="330"/>
      <c r="AI1041" s="173"/>
      <c r="AJ1041" s="173"/>
      <c r="AK1041" s="173"/>
      <c r="AL1041" s="173"/>
      <c r="AM1041" s="330"/>
      <c r="AN1041" s="330"/>
      <c r="AO1041" s="194"/>
      <c r="AP1041" s="330"/>
      <c r="AQ1041" s="330"/>
    </row>
    <row r="1042" spans="2:43">
      <c r="B1042" s="330"/>
      <c r="C1042" s="330"/>
      <c r="D1042" s="330"/>
      <c r="E1042" s="330"/>
      <c r="F1042" s="330"/>
      <c r="G1042" s="330"/>
      <c r="H1042" s="330"/>
      <c r="I1042" s="330"/>
      <c r="J1042" s="330"/>
      <c r="K1042" s="196"/>
      <c r="L1042" s="1118"/>
      <c r="M1042" s="1119"/>
      <c r="N1042" s="1118"/>
      <c r="O1042" s="1119"/>
      <c r="P1042" s="184"/>
      <c r="Q1042" s="184"/>
      <c r="R1042" s="184"/>
      <c r="S1042" s="175"/>
      <c r="T1042" s="175"/>
      <c r="U1042" s="175"/>
      <c r="V1042" s="175"/>
      <c r="W1042" s="175"/>
      <c r="X1042" s="175"/>
      <c r="Y1042" s="175"/>
      <c r="Z1042" s="175"/>
      <c r="AA1042" s="175"/>
      <c r="AB1042" s="175"/>
      <c r="AC1042" s="175"/>
      <c r="AD1042" s="330"/>
      <c r="AE1042" s="330"/>
      <c r="AF1042" s="330"/>
      <c r="AG1042" s="330"/>
      <c r="AH1042" s="330"/>
      <c r="AI1042" s="173"/>
      <c r="AJ1042" s="173"/>
      <c r="AK1042" s="173"/>
      <c r="AL1042" s="173"/>
      <c r="AM1042" s="330"/>
      <c r="AN1042" s="330"/>
      <c r="AO1042" s="194"/>
      <c r="AP1042" s="330"/>
      <c r="AQ1042" s="330"/>
    </row>
    <row r="1043" spans="2:43">
      <c r="B1043" s="330"/>
      <c r="C1043" s="330"/>
      <c r="D1043" s="330"/>
      <c r="E1043" s="330"/>
      <c r="F1043" s="330"/>
      <c r="G1043" s="330"/>
      <c r="H1043" s="330"/>
      <c r="I1043" s="330"/>
      <c r="J1043" s="330"/>
      <c r="K1043" s="196"/>
      <c r="L1043" s="1118"/>
      <c r="M1043" s="1119"/>
      <c r="N1043" s="1118"/>
      <c r="O1043" s="1119"/>
      <c r="P1043" s="184"/>
      <c r="Q1043" s="184"/>
      <c r="R1043" s="184"/>
      <c r="S1043" s="175"/>
      <c r="T1043" s="175"/>
      <c r="U1043" s="175"/>
      <c r="V1043" s="175"/>
      <c r="W1043" s="175"/>
      <c r="X1043" s="175"/>
      <c r="Y1043" s="175"/>
      <c r="Z1043" s="175"/>
      <c r="AA1043" s="175"/>
      <c r="AB1043" s="175"/>
      <c r="AC1043" s="175"/>
      <c r="AD1043" s="330"/>
      <c r="AE1043" s="330"/>
      <c r="AF1043" s="330"/>
      <c r="AG1043" s="330"/>
      <c r="AH1043" s="330"/>
      <c r="AI1043" s="173"/>
      <c r="AJ1043" s="173"/>
      <c r="AK1043" s="173"/>
      <c r="AL1043" s="173"/>
      <c r="AM1043" s="330"/>
      <c r="AN1043" s="330"/>
      <c r="AO1043" s="194"/>
      <c r="AP1043" s="330"/>
      <c r="AQ1043" s="330"/>
    </row>
    <row r="1044" spans="2:43">
      <c r="B1044" s="330"/>
      <c r="C1044" s="330"/>
      <c r="D1044" s="330"/>
      <c r="E1044" s="330"/>
      <c r="F1044" s="330"/>
      <c r="G1044" s="330"/>
      <c r="H1044" s="330"/>
      <c r="I1044" s="330"/>
      <c r="J1044" s="330"/>
      <c r="K1044" s="196"/>
      <c r="L1044" s="1118"/>
      <c r="M1044" s="1119"/>
      <c r="N1044" s="1118"/>
      <c r="O1044" s="1119"/>
      <c r="P1044" s="184"/>
      <c r="Q1044" s="184"/>
      <c r="R1044" s="184"/>
      <c r="S1044" s="175"/>
      <c r="T1044" s="175"/>
      <c r="U1044" s="175"/>
      <c r="V1044" s="175"/>
      <c r="W1044" s="175"/>
      <c r="X1044" s="175"/>
      <c r="Y1044" s="175"/>
      <c r="Z1044" s="175"/>
      <c r="AA1044" s="175"/>
      <c r="AB1044" s="175"/>
      <c r="AC1044" s="175"/>
      <c r="AD1044" s="330"/>
      <c r="AE1044" s="330"/>
      <c r="AF1044" s="330"/>
      <c r="AG1044" s="330"/>
      <c r="AH1044" s="330"/>
      <c r="AI1044" s="173"/>
      <c r="AJ1044" s="173"/>
      <c r="AK1044" s="173"/>
      <c r="AL1044" s="173"/>
      <c r="AM1044" s="330"/>
      <c r="AN1044" s="330"/>
      <c r="AO1044" s="194"/>
      <c r="AP1044" s="330"/>
      <c r="AQ1044" s="330"/>
    </row>
    <row r="1045" spans="2:43">
      <c r="B1045" s="330"/>
      <c r="C1045" s="330"/>
      <c r="D1045" s="330"/>
      <c r="E1045" s="330"/>
      <c r="F1045" s="330"/>
      <c r="G1045" s="330"/>
      <c r="H1045" s="330"/>
      <c r="I1045" s="330"/>
      <c r="J1045" s="330"/>
      <c r="K1045" s="196"/>
      <c r="L1045" s="1118"/>
      <c r="M1045" s="1119"/>
      <c r="N1045" s="1118"/>
      <c r="O1045" s="1119"/>
      <c r="P1045" s="184"/>
      <c r="Q1045" s="184"/>
      <c r="R1045" s="184"/>
      <c r="S1045" s="175"/>
      <c r="T1045" s="175"/>
      <c r="U1045" s="175"/>
      <c r="V1045" s="175"/>
      <c r="W1045" s="175"/>
      <c r="X1045" s="175"/>
      <c r="Y1045" s="175"/>
      <c r="Z1045" s="175"/>
      <c r="AA1045" s="175"/>
      <c r="AB1045" s="175"/>
      <c r="AC1045" s="175"/>
      <c r="AD1045" s="330"/>
      <c r="AE1045" s="330"/>
      <c r="AF1045" s="330"/>
      <c r="AG1045" s="330"/>
      <c r="AH1045" s="330"/>
      <c r="AI1045" s="173"/>
      <c r="AJ1045" s="173"/>
      <c r="AK1045" s="173"/>
      <c r="AL1045" s="173"/>
      <c r="AM1045" s="330"/>
      <c r="AN1045" s="330"/>
      <c r="AO1045" s="194"/>
      <c r="AP1045" s="330"/>
      <c r="AQ1045" s="330"/>
    </row>
    <row r="1046" spans="2:43">
      <c r="B1046" s="330"/>
      <c r="C1046" s="330"/>
      <c r="D1046" s="330"/>
      <c r="E1046" s="330"/>
      <c r="F1046" s="330"/>
      <c r="G1046" s="330"/>
      <c r="H1046" s="330"/>
      <c r="I1046" s="330"/>
      <c r="J1046" s="330"/>
      <c r="K1046" s="196"/>
      <c r="L1046" s="1118"/>
      <c r="M1046" s="1119"/>
      <c r="N1046" s="1118"/>
      <c r="O1046" s="1119"/>
      <c r="P1046" s="184"/>
      <c r="Q1046" s="184"/>
      <c r="R1046" s="184"/>
      <c r="S1046" s="175"/>
      <c r="T1046" s="175"/>
      <c r="U1046" s="175"/>
      <c r="V1046" s="175"/>
      <c r="W1046" s="175"/>
      <c r="X1046" s="175"/>
      <c r="Y1046" s="175"/>
      <c r="Z1046" s="175"/>
      <c r="AA1046" s="175"/>
      <c r="AB1046" s="175"/>
      <c r="AC1046" s="175"/>
      <c r="AD1046" s="330"/>
      <c r="AE1046" s="330"/>
      <c r="AF1046" s="330"/>
      <c r="AG1046" s="330"/>
      <c r="AH1046" s="330"/>
      <c r="AI1046" s="173"/>
      <c r="AJ1046" s="173"/>
      <c r="AK1046" s="173"/>
      <c r="AL1046" s="173"/>
      <c r="AM1046" s="330"/>
      <c r="AN1046" s="330"/>
      <c r="AO1046" s="194"/>
      <c r="AP1046" s="330"/>
      <c r="AQ1046" s="330"/>
    </row>
    <row r="1047" spans="2:43">
      <c r="B1047" s="330"/>
      <c r="C1047" s="330"/>
      <c r="D1047" s="330"/>
      <c r="E1047" s="330"/>
      <c r="F1047" s="330"/>
      <c r="G1047" s="330"/>
      <c r="H1047" s="330"/>
      <c r="I1047" s="330"/>
      <c r="J1047" s="330"/>
      <c r="K1047" s="196"/>
      <c r="L1047" s="1118"/>
      <c r="M1047" s="1119"/>
      <c r="N1047" s="1118"/>
      <c r="O1047" s="1119"/>
      <c r="P1047" s="184"/>
      <c r="Q1047" s="184"/>
      <c r="R1047" s="184"/>
      <c r="S1047" s="175"/>
      <c r="T1047" s="175"/>
      <c r="U1047" s="175"/>
      <c r="V1047" s="175"/>
      <c r="W1047" s="175"/>
      <c r="X1047" s="175"/>
      <c r="Y1047" s="175"/>
      <c r="Z1047" s="175"/>
      <c r="AA1047" s="175"/>
      <c r="AB1047" s="175"/>
      <c r="AC1047" s="175"/>
      <c r="AD1047" s="330"/>
      <c r="AE1047" s="330"/>
      <c r="AF1047" s="330"/>
      <c r="AG1047" s="330"/>
      <c r="AH1047" s="330"/>
      <c r="AI1047" s="173"/>
      <c r="AJ1047" s="173"/>
      <c r="AK1047" s="173"/>
      <c r="AL1047" s="173"/>
      <c r="AM1047" s="330"/>
      <c r="AN1047" s="330"/>
      <c r="AO1047" s="194"/>
      <c r="AP1047" s="330"/>
      <c r="AQ1047" s="330"/>
    </row>
    <row r="1048" spans="2:43">
      <c r="B1048" s="330"/>
      <c r="C1048" s="330"/>
      <c r="D1048" s="330"/>
      <c r="E1048" s="330"/>
      <c r="F1048" s="330"/>
      <c r="G1048" s="330"/>
      <c r="H1048" s="330"/>
      <c r="I1048" s="330"/>
      <c r="J1048" s="330"/>
      <c r="K1048" s="196"/>
      <c r="L1048" s="1118"/>
      <c r="M1048" s="1119"/>
      <c r="N1048" s="1118"/>
      <c r="O1048" s="1119"/>
      <c r="P1048" s="184"/>
      <c r="Q1048" s="184"/>
      <c r="R1048" s="184"/>
      <c r="S1048" s="175"/>
      <c r="T1048" s="175"/>
      <c r="U1048" s="175"/>
      <c r="V1048" s="175"/>
      <c r="W1048" s="175"/>
      <c r="X1048" s="175"/>
      <c r="Y1048" s="175"/>
      <c r="Z1048" s="175"/>
      <c r="AA1048" s="175"/>
      <c r="AB1048" s="175"/>
      <c r="AC1048" s="175"/>
      <c r="AD1048" s="330"/>
      <c r="AE1048" s="330"/>
      <c r="AF1048" s="330"/>
      <c r="AG1048" s="330"/>
      <c r="AH1048" s="330"/>
      <c r="AI1048" s="173"/>
      <c r="AJ1048" s="173"/>
      <c r="AK1048" s="173"/>
      <c r="AL1048" s="173"/>
      <c r="AM1048" s="330"/>
      <c r="AN1048" s="330"/>
      <c r="AO1048" s="194"/>
      <c r="AP1048" s="330"/>
      <c r="AQ1048" s="330"/>
    </row>
    <row r="1049" spans="2:43">
      <c r="B1049" s="330"/>
      <c r="C1049" s="330"/>
      <c r="D1049" s="330"/>
      <c r="E1049" s="330"/>
      <c r="F1049" s="330"/>
      <c r="G1049" s="330"/>
      <c r="H1049" s="330"/>
      <c r="I1049" s="330"/>
      <c r="J1049" s="330"/>
      <c r="K1049" s="196"/>
      <c r="L1049" s="1118"/>
      <c r="M1049" s="1119"/>
      <c r="N1049" s="1118"/>
      <c r="O1049" s="1119"/>
      <c r="P1049" s="184"/>
      <c r="Q1049" s="184"/>
      <c r="R1049" s="184"/>
      <c r="S1049" s="175"/>
      <c r="T1049" s="175"/>
      <c r="U1049" s="175"/>
      <c r="V1049" s="175"/>
      <c r="W1049" s="175"/>
      <c r="X1049" s="175"/>
      <c r="Y1049" s="175"/>
      <c r="Z1049" s="175"/>
      <c r="AA1049" s="175"/>
      <c r="AB1049" s="175"/>
      <c r="AC1049" s="175"/>
      <c r="AD1049" s="330"/>
      <c r="AE1049" s="330"/>
      <c r="AF1049" s="330"/>
      <c r="AG1049" s="330"/>
      <c r="AH1049" s="330"/>
      <c r="AI1049" s="173"/>
      <c r="AJ1049" s="173"/>
      <c r="AK1049" s="173"/>
      <c r="AL1049" s="173"/>
      <c r="AM1049" s="330"/>
      <c r="AN1049" s="330"/>
      <c r="AO1049" s="194"/>
      <c r="AP1049" s="330"/>
      <c r="AQ1049" s="330"/>
    </row>
    <row r="1050" spans="2:43">
      <c r="B1050" s="330"/>
      <c r="C1050" s="330"/>
      <c r="D1050" s="330"/>
      <c r="E1050" s="330"/>
      <c r="F1050" s="330"/>
      <c r="G1050" s="330"/>
      <c r="H1050" s="330"/>
      <c r="I1050" s="330"/>
      <c r="J1050" s="330"/>
      <c r="K1050" s="196"/>
      <c r="L1050" s="1118"/>
      <c r="M1050" s="1119"/>
      <c r="N1050" s="1118"/>
      <c r="O1050" s="1119"/>
      <c r="P1050" s="184"/>
      <c r="Q1050" s="184"/>
      <c r="R1050" s="184"/>
      <c r="S1050" s="175"/>
      <c r="T1050" s="175"/>
      <c r="U1050" s="175"/>
      <c r="V1050" s="175"/>
      <c r="W1050" s="175"/>
      <c r="X1050" s="175"/>
      <c r="Y1050" s="175"/>
      <c r="Z1050" s="175"/>
      <c r="AA1050" s="175"/>
      <c r="AB1050" s="175"/>
      <c r="AC1050" s="175"/>
      <c r="AD1050" s="330"/>
      <c r="AE1050" s="330"/>
      <c r="AF1050" s="330"/>
      <c r="AG1050" s="330"/>
      <c r="AH1050" s="330"/>
      <c r="AI1050" s="173"/>
      <c r="AJ1050" s="173"/>
      <c r="AK1050" s="173"/>
      <c r="AL1050" s="173"/>
      <c r="AM1050" s="330"/>
      <c r="AN1050" s="330"/>
      <c r="AO1050" s="194"/>
      <c r="AP1050" s="330"/>
      <c r="AQ1050" s="330"/>
    </row>
    <row r="1051" spans="2:43">
      <c r="B1051" s="330"/>
      <c r="C1051" s="330"/>
      <c r="D1051" s="330"/>
      <c r="E1051" s="330"/>
      <c r="F1051" s="330"/>
      <c r="G1051" s="330"/>
      <c r="H1051" s="330"/>
      <c r="I1051" s="330"/>
      <c r="J1051" s="330"/>
      <c r="K1051" s="196"/>
      <c r="L1051" s="1118"/>
      <c r="M1051" s="1119"/>
      <c r="N1051" s="1118"/>
      <c r="O1051" s="1119"/>
      <c r="P1051" s="184"/>
      <c r="Q1051" s="184"/>
      <c r="R1051" s="184"/>
      <c r="S1051" s="175"/>
      <c r="T1051" s="175"/>
      <c r="U1051" s="175"/>
      <c r="V1051" s="175"/>
      <c r="W1051" s="175"/>
      <c r="X1051" s="175"/>
      <c r="Y1051" s="175"/>
      <c r="Z1051" s="175"/>
      <c r="AA1051" s="175"/>
      <c r="AB1051" s="175"/>
      <c r="AC1051" s="175"/>
      <c r="AD1051" s="330"/>
      <c r="AE1051" s="330"/>
      <c r="AF1051" s="330"/>
      <c r="AG1051" s="330"/>
      <c r="AH1051" s="330"/>
      <c r="AI1051" s="173"/>
      <c r="AJ1051" s="173"/>
      <c r="AK1051" s="173"/>
      <c r="AL1051" s="173"/>
      <c r="AM1051" s="330"/>
      <c r="AN1051" s="330"/>
      <c r="AO1051" s="194"/>
      <c r="AP1051" s="330"/>
      <c r="AQ1051" s="330"/>
    </row>
    <row r="1052" spans="2:43">
      <c r="B1052" s="330"/>
      <c r="C1052" s="330"/>
      <c r="D1052" s="330"/>
      <c r="E1052" s="330"/>
      <c r="F1052" s="330"/>
      <c r="G1052" s="330"/>
      <c r="H1052" s="330"/>
      <c r="I1052" s="330"/>
      <c r="J1052" s="330"/>
      <c r="K1052" s="196"/>
      <c r="L1052" s="1118"/>
      <c r="M1052" s="1119"/>
      <c r="N1052" s="1118"/>
      <c r="O1052" s="1119"/>
      <c r="P1052" s="184"/>
      <c r="Q1052" s="184"/>
      <c r="R1052" s="184"/>
      <c r="S1052" s="175"/>
      <c r="T1052" s="175"/>
      <c r="U1052" s="175"/>
      <c r="V1052" s="175"/>
      <c r="W1052" s="175"/>
      <c r="X1052" s="175"/>
      <c r="Y1052" s="175"/>
      <c r="Z1052" s="175"/>
      <c r="AA1052" s="175"/>
      <c r="AB1052" s="175"/>
      <c r="AC1052" s="175"/>
      <c r="AD1052" s="330"/>
      <c r="AE1052" s="330"/>
      <c r="AF1052" s="330"/>
      <c r="AG1052" s="330"/>
      <c r="AH1052" s="330"/>
      <c r="AI1052" s="173"/>
      <c r="AJ1052" s="173"/>
      <c r="AK1052" s="173"/>
      <c r="AL1052" s="173"/>
      <c r="AM1052" s="330"/>
      <c r="AN1052" s="330"/>
      <c r="AO1052" s="194"/>
      <c r="AP1052" s="330"/>
      <c r="AQ1052" s="330"/>
    </row>
    <row r="1053" spans="2:43">
      <c r="B1053" s="330"/>
      <c r="C1053" s="330"/>
      <c r="D1053" s="330"/>
      <c r="E1053" s="330"/>
      <c r="F1053" s="330"/>
      <c r="G1053" s="330"/>
      <c r="H1053" s="330"/>
      <c r="I1053" s="330"/>
      <c r="J1053" s="330"/>
      <c r="K1053" s="196"/>
      <c r="L1053" s="1118"/>
      <c r="M1053" s="1119"/>
      <c r="N1053" s="1118"/>
      <c r="O1053" s="1119"/>
      <c r="P1053" s="184"/>
      <c r="Q1053" s="184"/>
      <c r="R1053" s="184"/>
      <c r="S1053" s="175"/>
      <c r="T1053" s="175"/>
      <c r="U1053" s="175"/>
      <c r="V1053" s="175"/>
      <c r="W1053" s="175"/>
      <c r="X1053" s="175"/>
      <c r="Y1053" s="175"/>
      <c r="Z1053" s="175"/>
      <c r="AA1053" s="175"/>
      <c r="AB1053" s="175"/>
      <c r="AC1053" s="175"/>
      <c r="AD1053" s="330"/>
      <c r="AE1053" s="330"/>
      <c r="AF1053" s="330"/>
      <c r="AG1053" s="330"/>
      <c r="AH1053" s="330"/>
      <c r="AI1053" s="173"/>
      <c r="AJ1053" s="173"/>
      <c r="AK1053" s="173"/>
      <c r="AL1053" s="173"/>
      <c r="AM1053" s="330"/>
      <c r="AN1053" s="330"/>
      <c r="AO1053" s="194"/>
      <c r="AP1053" s="330"/>
      <c r="AQ1053" s="330"/>
    </row>
    <row r="1054" spans="2:43">
      <c r="B1054" s="330"/>
      <c r="C1054" s="330"/>
      <c r="D1054" s="330"/>
      <c r="E1054" s="330"/>
      <c r="F1054" s="330"/>
      <c r="G1054" s="330"/>
      <c r="H1054" s="330"/>
      <c r="I1054" s="330"/>
      <c r="J1054" s="330"/>
      <c r="K1054" s="196"/>
      <c r="L1054" s="1118"/>
      <c r="M1054" s="1119"/>
      <c r="N1054" s="1118"/>
      <c r="O1054" s="1119"/>
      <c r="P1054" s="184"/>
      <c r="Q1054" s="184"/>
      <c r="R1054" s="184"/>
      <c r="S1054" s="175"/>
      <c r="T1054" s="175"/>
      <c r="U1054" s="175"/>
      <c r="V1054" s="175"/>
      <c r="W1054" s="175"/>
      <c r="X1054" s="175"/>
      <c r="Y1054" s="175"/>
      <c r="Z1054" s="175"/>
      <c r="AA1054" s="175"/>
      <c r="AB1054" s="175"/>
      <c r="AC1054" s="175"/>
      <c r="AD1054" s="330"/>
      <c r="AE1054" s="330"/>
      <c r="AF1054" s="330"/>
      <c r="AG1054" s="330"/>
      <c r="AH1054" s="330"/>
      <c r="AI1054" s="173"/>
      <c r="AJ1054" s="173"/>
      <c r="AK1054" s="173"/>
      <c r="AL1054" s="173"/>
      <c r="AM1054" s="330"/>
      <c r="AN1054" s="330"/>
      <c r="AO1054" s="194"/>
      <c r="AP1054" s="330"/>
      <c r="AQ1054" s="330"/>
    </row>
    <row r="1055" spans="2:43">
      <c r="B1055" s="330"/>
      <c r="C1055" s="330"/>
      <c r="D1055" s="330"/>
      <c r="E1055" s="330"/>
      <c r="F1055" s="330"/>
      <c r="G1055" s="330"/>
      <c r="H1055" s="330"/>
      <c r="I1055" s="330"/>
      <c r="J1055" s="330"/>
      <c r="K1055" s="196"/>
      <c r="L1055" s="1118"/>
      <c r="M1055" s="1119"/>
      <c r="N1055" s="1118"/>
      <c r="O1055" s="1119"/>
      <c r="P1055" s="184"/>
      <c r="Q1055" s="184"/>
      <c r="R1055" s="184"/>
      <c r="S1055" s="175"/>
      <c r="T1055" s="175"/>
      <c r="U1055" s="175"/>
      <c r="V1055" s="175"/>
      <c r="W1055" s="175"/>
      <c r="X1055" s="175"/>
      <c r="Y1055" s="175"/>
      <c r="Z1055" s="175"/>
      <c r="AA1055" s="175"/>
      <c r="AB1055" s="175"/>
      <c r="AC1055" s="175"/>
      <c r="AD1055" s="330"/>
      <c r="AE1055" s="330"/>
      <c r="AF1055" s="330"/>
      <c r="AG1055" s="330"/>
      <c r="AH1055" s="330"/>
      <c r="AI1055" s="173"/>
      <c r="AJ1055" s="173"/>
      <c r="AK1055" s="173"/>
      <c r="AL1055" s="173"/>
      <c r="AM1055" s="330"/>
      <c r="AN1055" s="330"/>
      <c r="AO1055" s="194"/>
      <c r="AP1055" s="330"/>
      <c r="AQ1055" s="330"/>
    </row>
    <row r="1056" spans="2:43">
      <c r="B1056" s="330"/>
      <c r="C1056" s="330"/>
      <c r="D1056" s="330"/>
      <c r="E1056" s="330"/>
      <c r="F1056" s="330"/>
      <c r="G1056" s="330"/>
      <c r="H1056" s="330"/>
      <c r="I1056" s="330"/>
      <c r="J1056" s="330"/>
      <c r="K1056" s="196"/>
      <c r="L1056" s="1118"/>
      <c r="M1056" s="1119"/>
      <c r="N1056" s="1118"/>
      <c r="O1056" s="1119"/>
      <c r="P1056" s="184"/>
      <c r="Q1056" s="184"/>
      <c r="R1056" s="184"/>
      <c r="S1056" s="175"/>
      <c r="T1056" s="175"/>
      <c r="U1056" s="175"/>
      <c r="V1056" s="175"/>
      <c r="W1056" s="175"/>
      <c r="X1056" s="175"/>
      <c r="Y1056" s="175"/>
      <c r="Z1056" s="175"/>
      <c r="AA1056" s="175"/>
      <c r="AB1056" s="175"/>
      <c r="AC1056" s="175"/>
      <c r="AD1056" s="330"/>
      <c r="AE1056" s="330"/>
      <c r="AF1056" s="330"/>
      <c r="AG1056" s="330"/>
      <c r="AH1056" s="330"/>
      <c r="AI1056" s="173"/>
      <c r="AJ1056" s="173"/>
      <c r="AK1056" s="173"/>
      <c r="AL1056" s="173"/>
      <c r="AM1056" s="330"/>
      <c r="AN1056" s="330"/>
      <c r="AO1056" s="194"/>
      <c r="AP1056" s="330"/>
      <c r="AQ1056" s="330"/>
    </row>
    <row r="1057" spans="2:43">
      <c r="B1057" s="330"/>
      <c r="C1057" s="330"/>
      <c r="D1057" s="330"/>
      <c r="E1057" s="330"/>
      <c r="F1057" s="330"/>
      <c r="G1057" s="330"/>
      <c r="H1057" s="330"/>
      <c r="I1057" s="330"/>
      <c r="J1057" s="330"/>
      <c r="K1057" s="196"/>
      <c r="L1057" s="1118"/>
      <c r="M1057" s="1119"/>
      <c r="N1057" s="1118"/>
      <c r="O1057" s="1119"/>
      <c r="P1057" s="184"/>
      <c r="Q1057" s="184"/>
      <c r="R1057" s="184"/>
      <c r="S1057" s="175"/>
      <c r="T1057" s="175"/>
      <c r="U1057" s="175"/>
      <c r="V1057" s="175"/>
      <c r="W1057" s="175"/>
      <c r="X1057" s="175"/>
      <c r="Y1057" s="175"/>
      <c r="Z1057" s="175"/>
      <c r="AA1057" s="175"/>
      <c r="AB1057" s="175"/>
      <c r="AC1057" s="175"/>
      <c r="AD1057" s="330"/>
      <c r="AE1057" s="330"/>
      <c r="AF1057" s="330"/>
      <c r="AG1057" s="330"/>
      <c r="AH1057" s="330"/>
      <c r="AI1057" s="173"/>
      <c r="AJ1057" s="173"/>
      <c r="AK1057" s="173"/>
      <c r="AL1057" s="173"/>
      <c r="AM1057" s="330"/>
      <c r="AN1057" s="330"/>
      <c r="AO1057" s="194"/>
      <c r="AP1057" s="330"/>
      <c r="AQ1057" s="330"/>
    </row>
    <row r="1058" spans="2:43">
      <c r="B1058" s="330"/>
      <c r="C1058" s="330"/>
      <c r="D1058" s="330"/>
      <c r="E1058" s="330"/>
      <c r="F1058" s="330"/>
      <c r="G1058" s="330"/>
      <c r="H1058" s="330"/>
      <c r="I1058" s="330"/>
      <c r="J1058" s="330"/>
      <c r="K1058" s="196"/>
      <c r="L1058" s="1118"/>
      <c r="M1058" s="1119"/>
      <c r="N1058" s="1118"/>
      <c r="O1058" s="1119"/>
      <c r="P1058" s="184"/>
      <c r="Q1058" s="184"/>
      <c r="R1058" s="184"/>
      <c r="S1058" s="175"/>
      <c r="T1058" s="175"/>
      <c r="U1058" s="175"/>
      <c r="V1058" s="175"/>
      <c r="W1058" s="175"/>
      <c r="X1058" s="175"/>
      <c r="Y1058" s="175"/>
      <c r="Z1058" s="175"/>
      <c r="AA1058" s="175"/>
      <c r="AB1058" s="175"/>
      <c r="AC1058" s="175"/>
      <c r="AD1058" s="330"/>
      <c r="AE1058" s="330"/>
      <c r="AF1058" s="330"/>
      <c r="AG1058" s="330"/>
      <c r="AH1058" s="330"/>
      <c r="AI1058" s="173"/>
      <c r="AJ1058" s="173"/>
      <c r="AK1058" s="173"/>
      <c r="AL1058" s="173"/>
      <c r="AM1058" s="330"/>
      <c r="AN1058" s="330"/>
      <c r="AO1058" s="194"/>
      <c r="AP1058" s="330"/>
      <c r="AQ1058" s="330"/>
    </row>
    <row r="1059" spans="2:43">
      <c r="B1059" s="330"/>
      <c r="C1059" s="330"/>
      <c r="D1059" s="330"/>
      <c r="E1059" s="330"/>
      <c r="F1059" s="330"/>
      <c r="G1059" s="330"/>
      <c r="H1059" s="330"/>
      <c r="I1059" s="330"/>
      <c r="J1059" s="330"/>
      <c r="K1059" s="196"/>
      <c r="L1059" s="1118"/>
      <c r="M1059" s="1119"/>
      <c r="N1059" s="1118"/>
      <c r="O1059" s="1119"/>
      <c r="P1059" s="184"/>
      <c r="Q1059" s="184"/>
      <c r="R1059" s="184"/>
      <c r="S1059" s="175"/>
      <c r="T1059" s="175"/>
      <c r="U1059" s="175"/>
      <c r="V1059" s="175"/>
      <c r="W1059" s="175"/>
      <c r="X1059" s="175"/>
      <c r="Y1059" s="175"/>
      <c r="Z1059" s="175"/>
      <c r="AA1059" s="175"/>
      <c r="AB1059" s="175"/>
      <c r="AC1059" s="175"/>
      <c r="AD1059" s="330"/>
      <c r="AE1059" s="330"/>
      <c r="AF1059" s="330"/>
      <c r="AG1059" s="330"/>
      <c r="AH1059" s="330"/>
      <c r="AI1059" s="173"/>
      <c r="AJ1059" s="173"/>
      <c r="AK1059" s="173"/>
      <c r="AL1059" s="173"/>
      <c r="AM1059" s="330"/>
      <c r="AN1059" s="330"/>
      <c r="AO1059" s="194"/>
      <c r="AP1059" s="330"/>
      <c r="AQ1059" s="330"/>
    </row>
    <row r="1060" spans="2:43">
      <c r="B1060" s="330"/>
      <c r="C1060" s="330"/>
      <c r="D1060" s="330"/>
      <c r="E1060" s="330"/>
      <c r="F1060" s="330"/>
      <c r="G1060" s="330"/>
      <c r="H1060" s="330"/>
      <c r="I1060" s="330"/>
      <c r="J1060" s="330"/>
      <c r="K1060" s="196"/>
      <c r="L1060" s="1118"/>
      <c r="M1060" s="1119"/>
      <c r="N1060" s="1118"/>
      <c r="O1060" s="1119"/>
      <c r="P1060" s="184"/>
      <c r="Q1060" s="184"/>
      <c r="R1060" s="184"/>
      <c r="S1060" s="175"/>
      <c r="T1060" s="175"/>
      <c r="U1060" s="175"/>
      <c r="V1060" s="175"/>
      <c r="W1060" s="175"/>
      <c r="X1060" s="175"/>
      <c r="Y1060" s="175"/>
      <c r="Z1060" s="175"/>
      <c r="AA1060" s="175"/>
      <c r="AB1060" s="175"/>
      <c r="AC1060" s="175"/>
      <c r="AD1060" s="330"/>
      <c r="AE1060" s="330"/>
      <c r="AF1060" s="330"/>
      <c r="AG1060" s="330"/>
      <c r="AH1060" s="330"/>
      <c r="AI1060" s="173"/>
      <c r="AJ1060" s="173"/>
      <c r="AK1060" s="173"/>
      <c r="AL1060" s="173"/>
      <c r="AM1060" s="330"/>
      <c r="AN1060" s="330"/>
      <c r="AO1060" s="194"/>
      <c r="AP1060" s="330"/>
      <c r="AQ1060" s="330"/>
    </row>
    <row r="1061" spans="2:43">
      <c r="B1061" s="330"/>
      <c r="C1061" s="330"/>
      <c r="D1061" s="330"/>
      <c r="E1061" s="330"/>
      <c r="F1061" s="330"/>
      <c r="G1061" s="330"/>
      <c r="H1061" s="330"/>
      <c r="I1061" s="330"/>
      <c r="J1061" s="330"/>
      <c r="K1061" s="196"/>
      <c r="L1061" s="1118"/>
      <c r="M1061" s="1119"/>
      <c r="N1061" s="1118"/>
      <c r="O1061" s="1119"/>
      <c r="P1061" s="184"/>
      <c r="Q1061" s="184"/>
      <c r="R1061" s="184"/>
      <c r="S1061" s="175"/>
      <c r="T1061" s="175"/>
      <c r="U1061" s="175"/>
      <c r="V1061" s="175"/>
      <c r="W1061" s="175"/>
      <c r="X1061" s="175"/>
      <c r="Y1061" s="175"/>
      <c r="Z1061" s="175"/>
      <c r="AA1061" s="175"/>
      <c r="AB1061" s="175"/>
      <c r="AC1061" s="175"/>
      <c r="AD1061" s="330"/>
      <c r="AE1061" s="330"/>
      <c r="AF1061" s="330"/>
      <c r="AG1061" s="330"/>
      <c r="AH1061" s="330"/>
      <c r="AI1061" s="173"/>
      <c r="AJ1061" s="173"/>
      <c r="AK1061" s="173"/>
      <c r="AL1061" s="173"/>
      <c r="AM1061" s="330"/>
      <c r="AN1061" s="330"/>
      <c r="AO1061" s="194"/>
      <c r="AP1061" s="330"/>
      <c r="AQ1061" s="330"/>
    </row>
    <row r="1062" spans="2:43">
      <c r="B1062" s="330"/>
      <c r="C1062" s="330"/>
      <c r="D1062" s="330"/>
      <c r="E1062" s="330"/>
      <c r="F1062" s="330"/>
      <c r="G1062" s="330"/>
      <c r="H1062" s="330"/>
      <c r="I1062" s="330"/>
      <c r="J1062" s="330"/>
      <c r="K1062" s="196"/>
      <c r="L1062" s="1118"/>
      <c r="M1062" s="1119"/>
      <c r="N1062" s="1118"/>
      <c r="O1062" s="1119"/>
      <c r="P1062" s="184"/>
      <c r="Q1062" s="184"/>
      <c r="R1062" s="184"/>
      <c r="S1062" s="175"/>
      <c r="T1062" s="175"/>
      <c r="U1062" s="175"/>
      <c r="V1062" s="175"/>
      <c r="W1062" s="175"/>
      <c r="X1062" s="175"/>
      <c r="Y1062" s="175"/>
      <c r="Z1062" s="175"/>
      <c r="AA1062" s="175"/>
      <c r="AB1062" s="175"/>
      <c r="AC1062" s="175"/>
      <c r="AD1062" s="330"/>
      <c r="AE1062" s="330"/>
      <c r="AF1062" s="330"/>
      <c r="AG1062" s="330"/>
      <c r="AH1062" s="330"/>
      <c r="AI1062" s="173"/>
      <c r="AJ1062" s="173"/>
      <c r="AK1062" s="173"/>
      <c r="AL1062" s="173"/>
      <c r="AM1062" s="330"/>
      <c r="AN1062" s="330"/>
      <c r="AO1062" s="194"/>
      <c r="AP1062" s="330"/>
      <c r="AQ1062" s="330"/>
    </row>
    <row r="1063" spans="2:43">
      <c r="B1063" s="330"/>
      <c r="C1063" s="330"/>
      <c r="D1063" s="330"/>
      <c r="E1063" s="330"/>
      <c r="F1063" s="330"/>
      <c r="G1063" s="330"/>
      <c r="H1063" s="330"/>
      <c r="I1063" s="330"/>
      <c r="J1063" s="330"/>
      <c r="K1063" s="196"/>
      <c r="L1063" s="1118"/>
      <c r="M1063" s="1119"/>
      <c r="N1063" s="1118"/>
      <c r="O1063" s="1119"/>
      <c r="P1063" s="184"/>
      <c r="Q1063" s="184"/>
      <c r="R1063" s="184"/>
      <c r="S1063" s="175"/>
      <c r="T1063" s="175"/>
      <c r="U1063" s="175"/>
      <c r="V1063" s="175"/>
      <c r="W1063" s="175"/>
      <c r="X1063" s="175"/>
      <c r="Y1063" s="175"/>
      <c r="Z1063" s="175"/>
      <c r="AA1063" s="175"/>
      <c r="AB1063" s="175"/>
      <c r="AC1063" s="175"/>
      <c r="AD1063" s="330"/>
      <c r="AE1063" s="330"/>
      <c r="AF1063" s="330"/>
      <c r="AG1063" s="330"/>
      <c r="AH1063" s="330"/>
      <c r="AI1063" s="173"/>
      <c r="AJ1063" s="173"/>
      <c r="AK1063" s="173"/>
      <c r="AL1063" s="173"/>
      <c r="AM1063" s="330"/>
      <c r="AN1063" s="330"/>
      <c r="AO1063" s="194"/>
      <c r="AP1063" s="330"/>
      <c r="AQ1063" s="330"/>
    </row>
    <row r="1064" spans="2:43">
      <c r="B1064" s="330"/>
      <c r="C1064" s="330"/>
      <c r="D1064" s="330"/>
      <c r="E1064" s="330"/>
      <c r="F1064" s="330"/>
      <c r="G1064" s="330"/>
      <c r="H1064" s="330"/>
      <c r="I1064" s="330"/>
      <c r="J1064" s="330"/>
      <c r="K1064" s="196"/>
      <c r="L1064" s="1118"/>
      <c r="M1064" s="1119"/>
      <c r="N1064" s="1118"/>
      <c r="O1064" s="1119"/>
      <c r="P1064" s="184"/>
      <c r="Q1064" s="184"/>
      <c r="R1064" s="184"/>
      <c r="S1064" s="175"/>
      <c r="T1064" s="175"/>
      <c r="U1064" s="175"/>
      <c r="V1064" s="175"/>
      <c r="W1064" s="175"/>
      <c r="X1064" s="175"/>
      <c r="Y1064" s="175"/>
      <c r="Z1064" s="175"/>
      <c r="AA1064" s="175"/>
      <c r="AB1064" s="175"/>
      <c r="AC1064" s="175"/>
      <c r="AD1064" s="330"/>
      <c r="AE1064" s="330"/>
      <c r="AF1064" s="330"/>
      <c r="AG1064" s="330"/>
      <c r="AH1064" s="330"/>
      <c r="AI1064" s="173"/>
      <c r="AJ1064" s="173"/>
      <c r="AK1064" s="173"/>
      <c r="AL1064" s="173"/>
      <c r="AM1064" s="330"/>
      <c r="AN1064" s="330"/>
      <c r="AO1064" s="194"/>
      <c r="AP1064" s="330"/>
      <c r="AQ1064" s="330"/>
    </row>
    <row r="1065" spans="2:43">
      <c r="B1065" s="330"/>
      <c r="C1065" s="330"/>
      <c r="D1065" s="330"/>
      <c r="E1065" s="330"/>
      <c r="F1065" s="330"/>
      <c r="G1065" s="330"/>
      <c r="H1065" s="330"/>
      <c r="I1065" s="330"/>
      <c r="J1065" s="330"/>
      <c r="K1065" s="196"/>
      <c r="L1065" s="1118"/>
      <c r="M1065" s="1119"/>
      <c r="N1065" s="1118"/>
      <c r="O1065" s="1119"/>
      <c r="P1065" s="184"/>
      <c r="Q1065" s="184"/>
      <c r="R1065" s="184"/>
      <c r="S1065" s="175"/>
      <c r="T1065" s="175"/>
      <c r="U1065" s="175"/>
      <c r="V1065" s="175"/>
      <c r="W1065" s="175"/>
      <c r="X1065" s="175"/>
      <c r="Y1065" s="175"/>
      <c r="Z1065" s="175"/>
      <c r="AA1065" s="175"/>
      <c r="AB1065" s="175"/>
      <c r="AC1065" s="175"/>
      <c r="AD1065" s="330"/>
      <c r="AE1065" s="330"/>
      <c r="AF1065" s="330"/>
      <c r="AG1065" s="330"/>
      <c r="AH1065" s="330"/>
      <c r="AI1065" s="173"/>
      <c r="AJ1065" s="173"/>
      <c r="AK1065" s="173"/>
      <c r="AL1065" s="173"/>
      <c r="AM1065" s="330"/>
      <c r="AN1065" s="330"/>
      <c r="AO1065" s="194"/>
      <c r="AP1065" s="330"/>
      <c r="AQ1065" s="330"/>
    </row>
    <row r="1066" spans="2:43">
      <c r="B1066" s="330"/>
      <c r="C1066" s="330"/>
      <c r="D1066" s="330"/>
      <c r="E1066" s="330"/>
      <c r="F1066" s="330"/>
      <c r="G1066" s="330"/>
      <c r="H1066" s="330"/>
      <c r="I1066" s="330"/>
      <c r="J1066" s="330"/>
      <c r="K1066" s="196"/>
      <c r="L1066" s="1118"/>
      <c r="M1066" s="1119"/>
      <c r="N1066" s="1118"/>
      <c r="O1066" s="1119"/>
      <c r="P1066" s="184"/>
      <c r="Q1066" s="184"/>
      <c r="R1066" s="184"/>
      <c r="S1066" s="175"/>
      <c r="T1066" s="175"/>
      <c r="U1066" s="175"/>
      <c r="V1066" s="175"/>
      <c r="W1066" s="175"/>
      <c r="X1066" s="175"/>
      <c r="Y1066" s="175"/>
      <c r="Z1066" s="175"/>
      <c r="AA1066" s="175"/>
      <c r="AB1066" s="175"/>
      <c r="AC1066" s="175"/>
      <c r="AD1066" s="330"/>
      <c r="AE1066" s="330"/>
      <c r="AF1066" s="330"/>
      <c r="AG1066" s="330"/>
      <c r="AH1066" s="330"/>
      <c r="AI1066" s="173"/>
      <c r="AJ1066" s="173"/>
      <c r="AK1066" s="173"/>
      <c r="AL1066" s="173"/>
      <c r="AM1066" s="330"/>
      <c r="AN1066" s="330"/>
      <c r="AO1066" s="194"/>
      <c r="AP1066" s="330"/>
      <c r="AQ1066" s="330"/>
    </row>
    <row r="1067" spans="2:43">
      <c r="B1067" s="330"/>
      <c r="C1067" s="330"/>
      <c r="D1067" s="330"/>
      <c r="E1067" s="330"/>
      <c r="F1067" s="330"/>
      <c r="G1067" s="330"/>
      <c r="H1067" s="330"/>
      <c r="I1067" s="330"/>
      <c r="J1067" s="330"/>
      <c r="K1067" s="196"/>
      <c r="L1067" s="1118"/>
      <c r="M1067" s="1119"/>
      <c r="N1067" s="1118"/>
      <c r="O1067" s="1119"/>
      <c r="P1067" s="184"/>
      <c r="Q1067" s="184"/>
      <c r="R1067" s="184"/>
      <c r="S1067" s="175"/>
      <c r="T1067" s="175"/>
      <c r="U1067" s="175"/>
      <c r="V1067" s="175"/>
      <c r="W1067" s="175"/>
      <c r="X1067" s="175"/>
      <c r="Y1067" s="175"/>
      <c r="Z1067" s="175"/>
      <c r="AA1067" s="175"/>
      <c r="AB1067" s="175"/>
      <c r="AC1067" s="175"/>
      <c r="AD1067" s="330"/>
      <c r="AE1067" s="330"/>
      <c r="AF1067" s="330"/>
      <c r="AG1067" s="330"/>
      <c r="AH1067" s="330"/>
      <c r="AI1067" s="173"/>
      <c r="AJ1067" s="173"/>
      <c r="AK1067" s="173"/>
      <c r="AL1067" s="173"/>
      <c r="AM1067" s="330"/>
      <c r="AN1067" s="330"/>
      <c r="AO1067" s="194"/>
      <c r="AP1067" s="330"/>
      <c r="AQ1067" s="330"/>
    </row>
    <row r="1068" spans="2:43">
      <c r="B1068" s="330"/>
      <c r="C1068" s="330"/>
      <c r="D1068" s="330"/>
      <c r="E1068" s="330"/>
      <c r="F1068" s="330"/>
      <c r="G1068" s="330"/>
      <c r="H1068" s="330"/>
      <c r="I1068" s="330"/>
      <c r="J1068" s="330"/>
      <c r="K1068" s="196"/>
      <c r="L1068" s="1118"/>
      <c r="M1068" s="1119"/>
      <c r="N1068" s="1118"/>
      <c r="O1068" s="1119"/>
      <c r="P1068" s="184"/>
      <c r="Q1068" s="184"/>
      <c r="R1068" s="184"/>
      <c r="S1068" s="175"/>
      <c r="T1068" s="175"/>
      <c r="U1068" s="175"/>
      <c r="V1068" s="175"/>
      <c r="W1068" s="175"/>
      <c r="X1068" s="175"/>
      <c r="Y1068" s="175"/>
      <c r="Z1068" s="175"/>
      <c r="AA1068" s="175"/>
      <c r="AB1068" s="175"/>
      <c r="AC1068" s="175"/>
      <c r="AD1068" s="330"/>
      <c r="AE1068" s="330"/>
      <c r="AF1068" s="330"/>
      <c r="AG1068" s="330"/>
      <c r="AH1068" s="330"/>
      <c r="AI1068" s="173"/>
      <c r="AJ1068" s="173"/>
      <c r="AK1068" s="173"/>
      <c r="AL1068" s="173"/>
      <c r="AM1068" s="330"/>
      <c r="AN1068" s="330"/>
      <c r="AO1068" s="194"/>
      <c r="AP1068" s="330"/>
      <c r="AQ1068" s="330"/>
    </row>
    <row r="1069" spans="2:43">
      <c r="B1069" s="330"/>
      <c r="C1069" s="330"/>
      <c r="D1069" s="330"/>
      <c r="E1069" s="330"/>
      <c r="F1069" s="330"/>
      <c r="G1069" s="330"/>
      <c r="H1069" s="330"/>
      <c r="I1069" s="330"/>
      <c r="J1069" s="330"/>
      <c r="K1069" s="196"/>
      <c r="L1069" s="1118"/>
      <c r="M1069" s="1119"/>
      <c r="N1069" s="1118"/>
      <c r="O1069" s="1119"/>
      <c r="P1069" s="184"/>
      <c r="Q1069" s="184"/>
      <c r="R1069" s="184"/>
      <c r="S1069" s="175"/>
      <c r="T1069" s="175"/>
      <c r="U1069" s="175"/>
      <c r="V1069" s="175"/>
      <c r="W1069" s="175"/>
      <c r="X1069" s="175"/>
      <c r="Y1069" s="175"/>
      <c r="Z1069" s="175"/>
      <c r="AA1069" s="175"/>
      <c r="AB1069" s="175"/>
      <c r="AC1069" s="175"/>
      <c r="AD1069" s="330"/>
      <c r="AE1069" s="330"/>
      <c r="AF1069" s="330"/>
      <c r="AG1069" s="330"/>
      <c r="AH1069" s="330"/>
      <c r="AI1069" s="173"/>
      <c r="AJ1069" s="173"/>
      <c r="AK1069" s="173"/>
      <c r="AL1069" s="173"/>
      <c r="AM1069" s="330"/>
      <c r="AN1069" s="330"/>
      <c r="AO1069" s="194"/>
      <c r="AP1069" s="330"/>
      <c r="AQ1069" s="330"/>
    </row>
    <row r="1070" spans="2:43">
      <c r="B1070" s="330"/>
      <c r="C1070" s="330"/>
      <c r="D1070" s="330"/>
      <c r="E1070" s="330"/>
      <c r="F1070" s="330"/>
      <c r="G1070" s="330"/>
      <c r="H1070" s="330"/>
      <c r="I1070" s="330"/>
      <c r="J1070" s="330"/>
      <c r="K1070" s="196"/>
      <c r="L1070" s="1118"/>
      <c r="M1070" s="1119"/>
      <c r="N1070" s="1118"/>
      <c r="O1070" s="1119"/>
      <c r="P1070" s="184"/>
      <c r="Q1070" s="184"/>
      <c r="R1070" s="184"/>
      <c r="S1070" s="175"/>
      <c r="T1070" s="175"/>
      <c r="U1070" s="175"/>
      <c r="V1070" s="175"/>
      <c r="W1070" s="175"/>
      <c r="X1070" s="175"/>
      <c r="Y1070" s="175"/>
      <c r="Z1070" s="175"/>
      <c r="AA1070" s="175"/>
      <c r="AB1070" s="175"/>
      <c r="AC1070" s="175"/>
      <c r="AD1070" s="330"/>
      <c r="AE1070" s="330"/>
      <c r="AF1070" s="330"/>
      <c r="AG1070" s="330"/>
      <c r="AH1070" s="330"/>
      <c r="AI1070" s="173"/>
      <c r="AJ1070" s="173"/>
      <c r="AK1070" s="173"/>
      <c r="AL1070" s="173"/>
      <c r="AM1070" s="330"/>
      <c r="AN1070" s="330"/>
      <c r="AO1070" s="194"/>
      <c r="AP1070" s="330"/>
      <c r="AQ1070" s="330"/>
    </row>
    <row r="1071" spans="2:43">
      <c r="B1071" s="330"/>
      <c r="C1071" s="330"/>
      <c r="D1071" s="330"/>
      <c r="E1071" s="330"/>
      <c r="F1071" s="330"/>
      <c r="G1071" s="330"/>
      <c r="H1071" s="330"/>
      <c r="I1071" s="330"/>
      <c r="J1071" s="330"/>
      <c r="K1071" s="196"/>
      <c r="L1071" s="1118"/>
      <c r="M1071" s="1119"/>
      <c r="N1071" s="1118"/>
      <c r="O1071" s="1119"/>
      <c r="P1071" s="184"/>
      <c r="Q1071" s="184"/>
      <c r="R1071" s="184"/>
      <c r="S1071" s="175"/>
      <c r="T1071" s="175"/>
      <c r="U1071" s="175"/>
      <c r="V1071" s="175"/>
      <c r="W1071" s="175"/>
      <c r="X1071" s="175"/>
      <c r="Y1071" s="175"/>
      <c r="Z1071" s="175"/>
      <c r="AA1071" s="175"/>
      <c r="AB1071" s="175"/>
      <c r="AC1071" s="175"/>
      <c r="AD1071" s="330"/>
      <c r="AE1071" s="330"/>
      <c r="AF1071" s="330"/>
      <c r="AG1071" s="330"/>
      <c r="AH1071" s="330"/>
      <c r="AI1071" s="173"/>
      <c r="AJ1071" s="173"/>
      <c r="AK1071" s="173"/>
      <c r="AL1071" s="173"/>
      <c r="AM1071" s="330"/>
      <c r="AN1071" s="330"/>
      <c r="AO1071" s="194"/>
      <c r="AP1071" s="330"/>
      <c r="AQ1071" s="330"/>
    </row>
    <row r="1072" spans="2:43">
      <c r="B1072" s="330"/>
      <c r="C1072" s="330"/>
      <c r="D1072" s="330"/>
      <c r="E1072" s="330"/>
      <c r="F1072" s="330"/>
      <c r="G1072" s="330"/>
      <c r="H1072" s="330"/>
      <c r="I1072" s="330"/>
      <c r="J1072" s="330"/>
      <c r="K1072" s="196"/>
      <c r="L1072" s="1118"/>
      <c r="M1072" s="1119"/>
      <c r="N1072" s="1118"/>
      <c r="O1072" s="1119"/>
      <c r="P1072" s="184"/>
      <c r="Q1072" s="184"/>
      <c r="R1072" s="184"/>
      <c r="S1072" s="175"/>
      <c r="T1072" s="175"/>
      <c r="U1072" s="175"/>
      <c r="V1072" s="175"/>
      <c r="W1072" s="175"/>
      <c r="X1072" s="175"/>
      <c r="Y1072" s="175"/>
      <c r="Z1072" s="175"/>
      <c r="AA1072" s="175"/>
      <c r="AB1072" s="175"/>
      <c r="AC1072" s="175"/>
      <c r="AD1072" s="330"/>
      <c r="AE1072" s="330"/>
      <c r="AF1072" s="330"/>
      <c r="AG1072" s="330"/>
      <c r="AH1072" s="330"/>
      <c r="AI1072" s="173"/>
      <c r="AJ1072" s="173"/>
      <c r="AK1072" s="173"/>
      <c r="AL1072" s="173"/>
      <c r="AM1072" s="330"/>
      <c r="AN1072" s="330"/>
      <c r="AO1072" s="194"/>
      <c r="AP1072" s="330"/>
      <c r="AQ1072" s="330"/>
    </row>
    <row r="1073" spans="2:43">
      <c r="B1073" s="330"/>
      <c r="C1073" s="330"/>
      <c r="D1073" s="330"/>
      <c r="E1073" s="330"/>
      <c r="F1073" s="330"/>
      <c r="G1073" s="330"/>
      <c r="H1073" s="330"/>
      <c r="I1073" s="330"/>
      <c r="J1073" s="330"/>
      <c r="K1073" s="196"/>
      <c r="L1073" s="1118"/>
      <c r="M1073" s="1119"/>
      <c r="N1073" s="1118"/>
      <c r="O1073" s="1119"/>
      <c r="P1073" s="184"/>
      <c r="Q1073" s="184"/>
      <c r="R1073" s="184"/>
      <c r="S1073" s="175"/>
      <c r="T1073" s="175"/>
      <c r="U1073" s="175"/>
      <c r="V1073" s="175"/>
      <c r="W1073" s="175"/>
      <c r="X1073" s="175"/>
      <c r="Y1073" s="175"/>
      <c r="Z1073" s="175"/>
      <c r="AA1073" s="175"/>
      <c r="AB1073" s="175"/>
      <c r="AC1073" s="175"/>
      <c r="AD1073" s="330"/>
      <c r="AE1073" s="330"/>
      <c r="AF1073" s="330"/>
      <c r="AG1073" s="330"/>
      <c r="AH1073" s="330"/>
      <c r="AI1073" s="173"/>
      <c r="AJ1073" s="173"/>
      <c r="AK1073" s="173"/>
      <c r="AL1073" s="173"/>
      <c r="AM1073" s="330"/>
      <c r="AN1073" s="330"/>
      <c r="AO1073" s="194"/>
      <c r="AP1073" s="330"/>
      <c r="AQ1073" s="330"/>
    </row>
    <row r="1074" spans="2:43">
      <c r="B1074" s="330"/>
      <c r="C1074" s="330"/>
      <c r="D1074" s="330"/>
      <c r="E1074" s="330"/>
      <c r="F1074" s="330"/>
      <c r="G1074" s="330"/>
      <c r="H1074" s="330"/>
      <c r="I1074" s="330"/>
      <c r="J1074" s="330"/>
      <c r="K1074" s="196"/>
      <c r="L1074" s="1118"/>
      <c r="M1074" s="1119"/>
      <c r="N1074" s="1118"/>
      <c r="O1074" s="1119"/>
      <c r="P1074" s="184"/>
      <c r="Q1074" s="184"/>
      <c r="R1074" s="184"/>
      <c r="S1074" s="175"/>
      <c r="T1074" s="175"/>
      <c r="U1074" s="175"/>
      <c r="V1074" s="175"/>
      <c r="W1074" s="175"/>
      <c r="X1074" s="175"/>
      <c r="Y1074" s="175"/>
      <c r="Z1074" s="175"/>
      <c r="AA1074" s="175"/>
      <c r="AB1074" s="175"/>
      <c r="AC1074" s="175"/>
      <c r="AD1074" s="330"/>
      <c r="AE1074" s="330"/>
      <c r="AF1074" s="330"/>
      <c r="AG1074" s="330"/>
      <c r="AH1074" s="330"/>
      <c r="AI1074" s="173"/>
      <c r="AJ1074" s="173"/>
      <c r="AK1074" s="173"/>
      <c r="AL1074" s="173"/>
      <c r="AM1074" s="330"/>
      <c r="AN1074" s="330"/>
      <c r="AO1074" s="194"/>
      <c r="AP1074" s="330"/>
      <c r="AQ1074" s="330"/>
    </row>
    <row r="1075" spans="2:43">
      <c r="B1075" s="330"/>
      <c r="C1075" s="330"/>
      <c r="D1075" s="330"/>
      <c r="E1075" s="330"/>
      <c r="F1075" s="330"/>
      <c r="G1075" s="330"/>
      <c r="H1075" s="330"/>
      <c r="I1075" s="330"/>
      <c r="J1075" s="330"/>
      <c r="K1075" s="196"/>
      <c r="L1075" s="1118"/>
      <c r="M1075" s="1119"/>
      <c r="N1075" s="1118"/>
      <c r="O1075" s="1119"/>
      <c r="P1075" s="184"/>
      <c r="Q1075" s="184"/>
      <c r="R1075" s="184"/>
      <c r="S1075" s="175"/>
      <c r="T1075" s="175"/>
      <c r="U1075" s="175"/>
      <c r="V1075" s="175"/>
      <c r="W1075" s="175"/>
      <c r="X1075" s="175"/>
      <c r="Y1075" s="175"/>
      <c r="Z1075" s="175"/>
      <c r="AA1075" s="175"/>
      <c r="AB1075" s="175"/>
      <c r="AC1075" s="175"/>
      <c r="AD1075" s="330"/>
      <c r="AE1075" s="330"/>
      <c r="AF1075" s="330"/>
      <c r="AG1075" s="330"/>
      <c r="AH1075" s="330"/>
      <c r="AI1075" s="173"/>
      <c r="AJ1075" s="173"/>
      <c r="AK1075" s="173"/>
      <c r="AL1075" s="173"/>
      <c r="AM1075" s="330"/>
      <c r="AN1075" s="330"/>
      <c r="AO1075" s="194"/>
      <c r="AP1075" s="330"/>
      <c r="AQ1075" s="330"/>
    </row>
    <row r="1076" spans="2:43">
      <c r="B1076" s="330"/>
      <c r="C1076" s="330"/>
      <c r="D1076" s="330"/>
      <c r="E1076" s="330"/>
      <c r="F1076" s="330"/>
      <c r="G1076" s="330"/>
      <c r="H1076" s="330"/>
      <c r="I1076" s="330"/>
      <c r="J1076" s="330"/>
      <c r="K1076" s="196"/>
      <c r="L1076" s="1118"/>
      <c r="M1076" s="1119"/>
      <c r="N1076" s="1118"/>
      <c r="O1076" s="1119"/>
      <c r="P1076" s="184"/>
      <c r="Q1076" s="184"/>
      <c r="R1076" s="184"/>
      <c r="S1076" s="175"/>
      <c r="T1076" s="175"/>
      <c r="U1076" s="175"/>
      <c r="V1076" s="175"/>
      <c r="W1076" s="175"/>
      <c r="X1076" s="175"/>
      <c r="Y1076" s="175"/>
      <c r="Z1076" s="175"/>
      <c r="AA1076" s="175"/>
      <c r="AB1076" s="175"/>
      <c r="AC1076" s="175"/>
      <c r="AD1076" s="330"/>
      <c r="AE1076" s="330"/>
      <c r="AF1076" s="330"/>
      <c r="AG1076" s="330"/>
      <c r="AH1076" s="330"/>
      <c r="AI1076" s="173"/>
      <c r="AJ1076" s="173"/>
      <c r="AK1076" s="173"/>
      <c r="AL1076" s="173"/>
      <c r="AM1076" s="330"/>
      <c r="AN1076" s="330"/>
      <c r="AO1076" s="194"/>
      <c r="AP1076" s="330"/>
      <c r="AQ1076" s="330"/>
    </row>
    <row r="1077" spans="2:43">
      <c r="B1077" s="330"/>
      <c r="C1077" s="330"/>
      <c r="D1077" s="330"/>
      <c r="E1077" s="330"/>
      <c r="F1077" s="330"/>
      <c r="G1077" s="330"/>
      <c r="H1077" s="330"/>
      <c r="I1077" s="330"/>
      <c r="J1077" s="330"/>
      <c r="K1077" s="196"/>
      <c r="L1077" s="1118"/>
      <c r="M1077" s="1119"/>
      <c r="N1077" s="1118"/>
      <c r="O1077" s="1119"/>
      <c r="P1077" s="184"/>
      <c r="Q1077" s="184"/>
      <c r="R1077" s="184"/>
      <c r="S1077" s="175"/>
      <c r="T1077" s="175"/>
      <c r="U1077" s="175"/>
      <c r="V1077" s="175"/>
      <c r="W1077" s="175"/>
      <c r="X1077" s="175"/>
      <c r="Y1077" s="175"/>
      <c r="Z1077" s="175"/>
      <c r="AA1077" s="175"/>
      <c r="AB1077" s="175"/>
      <c r="AC1077" s="175"/>
      <c r="AD1077" s="330"/>
      <c r="AE1077" s="330"/>
      <c r="AF1077" s="330"/>
      <c r="AG1077" s="330"/>
      <c r="AH1077" s="330"/>
      <c r="AI1077" s="173"/>
      <c r="AJ1077" s="173"/>
      <c r="AK1077" s="173"/>
      <c r="AL1077" s="173"/>
      <c r="AM1077" s="330"/>
      <c r="AN1077" s="330"/>
      <c r="AO1077" s="194"/>
      <c r="AP1077" s="330"/>
      <c r="AQ1077" s="330"/>
    </row>
    <row r="1078" spans="2:43">
      <c r="B1078" s="330"/>
      <c r="C1078" s="330"/>
      <c r="D1078" s="330"/>
      <c r="E1078" s="330"/>
      <c r="F1078" s="330"/>
      <c r="G1078" s="330"/>
      <c r="H1078" s="330"/>
      <c r="I1078" s="330"/>
      <c r="J1078" s="330"/>
      <c r="K1078" s="196"/>
      <c r="L1078" s="1118"/>
      <c r="M1078" s="1119"/>
      <c r="N1078" s="1118"/>
      <c r="O1078" s="1119"/>
      <c r="P1078" s="184"/>
      <c r="Q1078" s="184"/>
      <c r="R1078" s="184"/>
      <c r="S1078" s="175"/>
      <c r="T1078" s="175"/>
      <c r="U1078" s="175"/>
      <c r="V1078" s="175"/>
      <c r="W1078" s="175"/>
      <c r="X1078" s="175"/>
      <c r="Y1078" s="175"/>
      <c r="Z1078" s="175"/>
      <c r="AA1078" s="175"/>
      <c r="AB1078" s="175"/>
      <c r="AC1078" s="175"/>
      <c r="AD1078" s="330"/>
      <c r="AE1078" s="330"/>
      <c r="AF1078" s="330"/>
      <c r="AG1078" s="330"/>
      <c r="AH1078" s="330"/>
      <c r="AI1078" s="173"/>
      <c r="AJ1078" s="173"/>
      <c r="AK1078" s="173"/>
      <c r="AL1078" s="173"/>
      <c r="AM1078" s="330"/>
      <c r="AN1078" s="330"/>
      <c r="AO1078" s="194"/>
      <c r="AP1078" s="330"/>
      <c r="AQ1078" s="330"/>
    </row>
    <row r="1079" spans="2:43">
      <c r="B1079" s="330"/>
      <c r="C1079" s="330"/>
      <c r="D1079" s="330"/>
      <c r="E1079" s="330"/>
      <c r="F1079" s="330"/>
      <c r="G1079" s="330"/>
      <c r="H1079" s="330"/>
      <c r="I1079" s="330"/>
      <c r="J1079" s="330"/>
      <c r="K1079" s="196"/>
      <c r="L1079" s="1118"/>
      <c r="M1079" s="1119"/>
      <c r="N1079" s="1118"/>
      <c r="O1079" s="1119"/>
      <c r="P1079" s="184"/>
      <c r="Q1079" s="184"/>
      <c r="R1079" s="184"/>
      <c r="S1079" s="175"/>
      <c r="T1079" s="175"/>
      <c r="U1079" s="175"/>
      <c r="V1079" s="175"/>
      <c r="W1079" s="175"/>
      <c r="X1079" s="175"/>
      <c r="Y1079" s="175"/>
      <c r="Z1079" s="175"/>
      <c r="AA1079" s="175"/>
      <c r="AB1079" s="175"/>
      <c r="AC1079" s="175"/>
      <c r="AD1079" s="330"/>
      <c r="AE1079" s="330"/>
      <c r="AF1079" s="330"/>
      <c r="AG1079" s="330"/>
      <c r="AH1079" s="330"/>
      <c r="AI1079" s="173"/>
      <c r="AJ1079" s="173"/>
      <c r="AK1079" s="173"/>
      <c r="AL1079" s="173"/>
      <c r="AM1079" s="330"/>
      <c r="AN1079" s="330"/>
      <c r="AO1079" s="194"/>
      <c r="AP1079" s="330"/>
      <c r="AQ1079" s="330"/>
    </row>
    <row r="1080" spans="2:43">
      <c r="B1080" s="330"/>
      <c r="C1080" s="330"/>
      <c r="D1080" s="330"/>
      <c r="E1080" s="330"/>
      <c r="F1080" s="330"/>
      <c r="G1080" s="330"/>
      <c r="H1080" s="330"/>
      <c r="I1080" s="330"/>
      <c r="J1080" s="330"/>
      <c r="K1080" s="196"/>
      <c r="L1080" s="1118"/>
      <c r="M1080" s="1119"/>
      <c r="N1080" s="1118"/>
      <c r="O1080" s="1119"/>
      <c r="P1080" s="184"/>
      <c r="Q1080" s="184"/>
      <c r="R1080" s="184"/>
      <c r="S1080" s="175"/>
      <c r="T1080" s="175"/>
      <c r="U1080" s="175"/>
      <c r="V1080" s="175"/>
      <c r="W1080" s="175"/>
      <c r="X1080" s="175"/>
      <c r="Y1080" s="175"/>
      <c r="Z1080" s="175"/>
      <c r="AA1080" s="175"/>
      <c r="AB1080" s="175"/>
      <c r="AC1080" s="175"/>
      <c r="AD1080" s="330"/>
      <c r="AE1080" s="330"/>
      <c r="AF1080" s="330"/>
      <c r="AG1080" s="330"/>
      <c r="AH1080" s="330"/>
      <c r="AI1080" s="173"/>
      <c r="AJ1080" s="173"/>
      <c r="AK1080" s="173"/>
      <c r="AL1080" s="173"/>
      <c r="AM1080" s="330"/>
      <c r="AN1080" s="330"/>
      <c r="AO1080" s="194"/>
      <c r="AP1080" s="330"/>
      <c r="AQ1080" s="330"/>
    </row>
    <row r="1081" spans="2:43">
      <c r="B1081" s="330"/>
      <c r="C1081" s="330"/>
      <c r="D1081" s="330"/>
      <c r="E1081" s="330"/>
      <c r="F1081" s="330"/>
      <c r="G1081" s="330"/>
      <c r="H1081" s="330"/>
      <c r="I1081" s="330"/>
      <c r="J1081" s="330"/>
      <c r="K1081" s="196"/>
      <c r="L1081" s="1118"/>
      <c r="M1081" s="1119"/>
      <c r="N1081" s="1118"/>
      <c r="O1081" s="1119"/>
      <c r="P1081" s="184"/>
      <c r="Q1081" s="184"/>
      <c r="R1081" s="184"/>
      <c r="S1081" s="175"/>
      <c r="T1081" s="175"/>
      <c r="U1081" s="175"/>
      <c r="V1081" s="175"/>
      <c r="W1081" s="175"/>
      <c r="X1081" s="175"/>
      <c r="Y1081" s="175"/>
      <c r="Z1081" s="175"/>
      <c r="AA1081" s="175"/>
      <c r="AB1081" s="175"/>
      <c r="AC1081" s="175"/>
      <c r="AD1081" s="330"/>
      <c r="AE1081" s="330"/>
      <c r="AF1081" s="330"/>
      <c r="AG1081" s="330"/>
      <c r="AH1081" s="330"/>
      <c r="AI1081" s="173"/>
      <c r="AJ1081" s="173"/>
      <c r="AK1081" s="173"/>
      <c r="AL1081" s="173"/>
      <c r="AM1081" s="330"/>
      <c r="AN1081" s="330"/>
      <c r="AO1081" s="194"/>
      <c r="AP1081" s="330"/>
      <c r="AQ1081" s="330"/>
    </row>
    <row r="1082" spans="2:43">
      <c r="B1082" s="330"/>
      <c r="C1082" s="330"/>
      <c r="D1082" s="330"/>
      <c r="E1082" s="330"/>
      <c r="F1082" s="330"/>
      <c r="G1082" s="330"/>
      <c r="H1082" s="330"/>
      <c r="I1082" s="330"/>
      <c r="J1082" s="330"/>
      <c r="K1082" s="196"/>
      <c r="L1082" s="1118"/>
      <c r="M1082" s="1119"/>
      <c r="N1082" s="1118"/>
      <c r="O1082" s="1119"/>
      <c r="P1082" s="184"/>
      <c r="Q1082" s="184"/>
      <c r="R1082" s="184"/>
      <c r="S1082" s="175"/>
      <c r="T1082" s="175"/>
      <c r="U1082" s="175"/>
      <c r="V1082" s="175"/>
      <c r="W1082" s="175"/>
      <c r="X1082" s="175"/>
      <c r="Y1082" s="175"/>
      <c r="Z1082" s="175"/>
      <c r="AA1082" s="175"/>
      <c r="AB1082" s="175"/>
      <c r="AC1082" s="175"/>
      <c r="AD1082" s="330"/>
      <c r="AE1082" s="330"/>
      <c r="AF1082" s="330"/>
      <c r="AG1082" s="330"/>
      <c r="AH1082" s="330"/>
      <c r="AI1082" s="173"/>
      <c r="AJ1082" s="173"/>
      <c r="AK1082" s="173"/>
      <c r="AL1082" s="173"/>
      <c r="AM1082" s="330"/>
      <c r="AN1082" s="330"/>
      <c r="AO1082" s="194"/>
      <c r="AP1082" s="330"/>
      <c r="AQ1082" s="330"/>
    </row>
    <row r="1083" spans="2:43">
      <c r="B1083" s="330"/>
      <c r="C1083" s="330"/>
      <c r="D1083" s="330"/>
      <c r="E1083" s="330"/>
      <c r="F1083" s="330"/>
      <c r="G1083" s="330"/>
      <c r="H1083" s="330"/>
      <c r="I1083" s="330"/>
      <c r="J1083" s="330"/>
      <c r="K1083" s="196"/>
      <c r="L1083" s="1118"/>
      <c r="M1083" s="1119"/>
      <c r="N1083" s="1118"/>
      <c r="O1083" s="1119"/>
      <c r="P1083" s="184"/>
      <c r="Q1083" s="184"/>
      <c r="R1083" s="184"/>
      <c r="S1083" s="175"/>
      <c r="T1083" s="175"/>
      <c r="U1083" s="175"/>
      <c r="V1083" s="175"/>
      <c r="W1083" s="175"/>
      <c r="X1083" s="175"/>
      <c r="Y1083" s="175"/>
      <c r="Z1083" s="175"/>
      <c r="AA1083" s="175"/>
      <c r="AB1083" s="175"/>
      <c r="AC1083" s="175"/>
      <c r="AD1083" s="330"/>
      <c r="AE1083" s="330"/>
      <c r="AF1083" s="330"/>
      <c r="AG1083" s="330"/>
      <c r="AH1083" s="330"/>
      <c r="AI1083" s="173"/>
      <c r="AJ1083" s="173"/>
      <c r="AK1083" s="173"/>
      <c r="AL1083" s="173"/>
      <c r="AM1083" s="330"/>
      <c r="AN1083" s="330"/>
      <c r="AO1083" s="194"/>
      <c r="AP1083" s="330"/>
      <c r="AQ1083" s="330"/>
    </row>
    <row r="1084" spans="2:43">
      <c r="B1084" s="330"/>
      <c r="C1084" s="330"/>
      <c r="D1084" s="330"/>
      <c r="E1084" s="330"/>
      <c r="F1084" s="330"/>
      <c r="G1084" s="330"/>
      <c r="H1084" s="330"/>
      <c r="I1084" s="330"/>
      <c r="J1084" s="330"/>
      <c r="K1084" s="196"/>
      <c r="L1084" s="1118"/>
      <c r="M1084" s="1119"/>
      <c r="N1084" s="1118"/>
      <c r="O1084" s="1119"/>
      <c r="P1084" s="184"/>
      <c r="Q1084" s="184"/>
      <c r="R1084" s="184"/>
      <c r="S1084" s="175"/>
      <c r="T1084" s="175"/>
      <c r="U1084" s="175"/>
      <c r="V1084" s="175"/>
      <c r="W1084" s="175"/>
      <c r="X1084" s="175"/>
      <c r="Y1084" s="175"/>
      <c r="Z1084" s="175"/>
      <c r="AA1084" s="175"/>
      <c r="AB1084" s="175"/>
      <c r="AC1084" s="175"/>
      <c r="AD1084" s="330"/>
      <c r="AE1084" s="330"/>
      <c r="AF1084" s="330"/>
      <c r="AG1084" s="330"/>
      <c r="AH1084" s="330"/>
      <c r="AI1084" s="173"/>
      <c r="AJ1084" s="173"/>
      <c r="AK1084" s="173"/>
      <c r="AL1084" s="173"/>
      <c r="AM1084" s="330"/>
      <c r="AN1084" s="330"/>
      <c r="AO1084" s="194"/>
      <c r="AP1084" s="330"/>
      <c r="AQ1084" s="330"/>
    </row>
    <row r="1085" spans="2:43">
      <c r="B1085" s="330"/>
      <c r="C1085" s="330"/>
      <c r="D1085" s="330"/>
      <c r="E1085" s="330"/>
      <c r="F1085" s="330"/>
      <c r="G1085" s="330"/>
      <c r="H1085" s="330"/>
      <c r="I1085" s="330"/>
      <c r="J1085" s="330"/>
      <c r="K1085" s="196"/>
      <c r="L1085" s="1118"/>
      <c r="M1085" s="1119"/>
      <c r="N1085" s="1118"/>
      <c r="O1085" s="1119"/>
      <c r="P1085" s="184"/>
      <c r="Q1085" s="184"/>
      <c r="R1085" s="184"/>
      <c r="S1085" s="175"/>
      <c r="T1085" s="175"/>
      <c r="U1085" s="175"/>
      <c r="V1085" s="175"/>
      <c r="W1085" s="175"/>
      <c r="X1085" s="175"/>
      <c r="Y1085" s="175"/>
      <c r="Z1085" s="175"/>
      <c r="AA1085" s="175"/>
      <c r="AB1085" s="175"/>
      <c r="AC1085" s="175"/>
      <c r="AD1085" s="330"/>
      <c r="AE1085" s="330"/>
      <c r="AF1085" s="330"/>
      <c r="AG1085" s="330"/>
      <c r="AH1085" s="330"/>
      <c r="AI1085" s="173"/>
      <c r="AJ1085" s="173"/>
      <c r="AK1085" s="173"/>
      <c r="AL1085" s="173"/>
      <c r="AM1085" s="330"/>
      <c r="AN1085" s="330"/>
      <c r="AO1085" s="194"/>
      <c r="AP1085" s="330"/>
      <c r="AQ1085" s="330"/>
    </row>
    <row r="1086" spans="2:43">
      <c r="B1086" s="330"/>
      <c r="C1086" s="330"/>
      <c r="D1086" s="330"/>
      <c r="E1086" s="330"/>
      <c r="F1086" s="330"/>
      <c r="G1086" s="330"/>
      <c r="H1086" s="330"/>
      <c r="I1086" s="330"/>
      <c r="J1086" s="330"/>
      <c r="K1086" s="196"/>
      <c r="L1086" s="1118"/>
      <c r="M1086" s="1119"/>
      <c r="N1086" s="1118"/>
      <c r="O1086" s="1119"/>
      <c r="P1086" s="184"/>
      <c r="Q1086" s="184"/>
      <c r="R1086" s="184"/>
      <c r="S1086" s="175"/>
      <c r="T1086" s="175"/>
      <c r="U1086" s="175"/>
      <c r="V1086" s="175"/>
      <c r="W1086" s="175"/>
      <c r="X1086" s="175"/>
      <c r="Y1086" s="175"/>
      <c r="Z1086" s="175"/>
      <c r="AA1086" s="175"/>
      <c r="AB1086" s="175"/>
      <c r="AC1086" s="175"/>
      <c r="AD1086" s="330"/>
      <c r="AE1086" s="330"/>
      <c r="AF1086" s="330"/>
      <c r="AG1086" s="330"/>
      <c r="AH1086" s="330"/>
      <c r="AI1086" s="173"/>
      <c r="AJ1086" s="173"/>
      <c r="AK1086" s="173"/>
      <c r="AL1086" s="173"/>
      <c r="AM1086" s="330"/>
      <c r="AN1086" s="330"/>
      <c r="AO1086" s="194"/>
      <c r="AP1086" s="330"/>
      <c r="AQ1086" s="330"/>
    </row>
    <row r="1087" spans="2:43">
      <c r="B1087" s="330"/>
      <c r="C1087" s="330"/>
      <c r="D1087" s="330"/>
      <c r="E1087" s="330"/>
      <c r="F1087" s="330"/>
      <c r="G1087" s="330"/>
      <c r="H1087" s="330"/>
      <c r="I1087" s="330"/>
      <c r="J1087" s="330"/>
      <c r="K1087" s="196"/>
      <c r="L1087" s="1118"/>
      <c r="M1087" s="1119"/>
      <c r="N1087" s="1118"/>
      <c r="O1087" s="1119"/>
      <c r="P1087" s="184"/>
      <c r="Q1087" s="184"/>
      <c r="R1087" s="184"/>
      <c r="S1087" s="175"/>
      <c r="T1087" s="175"/>
      <c r="U1087" s="175"/>
      <c r="V1087" s="175"/>
      <c r="W1087" s="175"/>
      <c r="X1087" s="175"/>
      <c r="Y1087" s="175"/>
      <c r="Z1087" s="175"/>
      <c r="AA1087" s="175"/>
      <c r="AB1087" s="175"/>
      <c r="AC1087" s="175"/>
      <c r="AD1087" s="330"/>
      <c r="AE1087" s="330"/>
      <c r="AF1087" s="330"/>
      <c r="AG1087" s="330"/>
      <c r="AH1087" s="330"/>
      <c r="AI1087" s="173"/>
      <c r="AJ1087" s="173"/>
      <c r="AK1087" s="173"/>
      <c r="AL1087" s="173"/>
      <c r="AM1087" s="330"/>
      <c r="AN1087" s="330"/>
      <c r="AO1087" s="194"/>
      <c r="AP1087" s="330"/>
      <c r="AQ1087" s="330"/>
    </row>
    <row r="1088" spans="2:43">
      <c r="B1088" s="330"/>
      <c r="C1088" s="330"/>
      <c r="D1088" s="330"/>
      <c r="E1088" s="330"/>
      <c r="F1088" s="330"/>
      <c r="G1088" s="330"/>
      <c r="H1088" s="330"/>
      <c r="I1088" s="330"/>
      <c r="J1088" s="330"/>
      <c r="K1088" s="196"/>
      <c r="L1088" s="1118"/>
      <c r="M1088" s="1119"/>
      <c r="N1088" s="1118"/>
      <c r="O1088" s="1119"/>
      <c r="P1088" s="184"/>
      <c r="Q1088" s="184"/>
      <c r="R1088" s="184"/>
      <c r="S1088" s="175"/>
      <c r="T1088" s="175"/>
      <c r="U1088" s="175"/>
      <c r="V1088" s="175"/>
      <c r="W1088" s="175"/>
      <c r="X1088" s="175"/>
      <c r="Y1088" s="175"/>
      <c r="Z1088" s="175"/>
      <c r="AA1088" s="175"/>
      <c r="AB1088" s="175"/>
      <c r="AC1088" s="175"/>
      <c r="AD1088" s="330"/>
      <c r="AE1088" s="330"/>
      <c r="AF1088" s="330"/>
      <c r="AG1088" s="330"/>
      <c r="AH1088" s="330"/>
      <c r="AI1088" s="173"/>
      <c r="AJ1088" s="173"/>
      <c r="AK1088" s="173"/>
      <c r="AL1088" s="173"/>
      <c r="AM1088" s="330"/>
      <c r="AN1088" s="330"/>
      <c r="AO1088" s="194"/>
      <c r="AP1088" s="330"/>
      <c r="AQ1088" s="330"/>
    </row>
    <row r="1089" spans="2:43">
      <c r="B1089" s="330"/>
      <c r="C1089" s="330"/>
      <c r="D1089" s="330"/>
      <c r="E1089" s="330"/>
      <c r="F1089" s="330"/>
      <c r="G1089" s="330"/>
      <c r="H1089" s="330"/>
      <c r="I1089" s="330"/>
      <c r="J1089" s="330"/>
      <c r="K1089" s="196"/>
      <c r="L1089" s="1118"/>
      <c r="M1089" s="1119"/>
      <c r="N1089" s="1118"/>
      <c r="O1089" s="1119"/>
      <c r="P1089" s="184"/>
      <c r="Q1089" s="184"/>
      <c r="R1089" s="184"/>
      <c r="S1089" s="175"/>
      <c r="T1089" s="175"/>
      <c r="U1089" s="175"/>
      <c r="V1089" s="175"/>
      <c r="W1089" s="175"/>
      <c r="X1089" s="175"/>
      <c r="Y1089" s="175"/>
      <c r="Z1089" s="175"/>
      <c r="AA1089" s="175"/>
      <c r="AB1089" s="175"/>
      <c r="AC1089" s="175"/>
      <c r="AD1089" s="330"/>
      <c r="AE1089" s="330"/>
      <c r="AF1089" s="330"/>
      <c r="AG1089" s="330"/>
      <c r="AH1089" s="330"/>
      <c r="AI1089" s="173"/>
      <c r="AJ1089" s="173"/>
      <c r="AK1089" s="173"/>
      <c r="AL1089" s="173"/>
      <c r="AM1089" s="330"/>
      <c r="AN1089" s="330"/>
      <c r="AO1089" s="194"/>
      <c r="AP1089" s="330"/>
      <c r="AQ1089" s="330"/>
    </row>
    <row r="1090" spans="2:43">
      <c r="B1090" s="330"/>
      <c r="C1090" s="330"/>
      <c r="D1090" s="330"/>
      <c r="E1090" s="330"/>
      <c r="F1090" s="330"/>
      <c r="G1090" s="330"/>
      <c r="H1090" s="330"/>
      <c r="I1090" s="330"/>
      <c r="J1090" s="330"/>
      <c r="K1090" s="196"/>
      <c r="L1090" s="1118"/>
      <c r="M1090" s="1119"/>
      <c r="N1090" s="1118"/>
      <c r="O1090" s="1119"/>
      <c r="P1090" s="184"/>
      <c r="Q1090" s="184"/>
      <c r="R1090" s="184"/>
      <c r="S1090" s="175"/>
      <c r="T1090" s="175"/>
      <c r="U1090" s="175"/>
      <c r="V1090" s="175"/>
      <c r="W1090" s="175"/>
      <c r="X1090" s="175"/>
      <c r="Y1090" s="175"/>
      <c r="Z1090" s="175"/>
      <c r="AA1090" s="175"/>
      <c r="AB1090" s="175"/>
      <c r="AC1090" s="175"/>
      <c r="AD1090" s="330"/>
      <c r="AE1090" s="330"/>
      <c r="AF1090" s="330"/>
      <c r="AG1090" s="330"/>
      <c r="AH1090" s="330"/>
      <c r="AI1090" s="173"/>
      <c r="AJ1090" s="173"/>
      <c r="AK1090" s="173"/>
      <c r="AL1090" s="173"/>
      <c r="AM1090" s="330"/>
      <c r="AN1090" s="330"/>
      <c r="AO1090" s="194"/>
      <c r="AP1090" s="330"/>
      <c r="AQ1090" s="330"/>
    </row>
    <row r="1091" spans="2:43">
      <c r="B1091" s="330"/>
      <c r="C1091" s="330"/>
      <c r="D1091" s="330"/>
      <c r="E1091" s="330"/>
      <c r="F1091" s="330"/>
      <c r="G1091" s="330"/>
      <c r="H1091" s="330"/>
      <c r="I1091" s="330"/>
      <c r="J1091" s="330"/>
      <c r="K1091" s="196"/>
      <c r="L1091" s="1118"/>
      <c r="M1091" s="1119"/>
      <c r="N1091" s="1118"/>
      <c r="O1091" s="1119"/>
      <c r="P1091" s="184"/>
      <c r="Q1091" s="184"/>
      <c r="R1091" s="184"/>
      <c r="S1091" s="175"/>
      <c r="T1091" s="175"/>
      <c r="U1091" s="175"/>
      <c r="V1091" s="175"/>
      <c r="W1091" s="175"/>
      <c r="X1091" s="175"/>
      <c r="Y1091" s="175"/>
      <c r="Z1091" s="175"/>
      <c r="AA1091" s="175"/>
      <c r="AB1091" s="175"/>
      <c r="AC1091" s="175"/>
      <c r="AD1091" s="330"/>
      <c r="AE1091" s="330"/>
      <c r="AF1091" s="330"/>
      <c r="AG1091" s="330"/>
      <c r="AH1091" s="330"/>
      <c r="AI1091" s="173"/>
      <c r="AJ1091" s="173"/>
      <c r="AK1091" s="173"/>
      <c r="AL1091" s="173"/>
      <c r="AM1091" s="330"/>
      <c r="AN1091" s="330"/>
      <c r="AO1091" s="194"/>
      <c r="AP1091" s="330"/>
      <c r="AQ1091" s="330"/>
    </row>
    <row r="1092" spans="2:43">
      <c r="B1092" s="330"/>
      <c r="C1092" s="330"/>
      <c r="D1092" s="330"/>
      <c r="E1092" s="330"/>
      <c r="F1092" s="330"/>
      <c r="G1092" s="330"/>
      <c r="H1092" s="330"/>
      <c r="I1092" s="330"/>
      <c r="J1092" s="330"/>
      <c r="K1092" s="196"/>
      <c r="L1092" s="1118"/>
      <c r="M1092" s="1119"/>
      <c r="N1092" s="1118"/>
      <c r="O1092" s="1119"/>
      <c r="P1092" s="184"/>
      <c r="Q1092" s="184"/>
      <c r="R1092" s="184"/>
      <c r="S1092" s="175"/>
      <c r="T1092" s="175"/>
      <c r="U1092" s="175"/>
      <c r="V1092" s="175"/>
      <c r="W1092" s="175"/>
      <c r="X1092" s="175"/>
      <c r="Y1092" s="175"/>
      <c r="Z1092" s="175"/>
      <c r="AA1092" s="175"/>
      <c r="AB1092" s="175"/>
      <c r="AC1092" s="175"/>
      <c r="AD1092" s="330"/>
      <c r="AE1092" s="330"/>
      <c r="AF1092" s="330"/>
      <c r="AG1092" s="330"/>
      <c r="AH1092" s="330"/>
      <c r="AI1092" s="173"/>
      <c r="AJ1092" s="173"/>
      <c r="AK1092" s="173"/>
      <c r="AL1092" s="173"/>
      <c r="AM1092" s="330"/>
      <c r="AN1092" s="330"/>
      <c r="AO1092" s="194"/>
      <c r="AP1092" s="330"/>
      <c r="AQ1092" s="330"/>
    </row>
    <row r="1093" spans="2:43">
      <c r="B1093" s="330"/>
      <c r="C1093" s="330"/>
      <c r="D1093" s="330"/>
      <c r="E1093" s="330"/>
      <c r="F1093" s="330"/>
      <c r="G1093" s="330"/>
      <c r="H1093" s="330"/>
      <c r="I1093" s="330"/>
      <c r="J1093" s="330"/>
      <c r="K1093" s="196"/>
      <c r="L1093" s="1118"/>
      <c r="M1093" s="1119"/>
      <c r="N1093" s="1118"/>
      <c r="O1093" s="1119"/>
      <c r="P1093" s="184"/>
      <c r="Q1093" s="184"/>
      <c r="R1093" s="184"/>
      <c r="S1093" s="175"/>
      <c r="T1093" s="175"/>
      <c r="U1093" s="175"/>
      <c r="V1093" s="175"/>
      <c r="W1093" s="175"/>
      <c r="X1093" s="175"/>
      <c r="Y1093" s="175"/>
      <c r="Z1093" s="175"/>
      <c r="AA1093" s="175"/>
      <c r="AB1093" s="175"/>
      <c r="AC1093" s="175"/>
      <c r="AD1093" s="330"/>
      <c r="AE1093" s="330"/>
      <c r="AF1093" s="330"/>
      <c r="AG1093" s="330"/>
      <c r="AH1093" s="330"/>
      <c r="AI1093" s="173"/>
      <c r="AJ1093" s="173"/>
      <c r="AK1093" s="173"/>
      <c r="AL1093" s="173"/>
      <c r="AM1093" s="330"/>
      <c r="AN1093" s="330"/>
      <c r="AO1093" s="194"/>
      <c r="AP1093" s="330"/>
      <c r="AQ1093" s="330"/>
    </row>
    <row r="1094" spans="2:43">
      <c r="B1094" s="330"/>
      <c r="C1094" s="330"/>
      <c r="D1094" s="330"/>
      <c r="E1094" s="330"/>
      <c r="F1094" s="330"/>
      <c r="G1094" s="330"/>
      <c r="H1094" s="330"/>
      <c r="I1094" s="330"/>
      <c r="J1094" s="330"/>
      <c r="K1094" s="196"/>
      <c r="L1094" s="1118"/>
      <c r="M1094" s="1119"/>
      <c r="N1094" s="1118"/>
      <c r="O1094" s="1119"/>
      <c r="P1094" s="184"/>
      <c r="Q1094" s="184"/>
      <c r="R1094" s="184"/>
      <c r="S1094" s="175"/>
      <c r="T1094" s="175"/>
      <c r="U1094" s="175"/>
      <c r="V1094" s="175"/>
      <c r="W1094" s="175"/>
      <c r="X1094" s="175"/>
      <c r="Y1094" s="175"/>
      <c r="Z1094" s="175"/>
      <c r="AA1094" s="175"/>
      <c r="AB1094" s="175"/>
      <c r="AC1094" s="175"/>
      <c r="AD1094" s="330"/>
      <c r="AE1094" s="330"/>
      <c r="AF1094" s="330"/>
      <c r="AG1094" s="330"/>
      <c r="AH1094" s="330"/>
      <c r="AI1094" s="173"/>
      <c r="AJ1094" s="173"/>
      <c r="AK1094" s="173"/>
      <c r="AL1094" s="173"/>
      <c r="AM1094" s="330"/>
      <c r="AN1094" s="330"/>
      <c r="AO1094" s="194"/>
      <c r="AP1094" s="330"/>
      <c r="AQ1094" s="330"/>
    </row>
    <row r="1095" spans="2:43">
      <c r="B1095" s="330"/>
      <c r="C1095" s="330"/>
      <c r="D1095" s="330"/>
      <c r="E1095" s="330"/>
      <c r="F1095" s="330"/>
      <c r="G1095" s="330"/>
      <c r="H1095" s="330"/>
      <c r="I1095" s="330"/>
      <c r="J1095" s="330"/>
      <c r="K1095" s="196"/>
      <c r="L1095" s="1118"/>
      <c r="M1095" s="1119"/>
      <c r="N1095" s="1118"/>
      <c r="O1095" s="1119"/>
      <c r="P1095" s="184"/>
      <c r="Q1095" s="184"/>
      <c r="R1095" s="184"/>
      <c r="S1095" s="175"/>
      <c r="T1095" s="175"/>
      <c r="U1095" s="175"/>
      <c r="V1095" s="175"/>
      <c r="W1095" s="175"/>
      <c r="X1095" s="175"/>
      <c r="Y1095" s="175"/>
      <c r="Z1095" s="175"/>
      <c r="AA1095" s="175"/>
      <c r="AB1095" s="175"/>
      <c r="AC1095" s="175"/>
      <c r="AD1095" s="330"/>
      <c r="AE1095" s="330"/>
      <c r="AF1095" s="330"/>
      <c r="AG1095" s="330"/>
      <c r="AH1095" s="330"/>
      <c r="AI1095" s="173"/>
      <c r="AJ1095" s="173"/>
      <c r="AK1095" s="173"/>
      <c r="AL1095" s="173"/>
      <c r="AM1095" s="330"/>
      <c r="AN1095" s="330"/>
      <c r="AO1095" s="194"/>
      <c r="AP1095" s="330"/>
      <c r="AQ1095" s="330"/>
    </row>
    <row r="1096" spans="2:43">
      <c r="B1096" s="330"/>
      <c r="C1096" s="330"/>
      <c r="D1096" s="330"/>
      <c r="E1096" s="330"/>
      <c r="F1096" s="330"/>
      <c r="G1096" s="330"/>
      <c r="H1096" s="330"/>
      <c r="I1096" s="330"/>
      <c r="J1096" s="330"/>
      <c r="K1096" s="196"/>
      <c r="L1096" s="1118"/>
      <c r="M1096" s="1119"/>
      <c r="N1096" s="1118"/>
      <c r="O1096" s="1119"/>
      <c r="P1096" s="184"/>
      <c r="Q1096" s="184"/>
      <c r="R1096" s="184"/>
      <c r="S1096" s="175"/>
      <c r="T1096" s="175"/>
      <c r="U1096" s="175"/>
      <c r="V1096" s="175"/>
      <c r="W1096" s="175"/>
      <c r="X1096" s="175"/>
      <c r="Y1096" s="175"/>
      <c r="Z1096" s="175"/>
      <c r="AA1096" s="175"/>
      <c r="AB1096" s="175"/>
      <c r="AC1096" s="175"/>
      <c r="AD1096" s="330"/>
      <c r="AE1096" s="330"/>
      <c r="AF1096" s="330"/>
      <c r="AG1096" s="330"/>
      <c r="AH1096" s="330"/>
      <c r="AI1096" s="173"/>
      <c r="AJ1096" s="173"/>
      <c r="AK1096" s="173"/>
      <c r="AL1096" s="173"/>
      <c r="AM1096" s="330"/>
      <c r="AN1096" s="330"/>
      <c r="AO1096" s="194"/>
      <c r="AP1096" s="330"/>
      <c r="AQ1096" s="330"/>
    </row>
    <row r="1097" spans="2:43">
      <c r="B1097" s="330"/>
      <c r="C1097" s="330"/>
      <c r="D1097" s="330"/>
      <c r="E1097" s="330"/>
      <c r="F1097" s="330"/>
      <c r="G1097" s="330"/>
      <c r="H1097" s="330"/>
      <c r="I1097" s="330"/>
      <c r="J1097" s="330"/>
      <c r="K1097" s="196"/>
      <c r="L1097" s="1118"/>
      <c r="M1097" s="1119"/>
      <c r="N1097" s="1118"/>
      <c r="O1097" s="1119"/>
      <c r="P1097" s="184"/>
      <c r="Q1097" s="184"/>
      <c r="R1097" s="184"/>
      <c r="S1097" s="175"/>
      <c r="T1097" s="175"/>
      <c r="U1097" s="175"/>
      <c r="V1097" s="175"/>
      <c r="W1097" s="175"/>
      <c r="X1097" s="175"/>
      <c r="Y1097" s="175"/>
      <c r="Z1097" s="175"/>
      <c r="AA1097" s="175"/>
      <c r="AB1097" s="175"/>
      <c r="AC1097" s="175"/>
      <c r="AD1097" s="330"/>
      <c r="AE1097" s="330"/>
      <c r="AF1097" s="330"/>
      <c r="AG1097" s="330"/>
      <c r="AH1097" s="330"/>
      <c r="AI1097" s="173"/>
      <c r="AJ1097" s="173"/>
      <c r="AK1097" s="173"/>
      <c r="AL1097" s="173"/>
      <c r="AM1097" s="330"/>
      <c r="AN1097" s="330"/>
      <c r="AO1097" s="194"/>
      <c r="AP1097" s="330"/>
      <c r="AQ1097" s="330"/>
    </row>
    <row r="1098" spans="2:43">
      <c r="B1098" s="330"/>
      <c r="C1098" s="330"/>
      <c r="D1098" s="330"/>
      <c r="E1098" s="330"/>
      <c r="F1098" s="330"/>
      <c r="G1098" s="330"/>
      <c r="H1098" s="330"/>
      <c r="I1098" s="330"/>
      <c r="J1098" s="330"/>
      <c r="K1098" s="196"/>
      <c r="L1098" s="1118"/>
      <c r="M1098" s="1119"/>
      <c r="N1098" s="1118"/>
      <c r="O1098" s="1119"/>
      <c r="P1098" s="184"/>
      <c r="Q1098" s="184"/>
      <c r="R1098" s="184"/>
      <c r="S1098" s="175"/>
      <c r="T1098" s="175"/>
      <c r="U1098" s="175"/>
      <c r="V1098" s="175"/>
      <c r="W1098" s="175"/>
      <c r="X1098" s="175"/>
      <c r="Y1098" s="175"/>
      <c r="Z1098" s="175"/>
      <c r="AA1098" s="175"/>
      <c r="AB1098" s="175"/>
      <c r="AC1098" s="175"/>
      <c r="AD1098" s="330"/>
      <c r="AE1098" s="330"/>
      <c r="AF1098" s="330"/>
      <c r="AG1098" s="330"/>
      <c r="AH1098" s="330"/>
      <c r="AI1098" s="173"/>
      <c r="AJ1098" s="173"/>
      <c r="AK1098" s="173"/>
      <c r="AL1098" s="173"/>
      <c r="AM1098" s="330"/>
      <c r="AN1098" s="330"/>
      <c r="AO1098" s="194"/>
      <c r="AP1098" s="330"/>
      <c r="AQ1098" s="330"/>
    </row>
    <row r="1099" spans="2:43">
      <c r="B1099" s="330"/>
      <c r="C1099" s="330"/>
      <c r="D1099" s="330"/>
      <c r="E1099" s="330"/>
      <c r="F1099" s="330"/>
      <c r="G1099" s="330"/>
      <c r="H1099" s="330"/>
      <c r="I1099" s="330"/>
      <c r="J1099" s="330"/>
      <c r="K1099" s="196"/>
      <c r="L1099" s="1118"/>
      <c r="M1099" s="1119"/>
      <c r="N1099" s="1118"/>
      <c r="O1099" s="1119"/>
      <c r="P1099" s="184"/>
      <c r="Q1099" s="184"/>
      <c r="R1099" s="184"/>
      <c r="S1099" s="175"/>
      <c r="T1099" s="175"/>
      <c r="U1099" s="175"/>
      <c r="V1099" s="175"/>
      <c r="W1099" s="175"/>
      <c r="X1099" s="175"/>
      <c r="Y1099" s="175"/>
      <c r="Z1099" s="175"/>
      <c r="AA1099" s="175"/>
      <c r="AB1099" s="175"/>
      <c r="AC1099" s="175"/>
      <c r="AD1099" s="330"/>
      <c r="AE1099" s="330"/>
      <c r="AF1099" s="330"/>
      <c r="AG1099" s="330"/>
      <c r="AH1099" s="330"/>
      <c r="AI1099" s="173"/>
      <c r="AJ1099" s="173"/>
      <c r="AK1099" s="173"/>
      <c r="AL1099" s="173"/>
      <c r="AM1099" s="330"/>
      <c r="AN1099" s="330"/>
      <c r="AO1099" s="194"/>
      <c r="AP1099" s="330"/>
      <c r="AQ1099" s="330"/>
    </row>
    <row r="1100" spans="2:43">
      <c r="B1100" s="330"/>
      <c r="C1100" s="330"/>
      <c r="D1100" s="330"/>
      <c r="E1100" s="330"/>
      <c r="F1100" s="330"/>
      <c r="G1100" s="330"/>
      <c r="H1100" s="330"/>
      <c r="I1100" s="330"/>
      <c r="J1100" s="330"/>
      <c r="K1100" s="196"/>
      <c r="L1100" s="1118"/>
      <c r="M1100" s="1119"/>
      <c r="N1100" s="1118"/>
      <c r="O1100" s="1119"/>
      <c r="P1100" s="184"/>
      <c r="Q1100" s="184"/>
      <c r="R1100" s="184"/>
      <c r="S1100" s="175"/>
      <c r="T1100" s="175"/>
      <c r="U1100" s="175"/>
      <c r="V1100" s="175"/>
      <c r="W1100" s="175"/>
      <c r="X1100" s="175"/>
      <c r="Y1100" s="175"/>
      <c r="Z1100" s="175"/>
      <c r="AA1100" s="175"/>
      <c r="AB1100" s="175"/>
      <c r="AC1100" s="175"/>
      <c r="AD1100" s="330"/>
      <c r="AE1100" s="330"/>
      <c r="AF1100" s="330"/>
      <c r="AG1100" s="330"/>
      <c r="AH1100" s="330"/>
      <c r="AI1100" s="173"/>
      <c r="AJ1100" s="173"/>
      <c r="AK1100" s="173"/>
      <c r="AL1100" s="173"/>
      <c r="AM1100" s="330"/>
      <c r="AN1100" s="330"/>
      <c r="AO1100" s="194"/>
      <c r="AP1100" s="330"/>
      <c r="AQ1100" s="330"/>
    </row>
    <row r="1101" spans="2:43">
      <c r="B1101" s="330"/>
      <c r="C1101" s="330"/>
      <c r="D1101" s="330"/>
      <c r="E1101" s="330"/>
      <c r="F1101" s="330"/>
      <c r="G1101" s="330"/>
      <c r="H1101" s="330"/>
      <c r="I1101" s="330"/>
      <c r="J1101" s="330"/>
      <c r="K1101" s="196"/>
      <c r="L1101" s="1118"/>
      <c r="M1101" s="1119"/>
      <c r="N1101" s="1118"/>
      <c r="O1101" s="1119"/>
      <c r="P1101" s="184"/>
      <c r="Q1101" s="184"/>
      <c r="R1101" s="184"/>
      <c r="S1101" s="175"/>
      <c r="T1101" s="175"/>
      <c r="U1101" s="175"/>
      <c r="V1101" s="175"/>
      <c r="W1101" s="175"/>
      <c r="X1101" s="175"/>
      <c r="Y1101" s="175"/>
      <c r="Z1101" s="175"/>
      <c r="AA1101" s="175"/>
      <c r="AB1101" s="175"/>
      <c r="AC1101" s="175"/>
      <c r="AD1101" s="330"/>
      <c r="AE1101" s="330"/>
      <c r="AF1101" s="330"/>
      <c r="AG1101" s="330"/>
      <c r="AH1101" s="330"/>
      <c r="AI1101" s="173"/>
      <c r="AJ1101" s="173"/>
      <c r="AK1101" s="173"/>
      <c r="AL1101" s="173"/>
      <c r="AM1101" s="330"/>
      <c r="AN1101" s="330"/>
      <c r="AO1101" s="194"/>
      <c r="AP1101" s="330"/>
      <c r="AQ1101" s="330"/>
    </row>
    <row r="1102" spans="2:43">
      <c r="B1102" s="330"/>
      <c r="C1102" s="330"/>
      <c r="D1102" s="330"/>
      <c r="E1102" s="330"/>
      <c r="F1102" s="330"/>
      <c r="G1102" s="330"/>
      <c r="H1102" s="330"/>
      <c r="I1102" s="330"/>
      <c r="J1102" s="330"/>
      <c r="K1102" s="196"/>
      <c r="L1102" s="1118"/>
      <c r="M1102" s="1119"/>
      <c r="N1102" s="1118"/>
      <c r="O1102" s="1119"/>
      <c r="P1102" s="184"/>
      <c r="Q1102" s="184"/>
      <c r="R1102" s="184"/>
      <c r="S1102" s="175"/>
      <c r="T1102" s="175"/>
      <c r="U1102" s="175"/>
      <c r="V1102" s="175"/>
      <c r="W1102" s="175"/>
      <c r="X1102" s="175"/>
      <c r="Y1102" s="175"/>
      <c r="Z1102" s="175"/>
      <c r="AA1102" s="175"/>
      <c r="AB1102" s="175"/>
      <c r="AC1102" s="175"/>
      <c r="AD1102" s="330"/>
      <c r="AE1102" s="330"/>
      <c r="AF1102" s="330"/>
      <c r="AG1102" s="330"/>
      <c r="AH1102" s="330"/>
      <c r="AI1102" s="173"/>
      <c r="AJ1102" s="173"/>
      <c r="AK1102" s="173"/>
      <c r="AL1102" s="173"/>
      <c r="AM1102" s="330"/>
      <c r="AN1102" s="330"/>
      <c r="AO1102" s="194"/>
      <c r="AP1102" s="330"/>
      <c r="AQ1102" s="330"/>
    </row>
    <row r="1103" spans="2:43">
      <c r="B1103" s="330"/>
      <c r="C1103" s="330"/>
      <c r="D1103" s="330"/>
      <c r="E1103" s="330"/>
      <c r="F1103" s="330"/>
      <c r="G1103" s="330"/>
      <c r="H1103" s="330"/>
      <c r="I1103" s="330"/>
      <c r="J1103" s="330"/>
      <c r="K1103" s="196"/>
      <c r="L1103" s="1118"/>
      <c r="M1103" s="1119"/>
      <c r="N1103" s="1118"/>
      <c r="O1103" s="1119"/>
      <c r="P1103" s="184"/>
      <c r="Q1103" s="184"/>
      <c r="R1103" s="184"/>
      <c r="S1103" s="175"/>
      <c r="T1103" s="175"/>
      <c r="U1103" s="175"/>
      <c r="V1103" s="175"/>
      <c r="W1103" s="175"/>
      <c r="X1103" s="175"/>
      <c r="Y1103" s="175"/>
      <c r="Z1103" s="175"/>
      <c r="AA1103" s="175"/>
      <c r="AB1103" s="175"/>
      <c r="AC1103" s="175"/>
      <c r="AD1103" s="330"/>
      <c r="AE1103" s="330"/>
      <c r="AF1103" s="330"/>
      <c r="AG1103" s="330"/>
      <c r="AH1103" s="330"/>
      <c r="AI1103" s="173"/>
      <c r="AJ1103" s="173"/>
      <c r="AK1103" s="173"/>
      <c r="AL1103" s="173"/>
      <c r="AM1103" s="330"/>
      <c r="AN1103" s="330"/>
      <c r="AO1103" s="194"/>
      <c r="AP1103" s="330"/>
      <c r="AQ1103" s="330"/>
    </row>
    <row r="1104" spans="2:43">
      <c r="B1104" s="330"/>
      <c r="C1104" s="330"/>
      <c r="D1104" s="330"/>
      <c r="E1104" s="330"/>
      <c r="F1104" s="330"/>
      <c r="G1104" s="330"/>
      <c r="H1104" s="330"/>
      <c r="I1104" s="330"/>
      <c r="J1104" s="330"/>
      <c r="K1104" s="196"/>
      <c r="L1104" s="1118"/>
      <c r="M1104" s="1119"/>
      <c r="N1104" s="1118"/>
      <c r="O1104" s="1119"/>
      <c r="P1104" s="184"/>
      <c r="Q1104" s="184"/>
      <c r="R1104" s="184"/>
      <c r="S1104" s="175"/>
      <c r="T1104" s="175"/>
      <c r="U1104" s="175"/>
      <c r="V1104" s="175"/>
      <c r="W1104" s="175"/>
      <c r="X1104" s="175"/>
      <c r="Y1104" s="175"/>
      <c r="Z1104" s="175"/>
      <c r="AA1104" s="175"/>
      <c r="AB1104" s="175"/>
      <c r="AC1104" s="175"/>
      <c r="AD1104" s="330"/>
      <c r="AE1104" s="330"/>
      <c r="AF1104" s="330"/>
      <c r="AG1104" s="330"/>
      <c r="AH1104" s="330"/>
      <c r="AI1104" s="173"/>
      <c r="AJ1104" s="173"/>
      <c r="AK1104" s="173"/>
      <c r="AL1104" s="173"/>
      <c r="AM1104" s="330"/>
      <c r="AN1104" s="330"/>
      <c r="AO1104" s="194"/>
      <c r="AP1104" s="330"/>
      <c r="AQ1104" s="330"/>
    </row>
    <row r="1105" spans="2:43">
      <c r="B1105" s="330"/>
      <c r="C1105" s="330"/>
      <c r="D1105" s="330"/>
      <c r="E1105" s="330"/>
      <c r="F1105" s="330"/>
      <c r="G1105" s="330"/>
      <c r="H1105" s="330"/>
      <c r="I1105" s="330"/>
      <c r="J1105" s="330"/>
      <c r="K1105" s="196"/>
      <c r="L1105" s="1118"/>
      <c r="M1105" s="1119"/>
      <c r="N1105" s="1118"/>
      <c r="O1105" s="1119"/>
      <c r="P1105" s="184"/>
      <c r="Q1105" s="184"/>
      <c r="R1105" s="184"/>
      <c r="S1105" s="175"/>
      <c r="T1105" s="175"/>
      <c r="U1105" s="175"/>
      <c r="V1105" s="175"/>
      <c r="W1105" s="175"/>
      <c r="X1105" s="175"/>
      <c r="Y1105" s="175"/>
      <c r="Z1105" s="175"/>
      <c r="AA1105" s="175"/>
      <c r="AB1105" s="175"/>
      <c r="AC1105" s="175"/>
      <c r="AD1105" s="330"/>
      <c r="AE1105" s="330"/>
      <c r="AF1105" s="330"/>
      <c r="AG1105" s="330"/>
      <c r="AH1105" s="330"/>
      <c r="AI1105" s="173"/>
      <c r="AJ1105" s="173"/>
      <c r="AK1105" s="173"/>
      <c r="AL1105" s="173"/>
      <c r="AM1105" s="330"/>
      <c r="AN1105" s="330"/>
      <c r="AO1105" s="194"/>
      <c r="AP1105" s="330"/>
      <c r="AQ1105" s="330"/>
    </row>
    <row r="1106" spans="2:43">
      <c r="B1106" s="330"/>
      <c r="C1106" s="330"/>
      <c r="D1106" s="330"/>
      <c r="E1106" s="330"/>
      <c r="F1106" s="330"/>
      <c r="G1106" s="330"/>
      <c r="H1106" s="330"/>
      <c r="I1106" s="330"/>
      <c r="J1106" s="330"/>
      <c r="K1106" s="196"/>
      <c r="L1106" s="1118"/>
      <c r="M1106" s="1119"/>
      <c r="N1106" s="1118"/>
      <c r="O1106" s="1119"/>
      <c r="P1106" s="184"/>
      <c r="Q1106" s="184"/>
      <c r="R1106" s="184"/>
      <c r="S1106" s="175"/>
      <c r="T1106" s="175"/>
      <c r="U1106" s="175"/>
      <c r="V1106" s="175"/>
      <c r="W1106" s="175"/>
      <c r="X1106" s="175"/>
      <c r="Y1106" s="175"/>
      <c r="Z1106" s="175"/>
      <c r="AA1106" s="175"/>
      <c r="AB1106" s="175"/>
      <c r="AC1106" s="175"/>
      <c r="AD1106" s="330"/>
      <c r="AE1106" s="330"/>
      <c r="AF1106" s="330"/>
      <c r="AG1106" s="330"/>
      <c r="AH1106" s="330"/>
      <c r="AI1106" s="173"/>
      <c r="AJ1106" s="173"/>
      <c r="AK1106" s="173"/>
      <c r="AL1106" s="173"/>
      <c r="AM1106" s="330"/>
      <c r="AN1106" s="330"/>
      <c r="AO1106" s="194"/>
      <c r="AP1106" s="330"/>
      <c r="AQ1106" s="330"/>
    </row>
    <row r="1107" spans="2:43">
      <c r="B1107" s="330"/>
      <c r="C1107" s="330"/>
      <c r="D1107" s="330"/>
      <c r="E1107" s="330"/>
      <c r="F1107" s="330"/>
      <c r="G1107" s="330"/>
      <c r="H1107" s="330"/>
      <c r="I1107" s="330"/>
      <c r="J1107" s="330"/>
      <c r="K1107" s="196"/>
      <c r="L1107" s="1118"/>
      <c r="M1107" s="1119"/>
      <c r="N1107" s="1118"/>
      <c r="O1107" s="1119"/>
      <c r="P1107" s="184"/>
      <c r="Q1107" s="184"/>
      <c r="R1107" s="184"/>
      <c r="S1107" s="175"/>
      <c r="T1107" s="175"/>
      <c r="U1107" s="175"/>
      <c r="V1107" s="175"/>
      <c r="W1107" s="175"/>
      <c r="X1107" s="175"/>
      <c r="Y1107" s="175"/>
      <c r="Z1107" s="175"/>
      <c r="AA1107" s="175"/>
      <c r="AB1107" s="175"/>
      <c r="AC1107" s="175"/>
      <c r="AD1107" s="330"/>
      <c r="AE1107" s="330"/>
      <c r="AF1107" s="330"/>
      <c r="AG1107" s="330"/>
      <c r="AH1107" s="330"/>
      <c r="AI1107" s="173"/>
      <c r="AJ1107" s="173"/>
      <c r="AK1107" s="173"/>
      <c r="AL1107" s="173"/>
      <c r="AM1107" s="330"/>
      <c r="AN1107" s="330"/>
      <c r="AO1107" s="194"/>
      <c r="AP1107" s="330"/>
      <c r="AQ1107" s="330"/>
    </row>
    <row r="1108" spans="2:43">
      <c r="B1108" s="330"/>
      <c r="C1108" s="330"/>
      <c r="D1108" s="330"/>
      <c r="E1108" s="330"/>
      <c r="F1108" s="330"/>
      <c r="G1108" s="330"/>
      <c r="H1108" s="330"/>
      <c r="I1108" s="330"/>
      <c r="J1108" s="330"/>
      <c r="K1108" s="196"/>
      <c r="L1108" s="1118"/>
      <c r="M1108" s="1119"/>
      <c r="N1108" s="1118"/>
      <c r="O1108" s="1119"/>
      <c r="P1108" s="184"/>
      <c r="Q1108" s="184"/>
      <c r="R1108" s="184"/>
      <c r="S1108" s="175"/>
      <c r="T1108" s="175"/>
      <c r="U1108" s="175"/>
      <c r="V1108" s="175"/>
      <c r="W1108" s="175"/>
      <c r="X1108" s="175"/>
      <c r="Y1108" s="175"/>
      <c r="Z1108" s="175"/>
      <c r="AA1108" s="175"/>
      <c r="AB1108" s="175"/>
      <c r="AC1108" s="175"/>
      <c r="AD1108" s="330"/>
      <c r="AE1108" s="330"/>
      <c r="AF1108" s="330"/>
      <c r="AG1108" s="330"/>
      <c r="AH1108" s="330"/>
      <c r="AI1108" s="173"/>
      <c r="AJ1108" s="173"/>
      <c r="AK1108" s="173"/>
      <c r="AL1108" s="173"/>
      <c r="AM1108" s="330"/>
      <c r="AN1108" s="330"/>
      <c r="AO1108" s="194"/>
      <c r="AP1108" s="330"/>
      <c r="AQ1108" s="330"/>
    </row>
    <row r="1109" spans="2:43">
      <c r="B1109" s="330"/>
      <c r="C1109" s="330"/>
      <c r="D1109" s="330"/>
      <c r="E1109" s="330"/>
      <c r="F1109" s="330"/>
      <c r="G1109" s="330"/>
      <c r="H1109" s="330"/>
      <c r="I1109" s="330"/>
      <c r="J1109" s="330"/>
      <c r="K1109" s="196"/>
      <c r="L1109" s="1118"/>
      <c r="M1109" s="1119"/>
      <c r="N1109" s="1118"/>
      <c r="O1109" s="1119"/>
      <c r="P1109" s="184"/>
      <c r="Q1109" s="184"/>
      <c r="R1109" s="184"/>
      <c r="S1109" s="175"/>
      <c r="T1109" s="175"/>
      <c r="U1109" s="175"/>
      <c r="V1109" s="175"/>
      <c r="W1109" s="175"/>
      <c r="X1109" s="175"/>
      <c r="Y1109" s="175"/>
      <c r="Z1109" s="175"/>
      <c r="AA1109" s="175"/>
      <c r="AB1109" s="175"/>
      <c r="AC1109" s="175"/>
      <c r="AD1109" s="330"/>
      <c r="AE1109" s="330"/>
      <c r="AF1109" s="330"/>
      <c r="AG1109" s="330"/>
      <c r="AH1109" s="330"/>
      <c r="AI1109" s="173"/>
      <c r="AJ1109" s="173"/>
      <c r="AK1109" s="173"/>
      <c r="AL1109" s="173"/>
      <c r="AM1109" s="330"/>
      <c r="AN1109" s="330"/>
      <c r="AO1109" s="194"/>
      <c r="AP1109" s="330"/>
      <c r="AQ1109" s="330"/>
    </row>
    <row r="1110" spans="2:43">
      <c r="B1110" s="330"/>
      <c r="C1110" s="330"/>
      <c r="D1110" s="330"/>
      <c r="E1110" s="330"/>
      <c r="F1110" s="330"/>
      <c r="G1110" s="330"/>
      <c r="H1110" s="330"/>
      <c r="I1110" s="330"/>
      <c r="J1110" s="330"/>
      <c r="K1110" s="196"/>
      <c r="L1110" s="1118"/>
      <c r="M1110" s="1119"/>
      <c r="N1110" s="1118"/>
      <c r="O1110" s="1119"/>
      <c r="P1110" s="184"/>
      <c r="Q1110" s="184"/>
      <c r="R1110" s="184"/>
      <c r="S1110" s="175"/>
      <c r="T1110" s="175"/>
      <c r="U1110" s="175"/>
      <c r="V1110" s="175"/>
      <c r="W1110" s="175"/>
      <c r="X1110" s="175"/>
      <c r="Y1110" s="175"/>
      <c r="Z1110" s="175"/>
      <c r="AA1110" s="175"/>
      <c r="AB1110" s="175"/>
      <c r="AC1110" s="175"/>
      <c r="AD1110" s="330"/>
      <c r="AE1110" s="330"/>
      <c r="AF1110" s="330"/>
      <c r="AG1110" s="330"/>
      <c r="AH1110" s="330"/>
      <c r="AI1110" s="173"/>
      <c r="AJ1110" s="173"/>
      <c r="AK1110" s="173"/>
      <c r="AL1110" s="173"/>
      <c r="AM1110" s="330"/>
      <c r="AN1110" s="330"/>
      <c r="AO1110" s="194"/>
      <c r="AP1110" s="330"/>
      <c r="AQ1110" s="330"/>
    </row>
    <row r="1111" spans="2:43">
      <c r="B1111" s="330"/>
      <c r="C1111" s="330"/>
      <c r="D1111" s="330"/>
      <c r="E1111" s="330"/>
      <c r="F1111" s="330"/>
      <c r="G1111" s="330"/>
      <c r="H1111" s="330"/>
      <c r="I1111" s="330"/>
      <c r="J1111" s="330"/>
      <c r="K1111" s="196"/>
      <c r="L1111" s="1118"/>
      <c r="M1111" s="1119"/>
      <c r="N1111" s="1118"/>
      <c r="O1111" s="1119"/>
      <c r="P1111" s="184"/>
      <c r="Q1111" s="184"/>
      <c r="R1111" s="184"/>
      <c r="S1111" s="175"/>
      <c r="T1111" s="175"/>
      <c r="U1111" s="175"/>
      <c r="V1111" s="175"/>
      <c r="W1111" s="175"/>
      <c r="X1111" s="175"/>
      <c r="Y1111" s="175"/>
      <c r="Z1111" s="175"/>
      <c r="AA1111" s="175"/>
      <c r="AB1111" s="175"/>
      <c r="AC1111" s="175"/>
      <c r="AD1111" s="330"/>
      <c r="AE1111" s="330"/>
      <c r="AF1111" s="330"/>
      <c r="AG1111" s="330"/>
      <c r="AH1111" s="330"/>
      <c r="AI1111" s="173"/>
      <c r="AJ1111" s="173"/>
      <c r="AK1111" s="173"/>
      <c r="AL1111" s="173"/>
      <c r="AM1111" s="330"/>
      <c r="AN1111" s="330"/>
      <c r="AO1111" s="194"/>
      <c r="AP1111" s="330"/>
      <c r="AQ1111" s="330"/>
    </row>
    <row r="1112" spans="2:43">
      <c r="B1112" s="330"/>
      <c r="C1112" s="330"/>
      <c r="D1112" s="330"/>
      <c r="E1112" s="330"/>
      <c r="F1112" s="330"/>
      <c r="G1112" s="330"/>
      <c r="H1112" s="330"/>
      <c r="I1112" s="330"/>
      <c r="J1112" s="330"/>
      <c r="K1112" s="196"/>
      <c r="L1112" s="1118"/>
      <c r="M1112" s="1119"/>
      <c r="N1112" s="1118"/>
      <c r="O1112" s="1119"/>
      <c r="P1112" s="184"/>
      <c r="Q1112" s="184"/>
      <c r="R1112" s="184"/>
      <c r="S1112" s="175"/>
      <c r="T1112" s="175"/>
      <c r="U1112" s="175"/>
      <c r="V1112" s="175"/>
      <c r="W1112" s="175"/>
      <c r="X1112" s="175"/>
      <c r="Y1112" s="175"/>
      <c r="Z1112" s="175"/>
      <c r="AA1112" s="175"/>
      <c r="AB1112" s="175"/>
      <c r="AC1112" s="175"/>
      <c r="AD1112" s="330"/>
      <c r="AE1112" s="330"/>
      <c r="AF1112" s="330"/>
      <c r="AG1112" s="330"/>
      <c r="AH1112" s="330"/>
      <c r="AI1112" s="173"/>
      <c r="AJ1112" s="173"/>
      <c r="AK1112" s="173"/>
      <c r="AL1112" s="173"/>
      <c r="AM1112" s="330"/>
      <c r="AN1112" s="330"/>
      <c r="AO1112" s="194"/>
      <c r="AP1112" s="330"/>
      <c r="AQ1112" s="330"/>
    </row>
    <row r="1113" spans="2:43">
      <c r="B1113" s="330"/>
      <c r="C1113" s="330"/>
      <c r="D1113" s="330"/>
      <c r="E1113" s="330"/>
      <c r="F1113" s="330"/>
      <c r="G1113" s="330"/>
      <c r="H1113" s="330"/>
      <c r="I1113" s="330"/>
      <c r="J1113" s="330"/>
      <c r="K1113" s="196"/>
      <c r="L1113" s="1118"/>
      <c r="M1113" s="1119"/>
      <c r="N1113" s="1118"/>
      <c r="O1113" s="1119"/>
      <c r="P1113" s="184"/>
      <c r="Q1113" s="184"/>
      <c r="R1113" s="184"/>
      <c r="S1113" s="175"/>
      <c r="T1113" s="175"/>
      <c r="U1113" s="175"/>
      <c r="V1113" s="175"/>
      <c r="W1113" s="175"/>
      <c r="X1113" s="175"/>
      <c r="Y1113" s="175"/>
      <c r="Z1113" s="175"/>
      <c r="AA1113" s="175"/>
      <c r="AB1113" s="175"/>
      <c r="AC1113" s="175"/>
      <c r="AD1113" s="330"/>
      <c r="AE1113" s="330"/>
      <c r="AF1113" s="330"/>
      <c r="AG1113" s="330"/>
      <c r="AH1113" s="330"/>
      <c r="AI1113" s="173"/>
      <c r="AJ1113" s="173"/>
      <c r="AK1113" s="173"/>
      <c r="AL1113" s="173"/>
      <c r="AM1113" s="330"/>
      <c r="AN1113" s="330"/>
      <c r="AO1113" s="194"/>
      <c r="AP1113" s="330"/>
      <c r="AQ1113" s="330"/>
    </row>
    <row r="1114" spans="2:43">
      <c r="B1114" s="330"/>
      <c r="C1114" s="330"/>
      <c r="D1114" s="330"/>
      <c r="E1114" s="330"/>
      <c r="F1114" s="330"/>
      <c r="G1114" s="330"/>
      <c r="H1114" s="330"/>
      <c r="I1114" s="330"/>
      <c r="J1114" s="330"/>
      <c r="K1114" s="196"/>
      <c r="L1114" s="1118"/>
      <c r="M1114" s="1119"/>
      <c r="N1114" s="1118"/>
      <c r="O1114" s="1119"/>
      <c r="P1114" s="184"/>
      <c r="Q1114" s="184"/>
      <c r="R1114" s="184"/>
      <c r="S1114" s="175"/>
      <c r="T1114" s="175"/>
      <c r="U1114" s="175"/>
      <c r="V1114" s="175"/>
      <c r="W1114" s="175"/>
      <c r="X1114" s="175"/>
      <c r="Y1114" s="175"/>
      <c r="Z1114" s="175"/>
      <c r="AA1114" s="175"/>
      <c r="AB1114" s="175"/>
      <c r="AC1114" s="175"/>
      <c r="AD1114" s="330"/>
      <c r="AE1114" s="330"/>
      <c r="AF1114" s="330"/>
      <c r="AG1114" s="330"/>
      <c r="AH1114" s="330"/>
      <c r="AI1114" s="173"/>
      <c r="AJ1114" s="173"/>
      <c r="AK1114" s="173"/>
      <c r="AL1114" s="173"/>
      <c r="AM1114" s="330"/>
      <c r="AN1114" s="330"/>
      <c r="AO1114" s="194"/>
      <c r="AP1114" s="330"/>
      <c r="AQ1114" s="330"/>
    </row>
    <row r="1115" spans="2:43">
      <c r="B1115" s="330"/>
      <c r="C1115" s="330"/>
      <c r="D1115" s="330"/>
      <c r="E1115" s="330"/>
      <c r="F1115" s="330"/>
      <c r="G1115" s="330"/>
      <c r="H1115" s="330"/>
      <c r="I1115" s="330"/>
      <c r="J1115" s="330"/>
      <c r="K1115" s="196"/>
      <c r="L1115" s="1118"/>
      <c r="M1115" s="1119"/>
      <c r="N1115" s="1118"/>
      <c r="O1115" s="1119"/>
      <c r="P1115" s="184"/>
      <c r="Q1115" s="184"/>
      <c r="R1115" s="184"/>
      <c r="S1115" s="175"/>
      <c r="T1115" s="175"/>
      <c r="U1115" s="175"/>
      <c r="V1115" s="175"/>
      <c r="W1115" s="175"/>
      <c r="X1115" s="175"/>
      <c r="Y1115" s="175"/>
      <c r="Z1115" s="175"/>
      <c r="AA1115" s="175"/>
      <c r="AB1115" s="175"/>
      <c r="AC1115" s="175"/>
      <c r="AD1115" s="330"/>
      <c r="AE1115" s="330"/>
      <c r="AF1115" s="330"/>
      <c r="AG1115" s="330"/>
      <c r="AH1115" s="330"/>
      <c r="AI1115" s="173"/>
      <c r="AJ1115" s="173"/>
      <c r="AK1115" s="173"/>
      <c r="AL1115" s="173"/>
      <c r="AM1115" s="330"/>
      <c r="AN1115" s="330"/>
      <c r="AO1115" s="194"/>
      <c r="AP1115" s="330"/>
      <c r="AQ1115" s="330"/>
    </row>
    <row r="1116" spans="2:43">
      <c r="B1116" s="330"/>
      <c r="C1116" s="330"/>
      <c r="D1116" s="330"/>
      <c r="E1116" s="330"/>
      <c r="F1116" s="330"/>
      <c r="G1116" s="330"/>
      <c r="H1116" s="330"/>
      <c r="I1116" s="330"/>
      <c r="J1116" s="330"/>
      <c r="K1116" s="196"/>
      <c r="L1116" s="1118"/>
      <c r="M1116" s="1119"/>
      <c r="N1116" s="1118"/>
      <c r="O1116" s="1119"/>
      <c r="P1116" s="184"/>
      <c r="Q1116" s="184"/>
      <c r="R1116" s="184"/>
      <c r="S1116" s="175"/>
      <c r="T1116" s="175"/>
      <c r="U1116" s="175"/>
      <c r="V1116" s="175"/>
      <c r="W1116" s="175"/>
      <c r="X1116" s="175"/>
      <c r="Y1116" s="175"/>
      <c r="Z1116" s="175"/>
      <c r="AA1116" s="175"/>
      <c r="AB1116" s="175"/>
      <c r="AC1116" s="175"/>
      <c r="AD1116" s="330"/>
      <c r="AE1116" s="330"/>
      <c r="AF1116" s="330"/>
      <c r="AG1116" s="330"/>
      <c r="AH1116" s="330"/>
      <c r="AI1116" s="173"/>
      <c r="AJ1116" s="173"/>
      <c r="AK1116" s="173"/>
      <c r="AL1116" s="173"/>
      <c r="AM1116" s="330"/>
      <c r="AN1116" s="330"/>
      <c r="AO1116" s="194"/>
      <c r="AP1116" s="330"/>
      <c r="AQ1116" s="330"/>
    </row>
    <row r="1117" spans="2:43">
      <c r="B1117" s="330"/>
      <c r="C1117" s="330"/>
      <c r="D1117" s="330"/>
      <c r="E1117" s="330"/>
      <c r="F1117" s="330"/>
      <c r="G1117" s="330"/>
      <c r="H1117" s="330"/>
      <c r="I1117" s="330"/>
      <c r="J1117" s="330"/>
      <c r="K1117" s="196"/>
      <c r="L1117" s="1118"/>
      <c r="M1117" s="1119"/>
      <c r="N1117" s="1118"/>
      <c r="O1117" s="1119"/>
      <c r="P1117" s="184"/>
      <c r="Q1117" s="184"/>
      <c r="R1117" s="184"/>
      <c r="S1117" s="175"/>
      <c r="T1117" s="175"/>
      <c r="U1117" s="175"/>
      <c r="V1117" s="175"/>
      <c r="W1117" s="175"/>
      <c r="X1117" s="175"/>
      <c r="Y1117" s="175"/>
      <c r="Z1117" s="175"/>
      <c r="AA1117" s="175"/>
      <c r="AB1117" s="175"/>
      <c r="AC1117" s="175"/>
      <c r="AD1117" s="330"/>
      <c r="AE1117" s="330"/>
      <c r="AF1117" s="330"/>
      <c r="AG1117" s="330"/>
      <c r="AH1117" s="330"/>
      <c r="AI1117" s="173"/>
      <c r="AJ1117" s="173"/>
      <c r="AK1117" s="173"/>
      <c r="AL1117" s="173"/>
      <c r="AM1117" s="330"/>
      <c r="AN1117" s="330"/>
      <c r="AO1117" s="194"/>
      <c r="AP1117" s="330"/>
      <c r="AQ1117" s="330"/>
    </row>
    <row r="1118" spans="2:43">
      <c r="B1118" s="330"/>
      <c r="C1118" s="330"/>
      <c r="D1118" s="330"/>
      <c r="E1118" s="330"/>
      <c r="F1118" s="330"/>
      <c r="G1118" s="330"/>
      <c r="H1118" s="330"/>
      <c r="I1118" s="330"/>
      <c r="J1118" s="330"/>
      <c r="K1118" s="196"/>
      <c r="L1118" s="1118"/>
      <c r="M1118" s="1119"/>
      <c r="N1118" s="1118"/>
      <c r="O1118" s="1119"/>
      <c r="P1118" s="184"/>
      <c r="Q1118" s="184"/>
      <c r="R1118" s="184"/>
      <c r="S1118" s="175"/>
      <c r="T1118" s="175"/>
      <c r="U1118" s="175"/>
      <c r="V1118" s="175"/>
      <c r="W1118" s="175"/>
      <c r="X1118" s="175"/>
      <c r="Y1118" s="175"/>
      <c r="Z1118" s="175"/>
      <c r="AA1118" s="175"/>
      <c r="AB1118" s="175"/>
      <c r="AC1118" s="175"/>
      <c r="AD1118" s="330"/>
      <c r="AE1118" s="330"/>
      <c r="AF1118" s="330"/>
      <c r="AG1118" s="330"/>
      <c r="AH1118" s="330"/>
      <c r="AI1118" s="173"/>
      <c r="AJ1118" s="173"/>
      <c r="AK1118" s="173"/>
      <c r="AL1118" s="173"/>
      <c r="AM1118" s="330"/>
      <c r="AN1118" s="330"/>
      <c r="AO1118" s="194"/>
      <c r="AP1118" s="330"/>
      <c r="AQ1118" s="330"/>
    </row>
    <row r="1119" spans="2:43">
      <c r="B1119" s="330"/>
      <c r="C1119" s="330"/>
      <c r="D1119" s="330"/>
      <c r="E1119" s="330"/>
      <c r="F1119" s="330"/>
      <c r="G1119" s="330"/>
      <c r="H1119" s="330"/>
      <c r="I1119" s="330"/>
      <c r="J1119" s="330"/>
      <c r="K1119" s="196"/>
      <c r="L1119" s="1118"/>
      <c r="M1119" s="1119"/>
      <c r="N1119" s="1118"/>
      <c r="O1119" s="1119"/>
      <c r="P1119" s="184"/>
      <c r="Q1119" s="184"/>
      <c r="R1119" s="184"/>
      <c r="S1119" s="175"/>
      <c r="T1119" s="175"/>
      <c r="U1119" s="175"/>
      <c r="V1119" s="175"/>
      <c r="W1119" s="175"/>
      <c r="X1119" s="175"/>
      <c r="Y1119" s="175"/>
      <c r="Z1119" s="175"/>
      <c r="AA1119" s="175"/>
      <c r="AB1119" s="175"/>
      <c r="AC1119" s="175"/>
      <c r="AD1119" s="330"/>
      <c r="AE1119" s="330"/>
      <c r="AF1119" s="330"/>
      <c r="AG1119" s="330"/>
      <c r="AH1119" s="330"/>
      <c r="AI1119" s="173"/>
      <c r="AJ1119" s="173"/>
      <c r="AK1119" s="173"/>
      <c r="AL1119" s="173"/>
      <c r="AM1119" s="330"/>
      <c r="AN1119" s="330"/>
      <c r="AO1119" s="194"/>
      <c r="AP1119" s="330"/>
      <c r="AQ1119" s="330"/>
    </row>
    <row r="1120" spans="2:43">
      <c r="B1120" s="330"/>
      <c r="C1120" s="330"/>
      <c r="D1120" s="330"/>
      <c r="E1120" s="330"/>
      <c r="F1120" s="330"/>
      <c r="G1120" s="330"/>
      <c r="H1120" s="330"/>
      <c r="I1120" s="330"/>
      <c r="J1120" s="330"/>
      <c r="K1120" s="196"/>
      <c r="L1120" s="1118"/>
      <c r="M1120" s="1119"/>
      <c r="N1120" s="1118"/>
      <c r="O1120" s="1119"/>
      <c r="P1120" s="184"/>
      <c r="Q1120" s="184"/>
      <c r="R1120" s="184"/>
      <c r="S1120" s="175"/>
      <c r="T1120" s="175"/>
      <c r="U1120" s="175"/>
      <c r="V1120" s="175"/>
      <c r="W1120" s="175"/>
      <c r="X1120" s="175"/>
      <c r="Y1120" s="175"/>
      <c r="Z1120" s="175"/>
      <c r="AA1120" s="175"/>
      <c r="AB1120" s="175"/>
      <c r="AC1120" s="175"/>
      <c r="AD1120" s="330"/>
      <c r="AE1120" s="330"/>
      <c r="AF1120" s="330"/>
      <c r="AG1120" s="330"/>
      <c r="AH1120" s="330"/>
      <c r="AI1120" s="173"/>
      <c r="AJ1120" s="173"/>
      <c r="AK1120" s="173"/>
      <c r="AL1120" s="173"/>
      <c r="AM1120" s="330"/>
      <c r="AN1120" s="330"/>
      <c r="AO1120" s="194"/>
      <c r="AP1120" s="330"/>
      <c r="AQ1120" s="330"/>
    </row>
    <row r="1121" spans="2:43">
      <c r="B1121" s="330"/>
      <c r="C1121" s="330"/>
      <c r="D1121" s="330"/>
      <c r="E1121" s="330"/>
      <c r="F1121" s="330"/>
      <c r="G1121" s="330"/>
      <c r="H1121" s="330"/>
      <c r="I1121" s="330"/>
      <c r="J1121" s="330"/>
      <c r="K1121" s="196"/>
      <c r="L1121" s="1118"/>
      <c r="M1121" s="1119"/>
      <c r="N1121" s="1118"/>
      <c r="O1121" s="1119"/>
      <c r="P1121" s="184"/>
      <c r="Q1121" s="184"/>
      <c r="R1121" s="184"/>
      <c r="S1121" s="175"/>
      <c r="T1121" s="175"/>
      <c r="U1121" s="175"/>
      <c r="V1121" s="175"/>
      <c r="W1121" s="175"/>
      <c r="X1121" s="175"/>
      <c r="Y1121" s="175"/>
      <c r="Z1121" s="175"/>
      <c r="AA1121" s="175"/>
      <c r="AB1121" s="175"/>
      <c r="AC1121" s="175"/>
      <c r="AD1121" s="330"/>
      <c r="AE1121" s="330"/>
      <c r="AF1121" s="330"/>
      <c r="AG1121" s="330"/>
      <c r="AH1121" s="330"/>
      <c r="AI1121" s="173"/>
      <c r="AJ1121" s="173"/>
      <c r="AK1121" s="173"/>
      <c r="AL1121" s="173"/>
      <c r="AM1121" s="330"/>
      <c r="AN1121" s="330"/>
      <c r="AO1121" s="194"/>
      <c r="AP1121" s="330"/>
      <c r="AQ1121" s="330"/>
    </row>
    <row r="1122" spans="2:43">
      <c r="B1122" s="330"/>
      <c r="C1122" s="330"/>
      <c r="D1122" s="330"/>
      <c r="E1122" s="330"/>
      <c r="F1122" s="330"/>
      <c r="G1122" s="330"/>
      <c r="H1122" s="330"/>
      <c r="I1122" s="330"/>
      <c r="J1122" s="330"/>
      <c r="K1122" s="196"/>
      <c r="L1122" s="1118"/>
      <c r="M1122" s="1119"/>
      <c r="N1122" s="1118"/>
      <c r="O1122" s="1119"/>
      <c r="P1122" s="184"/>
      <c r="Q1122" s="184"/>
      <c r="R1122" s="184"/>
      <c r="S1122" s="175"/>
      <c r="T1122" s="175"/>
      <c r="U1122" s="175"/>
      <c r="V1122" s="175"/>
      <c r="W1122" s="175"/>
      <c r="X1122" s="175"/>
      <c r="Y1122" s="175"/>
      <c r="Z1122" s="175"/>
      <c r="AA1122" s="175"/>
      <c r="AB1122" s="175"/>
      <c r="AC1122" s="175"/>
      <c r="AD1122" s="330"/>
      <c r="AE1122" s="330"/>
      <c r="AF1122" s="330"/>
      <c r="AG1122" s="330"/>
      <c r="AH1122" s="330"/>
      <c r="AI1122" s="173"/>
      <c r="AJ1122" s="173"/>
      <c r="AK1122" s="173"/>
      <c r="AL1122" s="173"/>
      <c r="AM1122" s="330"/>
      <c r="AN1122" s="330"/>
      <c r="AO1122" s="194"/>
      <c r="AP1122" s="330"/>
      <c r="AQ1122" s="330"/>
    </row>
    <row r="1123" spans="2:43">
      <c r="B1123" s="330"/>
      <c r="C1123" s="330"/>
      <c r="D1123" s="330"/>
      <c r="E1123" s="330"/>
      <c r="F1123" s="330"/>
      <c r="G1123" s="330"/>
      <c r="H1123" s="330"/>
      <c r="I1123" s="330"/>
      <c r="J1123" s="330"/>
      <c r="K1123" s="196"/>
      <c r="L1123" s="1118"/>
      <c r="M1123" s="1119"/>
      <c r="N1123" s="1118"/>
      <c r="O1123" s="1119"/>
      <c r="P1123" s="184"/>
      <c r="Q1123" s="184"/>
      <c r="R1123" s="184"/>
      <c r="S1123" s="175"/>
      <c r="T1123" s="175"/>
      <c r="U1123" s="175"/>
      <c r="V1123" s="175"/>
      <c r="W1123" s="175"/>
      <c r="X1123" s="175"/>
      <c r="Y1123" s="175"/>
      <c r="Z1123" s="175"/>
      <c r="AA1123" s="175"/>
      <c r="AB1123" s="175"/>
      <c r="AC1123" s="175"/>
      <c r="AD1123" s="330"/>
      <c r="AE1123" s="330"/>
      <c r="AF1123" s="330"/>
      <c r="AG1123" s="330"/>
      <c r="AH1123" s="330"/>
      <c r="AI1123" s="173"/>
      <c r="AJ1123" s="173"/>
      <c r="AK1123" s="173"/>
      <c r="AL1123" s="173"/>
      <c r="AM1123" s="330"/>
      <c r="AN1123" s="330"/>
      <c r="AO1123" s="194"/>
      <c r="AP1123" s="330"/>
      <c r="AQ1123" s="330"/>
    </row>
    <row r="1124" spans="2:43">
      <c r="B1124" s="330"/>
      <c r="C1124" s="330"/>
      <c r="D1124" s="330"/>
      <c r="E1124" s="330"/>
      <c r="F1124" s="330"/>
      <c r="G1124" s="330"/>
      <c r="H1124" s="330"/>
      <c r="I1124" s="330"/>
      <c r="J1124" s="330"/>
      <c r="K1124" s="196"/>
      <c r="L1124" s="1118"/>
      <c r="M1124" s="1119"/>
      <c r="N1124" s="1118"/>
      <c r="O1124" s="1119"/>
      <c r="P1124" s="184"/>
      <c r="Q1124" s="184"/>
      <c r="R1124" s="184"/>
      <c r="S1124" s="175"/>
      <c r="T1124" s="175"/>
      <c r="U1124" s="175"/>
      <c r="V1124" s="175"/>
      <c r="W1124" s="175"/>
      <c r="X1124" s="175"/>
      <c r="Y1124" s="175"/>
      <c r="Z1124" s="175"/>
      <c r="AA1124" s="175"/>
      <c r="AB1124" s="175"/>
      <c r="AC1124" s="175"/>
      <c r="AD1124" s="330"/>
      <c r="AE1124" s="330"/>
      <c r="AF1124" s="330"/>
      <c r="AG1124" s="330"/>
      <c r="AH1124" s="330"/>
      <c r="AI1124" s="173"/>
      <c r="AJ1124" s="173"/>
      <c r="AK1124" s="173"/>
      <c r="AL1124" s="173"/>
      <c r="AM1124" s="330"/>
      <c r="AN1124" s="330"/>
      <c r="AO1124" s="194"/>
      <c r="AP1124" s="330"/>
      <c r="AQ1124" s="330"/>
    </row>
    <row r="1125" spans="2:43">
      <c r="B1125" s="330"/>
      <c r="C1125" s="330"/>
      <c r="D1125" s="330"/>
      <c r="E1125" s="330"/>
      <c r="F1125" s="330"/>
      <c r="G1125" s="330"/>
      <c r="H1125" s="330"/>
      <c r="I1125" s="330"/>
      <c r="J1125" s="330"/>
      <c r="K1125" s="196"/>
      <c r="L1125" s="1118"/>
      <c r="M1125" s="1119"/>
      <c r="N1125" s="1118"/>
      <c r="O1125" s="1119"/>
      <c r="P1125" s="184"/>
      <c r="Q1125" s="184"/>
      <c r="R1125" s="184"/>
      <c r="S1125" s="175"/>
      <c r="T1125" s="175"/>
      <c r="U1125" s="175"/>
      <c r="V1125" s="175"/>
      <c r="W1125" s="175"/>
      <c r="X1125" s="175"/>
      <c r="Y1125" s="175"/>
      <c r="Z1125" s="175"/>
      <c r="AA1125" s="175"/>
      <c r="AB1125" s="175"/>
      <c r="AC1125" s="175"/>
      <c r="AD1125" s="330"/>
      <c r="AE1125" s="330"/>
      <c r="AF1125" s="330"/>
      <c r="AG1125" s="330"/>
      <c r="AH1125" s="330"/>
      <c r="AI1125" s="173"/>
      <c r="AJ1125" s="173"/>
      <c r="AK1125" s="173"/>
      <c r="AL1125" s="173"/>
      <c r="AM1125" s="330"/>
      <c r="AN1125" s="330"/>
      <c r="AO1125" s="194"/>
      <c r="AP1125" s="330"/>
      <c r="AQ1125" s="330"/>
    </row>
    <row r="1126" spans="2:43">
      <c r="B1126" s="330"/>
      <c r="C1126" s="330"/>
      <c r="D1126" s="330"/>
      <c r="E1126" s="330"/>
      <c r="F1126" s="330"/>
      <c r="G1126" s="330"/>
      <c r="H1126" s="330"/>
      <c r="I1126" s="330"/>
      <c r="J1126" s="330"/>
      <c r="K1126" s="196"/>
      <c r="L1126" s="1118"/>
      <c r="M1126" s="1119"/>
      <c r="N1126" s="1118"/>
      <c r="O1126" s="1119"/>
      <c r="P1126" s="184"/>
      <c r="Q1126" s="184"/>
      <c r="R1126" s="184"/>
      <c r="S1126" s="175"/>
      <c r="T1126" s="175"/>
      <c r="U1126" s="175"/>
      <c r="V1126" s="175"/>
      <c r="W1126" s="175"/>
      <c r="X1126" s="175"/>
      <c r="Y1126" s="175"/>
      <c r="Z1126" s="175"/>
      <c r="AA1126" s="175"/>
      <c r="AB1126" s="175"/>
      <c r="AC1126" s="175"/>
      <c r="AD1126" s="330"/>
      <c r="AE1126" s="330"/>
      <c r="AF1126" s="330"/>
      <c r="AG1126" s="330"/>
      <c r="AH1126" s="330"/>
      <c r="AI1126" s="173"/>
      <c r="AJ1126" s="173"/>
      <c r="AK1126" s="173"/>
      <c r="AL1126" s="173"/>
      <c r="AM1126" s="330"/>
      <c r="AN1126" s="330"/>
      <c r="AO1126" s="194"/>
      <c r="AP1126" s="330"/>
      <c r="AQ1126" s="330"/>
    </row>
    <row r="1127" spans="2:43">
      <c r="B1127" s="330"/>
      <c r="C1127" s="330"/>
      <c r="D1127" s="330"/>
      <c r="E1127" s="330"/>
      <c r="F1127" s="330"/>
      <c r="G1127" s="330"/>
      <c r="H1127" s="330"/>
      <c r="I1127" s="330"/>
      <c r="J1127" s="330"/>
      <c r="K1127" s="196"/>
      <c r="L1127" s="1118"/>
      <c r="M1127" s="1119"/>
      <c r="N1127" s="1118"/>
      <c r="O1127" s="1119"/>
      <c r="P1127" s="184"/>
      <c r="Q1127" s="184"/>
      <c r="R1127" s="184"/>
      <c r="S1127" s="175"/>
      <c r="T1127" s="175"/>
      <c r="U1127" s="175"/>
      <c r="V1127" s="175"/>
      <c r="W1127" s="175"/>
      <c r="X1127" s="175"/>
      <c r="Y1127" s="175"/>
      <c r="Z1127" s="175"/>
      <c r="AA1127" s="175"/>
      <c r="AB1127" s="175"/>
      <c r="AC1127" s="175"/>
      <c r="AD1127" s="330"/>
      <c r="AE1127" s="330"/>
      <c r="AF1127" s="330"/>
      <c r="AG1127" s="330"/>
      <c r="AH1127" s="330"/>
      <c r="AI1127" s="173"/>
      <c r="AJ1127" s="173"/>
      <c r="AK1127" s="173"/>
      <c r="AL1127" s="173"/>
      <c r="AM1127" s="330"/>
      <c r="AN1127" s="330"/>
      <c r="AO1127" s="194"/>
      <c r="AP1127" s="330"/>
      <c r="AQ1127" s="330"/>
    </row>
    <row r="1128" spans="2:43">
      <c r="B1128" s="330"/>
      <c r="C1128" s="330"/>
      <c r="D1128" s="330"/>
      <c r="E1128" s="330"/>
      <c r="F1128" s="330"/>
      <c r="G1128" s="330"/>
      <c r="H1128" s="330"/>
      <c r="I1128" s="330"/>
      <c r="J1128" s="330"/>
      <c r="K1128" s="196"/>
      <c r="L1128" s="1118"/>
      <c r="M1128" s="1119"/>
      <c r="N1128" s="1118"/>
      <c r="O1128" s="1119"/>
      <c r="P1128" s="184"/>
      <c r="Q1128" s="184"/>
      <c r="R1128" s="184"/>
      <c r="S1128" s="175"/>
      <c r="T1128" s="175"/>
      <c r="U1128" s="175"/>
      <c r="V1128" s="175"/>
      <c r="W1128" s="175"/>
      <c r="X1128" s="175"/>
      <c r="Y1128" s="175"/>
      <c r="Z1128" s="175"/>
      <c r="AA1128" s="175"/>
      <c r="AB1128" s="175"/>
      <c r="AC1128" s="175"/>
      <c r="AD1128" s="330"/>
      <c r="AE1128" s="330"/>
      <c r="AF1128" s="330"/>
      <c r="AG1128" s="330"/>
      <c r="AH1128" s="330"/>
      <c r="AI1128" s="173"/>
      <c r="AJ1128" s="173"/>
      <c r="AK1128" s="173"/>
      <c r="AL1128" s="173"/>
      <c r="AM1128" s="330"/>
      <c r="AN1128" s="330"/>
      <c r="AO1128" s="194"/>
      <c r="AP1128" s="330"/>
      <c r="AQ1128" s="330"/>
    </row>
    <row r="1129" spans="2:43">
      <c r="B1129" s="330"/>
      <c r="C1129" s="330"/>
      <c r="D1129" s="330"/>
      <c r="E1129" s="330"/>
      <c r="F1129" s="330"/>
      <c r="G1129" s="330"/>
      <c r="H1129" s="330"/>
      <c r="I1129" s="330"/>
      <c r="J1129" s="330"/>
      <c r="K1129" s="196"/>
      <c r="L1129" s="1118"/>
      <c r="M1129" s="1119"/>
      <c r="N1129" s="1118"/>
      <c r="O1129" s="1119"/>
      <c r="P1129" s="184"/>
      <c r="Q1129" s="184"/>
      <c r="R1129" s="184"/>
      <c r="S1129" s="175"/>
      <c r="T1129" s="175"/>
      <c r="U1129" s="175"/>
      <c r="V1129" s="175"/>
      <c r="W1129" s="175"/>
      <c r="X1129" s="175"/>
      <c r="Y1129" s="175"/>
      <c r="Z1129" s="175"/>
      <c r="AA1129" s="175"/>
      <c r="AB1129" s="175"/>
      <c r="AC1129" s="175"/>
      <c r="AD1129" s="330"/>
      <c r="AE1129" s="330"/>
      <c r="AF1129" s="330"/>
      <c r="AG1129" s="330"/>
      <c r="AH1129" s="330"/>
      <c r="AI1129" s="173"/>
      <c r="AJ1129" s="173"/>
      <c r="AK1129" s="173"/>
      <c r="AL1129" s="173"/>
      <c r="AM1129" s="330"/>
      <c r="AN1129" s="330"/>
      <c r="AO1129" s="194"/>
      <c r="AP1129" s="330"/>
      <c r="AQ1129" s="330"/>
    </row>
    <row r="1130" spans="2:43">
      <c r="B1130" s="330"/>
      <c r="C1130" s="330"/>
      <c r="D1130" s="330"/>
      <c r="E1130" s="330"/>
      <c r="F1130" s="330"/>
      <c r="G1130" s="330"/>
      <c r="H1130" s="330"/>
      <c r="I1130" s="330"/>
      <c r="J1130" s="330"/>
      <c r="K1130" s="196"/>
      <c r="L1130" s="1118"/>
      <c r="M1130" s="1119"/>
      <c r="N1130" s="1118"/>
      <c r="O1130" s="1119"/>
      <c r="P1130" s="184"/>
      <c r="Q1130" s="184"/>
      <c r="R1130" s="184"/>
      <c r="S1130" s="175"/>
      <c r="T1130" s="175"/>
      <c r="U1130" s="175"/>
      <c r="V1130" s="175"/>
      <c r="W1130" s="175"/>
      <c r="X1130" s="175"/>
      <c r="Y1130" s="175"/>
      <c r="Z1130" s="175"/>
      <c r="AA1130" s="175"/>
      <c r="AB1130" s="175"/>
      <c r="AC1130" s="175"/>
      <c r="AD1130" s="330"/>
      <c r="AE1130" s="330"/>
      <c r="AF1130" s="330"/>
      <c r="AG1130" s="330"/>
      <c r="AH1130" s="330"/>
      <c r="AI1130" s="173"/>
      <c r="AJ1130" s="173"/>
      <c r="AK1130" s="173"/>
      <c r="AL1130" s="173"/>
      <c r="AM1130" s="330"/>
      <c r="AN1130" s="330"/>
      <c r="AO1130" s="194"/>
      <c r="AP1130" s="330"/>
      <c r="AQ1130" s="330"/>
    </row>
    <row r="1131" spans="2:43">
      <c r="B1131" s="330"/>
      <c r="C1131" s="330"/>
      <c r="D1131" s="330"/>
      <c r="E1131" s="330"/>
      <c r="F1131" s="330"/>
      <c r="G1131" s="330"/>
      <c r="H1131" s="330"/>
      <c r="I1131" s="330"/>
      <c r="J1131" s="330"/>
      <c r="K1131" s="196"/>
      <c r="L1131" s="1118"/>
      <c r="M1131" s="1119"/>
      <c r="N1131" s="1118"/>
      <c r="O1131" s="1119"/>
      <c r="P1131" s="184"/>
      <c r="Q1131" s="184"/>
      <c r="R1131" s="184"/>
      <c r="S1131" s="175"/>
      <c r="T1131" s="175"/>
      <c r="U1131" s="175"/>
      <c r="V1131" s="175"/>
      <c r="W1131" s="175"/>
      <c r="X1131" s="175"/>
      <c r="Y1131" s="175"/>
      <c r="Z1131" s="175"/>
      <c r="AA1131" s="175"/>
      <c r="AB1131" s="175"/>
      <c r="AC1131" s="175"/>
      <c r="AD1131" s="330"/>
      <c r="AE1131" s="330"/>
      <c r="AF1131" s="330"/>
      <c r="AG1131" s="330"/>
      <c r="AH1131" s="330"/>
      <c r="AI1131" s="173"/>
      <c r="AJ1131" s="173"/>
      <c r="AK1131" s="173"/>
      <c r="AL1131" s="173"/>
      <c r="AM1131" s="330"/>
      <c r="AN1131" s="330"/>
      <c r="AO1131" s="194"/>
      <c r="AP1131" s="330"/>
      <c r="AQ1131" s="330"/>
    </row>
    <row r="1132" spans="2:43">
      <c r="B1132" s="330"/>
      <c r="C1132" s="330"/>
      <c r="D1132" s="330"/>
      <c r="E1132" s="330"/>
      <c r="F1132" s="330"/>
      <c r="G1132" s="330"/>
      <c r="H1132" s="330"/>
      <c r="I1132" s="330"/>
      <c r="J1132" s="330"/>
      <c r="K1132" s="196"/>
      <c r="L1132" s="1118"/>
      <c r="M1132" s="1119"/>
      <c r="N1132" s="1118"/>
      <c r="O1132" s="1119"/>
      <c r="P1132" s="184"/>
      <c r="Q1132" s="184"/>
      <c r="R1132" s="184"/>
      <c r="S1132" s="175"/>
      <c r="T1132" s="175"/>
      <c r="U1132" s="175"/>
      <c r="V1132" s="175"/>
      <c r="W1132" s="175"/>
      <c r="X1132" s="175"/>
      <c r="Y1132" s="175"/>
      <c r="Z1132" s="175"/>
      <c r="AA1132" s="175"/>
      <c r="AB1132" s="175"/>
      <c r="AC1132" s="175"/>
      <c r="AD1132" s="330"/>
      <c r="AE1132" s="330"/>
      <c r="AF1132" s="330"/>
      <c r="AG1132" s="330"/>
      <c r="AH1132" s="330"/>
      <c r="AI1132" s="173"/>
      <c r="AJ1132" s="173"/>
      <c r="AK1132" s="173"/>
      <c r="AL1132" s="173"/>
      <c r="AM1132" s="330"/>
      <c r="AN1132" s="330"/>
      <c r="AO1132" s="194"/>
      <c r="AP1132" s="330"/>
      <c r="AQ1132" s="330"/>
    </row>
    <row r="1133" spans="2:43">
      <c r="B1133" s="330"/>
      <c r="C1133" s="330"/>
      <c r="D1133" s="330"/>
      <c r="E1133" s="330"/>
      <c r="F1133" s="330"/>
      <c r="G1133" s="330"/>
      <c r="H1133" s="330"/>
      <c r="I1133" s="330"/>
      <c r="J1133" s="330"/>
      <c r="K1133" s="196"/>
      <c r="L1133" s="1118"/>
      <c r="M1133" s="1119"/>
      <c r="N1133" s="1118"/>
      <c r="O1133" s="1119"/>
      <c r="P1133" s="184"/>
      <c r="Q1133" s="184"/>
      <c r="R1133" s="184"/>
      <c r="S1133" s="175"/>
      <c r="T1133" s="175"/>
      <c r="U1133" s="175"/>
      <c r="V1133" s="175"/>
      <c r="W1133" s="175"/>
      <c r="X1133" s="175"/>
      <c r="Y1133" s="175"/>
      <c r="Z1133" s="175"/>
      <c r="AA1133" s="175"/>
      <c r="AB1133" s="175"/>
      <c r="AC1133" s="175"/>
      <c r="AD1133" s="330"/>
      <c r="AE1133" s="330"/>
      <c r="AF1133" s="330"/>
      <c r="AG1133" s="330"/>
      <c r="AH1133" s="330"/>
      <c r="AI1133" s="173"/>
      <c r="AJ1133" s="173"/>
      <c r="AK1133" s="173"/>
      <c r="AL1133" s="173"/>
      <c r="AM1133" s="330"/>
      <c r="AN1133" s="330"/>
      <c r="AO1133" s="194"/>
      <c r="AP1133" s="330"/>
      <c r="AQ1133" s="330"/>
    </row>
    <row r="1134" spans="2:43">
      <c r="B1134" s="330"/>
      <c r="C1134" s="330"/>
      <c r="D1134" s="330"/>
      <c r="E1134" s="330"/>
      <c r="F1134" s="330"/>
      <c r="G1134" s="330"/>
      <c r="H1134" s="330"/>
      <c r="I1134" s="330"/>
      <c r="J1134" s="330"/>
      <c r="K1134" s="196"/>
      <c r="L1134" s="1118"/>
      <c r="M1134" s="1119"/>
      <c r="N1134" s="1118"/>
      <c r="O1134" s="1119"/>
      <c r="P1134" s="184"/>
      <c r="Q1134" s="184"/>
      <c r="R1134" s="184"/>
      <c r="S1134" s="175"/>
      <c r="T1134" s="175"/>
      <c r="U1134" s="175"/>
      <c r="V1134" s="175"/>
      <c r="W1134" s="175"/>
      <c r="X1134" s="175"/>
      <c r="Y1134" s="175"/>
      <c r="Z1134" s="175"/>
      <c r="AA1134" s="175"/>
      <c r="AB1134" s="175"/>
      <c r="AC1134" s="175"/>
      <c r="AD1134" s="330"/>
      <c r="AE1134" s="330"/>
      <c r="AF1134" s="330"/>
      <c r="AG1134" s="330"/>
      <c r="AH1134" s="330"/>
      <c r="AI1134" s="173"/>
      <c r="AJ1134" s="173"/>
      <c r="AK1134" s="173"/>
      <c r="AL1134" s="173"/>
      <c r="AM1134" s="330"/>
      <c r="AN1134" s="330"/>
      <c r="AO1134" s="194"/>
      <c r="AP1134" s="330"/>
      <c r="AQ1134" s="330"/>
    </row>
    <row r="1135" spans="2:43">
      <c r="B1135" s="330"/>
      <c r="C1135" s="330"/>
      <c r="D1135" s="330"/>
      <c r="E1135" s="330"/>
      <c r="F1135" s="330"/>
      <c r="G1135" s="330"/>
      <c r="H1135" s="330"/>
      <c r="I1135" s="330"/>
      <c r="J1135" s="330"/>
      <c r="K1135" s="196"/>
      <c r="L1135" s="1118"/>
      <c r="M1135" s="1119"/>
      <c r="N1135" s="1118"/>
      <c r="O1135" s="1119"/>
      <c r="P1135" s="184"/>
      <c r="Q1135" s="184"/>
      <c r="R1135" s="184"/>
      <c r="S1135" s="175"/>
      <c r="T1135" s="175"/>
      <c r="U1135" s="175"/>
      <c r="V1135" s="175"/>
      <c r="W1135" s="175"/>
      <c r="X1135" s="175"/>
      <c r="Y1135" s="175"/>
      <c r="Z1135" s="175"/>
      <c r="AA1135" s="175"/>
      <c r="AB1135" s="175"/>
      <c r="AC1135" s="175"/>
      <c r="AD1135" s="330"/>
      <c r="AE1135" s="330"/>
      <c r="AF1135" s="330"/>
      <c r="AG1135" s="330"/>
      <c r="AH1135" s="330"/>
      <c r="AI1135" s="173"/>
      <c r="AJ1135" s="173"/>
      <c r="AK1135" s="173"/>
      <c r="AL1135" s="173"/>
      <c r="AM1135" s="330"/>
      <c r="AN1135" s="330"/>
      <c r="AO1135" s="194"/>
      <c r="AP1135" s="330"/>
      <c r="AQ1135" s="330"/>
    </row>
    <row r="1136" spans="2:43">
      <c r="B1136" s="330"/>
      <c r="C1136" s="330"/>
      <c r="D1136" s="330"/>
      <c r="E1136" s="330"/>
      <c r="F1136" s="330"/>
      <c r="G1136" s="330"/>
      <c r="H1136" s="330"/>
      <c r="I1136" s="330"/>
      <c r="J1136" s="330"/>
      <c r="K1136" s="196"/>
      <c r="L1136" s="1118"/>
      <c r="M1136" s="1119"/>
      <c r="N1136" s="1118"/>
      <c r="O1136" s="1119"/>
      <c r="P1136" s="184"/>
      <c r="Q1136" s="184"/>
      <c r="R1136" s="184"/>
      <c r="S1136" s="175"/>
      <c r="T1136" s="175"/>
      <c r="U1136" s="175"/>
      <c r="V1136" s="175"/>
      <c r="W1136" s="175"/>
      <c r="X1136" s="175"/>
      <c r="Y1136" s="175"/>
      <c r="Z1136" s="175"/>
      <c r="AA1136" s="175"/>
      <c r="AB1136" s="175"/>
      <c r="AC1136" s="175"/>
      <c r="AD1136" s="330"/>
      <c r="AE1136" s="330"/>
      <c r="AF1136" s="330"/>
      <c r="AG1136" s="330"/>
      <c r="AH1136" s="330"/>
      <c r="AI1136" s="173"/>
      <c r="AJ1136" s="173"/>
      <c r="AK1136" s="173"/>
      <c r="AL1136" s="173"/>
      <c r="AM1136" s="330"/>
      <c r="AN1136" s="330"/>
      <c r="AO1136" s="194"/>
      <c r="AP1136" s="330"/>
      <c r="AQ1136" s="330"/>
    </row>
    <row r="1137" spans="2:43">
      <c r="B1137" s="330"/>
      <c r="C1137" s="330"/>
      <c r="D1137" s="330"/>
      <c r="E1137" s="330"/>
      <c r="F1137" s="330"/>
      <c r="G1137" s="330"/>
      <c r="H1137" s="330"/>
      <c r="I1137" s="330"/>
      <c r="J1137" s="330"/>
      <c r="K1137" s="196"/>
      <c r="L1137" s="1118"/>
      <c r="M1137" s="1119"/>
      <c r="N1137" s="1118"/>
      <c r="O1137" s="1119"/>
      <c r="P1137" s="184"/>
      <c r="Q1137" s="184"/>
      <c r="R1137" s="184"/>
      <c r="S1137" s="175"/>
      <c r="T1137" s="175"/>
      <c r="U1137" s="175"/>
      <c r="V1137" s="175"/>
      <c r="W1137" s="175"/>
      <c r="X1137" s="175"/>
      <c r="Y1137" s="175"/>
      <c r="Z1137" s="175"/>
      <c r="AA1137" s="175"/>
      <c r="AB1137" s="175"/>
      <c r="AC1137" s="175"/>
      <c r="AD1137" s="330"/>
      <c r="AE1137" s="330"/>
      <c r="AF1137" s="330"/>
      <c r="AG1137" s="330"/>
      <c r="AH1137" s="330"/>
      <c r="AI1137" s="173"/>
      <c r="AJ1137" s="173"/>
      <c r="AK1137" s="173"/>
      <c r="AL1137" s="173"/>
      <c r="AM1137" s="330"/>
      <c r="AN1137" s="330"/>
      <c r="AO1137" s="194"/>
      <c r="AP1137" s="330"/>
      <c r="AQ1137" s="330"/>
    </row>
    <row r="1138" spans="2:43">
      <c r="B1138" s="330"/>
      <c r="C1138" s="330"/>
      <c r="D1138" s="330"/>
      <c r="E1138" s="330"/>
      <c r="F1138" s="330"/>
      <c r="G1138" s="330"/>
      <c r="H1138" s="330"/>
      <c r="I1138" s="330"/>
      <c r="J1138" s="330"/>
      <c r="K1138" s="196"/>
      <c r="L1138" s="1118"/>
      <c r="M1138" s="1119"/>
      <c r="N1138" s="1118"/>
      <c r="O1138" s="1119"/>
      <c r="P1138" s="184"/>
      <c r="Q1138" s="184"/>
      <c r="R1138" s="184"/>
      <c r="S1138" s="175"/>
      <c r="T1138" s="175"/>
      <c r="U1138" s="175"/>
      <c r="V1138" s="175"/>
      <c r="W1138" s="175"/>
      <c r="X1138" s="175"/>
      <c r="Y1138" s="175"/>
      <c r="Z1138" s="175"/>
      <c r="AA1138" s="175"/>
      <c r="AB1138" s="175"/>
      <c r="AC1138" s="175"/>
      <c r="AD1138" s="330"/>
      <c r="AE1138" s="330"/>
      <c r="AF1138" s="330"/>
      <c r="AG1138" s="330"/>
      <c r="AH1138" s="330"/>
      <c r="AI1138" s="173"/>
      <c r="AJ1138" s="173"/>
      <c r="AK1138" s="173"/>
      <c r="AL1138" s="173"/>
      <c r="AM1138" s="330"/>
      <c r="AN1138" s="330"/>
      <c r="AO1138" s="194"/>
      <c r="AP1138" s="330"/>
      <c r="AQ1138" s="330"/>
    </row>
    <row r="1139" spans="2:43">
      <c r="B1139" s="330"/>
      <c r="C1139" s="330"/>
      <c r="D1139" s="330"/>
      <c r="E1139" s="330"/>
      <c r="F1139" s="330"/>
      <c r="G1139" s="330"/>
      <c r="H1139" s="330"/>
      <c r="I1139" s="330"/>
      <c r="J1139" s="330"/>
      <c r="K1139" s="196"/>
      <c r="L1139" s="1118"/>
      <c r="M1139" s="1119"/>
      <c r="N1139" s="1118"/>
      <c r="O1139" s="1119"/>
      <c r="P1139" s="184"/>
      <c r="Q1139" s="184"/>
      <c r="R1139" s="184"/>
      <c r="S1139" s="175"/>
      <c r="T1139" s="175"/>
      <c r="U1139" s="175"/>
      <c r="V1139" s="175"/>
      <c r="W1139" s="175"/>
      <c r="X1139" s="175"/>
      <c r="Y1139" s="175"/>
      <c r="Z1139" s="175"/>
      <c r="AA1139" s="175"/>
      <c r="AB1139" s="175"/>
      <c r="AC1139" s="175"/>
      <c r="AD1139" s="330"/>
      <c r="AE1139" s="330"/>
      <c r="AF1139" s="330"/>
      <c r="AG1139" s="330"/>
      <c r="AH1139" s="330"/>
      <c r="AI1139" s="173"/>
      <c r="AJ1139" s="173"/>
      <c r="AK1139" s="173"/>
      <c r="AL1139" s="173"/>
      <c r="AM1139" s="330"/>
      <c r="AN1139" s="330"/>
      <c r="AO1139" s="194"/>
      <c r="AP1139" s="330"/>
      <c r="AQ1139" s="330"/>
    </row>
    <row r="1140" spans="2:43">
      <c r="B1140" s="330"/>
      <c r="C1140" s="330"/>
      <c r="D1140" s="330"/>
      <c r="E1140" s="330"/>
      <c r="F1140" s="330"/>
      <c r="G1140" s="330"/>
      <c r="H1140" s="330"/>
      <c r="I1140" s="330"/>
      <c r="J1140" s="330"/>
      <c r="K1140" s="196"/>
      <c r="L1140" s="1118"/>
      <c r="M1140" s="1119"/>
      <c r="N1140" s="1118"/>
      <c r="O1140" s="1119"/>
      <c r="P1140" s="184"/>
      <c r="Q1140" s="184"/>
      <c r="R1140" s="184"/>
      <c r="S1140" s="175"/>
      <c r="T1140" s="175"/>
      <c r="U1140" s="175"/>
      <c r="V1140" s="175"/>
      <c r="W1140" s="175"/>
      <c r="X1140" s="175"/>
      <c r="Y1140" s="175"/>
      <c r="Z1140" s="175"/>
      <c r="AA1140" s="175"/>
      <c r="AB1140" s="175"/>
      <c r="AC1140" s="175"/>
      <c r="AD1140" s="330"/>
      <c r="AE1140" s="330"/>
      <c r="AF1140" s="330"/>
      <c r="AG1140" s="330"/>
      <c r="AH1140" s="330"/>
      <c r="AI1140" s="173"/>
      <c r="AJ1140" s="173"/>
      <c r="AK1140" s="173"/>
      <c r="AL1140" s="173"/>
      <c r="AM1140" s="330"/>
      <c r="AN1140" s="330"/>
      <c r="AO1140" s="194"/>
      <c r="AP1140" s="330"/>
      <c r="AQ1140" s="330"/>
    </row>
    <row r="1141" spans="2:43">
      <c r="B1141" s="330"/>
      <c r="C1141" s="330"/>
      <c r="D1141" s="330"/>
      <c r="E1141" s="330"/>
      <c r="F1141" s="330"/>
      <c r="G1141" s="330"/>
      <c r="H1141" s="330"/>
      <c r="I1141" s="330"/>
      <c r="J1141" s="330"/>
      <c r="K1141" s="196"/>
      <c r="L1141" s="1118"/>
      <c r="M1141" s="1119"/>
      <c r="N1141" s="1118"/>
      <c r="O1141" s="1119"/>
      <c r="P1141" s="184"/>
      <c r="Q1141" s="184"/>
      <c r="R1141" s="184"/>
      <c r="S1141" s="175"/>
      <c r="T1141" s="175"/>
      <c r="U1141" s="175"/>
      <c r="V1141" s="175"/>
      <c r="W1141" s="175"/>
      <c r="X1141" s="175"/>
      <c r="Y1141" s="175"/>
      <c r="Z1141" s="175"/>
      <c r="AA1141" s="175"/>
      <c r="AB1141" s="175"/>
      <c r="AC1141" s="175"/>
      <c r="AD1141" s="330"/>
      <c r="AE1141" s="330"/>
      <c r="AF1141" s="330"/>
      <c r="AG1141" s="330"/>
      <c r="AH1141" s="330"/>
      <c r="AI1141" s="173"/>
      <c r="AJ1141" s="173"/>
      <c r="AK1141" s="173"/>
      <c r="AL1141" s="173"/>
      <c r="AM1141" s="330"/>
      <c r="AN1141" s="330"/>
      <c r="AO1141" s="194"/>
      <c r="AP1141" s="330"/>
      <c r="AQ1141" s="330"/>
    </row>
    <row r="1142" spans="2:43">
      <c r="B1142" s="330"/>
      <c r="C1142" s="330"/>
      <c r="D1142" s="330"/>
      <c r="E1142" s="330"/>
      <c r="F1142" s="330"/>
      <c r="G1142" s="330"/>
      <c r="H1142" s="330"/>
      <c r="I1142" s="330"/>
      <c r="J1142" s="330"/>
      <c r="K1142" s="196"/>
      <c r="L1142" s="1118"/>
      <c r="M1142" s="1119"/>
      <c r="N1142" s="1118"/>
      <c r="O1142" s="1119"/>
      <c r="P1142" s="184"/>
      <c r="Q1142" s="184"/>
      <c r="R1142" s="184"/>
      <c r="S1142" s="175"/>
      <c r="T1142" s="175"/>
      <c r="U1142" s="175"/>
      <c r="V1142" s="175"/>
      <c r="W1142" s="175"/>
      <c r="X1142" s="175"/>
      <c r="Y1142" s="175"/>
      <c r="Z1142" s="175"/>
      <c r="AA1142" s="175"/>
      <c r="AB1142" s="175"/>
      <c r="AC1142" s="175"/>
      <c r="AD1142" s="330"/>
      <c r="AE1142" s="330"/>
      <c r="AF1142" s="330"/>
      <c r="AG1142" s="330"/>
      <c r="AH1142" s="330"/>
      <c r="AI1142" s="173"/>
      <c r="AJ1142" s="173"/>
      <c r="AK1142" s="173"/>
      <c r="AL1142" s="173"/>
      <c r="AM1142" s="330"/>
      <c r="AN1142" s="330"/>
      <c r="AO1142" s="194"/>
      <c r="AP1142" s="330"/>
      <c r="AQ1142" s="330"/>
    </row>
    <row r="1143" spans="2:43">
      <c r="B1143" s="330"/>
      <c r="C1143" s="330"/>
      <c r="D1143" s="330"/>
      <c r="E1143" s="330"/>
      <c r="F1143" s="330"/>
      <c r="G1143" s="330"/>
      <c r="H1143" s="330"/>
      <c r="I1143" s="330"/>
      <c r="J1143" s="330"/>
      <c r="K1143" s="196"/>
      <c r="L1143" s="1118"/>
      <c r="M1143" s="1119"/>
      <c r="N1143" s="1118"/>
      <c r="O1143" s="1119"/>
      <c r="P1143" s="184"/>
      <c r="Q1143" s="184"/>
      <c r="R1143" s="184"/>
      <c r="S1143" s="175"/>
      <c r="T1143" s="175"/>
      <c r="U1143" s="175"/>
      <c r="V1143" s="175"/>
      <c r="W1143" s="175"/>
      <c r="X1143" s="175"/>
      <c r="Y1143" s="175"/>
      <c r="Z1143" s="175"/>
      <c r="AA1143" s="175"/>
      <c r="AB1143" s="175"/>
      <c r="AC1143" s="175"/>
      <c r="AD1143" s="330"/>
      <c r="AE1143" s="330"/>
      <c r="AF1143" s="330"/>
      <c r="AG1143" s="330"/>
      <c r="AH1143" s="330"/>
      <c r="AI1143" s="173"/>
      <c r="AJ1143" s="173"/>
      <c r="AK1143" s="173"/>
      <c r="AL1143" s="173"/>
      <c r="AM1143" s="330"/>
      <c r="AN1143" s="330"/>
      <c r="AO1143" s="194"/>
      <c r="AP1143" s="330"/>
      <c r="AQ1143" s="330"/>
    </row>
    <row r="1144" spans="2:43">
      <c r="B1144" s="330"/>
      <c r="C1144" s="330"/>
      <c r="D1144" s="330"/>
      <c r="E1144" s="330"/>
      <c r="F1144" s="330"/>
      <c r="G1144" s="330"/>
      <c r="H1144" s="330"/>
      <c r="I1144" s="330"/>
      <c r="J1144" s="330"/>
      <c r="K1144" s="196"/>
      <c r="L1144" s="1118"/>
      <c r="M1144" s="1119"/>
      <c r="N1144" s="1118"/>
      <c r="O1144" s="1119"/>
      <c r="P1144" s="184"/>
      <c r="Q1144" s="184"/>
      <c r="R1144" s="184"/>
      <c r="S1144" s="175"/>
      <c r="T1144" s="175"/>
      <c r="U1144" s="175"/>
      <c r="V1144" s="175"/>
      <c r="W1144" s="175"/>
      <c r="X1144" s="175"/>
      <c r="Y1144" s="175"/>
      <c r="Z1144" s="175"/>
      <c r="AA1144" s="175"/>
      <c r="AB1144" s="175"/>
      <c r="AC1144" s="175"/>
      <c r="AD1144" s="330"/>
      <c r="AE1144" s="330"/>
      <c r="AF1144" s="330"/>
      <c r="AG1144" s="330"/>
      <c r="AH1144" s="330"/>
      <c r="AI1144" s="173"/>
      <c r="AJ1144" s="173"/>
      <c r="AK1144" s="173"/>
      <c r="AL1144" s="173"/>
      <c r="AM1144" s="330"/>
      <c r="AN1144" s="330"/>
      <c r="AO1144" s="194"/>
      <c r="AP1144" s="330"/>
      <c r="AQ1144" s="330"/>
    </row>
    <row r="1145" spans="2:43">
      <c r="B1145" s="330"/>
      <c r="C1145" s="330"/>
      <c r="D1145" s="330"/>
      <c r="E1145" s="330"/>
      <c r="F1145" s="330"/>
      <c r="G1145" s="330"/>
      <c r="H1145" s="330"/>
      <c r="I1145" s="330"/>
      <c r="J1145" s="330"/>
      <c r="K1145" s="196"/>
      <c r="L1145" s="1118"/>
      <c r="M1145" s="1119"/>
      <c r="N1145" s="1118"/>
      <c r="O1145" s="1119"/>
      <c r="P1145" s="184"/>
      <c r="Q1145" s="184"/>
      <c r="R1145" s="184"/>
      <c r="S1145" s="175"/>
      <c r="T1145" s="175"/>
      <c r="U1145" s="175"/>
      <c r="V1145" s="175"/>
      <c r="W1145" s="175"/>
      <c r="X1145" s="175"/>
      <c r="Y1145" s="175"/>
      <c r="Z1145" s="175"/>
      <c r="AA1145" s="175"/>
      <c r="AB1145" s="175"/>
      <c r="AC1145" s="175"/>
      <c r="AD1145" s="330"/>
      <c r="AE1145" s="330"/>
      <c r="AF1145" s="330"/>
      <c r="AG1145" s="330"/>
      <c r="AH1145" s="330"/>
      <c r="AI1145" s="173"/>
      <c r="AJ1145" s="173"/>
      <c r="AK1145" s="173"/>
      <c r="AL1145" s="173"/>
      <c r="AM1145" s="330"/>
      <c r="AN1145" s="330"/>
      <c r="AO1145" s="194"/>
      <c r="AP1145" s="330"/>
      <c r="AQ1145" s="330"/>
    </row>
    <row r="1146" spans="2:43">
      <c r="B1146" s="330"/>
      <c r="C1146" s="330"/>
      <c r="D1146" s="330"/>
      <c r="E1146" s="330"/>
      <c r="F1146" s="330"/>
      <c r="G1146" s="330"/>
      <c r="H1146" s="330"/>
      <c r="I1146" s="330"/>
      <c r="J1146" s="330"/>
      <c r="K1146" s="196"/>
      <c r="L1146" s="1118"/>
      <c r="M1146" s="1119"/>
      <c r="N1146" s="1118"/>
      <c r="O1146" s="1119"/>
      <c r="P1146" s="184"/>
      <c r="Q1146" s="184"/>
      <c r="R1146" s="184"/>
      <c r="S1146" s="175"/>
      <c r="T1146" s="175"/>
      <c r="U1146" s="175"/>
      <c r="V1146" s="175"/>
      <c r="W1146" s="175"/>
      <c r="X1146" s="175"/>
      <c r="Y1146" s="175"/>
      <c r="Z1146" s="175"/>
      <c r="AA1146" s="175"/>
      <c r="AB1146" s="175"/>
      <c r="AC1146" s="175"/>
      <c r="AD1146" s="330"/>
      <c r="AE1146" s="330"/>
      <c r="AF1146" s="330"/>
      <c r="AG1146" s="330"/>
      <c r="AH1146" s="330"/>
      <c r="AI1146" s="173"/>
      <c r="AJ1146" s="173"/>
      <c r="AK1146" s="173"/>
      <c r="AL1146" s="173"/>
      <c r="AM1146" s="330"/>
      <c r="AN1146" s="330"/>
      <c r="AO1146" s="194"/>
      <c r="AP1146" s="330"/>
      <c r="AQ1146" s="330"/>
    </row>
    <row r="1147" spans="2:43">
      <c r="B1147" s="330"/>
      <c r="C1147" s="330"/>
      <c r="D1147" s="330"/>
      <c r="E1147" s="330"/>
      <c r="F1147" s="330"/>
      <c r="G1147" s="330"/>
      <c r="H1147" s="330"/>
      <c r="I1147" s="330"/>
      <c r="J1147" s="330"/>
      <c r="K1147" s="196"/>
      <c r="L1147" s="1118"/>
      <c r="M1147" s="1119"/>
      <c r="N1147" s="1118"/>
      <c r="O1147" s="1119"/>
      <c r="P1147" s="184"/>
      <c r="Q1147" s="184"/>
      <c r="R1147" s="184"/>
      <c r="S1147" s="175"/>
      <c r="T1147" s="175"/>
      <c r="U1147" s="175"/>
      <c r="V1147" s="175"/>
      <c r="W1147" s="175"/>
      <c r="X1147" s="175"/>
      <c r="Y1147" s="175"/>
      <c r="Z1147" s="175"/>
      <c r="AA1147" s="175"/>
      <c r="AB1147" s="175"/>
      <c r="AC1147" s="175"/>
      <c r="AD1147" s="330"/>
      <c r="AE1147" s="330"/>
      <c r="AF1147" s="330"/>
      <c r="AG1147" s="330"/>
      <c r="AH1147" s="330"/>
      <c r="AI1147" s="173"/>
      <c r="AJ1147" s="173"/>
      <c r="AK1147" s="173"/>
      <c r="AL1147" s="173"/>
      <c r="AM1147" s="330"/>
      <c r="AN1147" s="330"/>
      <c r="AO1147" s="194"/>
      <c r="AP1147" s="330"/>
      <c r="AQ1147" s="330"/>
    </row>
    <row r="1148" spans="2:43">
      <c r="B1148" s="330"/>
      <c r="C1148" s="330"/>
      <c r="D1148" s="330"/>
      <c r="E1148" s="330"/>
      <c r="F1148" s="330"/>
      <c r="G1148" s="330"/>
      <c r="H1148" s="330"/>
      <c r="I1148" s="330"/>
      <c r="J1148" s="330"/>
      <c r="K1148" s="196"/>
      <c r="L1148" s="1118"/>
      <c r="M1148" s="1119"/>
      <c r="N1148" s="1118"/>
      <c r="O1148" s="1119"/>
      <c r="P1148" s="184"/>
      <c r="Q1148" s="184"/>
      <c r="R1148" s="184"/>
      <c r="S1148" s="175"/>
      <c r="T1148" s="175"/>
      <c r="U1148" s="175"/>
      <c r="V1148" s="175"/>
      <c r="W1148" s="175"/>
      <c r="X1148" s="175"/>
      <c r="Y1148" s="175"/>
      <c r="Z1148" s="175"/>
      <c r="AA1148" s="175"/>
      <c r="AB1148" s="175"/>
      <c r="AC1148" s="175"/>
      <c r="AD1148" s="330"/>
      <c r="AE1148" s="330"/>
      <c r="AF1148" s="330"/>
      <c r="AG1148" s="330"/>
      <c r="AH1148" s="330"/>
      <c r="AI1148" s="173"/>
      <c r="AJ1148" s="173"/>
      <c r="AK1148" s="173"/>
      <c r="AL1148" s="173"/>
      <c r="AM1148" s="330"/>
      <c r="AN1148" s="330"/>
      <c r="AO1148" s="194"/>
      <c r="AP1148" s="330"/>
      <c r="AQ1148" s="330"/>
    </row>
    <row r="1149" spans="2:43">
      <c r="B1149" s="330"/>
      <c r="C1149" s="330"/>
      <c r="D1149" s="330"/>
      <c r="E1149" s="330"/>
      <c r="F1149" s="330"/>
      <c r="G1149" s="330"/>
      <c r="H1149" s="330"/>
      <c r="I1149" s="330"/>
      <c r="J1149" s="330"/>
      <c r="K1149" s="196"/>
      <c r="L1149" s="1118"/>
      <c r="M1149" s="1119"/>
      <c r="N1149" s="1118"/>
      <c r="O1149" s="1119"/>
      <c r="P1149" s="184"/>
      <c r="Q1149" s="184"/>
      <c r="R1149" s="184"/>
      <c r="S1149" s="175"/>
      <c r="T1149" s="175"/>
      <c r="U1149" s="175"/>
      <c r="V1149" s="175"/>
      <c r="W1149" s="175"/>
      <c r="X1149" s="175"/>
      <c r="Y1149" s="175"/>
      <c r="Z1149" s="175"/>
      <c r="AA1149" s="175"/>
      <c r="AB1149" s="175"/>
      <c r="AC1149" s="175"/>
      <c r="AD1149" s="330"/>
      <c r="AE1149" s="330"/>
      <c r="AF1149" s="330"/>
      <c r="AG1149" s="330"/>
      <c r="AH1149" s="330"/>
      <c r="AI1149" s="173"/>
      <c r="AJ1149" s="173"/>
      <c r="AK1149" s="173"/>
      <c r="AL1149" s="173"/>
      <c r="AM1149" s="330"/>
      <c r="AN1149" s="330"/>
      <c r="AO1149" s="194"/>
      <c r="AP1149" s="330"/>
      <c r="AQ1149" s="330"/>
    </row>
    <row r="1150" spans="2:43">
      <c r="B1150" s="330"/>
      <c r="C1150" s="330"/>
      <c r="D1150" s="330"/>
      <c r="E1150" s="330"/>
      <c r="F1150" s="330"/>
      <c r="G1150" s="330"/>
      <c r="H1150" s="330"/>
      <c r="I1150" s="330"/>
      <c r="J1150" s="330"/>
      <c r="K1150" s="196"/>
      <c r="L1150" s="1118"/>
      <c r="M1150" s="1119"/>
      <c r="N1150" s="1118"/>
      <c r="O1150" s="1119"/>
      <c r="P1150" s="184"/>
      <c r="Q1150" s="184"/>
      <c r="R1150" s="184"/>
      <c r="S1150" s="175"/>
      <c r="T1150" s="175"/>
      <c r="U1150" s="175"/>
      <c r="V1150" s="175"/>
      <c r="W1150" s="175"/>
      <c r="X1150" s="175"/>
      <c r="Y1150" s="175"/>
      <c r="Z1150" s="175"/>
      <c r="AA1150" s="175"/>
      <c r="AB1150" s="175"/>
      <c r="AC1150" s="175"/>
      <c r="AD1150" s="330"/>
      <c r="AE1150" s="330"/>
      <c r="AF1150" s="330"/>
      <c r="AG1150" s="330"/>
      <c r="AH1150" s="330"/>
      <c r="AI1150" s="173"/>
      <c r="AJ1150" s="173"/>
      <c r="AK1150" s="173"/>
      <c r="AL1150" s="173"/>
      <c r="AM1150" s="330"/>
      <c r="AN1150" s="330"/>
      <c r="AO1150" s="194"/>
      <c r="AP1150" s="330"/>
      <c r="AQ1150" s="330"/>
    </row>
    <row r="1151" spans="2:43">
      <c r="B1151" s="330"/>
      <c r="C1151" s="330"/>
      <c r="D1151" s="330"/>
      <c r="E1151" s="330"/>
      <c r="F1151" s="330"/>
      <c r="G1151" s="330"/>
      <c r="H1151" s="330"/>
      <c r="I1151" s="330"/>
      <c r="J1151" s="330"/>
      <c r="K1151" s="196"/>
      <c r="L1151" s="1118"/>
      <c r="M1151" s="1119"/>
      <c r="N1151" s="1118"/>
      <c r="O1151" s="1119"/>
      <c r="P1151" s="184"/>
      <c r="Q1151" s="184"/>
      <c r="R1151" s="184"/>
      <c r="S1151" s="175"/>
      <c r="T1151" s="175"/>
      <c r="U1151" s="175"/>
      <c r="V1151" s="175"/>
      <c r="W1151" s="175"/>
      <c r="X1151" s="175"/>
      <c r="Y1151" s="175"/>
      <c r="Z1151" s="175"/>
      <c r="AA1151" s="175"/>
      <c r="AB1151" s="175"/>
      <c r="AC1151" s="175"/>
      <c r="AD1151" s="330"/>
      <c r="AE1151" s="330"/>
      <c r="AF1151" s="330"/>
      <c r="AG1151" s="330"/>
      <c r="AH1151" s="330"/>
      <c r="AI1151" s="173"/>
      <c r="AJ1151" s="173"/>
      <c r="AK1151" s="173"/>
      <c r="AL1151" s="173"/>
      <c r="AM1151" s="330"/>
      <c r="AN1151" s="330"/>
      <c r="AO1151" s="194"/>
      <c r="AP1151" s="330"/>
      <c r="AQ1151" s="330"/>
    </row>
    <row r="1152" spans="2:43">
      <c r="B1152" s="330"/>
      <c r="C1152" s="330"/>
      <c r="D1152" s="330"/>
      <c r="E1152" s="330"/>
      <c r="F1152" s="330"/>
      <c r="G1152" s="330"/>
      <c r="H1152" s="330"/>
      <c r="I1152" s="330"/>
      <c r="J1152" s="330"/>
      <c r="K1152" s="196"/>
      <c r="L1152" s="1118"/>
      <c r="M1152" s="1119"/>
      <c r="N1152" s="1118"/>
      <c r="O1152" s="1119"/>
      <c r="P1152" s="184"/>
      <c r="Q1152" s="184"/>
      <c r="R1152" s="184"/>
      <c r="S1152" s="175"/>
      <c r="T1152" s="175"/>
      <c r="U1152" s="175"/>
      <c r="V1152" s="175"/>
      <c r="W1152" s="175"/>
      <c r="X1152" s="175"/>
      <c r="Y1152" s="175"/>
      <c r="Z1152" s="175"/>
      <c r="AA1152" s="175"/>
      <c r="AB1152" s="175"/>
      <c r="AC1152" s="175"/>
      <c r="AD1152" s="330"/>
      <c r="AE1152" s="330"/>
      <c r="AF1152" s="330"/>
      <c r="AG1152" s="330"/>
      <c r="AH1152" s="330"/>
      <c r="AI1152" s="173"/>
      <c r="AJ1152" s="173"/>
      <c r="AK1152" s="173"/>
      <c r="AL1152" s="173"/>
      <c r="AM1152" s="330"/>
      <c r="AN1152" s="330"/>
      <c r="AO1152" s="194"/>
      <c r="AP1152" s="330"/>
      <c r="AQ1152" s="330"/>
    </row>
    <row r="1153" spans="2:43">
      <c r="B1153" s="330"/>
      <c r="C1153" s="330"/>
      <c r="D1153" s="330"/>
      <c r="E1153" s="330"/>
      <c r="F1153" s="330"/>
      <c r="G1153" s="330"/>
      <c r="H1153" s="330"/>
      <c r="I1153" s="330"/>
      <c r="J1153" s="330"/>
      <c r="K1153" s="196"/>
      <c r="L1153" s="1118"/>
      <c r="M1153" s="1119"/>
      <c r="N1153" s="1118"/>
      <c r="O1153" s="1119"/>
      <c r="P1153" s="184"/>
      <c r="Q1153" s="184"/>
      <c r="R1153" s="184"/>
      <c r="S1153" s="175"/>
      <c r="T1153" s="175"/>
      <c r="U1153" s="175"/>
      <c r="V1153" s="175"/>
      <c r="W1153" s="175"/>
      <c r="X1153" s="175"/>
      <c r="Y1153" s="175"/>
      <c r="Z1153" s="175"/>
      <c r="AA1153" s="175"/>
      <c r="AB1153" s="175"/>
      <c r="AC1153" s="175"/>
      <c r="AD1153" s="330"/>
      <c r="AE1153" s="330"/>
      <c r="AF1153" s="330"/>
      <c r="AG1153" s="330"/>
      <c r="AH1153" s="330"/>
      <c r="AI1153" s="173"/>
      <c r="AJ1153" s="173"/>
      <c r="AK1153" s="173"/>
      <c r="AL1153" s="173"/>
      <c r="AM1153" s="330"/>
      <c r="AN1153" s="330"/>
      <c r="AO1153" s="194"/>
      <c r="AP1153" s="330"/>
      <c r="AQ1153" s="330"/>
    </row>
    <row r="1154" spans="2:43">
      <c r="B1154" s="330"/>
      <c r="C1154" s="330"/>
      <c r="D1154" s="330"/>
      <c r="E1154" s="330"/>
      <c r="F1154" s="330"/>
      <c r="G1154" s="330"/>
      <c r="H1154" s="330"/>
      <c r="I1154" s="330"/>
      <c r="J1154" s="330"/>
      <c r="K1154" s="196"/>
      <c r="L1154" s="1118"/>
      <c r="M1154" s="1119"/>
      <c r="N1154" s="1118"/>
      <c r="O1154" s="1119"/>
      <c r="P1154" s="184"/>
      <c r="Q1154" s="184"/>
      <c r="R1154" s="184"/>
      <c r="S1154" s="175"/>
      <c r="T1154" s="175"/>
      <c r="U1154" s="175"/>
      <c r="V1154" s="175"/>
      <c r="W1154" s="175"/>
      <c r="X1154" s="175"/>
      <c r="Y1154" s="175"/>
      <c r="Z1154" s="175"/>
      <c r="AA1154" s="175"/>
      <c r="AB1154" s="175"/>
      <c r="AC1154" s="175"/>
      <c r="AD1154" s="330"/>
      <c r="AE1154" s="330"/>
      <c r="AF1154" s="330"/>
      <c r="AG1154" s="330"/>
      <c r="AH1154" s="330"/>
      <c r="AI1154" s="173"/>
      <c r="AJ1154" s="173"/>
      <c r="AK1154" s="173"/>
      <c r="AL1154" s="173"/>
      <c r="AM1154" s="330"/>
      <c r="AN1154" s="330"/>
      <c r="AO1154" s="194"/>
      <c r="AP1154" s="330"/>
      <c r="AQ1154" s="330"/>
    </row>
    <row r="1155" spans="2:43">
      <c r="B1155" s="330"/>
      <c r="C1155" s="330"/>
      <c r="D1155" s="330"/>
      <c r="E1155" s="330"/>
      <c r="F1155" s="330"/>
      <c r="G1155" s="330"/>
      <c r="H1155" s="330"/>
      <c r="I1155" s="330"/>
      <c r="J1155" s="330"/>
      <c r="K1155" s="196"/>
      <c r="L1155" s="1118"/>
      <c r="M1155" s="1119"/>
      <c r="N1155" s="1118"/>
      <c r="O1155" s="1119"/>
      <c r="P1155" s="184"/>
      <c r="Q1155" s="184"/>
      <c r="R1155" s="184"/>
      <c r="S1155" s="175"/>
      <c r="T1155" s="175"/>
      <c r="U1155" s="175"/>
      <c r="V1155" s="175"/>
      <c r="W1155" s="175"/>
      <c r="X1155" s="175"/>
      <c r="Y1155" s="175"/>
      <c r="Z1155" s="175"/>
      <c r="AA1155" s="175"/>
      <c r="AB1155" s="175"/>
      <c r="AC1155" s="175"/>
      <c r="AD1155" s="330"/>
      <c r="AE1155" s="330"/>
      <c r="AF1155" s="330"/>
      <c r="AG1155" s="330"/>
      <c r="AH1155" s="330"/>
      <c r="AI1155" s="173"/>
      <c r="AJ1155" s="173"/>
      <c r="AK1155" s="173"/>
      <c r="AL1155" s="173"/>
      <c r="AM1155" s="330"/>
      <c r="AN1155" s="330"/>
      <c r="AO1155" s="194"/>
      <c r="AP1155" s="330"/>
      <c r="AQ1155" s="330"/>
    </row>
    <row r="1156" spans="2:43">
      <c r="B1156" s="330"/>
      <c r="C1156" s="330"/>
      <c r="D1156" s="330"/>
      <c r="E1156" s="330"/>
      <c r="F1156" s="330"/>
      <c r="G1156" s="330"/>
      <c r="H1156" s="330"/>
      <c r="I1156" s="330"/>
      <c r="J1156" s="330"/>
      <c r="K1156" s="196"/>
      <c r="L1156" s="1118"/>
      <c r="M1156" s="1119"/>
      <c r="N1156" s="1118"/>
      <c r="O1156" s="1119"/>
      <c r="P1156" s="184"/>
      <c r="Q1156" s="184"/>
      <c r="R1156" s="184"/>
      <c r="S1156" s="175"/>
      <c r="T1156" s="175"/>
      <c r="U1156" s="175"/>
      <c r="V1156" s="175"/>
      <c r="W1156" s="175"/>
      <c r="X1156" s="175"/>
      <c r="Y1156" s="175"/>
      <c r="Z1156" s="175"/>
      <c r="AA1156" s="175"/>
      <c r="AB1156" s="175"/>
      <c r="AC1156" s="175"/>
      <c r="AD1156" s="330"/>
      <c r="AE1156" s="330"/>
      <c r="AF1156" s="330"/>
      <c r="AG1156" s="330"/>
      <c r="AH1156" s="330"/>
      <c r="AI1156" s="173"/>
      <c r="AJ1156" s="173"/>
      <c r="AK1156" s="173"/>
      <c r="AL1156" s="173"/>
      <c r="AM1156" s="330"/>
      <c r="AN1156" s="330"/>
      <c r="AO1156" s="194"/>
      <c r="AP1156" s="330"/>
      <c r="AQ1156" s="330"/>
    </row>
    <row r="1157" spans="2:43">
      <c r="B1157" s="330"/>
      <c r="C1157" s="330"/>
      <c r="D1157" s="330"/>
      <c r="E1157" s="330"/>
      <c r="F1157" s="330"/>
      <c r="G1157" s="330"/>
      <c r="H1157" s="330"/>
      <c r="I1157" s="330"/>
      <c r="J1157" s="330"/>
      <c r="K1157" s="196"/>
      <c r="L1157" s="1118"/>
      <c r="M1157" s="1119"/>
      <c r="N1157" s="1118"/>
      <c r="O1157" s="1119"/>
      <c r="P1157" s="184"/>
      <c r="Q1157" s="184"/>
      <c r="R1157" s="184"/>
      <c r="S1157" s="175"/>
      <c r="T1157" s="175"/>
      <c r="U1157" s="175"/>
      <c r="V1157" s="175"/>
      <c r="W1157" s="175"/>
      <c r="X1157" s="175"/>
      <c r="Y1157" s="175"/>
      <c r="Z1157" s="175"/>
      <c r="AA1157" s="175"/>
      <c r="AB1157" s="175"/>
      <c r="AC1157" s="175"/>
      <c r="AD1157" s="330"/>
      <c r="AE1157" s="330"/>
      <c r="AF1157" s="330"/>
      <c r="AG1157" s="330"/>
      <c r="AH1157" s="330"/>
      <c r="AI1157" s="173"/>
      <c r="AJ1157" s="173"/>
      <c r="AK1157" s="173"/>
      <c r="AL1157" s="173"/>
      <c r="AM1157" s="330"/>
      <c r="AN1157" s="330"/>
      <c r="AO1157" s="194"/>
      <c r="AP1157" s="330"/>
      <c r="AQ1157" s="330"/>
    </row>
    <row r="1158" spans="2:43">
      <c r="B1158" s="330"/>
      <c r="C1158" s="330"/>
      <c r="D1158" s="330"/>
      <c r="E1158" s="330"/>
      <c r="F1158" s="330"/>
      <c r="G1158" s="330"/>
      <c r="H1158" s="330"/>
      <c r="I1158" s="330"/>
      <c r="J1158" s="330"/>
      <c r="K1158" s="196"/>
      <c r="L1158" s="1118"/>
      <c r="M1158" s="1119"/>
      <c r="N1158" s="1118"/>
      <c r="O1158" s="1119"/>
      <c r="P1158" s="184"/>
      <c r="Q1158" s="184"/>
      <c r="R1158" s="184"/>
      <c r="S1158" s="175"/>
      <c r="T1158" s="175"/>
      <c r="U1158" s="175"/>
      <c r="V1158" s="175"/>
      <c r="W1158" s="175"/>
      <c r="X1158" s="175"/>
      <c r="Y1158" s="175"/>
      <c r="Z1158" s="175"/>
      <c r="AA1158" s="175"/>
      <c r="AB1158" s="175"/>
      <c r="AC1158" s="175"/>
      <c r="AD1158" s="330"/>
      <c r="AE1158" s="330"/>
      <c r="AF1158" s="330"/>
      <c r="AG1158" s="330"/>
      <c r="AH1158" s="330"/>
      <c r="AI1158" s="173"/>
      <c r="AJ1158" s="173"/>
      <c r="AK1158" s="173"/>
      <c r="AL1158" s="173"/>
      <c r="AM1158" s="330"/>
      <c r="AN1158" s="330"/>
      <c r="AO1158" s="194"/>
      <c r="AP1158" s="330"/>
      <c r="AQ1158" s="330"/>
    </row>
    <row r="1159" spans="2:43">
      <c r="B1159" s="330"/>
      <c r="C1159" s="330"/>
      <c r="D1159" s="330"/>
      <c r="E1159" s="330"/>
      <c r="F1159" s="330"/>
      <c r="G1159" s="330"/>
      <c r="H1159" s="330"/>
      <c r="I1159" s="330"/>
      <c r="J1159" s="330"/>
      <c r="K1159" s="196"/>
      <c r="L1159" s="1118"/>
      <c r="M1159" s="1119"/>
      <c r="N1159" s="1118"/>
      <c r="O1159" s="1119"/>
      <c r="P1159" s="184"/>
      <c r="Q1159" s="184"/>
      <c r="R1159" s="184"/>
      <c r="S1159" s="175"/>
      <c r="T1159" s="175"/>
      <c r="U1159" s="175"/>
      <c r="V1159" s="175"/>
      <c r="W1159" s="175"/>
      <c r="X1159" s="175"/>
      <c r="Y1159" s="175"/>
      <c r="Z1159" s="175"/>
      <c r="AA1159" s="175"/>
      <c r="AB1159" s="175"/>
      <c r="AC1159" s="175"/>
      <c r="AD1159" s="330"/>
      <c r="AE1159" s="330"/>
      <c r="AF1159" s="330"/>
      <c r="AG1159" s="330"/>
      <c r="AH1159" s="330"/>
      <c r="AI1159" s="173"/>
      <c r="AJ1159" s="173"/>
      <c r="AK1159" s="173"/>
      <c r="AL1159" s="173"/>
      <c r="AM1159" s="330"/>
      <c r="AN1159" s="330"/>
      <c r="AO1159" s="194"/>
      <c r="AP1159" s="330"/>
      <c r="AQ1159" s="330"/>
    </row>
    <row r="1160" spans="2:43">
      <c r="B1160" s="330"/>
      <c r="C1160" s="330"/>
      <c r="D1160" s="330"/>
      <c r="E1160" s="330"/>
      <c r="F1160" s="330"/>
      <c r="G1160" s="330"/>
      <c r="H1160" s="330"/>
      <c r="I1160" s="330"/>
      <c r="J1160" s="330"/>
      <c r="K1160" s="196"/>
      <c r="L1160" s="1118"/>
      <c r="M1160" s="1119"/>
      <c r="N1160" s="1118"/>
      <c r="O1160" s="1119"/>
      <c r="P1160" s="184"/>
      <c r="Q1160" s="184"/>
      <c r="R1160" s="184"/>
      <c r="S1160" s="175"/>
      <c r="T1160" s="175"/>
      <c r="U1160" s="175"/>
      <c r="V1160" s="175"/>
      <c r="W1160" s="175"/>
      <c r="X1160" s="175"/>
      <c r="Y1160" s="175"/>
      <c r="Z1160" s="175"/>
      <c r="AA1160" s="175"/>
      <c r="AB1160" s="175"/>
      <c r="AC1160" s="175"/>
      <c r="AD1160" s="330"/>
      <c r="AE1160" s="330"/>
      <c r="AF1160" s="330"/>
      <c r="AG1160" s="330"/>
      <c r="AH1160" s="330"/>
      <c r="AI1160" s="173"/>
      <c r="AJ1160" s="173"/>
      <c r="AK1160" s="173"/>
      <c r="AL1160" s="173"/>
      <c r="AM1160" s="330"/>
      <c r="AN1160" s="330"/>
      <c r="AO1160" s="194"/>
      <c r="AP1160" s="330"/>
      <c r="AQ1160" s="330"/>
    </row>
    <row r="1161" spans="2:43">
      <c r="B1161" s="330"/>
      <c r="C1161" s="330"/>
      <c r="D1161" s="330"/>
      <c r="E1161" s="330"/>
      <c r="F1161" s="330"/>
      <c r="G1161" s="330"/>
      <c r="H1161" s="330"/>
      <c r="I1161" s="330"/>
      <c r="J1161" s="330"/>
      <c r="K1161" s="196"/>
      <c r="L1161" s="1118"/>
      <c r="M1161" s="1119"/>
      <c r="N1161" s="1118"/>
      <c r="O1161" s="1119"/>
      <c r="P1161" s="184"/>
      <c r="Q1161" s="184"/>
      <c r="R1161" s="184"/>
      <c r="S1161" s="175"/>
      <c r="T1161" s="175"/>
      <c r="U1161" s="175"/>
      <c r="V1161" s="175"/>
      <c r="W1161" s="175"/>
      <c r="X1161" s="175"/>
      <c r="Y1161" s="175"/>
      <c r="Z1161" s="175"/>
      <c r="AA1161" s="175"/>
      <c r="AB1161" s="175"/>
      <c r="AC1161" s="175"/>
      <c r="AD1161" s="330"/>
      <c r="AE1161" s="330"/>
      <c r="AF1161" s="330"/>
      <c r="AG1161" s="330"/>
      <c r="AH1161" s="330"/>
      <c r="AI1161" s="173"/>
      <c r="AJ1161" s="173"/>
      <c r="AK1161" s="173"/>
      <c r="AL1161" s="173"/>
      <c r="AM1161" s="330"/>
      <c r="AN1161" s="330"/>
      <c r="AO1161" s="194"/>
      <c r="AP1161" s="330"/>
      <c r="AQ1161" s="330"/>
    </row>
    <row r="1162" spans="2:43">
      <c r="B1162" s="330"/>
      <c r="C1162" s="330"/>
      <c r="D1162" s="330"/>
      <c r="E1162" s="330"/>
      <c r="F1162" s="330"/>
      <c r="G1162" s="330"/>
      <c r="H1162" s="330"/>
      <c r="I1162" s="330"/>
      <c r="J1162" s="330"/>
      <c r="K1162" s="196"/>
      <c r="L1162" s="1118"/>
      <c r="M1162" s="1119"/>
      <c r="N1162" s="1118"/>
      <c r="O1162" s="1119"/>
      <c r="P1162" s="184"/>
      <c r="Q1162" s="184"/>
      <c r="R1162" s="184"/>
      <c r="S1162" s="175"/>
      <c r="T1162" s="175"/>
      <c r="U1162" s="175"/>
      <c r="V1162" s="175"/>
      <c r="W1162" s="175"/>
      <c r="X1162" s="175"/>
      <c r="Y1162" s="175"/>
      <c r="Z1162" s="175"/>
      <c r="AA1162" s="175"/>
      <c r="AB1162" s="175"/>
      <c r="AC1162" s="175"/>
      <c r="AD1162" s="330"/>
      <c r="AE1162" s="330"/>
      <c r="AF1162" s="330"/>
      <c r="AG1162" s="330"/>
      <c r="AH1162" s="330"/>
      <c r="AI1162" s="173"/>
      <c r="AJ1162" s="173"/>
      <c r="AK1162" s="173"/>
      <c r="AL1162" s="173"/>
      <c r="AM1162" s="330"/>
      <c r="AN1162" s="330"/>
      <c r="AO1162" s="194"/>
      <c r="AP1162" s="330"/>
      <c r="AQ1162" s="330"/>
    </row>
    <row r="1163" spans="2:43">
      <c r="B1163" s="330"/>
      <c r="C1163" s="330"/>
      <c r="D1163" s="330"/>
      <c r="E1163" s="330"/>
      <c r="F1163" s="330"/>
      <c r="G1163" s="330"/>
      <c r="H1163" s="330"/>
      <c r="I1163" s="330"/>
      <c r="J1163" s="330"/>
      <c r="K1163" s="196"/>
      <c r="L1163" s="1118"/>
      <c r="M1163" s="1119"/>
      <c r="N1163" s="1118"/>
      <c r="O1163" s="1119"/>
      <c r="P1163" s="184"/>
      <c r="Q1163" s="184"/>
      <c r="R1163" s="184"/>
      <c r="S1163" s="175"/>
      <c r="T1163" s="175"/>
      <c r="U1163" s="175"/>
      <c r="V1163" s="175"/>
      <c r="W1163" s="175"/>
      <c r="X1163" s="175"/>
      <c r="Y1163" s="175"/>
      <c r="Z1163" s="175"/>
      <c r="AA1163" s="175"/>
      <c r="AB1163" s="175"/>
      <c r="AC1163" s="175"/>
      <c r="AD1163" s="330"/>
      <c r="AE1163" s="330"/>
      <c r="AF1163" s="330"/>
      <c r="AG1163" s="330"/>
      <c r="AH1163" s="330"/>
      <c r="AI1163" s="173"/>
      <c r="AJ1163" s="173"/>
      <c r="AK1163" s="173"/>
      <c r="AL1163" s="173"/>
      <c r="AM1163" s="330"/>
      <c r="AN1163" s="330"/>
      <c r="AO1163" s="194"/>
      <c r="AP1163" s="330"/>
      <c r="AQ1163" s="330"/>
    </row>
    <row r="1164" spans="2:43">
      <c r="B1164" s="330"/>
      <c r="C1164" s="330"/>
      <c r="D1164" s="330"/>
      <c r="E1164" s="330"/>
      <c r="F1164" s="330"/>
      <c r="G1164" s="330"/>
      <c r="H1164" s="330"/>
      <c r="I1164" s="330"/>
      <c r="J1164" s="330"/>
      <c r="K1164" s="196"/>
      <c r="L1164" s="1118"/>
      <c r="M1164" s="1119"/>
      <c r="N1164" s="1118"/>
      <c r="O1164" s="1119"/>
      <c r="P1164" s="184"/>
      <c r="Q1164" s="184"/>
      <c r="R1164" s="184"/>
      <c r="S1164" s="175"/>
      <c r="T1164" s="175"/>
      <c r="U1164" s="175"/>
      <c r="V1164" s="175"/>
      <c r="W1164" s="175"/>
      <c r="X1164" s="175"/>
      <c r="Y1164" s="175"/>
      <c r="Z1164" s="175"/>
      <c r="AA1164" s="175"/>
      <c r="AB1164" s="175"/>
      <c r="AC1164" s="175"/>
      <c r="AD1164" s="330"/>
      <c r="AE1164" s="330"/>
      <c r="AF1164" s="330"/>
      <c r="AG1164" s="330"/>
      <c r="AH1164" s="330"/>
      <c r="AI1164" s="173"/>
      <c r="AJ1164" s="173"/>
      <c r="AK1164" s="173"/>
      <c r="AL1164" s="173"/>
      <c r="AM1164" s="330"/>
      <c r="AN1164" s="330"/>
      <c r="AO1164" s="194"/>
      <c r="AP1164" s="330"/>
      <c r="AQ1164" s="330"/>
    </row>
    <row r="1165" spans="2:43">
      <c r="B1165" s="330"/>
      <c r="C1165" s="330"/>
      <c r="D1165" s="330"/>
      <c r="E1165" s="330"/>
      <c r="F1165" s="330"/>
      <c r="G1165" s="330"/>
      <c r="H1165" s="330"/>
      <c r="I1165" s="330"/>
      <c r="J1165" s="330"/>
      <c r="K1165" s="196"/>
      <c r="L1165" s="1118"/>
      <c r="M1165" s="1119"/>
      <c r="N1165" s="1118"/>
      <c r="O1165" s="1119"/>
      <c r="P1165" s="184"/>
      <c r="Q1165" s="184"/>
      <c r="R1165" s="184"/>
      <c r="S1165" s="175"/>
      <c r="T1165" s="175"/>
      <c r="U1165" s="175"/>
      <c r="V1165" s="175"/>
      <c r="W1165" s="175"/>
      <c r="X1165" s="175"/>
      <c r="Y1165" s="175"/>
      <c r="Z1165" s="175"/>
      <c r="AA1165" s="175"/>
      <c r="AB1165" s="175"/>
      <c r="AC1165" s="175"/>
      <c r="AD1165" s="330"/>
      <c r="AE1165" s="330"/>
      <c r="AF1165" s="330"/>
      <c r="AG1165" s="330"/>
      <c r="AH1165" s="330"/>
      <c r="AI1165" s="173"/>
      <c r="AJ1165" s="173"/>
      <c r="AK1165" s="173"/>
      <c r="AL1165" s="173"/>
      <c r="AM1165" s="330"/>
      <c r="AN1165" s="330"/>
      <c r="AO1165" s="194"/>
      <c r="AP1165" s="330"/>
      <c r="AQ1165" s="330"/>
    </row>
    <row r="1166" spans="2:43">
      <c r="B1166" s="330"/>
      <c r="C1166" s="330"/>
      <c r="D1166" s="330"/>
      <c r="E1166" s="330"/>
      <c r="F1166" s="330"/>
      <c r="G1166" s="330"/>
      <c r="H1166" s="330"/>
      <c r="I1166" s="330"/>
      <c r="J1166" s="330"/>
      <c r="K1166" s="196"/>
      <c r="L1166" s="1118"/>
      <c r="M1166" s="1119"/>
      <c r="N1166" s="1118"/>
      <c r="O1166" s="1119"/>
      <c r="P1166" s="184"/>
      <c r="Q1166" s="184"/>
      <c r="R1166" s="184"/>
      <c r="S1166" s="175"/>
      <c r="T1166" s="175"/>
      <c r="U1166" s="175"/>
      <c r="V1166" s="175"/>
      <c r="W1166" s="175"/>
      <c r="X1166" s="175"/>
      <c r="Y1166" s="175"/>
      <c r="Z1166" s="175"/>
      <c r="AA1166" s="175"/>
      <c r="AB1166" s="175"/>
      <c r="AC1166" s="175"/>
      <c r="AD1166" s="330"/>
      <c r="AE1166" s="330"/>
      <c r="AF1166" s="330"/>
      <c r="AG1166" s="330"/>
      <c r="AH1166" s="330"/>
      <c r="AI1166" s="173"/>
      <c r="AJ1166" s="173"/>
      <c r="AK1166" s="173"/>
      <c r="AL1166" s="173"/>
      <c r="AM1166" s="330"/>
      <c r="AN1166" s="330"/>
      <c r="AO1166" s="194"/>
      <c r="AP1166" s="330"/>
      <c r="AQ1166" s="330"/>
    </row>
    <row r="1167" spans="2:43">
      <c r="B1167" s="330"/>
      <c r="C1167" s="330"/>
      <c r="D1167" s="330"/>
      <c r="E1167" s="330"/>
      <c r="F1167" s="330"/>
      <c r="G1167" s="330"/>
      <c r="H1167" s="330"/>
      <c r="I1167" s="330"/>
      <c r="J1167" s="330"/>
      <c r="K1167" s="196"/>
      <c r="L1167" s="1118"/>
      <c r="M1167" s="1119"/>
      <c r="N1167" s="1118"/>
      <c r="O1167" s="1119"/>
      <c r="P1167" s="184"/>
      <c r="Q1167" s="184"/>
      <c r="R1167" s="184"/>
      <c r="S1167" s="175"/>
      <c r="T1167" s="175"/>
      <c r="U1167" s="175"/>
      <c r="V1167" s="175"/>
      <c r="W1167" s="175"/>
      <c r="X1167" s="175"/>
      <c r="Y1167" s="175"/>
      <c r="Z1167" s="175"/>
      <c r="AA1167" s="175"/>
      <c r="AB1167" s="175"/>
      <c r="AC1167" s="175"/>
      <c r="AD1167" s="330"/>
      <c r="AE1167" s="330"/>
      <c r="AF1167" s="330"/>
      <c r="AG1167" s="330"/>
      <c r="AH1167" s="330"/>
      <c r="AI1167" s="173"/>
      <c r="AJ1167" s="173"/>
      <c r="AK1167" s="173"/>
      <c r="AL1167" s="173"/>
      <c r="AM1167" s="330"/>
      <c r="AN1167" s="330"/>
      <c r="AO1167" s="194"/>
      <c r="AP1167" s="330"/>
      <c r="AQ1167" s="330"/>
    </row>
    <row r="1168" spans="2:43">
      <c r="B1168" s="330"/>
      <c r="C1168" s="330"/>
      <c r="D1168" s="330"/>
      <c r="E1168" s="330"/>
      <c r="F1168" s="330"/>
      <c r="G1168" s="330"/>
      <c r="H1168" s="330"/>
      <c r="I1168" s="330"/>
      <c r="J1168" s="330"/>
      <c r="K1168" s="196"/>
      <c r="L1168" s="1118"/>
      <c r="M1168" s="1119"/>
      <c r="N1168" s="1118"/>
      <c r="O1168" s="1119"/>
      <c r="P1168" s="184"/>
      <c r="Q1168" s="184"/>
      <c r="R1168" s="184"/>
      <c r="S1168" s="175"/>
      <c r="T1168" s="175"/>
      <c r="U1168" s="175"/>
      <c r="V1168" s="175"/>
      <c r="W1168" s="175"/>
      <c r="X1168" s="175"/>
      <c r="Y1168" s="175"/>
      <c r="Z1168" s="175"/>
      <c r="AA1168" s="175"/>
      <c r="AB1168" s="175"/>
      <c r="AC1168" s="175"/>
      <c r="AD1168" s="330"/>
      <c r="AE1168" s="330"/>
      <c r="AF1168" s="330"/>
      <c r="AG1168" s="330"/>
      <c r="AH1168" s="330"/>
      <c r="AI1168" s="173"/>
      <c r="AJ1168" s="173"/>
      <c r="AK1168" s="173"/>
      <c r="AL1168" s="173"/>
      <c r="AM1168" s="330"/>
      <c r="AN1168" s="330"/>
      <c r="AO1168" s="194"/>
      <c r="AP1168" s="330"/>
      <c r="AQ1168" s="330"/>
    </row>
    <row r="1169" spans="2:43">
      <c r="B1169" s="330"/>
      <c r="C1169" s="330"/>
      <c r="D1169" s="330"/>
      <c r="E1169" s="330"/>
      <c r="F1169" s="330"/>
      <c r="G1169" s="330"/>
      <c r="H1169" s="330"/>
      <c r="I1169" s="330"/>
      <c r="J1169" s="330"/>
      <c r="K1169" s="196"/>
      <c r="L1169" s="1118"/>
      <c r="M1169" s="1119"/>
      <c r="N1169" s="1118"/>
      <c r="O1169" s="1119"/>
      <c r="P1169" s="184"/>
      <c r="Q1169" s="184"/>
      <c r="R1169" s="184"/>
      <c r="S1169" s="175"/>
      <c r="T1169" s="175"/>
      <c r="U1169" s="175"/>
      <c r="V1169" s="175"/>
      <c r="W1169" s="175"/>
      <c r="X1169" s="175"/>
      <c r="Y1169" s="175"/>
      <c r="Z1169" s="175"/>
      <c r="AA1169" s="175"/>
      <c r="AB1169" s="175"/>
      <c r="AC1169" s="175"/>
      <c r="AD1169" s="330"/>
      <c r="AE1169" s="330"/>
      <c r="AF1169" s="330"/>
      <c r="AG1169" s="330"/>
      <c r="AH1169" s="330"/>
      <c r="AI1169" s="173"/>
      <c r="AJ1169" s="173"/>
      <c r="AK1169" s="173"/>
      <c r="AL1169" s="173"/>
      <c r="AM1169" s="330"/>
      <c r="AN1169" s="330"/>
      <c r="AO1169" s="194"/>
      <c r="AP1169" s="330"/>
      <c r="AQ1169" s="330"/>
    </row>
    <row r="1170" spans="2:43">
      <c r="B1170" s="330"/>
      <c r="C1170" s="330"/>
      <c r="D1170" s="330"/>
      <c r="E1170" s="330"/>
      <c r="F1170" s="330"/>
      <c r="G1170" s="330"/>
      <c r="H1170" s="330"/>
      <c r="I1170" s="330"/>
      <c r="J1170" s="330"/>
      <c r="K1170" s="196"/>
      <c r="L1170" s="1118"/>
      <c r="M1170" s="1119"/>
      <c r="N1170" s="1118"/>
      <c r="O1170" s="1119"/>
      <c r="P1170" s="184"/>
      <c r="Q1170" s="184"/>
      <c r="R1170" s="184"/>
      <c r="S1170" s="175"/>
      <c r="T1170" s="175"/>
      <c r="U1170" s="175"/>
      <c r="V1170" s="175"/>
      <c r="W1170" s="175"/>
      <c r="X1170" s="175"/>
      <c r="Y1170" s="175"/>
      <c r="Z1170" s="175"/>
      <c r="AA1170" s="175"/>
      <c r="AB1170" s="175"/>
      <c r="AC1170" s="175"/>
      <c r="AD1170" s="330"/>
      <c r="AE1170" s="330"/>
      <c r="AF1170" s="330"/>
      <c r="AG1170" s="330"/>
      <c r="AH1170" s="330"/>
      <c r="AI1170" s="173"/>
      <c r="AJ1170" s="173"/>
      <c r="AK1170" s="173"/>
      <c r="AL1170" s="173"/>
      <c r="AM1170" s="330"/>
      <c r="AN1170" s="330"/>
      <c r="AO1170" s="194"/>
      <c r="AP1170" s="330"/>
      <c r="AQ1170" s="330"/>
    </row>
    <row r="1171" spans="2:43">
      <c r="B1171" s="330"/>
      <c r="C1171" s="330"/>
      <c r="D1171" s="330"/>
      <c r="E1171" s="330"/>
      <c r="F1171" s="330"/>
      <c r="G1171" s="330"/>
      <c r="H1171" s="330"/>
      <c r="I1171" s="330"/>
      <c r="J1171" s="330"/>
      <c r="K1171" s="196"/>
      <c r="L1171" s="1118"/>
      <c r="M1171" s="1119"/>
      <c r="N1171" s="1118"/>
      <c r="O1171" s="1119"/>
      <c r="P1171" s="184"/>
      <c r="Q1171" s="184"/>
      <c r="R1171" s="184"/>
      <c r="S1171" s="175"/>
      <c r="T1171" s="175"/>
      <c r="U1171" s="175"/>
      <c r="V1171" s="175"/>
      <c r="W1171" s="175"/>
      <c r="X1171" s="175"/>
      <c r="Y1171" s="175"/>
      <c r="Z1171" s="175"/>
      <c r="AA1171" s="175"/>
      <c r="AB1171" s="175"/>
      <c r="AC1171" s="175"/>
      <c r="AD1171" s="330"/>
      <c r="AE1171" s="330"/>
      <c r="AF1171" s="330"/>
      <c r="AG1171" s="330"/>
      <c r="AH1171" s="330"/>
      <c r="AI1171" s="173"/>
      <c r="AJ1171" s="173"/>
      <c r="AK1171" s="173"/>
      <c r="AL1171" s="173"/>
      <c r="AM1171" s="330"/>
      <c r="AN1171" s="330"/>
      <c r="AO1171" s="194"/>
      <c r="AP1171" s="330"/>
      <c r="AQ1171" s="330"/>
    </row>
    <row r="1172" spans="2:43">
      <c r="B1172" s="330"/>
      <c r="C1172" s="330"/>
      <c r="D1172" s="330"/>
      <c r="E1172" s="330"/>
      <c r="F1172" s="330"/>
      <c r="G1172" s="330"/>
      <c r="H1172" s="330"/>
      <c r="I1172" s="330"/>
      <c r="J1172" s="330"/>
      <c r="K1172" s="196"/>
      <c r="L1172" s="1118"/>
      <c r="M1172" s="1119"/>
      <c r="N1172" s="1118"/>
      <c r="O1172" s="1119"/>
      <c r="P1172" s="184"/>
      <c r="Q1172" s="184"/>
      <c r="R1172" s="184"/>
      <c r="S1172" s="175"/>
      <c r="T1172" s="175"/>
      <c r="U1172" s="175"/>
      <c r="V1172" s="175"/>
      <c r="W1172" s="175"/>
      <c r="X1172" s="175"/>
      <c r="Y1172" s="175"/>
      <c r="Z1172" s="175"/>
      <c r="AA1172" s="175"/>
      <c r="AB1172" s="175"/>
      <c r="AC1172" s="175"/>
      <c r="AD1172" s="330"/>
      <c r="AE1172" s="330"/>
      <c r="AF1172" s="330"/>
      <c r="AG1172" s="330"/>
      <c r="AH1172" s="330"/>
      <c r="AI1172" s="173"/>
      <c r="AJ1172" s="173"/>
      <c r="AK1172" s="173"/>
      <c r="AL1172" s="173"/>
      <c r="AM1172" s="330"/>
      <c r="AN1172" s="330"/>
      <c r="AO1172" s="194"/>
      <c r="AP1172" s="330"/>
      <c r="AQ1172" s="330"/>
    </row>
    <row r="1173" spans="2:43">
      <c r="B1173" s="330"/>
      <c r="C1173" s="330"/>
      <c r="D1173" s="330"/>
      <c r="E1173" s="330"/>
      <c r="F1173" s="330"/>
      <c r="G1173" s="330"/>
      <c r="H1173" s="330"/>
      <c r="I1173" s="330"/>
      <c r="J1173" s="330"/>
      <c r="K1173" s="196"/>
      <c r="L1173" s="1118"/>
      <c r="M1173" s="1119"/>
      <c r="N1173" s="1118"/>
      <c r="O1173" s="1119"/>
      <c r="P1173" s="184"/>
      <c r="Q1173" s="184"/>
      <c r="R1173" s="184"/>
      <c r="S1173" s="175"/>
      <c r="T1173" s="175"/>
      <c r="U1173" s="175"/>
      <c r="V1173" s="175"/>
      <c r="W1173" s="175"/>
      <c r="X1173" s="175"/>
      <c r="Y1173" s="175"/>
      <c r="Z1173" s="175"/>
      <c r="AA1173" s="175"/>
      <c r="AB1173" s="175"/>
      <c r="AC1173" s="175"/>
      <c r="AD1173" s="330"/>
      <c r="AE1173" s="330"/>
      <c r="AF1173" s="330"/>
      <c r="AG1173" s="330"/>
      <c r="AH1173" s="330"/>
      <c r="AI1173" s="173"/>
      <c r="AJ1173" s="173"/>
      <c r="AK1173" s="173"/>
      <c r="AL1173" s="173"/>
      <c r="AM1173" s="330"/>
      <c r="AN1173" s="330"/>
      <c r="AO1173" s="194"/>
      <c r="AP1173" s="330"/>
      <c r="AQ1173" s="330"/>
    </row>
    <row r="1174" spans="2:43">
      <c r="B1174" s="330"/>
      <c r="C1174" s="330"/>
      <c r="D1174" s="330"/>
      <c r="E1174" s="330"/>
      <c r="F1174" s="330"/>
      <c r="G1174" s="330"/>
      <c r="H1174" s="330"/>
      <c r="I1174" s="330"/>
      <c r="J1174" s="330"/>
      <c r="K1174" s="196"/>
      <c r="L1174" s="1118"/>
      <c r="M1174" s="1119"/>
      <c r="N1174" s="1118"/>
      <c r="O1174" s="1119"/>
      <c r="P1174" s="184"/>
      <c r="Q1174" s="184"/>
      <c r="R1174" s="184"/>
      <c r="S1174" s="175"/>
      <c r="T1174" s="175"/>
      <c r="U1174" s="175"/>
      <c r="V1174" s="175"/>
      <c r="W1174" s="175"/>
      <c r="X1174" s="175"/>
      <c r="Y1174" s="175"/>
      <c r="Z1174" s="175"/>
      <c r="AA1174" s="175"/>
      <c r="AB1174" s="175"/>
      <c r="AC1174" s="175"/>
      <c r="AD1174" s="330"/>
      <c r="AE1174" s="330"/>
      <c r="AF1174" s="330"/>
      <c r="AG1174" s="330"/>
      <c r="AH1174" s="330"/>
      <c r="AI1174" s="173"/>
      <c r="AJ1174" s="173"/>
      <c r="AK1174" s="173"/>
      <c r="AL1174" s="173"/>
      <c r="AM1174" s="330"/>
      <c r="AN1174" s="330"/>
      <c r="AO1174" s="194"/>
      <c r="AP1174" s="330"/>
      <c r="AQ1174" s="330"/>
    </row>
    <row r="1175" spans="2:43">
      <c r="B1175" s="330"/>
      <c r="C1175" s="330"/>
      <c r="D1175" s="330"/>
      <c r="E1175" s="330"/>
      <c r="F1175" s="330"/>
      <c r="G1175" s="330"/>
      <c r="H1175" s="330"/>
      <c r="I1175" s="330"/>
      <c r="J1175" s="330"/>
      <c r="K1175" s="196"/>
      <c r="L1175" s="1118"/>
      <c r="M1175" s="1119"/>
      <c r="N1175" s="1118"/>
      <c r="O1175" s="1119"/>
      <c r="P1175" s="184"/>
      <c r="Q1175" s="184"/>
      <c r="R1175" s="184"/>
      <c r="S1175" s="175"/>
      <c r="T1175" s="175"/>
      <c r="U1175" s="175"/>
      <c r="V1175" s="175"/>
      <c r="W1175" s="175"/>
      <c r="X1175" s="175"/>
      <c r="Y1175" s="175"/>
      <c r="Z1175" s="175"/>
      <c r="AA1175" s="175"/>
      <c r="AB1175" s="175"/>
      <c r="AC1175" s="175"/>
      <c r="AD1175" s="330"/>
      <c r="AE1175" s="330"/>
      <c r="AF1175" s="330"/>
      <c r="AG1175" s="330"/>
      <c r="AH1175" s="330"/>
      <c r="AI1175" s="173"/>
      <c r="AJ1175" s="173"/>
      <c r="AK1175" s="173"/>
      <c r="AL1175" s="173"/>
      <c r="AM1175" s="330"/>
      <c r="AN1175" s="330"/>
      <c r="AO1175" s="194"/>
      <c r="AP1175" s="330"/>
      <c r="AQ1175" s="330"/>
    </row>
    <row r="1176" spans="2:43">
      <c r="B1176" s="330"/>
      <c r="C1176" s="330"/>
      <c r="D1176" s="330"/>
      <c r="E1176" s="330"/>
      <c r="F1176" s="330"/>
      <c r="G1176" s="330"/>
      <c r="H1176" s="330"/>
      <c r="I1176" s="330"/>
      <c r="J1176" s="330"/>
      <c r="K1176" s="196"/>
      <c r="L1176" s="1118"/>
      <c r="M1176" s="1119"/>
      <c r="N1176" s="1118"/>
      <c r="O1176" s="1119"/>
      <c r="P1176" s="184"/>
      <c r="Q1176" s="184"/>
      <c r="R1176" s="184"/>
      <c r="S1176" s="175"/>
      <c r="T1176" s="175"/>
      <c r="U1176" s="175"/>
      <c r="V1176" s="175"/>
      <c r="W1176" s="175"/>
      <c r="X1176" s="175"/>
      <c r="Y1176" s="175"/>
      <c r="Z1176" s="175"/>
      <c r="AA1176" s="175"/>
      <c r="AB1176" s="175"/>
      <c r="AC1176" s="175"/>
      <c r="AD1176" s="330"/>
      <c r="AE1176" s="330"/>
      <c r="AF1176" s="330"/>
      <c r="AG1176" s="330"/>
      <c r="AH1176" s="330"/>
      <c r="AI1176" s="173"/>
      <c r="AJ1176" s="173"/>
      <c r="AK1176" s="173"/>
      <c r="AL1176" s="173"/>
      <c r="AM1176" s="330"/>
      <c r="AN1176" s="330"/>
      <c r="AO1176" s="194"/>
      <c r="AP1176" s="330"/>
      <c r="AQ1176" s="330"/>
    </row>
    <row r="1177" spans="2:43">
      <c r="B1177" s="330"/>
      <c r="C1177" s="330"/>
      <c r="D1177" s="330"/>
      <c r="E1177" s="330"/>
      <c r="F1177" s="330"/>
      <c r="G1177" s="330"/>
      <c r="H1177" s="330"/>
      <c r="I1177" s="330"/>
      <c r="J1177" s="330"/>
      <c r="K1177" s="196"/>
      <c r="L1177" s="1118"/>
      <c r="M1177" s="1119"/>
      <c r="N1177" s="1118"/>
      <c r="O1177" s="1119"/>
      <c r="P1177" s="184"/>
      <c r="Q1177" s="184"/>
      <c r="R1177" s="184"/>
      <c r="S1177" s="175"/>
      <c r="T1177" s="175"/>
      <c r="U1177" s="175"/>
      <c r="V1177" s="175"/>
      <c r="W1177" s="175"/>
      <c r="X1177" s="175"/>
      <c r="Y1177" s="175"/>
      <c r="Z1177" s="175"/>
      <c r="AA1177" s="175"/>
      <c r="AB1177" s="175"/>
      <c r="AC1177" s="175"/>
      <c r="AD1177" s="330"/>
      <c r="AE1177" s="330"/>
      <c r="AF1177" s="330"/>
      <c r="AG1177" s="330"/>
      <c r="AH1177" s="330"/>
      <c r="AI1177" s="173"/>
      <c r="AJ1177" s="173"/>
      <c r="AK1177" s="173"/>
      <c r="AL1177" s="173"/>
      <c r="AM1177" s="330"/>
      <c r="AN1177" s="330"/>
      <c r="AO1177" s="194"/>
      <c r="AP1177" s="330"/>
      <c r="AQ1177" s="330"/>
    </row>
    <row r="1178" spans="2:43">
      <c r="B1178" s="330"/>
      <c r="C1178" s="330"/>
      <c r="D1178" s="330"/>
      <c r="E1178" s="330"/>
      <c r="F1178" s="330"/>
      <c r="G1178" s="330"/>
      <c r="H1178" s="330"/>
      <c r="I1178" s="330"/>
      <c r="J1178" s="330"/>
      <c r="K1178" s="196"/>
      <c r="L1178" s="1118"/>
      <c r="M1178" s="1119"/>
      <c r="N1178" s="1118"/>
      <c r="O1178" s="1119"/>
      <c r="P1178" s="184"/>
      <c r="Q1178" s="184"/>
      <c r="R1178" s="184"/>
      <c r="S1178" s="175"/>
      <c r="T1178" s="175"/>
      <c r="U1178" s="175"/>
      <c r="V1178" s="175"/>
      <c r="W1178" s="175"/>
      <c r="X1178" s="175"/>
      <c r="Y1178" s="175"/>
      <c r="Z1178" s="175"/>
      <c r="AA1178" s="175"/>
      <c r="AB1178" s="175"/>
      <c r="AC1178" s="175"/>
      <c r="AD1178" s="330"/>
      <c r="AE1178" s="330"/>
      <c r="AF1178" s="330"/>
      <c r="AG1178" s="330"/>
      <c r="AH1178" s="330"/>
      <c r="AI1178" s="173"/>
      <c r="AJ1178" s="173"/>
      <c r="AK1178" s="173"/>
      <c r="AL1178" s="173"/>
      <c r="AM1178" s="330"/>
      <c r="AN1178" s="330"/>
      <c r="AO1178" s="194"/>
      <c r="AP1178" s="330"/>
      <c r="AQ1178" s="330"/>
    </row>
    <row r="1179" spans="2:43">
      <c r="B1179" s="330"/>
      <c r="C1179" s="330"/>
      <c r="D1179" s="330"/>
      <c r="E1179" s="330"/>
      <c r="F1179" s="330"/>
      <c r="G1179" s="330"/>
      <c r="H1179" s="330"/>
      <c r="I1179" s="330"/>
      <c r="J1179" s="330"/>
      <c r="K1179" s="196"/>
      <c r="L1179" s="1118"/>
      <c r="M1179" s="1119"/>
      <c r="N1179" s="1118"/>
      <c r="O1179" s="1119"/>
      <c r="P1179" s="184"/>
      <c r="Q1179" s="184"/>
      <c r="R1179" s="184"/>
      <c r="S1179" s="175"/>
      <c r="T1179" s="175"/>
      <c r="U1179" s="175"/>
      <c r="V1179" s="175"/>
      <c r="W1179" s="175"/>
      <c r="X1179" s="175"/>
      <c r="Y1179" s="175"/>
      <c r="Z1179" s="175"/>
      <c r="AA1179" s="175"/>
      <c r="AB1179" s="175"/>
      <c r="AC1179" s="175"/>
      <c r="AD1179" s="330"/>
      <c r="AE1179" s="330"/>
      <c r="AF1179" s="330"/>
      <c r="AG1179" s="330"/>
      <c r="AH1179" s="330"/>
      <c r="AI1179" s="173"/>
      <c r="AJ1179" s="173"/>
      <c r="AK1179" s="173"/>
      <c r="AL1179" s="173"/>
      <c r="AM1179" s="330"/>
      <c r="AN1179" s="330"/>
      <c r="AO1179" s="194"/>
      <c r="AP1179" s="330"/>
      <c r="AQ1179" s="330"/>
    </row>
    <row r="1180" spans="2:43">
      <c r="B1180" s="330"/>
      <c r="C1180" s="330"/>
      <c r="D1180" s="330"/>
      <c r="E1180" s="330"/>
      <c r="F1180" s="330"/>
      <c r="G1180" s="330"/>
      <c r="H1180" s="330"/>
      <c r="I1180" s="330"/>
      <c r="J1180" s="330"/>
      <c r="K1180" s="196"/>
      <c r="L1180" s="1118"/>
      <c r="M1180" s="1119"/>
      <c r="N1180" s="1118"/>
      <c r="O1180" s="1119"/>
      <c r="P1180" s="184"/>
      <c r="Q1180" s="184"/>
      <c r="R1180" s="184"/>
      <c r="S1180" s="175"/>
      <c r="T1180" s="175"/>
      <c r="U1180" s="175"/>
      <c r="V1180" s="175"/>
      <c r="W1180" s="175"/>
      <c r="X1180" s="175"/>
      <c r="Y1180" s="175"/>
      <c r="Z1180" s="175"/>
      <c r="AA1180" s="175"/>
      <c r="AB1180" s="175"/>
      <c r="AC1180" s="175"/>
      <c r="AD1180" s="330"/>
      <c r="AE1180" s="330"/>
      <c r="AF1180" s="330"/>
      <c r="AG1180" s="330"/>
      <c r="AH1180" s="330"/>
      <c r="AI1180" s="173"/>
      <c r="AJ1180" s="173"/>
      <c r="AK1180" s="173"/>
      <c r="AL1180" s="173"/>
      <c r="AM1180" s="330"/>
      <c r="AN1180" s="330"/>
      <c r="AO1180" s="194"/>
      <c r="AP1180" s="330"/>
      <c r="AQ1180" s="330"/>
    </row>
    <row r="1181" spans="2:43">
      <c r="B1181" s="330"/>
      <c r="C1181" s="330"/>
      <c r="D1181" s="330"/>
      <c r="E1181" s="330"/>
      <c r="F1181" s="330"/>
      <c r="G1181" s="330"/>
      <c r="H1181" s="330"/>
      <c r="I1181" s="330"/>
      <c r="J1181" s="330"/>
      <c r="K1181" s="196"/>
      <c r="L1181" s="1118"/>
      <c r="M1181" s="1119"/>
      <c r="N1181" s="1118"/>
      <c r="O1181" s="1119"/>
      <c r="P1181" s="184"/>
      <c r="Q1181" s="184"/>
      <c r="R1181" s="184"/>
      <c r="S1181" s="175"/>
      <c r="T1181" s="175"/>
      <c r="U1181" s="175"/>
      <c r="V1181" s="175"/>
      <c r="W1181" s="175"/>
      <c r="X1181" s="175"/>
      <c r="Y1181" s="175"/>
      <c r="Z1181" s="175"/>
      <c r="AA1181" s="175"/>
      <c r="AB1181" s="175"/>
      <c r="AC1181" s="175"/>
      <c r="AD1181" s="330"/>
      <c r="AE1181" s="330"/>
      <c r="AF1181" s="330"/>
      <c r="AG1181" s="330"/>
      <c r="AH1181" s="330"/>
      <c r="AI1181" s="173"/>
      <c r="AJ1181" s="173"/>
      <c r="AK1181" s="173"/>
      <c r="AL1181" s="173"/>
      <c r="AM1181" s="330"/>
      <c r="AN1181" s="330"/>
      <c r="AO1181" s="194"/>
      <c r="AP1181" s="330"/>
      <c r="AQ1181" s="330"/>
    </row>
    <row r="1182" spans="2:43">
      <c r="B1182" s="330"/>
      <c r="C1182" s="330"/>
      <c r="D1182" s="330"/>
      <c r="E1182" s="330"/>
      <c r="F1182" s="330"/>
      <c r="G1182" s="330"/>
      <c r="H1182" s="330"/>
      <c r="I1182" s="330"/>
      <c r="J1182" s="330"/>
      <c r="K1182" s="196"/>
      <c r="L1182" s="1118"/>
      <c r="M1182" s="1119"/>
      <c r="N1182" s="1118"/>
      <c r="O1182" s="1119"/>
      <c r="P1182" s="184"/>
      <c r="Q1182" s="184"/>
      <c r="R1182" s="184"/>
      <c r="S1182" s="175"/>
      <c r="T1182" s="175"/>
      <c r="U1182" s="175"/>
      <c r="V1182" s="175"/>
      <c r="W1182" s="175"/>
      <c r="X1182" s="175"/>
      <c r="Y1182" s="175"/>
      <c r="Z1182" s="175"/>
      <c r="AA1182" s="175"/>
      <c r="AB1182" s="175"/>
      <c r="AC1182" s="175"/>
      <c r="AD1182" s="330"/>
      <c r="AE1182" s="330"/>
      <c r="AF1182" s="330"/>
      <c r="AG1182" s="330"/>
      <c r="AH1182" s="330"/>
      <c r="AI1182" s="173"/>
      <c r="AJ1182" s="173"/>
      <c r="AK1182" s="173"/>
      <c r="AL1182" s="173"/>
      <c r="AM1182" s="330"/>
      <c r="AN1182" s="330"/>
      <c r="AO1182" s="194"/>
      <c r="AP1182" s="330"/>
      <c r="AQ1182" s="330"/>
    </row>
    <row r="1183" spans="2:43">
      <c r="B1183" s="330"/>
      <c r="C1183" s="330"/>
      <c r="D1183" s="330"/>
      <c r="E1183" s="330"/>
      <c r="F1183" s="330"/>
      <c r="G1183" s="330"/>
      <c r="H1183" s="330"/>
      <c r="I1183" s="330"/>
      <c r="J1183" s="330"/>
      <c r="K1183" s="196"/>
      <c r="L1183" s="1118"/>
      <c r="M1183" s="1119"/>
      <c r="N1183" s="1118"/>
      <c r="O1183" s="1119"/>
      <c r="P1183" s="184"/>
      <c r="Q1183" s="184"/>
      <c r="R1183" s="184"/>
      <c r="S1183" s="175"/>
      <c r="T1183" s="175"/>
      <c r="U1183" s="175"/>
      <c r="V1183" s="175"/>
      <c r="W1183" s="175"/>
      <c r="X1183" s="175"/>
      <c r="Y1183" s="175"/>
      <c r="Z1183" s="175"/>
      <c r="AA1183" s="175"/>
      <c r="AB1183" s="175"/>
      <c r="AC1183" s="175"/>
      <c r="AD1183" s="330"/>
      <c r="AE1183" s="330"/>
      <c r="AF1183" s="330"/>
      <c r="AG1183" s="330"/>
      <c r="AH1183" s="330"/>
      <c r="AI1183" s="173"/>
      <c r="AJ1183" s="173"/>
      <c r="AK1183" s="173"/>
      <c r="AL1183" s="173"/>
      <c r="AM1183" s="330"/>
      <c r="AN1183" s="330"/>
      <c r="AO1183" s="194"/>
      <c r="AP1183" s="330"/>
      <c r="AQ1183" s="330"/>
    </row>
    <row r="1184" spans="2:43">
      <c r="B1184" s="330"/>
      <c r="C1184" s="330"/>
      <c r="D1184" s="330"/>
      <c r="E1184" s="330"/>
      <c r="F1184" s="330"/>
      <c r="G1184" s="330"/>
      <c r="H1184" s="330"/>
      <c r="I1184" s="330"/>
      <c r="J1184" s="330"/>
      <c r="K1184" s="196"/>
      <c r="L1184" s="1118"/>
      <c r="M1184" s="1119"/>
      <c r="N1184" s="1118"/>
      <c r="O1184" s="1119"/>
      <c r="P1184" s="184"/>
      <c r="Q1184" s="184"/>
      <c r="R1184" s="184"/>
      <c r="S1184" s="175"/>
      <c r="T1184" s="175"/>
      <c r="U1184" s="175"/>
      <c r="V1184" s="175"/>
      <c r="W1184" s="175"/>
      <c r="X1184" s="175"/>
      <c r="Y1184" s="175"/>
      <c r="Z1184" s="175"/>
      <c r="AA1184" s="175"/>
      <c r="AB1184" s="175"/>
      <c r="AC1184" s="175"/>
      <c r="AD1184" s="330"/>
      <c r="AE1184" s="330"/>
      <c r="AF1184" s="330"/>
      <c r="AG1184" s="330"/>
      <c r="AH1184" s="330"/>
      <c r="AI1184" s="173"/>
      <c r="AJ1184" s="173"/>
      <c r="AK1184" s="173"/>
      <c r="AL1184" s="173"/>
      <c r="AM1184" s="330"/>
      <c r="AN1184" s="330"/>
      <c r="AO1184" s="194"/>
      <c r="AP1184" s="330"/>
      <c r="AQ1184" s="330"/>
    </row>
    <row r="1185" spans="2:43">
      <c r="B1185" s="330"/>
      <c r="C1185" s="330"/>
      <c r="D1185" s="330"/>
      <c r="E1185" s="330"/>
      <c r="F1185" s="330"/>
      <c r="G1185" s="330"/>
      <c r="H1185" s="330"/>
      <c r="I1185" s="330"/>
      <c r="J1185" s="330"/>
      <c r="K1185" s="196"/>
      <c r="L1185" s="1118"/>
      <c r="M1185" s="1119"/>
      <c r="N1185" s="1118"/>
      <c r="O1185" s="1119"/>
      <c r="P1185" s="184"/>
      <c r="Q1185" s="184"/>
      <c r="R1185" s="184"/>
      <c r="S1185" s="175"/>
      <c r="T1185" s="175"/>
      <c r="U1185" s="175"/>
      <c r="V1185" s="175"/>
      <c r="W1185" s="175"/>
      <c r="X1185" s="175"/>
      <c r="Y1185" s="175"/>
      <c r="Z1185" s="175"/>
      <c r="AA1185" s="175"/>
      <c r="AB1185" s="175"/>
      <c r="AC1185" s="175"/>
      <c r="AD1185" s="330"/>
      <c r="AE1185" s="330"/>
      <c r="AF1185" s="330"/>
      <c r="AG1185" s="330"/>
      <c r="AH1185" s="330"/>
      <c r="AI1185" s="173"/>
      <c r="AJ1185" s="173"/>
      <c r="AK1185" s="173"/>
      <c r="AL1185" s="173"/>
      <c r="AM1185" s="330"/>
      <c r="AN1185" s="330"/>
      <c r="AO1185" s="194"/>
      <c r="AP1185" s="330"/>
      <c r="AQ1185" s="330"/>
    </row>
    <row r="1186" spans="2:43">
      <c r="B1186" s="330"/>
      <c r="C1186" s="330"/>
      <c r="D1186" s="330"/>
      <c r="E1186" s="330"/>
      <c r="F1186" s="330"/>
      <c r="G1186" s="330"/>
      <c r="H1186" s="330"/>
      <c r="I1186" s="330"/>
      <c r="J1186" s="330"/>
      <c r="K1186" s="196"/>
      <c r="L1186" s="1118"/>
      <c r="M1186" s="1119"/>
      <c r="N1186" s="1118"/>
      <c r="O1186" s="1119"/>
      <c r="P1186" s="184"/>
      <c r="Q1186" s="184"/>
      <c r="R1186" s="184"/>
      <c r="S1186" s="175"/>
      <c r="T1186" s="175"/>
      <c r="U1186" s="175"/>
      <c r="V1186" s="175"/>
      <c r="W1186" s="175"/>
      <c r="X1186" s="175"/>
      <c r="Y1186" s="175"/>
      <c r="Z1186" s="175"/>
      <c r="AA1186" s="175"/>
      <c r="AB1186" s="175"/>
      <c r="AC1186" s="175"/>
      <c r="AD1186" s="330"/>
      <c r="AE1186" s="330"/>
      <c r="AF1186" s="330"/>
      <c r="AG1186" s="330"/>
      <c r="AH1186" s="330"/>
      <c r="AI1186" s="173"/>
      <c r="AJ1186" s="173"/>
      <c r="AK1186" s="173"/>
      <c r="AL1186" s="173"/>
      <c r="AM1186" s="330"/>
      <c r="AN1186" s="330"/>
      <c r="AO1186" s="194"/>
      <c r="AP1186" s="330"/>
      <c r="AQ1186" s="330"/>
    </row>
    <row r="1187" spans="2:43">
      <c r="B1187" s="330"/>
      <c r="C1187" s="330"/>
      <c r="D1187" s="330"/>
      <c r="E1187" s="330"/>
      <c r="F1187" s="330"/>
      <c r="G1187" s="330"/>
      <c r="H1187" s="330"/>
      <c r="I1187" s="330"/>
      <c r="J1187" s="330"/>
      <c r="K1187" s="196"/>
      <c r="L1187" s="1118"/>
      <c r="M1187" s="1119"/>
      <c r="N1187" s="1118"/>
      <c r="O1187" s="1119"/>
      <c r="P1187" s="184"/>
      <c r="Q1187" s="184"/>
      <c r="R1187" s="184"/>
      <c r="S1187" s="175"/>
      <c r="T1187" s="175"/>
      <c r="U1187" s="175"/>
      <c r="V1187" s="175"/>
      <c r="W1187" s="175"/>
      <c r="X1187" s="175"/>
      <c r="Y1187" s="175"/>
      <c r="Z1187" s="175"/>
      <c r="AA1187" s="175"/>
      <c r="AB1187" s="175"/>
      <c r="AC1187" s="175"/>
      <c r="AD1187" s="330"/>
      <c r="AE1187" s="330"/>
      <c r="AF1187" s="330"/>
      <c r="AG1187" s="330"/>
      <c r="AH1187" s="330"/>
      <c r="AI1187" s="173"/>
      <c r="AJ1187" s="173"/>
      <c r="AK1187" s="173"/>
      <c r="AL1187" s="173"/>
      <c r="AM1187" s="330"/>
      <c r="AN1187" s="330"/>
      <c r="AO1187" s="194"/>
      <c r="AP1187" s="330"/>
      <c r="AQ1187" s="330"/>
    </row>
    <row r="1188" spans="2:43">
      <c r="B1188" s="330"/>
      <c r="C1188" s="330"/>
      <c r="D1188" s="330"/>
      <c r="E1188" s="330"/>
      <c r="F1188" s="330"/>
      <c r="G1188" s="330"/>
      <c r="H1188" s="330"/>
      <c r="I1188" s="330"/>
      <c r="J1188" s="330"/>
      <c r="K1188" s="196"/>
      <c r="L1188" s="1118"/>
      <c r="M1188" s="1119"/>
      <c r="N1188" s="1118"/>
      <c r="O1188" s="1119"/>
      <c r="P1188" s="184"/>
      <c r="Q1188" s="184"/>
      <c r="R1188" s="184"/>
      <c r="S1188" s="175"/>
      <c r="T1188" s="175"/>
      <c r="U1188" s="175"/>
      <c r="V1188" s="175"/>
      <c r="W1188" s="175"/>
      <c r="X1188" s="175"/>
      <c r="Y1188" s="175"/>
      <c r="Z1188" s="175"/>
      <c r="AA1188" s="175"/>
      <c r="AB1188" s="175"/>
      <c r="AC1188" s="175"/>
      <c r="AD1188" s="330"/>
      <c r="AE1188" s="330"/>
      <c r="AF1188" s="330"/>
      <c r="AG1188" s="330"/>
      <c r="AH1188" s="330"/>
      <c r="AI1188" s="173"/>
      <c r="AJ1188" s="173"/>
      <c r="AK1188" s="173"/>
      <c r="AL1188" s="173"/>
      <c r="AM1188" s="330"/>
      <c r="AN1188" s="330"/>
      <c r="AO1188" s="194"/>
      <c r="AP1188" s="330"/>
      <c r="AQ1188" s="330"/>
    </row>
    <row r="1189" spans="2:43">
      <c r="B1189" s="330"/>
      <c r="C1189" s="330"/>
      <c r="D1189" s="330"/>
      <c r="E1189" s="330"/>
      <c r="F1189" s="330"/>
      <c r="G1189" s="330"/>
      <c r="H1189" s="330"/>
      <c r="I1189" s="330"/>
      <c r="J1189" s="330"/>
      <c r="K1189" s="196"/>
      <c r="L1189" s="1118"/>
      <c r="M1189" s="1119"/>
      <c r="N1189" s="1118"/>
      <c r="O1189" s="1119"/>
      <c r="P1189" s="184"/>
      <c r="Q1189" s="184"/>
      <c r="R1189" s="184"/>
      <c r="S1189" s="175"/>
      <c r="T1189" s="175"/>
      <c r="U1189" s="175"/>
      <c r="V1189" s="175"/>
      <c r="W1189" s="175"/>
      <c r="X1189" s="175"/>
      <c r="Y1189" s="175"/>
      <c r="Z1189" s="175"/>
      <c r="AA1189" s="175"/>
      <c r="AB1189" s="175"/>
      <c r="AC1189" s="175"/>
      <c r="AD1189" s="330"/>
      <c r="AE1189" s="330"/>
      <c r="AF1189" s="330"/>
      <c r="AG1189" s="330"/>
      <c r="AH1189" s="330"/>
      <c r="AI1189" s="173"/>
      <c r="AJ1189" s="173"/>
      <c r="AK1189" s="173"/>
      <c r="AL1189" s="173"/>
      <c r="AM1189" s="330"/>
      <c r="AN1189" s="330"/>
      <c r="AO1189" s="194"/>
      <c r="AP1189" s="330"/>
      <c r="AQ1189" s="330"/>
    </row>
    <row r="1190" spans="2:43">
      <c r="B1190" s="330"/>
      <c r="C1190" s="330"/>
      <c r="D1190" s="330"/>
      <c r="E1190" s="330"/>
      <c r="F1190" s="330"/>
      <c r="G1190" s="330"/>
      <c r="H1190" s="330"/>
      <c r="I1190" s="330"/>
      <c r="J1190" s="330"/>
      <c r="K1190" s="196"/>
      <c r="L1190" s="1118"/>
      <c r="M1190" s="1119"/>
      <c r="N1190" s="1118"/>
      <c r="O1190" s="1119"/>
      <c r="P1190" s="184"/>
      <c r="Q1190" s="184"/>
      <c r="R1190" s="184"/>
      <c r="S1190" s="175"/>
      <c r="T1190" s="175"/>
      <c r="U1190" s="175"/>
      <c r="V1190" s="175"/>
      <c r="W1190" s="175"/>
      <c r="X1190" s="175"/>
      <c r="Y1190" s="175"/>
      <c r="Z1190" s="175"/>
      <c r="AA1190" s="175"/>
      <c r="AB1190" s="175"/>
      <c r="AC1190" s="175"/>
      <c r="AD1190" s="330"/>
      <c r="AE1190" s="330"/>
      <c r="AF1190" s="330"/>
      <c r="AG1190" s="330"/>
      <c r="AH1190" s="330"/>
      <c r="AI1190" s="173"/>
      <c r="AJ1190" s="173"/>
      <c r="AK1190" s="173"/>
      <c r="AL1190" s="173"/>
      <c r="AM1190" s="330"/>
      <c r="AN1190" s="330"/>
      <c r="AO1190" s="194"/>
      <c r="AP1190" s="330"/>
      <c r="AQ1190" s="330"/>
    </row>
    <row r="1191" spans="2:43">
      <c r="B1191" s="330"/>
      <c r="C1191" s="330"/>
      <c r="D1191" s="330"/>
      <c r="E1191" s="330"/>
      <c r="F1191" s="330"/>
      <c r="G1191" s="330"/>
      <c r="H1191" s="330"/>
      <c r="I1191" s="330"/>
      <c r="J1191" s="330"/>
      <c r="K1191" s="196"/>
      <c r="L1191" s="1118"/>
      <c r="M1191" s="1119"/>
      <c r="N1191" s="1118"/>
      <c r="O1191" s="1119"/>
      <c r="P1191" s="184"/>
      <c r="Q1191" s="184"/>
      <c r="R1191" s="184"/>
      <c r="S1191" s="175"/>
      <c r="T1191" s="175"/>
      <c r="U1191" s="175"/>
      <c r="V1191" s="175"/>
      <c r="W1191" s="175"/>
      <c r="X1191" s="175"/>
      <c r="Y1191" s="175"/>
      <c r="Z1191" s="175"/>
      <c r="AA1191" s="175"/>
      <c r="AB1191" s="175"/>
      <c r="AC1191" s="175"/>
      <c r="AD1191" s="330"/>
      <c r="AE1191" s="330"/>
      <c r="AF1191" s="330"/>
      <c r="AG1191" s="330"/>
      <c r="AH1191" s="330"/>
      <c r="AI1191" s="173"/>
      <c r="AJ1191" s="173"/>
      <c r="AK1191" s="173"/>
      <c r="AL1191" s="173"/>
      <c r="AM1191" s="330"/>
      <c r="AN1191" s="330"/>
      <c r="AO1191" s="194"/>
      <c r="AP1191" s="330"/>
      <c r="AQ1191" s="330"/>
    </row>
    <row r="1192" spans="2:43">
      <c r="B1192" s="330"/>
      <c r="C1192" s="330"/>
      <c r="D1192" s="330"/>
      <c r="E1192" s="330"/>
      <c r="F1192" s="330"/>
      <c r="G1192" s="330"/>
      <c r="H1192" s="330"/>
      <c r="I1192" s="330"/>
      <c r="J1192" s="330"/>
      <c r="K1192" s="196"/>
      <c r="L1192" s="1118"/>
      <c r="M1192" s="1119"/>
      <c r="N1192" s="1118"/>
      <c r="O1192" s="1119"/>
      <c r="P1192" s="184"/>
      <c r="Q1192" s="184"/>
      <c r="R1192" s="184"/>
      <c r="S1192" s="175"/>
      <c r="T1192" s="175"/>
      <c r="U1192" s="175"/>
      <c r="V1192" s="175"/>
      <c r="W1192" s="175"/>
      <c r="X1192" s="175"/>
      <c r="Y1192" s="175"/>
      <c r="Z1192" s="175"/>
      <c r="AA1192" s="175"/>
      <c r="AB1192" s="175"/>
      <c r="AC1192" s="175"/>
      <c r="AD1192" s="330"/>
      <c r="AE1192" s="330"/>
      <c r="AF1192" s="330"/>
      <c r="AG1192" s="330"/>
      <c r="AH1192" s="330"/>
      <c r="AI1192" s="173"/>
      <c r="AJ1192" s="173"/>
      <c r="AK1192" s="173"/>
      <c r="AL1192" s="173"/>
      <c r="AM1192" s="330"/>
      <c r="AN1192" s="330"/>
      <c r="AO1192" s="194"/>
      <c r="AP1192" s="330"/>
      <c r="AQ1192" s="330"/>
    </row>
    <row r="1193" spans="2:43">
      <c r="B1193" s="330"/>
      <c r="C1193" s="330"/>
      <c r="D1193" s="330"/>
      <c r="E1193" s="330"/>
      <c r="F1193" s="330"/>
      <c r="G1193" s="330"/>
      <c r="H1193" s="330"/>
      <c r="I1193" s="330"/>
      <c r="J1193" s="330"/>
      <c r="K1193" s="196"/>
      <c r="L1193" s="1118"/>
      <c r="M1193" s="1119"/>
      <c r="N1193" s="1118"/>
      <c r="O1193" s="1119"/>
      <c r="P1193" s="184"/>
      <c r="Q1193" s="184"/>
      <c r="R1193" s="184"/>
      <c r="S1193" s="175"/>
      <c r="T1193" s="175"/>
      <c r="U1193" s="175"/>
      <c r="V1193" s="175"/>
      <c r="W1193" s="175"/>
      <c r="X1193" s="175"/>
      <c r="Y1193" s="175"/>
      <c r="Z1193" s="175"/>
      <c r="AA1193" s="175"/>
      <c r="AB1193" s="175"/>
      <c r="AC1193" s="175"/>
      <c r="AD1193" s="330"/>
      <c r="AE1193" s="330"/>
      <c r="AF1193" s="330"/>
      <c r="AG1193" s="330"/>
      <c r="AH1193" s="330"/>
      <c r="AI1193" s="173"/>
      <c r="AJ1193" s="173"/>
      <c r="AK1193" s="173"/>
      <c r="AL1193" s="173"/>
      <c r="AM1193" s="330"/>
      <c r="AN1193" s="330"/>
      <c r="AO1193" s="194"/>
      <c r="AP1193" s="330"/>
      <c r="AQ1193" s="330"/>
    </row>
    <row r="1194" spans="2:43">
      <c r="B1194" s="330"/>
      <c r="C1194" s="330"/>
      <c r="D1194" s="330"/>
      <c r="E1194" s="330"/>
      <c r="F1194" s="330"/>
      <c r="G1194" s="330"/>
      <c r="H1194" s="330"/>
      <c r="I1194" s="330"/>
      <c r="J1194" s="330"/>
      <c r="K1194" s="196"/>
      <c r="L1194" s="1118"/>
      <c r="M1194" s="1119"/>
      <c r="N1194" s="1118"/>
      <c r="O1194" s="1119"/>
      <c r="P1194" s="184"/>
      <c r="Q1194" s="184"/>
      <c r="R1194" s="184"/>
      <c r="S1194" s="175"/>
      <c r="T1194" s="175"/>
      <c r="U1194" s="175"/>
      <c r="V1194" s="175"/>
      <c r="W1194" s="175"/>
      <c r="X1194" s="175"/>
      <c r="Y1194" s="175"/>
      <c r="Z1194" s="175"/>
      <c r="AA1194" s="175"/>
      <c r="AB1194" s="175"/>
      <c r="AC1194" s="175"/>
      <c r="AD1194" s="330"/>
      <c r="AE1194" s="330"/>
      <c r="AF1194" s="330"/>
      <c r="AG1194" s="330"/>
      <c r="AH1194" s="330"/>
      <c r="AI1194" s="173"/>
      <c r="AJ1194" s="173"/>
      <c r="AK1194" s="173"/>
      <c r="AL1194" s="173"/>
      <c r="AM1194" s="330"/>
      <c r="AN1194" s="330"/>
      <c r="AO1194" s="194"/>
      <c r="AP1194" s="330"/>
      <c r="AQ1194" s="330"/>
    </row>
    <row r="1195" spans="2:43">
      <c r="B1195" s="330"/>
      <c r="C1195" s="330"/>
      <c r="D1195" s="330"/>
      <c r="E1195" s="330"/>
      <c r="F1195" s="330"/>
      <c r="G1195" s="330"/>
      <c r="H1195" s="330"/>
      <c r="I1195" s="330"/>
      <c r="J1195" s="330"/>
      <c r="K1195" s="196"/>
      <c r="L1195" s="1118"/>
      <c r="M1195" s="1119"/>
      <c r="N1195" s="1118"/>
      <c r="O1195" s="1119"/>
      <c r="P1195" s="184"/>
      <c r="Q1195" s="184"/>
      <c r="R1195" s="184"/>
      <c r="S1195" s="175"/>
      <c r="T1195" s="175"/>
      <c r="U1195" s="175"/>
      <c r="V1195" s="175"/>
      <c r="W1195" s="175"/>
      <c r="X1195" s="175"/>
      <c r="Y1195" s="175"/>
      <c r="Z1195" s="175"/>
      <c r="AA1195" s="175"/>
      <c r="AB1195" s="175"/>
      <c r="AC1195" s="175"/>
      <c r="AD1195" s="330"/>
      <c r="AE1195" s="330"/>
      <c r="AF1195" s="330"/>
      <c r="AG1195" s="330"/>
      <c r="AH1195" s="330"/>
      <c r="AI1195" s="173"/>
      <c r="AJ1195" s="173"/>
      <c r="AK1195" s="173"/>
      <c r="AL1195" s="173"/>
      <c r="AM1195" s="330"/>
      <c r="AN1195" s="330"/>
      <c r="AO1195" s="194"/>
      <c r="AP1195" s="330"/>
      <c r="AQ1195" s="330"/>
    </row>
    <row r="1196" spans="2:43">
      <c r="B1196" s="330"/>
      <c r="C1196" s="330"/>
      <c r="D1196" s="330"/>
      <c r="E1196" s="330"/>
      <c r="F1196" s="330"/>
      <c r="G1196" s="330"/>
      <c r="H1196" s="330"/>
      <c r="I1196" s="330"/>
      <c r="J1196" s="330"/>
      <c r="K1196" s="196"/>
      <c r="L1196" s="1118"/>
      <c r="M1196" s="1119"/>
      <c r="N1196" s="1118"/>
      <c r="O1196" s="1119"/>
      <c r="P1196" s="184"/>
      <c r="Q1196" s="184"/>
      <c r="R1196" s="184"/>
      <c r="S1196" s="175"/>
      <c r="T1196" s="175"/>
      <c r="U1196" s="175"/>
      <c r="V1196" s="175"/>
      <c r="W1196" s="175"/>
      <c r="X1196" s="175"/>
      <c r="Y1196" s="175"/>
      <c r="Z1196" s="175"/>
      <c r="AA1196" s="175"/>
      <c r="AB1196" s="175"/>
      <c r="AC1196" s="175"/>
      <c r="AD1196" s="330"/>
      <c r="AE1196" s="330"/>
      <c r="AF1196" s="330"/>
      <c r="AG1196" s="330"/>
      <c r="AH1196" s="330"/>
      <c r="AI1196" s="173"/>
      <c r="AJ1196" s="173"/>
      <c r="AK1196" s="173"/>
      <c r="AL1196" s="173"/>
      <c r="AM1196" s="330"/>
      <c r="AN1196" s="330"/>
      <c r="AO1196" s="194"/>
      <c r="AP1196" s="330"/>
      <c r="AQ1196" s="330"/>
    </row>
    <row r="1197" spans="2:43">
      <c r="B1197" s="330"/>
      <c r="C1197" s="330"/>
      <c r="D1197" s="330"/>
      <c r="E1197" s="330"/>
      <c r="F1197" s="330"/>
      <c r="G1197" s="330"/>
      <c r="H1197" s="330"/>
      <c r="I1197" s="330"/>
      <c r="J1197" s="330"/>
      <c r="K1197" s="196"/>
      <c r="L1197" s="1118"/>
      <c r="M1197" s="1119"/>
      <c r="N1197" s="1118"/>
      <c r="O1197" s="1119"/>
      <c r="P1197" s="184"/>
      <c r="Q1197" s="184"/>
      <c r="R1197" s="184"/>
      <c r="S1197" s="175"/>
      <c r="T1197" s="175"/>
      <c r="U1197" s="175"/>
      <c r="V1197" s="175"/>
      <c r="W1197" s="175"/>
      <c r="X1197" s="175"/>
      <c r="Y1197" s="175"/>
      <c r="Z1197" s="175"/>
      <c r="AA1197" s="175"/>
      <c r="AB1197" s="175"/>
      <c r="AC1197" s="175"/>
      <c r="AD1197" s="330"/>
      <c r="AE1197" s="330"/>
      <c r="AF1197" s="330"/>
      <c r="AG1197" s="330"/>
      <c r="AH1197" s="330"/>
      <c r="AI1197" s="173"/>
      <c r="AJ1197" s="173"/>
      <c r="AK1197" s="173"/>
      <c r="AL1197" s="173"/>
      <c r="AM1197" s="330"/>
      <c r="AN1197" s="330"/>
      <c r="AO1197" s="194"/>
      <c r="AP1197" s="330"/>
      <c r="AQ1197" s="330"/>
    </row>
    <row r="1198" spans="2:43">
      <c r="B1198" s="330"/>
      <c r="C1198" s="330"/>
      <c r="D1198" s="330"/>
      <c r="E1198" s="330"/>
      <c r="F1198" s="330"/>
      <c r="G1198" s="330"/>
      <c r="H1198" s="330"/>
      <c r="I1198" s="330"/>
      <c r="J1198" s="330"/>
      <c r="K1198" s="196"/>
      <c r="L1198" s="1118"/>
      <c r="M1198" s="1119"/>
      <c r="N1198" s="1118"/>
      <c r="O1198" s="1119"/>
      <c r="P1198" s="184"/>
      <c r="Q1198" s="184"/>
      <c r="R1198" s="184"/>
      <c r="S1198" s="175"/>
      <c r="T1198" s="175"/>
      <c r="U1198" s="175"/>
      <c r="V1198" s="175"/>
      <c r="W1198" s="175"/>
      <c r="X1198" s="175"/>
      <c r="Y1198" s="175"/>
      <c r="Z1198" s="175"/>
      <c r="AA1198" s="175"/>
      <c r="AB1198" s="175"/>
      <c r="AC1198" s="175"/>
      <c r="AD1198" s="330"/>
      <c r="AE1198" s="330"/>
      <c r="AF1198" s="330"/>
      <c r="AG1198" s="330"/>
      <c r="AH1198" s="330"/>
      <c r="AI1198" s="173"/>
      <c r="AJ1198" s="173"/>
      <c r="AK1198" s="173"/>
      <c r="AL1198" s="173"/>
      <c r="AM1198" s="330"/>
      <c r="AN1198" s="330"/>
      <c r="AO1198" s="194"/>
      <c r="AP1198" s="330"/>
      <c r="AQ1198" s="330"/>
    </row>
    <row r="1199" spans="2:43">
      <c r="B1199" s="330"/>
      <c r="C1199" s="330"/>
      <c r="D1199" s="330"/>
      <c r="E1199" s="330"/>
      <c r="F1199" s="330"/>
      <c r="G1199" s="330"/>
      <c r="H1199" s="330"/>
      <c r="I1199" s="330"/>
      <c r="J1199" s="330"/>
      <c r="K1199" s="196"/>
      <c r="L1199" s="1118"/>
      <c r="M1199" s="1119"/>
      <c r="N1199" s="1118"/>
      <c r="O1199" s="1119"/>
      <c r="P1199" s="184"/>
      <c r="Q1199" s="184"/>
      <c r="R1199" s="184"/>
      <c r="S1199" s="175"/>
      <c r="T1199" s="175"/>
      <c r="U1199" s="175"/>
      <c r="V1199" s="175"/>
      <c r="W1199" s="175"/>
      <c r="X1199" s="175"/>
      <c r="Y1199" s="175"/>
      <c r="Z1199" s="175"/>
      <c r="AA1199" s="175"/>
      <c r="AB1199" s="175"/>
      <c r="AC1199" s="175"/>
      <c r="AD1199" s="330"/>
      <c r="AE1199" s="330"/>
      <c r="AF1199" s="330"/>
      <c r="AG1199" s="330"/>
      <c r="AH1199" s="330"/>
      <c r="AI1199" s="173"/>
      <c r="AJ1199" s="173"/>
      <c r="AK1199" s="173"/>
      <c r="AL1199" s="173"/>
      <c r="AM1199" s="330"/>
      <c r="AN1199" s="330"/>
      <c r="AO1199" s="194"/>
      <c r="AP1199" s="330"/>
      <c r="AQ1199" s="330"/>
    </row>
    <row r="1200" spans="2:43">
      <c r="B1200" s="330"/>
      <c r="C1200" s="330"/>
      <c r="D1200" s="330"/>
      <c r="E1200" s="330"/>
      <c r="F1200" s="330"/>
      <c r="G1200" s="330"/>
      <c r="H1200" s="330"/>
      <c r="I1200" s="330"/>
      <c r="J1200" s="330"/>
      <c r="K1200" s="196"/>
      <c r="L1200" s="1118"/>
      <c r="M1200" s="1119"/>
      <c r="N1200" s="1118"/>
      <c r="O1200" s="1119"/>
      <c r="P1200" s="184"/>
      <c r="Q1200" s="184"/>
      <c r="R1200" s="184"/>
      <c r="S1200" s="175"/>
      <c r="T1200" s="175"/>
      <c r="U1200" s="175"/>
      <c r="V1200" s="175"/>
      <c r="W1200" s="175"/>
      <c r="X1200" s="175"/>
      <c r="Y1200" s="175"/>
      <c r="Z1200" s="175"/>
      <c r="AA1200" s="175"/>
      <c r="AB1200" s="175"/>
      <c r="AC1200" s="175"/>
      <c r="AD1200" s="330"/>
      <c r="AE1200" s="330"/>
      <c r="AF1200" s="330"/>
      <c r="AG1200" s="330"/>
      <c r="AH1200" s="330"/>
      <c r="AI1200" s="173"/>
      <c r="AJ1200" s="173"/>
      <c r="AK1200" s="173"/>
      <c r="AL1200" s="173"/>
      <c r="AM1200" s="330"/>
      <c r="AN1200" s="330"/>
      <c r="AO1200" s="194"/>
      <c r="AP1200" s="330"/>
      <c r="AQ1200" s="330"/>
    </row>
    <row r="1201" spans="2:43">
      <c r="B1201" s="330"/>
      <c r="C1201" s="330"/>
      <c r="D1201" s="330"/>
      <c r="E1201" s="330"/>
      <c r="F1201" s="330"/>
      <c r="G1201" s="330"/>
      <c r="H1201" s="330"/>
      <c r="I1201" s="330"/>
      <c r="J1201" s="330"/>
      <c r="K1201" s="196"/>
      <c r="L1201" s="1118"/>
      <c r="M1201" s="1119"/>
      <c r="N1201" s="1118"/>
      <c r="O1201" s="1119"/>
      <c r="P1201" s="184"/>
      <c r="Q1201" s="184"/>
      <c r="R1201" s="184"/>
      <c r="S1201" s="175"/>
      <c r="T1201" s="175"/>
      <c r="U1201" s="175"/>
      <c r="V1201" s="175"/>
      <c r="W1201" s="175"/>
      <c r="X1201" s="175"/>
      <c r="Y1201" s="175"/>
      <c r="Z1201" s="175"/>
      <c r="AA1201" s="175"/>
      <c r="AB1201" s="175"/>
      <c r="AC1201" s="175"/>
      <c r="AD1201" s="330"/>
      <c r="AE1201" s="330"/>
      <c r="AF1201" s="330"/>
      <c r="AG1201" s="330"/>
      <c r="AH1201" s="330"/>
      <c r="AI1201" s="173"/>
      <c r="AJ1201" s="173"/>
      <c r="AK1201" s="173"/>
      <c r="AL1201" s="173"/>
      <c r="AM1201" s="330"/>
      <c r="AN1201" s="330"/>
      <c r="AO1201" s="194"/>
      <c r="AP1201" s="330"/>
      <c r="AQ1201" s="330"/>
    </row>
    <row r="1202" spans="2:43">
      <c r="B1202" s="330"/>
      <c r="C1202" s="330"/>
      <c r="D1202" s="330"/>
      <c r="E1202" s="330"/>
      <c r="F1202" s="330"/>
      <c r="G1202" s="330"/>
      <c r="H1202" s="330"/>
      <c r="I1202" s="330"/>
      <c r="J1202" s="330"/>
      <c r="K1202" s="196"/>
      <c r="L1202" s="1118"/>
      <c r="M1202" s="1119"/>
      <c r="N1202" s="1118"/>
      <c r="O1202" s="1119"/>
      <c r="P1202" s="184"/>
      <c r="Q1202" s="184"/>
      <c r="R1202" s="184"/>
      <c r="S1202" s="175"/>
      <c r="T1202" s="175"/>
      <c r="U1202" s="175"/>
      <c r="V1202" s="175"/>
      <c r="W1202" s="175"/>
      <c r="X1202" s="175"/>
      <c r="Y1202" s="175"/>
      <c r="Z1202" s="175"/>
      <c r="AA1202" s="175"/>
      <c r="AB1202" s="175"/>
      <c r="AC1202" s="175"/>
      <c r="AD1202" s="330"/>
      <c r="AE1202" s="330"/>
      <c r="AF1202" s="330"/>
      <c r="AG1202" s="330"/>
      <c r="AH1202" s="330"/>
      <c r="AI1202" s="173"/>
      <c r="AJ1202" s="173"/>
      <c r="AK1202" s="173"/>
      <c r="AL1202" s="173"/>
      <c r="AM1202" s="330"/>
      <c r="AN1202" s="330"/>
      <c r="AO1202" s="194"/>
      <c r="AP1202" s="330"/>
      <c r="AQ1202" s="330"/>
    </row>
    <row r="1203" spans="2:43">
      <c r="B1203" s="330"/>
      <c r="C1203" s="330"/>
      <c r="D1203" s="330"/>
      <c r="E1203" s="330"/>
      <c r="F1203" s="330"/>
      <c r="G1203" s="330"/>
      <c r="H1203" s="330"/>
      <c r="I1203" s="330"/>
      <c r="J1203" s="330"/>
      <c r="K1203" s="196"/>
      <c r="L1203" s="1118"/>
      <c r="M1203" s="1119"/>
      <c r="N1203" s="1118"/>
      <c r="O1203" s="1119"/>
      <c r="P1203" s="184"/>
      <c r="Q1203" s="184"/>
      <c r="R1203" s="184"/>
      <c r="S1203" s="175"/>
      <c r="T1203" s="175"/>
      <c r="U1203" s="175"/>
      <c r="V1203" s="175"/>
      <c r="W1203" s="175"/>
      <c r="X1203" s="175"/>
      <c r="Y1203" s="175"/>
      <c r="Z1203" s="175"/>
      <c r="AA1203" s="175"/>
      <c r="AB1203" s="175"/>
      <c r="AC1203" s="175"/>
      <c r="AD1203" s="330"/>
      <c r="AE1203" s="330"/>
      <c r="AF1203" s="330"/>
      <c r="AG1203" s="330"/>
      <c r="AH1203" s="330"/>
      <c r="AI1203" s="173"/>
      <c r="AJ1203" s="173"/>
      <c r="AK1203" s="173"/>
      <c r="AL1203" s="173"/>
      <c r="AM1203" s="330"/>
      <c r="AN1203" s="330"/>
      <c r="AO1203" s="194"/>
      <c r="AP1203" s="330"/>
      <c r="AQ1203" s="330"/>
    </row>
    <row r="1204" spans="2:43">
      <c r="B1204" s="330"/>
      <c r="C1204" s="330"/>
      <c r="D1204" s="330"/>
      <c r="E1204" s="330"/>
      <c r="F1204" s="330"/>
      <c r="G1204" s="330"/>
      <c r="H1204" s="330"/>
      <c r="I1204" s="330"/>
      <c r="J1204" s="330"/>
      <c r="K1204" s="196"/>
      <c r="L1204" s="1118"/>
      <c r="M1204" s="1119"/>
      <c r="N1204" s="1118"/>
      <c r="O1204" s="1119"/>
      <c r="P1204" s="184"/>
      <c r="Q1204" s="184"/>
      <c r="R1204" s="184"/>
      <c r="S1204" s="175"/>
      <c r="T1204" s="175"/>
      <c r="U1204" s="175"/>
      <c r="V1204" s="175"/>
      <c r="W1204" s="175"/>
      <c r="X1204" s="175"/>
      <c r="Y1204" s="175"/>
      <c r="Z1204" s="175"/>
      <c r="AA1204" s="175"/>
      <c r="AB1204" s="175"/>
      <c r="AC1204" s="175"/>
      <c r="AD1204" s="330"/>
      <c r="AE1204" s="330"/>
      <c r="AF1204" s="330"/>
      <c r="AG1204" s="330"/>
      <c r="AH1204" s="330"/>
      <c r="AI1204" s="173"/>
      <c r="AJ1204" s="173"/>
      <c r="AK1204" s="173"/>
      <c r="AL1204" s="173"/>
      <c r="AM1204" s="330"/>
      <c r="AN1204" s="330"/>
      <c r="AO1204" s="194"/>
      <c r="AP1204" s="330"/>
      <c r="AQ1204" s="330"/>
    </row>
    <row r="1205" spans="2:43">
      <c r="B1205" s="330"/>
      <c r="C1205" s="330"/>
      <c r="D1205" s="330"/>
      <c r="E1205" s="330"/>
      <c r="F1205" s="330"/>
      <c r="G1205" s="330"/>
      <c r="H1205" s="330"/>
      <c r="I1205" s="330"/>
      <c r="J1205" s="330"/>
      <c r="K1205" s="196"/>
      <c r="L1205" s="1118"/>
      <c r="M1205" s="1119"/>
      <c r="N1205" s="1118"/>
      <c r="O1205" s="1119"/>
      <c r="P1205" s="184"/>
      <c r="Q1205" s="184"/>
      <c r="R1205" s="184"/>
      <c r="S1205" s="175"/>
      <c r="T1205" s="175"/>
      <c r="U1205" s="175"/>
      <c r="V1205" s="175"/>
      <c r="W1205" s="175"/>
      <c r="X1205" s="175"/>
      <c r="Y1205" s="175"/>
      <c r="Z1205" s="175"/>
      <c r="AA1205" s="175"/>
      <c r="AB1205" s="175"/>
      <c r="AC1205" s="175"/>
      <c r="AD1205" s="330"/>
      <c r="AE1205" s="330"/>
      <c r="AF1205" s="330"/>
      <c r="AG1205" s="330"/>
      <c r="AH1205" s="330"/>
      <c r="AI1205" s="173"/>
      <c r="AJ1205" s="173"/>
      <c r="AK1205" s="173"/>
      <c r="AL1205" s="173"/>
      <c r="AM1205" s="330"/>
      <c r="AN1205" s="330"/>
      <c r="AO1205" s="194"/>
      <c r="AP1205" s="330"/>
      <c r="AQ1205" s="330"/>
    </row>
    <row r="1206" spans="2:43">
      <c r="B1206" s="330"/>
      <c r="C1206" s="330"/>
      <c r="D1206" s="330"/>
      <c r="E1206" s="330"/>
      <c r="F1206" s="330"/>
      <c r="G1206" s="330"/>
      <c r="H1206" s="330"/>
      <c r="I1206" s="330"/>
      <c r="J1206" s="330"/>
      <c r="K1206" s="196"/>
      <c r="L1206" s="1118"/>
      <c r="M1206" s="1119"/>
      <c r="N1206" s="1118"/>
      <c r="O1206" s="1119"/>
      <c r="P1206" s="184"/>
      <c r="Q1206" s="184"/>
      <c r="R1206" s="184"/>
      <c r="S1206" s="175"/>
      <c r="T1206" s="175"/>
      <c r="U1206" s="175"/>
      <c r="V1206" s="175"/>
      <c r="W1206" s="175"/>
      <c r="X1206" s="175"/>
      <c r="Y1206" s="175"/>
      <c r="Z1206" s="175"/>
      <c r="AA1206" s="175"/>
      <c r="AB1206" s="175"/>
      <c r="AC1206" s="175"/>
      <c r="AD1206" s="330"/>
      <c r="AE1206" s="330"/>
      <c r="AF1206" s="330"/>
      <c r="AG1206" s="330"/>
      <c r="AH1206" s="330"/>
      <c r="AI1206" s="173"/>
      <c r="AJ1206" s="173"/>
      <c r="AK1206" s="173"/>
      <c r="AL1206" s="173"/>
      <c r="AM1206" s="330"/>
      <c r="AN1206" s="330"/>
      <c r="AO1206" s="194"/>
      <c r="AP1206" s="330"/>
      <c r="AQ1206" s="330"/>
    </row>
    <row r="1207" spans="2:43">
      <c r="B1207" s="330"/>
      <c r="C1207" s="330"/>
      <c r="D1207" s="330"/>
      <c r="E1207" s="330"/>
      <c r="F1207" s="330"/>
      <c r="G1207" s="330"/>
      <c r="H1207" s="330"/>
      <c r="I1207" s="330"/>
      <c r="J1207" s="330"/>
      <c r="K1207" s="196"/>
      <c r="L1207" s="1118"/>
      <c r="M1207" s="1119"/>
      <c r="N1207" s="1118"/>
      <c r="O1207" s="1119"/>
      <c r="P1207" s="184"/>
      <c r="Q1207" s="184"/>
      <c r="R1207" s="184"/>
      <c r="S1207" s="175"/>
      <c r="T1207" s="175"/>
      <c r="U1207" s="175"/>
      <c r="V1207" s="175"/>
      <c r="W1207" s="175"/>
      <c r="X1207" s="175"/>
      <c r="Y1207" s="175"/>
      <c r="Z1207" s="175"/>
      <c r="AA1207" s="175"/>
      <c r="AB1207" s="175"/>
      <c r="AC1207" s="175"/>
      <c r="AD1207" s="330"/>
      <c r="AE1207" s="330"/>
      <c r="AF1207" s="330"/>
      <c r="AG1207" s="330"/>
      <c r="AH1207" s="330"/>
      <c r="AI1207" s="173"/>
      <c r="AJ1207" s="173"/>
      <c r="AK1207" s="173"/>
      <c r="AL1207" s="173"/>
      <c r="AM1207" s="330"/>
      <c r="AN1207" s="330"/>
      <c r="AO1207" s="194"/>
      <c r="AP1207" s="330"/>
      <c r="AQ1207" s="330"/>
    </row>
    <row r="1208" spans="2:43">
      <c r="B1208" s="330"/>
      <c r="C1208" s="330"/>
      <c r="D1208" s="330"/>
      <c r="E1208" s="330"/>
      <c r="F1208" s="330"/>
      <c r="G1208" s="330"/>
      <c r="H1208" s="330"/>
      <c r="I1208" s="330"/>
      <c r="J1208" s="330"/>
      <c r="K1208" s="196"/>
      <c r="L1208" s="1118"/>
      <c r="M1208" s="1119"/>
      <c r="N1208" s="1118"/>
      <c r="O1208" s="1119"/>
      <c r="P1208" s="184"/>
      <c r="Q1208" s="184"/>
      <c r="R1208" s="184"/>
      <c r="S1208" s="175"/>
      <c r="T1208" s="175"/>
      <c r="U1208" s="175"/>
      <c r="V1208" s="175"/>
      <c r="W1208" s="175"/>
      <c r="X1208" s="175"/>
      <c r="Y1208" s="175"/>
      <c r="Z1208" s="175"/>
      <c r="AA1208" s="175"/>
      <c r="AB1208" s="175"/>
      <c r="AC1208" s="175"/>
      <c r="AD1208" s="330"/>
      <c r="AE1208" s="330"/>
      <c r="AF1208" s="330"/>
      <c r="AG1208" s="330"/>
      <c r="AH1208" s="330"/>
      <c r="AI1208" s="173"/>
      <c r="AJ1208" s="173"/>
      <c r="AK1208" s="173"/>
      <c r="AL1208" s="173"/>
      <c r="AM1208" s="330"/>
      <c r="AN1208" s="330"/>
      <c r="AO1208" s="194"/>
      <c r="AP1208" s="330"/>
      <c r="AQ1208" s="330"/>
    </row>
    <row r="1209" spans="2:43">
      <c r="B1209" s="330"/>
      <c r="C1209" s="330"/>
      <c r="D1209" s="330"/>
      <c r="E1209" s="330"/>
      <c r="F1209" s="330"/>
      <c r="G1209" s="330"/>
      <c r="H1209" s="330"/>
      <c r="I1209" s="330"/>
      <c r="J1209" s="330"/>
      <c r="K1209" s="196"/>
      <c r="L1209" s="1118"/>
      <c r="M1209" s="1119"/>
      <c r="N1209" s="1118"/>
      <c r="O1209" s="1119"/>
      <c r="P1209" s="184"/>
      <c r="Q1209" s="184"/>
      <c r="R1209" s="184"/>
      <c r="S1209" s="175"/>
      <c r="T1209" s="175"/>
      <c r="U1209" s="175"/>
      <c r="V1209" s="175"/>
      <c r="W1209" s="175"/>
      <c r="X1209" s="175"/>
      <c r="Y1209" s="175"/>
      <c r="Z1209" s="175"/>
      <c r="AA1209" s="175"/>
      <c r="AB1209" s="175"/>
      <c r="AC1209" s="175"/>
      <c r="AD1209" s="330"/>
      <c r="AE1209" s="330"/>
      <c r="AF1209" s="330"/>
      <c r="AG1209" s="330"/>
      <c r="AH1209" s="330"/>
      <c r="AI1209" s="173"/>
      <c r="AJ1209" s="173"/>
      <c r="AK1209" s="173"/>
      <c r="AL1209" s="173"/>
      <c r="AM1209" s="330"/>
      <c r="AN1209" s="330"/>
      <c r="AO1209" s="194"/>
      <c r="AP1209" s="330"/>
      <c r="AQ1209" s="330"/>
    </row>
    <row r="1210" spans="2:43">
      <c r="B1210" s="330"/>
      <c r="C1210" s="330"/>
      <c r="D1210" s="330"/>
      <c r="E1210" s="330"/>
      <c r="F1210" s="330"/>
      <c r="G1210" s="330"/>
      <c r="H1210" s="330"/>
      <c r="I1210" s="330"/>
      <c r="J1210" s="330"/>
      <c r="K1210" s="196"/>
      <c r="L1210" s="1118"/>
      <c r="M1210" s="1119"/>
      <c r="N1210" s="1118"/>
      <c r="O1210" s="1119"/>
      <c r="P1210" s="184"/>
      <c r="Q1210" s="184"/>
      <c r="R1210" s="184"/>
      <c r="S1210" s="175"/>
      <c r="T1210" s="175"/>
      <c r="U1210" s="175"/>
      <c r="V1210" s="175"/>
      <c r="W1210" s="175"/>
      <c r="X1210" s="175"/>
      <c r="Y1210" s="175"/>
      <c r="Z1210" s="175"/>
      <c r="AA1210" s="175"/>
      <c r="AB1210" s="175"/>
      <c r="AC1210" s="175"/>
      <c r="AD1210" s="330"/>
      <c r="AE1210" s="330"/>
      <c r="AF1210" s="330"/>
      <c r="AG1210" s="330"/>
      <c r="AH1210" s="330"/>
      <c r="AI1210" s="173"/>
      <c r="AJ1210" s="173"/>
      <c r="AK1210" s="173"/>
      <c r="AL1210" s="173"/>
      <c r="AM1210" s="330"/>
      <c r="AN1210" s="330"/>
      <c r="AO1210" s="194"/>
      <c r="AP1210" s="330"/>
      <c r="AQ1210" s="330"/>
    </row>
    <row r="1211" spans="2:43">
      <c r="B1211" s="330"/>
      <c r="C1211" s="330"/>
      <c r="D1211" s="330"/>
      <c r="E1211" s="330"/>
      <c r="F1211" s="330"/>
      <c r="G1211" s="330"/>
      <c r="H1211" s="330"/>
      <c r="I1211" s="330"/>
      <c r="J1211" s="330"/>
      <c r="K1211" s="196"/>
      <c r="L1211" s="1118"/>
      <c r="M1211" s="1119"/>
      <c r="N1211" s="1118"/>
      <c r="O1211" s="1119"/>
      <c r="P1211" s="184"/>
      <c r="Q1211" s="184"/>
      <c r="R1211" s="184"/>
      <c r="S1211" s="175"/>
      <c r="T1211" s="175"/>
      <c r="U1211" s="175"/>
      <c r="V1211" s="175"/>
      <c r="W1211" s="175"/>
      <c r="X1211" s="175"/>
      <c r="Y1211" s="175"/>
      <c r="Z1211" s="175"/>
      <c r="AA1211" s="175"/>
      <c r="AB1211" s="175"/>
      <c r="AC1211" s="175"/>
      <c r="AD1211" s="330"/>
      <c r="AE1211" s="330"/>
      <c r="AF1211" s="330"/>
      <c r="AG1211" s="330"/>
      <c r="AH1211" s="330"/>
      <c r="AI1211" s="173"/>
      <c r="AJ1211" s="173"/>
      <c r="AK1211" s="173"/>
      <c r="AL1211" s="173"/>
      <c r="AM1211" s="330"/>
      <c r="AN1211" s="330"/>
      <c r="AO1211" s="194"/>
      <c r="AP1211" s="330"/>
      <c r="AQ1211" s="330"/>
    </row>
    <row r="1212" spans="2:43">
      <c r="B1212" s="330"/>
      <c r="C1212" s="330"/>
      <c r="D1212" s="330"/>
      <c r="E1212" s="330"/>
      <c r="F1212" s="330"/>
      <c r="G1212" s="330"/>
      <c r="H1212" s="330"/>
      <c r="I1212" s="330"/>
      <c r="J1212" s="330"/>
      <c r="K1212" s="196"/>
      <c r="L1212" s="1118"/>
      <c r="M1212" s="1119"/>
      <c r="N1212" s="1118"/>
      <c r="O1212" s="1119"/>
      <c r="P1212" s="184"/>
      <c r="Q1212" s="184"/>
      <c r="R1212" s="184"/>
      <c r="S1212" s="175"/>
      <c r="T1212" s="175"/>
      <c r="U1212" s="175"/>
      <c r="V1212" s="175"/>
      <c r="W1212" s="175"/>
      <c r="X1212" s="175"/>
      <c r="Y1212" s="175"/>
      <c r="Z1212" s="175"/>
      <c r="AA1212" s="175"/>
      <c r="AB1212" s="175"/>
      <c r="AC1212" s="175"/>
      <c r="AD1212" s="330"/>
      <c r="AE1212" s="330"/>
      <c r="AF1212" s="330"/>
      <c r="AG1212" s="330"/>
      <c r="AH1212" s="330"/>
      <c r="AI1212" s="173"/>
      <c r="AJ1212" s="173"/>
      <c r="AK1212" s="173"/>
      <c r="AL1212" s="173"/>
      <c r="AM1212" s="330"/>
      <c r="AN1212" s="330"/>
      <c r="AO1212" s="194"/>
      <c r="AP1212" s="330"/>
      <c r="AQ1212" s="330"/>
    </row>
    <row r="1213" spans="2:43">
      <c r="B1213" s="330"/>
      <c r="C1213" s="330"/>
      <c r="D1213" s="330"/>
      <c r="E1213" s="330"/>
      <c r="F1213" s="330"/>
      <c r="G1213" s="330"/>
      <c r="H1213" s="330"/>
      <c r="I1213" s="330"/>
      <c r="J1213" s="330"/>
      <c r="K1213" s="196"/>
      <c r="L1213" s="1118"/>
      <c r="M1213" s="1119"/>
      <c r="N1213" s="1118"/>
      <c r="O1213" s="1119"/>
      <c r="P1213" s="184"/>
      <c r="Q1213" s="184"/>
      <c r="R1213" s="184"/>
      <c r="S1213" s="175"/>
      <c r="T1213" s="175"/>
      <c r="U1213" s="175"/>
      <c r="V1213" s="175"/>
      <c r="W1213" s="175"/>
      <c r="X1213" s="175"/>
      <c r="Y1213" s="175"/>
      <c r="Z1213" s="175"/>
      <c r="AA1213" s="175"/>
      <c r="AB1213" s="175"/>
      <c r="AC1213" s="175"/>
      <c r="AD1213" s="330"/>
      <c r="AE1213" s="330"/>
      <c r="AF1213" s="330"/>
      <c r="AG1213" s="330"/>
      <c r="AH1213" s="330"/>
      <c r="AI1213" s="173"/>
      <c r="AJ1213" s="173"/>
      <c r="AK1213" s="173"/>
      <c r="AL1213" s="173"/>
      <c r="AM1213" s="330"/>
      <c r="AN1213" s="330"/>
      <c r="AO1213" s="194"/>
      <c r="AP1213" s="330"/>
      <c r="AQ1213" s="330"/>
    </row>
    <row r="1214" spans="2:43">
      <c r="B1214" s="330"/>
      <c r="C1214" s="330"/>
      <c r="D1214" s="330"/>
      <c r="E1214" s="330"/>
      <c r="F1214" s="330"/>
      <c r="G1214" s="330"/>
      <c r="H1214" s="330"/>
      <c r="I1214" s="330"/>
      <c r="J1214" s="330"/>
      <c r="K1214" s="196"/>
      <c r="L1214" s="1118"/>
      <c r="M1214" s="1119"/>
      <c r="N1214" s="1118"/>
      <c r="O1214" s="1119"/>
      <c r="P1214" s="184"/>
      <c r="Q1214" s="184"/>
      <c r="R1214" s="184"/>
      <c r="S1214" s="175"/>
      <c r="T1214" s="175"/>
      <c r="U1214" s="175"/>
      <c r="V1214" s="175"/>
      <c r="W1214" s="175"/>
      <c r="X1214" s="175"/>
      <c r="Y1214" s="175"/>
      <c r="Z1214" s="175"/>
      <c r="AA1214" s="175"/>
      <c r="AB1214" s="175"/>
      <c r="AC1214" s="175"/>
      <c r="AD1214" s="330"/>
      <c r="AE1214" s="330"/>
      <c r="AF1214" s="330"/>
      <c r="AG1214" s="330"/>
      <c r="AH1214" s="330"/>
      <c r="AI1214" s="173"/>
      <c r="AJ1214" s="173"/>
      <c r="AK1214" s="173"/>
      <c r="AL1214" s="173"/>
      <c r="AM1214" s="330"/>
      <c r="AN1214" s="330"/>
      <c r="AO1214" s="194"/>
      <c r="AP1214" s="330"/>
      <c r="AQ1214" s="330"/>
    </row>
    <row r="1215" spans="2:43">
      <c r="B1215" s="330"/>
      <c r="C1215" s="330"/>
      <c r="D1215" s="330"/>
      <c r="E1215" s="330"/>
      <c r="F1215" s="330"/>
      <c r="G1215" s="330"/>
      <c r="H1215" s="330"/>
      <c r="I1215" s="330"/>
      <c r="J1215" s="330"/>
      <c r="K1215" s="196"/>
      <c r="L1215" s="1118"/>
      <c r="M1215" s="1119"/>
      <c r="N1215" s="1118"/>
      <c r="O1215" s="1119"/>
      <c r="P1215" s="184"/>
      <c r="Q1215" s="184"/>
      <c r="R1215" s="184"/>
      <c r="S1215" s="175"/>
      <c r="T1215" s="175"/>
      <c r="U1215" s="175"/>
      <c r="V1215" s="175"/>
      <c r="W1215" s="175"/>
      <c r="X1215" s="175"/>
      <c r="Y1215" s="175"/>
      <c r="Z1215" s="175"/>
      <c r="AA1215" s="175"/>
      <c r="AB1215" s="175"/>
      <c r="AC1215" s="175"/>
      <c r="AD1215" s="330"/>
      <c r="AE1215" s="330"/>
      <c r="AF1215" s="330"/>
      <c r="AG1215" s="330"/>
      <c r="AH1215" s="330"/>
      <c r="AI1215" s="173"/>
      <c r="AJ1215" s="173"/>
      <c r="AK1215" s="173"/>
      <c r="AL1215" s="173"/>
      <c r="AM1215" s="330"/>
      <c r="AN1215" s="330"/>
      <c r="AO1215" s="194"/>
      <c r="AP1215" s="330"/>
      <c r="AQ1215" s="330"/>
    </row>
    <row r="1216" spans="2:43">
      <c r="B1216" s="330"/>
      <c r="C1216" s="330"/>
      <c r="D1216" s="330"/>
      <c r="E1216" s="330"/>
      <c r="F1216" s="330"/>
      <c r="G1216" s="330"/>
      <c r="H1216" s="330"/>
      <c r="I1216" s="330"/>
      <c r="J1216" s="330"/>
      <c r="K1216" s="196"/>
      <c r="L1216" s="1118"/>
      <c r="M1216" s="1119"/>
      <c r="N1216" s="1118"/>
      <c r="O1216" s="1119"/>
      <c r="P1216" s="184"/>
      <c r="Q1216" s="184"/>
      <c r="R1216" s="184"/>
      <c r="S1216" s="175"/>
      <c r="T1216" s="175"/>
      <c r="U1216" s="175"/>
      <c r="V1216" s="175"/>
      <c r="W1216" s="175"/>
      <c r="X1216" s="175"/>
      <c r="Y1216" s="175"/>
      <c r="Z1216" s="175"/>
      <c r="AA1216" s="175"/>
      <c r="AB1216" s="175"/>
      <c r="AC1216" s="175"/>
      <c r="AD1216" s="330"/>
      <c r="AE1216" s="330"/>
      <c r="AF1216" s="330"/>
      <c r="AG1216" s="330"/>
      <c r="AH1216" s="330"/>
      <c r="AI1216" s="173"/>
      <c r="AJ1216" s="173"/>
      <c r="AK1216" s="173"/>
      <c r="AL1216" s="173"/>
      <c r="AM1216" s="330"/>
      <c r="AN1216" s="330"/>
      <c r="AO1216" s="194"/>
      <c r="AP1216" s="330"/>
      <c r="AQ1216" s="330"/>
    </row>
    <row r="1217" spans="2:43">
      <c r="B1217" s="330"/>
      <c r="C1217" s="330"/>
      <c r="D1217" s="330"/>
      <c r="E1217" s="330"/>
      <c r="F1217" s="330"/>
      <c r="G1217" s="330"/>
      <c r="H1217" s="330"/>
      <c r="I1217" s="330"/>
      <c r="J1217" s="330"/>
      <c r="K1217" s="196"/>
      <c r="L1217" s="1118"/>
      <c r="M1217" s="1119"/>
      <c r="N1217" s="1118"/>
      <c r="O1217" s="1119"/>
      <c r="P1217" s="184"/>
      <c r="Q1217" s="184"/>
      <c r="R1217" s="184"/>
      <c r="S1217" s="175"/>
      <c r="T1217" s="175"/>
      <c r="U1217" s="175"/>
      <c r="V1217" s="175"/>
      <c r="W1217" s="175"/>
      <c r="X1217" s="175"/>
      <c r="Y1217" s="175"/>
      <c r="Z1217" s="175"/>
      <c r="AA1217" s="175"/>
      <c r="AB1217" s="175"/>
      <c r="AC1217" s="175"/>
      <c r="AD1217" s="330"/>
      <c r="AE1217" s="330"/>
      <c r="AF1217" s="330"/>
      <c r="AG1217" s="330"/>
      <c r="AH1217" s="330"/>
      <c r="AI1217" s="173"/>
      <c r="AJ1217" s="173"/>
      <c r="AK1217" s="173"/>
      <c r="AL1217" s="173"/>
      <c r="AM1217" s="330"/>
      <c r="AN1217" s="330"/>
      <c r="AO1217" s="194"/>
      <c r="AP1217" s="330"/>
      <c r="AQ1217" s="330"/>
    </row>
    <row r="1218" spans="2:43">
      <c r="B1218" s="330"/>
      <c r="C1218" s="330"/>
      <c r="D1218" s="330"/>
      <c r="E1218" s="330"/>
      <c r="F1218" s="330"/>
      <c r="G1218" s="330"/>
      <c r="H1218" s="330"/>
      <c r="I1218" s="330"/>
      <c r="J1218" s="330"/>
      <c r="K1218" s="196"/>
      <c r="L1218" s="1118"/>
      <c r="M1218" s="1119"/>
      <c r="N1218" s="1118"/>
      <c r="O1218" s="1119"/>
      <c r="P1218" s="184"/>
      <c r="Q1218" s="184"/>
      <c r="R1218" s="184"/>
      <c r="S1218" s="175"/>
      <c r="T1218" s="175"/>
      <c r="U1218" s="175"/>
      <c r="V1218" s="175"/>
      <c r="W1218" s="175"/>
      <c r="X1218" s="175"/>
      <c r="Y1218" s="175"/>
      <c r="Z1218" s="175"/>
      <c r="AA1218" s="175"/>
      <c r="AB1218" s="175"/>
      <c r="AC1218" s="175"/>
      <c r="AD1218" s="330"/>
      <c r="AE1218" s="330"/>
      <c r="AF1218" s="330"/>
      <c r="AG1218" s="330"/>
      <c r="AH1218" s="330"/>
      <c r="AI1218" s="173"/>
      <c r="AJ1218" s="173"/>
      <c r="AK1218" s="173"/>
      <c r="AL1218" s="173"/>
      <c r="AM1218" s="330"/>
      <c r="AN1218" s="330"/>
      <c r="AO1218" s="194"/>
      <c r="AP1218" s="330"/>
      <c r="AQ1218" s="330"/>
    </row>
    <row r="1219" spans="2:43">
      <c r="B1219" s="330"/>
      <c r="C1219" s="330"/>
      <c r="D1219" s="330"/>
      <c r="E1219" s="330"/>
      <c r="F1219" s="330"/>
      <c r="G1219" s="330"/>
      <c r="H1219" s="330"/>
      <c r="I1219" s="330"/>
      <c r="J1219" s="330"/>
      <c r="K1219" s="196"/>
      <c r="L1219" s="1118"/>
      <c r="M1219" s="1119"/>
      <c r="N1219" s="1118"/>
      <c r="O1219" s="1119"/>
      <c r="P1219" s="184"/>
      <c r="Q1219" s="184"/>
      <c r="R1219" s="184"/>
      <c r="S1219" s="175"/>
      <c r="T1219" s="175"/>
      <c r="U1219" s="175"/>
      <c r="V1219" s="175"/>
      <c r="W1219" s="175"/>
      <c r="X1219" s="175"/>
      <c r="Y1219" s="175"/>
      <c r="Z1219" s="175"/>
      <c r="AA1219" s="175"/>
      <c r="AB1219" s="175"/>
      <c r="AC1219" s="175"/>
      <c r="AD1219" s="330"/>
      <c r="AE1219" s="330"/>
      <c r="AF1219" s="330"/>
      <c r="AG1219" s="330"/>
      <c r="AH1219" s="330"/>
      <c r="AI1219" s="173"/>
      <c r="AJ1219" s="173"/>
      <c r="AK1219" s="173"/>
      <c r="AL1219" s="173"/>
      <c r="AM1219" s="330"/>
      <c r="AN1219" s="330"/>
      <c r="AO1219" s="194"/>
      <c r="AP1219" s="330"/>
      <c r="AQ1219" s="330"/>
    </row>
    <row r="1220" spans="2:43">
      <c r="B1220" s="330"/>
      <c r="C1220" s="330"/>
      <c r="D1220" s="330"/>
      <c r="E1220" s="330"/>
      <c r="F1220" s="330"/>
      <c r="G1220" s="330"/>
      <c r="H1220" s="330"/>
      <c r="I1220" s="330"/>
      <c r="J1220" s="330"/>
      <c r="K1220" s="196"/>
      <c r="L1220" s="1118"/>
      <c r="M1220" s="1119"/>
      <c r="N1220" s="1118"/>
      <c r="O1220" s="1119"/>
      <c r="P1220" s="184"/>
      <c r="Q1220" s="184"/>
      <c r="R1220" s="184"/>
      <c r="S1220" s="175"/>
      <c r="T1220" s="175"/>
      <c r="U1220" s="175"/>
      <c r="V1220" s="175"/>
      <c r="W1220" s="175"/>
      <c r="X1220" s="175"/>
      <c r="Y1220" s="175"/>
      <c r="Z1220" s="175"/>
      <c r="AA1220" s="175"/>
      <c r="AB1220" s="175"/>
      <c r="AC1220" s="175"/>
      <c r="AD1220" s="330"/>
      <c r="AE1220" s="330"/>
      <c r="AF1220" s="330"/>
      <c r="AG1220" s="330"/>
      <c r="AH1220" s="330"/>
      <c r="AI1220" s="173"/>
      <c r="AJ1220" s="173"/>
      <c r="AK1220" s="173"/>
      <c r="AL1220" s="173"/>
      <c r="AM1220" s="330"/>
      <c r="AN1220" s="330"/>
      <c r="AO1220" s="194"/>
      <c r="AP1220" s="330"/>
      <c r="AQ1220" s="330"/>
    </row>
    <row r="1221" spans="2:43">
      <c r="B1221" s="330"/>
      <c r="C1221" s="330"/>
      <c r="D1221" s="330"/>
      <c r="E1221" s="330"/>
      <c r="F1221" s="330"/>
      <c r="G1221" s="330"/>
      <c r="H1221" s="330"/>
      <c r="I1221" s="330"/>
      <c r="J1221" s="330"/>
      <c r="K1221" s="196"/>
      <c r="L1221" s="1118"/>
      <c r="M1221" s="1119"/>
      <c r="N1221" s="1118"/>
      <c r="O1221" s="1119"/>
      <c r="P1221" s="184"/>
      <c r="Q1221" s="184"/>
      <c r="R1221" s="184"/>
      <c r="S1221" s="175"/>
      <c r="T1221" s="175"/>
      <c r="U1221" s="175"/>
      <c r="V1221" s="175"/>
      <c r="W1221" s="175"/>
      <c r="X1221" s="175"/>
      <c r="Y1221" s="175"/>
      <c r="Z1221" s="175"/>
      <c r="AA1221" s="175"/>
      <c r="AB1221" s="175"/>
      <c r="AC1221" s="175"/>
      <c r="AD1221" s="330"/>
      <c r="AE1221" s="330"/>
      <c r="AF1221" s="330"/>
      <c r="AG1221" s="330"/>
      <c r="AH1221" s="330"/>
      <c r="AI1221" s="173"/>
      <c r="AJ1221" s="173"/>
      <c r="AK1221" s="173"/>
      <c r="AL1221" s="173"/>
      <c r="AM1221" s="330"/>
      <c r="AN1221" s="330"/>
      <c r="AO1221" s="194"/>
      <c r="AP1221" s="330"/>
      <c r="AQ1221" s="330"/>
    </row>
    <row r="1222" spans="2:43">
      <c r="B1222" s="330"/>
      <c r="C1222" s="330"/>
      <c r="D1222" s="330"/>
      <c r="E1222" s="330"/>
      <c r="F1222" s="330"/>
      <c r="G1222" s="330"/>
      <c r="H1222" s="330"/>
      <c r="I1222" s="330"/>
      <c r="J1222" s="330"/>
      <c r="K1222" s="196"/>
      <c r="L1222" s="1118"/>
      <c r="M1222" s="1119"/>
      <c r="N1222" s="1118"/>
      <c r="O1222" s="1119"/>
      <c r="P1222" s="184"/>
      <c r="Q1222" s="184"/>
      <c r="R1222" s="184"/>
      <c r="S1222" s="175"/>
      <c r="T1222" s="175"/>
      <c r="U1222" s="175"/>
      <c r="V1222" s="175"/>
      <c r="W1222" s="175"/>
      <c r="X1222" s="175"/>
      <c r="Y1222" s="175"/>
      <c r="Z1222" s="175"/>
      <c r="AA1222" s="175"/>
      <c r="AB1222" s="175"/>
      <c r="AC1222" s="175"/>
      <c r="AD1222" s="330"/>
      <c r="AE1222" s="330"/>
      <c r="AF1222" s="330"/>
      <c r="AG1222" s="330"/>
      <c r="AH1222" s="330"/>
      <c r="AI1222" s="173"/>
      <c r="AJ1222" s="173"/>
      <c r="AK1222" s="173"/>
      <c r="AL1222" s="173"/>
      <c r="AM1222" s="330"/>
      <c r="AN1222" s="330"/>
      <c r="AO1222" s="194"/>
      <c r="AP1222" s="330"/>
      <c r="AQ1222" s="330"/>
    </row>
    <row r="1223" spans="2:43">
      <c r="B1223" s="330"/>
      <c r="C1223" s="330"/>
      <c r="D1223" s="330"/>
      <c r="E1223" s="330"/>
      <c r="F1223" s="330"/>
      <c r="G1223" s="330"/>
      <c r="H1223" s="330"/>
      <c r="I1223" s="330"/>
      <c r="J1223" s="330"/>
      <c r="K1223" s="196"/>
      <c r="L1223" s="1118"/>
      <c r="M1223" s="1119"/>
      <c r="N1223" s="1118"/>
      <c r="O1223" s="1119"/>
      <c r="P1223" s="184"/>
      <c r="Q1223" s="184"/>
      <c r="R1223" s="184"/>
      <c r="S1223" s="175"/>
      <c r="T1223" s="175"/>
      <c r="U1223" s="175"/>
      <c r="V1223" s="175"/>
      <c r="W1223" s="175"/>
      <c r="X1223" s="175"/>
      <c r="Y1223" s="175"/>
      <c r="Z1223" s="175"/>
      <c r="AA1223" s="175"/>
      <c r="AB1223" s="175"/>
      <c r="AC1223" s="175"/>
      <c r="AD1223" s="330"/>
      <c r="AE1223" s="330"/>
      <c r="AF1223" s="330"/>
      <c r="AG1223" s="330"/>
      <c r="AH1223" s="330"/>
      <c r="AI1223" s="173"/>
      <c r="AJ1223" s="173"/>
      <c r="AK1223" s="173"/>
      <c r="AL1223" s="173"/>
      <c r="AM1223" s="330"/>
      <c r="AN1223" s="330"/>
      <c r="AO1223" s="194"/>
      <c r="AP1223" s="330"/>
      <c r="AQ1223" s="330"/>
    </row>
    <row r="1224" spans="2:43">
      <c r="B1224" s="330"/>
      <c r="C1224" s="330"/>
      <c r="D1224" s="330"/>
      <c r="E1224" s="330"/>
      <c r="F1224" s="330"/>
      <c r="G1224" s="330"/>
      <c r="H1224" s="330"/>
      <c r="I1224" s="330"/>
      <c r="J1224" s="330"/>
      <c r="K1224" s="196"/>
      <c r="L1224" s="1118"/>
      <c r="M1224" s="1119"/>
      <c r="N1224" s="1118"/>
      <c r="O1224" s="1119"/>
      <c r="P1224" s="184"/>
      <c r="Q1224" s="184"/>
      <c r="R1224" s="184"/>
      <c r="S1224" s="175"/>
      <c r="T1224" s="175"/>
      <c r="U1224" s="175"/>
      <c r="V1224" s="175"/>
      <c r="W1224" s="175"/>
      <c r="X1224" s="175"/>
      <c r="Y1224" s="175"/>
      <c r="Z1224" s="175"/>
      <c r="AA1224" s="175"/>
      <c r="AB1224" s="175"/>
      <c r="AC1224" s="175"/>
      <c r="AD1224" s="330"/>
      <c r="AE1224" s="330"/>
      <c r="AF1224" s="330"/>
      <c r="AG1224" s="330"/>
      <c r="AH1224" s="330"/>
      <c r="AI1224" s="173"/>
      <c r="AJ1224" s="173"/>
      <c r="AK1224" s="173"/>
      <c r="AL1224" s="173"/>
      <c r="AM1224" s="330"/>
      <c r="AN1224" s="330"/>
      <c r="AO1224" s="194"/>
      <c r="AP1224" s="330"/>
      <c r="AQ1224" s="330"/>
    </row>
    <row r="1225" spans="2:43">
      <c r="B1225" s="330"/>
      <c r="C1225" s="330"/>
      <c r="D1225" s="330"/>
      <c r="E1225" s="330"/>
      <c r="F1225" s="330"/>
      <c r="G1225" s="330"/>
      <c r="H1225" s="330"/>
      <c r="I1225" s="330"/>
      <c r="J1225" s="330"/>
      <c r="K1225" s="196"/>
      <c r="L1225" s="1118"/>
      <c r="M1225" s="1119"/>
      <c r="N1225" s="1118"/>
      <c r="O1225" s="1119"/>
      <c r="P1225" s="184"/>
      <c r="Q1225" s="184"/>
      <c r="R1225" s="184"/>
      <c r="S1225" s="175"/>
      <c r="T1225" s="175"/>
      <c r="U1225" s="175"/>
      <c r="V1225" s="175"/>
      <c r="W1225" s="175"/>
      <c r="X1225" s="175"/>
      <c r="Y1225" s="175"/>
      <c r="Z1225" s="175"/>
      <c r="AA1225" s="175"/>
      <c r="AB1225" s="175"/>
      <c r="AC1225" s="175"/>
      <c r="AD1225" s="330"/>
      <c r="AE1225" s="330"/>
      <c r="AF1225" s="330"/>
      <c r="AG1225" s="330"/>
      <c r="AH1225" s="330"/>
      <c r="AI1225" s="173"/>
      <c r="AJ1225" s="173"/>
      <c r="AK1225" s="173"/>
      <c r="AL1225" s="173"/>
      <c r="AM1225" s="330"/>
      <c r="AN1225" s="330"/>
      <c r="AO1225" s="194"/>
      <c r="AP1225" s="330"/>
      <c r="AQ1225" s="330"/>
    </row>
    <row r="1226" spans="2:43">
      <c r="B1226" s="330"/>
      <c r="C1226" s="330"/>
      <c r="D1226" s="330"/>
      <c r="E1226" s="330"/>
      <c r="F1226" s="330"/>
      <c r="G1226" s="330"/>
      <c r="H1226" s="330"/>
      <c r="I1226" s="330"/>
      <c r="J1226" s="330"/>
      <c r="K1226" s="196"/>
      <c r="L1226" s="1118"/>
      <c r="M1226" s="1119"/>
      <c r="N1226" s="1118"/>
      <c r="O1226" s="1119"/>
      <c r="P1226" s="184"/>
      <c r="Q1226" s="184"/>
      <c r="R1226" s="184"/>
      <c r="S1226" s="175"/>
      <c r="T1226" s="175"/>
      <c r="U1226" s="175"/>
      <c r="V1226" s="175"/>
      <c r="W1226" s="175"/>
      <c r="X1226" s="175"/>
      <c r="Y1226" s="175"/>
      <c r="Z1226" s="175"/>
      <c r="AA1226" s="175"/>
      <c r="AB1226" s="175"/>
      <c r="AC1226" s="175"/>
      <c r="AD1226" s="330"/>
      <c r="AE1226" s="330"/>
      <c r="AF1226" s="330"/>
      <c r="AG1226" s="330"/>
      <c r="AH1226" s="330"/>
      <c r="AI1226" s="173"/>
      <c r="AJ1226" s="173"/>
      <c r="AK1226" s="173"/>
      <c r="AL1226" s="173"/>
      <c r="AM1226" s="330"/>
      <c r="AN1226" s="330"/>
      <c r="AO1226" s="194"/>
      <c r="AP1226" s="330"/>
      <c r="AQ1226" s="330"/>
    </row>
    <row r="1227" spans="2:43">
      <c r="B1227" s="330"/>
      <c r="C1227" s="330"/>
      <c r="D1227" s="330"/>
      <c r="E1227" s="330"/>
      <c r="F1227" s="330"/>
      <c r="G1227" s="330"/>
      <c r="H1227" s="330"/>
      <c r="I1227" s="330"/>
      <c r="J1227" s="330"/>
      <c r="K1227" s="196"/>
      <c r="L1227" s="1118"/>
      <c r="M1227" s="1119"/>
      <c r="N1227" s="1118"/>
      <c r="O1227" s="1119"/>
      <c r="P1227" s="184"/>
      <c r="Q1227" s="184"/>
      <c r="R1227" s="184"/>
      <c r="S1227" s="175"/>
      <c r="T1227" s="175"/>
      <c r="U1227" s="175"/>
      <c r="V1227" s="175"/>
      <c r="W1227" s="175"/>
      <c r="X1227" s="175"/>
      <c r="Y1227" s="175"/>
      <c r="Z1227" s="175"/>
      <c r="AA1227" s="175"/>
      <c r="AB1227" s="175"/>
      <c r="AC1227" s="175"/>
      <c r="AD1227" s="330"/>
      <c r="AE1227" s="330"/>
      <c r="AF1227" s="330"/>
      <c r="AG1227" s="330"/>
      <c r="AH1227" s="330"/>
      <c r="AI1227" s="173"/>
      <c r="AJ1227" s="173"/>
      <c r="AK1227" s="173"/>
      <c r="AL1227" s="173"/>
      <c r="AM1227" s="330"/>
      <c r="AN1227" s="330"/>
      <c r="AO1227" s="194"/>
      <c r="AP1227" s="330"/>
      <c r="AQ1227" s="330"/>
    </row>
    <row r="1228" spans="2:43">
      <c r="B1228" s="330"/>
      <c r="C1228" s="330"/>
      <c r="D1228" s="330"/>
      <c r="E1228" s="330"/>
      <c r="F1228" s="330"/>
      <c r="G1228" s="330"/>
      <c r="H1228" s="330"/>
      <c r="I1228" s="330"/>
      <c r="J1228" s="330"/>
      <c r="K1228" s="196"/>
      <c r="L1228" s="1118"/>
      <c r="M1228" s="1119"/>
      <c r="N1228" s="1118"/>
      <c r="O1228" s="1119"/>
      <c r="P1228" s="184"/>
      <c r="Q1228" s="184"/>
      <c r="R1228" s="184"/>
      <c r="S1228" s="175"/>
      <c r="T1228" s="175"/>
      <c r="U1228" s="175"/>
      <c r="V1228" s="175"/>
      <c r="W1228" s="175"/>
      <c r="X1228" s="175"/>
      <c r="Y1228" s="175"/>
      <c r="Z1228" s="175"/>
      <c r="AA1228" s="175"/>
      <c r="AB1228" s="175"/>
      <c r="AC1228" s="175"/>
      <c r="AD1228" s="330"/>
      <c r="AE1228" s="330"/>
      <c r="AF1228" s="330"/>
      <c r="AG1228" s="330"/>
      <c r="AH1228" s="330"/>
      <c r="AI1228" s="173"/>
      <c r="AJ1228" s="173"/>
      <c r="AK1228" s="173"/>
      <c r="AL1228" s="173"/>
      <c r="AM1228" s="330"/>
      <c r="AN1228" s="330"/>
      <c r="AO1228" s="194"/>
      <c r="AP1228" s="330"/>
      <c r="AQ1228" s="330"/>
    </row>
    <row r="1229" spans="2:43">
      <c r="B1229" s="330"/>
      <c r="C1229" s="330"/>
      <c r="D1229" s="330"/>
      <c r="E1229" s="330"/>
      <c r="F1229" s="330"/>
      <c r="G1229" s="330"/>
      <c r="H1229" s="330"/>
      <c r="I1229" s="330"/>
      <c r="J1229" s="330"/>
      <c r="K1229" s="196"/>
      <c r="L1229" s="1118"/>
      <c r="M1229" s="1119"/>
      <c r="N1229" s="1118"/>
      <c r="O1229" s="1119"/>
      <c r="P1229" s="184"/>
      <c r="Q1229" s="184"/>
      <c r="R1229" s="184"/>
      <c r="S1229" s="175"/>
      <c r="T1229" s="175"/>
      <c r="U1229" s="175"/>
      <c r="V1229" s="175"/>
      <c r="W1229" s="175"/>
      <c r="X1229" s="175"/>
      <c r="Y1229" s="175"/>
      <c r="Z1229" s="175"/>
      <c r="AA1229" s="175"/>
      <c r="AB1229" s="175"/>
      <c r="AC1229" s="175"/>
      <c r="AD1229" s="330"/>
      <c r="AE1229" s="330"/>
      <c r="AF1229" s="330"/>
      <c r="AG1229" s="330"/>
      <c r="AH1229" s="330"/>
      <c r="AI1229" s="173"/>
      <c r="AJ1229" s="173"/>
      <c r="AK1229" s="173"/>
      <c r="AL1229" s="173"/>
      <c r="AM1229" s="330"/>
      <c r="AN1229" s="330"/>
      <c r="AO1229" s="194"/>
      <c r="AP1229" s="330"/>
      <c r="AQ1229" s="330"/>
    </row>
    <row r="1230" spans="2:43">
      <c r="B1230" s="330"/>
      <c r="C1230" s="330"/>
      <c r="D1230" s="330"/>
      <c r="E1230" s="330"/>
      <c r="F1230" s="330"/>
      <c r="G1230" s="330"/>
      <c r="H1230" s="330"/>
      <c r="I1230" s="330"/>
      <c r="J1230" s="330"/>
      <c r="K1230" s="196"/>
      <c r="L1230" s="1118"/>
      <c r="M1230" s="1119"/>
      <c r="N1230" s="1118"/>
      <c r="O1230" s="1119"/>
      <c r="P1230" s="184"/>
      <c r="Q1230" s="184"/>
      <c r="R1230" s="184"/>
      <c r="S1230" s="175"/>
      <c r="T1230" s="175"/>
      <c r="U1230" s="175"/>
      <c r="V1230" s="175"/>
      <c r="W1230" s="175"/>
      <c r="X1230" s="175"/>
      <c r="Y1230" s="175"/>
      <c r="Z1230" s="175"/>
      <c r="AA1230" s="175"/>
      <c r="AB1230" s="175"/>
      <c r="AC1230" s="175"/>
      <c r="AD1230" s="330"/>
      <c r="AE1230" s="330"/>
      <c r="AF1230" s="330"/>
      <c r="AG1230" s="330"/>
      <c r="AH1230" s="330"/>
      <c r="AI1230" s="173"/>
      <c r="AJ1230" s="173"/>
      <c r="AK1230" s="173"/>
      <c r="AL1230" s="173"/>
      <c r="AM1230" s="330"/>
      <c r="AN1230" s="330"/>
      <c r="AO1230" s="194"/>
      <c r="AP1230" s="330"/>
      <c r="AQ1230" s="330"/>
    </row>
    <row r="1231" spans="2:43">
      <c r="B1231" s="330"/>
      <c r="C1231" s="330"/>
      <c r="D1231" s="330"/>
      <c r="E1231" s="330"/>
      <c r="F1231" s="330"/>
      <c r="G1231" s="330"/>
      <c r="H1231" s="330"/>
      <c r="I1231" s="330"/>
      <c r="J1231" s="330"/>
      <c r="K1231" s="196"/>
      <c r="L1231" s="1118"/>
      <c r="M1231" s="1119"/>
      <c r="N1231" s="1118"/>
      <c r="O1231" s="1119"/>
      <c r="P1231" s="184"/>
      <c r="Q1231" s="184"/>
      <c r="R1231" s="184"/>
      <c r="S1231" s="175"/>
      <c r="T1231" s="175"/>
      <c r="U1231" s="175"/>
      <c r="V1231" s="175"/>
      <c r="W1231" s="175"/>
      <c r="X1231" s="175"/>
      <c r="Y1231" s="175"/>
      <c r="Z1231" s="175"/>
      <c r="AA1231" s="175"/>
      <c r="AB1231" s="175"/>
      <c r="AC1231" s="175"/>
      <c r="AD1231" s="330"/>
      <c r="AE1231" s="330"/>
      <c r="AF1231" s="330"/>
      <c r="AG1231" s="330"/>
      <c r="AH1231" s="330"/>
      <c r="AI1231" s="173"/>
      <c r="AJ1231" s="173"/>
      <c r="AK1231" s="173"/>
      <c r="AL1231" s="173"/>
      <c r="AM1231" s="330"/>
      <c r="AN1231" s="330"/>
      <c r="AO1231" s="194"/>
      <c r="AP1231" s="330"/>
      <c r="AQ1231" s="330"/>
    </row>
    <row r="1232" spans="2:43">
      <c r="B1232" s="330"/>
      <c r="C1232" s="330"/>
      <c r="D1232" s="330"/>
      <c r="E1232" s="330"/>
      <c r="F1232" s="330"/>
      <c r="G1232" s="330"/>
      <c r="H1232" s="330"/>
      <c r="I1232" s="330"/>
      <c r="J1232" s="330"/>
      <c r="K1232" s="196"/>
      <c r="L1232" s="1118"/>
      <c r="M1232" s="1119"/>
      <c r="N1232" s="1118"/>
      <c r="O1232" s="1119"/>
      <c r="P1232" s="184"/>
      <c r="Q1232" s="184"/>
      <c r="R1232" s="184"/>
      <c r="S1232" s="175"/>
      <c r="T1232" s="175"/>
      <c r="U1232" s="175"/>
      <c r="V1232" s="175"/>
      <c r="W1232" s="175"/>
      <c r="X1232" s="175"/>
      <c r="Y1232" s="175"/>
      <c r="Z1232" s="175"/>
      <c r="AA1232" s="175"/>
      <c r="AB1232" s="175"/>
      <c r="AC1232" s="175"/>
      <c r="AD1232" s="330"/>
      <c r="AE1232" s="330"/>
      <c r="AF1232" s="330"/>
      <c r="AG1232" s="330"/>
      <c r="AH1232" s="330"/>
      <c r="AI1232" s="173"/>
      <c r="AJ1232" s="173"/>
      <c r="AK1232" s="173"/>
      <c r="AL1232" s="173"/>
      <c r="AM1232" s="330"/>
      <c r="AN1232" s="330"/>
      <c r="AO1232" s="194"/>
      <c r="AP1232" s="330"/>
      <c r="AQ1232" s="330"/>
    </row>
    <row r="1233" spans="2:43">
      <c r="B1233" s="330"/>
      <c r="C1233" s="330"/>
      <c r="D1233" s="330"/>
      <c r="E1233" s="330"/>
      <c r="F1233" s="330"/>
      <c r="G1233" s="330"/>
      <c r="H1233" s="330"/>
      <c r="I1233" s="330"/>
      <c r="J1233" s="330"/>
      <c r="K1233" s="196"/>
      <c r="L1233" s="1118"/>
      <c r="M1233" s="1119"/>
      <c r="N1233" s="1118"/>
      <c r="O1233" s="1119"/>
      <c r="P1233" s="184"/>
      <c r="Q1233" s="184"/>
      <c r="R1233" s="184"/>
      <c r="S1233" s="175"/>
      <c r="T1233" s="175"/>
      <c r="U1233" s="175"/>
      <c r="V1233" s="175"/>
      <c r="W1233" s="175"/>
      <c r="X1233" s="175"/>
      <c r="Y1233" s="175"/>
      <c r="Z1233" s="175"/>
      <c r="AA1233" s="175"/>
      <c r="AB1233" s="175"/>
      <c r="AC1233" s="175"/>
      <c r="AD1233" s="330"/>
      <c r="AE1233" s="330"/>
      <c r="AF1233" s="330"/>
      <c r="AG1233" s="330"/>
      <c r="AH1233" s="330"/>
      <c r="AI1233" s="173"/>
      <c r="AJ1233" s="173"/>
      <c r="AK1233" s="173"/>
      <c r="AL1233" s="173"/>
      <c r="AM1233" s="330"/>
      <c r="AN1233" s="330"/>
      <c r="AO1233" s="194"/>
      <c r="AP1233" s="330"/>
      <c r="AQ1233" s="330"/>
    </row>
    <row r="1234" spans="2:43">
      <c r="B1234" s="330"/>
      <c r="C1234" s="330"/>
      <c r="D1234" s="330"/>
      <c r="E1234" s="330"/>
      <c r="F1234" s="330"/>
      <c r="G1234" s="330"/>
      <c r="H1234" s="330"/>
      <c r="I1234" s="330"/>
      <c r="J1234" s="330"/>
      <c r="K1234" s="196"/>
      <c r="L1234" s="1118"/>
      <c r="M1234" s="1119"/>
      <c r="N1234" s="1118"/>
      <c r="O1234" s="1119"/>
      <c r="P1234" s="184"/>
      <c r="Q1234" s="184"/>
      <c r="R1234" s="184"/>
      <c r="S1234" s="175"/>
      <c r="T1234" s="175"/>
      <c r="U1234" s="175"/>
      <c r="V1234" s="175"/>
      <c r="W1234" s="175"/>
      <c r="X1234" s="175"/>
      <c r="Y1234" s="175"/>
      <c r="Z1234" s="175"/>
      <c r="AA1234" s="175"/>
      <c r="AB1234" s="175"/>
      <c r="AC1234" s="175"/>
      <c r="AD1234" s="330"/>
      <c r="AE1234" s="330"/>
      <c r="AF1234" s="330"/>
      <c r="AG1234" s="330"/>
      <c r="AH1234" s="330"/>
      <c r="AI1234" s="173"/>
      <c r="AJ1234" s="173"/>
      <c r="AK1234" s="173"/>
      <c r="AL1234" s="173"/>
      <c r="AM1234" s="330"/>
      <c r="AN1234" s="330"/>
      <c r="AO1234" s="194"/>
      <c r="AP1234" s="330"/>
      <c r="AQ1234" s="330"/>
    </row>
    <row r="1235" spans="2:43">
      <c r="B1235" s="330"/>
      <c r="C1235" s="330"/>
      <c r="D1235" s="330"/>
      <c r="E1235" s="330"/>
      <c r="F1235" s="330"/>
      <c r="G1235" s="330"/>
      <c r="H1235" s="330"/>
      <c r="I1235" s="330"/>
      <c r="J1235" s="330"/>
      <c r="K1235" s="196"/>
      <c r="L1235" s="1118"/>
      <c r="M1235" s="1119"/>
      <c r="N1235" s="1118"/>
      <c r="O1235" s="1119"/>
      <c r="P1235" s="184"/>
      <c r="Q1235" s="184"/>
      <c r="R1235" s="184"/>
      <c r="S1235" s="175"/>
      <c r="T1235" s="175"/>
      <c r="U1235" s="175"/>
      <c r="V1235" s="175"/>
      <c r="W1235" s="175"/>
      <c r="X1235" s="175"/>
      <c r="Y1235" s="175"/>
      <c r="Z1235" s="175"/>
      <c r="AA1235" s="175"/>
      <c r="AB1235" s="175"/>
      <c r="AC1235" s="175"/>
      <c r="AD1235" s="330"/>
      <c r="AE1235" s="330"/>
      <c r="AF1235" s="330"/>
      <c r="AG1235" s="330"/>
      <c r="AH1235" s="330"/>
      <c r="AI1235" s="173"/>
      <c r="AJ1235" s="173"/>
      <c r="AK1235" s="173"/>
      <c r="AL1235" s="173"/>
      <c r="AM1235" s="330"/>
      <c r="AN1235" s="330"/>
      <c r="AO1235" s="194"/>
      <c r="AP1235" s="330"/>
      <c r="AQ1235" s="330"/>
    </row>
    <row r="1236" spans="2:43">
      <c r="B1236" s="330"/>
      <c r="C1236" s="330"/>
      <c r="D1236" s="330"/>
      <c r="E1236" s="330"/>
      <c r="F1236" s="330"/>
      <c r="G1236" s="330"/>
      <c r="H1236" s="330"/>
      <c r="I1236" s="330"/>
      <c r="J1236" s="330"/>
      <c r="K1236" s="196"/>
      <c r="L1236" s="1118"/>
      <c r="M1236" s="1119"/>
      <c r="N1236" s="1118"/>
      <c r="O1236" s="1119"/>
      <c r="P1236" s="184"/>
      <c r="Q1236" s="184"/>
      <c r="R1236" s="184"/>
      <c r="S1236" s="175"/>
      <c r="T1236" s="175"/>
      <c r="U1236" s="175"/>
      <c r="V1236" s="175"/>
      <c r="W1236" s="175"/>
      <c r="X1236" s="175"/>
      <c r="Y1236" s="175"/>
      <c r="Z1236" s="175"/>
      <c r="AA1236" s="175"/>
      <c r="AB1236" s="175"/>
      <c r="AC1236" s="175"/>
      <c r="AD1236" s="330"/>
      <c r="AE1236" s="330"/>
      <c r="AF1236" s="330"/>
      <c r="AG1236" s="330"/>
      <c r="AH1236" s="330"/>
      <c r="AI1236" s="173"/>
      <c r="AJ1236" s="173"/>
      <c r="AK1236" s="173"/>
      <c r="AL1236" s="173"/>
      <c r="AM1236" s="330"/>
      <c r="AN1236" s="330"/>
      <c r="AO1236" s="194"/>
      <c r="AP1236" s="330"/>
      <c r="AQ1236" s="330"/>
    </row>
    <row r="1237" spans="2:43">
      <c r="B1237" s="330"/>
      <c r="C1237" s="330"/>
      <c r="D1237" s="330"/>
      <c r="E1237" s="330"/>
      <c r="F1237" s="330"/>
      <c r="G1237" s="330"/>
      <c r="H1237" s="330"/>
      <c r="I1237" s="330"/>
      <c r="J1237" s="330"/>
      <c r="K1237" s="196"/>
      <c r="L1237" s="1118"/>
      <c r="M1237" s="1119"/>
      <c r="N1237" s="1118"/>
      <c r="O1237" s="1119"/>
      <c r="P1237" s="184"/>
      <c r="Q1237" s="184"/>
      <c r="R1237" s="184"/>
      <c r="S1237" s="175"/>
      <c r="T1237" s="175"/>
      <c r="U1237" s="175"/>
      <c r="V1237" s="175"/>
      <c r="W1237" s="175"/>
      <c r="X1237" s="175"/>
      <c r="Y1237" s="175"/>
      <c r="Z1237" s="175"/>
      <c r="AA1237" s="175"/>
      <c r="AB1237" s="175"/>
      <c r="AC1237" s="175"/>
      <c r="AD1237" s="330"/>
      <c r="AE1237" s="330"/>
      <c r="AF1237" s="330"/>
      <c r="AG1237" s="330"/>
      <c r="AH1237" s="330"/>
      <c r="AI1237" s="173"/>
      <c r="AJ1237" s="173"/>
      <c r="AK1237" s="173"/>
      <c r="AL1237" s="173"/>
      <c r="AM1237" s="330"/>
      <c r="AN1237" s="330"/>
      <c r="AO1237" s="194"/>
      <c r="AP1237" s="330"/>
      <c r="AQ1237" s="330"/>
    </row>
    <row r="1238" spans="2:43">
      <c r="B1238" s="330"/>
      <c r="C1238" s="330"/>
      <c r="D1238" s="330"/>
      <c r="E1238" s="330"/>
      <c r="F1238" s="330"/>
      <c r="G1238" s="330"/>
      <c r="H1238" s="330"/>
      <c r="I1238" s="330"/>
      <c r="J1238" s="330"/>
      <c r="K1238" s="196"/>
      <c r="L1238" s="1118"/>
      <c r="M1238" s="1119"/>
      <c r="N1238" s="1118"/>
      <c r="O1238" s="1119"/>
      <c r="P1238" s="184"/>
      <c r="Q1238" s="184"/>
      <c r="R1238" s="184"/>
      <c r="S1238" s="175"/>
      <c r="T1238" s="175"/>
      <c r="U1238" s="175"/>
      <c r="V1238" s="175"/>
      <c r="W1238" s="175"/>
      <c r="X1238" s="175"/>
      <c r="Y1238" s="175"/>
      <c r="Z1238" s="175"/>
      <c r="AA1238" s="175"/>
      <c r="AB1238" s="175"/>
      <c r="AC1238" s="175"/>
      <c r="AD1238" s="330"/>
      <c r="AE1238" s="330"/>
      <c r="AF1238" s="330"/>
      <c r="AG1238" s="330"/>
      <c r="AH1238" s="330"/>
      <c r="AI1238" s="173"/>
      <c r="AJ1238" s="173"/>
      <c r="AK1238" s="173"/>
      <c r="AL1238" s="173"/>
      <c r="AM1238" s="330"/>
      <c r="AN1238" s="330"/>
      <c r="AO1238" s="194"/>
      <c r="AP1238" s="330"/>
      <c r="AQ1238" s="330"/>
    </row>
    <row r="1239" spans="2:43">
      <c r="B1239" s="330"/>
      <c r="C1239" s="330"/>
      <c r="D1239" s="330"/>
      <c r="E1239" s="330"/>
      <c r="F1239" s="330"/>
      <c r="G1239" s="330"/>
      <c r="H1239" s="330"/>
      <c r="I1239" s="330"/>
      <c r="J1239" s="330"/>
      <c r="K1239" s="196"/>
      <c r="L1239" s="1118"/>
      <c r="M1239" s="1119"/>
      <c r="N1239" s="1118"/>
      <c r="O1239" s="1119"/>
      <c r="P1239" s="184"/>
      <c r="Q1239" s="184"/>
      <c r="R1239" s="184"/>
      <c r="S1239" s="175"/>
      <c r="T1239" s="175"/>
      <c r="U1239" s="175"/>
      <c r="V1239" s="175"/>
      <c r="W1239" s="175"/>
      <c r="X1239" s="175"/>
      <c r="Y1239" s="175"/>
      <c r="Z1239" s="175"/>
      <c r="AA1239" s="175"/>
      <c r="AB1239" s="175"/>
      <c r="AC1239" s="175"/>
      <c r="AD1239" s="330"/>
      <c r="AE1239" s="330"/>
      <c r="AF1239" s="330"/>
      <c r="AG1239" s="330"/>
      <c r="AH1239" s="330"/>
      <c r="AI1239" s="173"/>
      <c r="AJ1239" s="173"/>
      <c r="AK1239" s="173"/>
      <c r="AL1239" s="173"/>
      <c r="AM1239" s="330"/>
      <c r="AN1239" s="330"/>
      <c r="AO1239" s="194"/>
      <c r="AP1239" s="330"/>
      <c r="AQ1239" s="330"/>
    </row>
    <row r="1240" spans="2:43">
      <c r="B1240" s="330"/>
      <c r="C1240" s="330"/>
      <c r="D1240" s="330"/>
      <c r="E1240" s="330"/>
      <c r="F1240" s="330"/>
      <c r="G1240" s="330"/>
      <c r="H1240" s="330"/>
      <c r="I1240" s="330"/>
      <c r="J1240" s="330"/>
      <c r="K1240" s="196"/>
      <c r="L1240" s="1118"/>
      <c r="M1240" s="1119"/>
      <c r="N1240" s="1118"/>
      <c r="O1240" s="1119"/>
      <c r="P1240" s="184"/>
      <c r="Q1240" s="184"/>
      <c r="R1240" s="184"/>
      <c r="S1240" s="175"/>
      <c r="T1240" s="175"/>
      <c r="U1240" s="175"/>
      <c r="V1240" s="175"/>
      <c r="W1240" s="175"/>
      <c r="X1240" s="175"/>
      <c r="Y1240" s="175"/>
      <c r="Z1240" s="175"/>
      <c r="AA1240" s="175"/>
      <c r="AB1240" s="175"/>
      <c r="AC1240" s="175"/>
      <c r="AD1240" s="330"/>
      <c r="AE1240" s="330"/>
      <c r="AF1240" s="330"/>
      <c r="AG1240" s="330"/>
      <c r="AH1240" s="330"/>
      <c r="AI1240" s="173"/>
      <c r="AJ1240" s="173"/>
      <c r="AK1240" s="173"/>
      <c r="AL1240" s="173"/>
      <c r="AM1240" s="330"/>
      <c r="AN1240" s="330"/>
      <c r="AO1240" s="194"/>
      <c r="AP1240" s="330"/>
      <c r="AQ1240" s="330"/>
    </row>
    <row r="1241" spans="2:43">
      <c r="B1241" s="330"/>
      <c r="C1241" s="330"/>
      <c r="D1241" s="330"/>
      <c r="E1241" s="330"/>
      <c r="F1241" s="330"/>
      <c r="G1241" s="330"/>
      <c r="H1241" s="330"/>
      <c r="I1241" s="330"/>
      <c r="J1241" s="330"/>
      <c r="K1241" s="196"/>
      <c r="L1241" s="1118"/>
      <c r="M1241" s="1119"/>
      <c r="N1241" s="1118"/>
      <c r="O1241" s="1119"/>
      <c r="P1241" s="184"/>
      <c r="Q1241" s="184"/>
      <c r="R1241" s="184"/>
      <c r="S1241" s="175"/>
      <c r="T1241" s="175"/>
      <c r="U1241" s="175"/>
      <c r="V1241" s="175"/>
      <c r="W1241" s="175"/>
      <c r="X1241" s="175"/>
      <c r="Y1241" s="175"/>
      <c r="Z1241" s="175"/>
      <c r="AA1241" s="175"/>
      <c r="AB1241" s="175"/>
      <c r="AC1241" s="175"/>
      <c r="AD1241" s="330"/>
      <c r="AE1241" s="330"/>
      <c r="AF1241" s="330"/>
      <c r="AG1241" s="330"/>
      <c r="AH1241" s="330"/>
      <c r="AI1241" s="173"/>
      <c r="AJ1241" s="173"/>
      <c r="AK1241" s="173"/>
      <c r="AL1241" s="173"/>
      <c r="AM1241" s="330"/>
      <c r="AN1241" s="330"/>
      <c r="AO1241" s="194"/>
      <c r="AP1241" s="330"/>
      <c r="AQ1241" s="330"/>
    </row>
    <row r="1242" spans="2:43">
      <c r="B1242" s="330"/>
      <c r="C1242" s="330"/>
      <c r="D1242" s="330"/>
      <c r="E1242" s="330"/>
      <c r="F1242" s="330"/>
      <c r="G1242" s="330"/>
      <c r="H1242" s="330"/>
      <c r="I1242" s="330"/>
      <c r="J1242" s="330"/>
      <c r="K1242" s="196"/>
      <c r="L1242" s="1118"/>
      <c r="M1242" s="1119"/>
      <c r="N1242" s="1118"/>
      <c r="O1242" s="1119"/>
      <c r="P1242" s="184"/>
      <c r="Q1242" s="184"/>
      <c r="R1242" s="184"/>
      <c r="S1242" s="175"/>
      <c r="T1242" s="175"/>
      <c r="U1242" s="175"/>
      <c r="V1242" s="175"/>
      <c r="W1242" s="175"/>
      <c r="X1242" s="175"/>
      <c r="Y1242" s="175"/>
      <c r="Z1242" s="175"/>
      <c r="AA1242" s="175"/>
      <c r="AB1242" s="175"/>
      <c r="AC1242" s="175"/>
      <c r="AD1242" s="330"/>
      <c r="AE1242" s="330"/>
      <c r="AF1242" s="330"/>
      <c r="AG1242" s="330"/>
      <c r="AH1242" s="330"/>
      <c r="AI1242" s="173"/>
      <c r="AJ1242" s="173"/>
      <c r="AK1242" s="173"/>
      <c r="AL1242" s="173"/>
      <c r="AM1242" s="330"/>
      <c r="AN1242" s="330"/>
      <c r="AO1242" s="194"/>
      <c r="AP1242" s="330"/>
      <c r="AQ1242" s="330"/>
    </row>
    <row r="1243" spans="2:43">
      <c r="B1243" s="330"/>
      <c r="C1243" s="330"/>
      <c r="D1243" s="330"/>
      <c r="E1243" s="330"/>
      <c r="F1243" s="330"/>
      <c r="G1243" s="330"/>
      <c r="H1243" s="330"/>
      <c r="I1243" s="330"/>
      <c r="J1243" s="330"/>
      <c r="K1243" s="196"/>
      <c r="L1243" s="1118"/>
      <c r="M1243" s="1119"/>
      <c r="N1243" s="1118"/>
      <c r="O1243" s="1119"/>
      <c r="P1243" s="184"/>
      <c r="Q1243" s="184"/>
      <c r="R1243" s="184"/>
      <c r="S1243" s="175"/>
      <c r="T1243" s="175"/>
      <c r="U1243" s="175"/>
      <c r="V1243" s="175"/>
      <c r="W1243" s="175"/>
      <c r="X1243" s="175"/>
      <c r="Y1243" s="175"/>
      <c r="Z1243" s="175"/>
      <c r="AA1243" s="175"/>
      <c r="AB1243" s="175"/>
      <c r="AC1243" s="175"/>
      <c r="AD1243" s="330"/>
      <c r="AE1243" s="330"/>
      <c r="AF1243" s="330"/>
      <c r="AG1243" s="330"/>
      <c r="AH1243" s="330"/>
      <c r="AI1243" s="173"/>
      <c r="AJ1243" s="173"/>
      <c r="AK1243" s="173"/>
      <c r="AL1243" s="173"/>
      <c r="AM1243" s="330"/>
      <c r="AN1243" s="330"/>
      <c r="AO1243" s="194"/>
      <c r="AP1243" s="330"/>
      <c r="AQ1243" s="330"/>
    </row>
    <row r="1244" spans="2:43">
      <c r="B1244" s="330"/>
      <c r="C1244" s="330"/>
      <c r="D1244" s="330"/>
      <c r="E1244" s="330"/>
      <c r="F1244" s="330"/>
      <c r="G1244" s="330"/>
      <c r="H1244" s="330"/>
      <c r="I1244" s="330"/>
      <c r="J1244" s="330"/>
      <c r="K1244" s="196"/>
      <c r="L1244" s="1118"/>
      <c r="M1244" s="1119"/>
      <c r="N1244" s="1118"/>
      <c r="O1244" s="1119"/>
      <c r="P1244" s="184"/>
      <c r="Q1244" s="184"/>
      <c r="R1244" s="184"/>
      <c r="S1244" s="175"/>
      <c r="T1244" s="175"/>
      <c r="U1244" s="175"/>
      <c r="V1244" s="175"/>
      <c r="W1244" s="175"/>
      <c r="X1244" s="175"/>
      <c r="Y1244" s="175"/>
      <c r="Z1244" s="175"/>
      <c r="AA1244" s="175"/>
      <c r="AB1244" s="175"/>
      <c r="AC1244" s="175"/>
      <c r="AD1244" s="330"/>
      <c r="AE1244" s="330"/>
      <c r="AF1244" s="330"/>
      <c r="AG1244" s="330"/>
      <c r="AH1244" s="330"/>
      <c r="AI1244" s="173"/>
      <c r="AJ1244" s="173"/>
      <c r="AK1244" s="173"/>
      <c r="AL1244" s="173"/>
      <c r="AM1244" s="330"/>
      <c r="AN1244" s="330"/>
      <c r="AO1244" s="194"/>
      <c r="AP1244" s="330"/>
      <c r="AQ1244" s="330"/>
    </row>
    <row r="1245" spans="2:43">
      <c r="B1245" s="330"/>
      <c r="C1245" s="330"/>
      <c r="D1245" s="330"/>
      <c r="E1245" s="330"/>
      <c r="F1245" s="330"/>
      <c r="G1245" s="330"/>
      <c r="H1245" s="330"/>
      <c r="I1245" s="330"/>
      <c r="J1245" s="330"/>
      <c r="K1245" s="196"/>
      <c r="L1245" s="1118"/>
      <c r="M1245" s="1119"/>
      <c r="N1245" s="1118"/>
      <c r="O1245" s="1119"/>
      <c r="P1245" s="184"/>
      <c r="Q1245" s="184"/>
      <c r="R1245" s="184"/>
      <c r="S1245" s="175"/>
      <c r="T1245" s="175"/>
      <c r="U1245" s="175"/>
      <c r="V1245" s="175"/>
      <c r="W1245" s="175"/>
      <c r="X1245" s="175"/>
      <c r="Y1245" s="175"/>
      <c r="Z1245" s="175"/>
      <c r="AA1245" s="175"/>
      <c r="AB1245" s="175"/>
      <c r="AC1245" s="175"/>
      <c r="AD1245" s="330"/>
      <c r="AE1245" s="330"/>
      <c r="AF1245" s="330"/>
      <c r="AG1245" s="330"/>
      <c r="AH1245" s="330"/>
      <c r="AI1245" s="173"/>
      <c r="AJ1245" s="173"/>
      <c r="AK1245" s="173"/>
      <c r="AL1245" s="173"/>
      <c r="AM1245" s="330"/>
      <c r="AN1245" s="330"/>
      <c r="AO1245" s="194"/>
      <c r="AP1245" s="330"/>
      <c r="AQ1245" s="330"/>
    </row>
    <row r="1246" spans="2:43">
      <c r="B1246" s="330"/>
      <c r="C1246" s="330"/>
      <c r="D1246" s="330"/>
      <c r="E1246" s="330"/>
      <c r="F1246" s="330"/>
      <c r="G1246" s="330"/>
      <c r="H1246" s="330"/>
      <c r="I1246" s="330"/>
      <c r="J1246" s="330"/>
      <c r="K1246" s="196"/>
      <c r="L1246" s="1118"/>
      <c r="M1246" s="1119"/>
      <c r="N1246" s="1118"/>
      <c r="O1246" s="1119"/>
      <c r="P1246" s="184"/>
      <c r="Q1246" s="184"/>
      <c r="R1246" s="184"/>
      <c r="S1246" s="175"/>
      <c r="T1246" s="175"/>
      <c r="U1246" s="175"/>
      <c r="V1246" s="175"/>
      <c r="W1246" s="175"/>
      <c r="X1246" s="175"/>
      <c r="Y1246" s="175"/>
      <c r="Z1246" s="175"/>
      <c r="AA1246" s="175"/>
      <c r="AB1246" s="175"/>
      <c r="AC1246" s="175"/>
      <c r="AD1246" s="330"/>
      <c r="AE1246" s="330"/>
      <c r="AF1246" s="330"/>
      <c r="AG1246" s="330"/>
      <c r="AH1246" s="330"/>
      <c r="AI1246" s="173"/>
      <c r="AJ1246" s="173"/>
      <c r="AK1246" s="173"/>
      <c r="AL1246" s="173"/>
      <c r="AM1246" s="330"/>
      <c r="AN1246" s="330"/>
      <c r="AO1246" s="194"/>
      <c r="AP1246" s="330"/>
      <c r="AQ1246" s="330"/>
    </row>
    <row r="1247" spans="2:43">
      <c r="B1247" s="330"/>
      <c r="C1247" s="330"/>
      <c r="D1247" s="330"/>
      <c r="E1247" s="330"/>
      <c r="F1247" s="330"/>
      <c r="G1247" s="330"/>
      <c r="H1247" s="330"/>
      <c r="I1247" s="330"/>
      <c r="J1247" s="330"/>
      <c r="K1247" s="196"/>
      <c r="L1247" s="1118"/>
      <c r="M1247" s="1119"/>
      <c r="N1247" s="1118"/>
      <c r="O1247" s="1119"/>
      <c r="P1247" s="184"/>
      <c r="Q1247" s="184"/>
      <c r="R1247" s="184"/>
      <c r="S1247" s="175"/>
      <c r="T1247" s="175"/>
      <c r="U1247" s="175"/>
      <c r="V1247" s="175"/>
      <c r="W1247" s="175"/>
      <c r="X1247" s="175"/>
      <c r="Y1247" s="175"/>
      <c r="Z1247" s="175"/>
      <c r="AA1247" s="175"/>
      <c r="AB1247" s="175"/>
      <c r="AC1247" s="175"/>
      <c r="AD1247" s="330"/>
      <c r="AE1247" s="330"/>
      <c r="AF1247" s="330"/>
      <c r="AG1247" s="330"/>
      <c r="AH1247" s="330"/>
      <c r="AI1247" s="173"/>
      <c r="AJ1247" s="173"/>
      <c r="AK1247" s="173"/>
      <c r="AL1247" s="173"/>
      <c r="AM1247" s="330"/>
      <c r="AN1247" s="330"/>
      <c r="AO1247" s="194"/>
      <c r="AP1247" s="330"/>
      <c r="AQ1247" s="330"/>
    </row>
    <row r="1248" spans="2:43">
      <c r="B1248" s="330"/>
      <c r="C1248" s="330"/>
      <c r="D1248" s="330"/>
      <c r="E1248" s="330"/>
      <c r="F1248" s="330"/>
      <c r="G1248" s="330"/>
      <c r="H1248" s="330"/>
      <c r="I1248" s="330"/>
      <c r="J1248" s="330"/>
      <c r="K1248" s="196"/>
      <c r="L1248" s="1118"/>
      <c r="M1248" s="1119"/>
      <c r="N1248" s="1118"/>
      <c r="O1248" s="1119"/>
      <c r="P1248" s="184"/>
      <c r="Q1248" s="184"/>
      <c r="R1248" s="184"/>
      <c r="S1248" s="175"/>
      <c r="T1248" s="175"/>
      <c r="U1248" s="175"/>
      <c r="V1248" s="175"/>
      <c r="W1248" s="175"/>
      <c r="X1248" s="175"/>
      <c r="Y1248" s="175"/>
      <c r="Z1248" s="175"/>
      <c r="AA1248" s="175"/>
      <c r="AB1248" s="175"/>
      <c r="AC1248" s="175"/>
      <c r="AD1248" s="330"/>
      <c r="AE1248" s="330"/>
      <c r="AF1248" s="330"/>
      <c r="AG1248" s="330"/>
      <c r="AH1248" s="330"/>
      <c r="AI1248" s="173"/>
      <c r="AJ1248" s="173"/>
      <c r="AK1248" s="173"/>
      <c r="AL1248" s="173"/>
      <c r="AM1248" s="330"/>
      <c r="AN1248" s="330"/>
      <c r="AO1248" s="194"/>
      <c r="AP1248" s="330"/>
      <c r="AQ1248" s="330"/>
    </row>
    <row r="1249" spans="2:43">
      <c r="B1249" s="330"/>
      <c r="C1249" s="330"/>
      <c r="D1249" s="330"/>
      <c r="E1249" s="330"/>
      <c r="F1249" s="330"/>
      <c r="G1249" s="330"/>
      <c r="H1249" s="330"/>
      <c r="I1249" s="330"/>
      <c r="J1249" s="330"/>
      <c r="K1249" s="196"/>
      <c r="L1249" s="1118"/>
      <c r="M1249" s="1119"/>
      <c r="N1249" s="1118"/>
      <c r="O1249" s="1119"/>
      <c r="P1249" s="184"/>
      <c r="Q1249" s="184"/>
      <c r="R1249" s="184"/>
      <c r="S1249" s="175"/>
      <c r="T1249" s="175"/>
      <c r="U1249" s="175"/>
      <c r="V1249" s="175"/>
      <c r="W1249" s="175"/>
      <c r="X1249" s="175"/>
      <c r="Y1249" s="175"/>
      <c r="Z1249" s="175"/>
      <c r="AA1249" s="175"/>
      <c r="AB1249" s="175"/>
      <c r="AC1249" s="175"/>
      <c r="AD1249" s="330"/>
      <c r="AE1249" s="330"/>
      <c r="AF1249" s="330"/>
      <c r="AG1249" s="330"/>
      <c r="AH1249" s="330"/>
      <c r="AI1249" s="173"/>
      <c r="AJ1249" s="173"/>
      <c r="AK1249" s="173"/>
      <c r="AL1249" s="173"/>
      <c r="AM1249" s="330"/>
      <c r="AN1249" s="330"/>
      <c r="AO1249" s="194"/>
      <c r="AP1249" s="330"/>
      <c r="AQ1249" s="330"/>
    </row>
    <row r="1250" spans="2:43">
      <c r="B1250" s="330"/>
      <c r="C1250" s="330"/>
      <c r="D1250" s="330"/>
      <c r="E1250" s="330"/>
      <c r="F1250" s="330"/>
      <c r="G1250" s="330"/>
      <c r="H1250" s="330"/>
      <c r="I1250" s="330"/>
      <c r="J1250" s="330"/>
      <c r="K1250" s="196"/>
      <c r="L1250" s="1118"/>
      <c r="M1250" s="1119"/>
      <c r="N1250" s="1118"/>
      <c r="O1250" s="1119"/>
      <c r="P1250" s="184"/>
      <c r="Q1250" s="184"/>
      <c r="R1250" s="184"/>
      <c r="S1250" s="175"/>
      <c r="T1250" s="175"/>
      <c r="U1250" s="175"/>
      <c r="V1250" s="175"/>
      <c r="W1250" s="175"/>
      <c r="X1250" s="175"/>
      <c r="Y1250" s="175"/>
      <c r="Z1250" s="175"/>
      <c r="AA1250" s="175"/>
      <c r="AB1250" s="175"/>
      <c r="AC1250" s="175"/>
      <c r="AD1250" s="330"/>
      <c r="AE1250" s="330"/>
      <c r="AF1250" s="330"/>
      <c r="AG1250" s="330"/>
      <c r="AH1250" s="330"/>
      <c r="AI1250" s="173"/>
      <c r="AJ1250" s="173"/>
      <c r="AK1250" s="173"/>
      <c r="AL1250" s="173"/>
      <c r="AM1250" s="330"/>
      <c r="AN1250" s="330"/>
      <c r="AO1250" s="194"/>
      <c r="AP1250" s="330"/>
      <c r="AQ1250" s="330"/>
    </row>
    <row r="1251" spans="2:43">
      <c r="B1251" s="330"/>
      <c r="C1251" s="330"/>
      <c r="D1251" s="330"/>
      <c r="E1251" s="330"/>
      <c r="F1251" s="330"/>
      <c r="G1251" s="330"/>
      <c r="H1251" s="330"/>
      <c r="I1251" s="330"/>
      <c r="J1251" s="330"/>
      <c r="K1251" s="196"/>
      <c r="L1251" s="1118"/>
      <c r="M1251" s="1119"/>
      <c r="N1251" s="1118"/>
      <c r="O1251" s="1119"/>
      <c r="P1251" s="184"/>
      <c r="Q1251" s="184"/>
      <c r="R1251" s="184"/>
      <c r="S1251" s="175"/>
      <c r="T1251" s="175"/>
      <c r="U1251" s="175"/>
      <c r="V1251" s="175"/>
      <c r="W1251" s="175"/>
      <c r="X1251" s="175"/>
      <c r="Y1251" s="175"/>
      <c r="Z1251" s="175"/>
      <c r="AA1251" s="175"/>
      <c r="AB1251" s="175"/>
      <c r="AC1251" s="175"/>
      <c r="AD1251" s="330"/>
      <c r="AE1251" s="330"/>
      <c r="AF1251" s="330"/>
      <c r="AG1251" s="330"/>
      <c r="AH1251" s="330"/>
      <c r="AI1251" s="173"/>
      <c r="AJ1251" s="173"/>
      <c r="AK1251" s="173"/>
      <c r="AL1251" s="173"/>
      <c r="AM1251" s="330"/>
      <c r="AN1251" s="330"/>
      <c r="AO1251" s="194"/>
      <c r="AP1251" s="330"/>
      <c r="AQ1251" s="330"/>
    </row>
    <row r="1252" spans="2:43">
      <c r="B1252" s="330"/>
      <c r="C1252" s="330"/>
      <c r="D1252" s="330"/>
      <c r="E1252" s="330"/>
      <c r="F1252" s="330"/>
      <c r="G1252" s="330"/>
      <c r="H1252" s="330"/>
      <c r="I1252" s="330"/>
      <c r="J1252" s="330"/>
      <c r="K1252" s="196"/>
      <c r="L1252" s="1118"/>
      <c r="M1252" s="1119"/>
      <c r="N1252" s="1118"/>
      <c r="O1252" s="1119"/>
      <c r="P1252" s="184"/>
      <c r="Q1252" s="184"/>
      <c r="R1252" s="184"/>
      <c r="S1252" s="175"/>
      <c r="T1252" s="175"/>
      <c r="U1252" s="175"/>
      <c r="V1252" s="175"/>
      <c r="W1252" s="175"/>
      <c r="X1252" s="175"/>
      <c r="Y1252" s="175"/>
      <c r="Z1252" s="175"/>
      <c r="AA1252" s="175"/>
      <c r="AB1252" s="175"/>
      <c r="AC1252" s="175"/>
      <c r="AD1252" s="330"/>
      <c r="AE1252" s="330"/>
      <c r="AF1252" s="330"/>
      <c r="AG1252" s="330"/>
      <c r="AH1252" s="330"/>
      <c r="AI1252" s="173"/>
      <c r="AJ1252" s="173"/>
      <c r="AK1252" s="173"/>
      <c r="AL1252" s="173"/>
      <c r="AM1252" s="330"/>
      <c r="AN1252" s="330"/>
      <c r="AO1252" s="194"/>
      <c r="AP1252" s="330"/>
      <c r="AQ1252" s="330"/>
    </row>
    <row r="1253" spans="2:43">
      <c r="B1253" s="330"/>
      <c r="C1253" s="330"/>
      <c r="D1253" s="330"/>
      <c r="E1253" s="330"/>
      <c r="F1253" s="330"/>
      <c r="G1253" s="330"/>
      <c r="H1253" s="330"/>
      <c r="I1253" s="330"/>
      <c r="J1253" s="330"/>
      <c r="K1253" s="196"/>
      <c r="L1253" s="1118"/>
      <c r="M1253" s="1119"/>
      <c r="N1253" s="1118"/>
      <c r="O1253" s="1119"/>
      <c r="P1253" s="184"/>
      <c r="Q1253" s="184"/>
      <c r="R1253" s="184"/>
      <c r="S1253" s="175"/>
      <c r="T1253" s="175"/>
      <c r="U1253" s="175"/>
      <c r="V1253" s="175"/>
      <c r="W1253" s="175"/>
      <c r="X1253" s="175"/>
      <c r="Y1253" s="175"/>
      <c r="Z1253" s="175"/>
      <c r="AA1253" s="175"/>
      <c r="AB1253" s="175"/>
      <c r="AC1253" s="175"/>
      <c r="AD1253" s="330"/>
      <c r="AE1253" s="330"/>
      <c r="AF1253" s="330"/>
      <c r="AG1253" s="330"/>
      <c r="AH1253" s="330"/>
      <c r="AI1253" s="173"/>
      <c r="AJ1253" s="173"/>
      <c r="AK1253" s="173"/>
      <c r="AL1253" s="173"/>
      <c r="AM1253" s="330"/>
      <c r="AN1253" s="330"/>
      <c r="AO1253" s="194"/>
      <c r="AP1253" s="330"/>
      <c r="AQ1253" s="330"/>
    </row>
    <row r="1254" spans="2:43">
      <c r="B1254" s="330"/>
      <c r="C1254" s="330"/>
      <c r="D1254" s="330"/>
      <c r="E1254" s="330"/>
      <c r="F1254" s="330"/>
      <c r="G1254" s="330"/>
      <c r="H1254" s="330"/>
      <c r="I1254" s="330"/>
      <c r="J1254" s="330"/>
      <c r="K1254" s="196"/>
      <c r="L1254" s="1118"/>
      <c r="M1254" s="1119"/>
      <c r="N1254" s="1118"/>
      <c r="O1254" s="1119"/>
      <c r="P1254" s="184"/>
      <c r="Q1254" s="184"/>
      <c r="R1254" s="184"/>
      <c r="S1254" s="175"/>
      <c r="T1254" s="175"/>
      <c r="U1254" s="175"/>
      <c r="V1254" s="175"/>
      <c r="W1254" s="175"/>
      <c r="X1254" s="175"/>
      <c r="Y1254" s="175"/>
      <c r="Z1254" s="175"/>
      <c r="AA1254" s="175"/>
      <c r="AB1254" s="175"/>
      <c r="AC1254" s="175"/>
      <c r="AD1254" s="330"/>
      <c r="AE1254" s="330"/>
      <c r="AF1254" s="330"/>
      <c r="AG1254" s="330"/>
      <c r="AH1254" s="330"/>
      <c r="AI1254" s="173"/>
      <c r="AJ1254" s="173"/>
      <c r="AK1254" s="173"/>
      <c r="AL1254" s="173"/>
      <c r="AM1254" s="330"/>
      <c r="AN1254" s="330"/>
      <c r="AO1254" s="194"/>
      <c r="AP1254" s="330"/>
      <c r="AQ1254" s="330"/>
    </row>
    <row r="1255" spans="2:43">
      <c r="B1255" s="330"/>
      <c r="C1255" s="330"/>
      <c r="D1255" s="330"/>
      <c r="E1255" s="330"/>
      <c r="F1255" s="330"/>
      <c r="G1255" s="330"/>
      <c r="H1255" s="330"/>
      <c r="I1255" s="330"/>
      <c r="J1255" s="330"/>
      <c r="K1255" s="196"/>
      <c r="L1255" s="1118"/>
      <c r="M1255" s="1119"/>
      <c r="N1255" s="1118"/>
      <c r="O1255" s="1119"/>
      <c r="P1255" s="184"/>
      <c r="Q1255" s="184"/>
      <c r="R1255" s="184"/>
      <c r="S1255" s="175"/>
      <c r="T1255" s="175"/>
      <c r="U1255" s="175"/>
      <c r="V1255" s="175"/>
      <c r="W1255" s="175"/>
      <c r="X1255" s="175"/>
      <c r="Y1255" s="175"/>
      <c r="Z1255" s="175"/>
      <c r="AA1255" s="175"/>
      <c r="AB1255" s="175"/>
      <c r="AC1255" s="175"/>
      <c r="AD1255" s="330"/>
      <c r="AE1255" s="330"/>
      <c r="AF1255" s="330"/>
      <c r="AG1255" s="330"/>
      <c r="AH1255" s="330"/>
      <c r="AI1255" s="173"/>
      <c r="AJ1255" s="173"/>
      <c r="AK1255" s="173"/>
      <c r="AL1255" s="173"/>
      <c r="AM1255" s="330"/>
      <c r="AN1255" s="330"/>
      <c r="AO1255" s="194"/>
      <c r="AP1255" s="330"/>
      <c r="AQ1255" s="330"/>
    </row>
    <row r="1256" spans="2:43">
      <c r="B1256" s="330"/>
      <c r="C1256" s="330"/>
      <c r="D1256" s="330"/>
      <c r="E1256" s="330"/>
      <c r="F1256" s="330"/>
      <c r="G1256" s="330"/>
      <c r="H1256" s="330"/>
      <c r="I1256" s="330"/>
      <c r="J1256" s="330"/>
      <c r="K1256" s="196"/>
      <c r="L1256" s="1118"/>
      <c r="M1256" s="1119"/>
      <c r="N1256" s="1118"/>
      <c r="O1256" s="1119"/>
      <c r="P1256" s="184"/>
      <c r="Q1256" s="184"/>
      <c r="R1256" s="184"/>
      <c r="S1256" s="175"/>
      <c r="T1256" s="175"/>
      <c r="U1256" s="175"/>
      <c r="V1256" s="175"/>
      <c r="W1256" s="175"/>
      <c r="X1256" s="175"/>
      <c r="Y1256" s="175"/>
      <c r="Z1256" s="175"/>
      <c r="AA1256" s="175"/>
      <c r="AB1256" s="175"/>
      <c r="AC1256" s="175"/>
      <c r="AD1256" s="330"/>
      <c r="AE1256" s="330"/>
      <c r="AF1256" s="330"/>
      <c r="AG1256" s="330"/>
      <c r="AH1256" s="330"/>
      <c r="AI1256" s="173"/>
      <c r="AJ1256" s="173"/>
      <c r="AK1256" s="173"/>
      <c r="AL1256" s="173"/>
      <c r="AM1256" s="330"/>
      <c r="AN1256" s="330"/>
      <c r="AO1256" s="194"/>
      <c r="AP1256" s="330"/>
      <c r="AQ1256" s="330"/>
    </row>
    <row r="1257" spans="2:43">
      <c r="B1257" s="330"/>
      <c r="C1257" s="330"/>
      <c r="D1257" s="330"/>
      <c r="E1257" s="330"/>
      <c r="F1257" s="330"/>
      <c r="G1257" s="330"/>
      <c r="H1257" s="330"/>
      <c r="I1257" s="330"/>
      <c r="J1257" s="330"/>
      <c r="K1257" s="196"/>
      <c r="L1257" s="1118"/>
      <c r="M1257" s="1119"/>
      <c r="N1257" s="1118"/>
      <c r="O1257" s="1119"/>
      <c r="P1257" s="184"/>
      <c r="Q1257" s="184"/>
      <c r="R1257" s="184"/>
      <c r="S1257" s="175"/>
      <c r="T1257" s="175"/>
      <c r="U1257" s="175"/>
      <c r="V1257" s="175"/>
      <c r="W1257" s="175"/>
      <c r="X1257" s="175"/>
      <c r="Y1257" s="175"/>
      <c r="Z1257" s="175"/>
      <c r="AA1257" s="175"/>
      <c r="AB1257" s="175"/>
      <c r="AC1257" s="175"/>
      <c r="AD1257" s="330"/>
      <c r="AE1257" s="330"/>
      <c r="AF1257" s="330"/>
      <c r="AG1257" s="330"/>
      <c r="AH1257" s="330"/>
      <c r="AI1257" s="173"/>
      <c r="AJ1257" s="173"/>
      <c r="AK1257" s="173"/>
      <c r="AL1257" s="173"/>
      <c r="AM1257" s="330"/>
      <c r="AN1257" s="330"/>
      <c r="AO1257" s="194"/>
      <c r="AP1257" s="330"/>
      <c r="AQ1257" s="330"/>
    </row>
    <row r="1258" spans="2:43">
      <c r="B1258" s="330"/>
      <c r="C1258" s="330"/>
      <c r="D1258" s="330"/>
      <c r="E1258" s="330"/>
      <c r="F1258" s="330"/>
      <c r="G1258" s="330"/>
      <c r="H1258" s="330"/>
      <c r="I1258" s="330"/>
      <c r="J1258" s="330"/>
      <c r="K1258" s="196"/>
      <c r="L1258" s="1118"/>
      <c r="M1258" s="1119"/>
      <c r="N1258" s="1118"/>
      <c r="O1258" s="1119"/>
      <c r="P1258" s="184"/>
      <c r="Q1258" s="184"/>
      <c r="R1258" s="184"/>
      <c r="S1258" s="175"/>
      <c r="T1258" s="175"/>
      <c r="U1258" s="175"/>
      <c r="V1258" s="175"/>
      <c r="W1258" s="175"/>
      <c r="X1258" s="175"/>
      <c r="Y1258" s="175"/>
      <c r="Z1258" s="175"/>
      <c r="AA1258" s="175"/>
      <c r="AB1258" s="175"/>
      <c r="AC1258" s="175"/>
      <c r="AD1258" s="330"/>
      <c r="AE1258" s="330"/>
      <c r="AF1258" s="330"/>
      <c r="AG1258" s="330"/>
      <c r="AH1258" s="330"/>
      <c r="AI1258" s="173"/>
      <c r="AJ1258" s="173"/>
      <c r="AK1258" s="173"/>
      <c r="AL1258" s="173"/>
      <c r="AM1258" s="330"/>
      <c r="AN1258" s="330"/>
      <c r="AO1258" s="194"/>
      <c r="AP1258" s="330"/>
      <c r="AQ1258" s="330"/>
    </row>
    <row r="1259" spans="2:43">
      <c r="B1259" s="330"/>
      <c r="C1259" s="330"/>
      <c r="D1259" s="330"/>
      <c r="E1259" s="330"/>
      <c r="F1259" s="330"/>
      <c r="G1259" s="330"/>
      <c r="H1259" s="330"/>
      <c r="I1259" s="330"/>
      <c r="J1259" s="330"/>
      <c r="K1259" s="196"/>
      <c r="L1259" s="1118"/>
      <c r="M1259" s="1119"/>
      <c r="N1259" s="1118"/>
      <c r="O1259" s="1119"/>
      <c r="P1259" s="184"/>
      <c r="Q1259" s="184"/>
      <c r="R1259" s="184"/>
      <c r="S1259" s="175"/>
      <c r="T1259" s="175"/>
      <c r="U1259" s="175"/>
      <c r="V1259" s="175"/>
      <c r="W1259" s="175"/>
      <c r="X1259" s="175"/>
      <c r="Y1259" s="175"/>
      <c r="Z1259" s="175"/>
      <c r="AA1259" s="175"/>
      <c r="AB1259" s="175"/>
      <c r="AC1259" s="175"/>
      <c r="AD1259" s="330"/>
      <c r="AE1259" s="330"/>
      <c r="AF1259" s="330"/>
      <c r="AG1259" s="330"/>
      <c r="AH1259" s="330"/>
      <c r="AI1259" s="173"/>
      <c r="AJ1259" s="173"/>
      <c r="AK1259" s="173"/>
      <c r="AL1259" s="173"/>
      <c r="AM1259" s="330"/>
      <c r="AN1259" s="330"/>
      <c r="AO1259" s="194"/>
      <c r="AP1259" s="330"/>
      <c r="AQ1259" s="330"/>
    </row>
    <row r="1260" spans="2:43">
      <c r="B1260" s="330"/>
      <c r="C1260" s="330"/>
      <c r="D1260" s="330"/>
      <c r="E1260" s="330"/>
      <c r="F1260" s="330"/>
      <c r="G1260" s="330"/>
      <c r="H1260" s="330"/>
      <c r="I1260" s="330"/>
      <c r="J1260" s="330"/>
      <c r="K1260" s="196"/>
      <c r="L1260" s="1118"/>
      <c r="M1260" s="1119"/>
      <c r="N1260" s="1118"/>
      <c r="O1260" s="1119"/>
      <c r="P1260" s="184"/>
      <c r="Q1260" s="184"/>
      <c r="R1260" s="184"/>
      <c r="S1260" s="175"/>
      <c r="T1260" s="175"/>
      <c r="U1260" s="175"/>
      <c r="V1260" s="175"/>
      <c r="W1260" s="175"/>
      <c r="X1260" s="175"/>
      <c r="Y1260" s="175"/>
      <c r="Z1260" s="175"/>
      <c r="AA1260" s="175"/>
      <c r="AB1260" s="175"/>
      <c r="AC1260" s="175"/>
      <c r="AD1260" s="330"/>
      <c r="AE1260" s="330"/>
      <c r="AF1260" s="330"/>
      <c r="AG1260" s="330"/>
      <c r="AH1260" s="330"/>
      <c r="AI1260" s="173"/>
      <c r="AJ1260" s="173"/>
      <c r="AK1260" s="173"/>
      <c r="AL1260" s="173"/>
      <c r="AM1260" s="330"/>
      <c r="AN1260" s="330"/>
      <c r="AO1260" s="194"/>
      <c r="AP1260" s="330"/>
      <c r="AQ1260" s="330"/>
    </row>
    <row r="1261" spans="2:43">
      <c r="B1261" s="330"/>
      <c r="C1261" s="330"/>
      <c r="D1261" s="330"/>
      <c r="E1261" s="330"/>
      <c r="F1261" s="330"/>
      <c r="G1261" s="330"/>
      <c r="H1261" s="330"/>
      <c r="I1261" s="330"/>
      <c r="J1261" s="330"/>
      <c r="K1261" s="196"/>
      <c r="L1261" s="1118"/>
      <c r="M1261" s="1119"/>
      <c r="N1261" s="1118"/>
      <c r="O1261" s="1119"/>
      <c r="P1261" s="184"/>
      <c r="Q1261" s="184"/>
      <c r="R1261" s="184"/>
      <c r="S1261" s="175"/>
      <c r="T1261" s="175"/>
      <c r="U1261" s="175"/>
      <c r="V1261" s="175"/>
      <c r="W1261" s="175"/>
      <c r="X1261" s="175"/>
      <c r="Y1261" s="175"/>
      <c r="Z1261" s="175"/>
      <c r="AA1261" s="175"/>
      <c r="AB1261" s="175"/>
      <c r="AC1261" s="175"/>
      <c r="AD1261" s="330"/>
      <c r="AE1261" s="330"/>
      <c r="AF1261" s="330"/>
      <c r="AG1261" s="330"/>
      <c r="AH1261" s="330"/>
      <c r="AI1261" s="173"/>
      <c r="AJ1261" s="173"/>
      <c r="AK1261" s="173"/>
      <c r="AL1261" s="173"/>
      <c r="AM1261" s="330"/>
      <c r="AN1261" s="330"/>
      <c r="AO1261" s="194"/>
      <c r="AP1261" s="330"/>
      <c r="AQ1261" s="330"/>
    </row>
    <row r="1262" spans="2:43">
      <c r="B1262" s="330"/>
      <c r="C1262" s="330"/>
      <c r="D1262" s="330"/>
      <c r="E1262" s="330"/>
      <c r="F1262" s="330"/>
      <c r="G1262" s="330"/>
      <c r="H1262" s="330"/>
      <c r="I1262" s="330"/>
      <c r="J1262" s="330"/>
      <c r="K1262" s="196"/>
      <c r="L1262" s="1118"/>
      <c r="M1262" s="1119"/>
      <c r="N1262" s="1118"/>
      <c r="O1262" s="1119"/>
      <c r="P1262" s="184"/>
      <c r="Q1262" s="184"/>
      <c r="R1262" s="184"/>
      <c r="S1262" s="175"/>
      <c r="T1262" s="175"/>
      <c r="U1262" s="175"/>
      <c r="V1262" s="175"/>
      <c r="W1262" s="175"/>
      <c r="X1262" s="175"/>
      <c r="Y1262" s="175"/>
      <c r="Z1262" s="175"/>
      <c r="AA1262" s="175"/>
      <c r="AB1262" s="175"/>
      <c r="AC1262" s="175"/>
      <c r="AD1262" s="330"/>
      <c r="AE1262" s="330"/>
      <c r="AF1262" s="330"/>
      <c r="AG1262" s="330"/>
      <c r="AH1262" s="330"/>
      <c r="AI1262" s="173"/>
      <c r="AJ1262" s="173"/>
      <c r="AK1262" s="173"/>
      <c r="AL1262" s="173"/>
      <c r="AM1262" s="330"/>
      <c r="AN1262" s="330"/>
      <c r="AO1262" s="194"/>
      <c r="AP1262" s="330"/>
      <c r="AQ1262" s="330"/>
    </row>
    <row r="1263" spans="2:43">
      <c r="B1263" s="330"/>
      <c r="C1263" s="330"/>
      <c r="D1263" s="330"/>
      <c r="E1263" s="330"/>
      <c r="F1263" s="330"/>
      <c r="G1263" s="330"/>
      <c r="H1263" s="330"/>
      <c r="I1263" s="330"/>
      <c r="J1263" s="330"/>
      <c r="K1263" s="196"/>
      <c r="L1263" s="1118"/>
      <c r="M1263" s="1119"/>
      <c r="N1263" s="1118"/>
      <c r="O1263" s="1119"/>
      <c r="P1263" s="184"/>
      <c r="Q1263" s="184"/>
      <c r="R1263" s="184"/>
      <c r="S1263" s="175"/>
      <c r="T1263" s="175"/>
      <c r="U1263" s="175"/>
      <c r="V1263" s="175"/>
      <c r="W1263" s="175"/>
      <c r="X1263" s="175"/>
      <c r="Y1263" s="175"/>
      <c r="Z1263" s="175"/>
      <c r="AA1263" s="175"/>
      <c r="AB1263" s="175"/>
      <c r="AC1263" s="175"/>
      <c r="AD1263" s="330"/>
      <c r="AE1263" s="330"/>
      <c r="AF1263" s="330"/>
      <c r="AG1263" s="330"/>
      <c r="AH1263" s="330"/>
      <c r="AI1263" s="173"/>
      <c r="AJ1263" s="173"/>
      <c r="AK1263" s="173"/>
      <c r="AL1263" s="173"/>
      <c r="AM1263" s="330"/>
      <c r="AN1263" s="330"/>
      <c r="AO1263" s="194"/>
      <c r="AP1263" s="330"/>
      <c r="AQ1263" s="330"/>
    </row>
    <row r="1264" spans="2:43">
      <c r="B1264" s="330"/>
      <c r="C1264" s="330"/>
      <c r="D1264" s="330"/>
      <c r="E1264" s="330"/>
      <c r="F1264" s="330"/>
      <c r="G1264" s="330"/>
      <c r="H1264" s="330"/>
      <c r="I1264" s="330"/>
      <c r="J1264" s="330"/>
      <c r="K1264" s="196"/>
      <c r="L1264" s="1118"/>
      <c r="M1264" s="1119"/>
      <c r="N1264" s="1118"/>
      <c r="O1264" s="1119"/>
      <c r="P1264" s="184"/>
      <c r="Q1264" s="184"/>
      <c r="R1264" s="184"/>
      <c r="S1264" s="175"/>
      <c r="T1264" s="175"/>
      <c r="U1264" s="175"/>
      <c r="V1264" s="175"/>
      <c r="W1264" s="175"/>
      <c r="X1264" s="175"/>
      <c r="Y1264" s="175"/>
      <c r="Z1264" s="175"/>
      <c r="AA1264" s="175"/>
      <c r="AB1264" s="175"/>
      <c r="AC1264" s="175"/>
      <c r="AD1264" s="330"/>
      <c r="AE1264" s="330"/>
      <c r="AF1264" s="330"/>
      <c r="AG1264" s="330"/>
      <c r="AH1264" s="330"/>
      <c r="AI1264" s="173"/>
      <c r="AJ1264" s="173"/>
      <c r="AK1264" s="173"/>
      <c r="AL1264" s="173"/>
      <c r="AM1264" s="330"/>
      <c r="AN1264" s="330"/>
      <c r="AO1264" s="194"/>
      <c r="AP1264" s="330"/>
      <c r="AQ1264" s="330"/>
    </row>
    <row r="1265" spans="2:43">
      <c r="B1265" s="330"/>
      <c r="C1265" s="330"/>
      <c r="D1265" s="330"/>
      <c r="E1265" s="330"/>
      <c r="F1265" s="330"/>
      <c r="G1265" s="330"/>
      <c r="H1265" s="330"/>
      <c r="I1265" s="330"/>
      <c r="J1265" s="330"/>
      <c r="K1265" s="196"/>
      <c r="L1265" s="1118"/>
      <c r="M1265" s="1119"/>
      <c r="N1265" s="1118"/>
      <c r="O1265" s="1119"/>
      <c r="P1265" s="184"/>
      <c r="Q1265" s="184"/>
      <c r="R1265" s="184"/>
      <c r="S1265" s="175"/>
      <c r="T1265" s="175"/>
      <c r="U1265" s="175"/>
      <c r="V1265" s="175"/>
      <c r="W1265" s="175"/>
      <c r="X1265" s="175"/>
      <c r="Y1265" s="175"/>
      <c r="Z1265" s="175"/>
      <c r="AA1265" s="175"/>
      <c r="AB1265" s="175"/>
      <c r="AC1265" s="175"/>
      <c r="AD1265" s="330"/>
      <c r="AE1265" s="330"/>
      <c r="AF1265" s="330"/>
      <c r="AG1265" s="330"/>
      <c r="AH1265" s="330"/>
      <c r="AI1265" s="173"/>
      <c r="AJ1265" s="173"/>
      <c r="AK1265" s="173"/>
      <c r="AL1265" s="173"/>
      <c r="AM1265" s="330"/>
      <c r="AN1265" s="330"/>
      <c r="AO1265" s="194"/>
      <c r="AP1265" s="330"/>
      <c r="AQ1265" s="330"/>
    </row>
    <row r="1266" spans="2:43">
      <c r="B1266" s="330"/>
      <c r="C1266" s="330"/>
      <c r="D1266" s="330"/>
      <c r="E1266" s="330"/>
      <c r="F1266" s="330"/>
      <c r="G1266" s="330"/>
      <c r="H1266" s="330"/>
      <c r="I1266" s="330"/>
      <c r="J1266" s="330"/>
      <c r="K1266" s="196"/>
      <c r="L1266" s="1118"/>
      <c r="M1266" s="1119"/>
      <c r="N1266" s="1118"/>
      <c r="O1266" s="1119"/>
      <c r="P1266" s="184"/>
      <c r="Q1266" s="184"/>
      <c r="R1266" s="184"/>
      <c r="S1266" s="175"/>
      <c r="T1266" s="175"/>
      <c r="U1266" s="175"/>
      <c r="V1266" s="175"/>
      <c r="W1266" s="175"/>
      <c r="X1266" s="175"/>
      <c r="Y1266" s="175"/>
      <c r="Z1266" s="175"/>
      <c r="AA1266" s="175"/>
      <c r="AB1266" s="175"/>
      <c r="AC1266" s="175"/>
      <c r="AD1266" s="330"/>
      <c r="AE1266" s="330"/>
      <c r="AF1266" s="330"/>
      <c r="AG1266" s="330"/>
      <c r="AH1266" s="330"/>
      <c r="AI1266" s="173"/>
      <c r="AJ1266" s="173"/>
      <c r="AK1266" s="173"/>
      <c r="AL1266" s="173"/>
      <c r="AM1266" s="330"/>
      <c r="AN1266" s="330"/>
      <c r="AO1266" s="194"/>
      <c r="AP1266" s="330"/>
      <c r="AQ1266" s="330"/>
    </row>
    <row r="1267" spans="2:43">
      <c r="B1267" s="330"/>
      <c r="C1267" s="330"/>
      <c r="D1267" s="330"/>
      <c r="E1267" s="330"/>
      <c r="F1267" s="330"/>
      <c r="G1267" s="330"/>
      <c r="H1267" s="330"/>
      <c r="I1267" s="330"/>
      <c r="J1267" s="330"/>
      <c r="K1267" s="196"/>
      <c r="L1267" s="1118"/>
      <c r="M1267" s="1119"/>
      <c r="N1267" s="1118"/>
      <c r="O1267" s="1119"/>
      <c r="P1267" s="184"/>
      <c r="Q1267" s="184"/>
      <c r="R1267" s="184"/>
      <c r="S1267" s="175"/>
      <c r="T1267" s="175"/>
      <c r="U1267" s="175"/>
      <c r="V1267" s="175"/>
      <c r="W1267" s="175"/>
      <c r="X1267" s="175"/>
      <c r="Y1267" s="175"/>
      <c r="Z1267" s="175"/>
      <c r="AA1267" s="175"/>
      <c r="AB1267" s="175"/>
      <c r="AC1267" s="175"/>
      <c r="AD1267" s="330"/>
      <c r="AE1267" s="330"/>
      <c r="AF1267" s="330"/>
      <c r="AG1267" s="330"/>
      <c r="AH1267" s="330"/>
      <c r="AI1267" s="173"/>
      <c r="AJ1267" s="173"/>
      <c r="AK1267" s="173"/>
      <c r="AL1267" s="173"/>
      <c r="AM1267" s="330"/>
      <c r="AN1267" s="330"/>
      <c r="AO1267" s="194"/>
      <c r="AP1267" s="330"/>
      <c r="AQ1267" s="330"/>
    </row>
    <row r="1268" spans="2:43">
      <c r="B1268" s="330"/>
      <c r="C1268" s="330"/>
      <c r="D1268" s="330"/>
      <c r="E1268" s="330"/>
      <c r="F1268" s="330"/>
      <c r="G1268" s="330"/>
      <c r="H1268" s="330"/>
      <c r="I1268" s="330"/>
      <c r="J1268" s="330"/>
      <c r="K1268" s="196"/>
      <c r="L1268" s="1118"/>
      <c r="M1268" s="1119"/>
      <c r="N1268" s="1118"/>
      <c r="O1268" s="1119"/>
      <c r="P1268" s="184"/>
      <c r="Q1268" s="184"/>
      <c r="R1268" s="184"/>
      <c r="S1268" s="175"/>
      <c r="T1268" s="175"/>
      <c r="U1268" s="175"/>
      <c r="V1268" s="175"/>
      <c r="W1268" s="175"/>
      <c r="X1268" s="175"/>
      <c r="Y1268" s="175"/>
      <c r="Z1268" s="175"/>
      <c r="AA1268" s="175"/>
      <c r="AB1268" s="175"/>
      <c r="AC1268" s="175"/>
      <c r="AD1268" s="330"/>
      <c r="AE1268" s="330"/>
      <c r="AF1268" s="330"/>
      <c r="AG1268" s="330"/>
      <c r="AH1268" s="330"/>
      <c r="AI1268" s="173"/>
      <c r="AJ1268" s="173"/>
      <c r="AK1268" s="173"/>
      <c r="AL1268" s="173"/>
      <c r="AM1268" s="330"/>
      <c r="AN1268" s="330"/>
      <c r="AO1268" s="194"/>
      <c r="AP1268" s="330"/>
      <c r="AQ1268" s="330"/>
    </row>
    <row r="1269" spans="2:43">
      <c r="B1269" s="330"/>
      <c r="C1269" s="330"/>
      <c r="D1269" s="330"/>
      <c r="E1269" s="330"/>
      <c r="F1269" s="330"/>
      <c r="G1269" s="330"/>
      <c r="H1269" s="330"/>
      <c r="I1269" s="330"/>
      <c r="J1269" s="330"/>
      <c r="K1269" s="196"/>
      <c r="L1269" s="1118"/>
      <c r="M1269" s="1119"/>
      <c r="N1269" s="1118"/>
      <c r="O1269" s="1119"/>
      <c r="P1269" s="184"/>
      <c r="Q1269" s="184"/>
      <c r="R1269" s="184"/>
      <c r="S1269" s="175"/>
      <c r="T1269" s="175"/>
      <c r="U1269" s="175"/>
      <c r="V1269" s="175"/>
      <c r="W1269" s="175"/>
      <c r="X1269" s="175"/>
      <c r="Y1269" s="175"/>
      <c r="Z1269" s="175"/>
      <c r="AA1269" s="175"/>
      <c r="AB1269" s="175"/>
      <c r="AC1269" s="175"/>
      <c r="AD1269" s="330"/>
      <c r="AE1269" s="330"/>
      <c r="AF1269" s="330"/>
      <c r="AG1269" s="330"/>
      <c r="AH1269" s="330"/>
      <c r="AI1269" s="173"/>
      <c r="AJ1269" s="173"/>
      <c r="AK1269" s="173"/>
      <c r="AL1269" s="173"/>
      <c r="AM1269" s="330"/>
      <c r="AN1269" s="330"/>
      <c r="AO1269" s="194"/>
      <c r="AP1269" s="330"/>
      <c r="AQ1269" s="330"/>
    </row>
    <row r="1270" spans="2:43">
      <c r="B1270" s="330"/>
      <c r="C1270" s="330"/>
      <c r="D1270" s="330"/>
      <c r="E1270" s="330"/>
      <c r="F1270" s="330"/>
      <c r="G1270" s="330"/>
      <c r="H1270" s="330"/>
      <c r="I1270" s="330"/>
      <c r="J1270" s="330"/>
      <c r="K1270" s="196"/>
      <c r="L1270" s="1118"/>
      <c r="M1270" s="1119"/>
      <c r="N1270" s="1118"/>
      <c r="O1270" s="1119"/>
      <c r="P1270" s="184"/>
      <c r="Q1270" s="184"/>
      <c r="R1270" s="184"/>
      <c r="S1270" s="175"/>
      <c r="T1270" s="175"/>
      <c r="U1270" s="175"/>
      <c r="V1270" s="175"/>
      <c r="W1270" s="175"/>
      <c r="X1270" s="175"/>
      <c r="Y1270" s="175"/>
      <c r="Z1270" s="175"/>
      <c r="AA1270" s="175"/>
      <c r="AB1270" s="175"/>
      <c r="AC1270" s="175"/>
      <c r="AD1270" s="330"/>
      <c r="AE1270" s="330"/>
      <c r="AF1270" s="330"/>
      <c r="AG1270" s="330"/>
      <c r="AH1270" s="330"/>
      <c r="AI1270" s="173"/>
      <c r="AJ1270" s="173"/>
      <c r="AK1270" s="173"/>
      <c r="AL1270" s="173"/>
      <c r="AM1270" s="330"/>
      <c r="AN1270" s="330"/>
      <c r="AO1270" s="194"/>
      <c r="AP1270" s="330"/>
      <c r="AQ1270" s="330"/>
    </row>
    <row r="1271" spans="2:43">
      <c r="B1271" s="330"/>
      <c r="C1271" s="330"/>
      <c r="D1271" s="330"/>
      <c r="E1271" s="330"/>
      <c r="F1271" s="330"/>
      <c r="G1271" s="330"/>
      <c r="H1271" s="330"/>
      <c r="I1271" s="330"/>
      <c r="J1271" s="330"/>
      <c r="K1271" s="196"/>
      <c r="L1271" s="1118"/>
      <c r="M1271" s="1119"/>
      <c r="N1271" s="1118"/>
      <c r="O1271" s="1119"/>
      <c r="P1271" s="184"/>
      <c r="Q1271" s="184"/>
      <c r="R1271" s="184"/>
      <c r="S1271" s="175"/>
      <c r="T1271" s="175"/>
      <c r="U1271" s="175"/>
      <c r="V1271" s="175"/>
      <c r="W1271" s="175"/>
      <c r="X1271" s="175"/>
      <c r="Y1271" s="175"/>
      <c r="Z1271" s="175"/>
      <c r="AA1271" s="175"/>
      <c r="AB1271" s="175"/>
      <c r="AC1271" s="175"/>
      <c r="AD1271" s="330"/>
      <c r="AE1271" s="330"/>
      <c r="AF1271" s="330"/>
      <c r="AG1271" s="330"/>
      <c r="AH1271" s="330"/>
      <c r="AI1271" s="173"/>
      <c r="AJ1271" s="173"/>
      <c r="AK1271" s="173"/>
      <c r="AL1271" s="173"/>
      <c r="AM1271" s="330"/>
      <c r="AN1271" s="330"/>
      <c r="AO1271" s="194"/>
      <c r="AP1271" s="330"/>
      <c r="AQ1271" s="330"/>
    </row>
    <row r="1272" spans="2:43">
      <c r="B1272" s="330"/>
      <c r="C1272" s="330"/>
      <c r="D1272" s="330"/>
      <c r="E1272" s="330"/>
      <c r="F1272" s="330"/>
      <c r="G1272" s="330"/>
      <c r="H1272" s="330"/>
      <c r="I1272" s="330"/>
      <c r="J1272" s="330"/>
      <c r="K1272" s="196"/>
      <c r="L1272" s="1118"/>
      <c r="M1272" s="1119"/>
      <c r="N1272" s="1118"/>
      <c r="O1272" s="1119"/>
      <c r="P1272" s="184"/>
      <c r="Q1272" s="184"/>
      <c r="R1272" s="184"/>
      <c r="S1272" s="175"/>
      <c r="T1272" s="175"/>
      <c r="U1272" s="175"/>
      <c r="V1272" s="175"/>
      <c r="W1272" s="175"/>
      <c r="X1272" s="175"/>
      <c r="Y1272" s="175"/>
      <c r="Z1272" s="175"/>
      <c r="AA1272" s="175"/>
      <c r="AB1272" s="175"/>
      <c r="AC1272" s="175"/>
      <c r="AD1272" s="330"/>
      <c r="AE1272" s="330"/>
      <c r="AF1272" s="330"/>
      <c r="AG1272" s="330"/>
      <c r="AH1272" s="330"/>
      <c r="AI1272" s="173"/>
      <c r="AJ1272" s="173"/>
      <c r="AK1272" s="173"/>
      <c r="AL1272" s="173"/>
      <c r="AM1272" s="330"/>
      <c r="AN1272" s="330"/>
      <c r="AO1272" s="194"/>
      <c r="AP1272" s="330"/>
      <c r="AQ1272" s="330"/>
    </row>
    <row r="1273" spans="2:43">
      <c r="B1273" s="330"/>
      <c r="C1273" s="330"/>
      <c r="D1273" s="330"/>
      <c r="E1273" s="330"/>
      <c r="F1273" s="330"/>
      <c r="G1273" s="330"/>
      <c r="H1273" s="330"/>
      <c r="I1273" s="330"/>
      <c r="J1273" s="330"/>
      <c r="K1273" s="196"/>
      <c r="L1273" s="1118"/>
      <c r="M1273" s="1119"/>
      <c r="N1273" s="1118"/>
      <c r="O1273" s="1119"/>
      <c r="P1273" s="184"/>
      <c r="Q1273" s="184"/>
      <c r="R1273" s="184"/>
      <c r="S1273" s="175"/>
      <c r="T1273" s="175"/>
      <c r="U1273" s="175"/>
      <c r="V1273" s="175"/>
      <c r="W1273" s="175"/>
      <c r="X1273" s="175"/>
      <c r="Y1273" s="175"/>
      <c r="Z1273" s="175"/>
      <c r="AA1273" s="175"/>
      <c r="AB1273" s="175"/>
      <c r="AC1273" s="175"/>
      <c r="AD1273" s="330"/>
      <c r="AE1273" s="330"/>
      <c r="AF1273" s="330"/>
      <c r="AG1273" s="330"/>
      <c r="AH1273" s="330"/>
      <c r="AI1273" s="173"/>
      <c r="AJ1273" s="173"/>
      <c r="AK1273" s="173"/>
      <c r="AL1273" s="173"/>
      <c r="AM1273" s="330"/>
      <c r="AN1273" s="330"/>
      <c r="AO1273" s="194"/>
      <c r="AP1273" s="330"/>
      <c r="AQ1273" s="330"/>
    </row>
    <row r="1274" spans="2:43">
      <c r="B1274" s="330"/>
      <c r="C1274" s="330"/>
      <c r="D1274" s="330"/>
      <c r="E1274" s="330"/>
      <c r="F1274" s="330"/>
      <c r="G1274" s="330"/>
      <c r="H1274" s="330"/>
      <c r="I1274" s="330"/>
      <c r="J1274" s="330"/>
      <c r="K1274" s="196"/>
      <c r="L1274" s="1118"/>
      <c r="M1274" s="1119"/>
      <c r="N1274" s="1118"/>
      <c r="O1274" s="1119"/>
      <c r="P1274" s="184"/>
      <c r="Q1274" s="184"/>
      <c r="R1274" s="184"/>
      <c r="S1274" s="175"/>
      <c r="T1274" s="175"/>
      <c r="U1274" s="175"/>
      <c r="V1274" s="175"/>
      <c r="W1274" s="175"/>
      <c r="X1274" s="175"/>
      <c r="Y1274" s="175"/>
      <c r="Z1274" s="175"/>
      <c r="AA1274" s="175"/>
      <c r="AB1274" s="175"/>
      <c r="AC1274" s="175"/>
      <c r="AD1274" s="330"/>
      <c r="AE1274" s="330"/>
      <c r="AF1274" s="330"/>
      <c r="AG1274" s="330"/>
      <c r="AH1274" s="330"/>
      <c r="AI1274" s="173"/>
      <c r="AJ1274" s="173"/>
      <c r="AK1274" s="173"/>
      <c r="AL1274" s="173"/>
      <c r="AM1274" s="330"/>
      <c r="AN1274" s="330"/>
      <c r="AO1274" s="194"/>
      <c r="AP1274" s="330"/>
      <c r="AQ1274" s="330"/>
    </row>
    <row r="1275" spans="2:43">
      <c r="B1275" s="330"/>
      <c r="C1275" s="330"/>
      <c r="D1275" s="330"/>
      <c r="E1275" s="330"/>
      <c r="F1275" s="330"/>
      <c r="G1275" s="330"/>
      <c r="H1275" s="330"/>
      <c r="I1275" s="330"/>
      <c r="J1275" s="330"/>
      <c r="K1275" s="196"/>
      <c r="L1275" s="1118"/>
      <c r="M1275" s="1119"/>
      <c r="N1275" s="1118"/>
      <c r="O1275" s="1119"/>
      <c r="P1275" s="184"/>
      <c r="Q1275" s="184"/>
      <c r="R1275" s="184"/>
      <c r="S1275" s="175"/>
      <c r="T1275" s="175"/>
      <c r="U1275" s="175"/>
      <c r="V1275" s="175"/>
      <c r="W1275" s="175"/>
      <c r="X1275" s="175"/>
      <c r="Y1275" s="175"/>
      <c r="Z1275" s="175"/>
      <c r="AA1275" s="175"/>
      <c r="AB1275" s="175"/>
      <c r="AC1275" s="175"/>
      <c r="AD1275" s="330"/>
      <c r="AE1275" s="330"/>
      <c r="AF1275" s="330"/>
      <c r="AG1275" s="330"/>
      <c r="AH1275" s="330"/>
      <c r="AI1275" s="173"/>
      <c r="AJ1275" s="173"/>
      <c r="AK1275" s="173"/>
      <c r="AL1275" s="173"/>
      <c r="AM1275" s="330"/>
      <c r="AN1275" s="330"/>
      <c r="AO1275" s="194"/>
      <c r="AP1275" s="330"/>
      <c r="AQ1275" s="330"/>
    </row>
    <row r="1276" spans="2:43">
      <c r="B1276" s="330"/>
      <c r="C1276" s="330"/>
      <c r="D1276" s="330"/>
      <c r="E1276" s="330"/>
      <c r="F1276" s="330"/>
      <c r="G1276" s="330"/>
      <c r="H1276" s="330"/>
      <c r="I1276" s="330"/>
      <c r="J1276" s="330"/>
      <c r="K1276" s="196"/>
      <c r="L1276" s="1118"/>
      <c r="M1276" s="1119"/>
      <c r="N1276" s="1118"/>
      <c r="O1276" s="1119"/>
      <c r="P1276" s="184"/>
      <c r="Q1276" s="184"/>
      <c r="R1276" s="184"/>
      <c r="S1276" s="175"/>
      <c r="T1276" s="175"/>
      <c r="U1276" s="175"/>
      <c r="V1276" s="175"/>
      <c r="W1276" s="175"/>
      <c r="X1276" s="175"/>
      <c r="Y1276" s="175"/>
      <c r="Z1276" s="175"/>
      <c r="AA1276" s="175"/>
      <c r="AB1276" s="175"/>
      <c r="AC1276" s="175"/>
      <c r="AD1276" s="330"/>
      <c r="AE1276" s="330"/>
      <c r="AF1276" s="330"/>
      <c r="AG1276" s="330"/>
      <c r="AH1276" s="330"/>
      <c r="AI1276" s="173"/>
      <c r="AJ1276" s="173"/>
      <c r="AK1276" s="173"/>
      <c r="AL1276" s="173"/>
      <c r="AM1276" s="330"/>
      <c r="AN1276" s="330"/>
      <c r="AO1276" s="194"/>
      <c r="AP1276" s="330"/>
      <c r="AQ1276" s="330"/>
    </row>
    <row r="1277" spans="2:43">
      <c r="B1277" s="330"/>
      <c r="C1277" s="330"/>
      <c r="D1277" s="330"/>
      <c r="E1277" s="330"/>
      <c r="F1277" s="330"/>
      <c r="G1277" s="330"/>
      <c r="H1277" s="330"/>
      <c r="I1277" s="330"/>
      <c r="J1277" s="330"/>
      <c r="K1277" s="196"/>
      <c r="L1277" s="1118"/>
      <c r="M1277" s="1119"/>
      <c r="N1277" s="1118"/>
      <c r="O1277" s="1119"/>
      <c r="P1277" s="184"/>
      <c r="Q1277" s="184"/>
      <c r="R1277" s="184"/>
      <c r="S1277" s="175"/>
      <c r="T1277" s="175"/>
      <c r="U1277" s="175"/>
      <c r="V1277" s="175"/>
      <c r="W1277" s="175"/>
      <c r="X1277" s="175"/>
      <c r="Y1277" s="175"/>
      <c r="Z1277" s="175"/>
      <c r="AA1277" s="175"/>
      <c r="AB1277" s="175"/>
      <c r="AC1277" s="175"/>
      <c r="AD1277" s="330"/>
      <c r="AE1277" s="330"/>
      <c r="AF1277" s="330"/>
      <c r="AG1277" s="330"/>
      <c r="AH1277" s="330"/>
      <c r="AI1277" s="173"/>
      <c r="AJ1277" s="173"/>
      <c r="AK1277" s="173"/>
      <c r="AL1277" s="173"/>
      <c r="AM1277" s="330"/>
      <c r="AN1277" s="330"/>
      <c r="AO1277" s="194"/>
      <c r="AP1277" s="330"/>
      <c r="AQ1277" s="330"/>
    </row>
    <row r="1278" spans="2:43">
      <c r="B1278" s="330"/>
      <c r="C1278" s="330"/>
      <c r="D1278" s="330"/>
      <c r="E1278" s="330"/>
      <c r="F1278" s="330"/>
      <c r="G1278" s="330"/>
      <c r="H1278" s="330"/>
      <c r="I1278" s="330"/>
      <c r="J1278" s="330"/>
      <c r="K1278" s="196"/>
      <c r="L1278" s="1118"/>
      <c r="M1278" s="1119"/>
      <c r="N1278" s="1118"/>
      <c r="O1278" s="1119"/>
      <c r="P1278" s="184"/>
      <c r="Q1278" s="184"/>
      <c r="R1278" s="184"/>
      <c r="S1278" s="175"/>
      <c r="T1278" s="175"/>
      <c r="U1278" s="175"/>
      <c r="V1278" s="175"/>
      <c r="W1278" s="175"/>
      <c r="X1278" s="175"/>
      <c r="Y1278" s="175"/>
      <c r="Z1278" s="175"/>
      <c r="AA1278" s="175"/>
      <c r="AB1278" s="175"/>
      <c r="AC1278" s="175"/>
      <c r="AD1278" s="330"/>
      <c r="AE1278" s="330"/>
      <c r="AF1278" s="330"/>
      <c r="AG1278" s="330"/>
      <c r="AH1278" s="330"/>
      <c r="AI1278" s="173"/>
      <c r="AJ1278" s="173"/>
      <c r="AK1278" s="173"/>
      <c r="AL1278" s="173"/>
      <c r="AM1278" s="330"/>
      <c r="AN1278" s="330"/>
      <c r="AO1278" s="194"/>
      <c r="AP1278" s="330"/>
      <c r="AQ1278" s="330"/>
    </row>
    <row r="1279" spans="2:43">
      <c r="B1279" s="330"/>
      <c r="C1279" s="330"/>
      <c r="D1279" s="330"/>
      <c r="E1279" s="330"/>
      <c r="F1279" s="330"/>
      <c r="G1279" s="330"/>
      <c r="H1279" s="330"/>
      <c r="I1279" s="330"/>
      <c r="J1279" s="330"/>
      <c r="K1279" s="196"/>
      <c r="L1279" s="1118"/>
      <c r="M1279" s="1119"/>
      <c r="N1279" s="1118"/>
      <c r="O1279" s="1119"/>
      <c r="P1279" s="184"/>
      <c r="Q1279" s="184"/>
      <c r="R1279" s="184"/>
      <c r="S1279" s="175"/>
      <c r="T1279" s="175"/>
      <c r="U1279" s="175"/>
      <c r="V1279" s="175"/>
      <c r="W1279" s="175"/>
      <c r="X1279" s="175"/>
      <c r="Y1279" s="175"/>
      <c r="Z1279" s="175"/>
      <c r="AA1279" s="175"/>
      <c r="AB1279" s="175"/>
      <c r="AC1279" s="175"/>
      <c r="AD1279" s="330"/>
      <c r="AE1279" s="330"/>
      <c r="AF1279" s="330"/>
      <c r="AG1279" s="330"/>
      <c r="AH1279" s="330"/>
      <c r="AI1279" s="173"/>
      <c r="AJ1279" s="173"/>
      <c r="AK1279" s="173"/>
      <c r="AL1279" s="173"/>
      <c r="AM1279" s="330"/>
      <c r="AN1279" s="330"/>
      <c r="AO1279" s="194"/>
      <c r="AP1279" s="330"/>
      <c r="AQ1279" s="330"/>
    </row>
    <row r="1280" spans="2:43">
      <c r="B1280" s="330"/>
      <c r="C1280" s="330"/>
      <c r="D1280" s="330"/>
      <c r="E1280" s="330"/>
      <c r="F1280" s="330"/>
      <c r="G1280" s="330"/>
      <c r="H1280" s="330"/>
      <c r="I1280" s="330"/>
      <c r="J1280" s="330"/>
      <c r="K1280" s="196"/>
      <c r="L1280" s="1118"/>
      <c r="M1280" s="1119"/>
      <c r="N1280" s="1118"/>
      <c r="O1280" s="1119"/>
      <c r="P1280" s="184"/>
      <c r="Q1280" s="184"/>
      <c r="R1280" s="184"/>
      <c r="S1280" s="175"/>
      <c r="T1280" s="175"/>
      <c r="U1280" s="175"/>
      <c r="V1280" s="175"/>
      <c r="W1280" s="175"/>
      <c r="X1280" s="175"/>
      <c r="Y1280" s="175"/>
      <c r="Z1280" s="175"/>
      <c r="AA1280" s="175"/>
      <c r="AB1280" s="175"/>
      <c r="AC1280" s="175"/>
      <c r="AD1280" s="330"/>
      <c r="AE1280" s="330"/>
      <c r="AF1280" s="330"/>
      <c r="AG1280" s="330"/>
      <c r="AH1280" s="330"/>
      <c r="AI1280" s="173"/>
      <c r="AJ1280" s="173"/>
      <c r="AK1280" s="173"/>
      <c r="AL1280" s="173"/>
      <c r="AM1280" s="330"/>
      <c r="AN1280" s="330"/>
      <c r="AO1280" s="194"/>
      <c r="AP1280" s="330"/>
      <c r="AQ1280" s="330"/>
    </row>
    <row r="1281" spans="2:43">
      <c r="B1281" s="330"/>
      <c r="C1281" s="330"/>
      <c r="D1281" s="330"/>
      <c r="E1281" s="330"/>
      <c r="F1281" s="330"/>
      <c r="G1281" s="330"/>
      <c r="H1281" s="330"/>
      <c r="I1281" s="330"/>
      <c r="J1281" s="330"/>
      <c r="K1281" s="196"/>
      <c r="L1281" s="1118"/>
      <c r="M1281" s="1119"/>
      <c r="N1281" s="1118"/>
      <c r="O1281" s="1119"/>
      <c r="P1281" s="184"/>
      <c r="Q1281" s="184"/>
      <c r="R1281" s="184"/>
      <c r="S1281" s="175"/>
      <c r="T1281" s="175"/>
      <c r="U1281" s="175"/>
      <c r="V1281" s="175"/>
      <c r="W1281" s="175"/>
      <c r="X1281" s="175"/>
      <c r="Y1281" s="175"/>
      <c r="Z1281" s="175"/>
      <c r="AA1281" s="175"/>
      <c r="AB1281" s="175"/>
      <c r="AC1281" s="175"/>
      <c r="AD1281" s="330"/>
      <c r="AE1281" s="330"/>
      <c r="AF1281" s="330"/>
      <c r="AG1281" s="330"/>
      <c r="AH1281" s="330"/>
      <c r="AI1281" s="173"/>
      <c r="AJ1281" s="173"/>
      <c r="AK1281" s="173"/>
      <c r="AL1281" s="173"/>
      <c r="AM1281" s="330"/>
      <c r="AN1281" s="330"/>
      <c r="AO1281" s="194"/>
      <c r="AP1281" s="330"/>
      <c r="AQ1281" s="330"/>
    </row>
    <row r="1282" spans="2:43">
      <c r="B1282" s="330"/>
      <c r="C1282" s="330"/>
      <c r="D1282" s="330"/>
      <c r="E1282" s="330"/>
      <c r="F1282" s="330"/>
      <c r="G1282" s="330"/>
      <c r="H1282" s="330"/>
      <c r="I1282" s="330"/>
      <c r="J1282" s="330"/>
      <c r="K1282" s="196"/>
      <c r="L1282" s="1118"/>
      <c r="M1282" s="1119"/>
      <c r="N1282" s="1118"/>
      <c r="O1282" s="1119"/>
      <c r="P1282" s="184"/>
      <c r="Q1282" s="184"/>
      <c r="R1282" s="184"/>
      <c r="S1282" s="175"/>
      <c r="T1282" s="175"/>
      <c r="U1282" s="175"/>
      <c r="V1282" s="175"/>
      <c r="W1282" s="175"/>
      <c r="X1282" s="175"/>
      <c r="Y1282" s="175"/>
      <c r="Z1282" s="175"/>
      <c r="AA1282" s="175"/>
      <c r="AB1282" s="175"/>
      <c r="AC1282" s="175"/>
      <c r="AD1282" s="330"/>
      <c r="AE1282" s="330"/>
      <c r="AF1282" s="330"/>
      <c r="AG1282" s="330"/>
      <c r="AH1282" s="330"/>
      <c r="AI1282" s="173"/>
      <c r="AJ1282" s="173"/>
      <c r="AK1282" s="173"/>
      <c r="AL1282" s="173"/>
      <c r="AM1282" s="330"/>
      <c r="AN1282" s="330"/>
      <c r="AO1282" s="194"/>
      <c r="AP1282" s="330"/>
      <c r="AQ1282" s="330"/>
    </row>
    <row r="1283" spans="2:43">
      <c r="B1283" s="330"/>
      <c r="C1283" s="330"/>
      <c r="D1283" s="330"/>
      <c r="E1283" s="330"/>
      <c r="F1283" s="330"/>
      <c r="G1283" s="330"/>
      <c r="H1283" s="330"/>
      <c r="I1283" s="330"/>
      <c r="J1283" s="330"/>
      <c r="K1283" s="196"/>
      <c r="L1283" s="1118"/>
      <c r="M1283" s="1119"/>
      <c r="N1283" s="1118"/>
      <c r="O1283" s="1119"/>
      <c r="P1283" s="184"/>
      <c r="Q1283" s="184"/>
      <c r="R1283" s="184"/>
      <c r="S1283" s="175"/>
      <c r="T1283" s="175"/>
      <c r="U1283" s="175"/>
      <c r="V1283" s="175"/>
      <c r="W1283" s="175"/>
      <c r="X1283" s="175"/>
      <c r="Y1283" s="175"/>
      <c r="Z1283" s="175"/>
      <c r="AA1283" s="175"/>
      <c r="AB1283" s="175"/>
      <c r="AC1283" s="175"/>
      <c r="AD1283" s="330"/>
      <c r="AE1283" s="330"/>
      <c r="AF1283" s="330"/>
      <c r="AG1283" s="330"/>
      <c r="AH1283" s="330"/>
      <c r="AI1283" s="173"/>
      <c r="AJ1283" s="173"/>
      <c r="AK1283" s="173"/>
      <c r="AL1283" s="173"/>
      <c r="AM1283" s="330"/>
      <c r="AN1283" s="330"/>
      <c r="AO1283" s="194"/>
      <c r="AP1283" s="330"/>
      <c r="AQ1283" s="330"/>
    </row>
    <row r="1284" spans="2:43">
      <c r="B1284" s="330"/>
      <c r="C1284" s="330"/>
      <c r="D1284" s="330"/>
      <c r="E1284" s="330"/>
      <c r="F1284" s="330"/>
      <c r="G1284" s="330"/>
      <c r="H1284" s="330"/>
      <c r="I1284" s="330"/>
      <c r="J1284" s="330"/>
      <c r="K1284" s="196"/>
      <c r="L1284" s="1118"/>
      <c r="M1284" s="1119"/>
      <c r="N1284" s="1118"/>
      <c r="O1284" s="1119"/>
      <c r="P1284" s="184"/>
      <c r="Q1284" s="184"/>
      <c r="R1284" s="184"/>
      <c r="S1284" s="175"/>
      <c r="T1284" s="175"/>
      <c r="U1284" s="175"/>
      <c r="V1284" s="175"/>
      <c r="W1284" s="175"/>
      <c r="X1284" s="175"/>
      <c r="Y1284" s="175"/>
      <c r="Z1284" s="175"/>
      <c r="AA1284" s="175"/>
      <c r="AB1284" s="175"/>
      <c r="AC1284" s="175"/>
      <c r="AD1284" s="330"/>
      <c r="AE1284" s="330"/>
      <c r="AF1284" s="330"/>
      <c r="AG1284" s="330"/>
      <c r="AH1284" s="330"/>
      <c r="AI1284" s="173"/>
      <c r="AJ1284" s="173"/>
      <c r="AK1284" s="173"/>
      <c r="AL1284" s="173"/>
      <c r="AM1284" s="330"/>
      <c r="AN1284" s="330"/>
      <c r="AO1284" s="194"/>
      <c r="AP1284" s="330"/>
      <c r="AQ1284" s="330"/>
    </row>
    <row r="1285" spans="2:43">
      <c r="B1285" s="330"/>
      <c r="C1285" s="330"/>
      <c r="D1285" s="330"/>
      <c r="E1285" s="330"/>
      <c r="F1285" s="330"/>
      <c r="G1285" s="330"/>
      <c r="H1285" s="330"/>
      <c r="I1285" s="330"/>
      <c r="J1285" s="330"/>
      <c r="K1285" s="196"/>
      <c r="L1285" s="1118"/>
      <c r="M1285" s="1119"/>
      <c r="N1285" s="1118"/>
      <c r="O1285" s="1119"/>
      <c r="P1285" s="184"/>
      <c r="Q1285" s="184"/>
      <c r="R1285" s="184"/>
      <c r="S1285" s="175"/>
      <c r="T1285" s="175"/>
      <c r="U1285" s="175"/>
      <c r="V1285" s="175"/>
      <c r="W1285" s="175"/>
      <c r="X1285" s="175"/>
      <c r="Y1285" s="175"/>
      <c r="Z1285" s="175"/>
      <c r="AA1285" s="175"/>
      <c r="AB1285" s="175"/>
      <c r="AC1285" s="175"/>
      <c r="AD1285" s="330"/>
      <c r="AE1285" s="330"/>
      <c r="AF1285" s="330"/>
      <c r="AG1285" s="330"/>
      <c r="AH1285" s="330"/>
      <c r="AI1285" s="173"/>
      <c r="AJ1285" s="173"/>
      <c r="AK1285" s="173"/>
      <c r="AL1285" s="173"/>
      <c r="AM1285" s="330"/>
      <c r="AN1285" s="330"/>
      <c r="AO1285" s="194"/>
      <c r="AP1285" s="330"/>
      <c r="AQ1285" s="330"/>
    </row>
    <row r="1286" spans="2:43">
      <c r="B1286" s="330"/>
      <c r="C1286" s="330"/>
      <c r="D1286" s="330"/>
      <c r="E1286" s="330"/>
      <c r="F1286" s="330"/>
      <c r="G1286" s="330"/>
      <c r="H1286" s="330"/>
      <c r="I1286" s="330"/>
      <c r="J1286" s="330"/>
      <c r="K1286" s="196"/>
      <c r="L1286" s="1118"/>
      <c r="M1286" s="1119"/>
      <c r="N1286" s="1118"/>
      <c r="O1286" s="1119"/>
      <c r="P1286" s="184"/>
      <c r="Q1286" s="184"/>
      <c r="R1286" s="184"/>
      <c r="S1286" s="175"/>
      <c r="T1286" s="175"/>
      <c r="U1286" s="175"/>
      <c r="V1286" s="175"/>
      <c r="W1286" s="175"/>
      <c r="X1286" s="175"/>
      <c r="Y1286" s="175"/>
      <c r="Z1286" s="175"/>
      <c r="AA1286" s="175"/>
      <c r="AB1286" s="175"/>
      <c r="AC1286" s="175"/>
      <c r="AD1286" s="330"/>
      <c r="AE1286" s="330"/>
      <c r="AF1286" s="330"/>
      <c r="AG1286" s="330"/>
      <c r="AH1286" s="330"/>
      <c r="AI1286" s="173"/>
      <c r="AJ1286" s="173"/>
      <c r="AK1286" s="173"/>
      <c r="AL1286" s="173"/>
      <c r="AM1286" s="330"/>
      <c r="AN1286" s="330"/>
      <c r="AO1286" s="194"/>
      <c r="AP1286" s="330"/>
      <c r="AQ1286" s="330"/>
    </row>
    <row r="1287" spans="2:43">
      <c r="B1287" s="330"/>
      <c r="C1287" s="330"/>
      <c r="D1287" s="330"/>
      <c r="E1287" s="330"/>
      <c r="F1287" s="330"/>
      <c r="G1287" s="330"/>
      <c r="H1287" s="330"/>
      <c r="I1287" s="330"/>
      <c r="J1287" s="330"/>
      <c r="K1287" s="196"/>
      <c r="L1287" s="1118"/>
      <c r="M1287" s="1119"/>
      <c r="N1287" s="1118"/>
      <c r="O1287" s="1119"/>
      <c r="P1287" s="184"/>
      <c r="Q1287" s="184"/>
      <c r="R1287" s="184"/>
      <c r="S1287" s="175"/>
      <c r="T1287" s="175"/>
      <c r="U1287" s="175"/>
      <c r="V1287" s="175"/>
      <c r="W1287" s="175"/>
      <c r="X1287" s="175"/>
      <c r="Y1287" s="175"/>
      <c r="Z1287" s="175"/>
      <c r="AA1287" s="175"/>
      <c r="AB1287" s="175"/>
      <c r="AC1287" s="175"/>
      <c r="AD1287" s="330"/>
      <c r="AE1287" s="330"/>
      <c r="AF1287" s="330"/>
      <c r="AG1287" s="330"/>
      <c r="AH1287" s="330"/>
      <c r="AI1287" s="173"/>
      <c r="AJ1287" s="173"/>
      <c r="AK1287" s="173"/>
      <c r="AL1287" s="173"/>
      <c r="AM1287" s="330"/>
      <c r="AN1287" s="330"/>
      <c r="AO1287" s="194"/>
      <c r="AP1287" s="330"/>
      <c r="AQ1287" s="330"/>
    </row>
    <row r="1288" spans="2:43">
      <c r="B1288" s="330"/>
      <c r="C1288" s="330"/>
      <c r="D1288" s="330"/>
      <c r="E1288" s="330"/>
      <c r="F1288" s="330"/>
      <c r="G1288" s="330"/>
      <c r="H1288" s="330"/>
      <c r="I1288" s="330"/>
      <c r="J1288" s="330"/>
      <c r="K1288" s="196"/>
      <c r="L1288" s="1118"/>
      <c r="M1288" s="1119"/>
      <c r="N1288" s="1118"/>
      <c r="O1288" s="1119"/>
      <c r="P1288" s="184"/>
      <c r="Q1288" s="184"/>
      <c r="R1288" s="184"/>
      <c r="S1288" s="175"/>
      <c r="T1288" s="175"/>
      <c r="U1288" s="175"/>
      <c r="V1288" s="175"/>
      <c r="W1288" s="175"/>
      <c r="X1288" s="175"/>
      <c r="Y1288" s="175"/>
      <c r="Z1288" s="175"/>
      <c r="AA1288" s="175"/>
      <c r="AB1288" s="175"/>
      <c r="AC1288" s="175"/>
      <c r="AD1288" s="330"/>
      <c r="AE1288" s="330"/>
      <c r="AF1288" s="330"/>
      <c r="AG1288" s="330"/>
      <c r="AH1288" s="330"/>
      <c r="AI1288" s="173"/>
      <c r="AJ1288" s="173"/>
      <c r="AK1288" s="173"/>
      <c r="AL1288" s="173"/>
      <c r="AM1288" s="330"/>
      <c r="AN1288" s="330"/>
      <c r="AO1288" s="194"/>
      <c r="AP1288" s="330"/>
      <c r="AQ1288" s="330"/>
    </row>
    <row r="1289" spans="2:43">
      <c r="B1289" s="330"/>
      <c r="C1289" s="330"/>
      <c r="D1289" s="330"/>
      <c r="E1289" s="330"/>
      <c r="F1289" s="330"/>
      <c r="G1289" s="330"/>
      <c r="H1289" s="330"/>
      <c r="I1289" s="330"/>
      <c r="J1289" s="330"/>
      <c r="K1289" s="196"/>
      <c r="L1289" s="1118"/>
      <c r="M1289" s="1119"/>
      <c r="N1289" s="1118"/>
      <c r="O1289" s="1119"/>
      <c r="P1289" s="184"/>
      <c r="Q1289" s="184"/>
      <c r="R1289" s="184"/>
      <c r="S1289" s="175"/>
      <c r="T1289" s="175"/>
      <c r="U1289" s="175"/>
      <c r="V1289" s="175"/>
      <c r="W1289" s="175"/>
      <c r="X1289" s="175"/>
      <c r="Y1289" s="175"/>
      <c r="Z1289" s="175"/>
      <c r="AA1289" s="175"/>
      <c r="AB1289" s="175"/>
      <c r="AC1289" s="175"/>
      <c r="AD1289" s="330"/>
      <c r="AE1289" s="330"/>
      <c r="AF1289" s="330"/>
      <c r="AG1289" s="330"/>
      <c r="AH1289" s="330"/>
      <c r="AI1289" s="173"/>
      <c r="AJ1289" s="173"/>
      <c r="AK1289" s="173"/>
      <c r="AL1289" s="173"/>
      <c r="AM1289" s="330"/>
      <c r="AN1289" s="330"/>
      <c r="AO1289" s="194"/>
      <c r="AP1289" s="330"/>
      <c r="AQ1289" s="330"/>
    </row>
    <row r="1290" spans="2:43">
      <c r="B1290" s="330"/>
      <c r="C1290" s="330"/>
      <c r="D1290" s="330"/>
      <c r="E1290" s="330"/>
      <c r="F1290" s="330"/>
      <c r="G1290" s="330"/>
      <c r="H1290" s="330"/>
      <c r="I1290" s="330"/>
      <c r="J1290" s="330"/>
      <c r="K1290" s="196"/>
      <c r="L1290" s="1118"/>
      <c r="M1290" s="1119"/>
      <c r="N1290" s="1118"/>
      <c r="O1290" s="1119"/>
      <c r="P1290" s="184"/>
      <c r="Q1290" s="184"/>
      <c r="R1290" s="184"/>
      <c r="S1290" s="175"/>
      <c r="T1290" s="175"/>
      <c r="U1290" s="175"/>
      <c r="V1290" s="175"/>
      <c r="W1290" s="175"/>
      <c r="X1290" s="175"/>
      <c r="Y1290" s="175"/>
      <c r="Z1290" s="175"/>
      <c r="AA1290" s="175"/>
      <c r="AB1290" s="175"/>
      <c r="AC1290" s="175"/>
      <c r="AD1290" s="330"/>
      <c r="AE1290" s="330"/>
      <c r="AF1290" s="330"/>
      <c r="AG1290" s="330"/>
      <c r="AH1290" s="330"/>
      <c r="AI1290" s="173"/>
      <c r="AJ1290" s="173"/>
      <c r="AK1290" s="173"/>
      <c r="AL1290" s="173"/>
      <c r="AM1290" s="330"/>
      <c r="AN1290" s="330"/>
      <c r="AO1290" s="194"/>
      <c r="AP1290" s="330"/>
      <c r="AQ1290" s="330"/>
    </row>
    <row r="1291" spans="2:43">
      <c r="B1291" s="330"/>
      <c r="C1291" s="330"/>
      <c r="D1291" s="330"/>
      <c r="E1291" s="330"/>
      <c r="F1291" s="330"/>
      <c r="G1291" s="330"/>
      <c r="H1291" s="330"/>
      <c r="I1291" s="330"/>
      <c r="J1291" s="330"/>
      <c r="K1291" s="196"/>
      <c r="L1291" s="1118"/>
      <c r="M1291" s="1119"/>
      <c r="N1291" s="1118"/>
      <c r="O1291" s="1119"/>
      <c r="P1291" s="184"/>
      <c r="Q1291" s="184"/>
      <c r="R1291" s="184"/>
      <c r="S1291" s="175"/>
      <c r="T1291" s="175"/>
      <c r="U1291" s="175"/>
      <c r="V1291" s="175"/>
      <c r="W1291" s="175"/>
      <c r="X1291" s="175"/>
      <c r="Y1291" s="175"/>
      <c r="Z1291" s="175"/>
      <c r="AA1291" s="175"/>
      <c r="AB1291" s="175"/>
      <c r="AC1291" s="175"/>
      <c r="AD1291" s="330"/>
      <c r="AE1291" s="330"/>
      <c r="AF1291" s="330"/>
      <c r="AG1291" s="330"/>
      <c r="AH1291" s="330"/>
      <c r="AI1291" s="173"/>
      <c r="AJ1291" s="173"/>
      <c r="AK1291" s="173"/>
      <c r="AL1291" s="173"/>
      <c r="AM1291" s="330"/>
      <c r="AN1291" s="330"/>
      <c r="AO1291" s="194"/>
      <c r="AP1291" s="330"/>
      <c r="AQ1291" s="330"/>
    </row>
    <row r="1292" spans="2:43">
      <c r="B1292" s="330"/>
      <c r="C1292" s="330"/>
      <c r="D1292" s="330"/>
      <c r="E1292" s="330"/>
      <c r="F1292" s="330"/>
      <c r="G1292" s="330"/>
      <c r="H1292" s="330"/>
      <c r="I1292" s="330"/>
      <c r="J1292" s="330"/>
      <c r="K1292" s="196"/>
      <c r="L1292" s="1118"/>
      <c r="M1292" s="1119"/>
      <c r="N1292" s="1118"/>
      <c r="O1292" s="1119"/>
      <c r="P1292" s="184"/>
      <c r="Q1292" s="184"/>
      <c r="R1292" s="184"/>
      <c r="S1292" s="175"/>
      <c r="T1292" s="175"/>
      <c r="U1292" s="175"/>
      <c r="V1292" s="175"/>
      <c r="W1292" s="175"/>
      <c r="X1292" s="175"/>
      <c r="Y1292" s="175"/>
      <c r="Z1292" s="175"/>
      <c r="AA1292" s="175"/>
      <c r="AB1292" s="175"/>
      <c r="AC1292" s="175"/>
      <c r="AD1292" s="330"/>
      <c r="AE1292" s="330"/>
      <c r="AF1292" s="330"/>
      <c r="AG1292" s="330"/>
      <c r="AH1292" s="330"/>
      <c r="AI1292" s="173"/>
      <c r="AJ1292" s="173"/>
      <c r="AK1292" s="173"/>
      <c r="AL1292" s="173"/>
      <c r="AM1292" s="330"/>
      <c r="AN1292" s="330"/>
      <c r="AO1292" s="194"/>
      <c r="AP1292" s="330"/>
      <c r="AQ1292" s="330"/>
    </row>
    <row r="1293" spans="2:43">
      <c r="B1293" s="330"/>
      <c r="C1293" s="330"/>
      <c r="D1293" s="330"/>
      <c r="E1293" s="330"/>
      <c r="F1293" s="330"/>
      <c r="G1293" s="330"/>
      <c r="H1293" s="330"/>
      <c r="I1293" s="330"/>
      <c r="J1293" s="330"/>
      <c r="K1293" s="196"/>
      <c r="L1293" s="1118"/>
      <c r="M1293" s="1119"/>
      <c r="N1293" s="1118"/>
      <c r="O1293" s="1119"/>
      <c r="P1293" s="184"/>
      <c r="Q1293" s="184"/>
      <c r="R1293" s="184"/>
      <c r="S1293" s="175"/>
      <c r="T1293" s="175"/>
      <c r="U1293" s="175"/>
      <c r="V1293" s="175"/>
      <c r="W1293" s="175"/>
      <c r="X1293" s="175"/>
      <c r="Y1293" s="175"/>
      <c r="Z1293" s="175"/>
      <c r="AA1293" s="175"/>
      <c r="AB1293" s="175"/>
      <c r="AC1293" s="175"/>
      <c r="AD1293" s="330"/>
      <c r="AE1293" s="330"/>
      <c r="AF1293" s="330"/>
      <c r="AG1293" s="330"/>
      <c r="AH1293" s="330"/>
      <c r="AI1293" s="173"/>
      <c r="AJ1293" s="173"/>
      <c r="AK1293" s="173"/>
      <c r="AL1293" s="173"/>
      <c r="AM1293" s="330"/>
      <c r="AN1293" s="330"/>
      <c r="AO1293" s="194"/>
      <c r="AP1293" s="330"/>
      <c r="AQ1293" s="330"/>
    </row>
    <row r="1294" spans="2:43">
      <c r="B1294" s="330"/>
      <c r="C1294" s="330"/>
      <c r="D1294" s="330"/>
      <c r="E1294" s="330"/>
      <c r="F1294" s="330"/>
      <c r="G1294" s="330"/>
      <c r="H1294" s="330"/>
      <c r="I1294" s="330"/>
      <c r="J1294" s="330"/>
      <c r="K1294" s="196"/>
      <c r="L1294" s="1118"/>
      <c r="M1294" s="1119"/>
      <c r="N1294" s="1118"/>
      <c r="O1294" s="1119"/>
      <c r="P1294" s="184"/>
      <c r="Q1294" s="184"/>
      <c r="R1294" s="184"/>
      <c r="S1294" s="175"/>
      <c r="T1294" s="175"/>
      <c r="U1294" s="175"/>
      <c r="V1294" s="175"/>
      <c r="W1294" s="175"/>
      <c r="X1294" s="175"/>
      <c r="Y1294" s="175"/>
      <c r="Z1294" s="175"/>
      <c r="AA1294" s="175"/>
      <c r="AB1294" s="175"/>
      <c r="AC1294" s="175"/>
      <c r="AD1294" s="330"/>
      <c r="AE1294" s="330"/>
      <c r="AF1294" s="330"/>
      <c r="AG1294" s="330"/>
      <c r="AH1294" s="330"/>
      <c r="AI1294" s="173"/>
      <c r="AJ1294" s="173"/>
      <c r="AK1294" s="173"/>
      <c r="AL1294" s="173"/>
      <c r="AM1294" s="330"/>
      <c r="AN1294" s="330"/>
      <c r="AO1294" s="194"/>
      <c r="AP1294" s="330"/>
      <c r="AQ1294" s="330"/>
    </row>
    <row r="1295" spans="2:43">
      <c r="B1295" s="330"/>
      <c r="C1295" s="330"/>
      <c r="D1295" s="330"/>
      <c r="E1295" s="330"/>
      <c r="F1295" s="330"/>
      <c r="G1295" s="330"/>
      <c r="H1295" s="330"/>
      <c r="I1295" s="330"/>
      <c r="J1295" s="330"/>
      <c r="K1295" s="196"/>
      <c r="L1295" s="1118"/>
      <c r="M1295" s="1119"/>
      <c r="N1295" s="1118"/>
      <c r="O1295" s="1119"/>
      <c r="P1295" s="184"/>
      <c r="Q1295" s="184"/>
      <c r="R1295" s="184"/>
      <c r="S1295" s="175"/>
      <c r="T1295" s="175"/>
      <c r="U1295" s="175"/>
      <c r="V1295" s="175"/>
      <c r="W1295" s="175"/>
      <c r="X1295" s="175"/>
      <c r="Y1295" s="175"/>
      <c r="Z1295" s="175"/>
      <c r="AA1295" s="175"/>
      <c r="AB1295" s="175"/>
      <c r="AC1295" s="175"/>
      <c r="AD1295" s="330"/>
      <c r="AE1295" s="330"/>
      <c r="AF1295" s="330"/>
      <c r="AG1295" s="330"/>
      <c r="AH1295" s="330"/>
      <c r="AI1295" s="173"/>
      <c r="AJ1295" s="173"/>
      <c r="AK1295" s="173"/>
      <c r="AL1295" s="173"/>
      <c r="AM1295" s="330"/>
      <c r="AN1295" s="330"/>
      <c r="AO1295" s="194"/>
      <c r="AP1295" s="330"/>
      <c r="AQ1295" s="330"/>
    </row>
    <row r="1296" spans="2:43">
      <c r="B1296" s="330"/>
      <c r="C1296" s="330"/>
      <c r="D1296" s="330"/>
      <c r="E1296" s="330"/>
      <c r="F1296" s="330"/>
      <c r="G1296" s="330"/>
      <c r="H1296" s="330"/>
      <c r="I1296" s="330"/>
      <c r="J1296" s="330"/>
      <c r="K1296" s="196"/>
      <c r="L1296" s="1118"/>
      <c r="M1296" s="1119"/>
      <c r="N1296" s="1118"/>
      <c r="O1296" s="1119"/>
      <c r="P1296" s="184"/>
      <c r="Q1296" s="184"/>
      <c r="R1296" s="184"/>
      <c r="S1296" s="175"/>
      <c r="T1296" s="175"/>
      <c r="U1296" s="175"/>
      <c r="V1296" s="175"/>
      <c r="W1296" s="175"/>
      <c r="X1296" s="175"/>
      <c r="Y1296" s="175"/>
      <c r="Z1296" s="175"/>
      <c r="AA1296" s="175"/>
      <c r="AB1296" s="175"/>
      <c r="AC1296" s="175"/>
      <c r="AD1296" s="330"/>
      <c r="AE1296" s="330"/>
      <c r="AF1296" s="330"/>
      <c r="AG1296" s="330"/>
      <c r="AH1296" s="330"/>
      <c r="AI1296" s="173"/>
      <c r="AJ1296" s="173"/>
      <c r="AK1296" s="173"/>
      <c r="AL1296" s="173"/>
      <c r="AM1296" s="330"/>
      <c r="AN1296" s="330"/>
      <c r="AO1296" s="194"/>
      <c r="AP1296" s="330"/>
      <c r="AQ1296" s="330"/>
    </row>
    <row r="1297" spans="2:43">
      <c r="B1297" s="330"/>
      <c r="C1297" s="330"/>
      <c r="D1297" s="330"/>
      <c r="E1297" s="330"/>
      <c r="F1297" s="330"/>
      <c r="G1297" s="330"/>
      <c r="H1297" s="330"/>
      <c r="I1297" s="330"/>
      <c r="J1297" s="330"/>
      <c r="K1297" s="196"/>
      <c r="L1297" s="1118"/>
      <c r="M1297" s="1119"/>
      <c r="N1297" s="1118"/>
      <c r="O1297" s="1119"/>
      <c r="P1297" s="184"/>
      <c r="Q1297" s="184"/>
      <c r="R1297" s="184"/>
      <c r="S1297" s="175"/>
      <c r="T1297" s="175"/>
      <c r="U1297" s="175"/>
      <c r="V1297" s="175"/>
      <c r="W1297" s="175"/>
      <c r="X1297" s="175"/>
      <c r="Y1297" s="175"/>
      <c r="Z1297" s="175"/>
      <c r="AA1297" s="175"/>
      <c r="AB1297" s="175"/>
      <c r="AC1297" s="175"/>
      <c r="AD1297" s="330"/>
      <c r="AE1297" s="330"/>
      <c r="AF1297" s="330"/>
      <c r="AG1297" s="330"/>
      <c r="AH1297" s="330"/>
      <c r="AI1297" s="173"/>
      <c r="AJ1297" s="173"/>
      <c r="AK1297" s="173"/>
      <c r="AL1297" s="173"/>
      <c r="AM1297" s="330"/>
      <c r="AN1297" s="330"/>
      <c r="AO1297" s="194"/>
      <c r="AP1297" s="330"/>
      <c r="AQ1297" s="330"/>
    </row>
    <row r="1298" spans="2:43">
      <c r="B1298" s="330"/>
      <c r="C1298" s="330"/>
      <c r="D1298" s="330"/>
      <c r="E1298" s="330"/>
      <c r="F1298" s="330"/>
      <c r="G1298" s="330"/>
      <c r="H1298" s="330"/>
      <c r="I1298" s="330"/>
      <c r="J1298" s="330"/>
      <c r="K1298" s="196"/>
      <c r="L1298" s="1118"/>
      <c r="M1298" s="1119"/>
      <c r="N1298" s="1118"/>
      <c r="O1298" s="1119"/>
      <c r="P1298" s="184"/>
      <c r="Q1298" s="184"/>
      <c r="R1298" s="184"/>
      <c r="S1298" s="175"/>
      <c r="T1298" s="175"/>
      <c r="U1298" s="175"/>
      <c r="V1298" s="175"/>
      <c r="W1298" s="175"/>
      <c r="X1298" s="175"/>
      <c r="Y1298" s="175"/>
      <c r="Z1298" s="175"/>
      <c r="AA1298" s="175"/>
      <c r="AB1298" s="175"/>
      <c r="AC1298" s="175"/>
      <c r="AD1298" s="330"/>
      <c r="AE1298" s="330"/>
      <c r="AF1298" s="330"/>
      <c r="AG1298" s="330"/>
      <c r="AH1298" s="330"/>
      <c r="AI1298" s="173"/>
      <c r="AJ1298" s="173"/>
      <c r="AK1298" s="173"/>
      <c r="AL1298" s="173"/>
      <c r="AM1298" s="330"/>
      <c r="AN1298" s="330"/>
      <c r="AO1298" s="194"/>
      <c r="AP1298" s="330"/>
      <c r="AQ1298" s="330"/>
    </row>
    <row r="1299" spans="2:43">
      <c r="B1299" s="330"/>
      <c r="C1299" s="330"/>
      <c r="D1299" s="330"/>
      <c r="E1299" s="330"/>
      <c r="F1299" s="330"/>
      <c r="G1299" s="330"/>
      <c r="H1299" s="330"/>
      <c r="I1299" s="330"/>
      <c r="J1299" s="330"/>
      <c r="K1299" s="196"/>
      <c r="L1299" s="1118"/>
      <c r="M1299" s="1119"/>
      <c r="N1299" s="1118"/>
      <c r="O1299" s="1119"/>
      <c r="P1299" s="184"/>
      <c r="Q1299" s="184"/>
      <c r="R1299" s="184"/>
      <c r="S1299" s="175"/>
      <c r="T1299" s="175"/>
      <c r="U1299" s="175"/>
      <c r="V1299" s="175"/>
      <c r="W1299" s="175"/>
      <c r="X1299" s="175"/>
      <c r="Y1299" s="175"/>
      <c r="Z1299" s="175"/>
      <c r="AA1299" s="175"/>
      <c r="AB1299" s="175"/>
      <c r="AC1299" s="175"/>
      <c r="AD1299" s="330"/>
      <c r="AE1299" s="330"/>
      <c r="AF1299" s="330"/>
      <c r="AG1299" s="330"/>
      <c r="AH1299" s="330"/>
      <c r="AI1299" s="173"/>
      <c r="AJ1299" s="173"/>
      <c r="AK1299" s="173"/>
      <c r="AL1299" s="173"/>
      <c r="AM1299" s="330"/>
      <c r="AN1299" s="330"/>
      <c r="AO1299" s="194"/>
      <c r="AP1299" s="330"/>
      <c r="AQ1299" s="330"/>
    </row>
    <row r="1300" spans="2:43">
      <c r="B1300" s="330"/>
      <c r="C1300" s="330"/>
      <c r="D1300" s="330"/>
      <c r="E1300" s="330"/>
      <c r="F1300" s="330"/>
      <c r="G1300" s="330"/>
      <c r="H1300" s="330"/>
      <c r="I1300" s="330"/>
      <c r="J1300" s="330"/>
      <c r="K1300" s="196"/>
      <c r="L1300" s="1118"/>
      <c r="M1300" s="1119"/>
      <c r="N1300" s="1118"/>
      <c r="O1300" s="1119"/>
      <c r="P1300" s="184"/>
      <c r="Q1300" s="184"/>
      <c r="R1300" s="184"/>
      <c r="S1300" s="175"/>
      <c r="T1300" s="175"/>
      <c r="U1300" s="175"/>
      <c r="V1300" s="175"/>
      <c r="W1300" s="175"/>
      <c r="X1300" s="175"/>
      <c r="Y1300" s="175"/>
      <c r="Z1300" s="175"/>
      <c r="AA1300" s="175"/>
      <c r="AB1300" s="175"/>
      <c r="AC1300" s="175"/>
      <c r="AD1300" s="330"/>
      <c r="AE1300" s="330"/>
      <c r="AF1300" s="330"/>
      <c r="AG1300" s="330"/>
      <c r="AH1300" s="330"/>
      <c r="AI1300" s="173"/>
      <c r="AJ1300" s="173"/>
      <c r="AK1300" s="173"/>
      <c r="AL1300" s="173"/>
      <c r="AM1300" s="330"/>
      <c r="AN1300" s="330"/>
      <c r="AO1300" s="194"/>
      <c r="AP1300" s="330"/>
      <c r="AQ1300" s="330"/>
    </row>
    <row r="1301" spans="2:43">
      <c r="B1301" s="330"/>
      <c r="C1301" s="330"/>
      <c r="D1301" s="330"/>
      <c r="E1301" s="330"/>
      <c r="F1301" s="330"/>
      <c r="G1301" s="330"/>
      <c r="H1301" s="330"/>
      <c r="I1301" s="330"/>
      <c r="J1301" s="330"/>
      <c r="K1301" s="196"/>
      <c r="L1301" s="1118"/>
      <c r="M1301" s="1119"/>
      <c r="N1301" s="1118"/>
      <c r="O1301" s="1119"/>
      <c r="P1301" s="184"/>
      <c r="Q1301" s="184"/>
      <c r="R1301" s="184"/>
      <c r="S1301" s="175"/>
      <c r="T1301" s="175"/>
      <c r="U1301" s="175"/>
      <c r="V1301" s="175"/>
      <c r="W1301" s="175"/>
      <c r="X1301" s="175"/>
      <c r="Y1301" s="175"/>
      <c r="Z1301" s="175"/>
      <c r="AA1301" s="175"/>
      <c r="AB1301" s="175"/>
      <c r="AC1301" s="175"/>
      <c r="AD1301" s="330"/>
      <c r="AE1301" s="330"/>
      <c r="AF1301" s="330"/>
      <c r="AG1301" s="330"/>
      <c r="AH1301" s="330"/>
      <c r="AI1301" s="173"/>
      <c r="AJ1301" s="173"/>
      <c r="AK1301" s="173"/>
      <c r="AL1301" s="173"/>
      <c r="AM1301" s="330"/>
      <c r="AN1301" s="330"/>
      <c r="AO1301" s="194"/>
      <c r="AP1301" s="330"/>
      <c r="AQ1301" s="330"/>
    </row>
    <row r="1302" spans="2:43">
      <c r="B1302" s="330"/>
      <c r="C1302" s="330"/>
      <c r="D1302" s="330"/>
      <c r="E1302" s="330"/>
      <c r="F1302" s="330"/>
      <c r="G1302" s="330"/>
      <c r="H1302" s="330"/>
      <c r="I1302" s="330"/>
      <c r="J1302" s="330"/>
      <c r="K1302" s="196"/>
      <c r="L1302" s="1118"/>
      <c r="M1302" s="1119"/>
      <c r="N1302" s="1118"/>
      <c r="O1302" s="1119"/>
      <c r="P1302" s="184"/>
      <c r="Q1302" s="184"/>
      <c r="R1302" s="184"/>
      <c r="S1302" s="175"/>
      <c r="T1302" s="175"/>
      <c r="U1302" s="175"/>
      <c r="V1302" s="175"/>
      <c r="W1302" s="175"/>
      <c r="X1302" s="175"/>
      <c r="Y1302" s="175"/>
      <c r="Z1302" s="175"/>
      <c r="AA1302" s="175"/>
      <c r="AB1302" s="175"/>
      <c r="AC1302" s="175"/>
      <c r="AD1302" s="330"/>
      <c r="AE1302" s="330"/>
      <c r="AF1302" s="330"/>
      <c r="AG1302" s="330"/>
      <c r="AH1302" s="330"/>
      <c r="AI1302" s="173"/>
      <c r="AJ1302" s="173"/>
      <c r="AK1302" s="173"/>
      <c r="AL1302" s="173"/>
      <c r="AM1302" s="330"/>
      <c r="AN1302" s="330"/>
      <c r="AO1302" s="194"/>
      <c r="AP1302" s="330"/>
      <c r="AQ1302" s="330"/>
    </row>
    <row r="1303" spans="2:43">
      <c r="B1303" s="330"/>
      <c r="C1303" s="330"/>
      <c r="D1303" s="330"/>
      <c r="E1303" s="330"/>
      <c r="F1303" s="330"/>
      <c r="G1303" s="330"/>
      <c r="H1303" s="330"/>
      <c r="I1303" s="330"/>
      <c r="J1303" s="330"/>
      <c r="K1303" s="196"/>
      <c r="L1303" s="1118"/>
      <c r="M1303" s="1119"/>
      <c r="N1303" s="1118"/>
      <c r="O1303" s="1119"/>
      <c r="P1303" s="184"/>
      <c r="Q1303" s="184"/>
      <c r="R1303" s="184"/>
      <c r="S1303" s="175"/>
      <c r="T1303" s="175"/>
      <c r="U1303" s="175"/>
      <c r="V1303" s="175"/>
      <c r="W1303" s="175"/>
      <c r="X1303" s="175"/>
      <c r="Y1303" s="175"/>
      <c r="Z1303" s="175"/>
      <c r="AA1303" s="175"/>
      <c r="AB1303" s="175"/>
      <c r="AC1303" s="175"/>
      <c r="AD1303" s="330"/>
      <c r="AE1303" s="330"/>
      <c r="AF1303" s="330"/>
      <c r="AG1303" s="330"/>
      <c r="AH1303" s="330"/>
      <c r="AI1303" s="173"/>
      <c r="AJ1303" s="173"/>
      <c r="AK1303" s="173"/>
      <c r="AL1303" s="173"/>
      <c r="AM1303" s="330"/>
      <c r="AN1303" s="330"/>
      <c r="AO1303" s="194"/>
      <c r="AP1303" s="330"/>
      <c r="AQ1303" s="330"/>
    </row>
    <row r="1304" spans="2:43">
      <c r="B1304" s="330"/>
      <c r="C1304" s="330"/>
      <c r="D1304" s="330"/>
      <c r="E1304" s="330"/>
      <c r="F1304" s="330"/>
      <c r="G1304" s="330"/>
      <c r="H1304" s="330"/>
      <c r="I1304" s="330"/>
      <c r="J1304" s="330"/>
      <c r="K1304" s="196"/>
      <c r="L1304" s="1118"/>
      <c r="M1304" s="1119"/>
      <c r="N1304" s="1118"/>
      <c r="O1304" s="1119"/>
      <c r="P1304" s="184"/>
      <c r="Q1304" s="184"/>
      <c r="R1304" s="184"/>
      <c r="S1304" s="175"/>
      <c r="T1304" s="175"/>
      <c r="U1304" s="175"/>
      <c r="V1304" s="175"/>
      <c r="W1304" s="175"/>
      <c r="X1304" s="175"/>
      <c r="Y1304" s="175"/>
      <c r="Z1304" s="175"/>
      <c r="AA1304" s="175"/>
      <c r="AB1304" s="175"/>
      <c r="AC1304" s="175"/>
      <c r="AD1304" s="330"/>
      <c r="AE1304" s="330"/>
      <c r="AF1304" s="330"/>
      <c r="AG1304" s="330"/>
      <c r="AH1304" s="330"/>
      <c r="AI1304" s="173"/>
      <c r="AJ1304" s="173"/>
      <c r="AK1304" s="173"/>
      <c r="AL1304" s="173"/>
      <c r="AM1304" s="330"/>
      <c r="AN1304" s="330"/>
      <c r="AO1304" s="194"/>
      <c r="AP1304" s="330"/>
      <c r="AQ1304" s="330"/>
    </row>
    <row r="1305" spans="2:43">
      <c r="B1305" s="330"/>
      <c r="C1305" s="330"/>
      <c r="D1305" s="330"/>
      <c r="E1305" s="330"/>
      <c r="F1305" s="330"/>
      <c r="G1305" s="330"/>
      <c r="H1305" s="330"/>
      <c r="I1305" s="330"/>
      <c r="J1305" s="330"/>
      <c r="K1305" s="196"/>
      <c r="L1305" s="1118"/>
      <c r="M1305" s="1119"/>
      <c r="N1305" s="1118"/>
      <c r="O1305" s="1119"/>
      <c r="P1305" s="184"/>
      <c r="Q1305" s="184"/>
      <c r="R1305" s="184"/>
      <c r="S1305" s="175"/>
      <c r="T1305" s="175"/>
      <c r="U1305" s="175"/>
      <c r="V1305" s="175"/>
      <c r="W1305" s="175"/>
      <c r="X1305" s="175"/>
      <c r="Y1305" s="175"/>
      <c r="Z1305" s="175"/>
      <c r="AA1305" s="175"/>
      <c r="AB1305" s="175"/>
      <c r="AC1305" s="175"/>
      <c r="AD1305" s="330"/>
      <c r="AE1305" s="330"/>
      <c r="AF1305" s="330"/>
      <c r="AG1305" s="330"/>
      <c r="AH1305" s="330"/>
      <c r="AI1305" s="173"/>
      <c r="AJ1305" s="173"/>
      <c r="AK1305" s="173"/>
      <c r="AL1305" s="173"/>
      <c r="AM1305" s="330"/>
      <c r="AN1305" s="330"/>
      <c r="AO1305" s="194"/>
      <c r="AP1305" s="330"/>
      <c r="AQ1305" s="330"/>
    </row>
    <row r="1306" spans="2:43">
      <c r="B1306" s="330"/>
      <c r="C1306" s="330"/>
      <c r="D1306" s="330"/>
      <c r="E1306" s="330"/>
      <c r="F1306" s="330"/>
      <c r="G1306" s="330"/>
      <c r="H1306" s="330"/>
      <c r="I1306" s="330"/>
      <c r="J1306" s="330"/>
      <c r="K1306" s="196"/>
      <c r="L1306" s="1118"/>
      <c r="M1306" s="1119"/>
      <c r="N1306" s="1118"/>
      <c r="O1306" s="1119"/>
      <c r="P1306" s="184"/>
      <c r="Q1306" s="184"/>
      <c r="R1306" s="184"/>
      <c r="S1306" s="175"/>
      <c r="T1306" s="175"/>
      <c r="U1306" s="175"/>
      <c r="V1306" s="175"/>
      <c r="W1306" s="175"/>
      <c r="X1306" s="175"/>
      <c r="Y1306" s="175"/>
      <c r="Z1306" s="175"/>
      <c r="AA1306" s="175"/>
      <c r="AB1306" s="175"/>
      <c r="AC1306" s="175"/>
      <c r="AD1306" s="330"/>
      <c r="AE1306" s="330"/>
      <c r="AF1306" s="330"/>
      <c r="AG1306" s="330"/>
      <c r="AH1306" s="330"/>
      <c r="AI1306" s="173"/>
      <c r="AJ1306" s="173"/>
      <c r="AK1306" s="173"/>
      <c r="AL1306" s="173"/>
      <c r="AM1306" s="330"/>
      <c r="AN1306" s="330"/>
      <c r="AO1306" s="194"/>
      <c r="AP1306" s="330"/>
      <c r="AQ1306" s="330"/>
    </row>
    <row r="1307" spans="2:43">
      <c r="B1307" s="330"/>
      <c r="C1307" s="330"/>
      <c r="D1307" s="330"/>
      <c r="E1307" s="330"/>
      <c r="F1307" s="330"/>
      <c r="G1307" s="330"/>
      <c r="H1307" s="330"/>
      <c r="I1307" s="330"/>
      <c r="J1307" s="330"/>
      <c r="K1307" s="196"/>
      <c r="L1307" s="1118"/>
      <c r="M1307" s="1119"/>
      <c r="N1307" s="1118"/>
      <c r="O1307" s="1119"/>
      <c r="P1307" s="184"/>
      <c r="Q1307" s="184"/>
      <c r="R1307" s="184"/>
      <c r="S1307" s="175"/>
      <c r="T1307" s="175"/>
      <c r="U1307" s="175"/>
      <c r="V1307" s="175"/>
      <c r="W1307" s="175"/>
      <c r="X1307" s="175"/>
      <c r="Y1307" s="175"/>
      <c r="Z1307" s="175"/>
      <c r="AA1307" s="175"/>
      <c r="AB1307" s="175"/>
      <c r="AC1307" s="175"/>
      <c r="AD1307" s="330"/>
      <c r="AE1307" s="330"/>
      <c r="AF1307" s="330"/>
      <c r="AG1307" s="330"/>
      <c r="AH1307" s="330"/>
      <c r="AI1307" s="173"/>
      <c r="AJ1307" s="173"/>
      <c r="AK1307" s="173"/>
      <c r="AL1307" s="173"/>
      <c r="AM1307" s="330"/>
      <c r="AN1307" s="330"/>
      <c r="AO1307" s="194"/>
      <c r="AP1307" s="330"/>
      <c r="AQ1307" s="330"/>
    </row>
    <row r="1308" spans="2:43">
      <c r="B1308" s="330"/>
      <c r="C1308" s="330"/>
      <c r="D1308" s="330"/>
      <c r="E1308" s="330"/>
      <c r="F1308" s="330"/>
      <c r="G1308" s="330"/>
      <c r="H1308" s="330"/>
      <c r="I1308" s="330"/>
      <c r="J1308" s="330"/>
      <c r="K1308" s="196"/>
      <c r="L1308" s="1118"/>
      <c r="M1308" s="1119"/>
      <c r="N1308" s="1118"/>
      <c r="O1308" s="1119"/>
      <c r="P1308" s="184"/>
      <c r="Q1308" s="184"/>
      <c r="R1308" s="184"/>
      <c r="S1308" s="175"/>
      <c r="T1308" s="175"/>
      <c r="U1308" s="175"/>
      <c r="V1308" s="175"/>
      <c r="W1308" s="175"/>
      <c r="X1308" s="175"/>
      <c r="Y1308" s="175"/>
      <c r="Z1308" s="175"/>
      <c r="AA1308" s="175"/>
      <c r="AB1308" s="175"/>
      <c r="AC1308" s="175"/>
      <c r="AD1308" s="330"/>
      <c r="AE1308" s="330"/>
      <c r="AF1308" s="330"/>
      <c r="AG1308" s="330"/>
      <c r="AH1308" s="330"/>
      <c r="AI1308" s="173"/>
      <c r="AJ1308" s="173"/>
      <c r="AK1308" s="173"/>
      <c r="AL1308" s="173"/>
      <c r="AM1308" s="330"/>
      <c r="AN1308" s="330"/>
      <c r="AO1308" s="194"/>
      <c r="AP1308" s="330"/>
      <c r="AQ1308" s="330"/>
    </row>
    <row r="1309" spans="2:43">
      <c r="B1309" s="330"/>
      <c r="C1309" s="330"/>
      <c r="D1309" s="330"/>
      <c r="E1309" s="330"/>
      <c r="F1309" s="330"/>
      <c r="G1309" s="330"/>
      <c r="H1309" s="330"/>
      <c r="I1309" s="330"/>
      <c r="J1309" s="330"/>
      <c r="K1309" s="196"/>
      <c r="L1309" s="1118"/>
      <c r="M1309" s="1119"/>
      <c r="N1309" s="1118"/>
      <c r="O1309" s="1119"/>
      <c r="P1309" s="184"/>
      <c r="Q1309" s="184"/>
      <c r="R1309" s="184"/>
      <c r="S1309" s="175"/>
      <c r="T1309" s="175"/>
      <c r="U1309" s="175"/>
      <c r="V1309" s="175"/>
      <c r="W1309" s="175"/>
      <c r="X1309" s="175"/>
      <c r="Y1309" s="175"/>
      <c r="Z1309" s="175"/>
      <c r="AA1309" s="175"/>
      <c r="AB1309" s="175"/>
      <c r="AC1309" s="175"/>
      <c r="AD1309" s="330"/>
      <c r="AE1309" s="330"/>
      <c r="AF1309" s="330"/>
      <c r="AG1309" s="330"/>
      <c r="AH1309" s="330"/>
      <c r="AI1309" s="173"/>
      <c r="AJ1309" s="173"/>
      <c r="AK1309" s="173"/>
      <c r="AL1309" s="173"/>
      <c r="AM1309" s="330"/>
      <c r="AN1309" s="330"/>
      <c r="AO1309" s="194"/>
      <c r="AP1309" s="330"/>
      <c r="AQ1309" s="330"/>
    </row>
    <row r="1310" spans="2:43">
      <c r="B1310" s="330"/>
      <c r="C1310" s="330"/>
      <c r="D1310" s="330"/>
      <c r="E1310" s="330"/>
      <c r="F1310" s="330"/>
      <c r="G1310" s="330"/>
      <c r="H1310" s="330"/>
      <c r="I1310" s="330"/>
      <c r="J1310" s="330"/>
      <c r="K1310" s="196"/>
      <c r="L1310" s="1118"/>
      <c r="M1310" s="1119"/>
      <c r="N1310" s="1118"/>
      <c r="O1310" s="1119"/>
      <c r="P1310" s="184"/>
      <c r="Q1310" s="184"/>
      <c r="R1310" s="184"/>
      <c r="S1310" s="175"/>
      <c r="T1310" s="175"/>
      <c r="U1310" s="175"/>
      <c r="V1310" s="175"/>
      <c r="W1310" s="175"/>
      <c r="X1310" s="175"/>
      <c r="Y1310" s="175"/>
      <c r="Z1310" s="175"/>
      <c r="AA1310" s="175"/>
      <c r="AB1310" s="175"/>
      <c r="AC1310" s="175"/>
      <c r="AD1310" s="330"/>
      <c r="AE1310" s="330"/>
      <c r="AF1310" s="330"/>
      <c r="AG1310" s="330"/>
      <c r="AH1310" s="330"/>
      <c r="AI1310" s="173"/>
      <c r="AJ1310" s="173"/>
      <c r="AK1310" s="173"/>
      <c r="AL1310" s="173"/>
      <c r="AM1310" s="330"/>
      <c r="AN1310" s="330"/>
      <c r="AO1310" s="194"/>
      <c r="AP1310" s="330"/>
      <c r="AQ1310" s="330"/>
    </row>
    <row r="1311" spans="2:43">
      <c r="B1311" s="330"/>
      <c r="C1311" s="330"/>
      <c r="D1311" s="330"/>
      <c r="E1311" s="330"/>
      <c r="F1311" s="330"/>
      <c r="G1311" s="330"/>
      <c r="H1311" s="330"/>
      <c r="I1311" s="330"/>
      <c r="J1311" s="330"/>
      <c r="K1311" s="196"/>
      <c r="L1311" s="1118"/>
      <c r="M1311" s="1119"/>
      <c r="N1311" s="1118"/>
      <c r="O1311" s="1119"/>
      <c r="P1311" s="184"/>
      <c r="Q1311" s="184"/>
      <c r="R1311" s="184"/>
      <c r="S1311" s="175"/>
      <c r="T1311" s="175"/>
      <c r="U1311" s="175"/>
      <c r="V1311" s="175"/>
      <c r="W1311" s="175"/>
      <c r="X1311" s="175"/>
      <c r="Y1311" s="175"/>
      <c r="Z1311" s="175"/>
      <c r="AA1311" s="175"/>
      <c r="AB1311" s="175"/>
      <c r="AC1311" s="175"/>
      <c r="AD1311" s="330"/>
      <c r="AE1311" s="330"/>
      <c r="AF1311" s="330"/>
      <c r="AG1311" s="330"/>
      <c r="AH1311" s="330"/>
      <c r="AI1311" s="173"/>
      <c r="AJ1311" s="173"/>
      <c r="AK1311" s="173"/>
      <c r="AL1311" s="173"/>
      <c r="AM1311" s="330"/>
      <c r="AN1311" s="330"/>
      <c r="AO1311" s="194"/>
      <c r="AP1311" s="330"/>
      <c r="AQ1311" s="330"/>
    </row>
    <row r="1312" spans="2:43">
      <c r="B1312" s="330"/>
      <c r="C1312" s="330"/>
      <c r="D1312" s="330"/>
      <c r="E1312" s="330"/>
      <c r="F1312" s="330"/>
      <c r="G1312" s="330"/>
      <c r="H1312" s="330"/>
      <c r="I1312" s="330"/>
      <c r="J1312" s="330"/>
      <c r="K1312" s="196"/>
      <c r="L1312" s="1118"/>
      <c r="M1312" s="1119"/>
      <c r="N1312" s="1118"/>
      <c r="O1312" s="1119"/>
      <c r="P1312" s="184"/>
      <c r="Q1312" s="184"/>
      <c r="R1312" s="184"/>
      <c r="S1312" s="175"/>
      <c r="T1312" s="175"/>
      <c r="U1312" s="175"/>
      <c r="V1312" s="175"/>
      <c r="W1312" s="175"/>
      <c r="X1312" s="175"/>
      <c r="Y1312" s="175"/>
      <c r="Z1312" s="175"/>
      <c r="AA1312" s="175"/>
      <c r="AB1312" s="175"/>
      <c r="AC1312" s="175"/>
      <c r="AD1312" s="330"/>
      <c r="AE1312" s="330"/>
      <c r="AF1312" s="330"/>
      <c r="AG1312" s="330"/>
      <c r="AH1312" s="330"/>
      <c r="AI1312" s="173"/>
      <c r="AJ1312" s="173"/>
      <c r="AK1312" s="173"/>
      <c r="AL1312" s="173"/>
      <c r="AM1312" s="330"/>
      <c r="AN1312" s="330"/>
      <c r="AO1312" s="194"/>
      <c r="AP1312" s="330"/>
      <c r="AQ1312" s="330"/>
    </row>
    <row r="1313" spans="2:43">
      <c r="B1313" s="330"/>
      <c r="C1313" s="330"/>
      <c r="D1313" s="330"/>
      <c r="E1313" s="330"/>
      <c r="F1313" s="330"/>
      <c r="G1313" s="330"/>
      <c r="H1313" s="330"/>
      <c r="I1313" s="330"/>
      <c r="J1313" s="330"/>
      <c r="K1313" s="196"/>
      <c r="L1313" s="1118"/>
      <c r="M1313" s="1119"/>
      <c r="N1313" s="1118"/>
      <c r="O1313" s="1119"/>
      <c r="P1313" s="184"/>
      <c r="Q1313" s="184"/>
      <c r="R1313" s="184"/>
      <c r="S1313" s="175"/>
      <c r="T1313" s="175"/>
      <c r="U1313" s="175"/>
      <c r="V1313" s="175"/>
      <c r="W1313" s="175"/>
      <c r="X1313" s="175"/>
      <c r="Y1313" s="175"/>
      <c r="Z1313" s="175"/>
      <c r="AA1313" s="175"/>
      <c r="AB1313" s="175"/>
      <c r="AC1313" s="175"/>
      <c r="AD1313" s="330"/>
      <c r="AE1313" s="330"/>
      <c r="AF1313" s="330"/>
      <c r="AG1313" s="330"/>
      <c r="AH1313" s="330"/>
      <c r="AI1313" s="173"/>
      <c r="AJ1313" s="173"/>
      <c r="AK1313" s="173"/>
      <c r="AL1313" s="173"/>
      <c r="AM1313" s="330"/>
      <c r="AN1313" s="330"/>
      <c r="AO1313" s="194"/>
      <c r="AP1313" s="330"/>
      <c r="AQ1313" s="330"/>
    </row>
    <row r="1314" spans="2:43">
      <c r="B1314" s="330"/>
      <c r="C1314" s="330"/>
      <c r="D1314" s="330"/>
      <c r="E1314" s="330"/>
      <c r="F1314" s="330"/>
      <c r="G1314" s="330"/>
      <c r="H1314" s="330"/>
      <c r="I1314" s="330"/>
      <c r="J1314" s="330"/>
      <c r="K1314" s="196"/>
      <c r="L1314" s="1118"/>
      <c r="M1314" s="1119"/>
      <c r="N1314" s="1118"/>
      <c r="O1314" s="1119"/>
      <c r="P1314" s="184"/>
      <c r="Q1314" s="184"/>
      <c r="R1314" s="184"/>
      <c r="S1314" s="175"/>
      <c r="T1314" s="175"/>
      <c r="U1314" s="175"/>
      <c r="V1314" s="175"/>
      <c r="W1314" s="175"/>
      <c r="X1314" s="175"/>
      <c r="Y1314" s="175"/>
      <c r="Z1314" s="175"/>
      <c r="AA1314" s="175"/>
      <c r="AB1314" s="175"/>
      <c r="AC1314" s="175"/>
      <c r="AD1314" s="330"/>
      <c r="AE1314" s="330"/>
      <c r="AF1314" s="330"/>
      <c r="AG1314" s="330"/>
      <c r="AH1314" s="330"/>
      <c r="AI1314" s="173"/>
      <c r="AJ1314" s="173"/>
      <c r="AK1314" s="173"/>
      <c r="AL1314" s="173"/>
      <c r="AM1314" s="330"/>
      <c r="AN1314" s="330"/>
      <c r="AO1314" s="194"/>
      <c r="AP1314" s="330"/>
      <c r="AQ1314" s="330"/>
    </row>
    <row r="1315" spans="2:43">
      <c r="B1315" s="330"/>
      <c r="C1315" s="330"/>
      <c r="D1315" s="330"/>
      <c r="E1315" s="330"/>
      <c r="F1315" s="330"/>
      <c r="G1315" s="330"/>
      <c r="H1315" s="330"/>
      <c r="I1315" s="330"/>
      <c r="J1315" s="330"/>
      <c r="K1315" s="196"/>
      <c r="L1315" s="1118"/>
      <c r="M1315" s="1119"/>
      <c r="N1315" s="1118"/>
      <c r="O1315" s="1119"/>
      <c r="P1315" s="184"/>
      <c r="Q1315" s="184"/>
      <c r="R1315" s="184"/>
      <c r="S1315" s="175"/>
      <c r="T1315" s="175"/>
      <c r="U1315" s="175"/>
      <c r="V1315" s="175"/>
      <c r="W1315" s="175"/>
      <c r="X1315" s="175"/>
      <c r="Y1315" s="175"/>
      <c r="Z1315" s="175"/>
      <c r="AA1315" s="175"/>
      <c r="AB1315" s="175"/>
      <c r="AC1315" s="175"/>
      <c r="AD1315" s="330"/>
      <c r="AE1315" s="330"/>
      <c r="AF1315" s="330"/>
      <c r="AG1315" s="330"/>
      <c r="AH1315" s="330"/>
      <c r="AI1315" s="173"/>
      <c r="AJ1315" s="173"/>
      <c r="AK1315" s="173"/>
      <c r="AL1315" s="173"/>
      <c r="AM1315" s="330"/>
      <c r="AN1315" s="330"/>
      <c r="AO1315" s="194"/>
      <c r="AP1315" s="330"/>
      <c r="AQ1315" s="330"/>
    </row>
    <row r="1316" spans="2:43">
      <c r="B1316" s="330"/>
      <c r="C1316" s="330"/>
      <c r="D1316" s="330"/>
      <c r="E1316" s="330"/>
      <c r="F1316" s="330"/>
      <c r="G1316" s="330"/>
      <c r="H1316" s="330"/>
      <c r="I1316" s="330"/>
      <c r="J1316" s="330"/>
      <c r="K1316" s="196"/>
      <c r="L1316" s="1118"/>
      <c r="M1316" s="1119"/>
      <c r="N1316" s="1118"/>
      <c r="O1316" s="1119"/>
      <c r="P1316" s="184"/>
      <c r="Q1316" s="184"/>
      <c r="R1316" s="184"/>
      <c r="S1316" s="175"/>
      <c r="T1316" s="175"/>
      <c r="U1316" s="175"/>
      <c r="V1316" s="175"/>
      <c r="W1316" s="175"/>
      <c r="X1316" s="175"/>
      <c r="Y1316" s="175"/>
      <c r="Z1316" s="175"/>
      <c r="AA1316" s="175"/>
      <c r="AB1316" s="175"/>
      <c r="AC1316" s="175"/>
      <c r="AD1316" s="330"/>
      <c r="AE1316" s="330"/>
      <c r="AF1316" s="330"/>
      <c r="AG1316" s="330"/>
      <c r="AH1316" s="330"/>
      <c r="AI1316" s="173"/>
      <c r="AJ1316" s="173"/>
      <c r="AK1316" s="173"/>
      <c r="AL1316" s="173"/>
      <c r="AM1316" s="330"/>
      <c r="AN1316" s="330"/>
      <c r="AO1316" s="194"/>
      <c r="AP1316" s="330"/>
      <c r="AQ1316" s="330"/>
    </row>
    <row r="1317" spans="2:43">
      <c r="B1317" s="330"/>
      <c r="C1317" s="330"/>
      <c r="D1317" s="330"/>
      <c r="E1317" s="330"/>
      <c r="F1317" s="330"/>
      <c r="G1317" s="330"/>
      <c r="H1317" s="330"/>
      <c r="I1317" s="330"/>
      <c r="J1317" s="330"/>
      <c r="K1317" s="196"/>
      <c r="L1317" s="1118"/>
      <c r="M1317" s="1119"/>
      <c r="N1317" s="1118"/>
      <c r="O1317" s="1119"/>
      <c r="P1317" s="184"/>
      <c r="Q1317" s="184"/>
      <c r="R1317" s="184"/>
      <c r="S1317" s="175"/>
      <c r="T1317" s="175"/>
      <c r="U1317" s="175"/>
      <c r="V1317" s="175"/>
      <c r="W1317" s="175"/>
      <c r="X1317" s="175"/>
      <c r="Y1317" s="175"/>
      <c r="Z1317" s="175"/>
      <c r="AA1317" s="175"/>
      <c r="AB1317" s="175"/>
      <c r="AC1317" s="175"/>
      <c r="AD1317" s="330"/>
      <c r="AE1317" s="330"/>
      <c r="AF1317" s="330"/>
      <c r="AG1317" s="330"/>
      <c r="AH1317" s="330"/>
      <c r="AI1317" s="173"/>
      <c r="AJ1317" s="173"/>
      <c r="AK1317" s="173"/>
      <c r="AL1317" s="173"/>
      <c r="AM1317" s="330"/>
      <c r="AN1317" s="330"/>
      <c r="AO1317" s="194"/>
      <c r="AP1317" s="330"/>
      <c r="AQ1317" s="330"/>
    </row>
    <row r="1318" spans="2:43">
      <c r="B1318" s="330"/>
      <c r="C1318" s="330"/>
      <c r="D1318" s="330"/>
      <c r="E1318" s="330"/>
      <c r="F1318" s="330"/>
      <c r="G1318" s="330"/>
      <c r="H1318" s="330"/>
      <c r="I1318" s="330"/>
      <c r="J1318" s="330"/>
      <c r="K1318" s="196"/>
      <c r="L1318" s="1118"/>
      <c r="M1318" s="1119"/>
      <c r="N1318" s="1118"/>
      <c r="O1318" s="1119"/>
      <c r="P1318" s="184"/>
      <c r="Q1318" s="184"/>
      <c r="R1318" s="184"/>
      <c r="S1318" s="175"/>
      <c r="T1318" s="175"/>
      <c r="U1318" s="175"/>
      <c r="V1318" s="175"/>
      <c r="W1318" s="175"/>
      <c r="X1318" s="175"/>
      <c r="Y1318" s="175"/>
      <c r="Z1318" s="175"/>
      <c r="AA1318" s="175"/>
      <c r="AB1318" s="175"/>
      <c r="AC1318" s="175"/>
      <c r="AD1318" s="330"/>
      <c r="AE1318" s="330"/>
      <c r="AF1318" s="330"/>
      <c r="AG1318" s="330"/>
      <c r="AH1318" s="330"/>
      <c r="AI1318" s="173"/>
      <c r="AJ1318" s="173"/>
      <c r="AK1318" s="173"/>
      <c r="AL1318" s="173"/>
      <c r="AM1318" s="330"/>
      <c r="AN1318" s="330"/>
      <c r="AO1318" s="194"/>
      <c r="AP1318" s="330"/>
      <c r="AQ1318" s="330"/>
    </row>
    <row r="1319" spans="2:43">
      <c r="B1319" s="330"/>
      <c r="C1319" s="330"/>
      <c r="D1319" s="330"/>
      <c r="E1319" s="330"/>
      <c r="F1319" s="330"/>
      <c r="G1319" s="330"/>
      <c r="H1319" s="330"/>
      <c r="I1319" s="330"/>
      <c r="J1319" s="330"/>
      <c r="K1319" s="196"/>
      <c r="L1319" s="1118"/>
      <c r="M1319" s="1119"/>
      <c r="N1319" s="1118"/>
      <c r="O1319" s="1119"/>
      <c r="P1319" s="184"/>
      <c r="Q1319" s="184"/>
      <c r="R1319" s="184"/>
      <c r="S1319" s="175"/>
      <c r="T1319" s="175"/>
      <c r="U1319" s="175"/>
      <c r="V1319" s="175"/>
      <c r="W1319" s="175"/>
      <c r="X1319" s="175"/>
      <c r="Y1319" s="175"/>
      <c r="Z1319" s="175"/>
      <c r="AA1319" s="175"/>
      <c r="AB1319" s="175"/>
      <c r="AC1319" s="175"/>
      <c r="AD1319" s="330"/>
      <c r="AE1319" s="330"/>
      <c r="AF1319" s="330"/>
      <c r="AG1319" s="330"/>
      <c r="AH1319" s="330"/>
      <c r="AI1319" s="173"/>
      <c r="AJ1319" s="173"/>
      <c r="AK1319" s="173"/>
      <c r="AL1319" s="173"/>
      <c r="AM1319" s="330"/>
      <c r="AN1319" s="330"/>
      <c r="AO1319" s="194"/>
      <c r="AP1319" s="330"/>
      <c r="AQ1319" s="330"/>
    </row>
    <row r="1320" spans="2:43">
      <c r="B1320" s="330"/>
      <c r="C1320" s="330"/>
      <c r="D1320" s="330"/>
      <c r="E1320" s="330"/>
      <c r="F1320" s="330"/>
      <c r="G1320" s="330"/>
      <c r="H1320" s="330"/>
      <c r="I1320" s="330"/>
      <c r="J1320" s="330"/>
      <c r="K1320" s="196"/>
      <c r="L1320" s="1118"/>
      <c r="M1320" s="1119"/>
      <c r="N1320" s="1118"/>
      <c r="O1320" s="1119"/>
      <c r="P1320" s="184"/>
      <c r="Q1320" s="184"/>
      <c r="R1320" s="184"/>
      <c r="S1320" s="175"/>
      <c r="T1320" s="175"/>
      <c r="U1320" s="175"/>
      <c r="V1320" s="175"/>
      <c r="W1320" s="175"/>
      <c r="X1320" s="175"/>
      <c r="Y1320" s="175"/>
      <c r="Z1320" s="175"/>
      <c r="AA1320" s="175"/>
      <c r="AB1320" s="175"/>
      <c r="AC1320" s="175"/>
      <c r="AD1320" s="330"/>
      <c r="AE1320" s="330"/>
      <c r="AF1320" s="330"/>
      <c r="AG1320" s="330"/>
      <c r="AH1320" s="330"/>
      <c r="AI1320" s="173"/>
      <c r="AJ1320" s="173"/>
      <c r="AK1320" s="173"/>
      <c r="AL1320" s="173"/>
      <c r="AM1320" s="330"/>
      <c r="AN1320" s="330"/>
      <c r="AO1320" s="194"/>
      <c r="AP1320" s="330"/>
      <c r="AQ1320" s="330"/>
    </row>
    <row r="1321" spans="2:43">
      <c r="B1321" s="330"/>
      <c r="C1321" s="330"/>
      <c r="D1321" s="330"/>
      <c r="E1321" s="330"/>
      <c r="F1321" s="330"/>
      <c r="G1321" s="330"/>
      <c r="H1321" s="330"/>
      <c r="I1321" s="330"/>
      <c r="J1321" s="330"/>
      <c r="K1321" s="196"/>
      <c r="L1321" s="1118"/>
      <c r="M1321" s="1119"/>
      <c r="N1321" s="1118"/>
      <c r="O1321" s="1119"/>
      <c r="P1321" s="184"/>
      <c r="Q1321" s="184"/>
      <c r="R1321" s="184"/>
      <c r="S1321" s="175"/>
      <c r="T1321" s="175"/>
      <c r="U1321" s="175"/>
      <c r="V1321" s="175"/>
      <c r="W1321" s="175"/>
      <c r="X1321" s="175"/>
      <c r="Y1321" s="175"/>
      <c r="Z1321" s="175"/>
      <c r="AA1321" s="175"/>
      <c r="AB1321" s="175"/>
      <c r="AC1321" s="175"/>
      <c r="AD1321" s="330"/>
      <c r="AE1321" s="330"/>
      <c r="AF1321" s="330"/>
      <c r="AG1321" s="330"/>
      <c r="AH1321" s="330"/>
      <c r="AI1321" s="173"/>
      <c r="AJ1321" s="173"/>
      <c r="AK1321" s="173"/>
      <c r="AL1321" s="173"/>
      <c r="AM1321" s="330"/>
      <c r="AN1321" s="330"/>
      <c r="AO1321" s="194"/>
      <c r="AP1321" s="330"/>
      <c r="AQ1321" s="330"/>
    </row>
    <row r="1322" spans="2:43">
      <c r="B1322" s="330"/>
      <c r="C1322" s="330"/>
      <c r="D1322" s="330"/>
      <c r="E1322" s="330"/>
      <c r="F1322" s="330"/>
      <c r="G1322" s="330"/>
      <c r="H1322" s="330"/>
      <c r="I1322" s="330"/>
      <c r="J1322" s="330"/>
      <c r="K1322" s="196"/>
      <c r="L1322" s="1118"/>
      <c r="M1322" s="1119"/>
      <c r="N1322" s="1118"/>
      <c r="O1322" s="1119"/>
      <c r="P1322" s="184"/>
      <c r="Q1322" s="184"/>
      <c r="R1322" s="184"/>
      <c r="S1322" s="175"/>
      <c r="T1322" s="175"/>
      <c r="U1322" s="175"/>
      <c r="V1322" s="175"/>
      <c r="W1322" s="175"/>
      <c r="X1322" s="175"/>
      <c r="Y1322" s="175"/>
      <c r="Z1322" s="175"/>
      <c r="AA1322" s="175"/>
      <c r="AB1322" s="175"/>
      <c r="AC1322" s="175"/>
      <c r="AD1322" s="330"/>
      <c r="AE1322" s="330"/>
      <c r="AF1322" s="330"/>
      <c r="AG1322" s="330"/>
      <c r="AH1322" s="330"/>
      <c r="AI1322" s="173"/>
      <c r="AJ1322" s="173"/>
      <c r="AK1322" s="173"/>
      <c r="AL1322" s="173"/>
      <c r="AM1322" s="330"/>
      <c r="AN1322" s="330"/>
      <c r="AO1322" s="194"/>
      <c r="AP1322" s="330"/>
      <c r="AQ1322" s="330"/>
    </row>
    <row r="1323" spans="2:43">
      <c r="B1323" s="330"/>
      <c r="C1323" s="330"/>
      <c r="D1323" s="330"/>
      <c r="E1323" s="330"/>
      <c r="F1323" s="330"/>
      <c r="G1323" s="330"/>
      <c r="H1323" s="330"/>
      <c r="I1323" s="330"/>
      <c r="J1323" s="330"/>
      <c r="K1323" s="196"/>
      <c r="L1323" s="1118"/>
      <c r="M1323" s="1119"/>
      <c r="N1323" s="1118"/>
      <c r="O1323" s="1119"/>
      <c r="P1323" s="184"/>
      <c r="Q1323" s="184"/>
      <c r="R1323" s="184"/>
      <c r="S1323" s="175"/>
      <c r="T1323" s="175"/>
      <c r="U1323" s="175"/>
      <c r="V1323" s="175"/>
      <c r="W1323" s="175"/>
      <c r="X1323" s="175"/>
      <c r="Y1323" s="175"/>
      <c r="Z1323" s="175"/>
      <c r="AA1323" s="175"/>
      <c r="AB1323" s="175"/>
      <c r="AC1323" s="175"/>
      <c r="AD1323" s="330"/>
      <c r="AE1323" s="330"/>
      <c r="AF1323" s="330"/>
      <c r="AG1323" s="330"/>
      <c r="AH1323" s="330"/>
      <c r="AI1323" s="173"/>
      <c r="AJ1323" s="173"/>
      <c r="AK1323" s="173"/>
      <c r="AL1323" s="173"/>
      <c r="AM1323" s="330"/>
      <c r="AN1323" s="330"/>
      <c r="AO1323" s="194"/>
      <c r="AP1323" s="330"/>
      <c r="AQ1323" s="330"/>
    </row>
    <row r="1324" spans="2:43">
      <c r="B1324" s="330"/>
      <c r="C1324" s="330"/>
      <c r="D1324" s="330"/>
      <c r="E1324" s="330"/>
      <c r="F1324" s="330"/>
      <c r="G1324" s="330"/>
      <c r="H1324" s="330"/>
      <c r="I1324" s="330"/>
      <c r="J1324" s="330"/>
      <c r="K1324" s="196"/>
      <c r="L1324" s="1118"/>
      <c r="M1324" s="1119"/>
      <c r="N1324" s="1118"/>
      <c r="O1324" s="1119"/>
      <c r="P1324" s="184"/>
      <c r="Q1324" s="184"/>
      <c r="R1324" s="184"/>
      <c r="S1324" s="175"/>
      <c r="T1324" s="175"/>
      <c r="U1324" s="175"/>
      <c r="V1324" s="175"/>
      <c r="W1324" s="175"/>
      <c r="X1324" s="175"/>
      <c r="Y1324" s="175"/>
      <c r="Z1324" s="175"/>
      <c r="AA1324" s="175"/>
      <c r="AB1324" s="175"/>
      <c r="AC1324" s="175"/>
      <c r="AD1324" s="330"/>
      <c r="AE1324" s="330"/>
      <c r="AF1324" s="330"/>
      <c r="AG1324" s="330"/>
      <c r="AH1324" s="330"/>
      <c r="AI1324" s="173"/>
      <c r="AJ1324" s="173"/>
      <c r="AK1324" s="173"/>
      <c r="AL1324" s="173"/>
      <c r="AM1324" s="330"/>
      <c r="AN1324" s="330"/>
      <c r="AO1324" s="194"/>
      <c r="AP1324" s="330"/>
      <c r="AQ1324" s="330"/>
    </row>
    <row r="1325" spans="2:43">
      <c r="B1325" s="330"/>
      <c r="C1325" s="330"/>
      <c r="D1325" s="330"/>
      <c r="E1325" s="330"/>
      <c r="F1325" s="330"/>
      <c r="G1325" s="330"/>
      <c r="H1325" s="330"/>
      <c r="I1325" s="330"/>
      <c r="J1325" s="330"/>
      <c r="K1325" s="196"/>
      <c r="L1325" s="1118"/>
      <c r="M1325" s="1119"/>
      <c r="N1325" s="1118"/>
      <c r="O1325" s="1119"/>
      <c r="P1325" s="184"/>
      <c r="Q1325" s="184"/>
      <c r="R1325" s="184"/>
      <c r="S1325" s="175"/>
      <c r="T1325" s="175"/>
      <c r="U1325" s="175"/>
      <c r="V1325" s="175"/>
      <c r="W1325" s="175"/>
      <c r="X1325" s="175"/>
      <c r="Y1325" s="175"/>
      <c r="Z1325" s="175"/>
      <c r="AA1325" s="175"/>
      <c r="AB1325" s="175"/>
      <c r="AC1325" s="175"/>
      <c r="AD1325" s="330"/>
      <c r="AE1325" s="330"/>
      <c r="AF1325" s="330"/>
      <c r="AG1325" s="330"/>
      <c r="AH1325" s="330"/>
      <c r="AI1325" s="173"/>
      <c r="AJ1325" s="173"/>
      <c r="AK1325" s="173"/>
      <c r="AL1325" s="173"/>
      <c r="AM1325" s="330"/>
      <c r="AN1325" s="330"/>
      <c r="AO1325" s="194"/>
      <c r="AP1325" s="330"/>
      <c r="AQ1325" s="330"/>
    </row>
    <row r="1326" spans="2:43">
      <c r="B1326" s="330"/>
      <c r="C1326" s="330"/>
      <c r="D1326" s="330"/>
      <c r="E1326" s="330"/>
      <c r="F1326" s="330"/>
      <c r="G1326" s="330"/>
      <c r="H1326" s="330"/>
      <c r="I1326" s="330"/>
      <c r="J1326" s="330"/>
      <c r="K1326" s="196"/>
      <c r="L1326" s="1118"/>
      <c r="M1326" s="1119"/>
      <c r="N1326" s="1118"/>
      <c r="O1326" s="1119"/>
      <c r="P1326" s="184"/>
      <c r="Q1326" s="184"/>
      <c r="R1326" s="184"/>
      <c r="S1326" s="175"/>
      <c r="T1326" s="175"/>
      <c r="U1326" s="175"/>
      <c r="V1326" s="175"/>
      <c r="W1326" s="175"/>
      <c r="X1326" s="175"/>
      <c r="Y1326" s="175"/>
      <c r="Z1326" s="175"/>
      <c r="AA1326" s="175"/>
      <c r="AB1326" s="175"/>
      <c r="AC1326" s="175"/>
      <c r="AD1326" s="330"/>
      <c r="AE1326" s="330"/>
      <c r="AF1326" s="330"/>
      <c r="AG1326" s="330"/>
      <c r="AH1326" s="330"/>
      <c r="AI1326" s="173"/>
      <c r="AJ1326" s="173"/>
      <c r="AK1326" s="173"/>
      <c r="AL1326" s="173"/>
      <c r="AM1326" s="330"/>
      <c r="AN1326" s="330"/>
      <c r="AO1326" s="194"/>
      <c r="AP1326" s="330"/>
      <c r="AQ1326" s="330"/>
    </row>
    <row r="1327" spans="2:43">
      <c r="B1327" s="330"/>
      <c r="C1327" s="330"/>
      <c r="D1327" s="330"/>
      <c r="E1327" s="330"/>
      <c r="F1327" s="330"/>
      <c r="G1327" s="330"/>
      <c r="H1327" s="330"/>
      <c r="I1327" s="330"/>
      <c r="J1327" s="330"/>
      <c r="K1327" s="196"/>
      <c r="L1327" s="1118"/>
      <c r="M1327" s="1119"/>
      <c r="N1327" s="1118"/>
      <c r="O1327" s="1119"/>
      <c r="P1327" s="184"/>
      <c r="Q1327" s="184"/>
      <c r="R1327" s="184"/>
      <c r="S1327" s="175"/>
      <c r="T1327" s="175"/>
      <c r="U1327" s="175"/>
      <c r="V1327" s="175"/>
      <c r="W1327" s="175"/>
      <c r="X1327" s="175"/>
      <c r="Y1327" s="175"/>
      <c r="Z1327" s="175"/>
      <c r="AA1327" s="175"/>
      <c r="AB1327" s="175"/>
      <c r="AC1327" s="175"/>
      <c r="AD1327" s="330"/>
      <c r="AE1327" s="330"/>
      <c r="AF1327" s="330"/>
      <c r="AG1327" s="330"/>
      <c r="AH1327" s="330"/>
      <c r="AI1327" s="173"/>
      <c r="AJ1327" s="173"/>
      <c r="AK1327" s="173"/>
      <c r="AL1327" s="173"/>
      <c r="AM1327" s="330"/>
      <c r="AN1327" s="330"/>
      <c r="AO1327" s="194"/>
      <c r="AP1327" s="330"/>
      <c r="AQ1327" s="330"/>
    </row>
    <row r="1328" spans="2:43">
      <c r="B1328" s="330"/>
      <c r="C1328" s="330"/>
      <c r="D1328" s="330"/>
      <c r="E1328" s="330"/>
      <c r="F1328" s="330"/>
      <c r="G1328" s="330"/>
      <c r="H1328" s="330"/>
      <c r="I1328" s="330"/>
      <c r="J1328" s="330"/>
      <c r="K1328" s="196"/>
      <c r="L1328" s="1118"/>
      <c r="M1328" s="1119"/>
      <c r="N1328" s="1118"/>
      <c r="O1328" s="1119"/>
      <c r="P1328" s="184"/>
      <c r="Q1328" s="184"/>
      <c r="R1328" s="184"/>
      <c r="S1328" s="175"/>
      <c r="T1328" s="175"/>
      <c r="U1328" s="175"/>
      <c r="V1328" s="175"/>
      <c r="W1328" s="175"/>
      <c r="X1328" s="175"/>
      <c r="Y1328" s="175"/>
      <c r="Z1328" s="175"/>
      <c r="AA1328" s="175"/>
      <c r="AB1328" s="175"/>
      <c r="AC1328" s="175"/>
      <c r="AD1328" s="330"/>
      <c r="AE1328" s="330"/>
      <c r="AF1328" s="330"/>
      <c r="AG1328" s="330"/>
      <c r="AH1328" s="330"/>
      <c r="AI1328" s="173"/>
      <c r="AJ1328" s="173"/>
      <c r="AK1328" s="173"/>
      <c r="AL1328" s="173"/>
      <c r="AM1328" s="330"/>
      <c r="AN1328" s="330"/>
      <c r="AO1328" s="194"/>
      <c r="AP1328" s="330"/>
      <c r="AQ1328" s="330"/>
    </row>
    <row r="1329" spans="2:43">
      <c r="B1329" s="330"/>
      <c r="C1329" s="330"/>
      <c r="D1329" s="330"/>
      <c r="E1329" s="330"/>
      <c r="F1329" s="330"/>
      <c r="G1329" s="330"/>
      <c r="H1329" s="330"/>
      <c r="I1329" s="330"/>
      <c r="J1329" s="330"/>
      <c r="K1329" s="196"/>
      <c r="L1329" s="1118"/>
      <c r="M1329" s="1119"/>
      <c r="N1329" s="1118"/>
      <c r="O1329" s="1119"/>
      <c r="P1329" s="184"/>
      <c r="Q1329" s="184"/>
      <c r="R1329" s="184"/>
      <c r="S1329" s="175"/>
      <c r="T1329" s="175"/>
      <c r="U1329" s="175"/>
      <c r="V1329" s="175"/>
      <c r="W1329" s="175"/>
      <c r="X1329" s="175"/>
      <c r="Y1329" s="175"/>
      <c r="Z1329" s="175"/>
      <c r="AA1329" s="175"/>
      <c r="AB1329" s="175"/>
      <c r="AC1329" s="175"/>
      <c r="AD1329" s="330"/>
      <c r="AE1329" s="330"/>
      <c r="AF1329" s="330"/>
      <c r="AG1329" s="330"/>
      <c r="AH1329" s="330"/>
      <c r="AI1329" s="173"/>
      <c r="AJ1329" s="173"/>
      <c r="AK1329" s="173"/>
      <c r="AL1329" s="173"/>
      <c r="AM1329" s="330"/>
      <c r="AN1329" s="330"/>
      <c r="AO1329" s="194"/>
      <c r="AP1329" s="330"/>
      <c r="AQ1329" s="330"/>
    </row>
    <row r="1330" spans="2:43">
      <c r="B1330" s="330"/>
      <c r="C1330" s="330"/>
      <c r="D1330" s="330"/>
      <c r="E1330" s="330"/>
      <c r="F1330" s="330"/>
      <c r="G1330" s="330"/>
      <c r="H1330" s="330"/>
      <c r="I1330" s="330"/>
      <c r="J1330" s="330"/>
      <c r="K1330" s="196"/>
      <c r="L1330" s="1118"/>
      <c r="M1330" s="1119"/>
      <c r="N1330" s="1118"/>
      <c r="O1330" s="1119"/>
      <c r="P1330" s="184"/>
      <c r="Q1330" s="184"/>
      <c r="R1330" s="184"/>
      <c r="S1330" s="175"/>
      <c r="T1330" s="175"/>
      <c r="U1330" s="175"/>
      <c r="V1330" s="175"/>
      <c r="W1330" s="175"/>
      <c r="X1330" s="175"/>
      <c r="Y1330" s="175"/>
      <c r="Z1330" s="175"/>
      <c r="AA1330" s="175"/>
      <c r="AB1330" s="175"/>
      <c r="AC1330" s="175"/>
      <c r="AD1330" s="330"/>
      <c r="AE1330" s="330"/>
      <c r="AF1330" s="330"/>
      <c r="AG1330" s="330"/>
      <c r="AH1330" s="330"/>
      <c r="AI1330" s="173"/>
      <c r="AJ1330" s="173"/>
      <c r="AK1330" s="173"/>
      <c r="AL1330" s="173"/>
      <c r="AM1330" s="330"/>
      <c r="AN1330" s="330"/>
      <c r="AO1330" s="194"/>
      <c r="AP1330" s="330"/>
      <c r="AQ1330" s="330"/>
    </row>
    <row r="1331" spans="2:43">
      <c r="B1331" s="330"/>
      <c r="C1331" s="330"/>
      <c r="D1331" s="330"/>
      <c r="E1331" s="330"/>
      <c r="F1331" s="330"/>
      <c r="G1331" s="330"/>
      <c r="H1331" s="330"/>
      <c r="I1331" s="330"/>
      <c r="J1331" s="330"/>
      <c r="K1331" s="196"/>
      <c r="L1331" s="1118"/>
      <c r="M1331" s="1119"/>
      <c r="N1331" s="1118"/>
      <c r="O1331" s="1119"/>
      <c r="P1331" s="184"/>
      <c r="Q1331" s="184"/>
      <c r="R1331" s="184"/>
      <c r="S1331" s="175"/>
      <c r="T1331" s="175"/>
      <c r="U1331" s="175"/>
      <c r="V1331" s="175"/>
      <c r="W1331" s="175"/>
      <c r="X1331" s="175"/>
      <c r="Y1331" s="175"/>
      <c r="Z1331" s="175"/>
      <c r="AA1331" s="175"/>
      <c r="AB1331" s="175"/>
      <c r="AC1331" s="175"/>
      <c r="AD1331" s="330"/>
      <c r="AE1331" s="330"/>
      <c r="AF1331" s="330"/>
      <c r="AG1331" s="330"/>
      <c r="AH1331" s="330"/>
      <c r="AI1331" s="173"/>
      <c r="AJ1331" s="173"/>
      <c r="AK1331" s="173"/>
      <c r="AL1331" s="173"/>
      <c r="AM1331" s="330"/>
      <c r="AN1331" s="330"/>
      <c r="AO1331" s="194"/>
      <c r="AP1331" s="330"/>
      <c r="AQ1331" s="330"/>
    </row>
    <row r="1332" spans="2:43">
      <c r="B1332" s="330"/>
      <c r="C1332" s="330"/>
      <c r="D1332" s="330"/>
      <c r="E1332" s="330"/>
      <c r="F1332" s="330"/>
      <c r="G1332" s="330"/>
      <c r="H1332" s="330"/>
      <c r="I1332" s="330"/>
      <c r="J1332" s="330"/>
      <c r="K1332" s="196"/>
      <c r="L1332" s="1118"/>
      <c r="M1332" s="1119"/>
      <c r="N1332" s="1118"/>
      <c r="O1332" s="1119"/>
      <c r="P1332" s="184"/>
      <c r="Q1332" s="184"/>
      <c r="R1332" s="184"/>
      <c r="S1332" s="175"/>
      <c r="T1332" s="175"/>
      <c r="U1332" s="175"/>
      <c r="V1332" s="175"/>
      <c r="W1332" s="175"/>
      <c r="X1332" s="175"/>
      <c r="Y1332" s="175"/>
      <c r="Z1332" s="175"/>
      <c r="AA1332" s="175"/>
      <c r="AB1332" s="175"/>
      <c r="AC1332" s="175"/>
      <c r="AD1332" s="330"/>
      <c r="AE1332" s="330"/>
      <c r="AF1332" s="330"/>
      <c r="AG1332" s="330"/>
      <c r="AH1332" s="330"/>
      <c r="AI1332" s="173"/>
      <c r="AJ1332" s="173"/>
      <c r="AK1332" s="173"/>
      <c r="AL1332" s="173"/>
      <c r="AM1332" s="330"/>
      <c r="AN1332" s="330"/>
      <c r="AO1332" s="194"/>
      <c r="AP1332" s="330"/>
      <c r="AQ1332" s="330"/>
    </row>
    <row r="1333" spans="2:43">
      <c r="B1333" s="330"/>
      <c r="C1333" s="330"/>
      <c r="D1333" s="330"/>
      <c r="E1333" s="330"/>
      <c r="F1333" s="330"/>
      <c r="G1333" s="330"/>
      <c r="H1333" s="330"/>
      <c r="I1333" s="330"/>
      <c r="J1333" s="330"/>
      <c r="K1333" s="196"/>
      <c r="L1333" s="1118"/>
      <c r="M1333" s="1119"/>
      <c r="N1333" s="1118"/>
      <c r="O1333" s="1119"/>
      <c r="P1333" s="184"/>
      <c r="Q1333" s="184"/>
      <c r="R1333" s="184"/>
      <c r="S1333" s="175"/>
      <c r="T1333" s="175"/>
      <c r="U1333" s="175"/>
      <c r="V1333" s="175"/>
      <c r="W1333" s="175"/>
      <c r="X1333" s="175"/>
      <c r="Y1333" s="175"/>
      <c r="Z1333" s="175"/>
      <c r="AA1333" s="175"/>
      <c r="AB1333" s="175"/>
      <c r="AC1333" s="175"/>
      <c r="AD1333" s="330"/>
      <c r="AE1333" s="330"/>
      <c r="AF1333" s="330"/>
      <c r="AG1333" s="330"/>
      <c r="AH1333" s="330"/>
      <c r="AI1333" s="173"/>
      <c r="AJ1333" s="173"/>
      <c r="AK1333" s="173"/>
      <c r="AL1333" s="173"/>
      <c r="AM1333" s="330"/>
      <c r="AN1333" s="330"/>
      <c r="AO1333" s="194"/>
      <c r="AP1333" s="330"/>
      <c r="AQ1333" s="330"/>
    </row>
    <row r="1334" spans="2:43">
      <c r="B1334" s="330"/>
      <c r="C1334" s="330"/>
      <c r="D1334" s="330"/>
      <c r="E1334" s="330"/>
      <c r="F1334" s="330"/>
      <c r="G1334" s="330"/>
      <c r="H1334" s="330"/>
      <c r="I1334" s="330"/>
      <c r="J1334" s="330"/>
      <c r="K1334" s="196"/>
      <c r="L1334" s="1118"/>
      <c r="M1334" s="1119"/>
      <c r="N1334" s="1118"/>
      <c r="O1334" s="1119"/>
      <c r="P1334" s="184"/>
      <c r="Q1334" s="184"/>
      <c r="R1334" s="184"/>
      <c r="S1334" s="175"/>
      <c r="T1334" s="175"/>
      <c r="U1334" s="175"/>
      <c r="V1334" s="175"/>
      <c r="W1334" s="175"/>
      <c r="X1334" s="175"/>
      <c r="Y1334" s="175"/>
      <c r="Z1334" s="175"/>
      <c r="AA1334" s="175"/>
      <c r="AB1334" s="175"/>
      <c r="AC1334" s="175"/>
      <c r="AD1334" s="330"/>
      <c r="AE1334" s="330"/>
      <c r="AF1334" s="330"/>
      <c r="AG1334" s="330"/>
      <c r="AH1334" s="330"/>
      <c r="AI1334" s="173"/>
      <c r="AJ1334" s="173"/>
      <c r="AK1334" s="173"/>
      <c r="AL1334" s="173"/>
      <c r="AM1334" s="330"/>
      <c r="AN1334" s="330"/>
      <c r="AO1334" s="194"/>
      <c r="AP1334" s="330"/>
      <c r="AQ1334" s="330"/>
    </row>
    <row r="1335" spans="2:43">
      <c r="B1335" s="330"/>
      <c r="C1335" s="330"/>
      <c r="D1335" s="330"/>
      <c r="E1335" s="330"/>
      <c r="F1335" s="330"/>
      <c r="G1335" s="330"/>
      <c r="H1335" s="330"/>
      <c r="I1335" s="330"/>
      <c r="J1335" s="330"/>
      <c r="K1335" s="196"/>
      <c r="L1335" s="1118"/>
      <c r="M1335" s="1119"/>
      <c r="N1335" s="1118"/>
      <c r="O1335" s="1119"/>
      <c r="P1335" s="184"/>
      <c r="Q1335" s="184"/>
      <c r="R1335" s="184"/>
      <c r="S1335" s="175"/>
      <c r="T1335" s="175"/>
      <c r="U1335" s="175"/>
      <c r="V1335" s="175"/>
      <c r="W1335" s="175"/>
      <c r="X1335" s="175"/>
      <c r="Y1335" s="175"/>
      <c r="Z1335" s="175"/>
      <c r="AA1335" s="175"/>
      <c r="AB1335" s="175"/>
      <c r="AC1335" s="175"/>
      <c r="AD1335" s="330"/>
      <c r="AE1335" s="330"/>
      <c r="AF1335" s="330"/>
      <c r="AG1335" s="330"/>
      <c r="AH1335" s="330"/>
      <c r="AI1335" s="173"/>
      <c r="AJ1335" s="173"/>
      <c r="AK1335" s="173"/>
      <c r="AL1335" s="173"/>
      <c r="AM1335" s="330"/>
      <c r="AN1335" s="330"/>
      <c r="AO1335" s="194"/>
      <c r="AP1335" s="330"/>
      <c r="AQ1335" s="330"/>
    </row>
    <row r="1336" spans="2:43">
      <c r="B1336" s="330"/>
      <c r="C1336" s="330"/>
      <c r="D1336" s="330"/>
      <c r="E1336" s="330"/>
      <c r="F1336" s="330"/>
      <c r="G1336" s="330"/>
      <c r="H1336" s="330"/>
      <c r="I1336" s="330"/>
      <c r="J1336" s="330"/>
      <c r="K1336" s="196"/>
      <c r="L1336" s="1118"/>
      <c r="M1336" s="1119"/>
      <c r="N1336" s="1118"/>
      <c r="O1336" s="1119"/>
      <c r="P1336" s="184"/>
      <c r="Q1336" s="184"/>
      <c r="R1336" s="184"/>
      <c r="S1336" s="175"/>
      <c r="T1336" s="175"/>
      <c r="U1336" s="175"/>
      <c r="V1336" s="175"/>
      <c r="W1336" s="175"/>
      <c r="X1336" s="175"/>
      <c r="Y1336" s="175"/>
      <c r="Z1336" s="175"/>
      <c r="AA1336" s="175"/>
      <c r="AB1336" s="175"/>
      <c r="AC1336" s="175"/>
      <c r="AD1336" s="330"/>
      <c r="AE1336" s="330"/>
      <c r="AF1336" s="330"/>
      <c r="AG1336" s="330"/>
      <c r="AH1336" s="330"/>
      <c r="AI1336" s="173"/>
      <c r="AJ1336" s="173"/>
      <c r="AK1336" s="173"/>
      <c r="AL1336" s="173"/>
      <c r="AM1336" s="330"/>
      <c r="AN1336" s="330"/>
      <c r="AO1336" s="194"/>
      <c r="AP1336" s="330"/>
      <c r="AQ1336" s="330"/>
    </row>
    <row r="1337" spans="2:43">
      <c r="B1337" s="330"/>
      <c r="C1337" s="330"/>
      <c r="D1337" s="330"/>
      <c r="E1337" s="330"/>
      <c r="F1337" s="330"/>
      <c r="G1337" s="330"/>
      <c r="H1337" s="330"/>
      <c r="I1337" s="330"/>
      <c r="J1337" s="330"/>
      <c r="K1337" s="196"/>
      <c r="L1337" s="1118"/>
      <c r="M1337" s="1119"/>
      <c r="N1337" s="1118"/>
      <c r="O1337" s="1119"/>
      <c r="P1337" s="184"/>
      <c r="Q1337" s="184"/>
      <c r="R1337" s="184"/>
      <c r="S1337" s="175"/>
      <c r="T1337" s="175"/>
      <c r="U1337" s="175"/>
      <c r="V1337" s="175"/>
      <c r="W1337" s="175"/>
      <c r="X1337" s="175"/>
      <c r="Y1337" s="175"/>
      <c r="Z1337" s="175"/>
      <c r="AA1337" s="175"/>
      <c r="AB1337" s="175"/>
      <c r="AC1337" s="175"/>
      <c r="AD1337" s="330"/>
      <c r="AE1337" s="330"/>
      <c r="AF1337" s="330"/>
      <c r="AG1337" s="330"/>
      <c r="AH1337" s="330"/>
      <c r="AI1337" s="173"/>
      <c r="AJ1337" s="173"/>
      <c r="AK1337" s="173"/>
      <c r="AL1337" s="173"/>
      <c r="AM1337" s="330"/>
      <c r="AN1337" s="330"/>
      <c r="AO1337" s="194"/>
      <c r="AP1337" s="330"/>
      <c r="AQ1337" s="330"/>
    </row>
    <row r="1338" spans="2:43">
      <c r="B1338" s="330"/>
      <c r="C1338" s="330"/>
      <c r="D1338" s="330"/>
      <c r="E1338" s="330"/>
      <c r="F1338" s="330"/>
      <c r="G1338" s="330"/>
      <c r="H1338" s="330"/>
      <c r="I1338" s="330"/>
      <c r="J1338" s="330"/>
      <c r="K1338" s="196"/>
      <c r="L1338" s="1118"/>
      <c r="M1338" s="1119"/>
      <c r="N1338" s="1118"/>
      <c r="O1338" s="1119"/>
      <c r="P1338" s="184"/>
      <c r="Q1338" s="184"/>
      <c r="R1338" s="184"/>
      <c r="S1338" s="175"/>
      <c r="T1338" s="175"/>
      <c r="U1338" s="175"/>
      <c r="V1338" s="175"/>
      <c r="W1338" s="175"/>
      <c r="X1338" s="175"/>
      <c r="Y1338" s="175"/>
      <c r="Z1338" s="175"/>
      <c r="AA1338" s="175"/>
      <c r="AB1338" s="175"/>
      <c r="AC1338" s="175"/>
      <c r="AD1338" s="330"/>
      <c r="AE1338" s="330"/>
      <c r="AF1338" s="330"/>
      <c r="AG1338" s="330"/>
      <c r="AH1338" s="330"/>
      <c r="AI1338" s="173"/>
      <c r="AJ1338" s="173"/>
      <c r="AK1338" s="173"/>
      <c r="AL1338" s="173"/>
      <c r="AM1338" s="330"/>
      <c r="AN1338" s="330"/>
      <c r="AO1338" s="194"/>
      <c r="AP1338" s="330"/>
      <c r="AQ1338" s="330"/>
    </row>
    <row r="1339" spans="2:43">
      <c r="B1339" s="330"/>
      <c r="C1339" s="330"/>
      <c r="D1339" s="330"/>
      <c r="E1339" s="330"/>
      <c r="F1339" s="330"/>
      <c r="G1339" s="330"/>
      <c r="H1339" s="330"/>
      <c r="I1339" s="330"/>
      <c r="J1339" s="330"/>
      <c r="K1339" s="196"/>
      <c r="L1339" s="1118"/>
      <c r="M1339" s="1119"/>
      <c r="N1339" s="1118"/>
      <c r="O1339" s="1119"/>
      <c r="P1339" s="184"/>
      <c r="Q1339" s="184"/>
      <c r="R1339" s="184"/>
      <c r="S1339" s="175"/>
      <c r="T1339" s="175"/>
      <c r="U1339" s="175"/>
      <c r="V1339" s="175"/>
      <c r="W1339" s="175"/>
      <c r="X1339" s="175"/>
      <c r="Y1339" s="175"/>
      <c r="Z1339" s="175"/>
      <c r="AA1339" s="175"/>
      <c r="AB1339" s="175"/>
      <c r="AC1339" s="175"/>
      <c r="AD1339" s="330"/>
      <c r="AE1339" s="330"/>
      <c r="AF1339" s="330"/>
      <c r="AG1339" s="330"/>
      <c r="AH1339" s="330"/>
      <c r="AI1339" s="173"/>
      <c r="AJ1339" s="173"/>
      <c r="AK1339" s="173"/>
      <c r="AL1339" s="173"/>
      <c r="AM1339" s="330"/>
      <c r="AN1339" s="330"/>
      <c r="AO1339" s="194"/>
      <c r="AP1339" s="330"/>
      <c r="AQ1339" s="330"/>
    </row>
    <row r="1340" spans="2:43">
      <c r="B1340" s="330"/>
      <c r="C1340" s="330"/>
      <c r="D1340" s="330"/>
      <c r="E1340" s="330"/>
      <c r="F1340" s="330"/>
      <c r="G1340" s="330"/>
      <c r="H1340" s="330"/>
      <c r="I1340" s="330"/>
      <c r="J1340" s="330"/>
      <c r="K1340" s="196"/>
      <c r="L1340" s="1118"/>
      <c r="M1340" s="1119"/>
      <c r="N1340" s="1118"/>
      <c r="O1340" s="1119"/>
      <c r="P1340" s="184"/>
      <c r="Q1340" s="184"/>
      <c r="R1340" s="184"/>
      <c r="S1340" s="175"/>
      <c r="T1340" s="175"/>
      <c r="U1340" s="175"/>
      <c r="V1340" s="175"/>
      <c r="W1340" s="175"/>
      <c r="X1340" s="175"/>
      <c r="Y1340" s="175"/>
      <c r="Z1340" s="175"/>
      <c r="AA1340" s="175"/>
      <c r="AB1340" s="175"/>
      <c r="AC1340" s="175"/>
      <c r="AD1340" s="330"/>
      <c r="AE1340" s="330"/>
      <c r="AF1340" s="330"/>
      <c r="AG1340" s="330"/>
      <c r="AH1340" s="330"/>
      <c r="AI1340" s="173"/>
      <c r="AJ1340" s="173"/>
      <c r="AK1340" s="173"/>
      <c r="AL1340" s="173"/>
      <c r="AM1340" s="330"/>
      <c r="AN1340" s="330"/>
      <c r="AO1340" s="194"/>
      <c r="AP1340" s="330"/>
      <c r="AQ1340" s="330"/>
    </row>
    <row r="1341" spans="2:43">
      <c r="B1341" s="330"/>
      <c r="C1341" s="330"/>
      <c r="D1341" s="330"/>
      <c r="E1341" s="330"/>
      <c r="F1341" s="330"/>
      <c r="G1341" s="330"/>
      <c r="H1341" s="330"/>
      <c r="I1341" s="330"/>
      <c r="J1341" s="330"/>
      <c r="K1341" s="196"/>
      <c r="L1341" s="1118"/>
      <c r="M1341" s="1119"/>
      <c r="N1341" s="1118"/>
      <c r="O1341" s="1119"/>
      <c r="P1341" s="184"/>
      <c r="Q1341" s="184"/>
      <c r="R1341" s="184"/>
      <c r="S1341" s="175"/>
      <c r="T1341" s="175"/>
      <c r="U1341" s="175"/>
      <c r="V1341" s="175"/>
      <c r="W1341" s="175"/>
      <c r="X1341" s="175"/>
      <c r="Y1341" s="175"/>
      <c r="Z1341" s="175"/>
      <c r="AA1341" s="175"/>
      <c r="AB1341" s="175"/>
      <c r="AC1341" s="175"/>
      <c r="AD1341" s="330"/>
      <c r="AE1341" s="330"/>
      <c r="AF1341" s="330"/>
      <c r="AG1341" s="330"/>
      <c r="AH1341" s="330"/>
      <c r="AI1341" s="173"/>
      <c r="AJ1341" s="173"/>
      <c r="AK1341" s="173"/>
      <c r="AL1341" s="173"/>
      <c r="AM1341" s="330"/>
      <c r="AN1341" s="330"/>
      <c r="AO1341" s="194"/>
      <c r="AP1341" s="330"/>
      <c r="AQ1341" s="330"/>
    </row>
    <row r="1342" spans="2:43">
      <c r="B1342" s="330"/>
      <c r="C1342" s="330"/>
      <c r="D1342" s="330"/>
      <c r="E1342" s="330"/>
      <c r="F1342" s="330"/>
      <c r="G1342" s="330"/>
      <c r="H1342" s="330"/>
      <c r="I1342" s="330"/>
      <c r="J1342" s="330"/>
      <c r="K1342" s="196"/>
      <c r="L1342" s="1118"/>
      <c r="M1342" s="1119"/>
      <c r="N1342" s="1118"/>
      <c r="O1342" s="1119"/>
      <c r="P1342" s="184"/>
      <c r="Q1342" s="184"/>
      <c r="R1342" s="184"/>
      <c r="S1342" s="175"/>
      <c r="T1342" s="175"/>
      <c r="U1342" s="175"/>
      <c r="V1342" s="175"/>
      <c r="W1342" s="175"/>
      <c r="X1342" s="175"/>
      <c r="Y1342" s="175"/>
      <c r="Z1342" s="175"/>
      <c r="AA1342" s="175"/>
      <c r="AB1342" s="175"/>
      <c r="AC1342" s="175"/>
      <c r="AD1342" s="330"/>
      <c r="AE1342" s="330"/>
      <c r="AF1342" s="330"/>
      <c r="AG1342" s="330"/>
      <c r="AH1342" s="330"/>
      <c r="AI1342" s="173"/>
      <c r="AJ1342" s="173"/>
      <c r="AK1342" s="173"/>
      <c r="AL1342" s="173"/>
      <c r="AM1342" s="330"/>
      <c r="AN1342" s="330"/>
      <c r="AO1342" s="194"/>
      <c r="AP1342" s="330"/>
      <c r="AQ1342" s="330"/>
    </row>
    <row r="1343" spans="2:43">
      <c r="B1343" s="330"/>
      <c r="C1343" s="330"/>
      <c r="D1343" s="330"/>
      <c r="E1343" s="330"/>
      <c r="F1343" s="330"/>
      <c r="G1343" s="330"/>
      <c r="H1343" s="330"/>
      <c r="I1343" s="330"/>
      <c r="J1343" s="330"/>
      <c r="K1343" s="196"/>
      <c r="L1343" s="1118"/>
      <c r="M1343" s="1119"/>
      <c r="N1343" s="1118"/>
      <c r="O1343" s="1119"/>
      <c r="P1343" s="184"/>
      <c r="Q1343" s="184"/>
      <c r="R1343" s="184"/>
      <c r="S1343" s="175"/>
      <c r="T1343" s="175"/>
      <c r="U1343" s="175"/>
      <c r="V1343" s="175"/>
      <c r="W1343" s="175"/>
      <c r="X1343" s="175"/>
      <c r="Y1343" s="175"/>
      <c r="Z1343" s="175"/>
      <c r="AA1343" s="175"/>
      <c r="AB1343" s="175"/>
      <c r="AC1343" s="175"/>
      <c r="AD1343" s="330"/>
      <c r="AE1343" s="330"/>
      <c r="AF1343" s="330"/>
      <c r="AG1343" s="330"/>
      <c r="AH1343" s="330"/>
      <c r="AI1343" s="173"/>
      <c r="AJ1343" s="173"/>
      <c r="AK1343" s="173"/>
      <c r="AL1343" s="173"/>
      <c r="AM1343" s="330"/>
      <c r="AN1343" s="330"/>
      <c r="AO1343" s="194"/>
      <c r="AP1343" s="330"/>
      <c r="AQ1343" s="330"/>
    </row>
    <row r="1344" spans="2:43">
      <c r="B1344" s="330"/>
      <c r="C1344" s="330"/>
      <c r="D1344" s="330"/>
      <c r="E1344" s="330"/>
      <c r="F1344" s="330"/>
      <c r="G1344" s="330"/>
      <c r="H1344" s="330"/>
      <c r="I1344" s="330"/>
      <c r="J1344" s="330"/>
      <c r="K1344" s="196"/>
      <c r="L1344" s="1118"/>
      <c r="M1344" s="1119"/>
      <c r="N1344" s="1118"/>
      <c r="O1344" s="1119"/>
      <c r="P1344" s="184"/>
      <c r="Q1344" s="184"/>
      <c r="R1344" s="184"/>
      <c r="S1344" s="175"/>
      <c r="T1344" s="175"/>
      <c r="U1344" s="175"/>
      <c r="V1344" s="175"/>
      <c r="W1344" s="175"/>
      <c r="X1344" s="175"/>
      <c r="Y1344" s="175"/>
      <c r="Z1344" s="175"/>
      <c r="AA1344" s="175"/>
      <c r="AB1344" s="175"/>
      <c r="AC1344" s="175"/>
      <c r="AD1344" s="330"/>
      <c r="AE1344" s="330"/>
      <c r="AF1344" s="330"/>
      <c r="AG1344" s="330"/>
      <c r="AH1344" s="330"/>
      <c r="AI1344" s="173"/>
      <c r="AJ1344" s="173"/>
      <c r="AK1344" s="173"/>
      <c r="AL1344" s="173"/>
      <c r="AM1344" s="330"/>
      <c r="AN1344" s="330"/>
      <c r="AO1344" s="194"/>
      <c r="AP1344" s="330"/>
      <c r="AQ1344" s="330"/>
    </row>
    <row r="1345" spans="2:43">
      <c r="B1345" s="330"/>
      <c r="C1345" s="330"/>
      <c r="D1345" s="330"/>
      <c r="E1345" s="330"/>
      <c r="F1345" s="330"/>
      <c r="G1345" s="330"/>
      <c r="H1345" s="330"/>
      <c r="I1345" s="330"/>
      <c r="J1345" s="330"/>
      <c r="K1345" s="196"/>
      <c r="L1345" s="1118"/>
      <c r="M1345" s="1119"/>
      <c r="N1345" s="1118"/>
      <c r="O1345" s="1119"/>
      <c r="P1345" s="184"/>
      <c r="Q1345" s="184"/>
      <c r="R1345" s="184"/>
      <c r="S1345" s="175"/>
      <c r="T1345" s="175"/>
      <c r="U1345" s="175"/>
      <c r="V1345" s="175"/>
      <c r="W1345" s="175"/>
      <c r="X1345" s="175"/>
      <c r="Y1345" s="175"/>
      <c r="Z1345" s="175"/>
      <c r="AA1345" s="175"/>
      <c r="AB1345" s="175"/>
      <c r="AC1345" s="175"/>
      <c r="AD1345" s="330"/>
      <c r="AE1345" s="330"/>
      <c r="AF1345" s="330"/>
      <c r="AG1345" s="330"/>
      <c r="AH1345" s="330"/>
      <c r="AI1345" s="173"/>
      <c r="AJ1345" s="173"/>
      <c r="AK1345" s="173"/>
      <c r="AL1345" s="173"/>
      <c r="AM1345" s="330"/>
      <c r="AN1345" s="330"/>
      <c r="AO1345" s="194"/>
      <c r="AP1345" s="330"/>
      <c r="AQ1345" s="330"/>
    </row>
    <row r="1346" spans="2:43">
      <c r="B1346" s="330"/>
      <c r="C1346" s="330"/>
      <c r="D1346" s="330"/>
      <c r="E1346" s="330"/>
      <c r="F1346" s="330"/>
      <c r="G1346" s="330"/>
      <c r="H1346" s="330"/>
      <c r="I1346" s="330"/>
      <c r="J1346" s="330"/>
      <c r="K1346" s="196"/>
      <c r="L1346" s="1118"/>
      <c r="M1346" s="1119"/>
      <c r="N1346" s="1118"/>
      <c r="O1346" s="1119"/>
      <c r="P1346" s="184"/>
      <c r="Q1346" s="184"/>
      <c r="R1346" s="184"/>
      <c r="S1346" s="175"/>
      <c r="T1346" s="175"/>
      <c r="U1346" s="175"/>
      <c r="V1346" s="175"/>
      <c r="W1346" s="175"/>
      <c r="X1346" s="175"/>
      <c r="Y1346" s="175"/>
      <c r="Z1346" s="175"/>
      <c r="AA1346" s="175"/>
      <c r="AB1346" s="175"/>
      <c r="AC1346" s="175"/>
      <c r="AD1346" s="330"/>
      <c r="AE1346" s="330"/>
      <c r="AF1346" s="330"/>
      <c r="AG1346" s="330"/>
      <c r="AH1346" s="330"/>
      <c r="AI1346" s="173"/>
      <c r="AJ1346" s="173"/>
      <c r="AK1346" s="173"/>
      <c r="AL1346" s="173"/>
      <c r="AM1346" s="330"/>
      <c r="AN1346" s="330"/>
      <c r="AO1346" s="194"/>
      <c r="AP1346" s="330"/>
      <c r="AQ1346" s="330"/>
    </row>
    <row r="1347" spans="2:43">
      <c r="B1347" s="330"/>
      <c r="C1347" s="330"/>
      <c r="D1347" s="330"/>
      <c r="E1347" s="330"/>
      <c r="F1347" s="330"/>
      <c r="G1347" s="330"/>
      <c r="H1347" s="330"/>
      <c r="I1347" s="330"/>
      <c r="J1347" s="330"/>
      <c r="K1347" s="196"/>
      <c r="L1347" s="1118"/>
      <c r="M1347" s="1119"/>
      <c r="N1347" s="1118"/>
      <c r="O1347" s="1119"/>
      <c r="P1347" s="184"/>
      <c r="Q1347" s="184"/>
      <c r="R1347" s="184"/>
      <c r="S1347" s="175"/>
      <c r="T1347" s="175"/>
      <c r="U1347" s="175"/>
      <c r="V1347" s="175"/>
      <c r="W1347" s="175"/>
      <c r="X1347" s="175"/>
      <c r="Y1347" s="175"/>
      <c r="Z1347" s="175"/>
      <c r="AA1347" s="175"/>
      <c r="AB1347" s="175"/>
      <c r="AC1347" s="175"/>
      <c r="AD1347" s="330"/>
      <c r="AE1347" s="330"/>
      <c r="AF1347" s="330"/>
      <c r="AG1347" s="330"/>
      <c r="AH1347" s="330"/>
      <c r="AI1347" s="173"/>
      <c r="AJ1347" s="173"/>
      <c r="AK1347" s="173"/>
      <c r="AL1347" s="173"/>
      <c r="AM1347" s="330"/>
      <c r="AN1347" s="330"/>
      <c r="AO1347" s="194"/>
      <c r="AP1347" s="330"/>
      <c r="AQ1347" s="330"/>
    </row>
    <row r="1348" spans="2:43">
      <c r="B1348" s="330"/>
      <c r="C1348" s="330"/>
      <c r="D1348" s="330"/>
      <c r="E1348" s="330"/>
      <c r="F1348" s="330"/>
      <c r="G1348" s="330"/>
      <c r="H1348" s="330"/>
      <c r="I1348" s="330"/>
      <c r="J1348" s="330"/>
      <c r="K1348" s="196"/>
      <c r="L1348" s="1118"/>
      <c r="M1348" s="1119"/>
      <c r="N1348" s="1118"/>
      <c r="O1348" s="1119"/>
      <c r="P1348" s="184"/>
      <c r="Q1348" s="184"/>
      <c r="R1348" s="184"/>
      <c r="S1348" s="175"/>
      <c r="T1348" s="175"/>
      <c r="U1348" s="175"/>
      <c r="V1348" s="175"/>
      <c r="W1348" s="175"/>
      <c r="X1348" s="175"/>
      <c r="Y1348" s="175"/>
      <c r="Z1348" s="175"/>
      <c r="AA1348" s="175"/>
      <c r="AB1348" s="175"/>
      <c r="AC1348" s="175"/>
      <c r="AD1348" s="330"/>
      <c r="AE1348" s="330"/>
      <c r="AF1348" s="330"/>
      <c r="AG1348" s="330"/>
      <c r="AH1348" s="330"/>
      <c r="AI1348" s="173"/>
      <c r="AJ1348" s="173"/>
      <c r="AK1348" s="173"/>
      <c r="AL1348" s="173"/>
      <c r="AM1348" s="330"/>
      <c r="AN1348" s="330"/>
      <c r="AO1348" s="194"/>
      <c r="AP1348" s="330"/>
      <c r="AQ1348" s="330"/>
    </row>
    <row r="1349" spans="2:43">
      <c r="B1349" s="330"/>
      <c r="C1349" s="330"/>
      <c r="D1349" s="330"/>
      <c r="E1349" s="330"/>
      <c r="F1349" s="330"/>
      <c r="G1349" s="330"/>
      <c r="H1349" s="330"/>
      <c r="I1349" s="330"/>
      <c r="J1349" s="330"/>
      <c r="K1349" s="196"/>
      <c r="L1349" s="1118"/>
      <c r="M1349" s="1119"/>
      <c r="N1349" s="1118"/>
      <c r="O1349" s="1119"/>
      <c r="P1349" s="184"/>
      <c r="Q1349" s="184"/>
      <c r="R1349" s="184"/>
      <c r="S1349" s="175"/>
      <c r="T1349" s="175"/>
      <c r="U1349" s="175"/>
      <c r="V1349" s="175"/>
      <c r="W1349" s="175"/>
      <c r="X1349" s="175"/>
      <c r="Y1349" s="175"/>
      <c r="Z1349" s="175"/>
      <c r="AA1349" s="175"/>
      <c r="AB1349" s="175"/>
      <c r="AC1349" s="175"/>
      <c r="AD1349" s="330"/>
      <c r="AE1349" s="330"/>
      <c r="AF1349" s="330"/>
      <c r="AG1349" s="330"/>
      <c r="AH1349" s="330"/>
      <c r="AI1349" s="173"/>
      <c r="AJ1349" s="173"/>
      <c r="AK1349" s="173"/>
      <c r="AL1349" s="173"/>
      <c r="AM1349" s="330"/>
      <c r="AN1349" s="330"/>
      <c r="AO1349" s="194"/>
      <c r="AP1349" s="330"/>
      <c r="AQ1349" s="330"/>
    </row>
    <row r="1350" spans="2:43">
      <c r="B1350" s="330"/>
      <c r="C1350" s="330"/>
      <c r="D1350" s="330"/>
      <c r="E1350" s="330"/>
      <c r="F1350" s="330"/>
      <c r="G1350" s="330"/>
      <c r="H1350" s="330"/>
      <c r="I1350" s="330"/>
      <c r="J1350" s="330"/>
      <c r="K1350" s="196"/>
      <c r="L1350" s="1118"/>
      <c r="M1350" s="1119"/>
      <c r="N1350" s="1118"/>
      <c r="O1350" s="1119"/>
      <c r="P1350" s="184"/>
      <c r="Q1350" s="184"/>
      <c r="R1350" s="184"/>
      <c r="S1350" s="175"/>
      <c r="T1350" s="175"/>
      <c r="U1350" s="175"/>
      <c r="V1350" s="175"/>
      <c r="W1350" s="175"/>
      <c r="X1350" s="175"/>
      <c r="Y1350" s="175"/>
      <c r="Z1350" s="175"/>
      <c r="AA1350" s="175"/>
      <c r="AB1350" s="175"/>
      <c r="AC1350" s="175"/>
      <c r="AD1350" s="330"/>
      <c r="AE1350" s="330"/>
      <c r="AF1350" s="330"/>
      <c r="AG1350" s="330"/>
      <c r="AH1350" s="330"/>
      <c r="AI1350" s="173"/>
      <c r="AJ1350" s="173"/>
      <c r="AK1350" s="173"/>
      <c r="AL1350" s="173"/>
      <c r="AM1350" s="330"/>
      <c r="AN1350" s="330"/>
      <c r="AO1350" s="194"/>
      <c r="AP1350" s="330"/>
      <c r="AQ1350" s="330"/>
    </row>
    <row r="1351" spans="2:43">
      <c r="B1351" s="330"/>
      <c r="C1351" s="330"/>
      <c r="D1351" s="330"/>
      <c r="E1351" s="330"/>
      <c r="F1351" s="330"/>
      <c r="G1351" s="330"/>
      <c r="H1351" s="330"/>
      <c r="I1351" s="330"/>
      <c r="J1351" s="330"/>
      <c r="K1351" s="196"/>
      <c r="L1351" s="1118"/>
      <c r="M1351" s="1119"/>
      <c r="N1351" s="1118"/>
      <c r="O1351" s="1119"/>
      <c r="P1351" s="184"/>
      <c r="Q1351" s="184"/>
      <c r="R1351" s="184"/>
      <c r="S1351" s="175"/>
      <c r="T1351" s="175"/>
      <c r="U1351" s="175"/>
      <c r="V1351" s="175"/>
      <c r="W1351" s="175"/>
      <c r="X1351" s="175"/>
      <c r="Y1351" s="175"/>
      <c r="Z1351" s="175"/>
      <c r="AA1351" s="175"/>
      <c r="AB1351" s="175"/>
      <c r="AC1351" s="175"/>
      <c r="AD1351" s="330"/>
      <c r="AE1351" s="330"/>
      <c r="AF1351" s="330"/>
      <c r="AG1351" s="330"/>
      <c r="AH1351" s="330"/>
      <c r="AI1351" s="173"/>
      <c r="AJ1351" s="173"/>
      <c r="AK1351" s="173"/>
      <c r="AL1351" s="173"/>
      <c r="AM1351" s="330"/>
      <c r="AN1351" s="330"/>
      <c r="AO1351" s="194"/>
      <c r="AP1351" s="330"/>
      <c r="AQ1351" s="330"/>
    </row>
    <row r="1352" spans="2:43">
      <c r="B1352" s="330"/>
      <c r="C1352" s="330"/>
      <c r="D1352" s="330"/>
      <c r="E1352" s="330"/>
      <c r="F1352" s="330"/>
      <c r="G1352" s="330"/>
      <c r="H1352" s="330"/>
      <c r="I1352" s="330"/>
      <c r="J1352" s="330"/>
      <c r="K1352" s="196"/>
      <c r="L1352" s="1118"/>
      <c r="M1352" s="1119"/>
      <c r="N1352" s="1118"/>
      <c r="O1352" s="1119"/>
      <c r="P1352" s="184"/>
      <c r="Q1352" s="184"/>
      <c r="R1352" s="184"/>
      <c r="S1352" s="175"/>
      <c r="T1352" s="175"/>
      <c r="U1352" s="175"/>
      <c r="V1352" s="175"/>
      <c r="W1352" s="175"/>
      <c r="X1352" s="175"/>
      <c r="Y1352" s="175"/>
      <c r="Z1352" s="175"/>
      <c r="AA1352" s="175"/>
      <c r="AB1352" s="175"/>
      <c r="AC1352" s="175"/>
      <c r="AD1352" s="330"/>
      <c r="AE1352" s="330"/>
      <c r="AF1352" s="330"/>
      <c r="AG1352" s="330"/>
      <c r="AH1352" s="330"/>
      <c r="AI1352" s="173"/>
      <c r="AJ1352" s="173"/>
      <c r="AK1352" s="173"/>
      <c r="AL1352" s="173"/>
      <c r="AM1352" s="330"/>
      <c r="AN1352" s="330"/>
      <c r="AO1352" s="194"/>
      <c r="AP1352" s="330"/>
      <c r="AQ1352" s="330"/>
    </row>
    <row r="1353" spans="2:43">
      <c r="B1353" s="330"/>
      <c r="C1353" s="330"/>
      <c r="D1353" s="330"/>
      <c r="E1353" s="330"/>
      <c r="F1353" s="330"/>
      <c r="G1353" s="330"/>
      <c r="H1353" s="330"/>
      <c r="I1353" s="330"/>
      <c r="J1353" s="330"/>
      <c r="K1353" s="196"/>
      <c r="L1353" s="1118"/>
      <c r="M1353" s="1119"/>
      <c r="N1353" s="1118"/>
      <c r="O1353" s="1119"/>
      <c r="P1353" s="184"/>
      <c r="Q1353" s="184"/>
      <c r="R1353" s="184"/>
      <c r="S1353" s="175"/>
      <c r="T1353" s="175"/>
      <c r="U1353" s="175"/>
      <c r="V1353" s="175"/>
      <c r="W1353" s="175"/>
      <c r="X1353" s="175"/>
      <c r="Y1353" s="175"/>
      <c r="Z1353" s="175"/>
      <c r="AA1353" s="175"/>
      <c r="AB1353" s="175"/>
      <c r="AC1353" s="175"/>
      <c r="AD1353" s="330"/>
      <c r="AE1353" s="330"/>
      <c r="AF1353" s="330"/>
      <c r="AG1353" s="330"/>
      <c r="AH1353" s="330"/>
      <c r="AI1353" s="173"/>
      <c r="AJ1353" s="173"/>
      <c r="AK1353" s="173"/>
      <c r="AL1353" s="173"/>
      <c r="AM1353" s="330"/>
      <c r="AN1353" s="330"/>
      <c r="AO1353" s="194"/>
      <c r="AP1353" s="330"/>
      <c r="AQ1353" s="330"/>
    </row>
    <row r="1354" spans="2:43">
      <c r="B1354" s="330"/>
      <c r="C1354" s="330"/>
      <c r="D1354" s="330"/>
      <c r="E1354" s="330"/>
      <c r="F1354" s="330"/>
      <c r="G1354" s="330"/>
      <c r="H1354" s="330"/>
      <c r="I1354" s="330"/>
      <c r="J1354" s="330"/>
      <c r="K1354" s="196"/>
      <c r="L1354" s="1118"/>
      <c r="M1354" s="1119"/>
      <c r="N1354" s="1118"/>
      <c r="O1354" s="1119"/>
      <c r="P1354" s="184"/>
      <c r="Q1354" s="184"/>
      <c r="R1354" s="184"/>
      <c r="S1354" s="175"/>
      <c r="T1354" s="175"/>
      <c r="U1354" s="175"/>
      <c r="V1354" s="175"/>
      <c r="W1354" s="175"/>
      <c r="X1354" s="175"/>
      <c r="Y1354" s="175"/>
      <c r="Z1354" s="175"/>
      <c r="AA1354" s="175"/>
      <c r="AB1354" s="175"/>
      <c r="AC1354" s="175"/>
      <c r="AD1354" s="330"/>
      <c r="AE1354" s="330"/>
      <c r="AF1354" s="330"/>
      <c r="AG1354" s="330"/>
      <c r="AH1354" s="330"/>
      <c r="AI1354" s="173"/>
      <c r="AJ1354" s="173"/>
      <c r="AK1354" s="173"/>
      <c r="AL1354" s="173"/>
      <c r="AM1354" s="330"/>
      <c r="AN1354" s="330"/>
      <c r="AO1354" s="194"/>
      <c r="AP1354" s="330"/>
      <c r="AQ1354" s="330"/>
    </row>
    <row r="1355" spans="2:43">
      <c r="B1355" s="330"/>
      <c r="C1355" s="330"/>
      <c r="D1355" s="330"/>
      <c r="E1355" s="330"/>
      <c r="F1355" s="330"/>
      <c r="G1355" s="330"/>
      <c r="H1355" s="330"/>
      <c r="I1355" s="330"/>
      <c r="J1355" s="330"/>
      <c r="K1355" s="196"/>
      <c r="L1355" s="1118"/>
      <c r="M1355" s="1119"/>
      <c r="N1355" s="1118"/>
      <c r="O1355" s="1119"/>
      <c r="P1355" s="184"/>
      <c r="Q1355" s="184"/>
      <c r="R1355" s="184"/>
      <c r="S1355" s="175"/>
      <c r="T1355" s="175"/>
      <c r="U1355" s="175"/>
      <c r="V1355" s="175"/>
      <c r="W1355" s="175"/>
      <c r="X1355" s="175"/>
      <c r="Y1355" s="175"/>
      <c r="Z1355" s="175"/>
      <c r="AA1355" s="175"/>
      <c r="AB1355" s="175"/>
      <c r="AC1355" s="175"/>
      <c r="AD1355" s="330"/>
      <c r="AE1355" s="330"/>
      <c r="AF1355" s="330"/>
      <c r="AG1355" s="330"/>
      <c r="AH1355" s="330"/>
      <c r="AI1355" s="173"/>
      <c r="AJ1355" s="173"/>
      <c r="AK1355" s="173"/>
      <c r="AL1355" s="173"/>
      <c r="AM1355" s="330"/>
      <c r="AN1355" s="330"/>
      <c r="AO1355" s="194"/>
      <c r="AP1355" s="330"/>
      <c r="AQ1355" s="330"/>
    </row>
    <row r="1356" spans="2:43">
      <c r="B1356" s="330"/>
      <c r="C1356" s="330"/>
      <c r="D1356" s="330"/>
      <c r="E1356" s="330"/>
      <c r="F1356" s="330"/>
      <c r="G1356" s="330"/>
      <c r="H1356" s="330"/>
      <c r="I1356" s="330"/>
      <c r="J1356" s="330"/>
      <c r="K1356" s="196"/>
      <c r="L1356" s="1118"/>
      <c r="M1356" s="1119"/>
      <c r="N1356" s="1118"/>
      <c r="O1356" s="1119"/>
      <c r="P1356" s="184"/>
      <c r="Q1356" s="184"/>
      <c r="R1356" s="184"/>
      <c r="S1356" s="175"/>
      <c r="T1356" s="175"/>
      <c r="U1356" s="175"/>
      <c r="V1356" s="175"/>
      <c r="W1356" s="175"/>
      <c r="X1356" s="175"/>
      <c r="Y1356" s="175"/>
      <c r="Z1356" s="175"/>
      <c r="AA1356" s="175"/>
      <c r="AB1356" s="175"/>
      <c r="AC1356" s="175"/>
      <c r="AD1356" s="330"/>
      <c r="AE1356" s="330"/>
      <c r="AF1356" s="330"/>
      <c r="AG1356" s="330"/>
      <c r="AH1356" s="330"/>
      <c r="AI1356" s="173"/>
      <c r="AJ1356" s="173"/>
      <c r="AK1356" s="173"/>
      <c r="AL1356" s="173"/>
      <c r="AM1356" s="330"/>
      <c r="AN1356" s="330"/>
      <c r="AO1356" s="194"/>
      <c r="AP1356" s="330"/>
      <c r="AQ1356" s="330"/>
    </row>
    <row r="1357" spans="2:43">
      <c r="B1357" s="330"/>
      <c r="C1357" s="330"/>
      <c r="D1357" s="330"/>
      <c r="E1357" s="330"/>
      <c r="F1357" s="330"/>
      <c r="G1357" s="330"/>
      <c r="H1357" s="330"/>
      <c r="I1357" s="330"/>
      <c r="J1357" s="330"/>
      <c r="K1357" s="196"/>
      <c r="L1357" s="1118"/>
      <c r="M1357" s="1119"/>
      <c r="N1357" s="1118"/>
      <c r="O1357" s="1119"/>
      <c r="P1357" s="184"/>
      <c r="Q1357" s="184"/>
      <c r="R1357" s="184"/>
      <c r="S1357" s="175"/>
      <c r="T1357" s="175"/>
      <c r="U1357" s="175"/>
      <c r="V1357" s="175"/>
      <c r="W1357" s="175"/>
      <c r="X1357" s="175"/>
      <c r="Y1357" s="175"/>
      <c r="Z1357" s="175"/>
      <c r="AA1357" s="175"/>
      <c r="AB1357" s="175"/>
      <c r="AC1357" s="175"/>
      <c r="AD1357" s="330"/>
      <c r="AE1357" s="330"/>
      <c r="AF1357" s="330"/>
      <c r="AG1357" s="330"/>
      <c r="AH1357" s="330"/>
      <c r="AI1357" s="173"/>
      <c r="AJ1357" s="173"/>
      <c r="AK1357" s="173"/>
      <c r="AL1357" s="173"/>
      <c r="AM1357" s="330"/>
      <c r="AN1357" s="330"/>
      <c r="AO1357" s="194"/>
      <c r="AP1357" s="330"/>
      <c r="AQ1357" s="330"/>
    </row>
    <row r="1358" spans="2:43">
      <c r="B1358" s="330"/>
      <c r="C1358" s="330"/>
      <c r="D1358" s="330"/>
      <c r="E1358" s="330"/>
      <c r="F1358" s="330"/>
      <c r="G1358" s="330"/>
      <c r="H1358" s="330"/>
      <c r="I1358" s="330"/>
      <c r="J1358" s="330"/>
      <c r="K1358" s="196"/>
      <c r="L1358" s="1118"/>
      <c r="M1358" s="1119"/>
      <c r="N1358" s="1118"/>
      <c r="O1358" s="1119"/>
      <c r="P1358" s="184"/>
      <c r="Q1358" s="184"/>
      <c r="R1358" s="184"/>
      <c r="S1358" s="175"/>
      <c r="T1358" s="175"/>
      <c r="U1358" s="175"/>
      <c r="V1358" s="175"/>
      <c r="W1358" s="175"/>
      <c r="X1358" s="175"/>
      <c r="Y1358" s="175"/>
      <c r="Z1358" s="175"/>
      <c r="AA1358" s="175"/>
      <c r="AB1358" s="175"/>
      <c r="AC1358" s="175"/>
      <c r="AD1358" s="330"/>
      <c r="AE1358" s="330"/>
      <c r="AF1358" s="330"/>
      <c r="AG1358" s="330"/>
      <c r="AH1358" s="330"/>
      <c r="AI1358" s="173"/>
      <c r="AJ1358" s="173"/>
      <c r="AK1358" s="173"/>
      <c r="AL1358" s="173"/>
      <c r="AM1358" s="330"/>
      <c r="AN1358" s="330"/>
      <c r="AO1358" s="194"/>
      <c r="AP1358" s="330"/>
      <c r="AQ1358" s="330"/>
    </row>
    <row r="1359" spans="2:43">
      <c r="B1359" s="330"/>
      <c r="C1359" s="330"/>
      <c r="D1359" s="330"/>
      <c r="E1359" s="330"/>
      <c r="F1359" s="330"/>
      <c r="G1359" s="330"/>
      <c r="H1359" s="330"/>
      <c r="I1359" s="330"/>
      <c r="J1359" s="330"/>
      <c r="K1359" s="196"/>
      <c r="L1359" s="1118"/>
      <c r="M1359" s="1119"/>
      <c r="N1359" s="1118"/>
      <c r="O1359" s="1119"/>
      <c r="P1359" s="184"/>
      <c r="Q1359" s="184"/>
      <c r="R1359" s="184"/>
      <c r="S1359" s="175"/>
      <c r="T1359" s="175"/>
      <c r="U1359" s="175"/>
      <c r="V1359" s="175"/>
      <c r="W1359" s="175"/>
      <c r="X1359" s="175"/>
      <c r="Y1359" s="175"/>
      <c r="Z1359" s="175"/>
      <c r="AA1359" s="175"/>
      <c r="AB1359" s="175"/>
      <c r="AC1359" s="175"/>
      <c r="AD1359" s="330"/>
      <c r="AE1359" s="330"/>
      <c r="AF1359" s="330"/>
      <c r="AG1359" s="330"/>
      <c r="AH1359" s="330"/>
      <c r="AI1359" s="173"/>
      <c r="AJ1359" s="173"/>
      <c r="AK1359" s="173"/>
      <c r="AL1359" s="173"/>
      <c r="AM1359" s="330"/>
      <c r="AN1359" s="330"/>
      <c r="AO1359" s="194"/>
      <c r="AP1359" s="330"/>
      <c r="AQ1359" s="330"/>
    </row>
    <row r="1360" spans="2:43">
      <c r="B1360" s="330"/>
      <c r="C1360" s="330"/>
      <c r="D1360" s="330"/>
      <c r="E1360" s="330"/>
      <c r="F1360" s="330"/>
      <c r="G1360" s="330"/>
      <c r="H1360" s="330"/>
      <c r="I1360" s="330"/>
      <c r="J1360" s="330"/>
      <c r="K1360" s="196"/>
      <c r="L1360" s="1118"/>
      <c r="M1360" s="1119"/>
      <c r="N1360" s="1118"/>
      <c r="O1360" s="1119"/>
      <c r="P1360" s="184"/>
      <c r="Q1360" s="184"/>
      <c r="R1360" s="184"/>
      <c r="S1360" s="175"/>
      <c r="T1360" s="175"/>
      <c r="U1360" s="175"/>
      <c r="V1360" s="175"/>
      <c r="W1360" s="175"/>
      <c r="X1360" s="175"/>
      <c r="Y1360" s="175"/>
      <c r="Z1360" s="175"/>
      <c r="AA1360" s="175"/>
      <c r="AB1360" s="175"/>
      <c r="AC1360" s="175"/>
      <c r="AD1360" s="330"/>
      <c r="AE1360" s="330"/>
      <c r="AF1360" s="330"/>
      <c r="AG1360" s="330"/>
      <c r="AH1360" s="330"/>
      <c r="AI1360" s="173"/>
      <c r="AJ1360" s="173"/>
      <c r="AK1360" s="173"/>
      <c r="AL1360" s="173"/>
      <c r="AM1360" s="330"/>
      <c r="AN1360" s="330"/>
      <c r="AO1360" s="194"/>
      <c r="AP1360" s="330"/>
      <c r="AQ1360" s="330"/>
    </row>
    <row r="1361" spans="2:43">
      <c r="B1361" s="330"/>
      <c r="C1361" s="330"/>
      <c r="D1361" s="330"/>
      <c r="E1361" s="330"/>
      <c r="F1361" s="330"/>
      <c r="G1361" s="330"/>
      <c r="H1361" s="330"/>
      <c r="I1361" s="330"/>
      <c r="J1361" s="330"/>
      <c r="K1361" s="196"/>
      <c r="L1361" s="1118"/>
      <c r="M1361" s="1119"/>
      <c r="N1361" s="1118"/>
      <c r="O1361" s="1119"/>
      <c r="P1361" s="184"/>
      <c r="Q1361" s="184"/>
      <c r="R1361" s="184"/>
      <c r="S1361" s="175"/>
      <c r="T1361" s="175"/>
      <c r="U1361" s="175"/>
      <c r="V1361" s="175"/>
      <c r="W1361" s="175"/>
      <c r="X1361" s="175"/>
      <c r="Y1361" s="175"/>
      <c r="Z1361" s="175"/>
      <c r="AA1361" s="175"/>
      <c r="AB1361" s="175"/>
      <c r="AC1361" s="175"/>
      <c r="AD1361" s="330"/>
      <c r="AE1361" s="330"/>
      <c r="AF1361" s="330"/>
      <c r="AG1361" s="330"/>
      <c r="AH1361" s="330"/>
      <c r="AI1361" s="173"/>
      <c r="AJ1361" s="173"/>
      <c r="AK1361" s="173"/>
      <c r="AL1361" s="173"/>
      <c r="AM1361" s="330"/>
      <c r="AN1361" s="330"/>
      <c r="AO1361" s="194"/>
      <c r="AP1361" s="330"/>
      <c r="AQ1361" s="330"/>
    </row>
    <row r="1362" spans="2:43">
      <c r="B1362" s="330"/>
      <c r="C1362" s="330"/>
      <c r="D1362" s="330"/>
      <c r="E1362" s="330"/>
      <c r="F1362" s="330"/>
      <c r="G1362" s="330"/>
      <c r="H1362" s="330"/>
      <c r="I1362" s="330"/>
      <c r="J1362" s="330"/>
      <c r="K1362" s="196"/>
      <c r="L1362" s="1118"/>
      <c r="M1362" s="1119"/>
      <c r="N1362" s="1118"/>
      <c r="O1362" s="1119"/>
      <c r="P1362" s="184"/>
      <c r="Q1362" s="184"/>
      <c r="R1362" s="184"/>
      <c r="S1362" s="175"/>
      <c r="T1362" s="175"/>
      <c r="U1362" s="175"/>
      <c r="V1362" s="175"/>
      <c r="W1362" s="175"/>
      <c r="X1362" s="175"/>
      <c r="Y1362" s="175"/>
      <c r="Z1362" s="175"/>
      <c r="AA1362" s="175"/>
      <c r="AB1362" s="175"/>
      <c r="AC1362" s="175"/>
      <c r="AD1362" s="330"/>
      <c r="AE1362" s="330"/>
      <c r="AF1362" s="330"/>
      <c r="AG1362" s="330"/>
      <c r="AH1362" s="330"/>
      <c r="AI1362" s="173"/>
      <c r="AJ1362" s="173"/>
      <c r="AK1362" s="173"/>
      <c r="AL1362" s="173"/>
      <c r="AM1362" s="330"/>
      <c r="AN1362" s="330"/>
      <c r="AO1362" s="194"/>
      <c r="AP1362" s="330"/>
      <c r="AQ1362" s="330"/>
    </row>
    <row r="1363" spans="2:43">
      <c r="B1363" s="330"/>
      <c r="C1363" s="330"/>
      <c r="D1363" s="330"/>
      <c r="E1363" s="330"/>
      <c r="F1363" s="330"/>
      <c r="G1363" s="330"/>
      <c r="H1363" s="330"/>
      <c r="I1363" s="330"/>
      <c r="J1363" s="330"/>
      <c r="K1363" s="196"/>
      <c r="L1363" s="1118"/>
      <c r="M1363" s="1119"/>
      <c r="N1363" s="1118"/>
      <c r="O1363" s="1119"/>
      <c r="P1363" s="184"/>
      <c r="Q1363" s="184"/>
      <c r="R1363" s="184"/>
      <c r="S1363" s="175"/>
      <c r="T1363" s="175"/>
      <c r="U1363" s="175"/>
      <c r="V1363" s="175"/>
      <c r="W1363" s="175"/>
      <c r="X1363" s="175"/>
      <c r="Y1363" s="175"/>
      <c r="Z1363" s="175"/>
      <c r="AA1363" s="175"/>
      <c r="AB1363" s="175"/>
      <c r="AC1363" s="175"/>
      <c r="AD1363" s="330"/>
      <c r="AE1363" s="330"/>
      <c r="AF1363" s="330"/>
      <c r="AG1363" s="330"/>
      <c r="AH1363" s="330"/>
      <c r="AI1363" s="173"/>
      <c r="AJ1363" s="173"/>
      <c r="AK1363" s="173"/>
      <c r="AL1363" s="173"/>
      <c r="AM1363" s="330"/>
      <c r="AN1363" s="330"/>
      <c r="AO1363" s="194"/>
      <c r="AP1363" s="330"/>
      <c r="AQ1363" s="330"/>
    </row>
    <row r="1364" spans="2:43">
      <c r="B1364" s="330"/>
      <c r="C1364" s="330"/>
      <c r="D1364" s="330"/>
      <c r="E1364" s="330"/>
      <c r="F1364" s="330"/>
      <c r="G1364" s="330"/>
      <c r="H1364" s="330"/>
      <c r="I1364" s="330"/>
      <c r="J1364" s="330"/>
      <c r="K1364" s="196"/>
      <c r="L1364" s="1118"/>
      <c r="M1364" s="1119"/>
      <c r="N1364" s="1118"/>
      <c r="O1364" s="1119"/>
      <c r="P1364" s="184"/>
      <c r="Q1364" s="184"/>
      <c r="R1364" s="184"/>
      <c r="S1364" s="175"/>
      <c r="T1364" s="175"/>
      <c r="U1364" s="175"/>
      <c r="V1364" s="175"/>
      <c r="W1364" s="175"/>
      <c r="X1364" s="175"/>
      <c r="Y1364" s="175"/>
      <c r="Z1364" s="175"/>
      <c r="AA1364" s="175"/>
      <c r="AB1364" s="175"/>
      <c r="AC1364" s="175"/>
      <c r="AD1364" s="330"/>
      <c r="AE1364" s="330"/>
      <c r="AF1364" s="330"/>
      <c r="AG1364" s="330"/>
      <c r="AH1364" s="330"/>
      <c r="AI1364" s="173"/>
      <c r="AJ1364" s="173"/>
      <c r="AK1364" s="173"/>
      <c r="AL1364" s="173"/>
      <c r="AM1364" s="330"/>
      <c r="AN1364" s="330"/>
      <c r="AO1364" s="194"/>
      <c r="AP1364" s="330"/>
      <c r="AQ1364" s="330"/>
    </row>
    <row r="1365" spans="2:43">
      <c r="B1365" s="330"/>
      <c r="C1365" s="330"/>
      <c r="D1365" s="330"/>
      <c r="E1365" s="330"/>
      <c r="F1365" s="330"/>
      <c r="G1365" s="330"/>
      <c r="H1365" s="330"/>
      <c r="I1365" s="330"/>
      <c r="J1365" s="330"/>
      <c r="K1365" s="196"/>
      <c r="L1365" s="1118"/>
      <c r="M1365" s="1119"/>
      <c r="N1365" s="1118"/>
      <c r="O1365" s="1119"/>
      <c r="P1365" s="184"/>
      <c r="Q1365" s="184"/>
      <c r="R1365" s="184"/>
      <c r="S1365" s="175"/>
      <c r="T1365" s="175"/>
      <c r="U1365" s="175"/>
      <c r="V1365" s="175"/>
      <c r="W1365" s="175"/>
      <c r="X1365" s="175"/>
      <c r="Y1365" s="175"/>
      <c r="Z1365" s="175"/>
      <c r="AA1365" s="175"/>
      <c r="AB1365" s="175"/>
      <c r="AC1365" s="175"/>
      <c r="AD1365" s="330"/>
      <c r="AE1365" s="330"/>
      <c r="AF1365" s="330"/>
      <c r="AG1365" s="330"/>
      <c r="AH1365" s="330"/>
      <c r="AI1365" s="173"/>
      <c r="AJ1365" s="173"/>
      <c r="AK1365" s="173"/>
      <c r="AL1365" s="173"/>
      <c r="AM1365" s="330"/>
      <c r="AN1365" s="330"/>
      <c r="AO1365" s="194"/>
      <c r="AP1365" s="330"/>
      <c r="AQ1365" s="330"/>
    </row>
    <row r="1366" spans="2:43">
      <c r="B1366" s="330"/>
      <c r="C1366" s="330"/>
      <c r="D1366" s="330"/>
      <c r="E1366" s="330"/>
      <c r="F1366" s="330"/>
      <c r="G1366" s="330"/>
      <c r="H1366" s="330"/>
      <c r="I1366" s="330"/>
      <c r="J1366" s="330"/>
      <c r="K1366" s="196"/>
      <c r="L1366" s="1118"/>
      <c r="M1366" s="1119"/>
      <c r="N1366" s="1118"/>
      <c r="O1366" s="1119"/>
      <c r="P1366" s="184"/>
      <c r="Q1366" s="184"/>
      <c r="R1366" s="184"/>
      <c r="S1366" s="175"/>
      <c r="T1366" s="175"/>
      <c r="U1366" s="175"/>
      <c r="V1366" s="175"/>
      <c r="W1366" s="175"/>
      <c r="X1366" s="175"/>
      <c r="Y1366" s="175"/>
      <c r="Z1366" s="175"/>
      <c r="AA1366" s="175"/>
      <c r="AB1366" s="175"/>
      <c r="AC1366" s="175"/>
      <c r="AD1366" s="330"/>
      <c r="AE1366" s="330"/>
      <c r="AF1366" s="330"/>
      <c r="AG1366" s="330"/>
      <c r="AH1366" s="330"/>
      <c r="AI1366" s="173"/>
      <c r="AJ1366" s="173"/>
      <c r="AK1366" s="173"/>
      <c r="AL1366" s="173"/>
      <c r="AM1366" s="330"/>
      <c r="AN1366" s="330"/>
      <c r="AO1366" s="194"/>
      <c r="AP1366" s="330"/>
      <c r="AQ1366" s="330"/>
    </row>
    <row r="1367" spans="2:43">
      <c r="B1367" s="330"/>
      <c r="C1367" s="330"/>
      <c r="D1367" s="330"/>
      <c r="E1367" s="330"/>
      <c r="F1367" s="330"/>
      <c r="G1367" s="330"/>
      <c r="H1367" s="330"/>
      <c r="I1367" s="330"/>
      <c r="J1367" s="330"/>
      <c r="K1367" s="196"/>
      <c r="L1367" s="1118"/>
      <c r="M1367" s="1119"/>
      <c r="N1367" s="1118"/>
      <c r="O1367" s="1119"/>
      <c r="P1367" s="184"/>
      <c r="Q1367" s="184"/>
      <c r="R1367" s="184"/>
      <c r="S1367" s="175"/>
      <c r="T1367" s="175"/>
      <c r="U1367" s="175"/>
      <c r="V1367" s="175"/>
      <c r="W1367" s="175"/>
      <c r="X1367" s="175"/>
      <c r="Y1367" s="175"/>
      <c r="Z1367" s="175"/>
      <c r="AA1367" s="175"/>
      <c r="AB1367" s="175"/>
      <c r="AC1367" s="175"/>
      <c r="AD1367" s="330"/>
      <c r="AE1367" s="330"/>
      <c r="AF1367" s="330"/>
      <c r="AG1367" s="330"/>
      <c r="AH1367" s="330"/>
      <c r="AI1367" s="173"/>
      <c r="AJ1367" s="173"/>
      <c r="AK1367" s="173"/>
      <c r="AL1367" s="173"/>
      <c r="AM1367" s="330"/>
      <c r="AN1367" s="330"/>
      <c r="AO1367" s="194"/>
      <c r="AP1367" s="330"/>
      <c r="AQ1367" s="330"/>
    </row>
    <row r="1368" spans="2:43">
      <c r="B1368" s="330"/>
      <c r="C1368" s="330"/>
      <c r="D1368" s="330"/>
      <c r="E1368" s="330"/>
      <c r="F1368" s="330"/>
      <c r="G1368" s="330"/>
      <c r="H1368" s="330"/>
      <c r="I1368" s="330"/>
      <c r="J1368" s="330"/>
      <c r="K1368" s="196"/>
      <c r="L1368" s="1118"/>
      <c r="M1368" s="1119"/>
      <c r="N1368" s="1118"/>
      <c r="O1368" s="1119"/>
      <c r="P1368" s="184"/>
      <c r="Q1368" s="184"/>
      <c r="R1368" s="184"/>
      <c r="S1368" s="175"/>
      <c r="T1368" s="175"/>
      <c r="U1368" s="175"/>
      <c r="V1368" s="175"/>
      <c r="W1368" s="175"/>
      <c r="X1368" s="175"/>
      <c r="Y1368" s="175"/>
      <c r="Z1368" s="175"/>
      <c r="AA1368" s="175"/>
      <c r="AB1368" s="175"/>
      <c r="AC1368" s="175"/>
      <c r="AD1368" s="330"/>
      <c r="AE1368" s="330"/>
      <c r="AF1368" s="330"/>
      <c r="AG1368" s="330"/>
      <c r="AH1368" s="330"/>
      <c r="AI1368" s="173"/>
      <c r="AJ1368" s="173"/>
      <c r="AK1368" s="173"/>
      <c r="AL1368" s="173"/>
      <c r="AM1368" s="330"/>
      <c r="AN1368" s="330"/>
      <c r="AO1368" s="194"/>
      <c r="AP1368" s="330"/>
      <c r="AQ1368" s="330"/>
    </row>
    <row r="1369" spans="2:43">
      <c r="B1369" s="330"/>
      <c r="C1369" s="330"/>
      <c r="D1369" s="330"/>
      <c r="E1369" s="330"/>
      <c r="F1369" s="330"/>
      <c r="G1369" s="330"/>
      <c r="H1369" s="330"/>
      <c r="I1369" s="330"/>
      <c r="J1369" s="330"/>
      <c r="K1369" s="196"/>
      <c r="L1369" s="1118"/>
      <c r="M1369" s="1119"/>
      <c r="N1369" s="1118"/>
      <c r="O1369" s="1119"/>
      <c r="P1369" s="184"/>
      <c r="Q1369" s="184"/>
      <c r="R1369" s="184"/>
      <c r="S1369" s="175"/>
      <c r="T1369" s="175"/>
      <c r="U1369" s="175"/>
      <c r="V1369" s="175"/>
      <c r="W1369" s="175"/>
      <c r="X1369" s="175"/>
      <c r="Y1369" s="175"/>
      <c r="Z1369" s="175"/>
      <c r="AA1369" s="175"/>
      <c r="AB1369" s="175"/>
      <c r="AC1369" s="175"/>
      <c r="AD1369" s="330"/>
      <c r="AE1369" s="330"/>
      <c r="AF1369" s="330"/>
      <c r="AG1369" s="330"/>
      <c r="AH1369" s="330"/>
      <c r="AI1369" s="173"/>
      <c r="AJ1369" s="173"/>
      <c r="AK1369" s="173"/>
      <c r="AL1369" s="173"/>
      <c r="AM1369" s="330"/>
      <c r="AN1369" s="330"/>
      <c r="AO1369" s="194"/>
      <c r="AP1369" s="330"/>
      <c r="AQ1369" s="330"/>
    </row>
    <row r="1370" spans="2:43">
      <c r="B1370" s="330"/>
      <c r="C1370" s="330"/>
      <c r="D1370" s="330"/>
      <c r="E1370" s="330"/>
      <c r="F1370" s="330"/>
      <c r="G1370" s="330"/>
      <c r="H1370" s="330"/>
      <c r="I1370" s="330"/>
      <c r="J1370" s="330"/>
      <c r="K1370" s="196"/>
      <c r="L1370" s="1118"/>
      <c r="M1370" s="1119"/>
      <c r="N1370" s="1118"/>
      <c r="O1370" s="1119"/>
      <c r="P1370" s="184"/>
      <c r="Q1370" s="184"/>
      <c r="R1370" s="184"/>
      <c r="S1370" s="175"/>
      <c r="T1370" s="175"/>
      <c r="U1370" s="175"/>
      <c r="V1370" s="175"/>
      <c r="W1370" s="175"/>
      <c r="X1370" s="175"/>
      <c r="Y1370" s="175"/>
      <c r="Z1370" s="175"/>
      <c r="AA1370" s="175"/>
      <c r="AB1370" s="175"/>
      <c r="AC1370" s="175"/>
      <c r="AD1370" s="330"/>
      <c r="AE1370" s="330"/>
      <c r="AF1370" s="330"/>
      <c r="AG1370" s="330"/>
      <c r="AH1370" s="330"/>
      <c r="AI1370" s="173"/>
      <c r="AJ1370" s="173"/>
      <c r="AK1370" s="173"/>
      <c r="AL1370" s="173"/>
      <c r="AM1370" s="330"/>
      <c r="AN1370" s="330"/>
      <c r="AO1370" s="194"/>
      <c r="AP1370" s="330"/>
      <c r="AQ1370" s="330"/>
    </row>
    <row r="1371" spans="2:43">
      <c r="B1371" s="330"/>
      <c r="C1371" s="330"/>
      <c r="D1371" s="330"/>
      <c r="E1371" s="330"/>
      <c r="F1371" s="330"/>
      <c r="G1371" s="330"/>
      <c r="H1371" s="330"/>
      <c r="I1371" s="330"/>
      <c r="J1371" s="330"/>
      <c r="K1371" s="196"/>
      <c r="L1371" s="1118"/>
      <c r="M1371" s="1119"/>
      <c r="N1371" s="1118"/>
      <c r="O1371" s="1119"/>
      <c r="P1371" s="184"/>
      <c r="Q1371" s="184"/>
      <c r="R1371" s="184"/>
      <c r="S1371" s="175"/>
      <c r="T1371" s="175"/>
      <c r="U1371" s="175"/>
      <c r="V1371" s="175"/>
      <c r="W1371" s="175"/>
      <c r="X1371" s="175"/>
      <c r="Y1371" s="175"/>
      <c r="Z1371" s="175"/>
      <c r="AA1371" s="175"/>
      <c r="AB1371" s="175"/>
      <c r="AC1371" s="175"/>
      <c r="AD1371" s="330"/>
      <c r="AE1371" s="330"/>
      <c r="AF1371" s="330"/>
      <c r="AG1371" s="330"/>
      <c r="AH1371" s="330"/>
      <c r="AI1371" s="173"/>
      <c r="AJ1371" s="173"/>
      <c r="AK1371" s="173"/>
      <c r="AL1371" s="173"/>
      <c r="AM1371" s="330"/>
      <c r="AN1371" s="330"/>
      <c r="AO1371" s="194"/>
      <c r="AP1371" s="330"/>
      <c r="AQ1371" s="330"/>
    </row>
    <row r="1372" spans="2:43">
      <c r="B1372" s="330"/>
      <c r="C1372" s="330"/>
      <c r="D1372" s="330"/>
      <c r="E1372" s="330"/>
      <c r="F1372" s="330"/>
      <c r="G1372" s="330"/>
      <c r="H1372" s="330"/>
      <c r="I1372" s="330"/>
      <c r="J1372" s="330"/>
      <c r="K1372" s="196"/>
      <c r="L1372" s="1118"/>
      <c r="M1372" s="1119"/>
      <c r="N1372" s="1118"/>
      <c r="O1372" s="1119"/>
      <c r="P1372" s="184"/>
      <c r="Q1372" s="184"/>
      <c r="R1372" s="184"/>
      <c r="S1372" s="175"/>
      <c r="T1372" s="175"/>
      <c r="U1372" s="175"/>
      <c r="V1372" s="175"/>
      <c r="W1372" s="175"/>
      <c r="X1372" s="175"/>
      <c r="Y1372" s="175"/>
      <c r="Z1372" s="175"/>
      <c r="AA1372" s="175"/>
      <c r="AB1372" s="175"/>
      <c r="AC1372" s="175"/>
      <c r="AD1372" s="330"/>
      <c r="AE1372" s="330"/>
      <c r="AF1372" s="330"/>
      <c r="AG1372" s="330"/>
      <c r="AH1372" s="330"/>
      <c r="AI1372" s="173"/>
      <c r="AJ1372" s="173"/>
      <c r="AK1372" s="173"/>
      <c r="AL1372" s="173"/>
      <c r="AM1372" s="330"/>
      <c r="AN1372" s="330"/>
      <c r="AO1372" s="194"/>
      <c r="AP1372" s="330"/>
      <c r="AQ1372" s="330"/>
    </row>
    <row r="1373" spans="2:43">
      <c r="B1373" s="330"/>
      <c r="C1373" s="330"/>
      <c r="D1373" s="330"/>
      <c r="E1373" s="330"/>
      <c r="F1373" s="330"/>
      <c r="G1373" s="330"/>
      <c r="H1373" s="330"/>
      <c r="I1373" s="330"/>
      <c r="J1373" s="330"/>
      <c r="K1373" s="196"/>
      <c r="L1373" s="1118"/>
      <c r="M1373" s="1119"/>
      <c r="N1373" s="1118"/>
      <c r="O1373" s="1119"/>
      <c r="P1373" s="184"/>
      <c r="Q1373" s="184"/>
      <c r="R1373" s="184"/>
      <c r="S1373" s="175"/>
      <c r="T1373" s="175"/>
      <c r="U1373" s="175"/>
      <c r="V1373" s="175"/>
      <c r="W1373" s="175"/>
      <c r="X1373" s="175"/>
      <c r="Y1373" s="175"/>
      <c r="Z1373" s="175"/>
      <c r="AA1373" s="175"/>
      <c r="AB1373" s="175"/>
      <c r="AC1373" s="175"/>
      <c r="AD1373" s="330"/>
      <c r="AE1373" s="330"/>
      <c r="AF1373" s="330"/>
      <c r="AG1373" s="330"/>
      <c r="AH1373" s="330"/>
      <c r="AI1373" s="173"/>
      <c r="AJ1373" s="173"/>
      <c r="AK1373" s="173"/>
      <c r="AL1373" s="173"/>
      <c r="AM1373" s="330"/>
      <c r="AN1373" s="330"/>
      <c r="AO1373" s="194"/>
      <c r="AP1373" s="330"/>
      <c r="AQ1373" s="330"/>
    </row>
    <row r="1374" spans="2:43">
      <c r="B1374" s="330"/>
      <c r="C1374" s="330"/>
      <c r="D1374" s="330"/>
      <c r="E1374" s="330"/>
      <c r="F1374" s="330"/>
      <c r="G1374" s="330"/>
      <c r="H1374" s="330"/>
      <c r="I1374" s="330"/>
      <c r="J1374" s="330"/>
      <c r="K1374" s="196"/>
      <c r="L1374" s="1118"/>
      <c r="M1374" s="1119"/>
      <c r="N1374" s="1118"/>
      <c r="O1374" s="1119"/>
      <c r="P1374" s="184"/>
      <c r="Q1374" s="184"/>
      <c r="R1374" s="184"/>
      <c r="S1374" s="175"/>
      <c r="T1374" s="175"/>
      <c r="U1374" s="175"/>
      <c r="V1374" s="175"/>
      <c r="W1374" s="175"/>
      <c r="X1374" s="175"/>
      <c r="Y1374" s="175"/>
      <c r="Z1374" s="175"/>
      <c r="AA1374" s="175"/>
      <c r="AB1374" s="175"/>
      <c r="AC1374" s="175"/>
      <c r="AD1374" s="330"/>
      <c r="AE1374" s="330"/>
      <c r="AF1374" s="330"/>
      <c r="AG1374" s="330"/>
      <c r="AH1374" s="330"/>
      <c r="AI1374" s="173"/>
      <c r="AJ1374" s="173"/>
      <c r="AK1374" s="173"/>
      <c r="AL1374" s="173"/>
      <c r="AM1374" s="330"/>
      <c r="AN1374" s="330"/>
      <c r="AO1374" s="194"/>
      <c r="AP1374" s="330"/>
      <c r="AQ1374" s="330"/>
    </row>
    <row r="1375" spans="2:43">
      <c r="B1375" s="330"/>
      <c r="C1375" s="330"/>
      <c r="D1375" s="330"/>
      <c r="E1375" s="330"/>
      <c r="F1375" s="330"/>
      <c r="G1375" s="330"/>
      <c r="H1375" s="330"/>
      <c r="I1375" s="330"/>
      <c r="J1375" s="330"/>
      <c r="K1375" s="196"/>
      <c r="L1375" s="1118"/>
      <c r="M1375" s="1119"/>
      <c r="N1375" s="1118"/>
      <c r="O1375" s="1119"/>
      <c r="P1375" s="184"/>
      <c r="Q1375" s="184"/>
      <c r="R1375" s="184"/>
      <c r="S1375" s="175"/>
      <c r="T1375" s="175"/>
      <c r="U1375" s="175"/>
      <c r="V1375" s="175"/>
      <c r="W1375" s="175"/>
      <c r="X1375" s="175"/>
      <c r="Y1375" s="175"/>
      <c r="Z1375" s="175"/>
      <c r="AA1375" s="175"/>
      <c r="AB1375" s="175"/>
      <c r="AC1375" s="175"/>
      <c r="AD1375" s="330"/>
      <c r="AE1375" s="330"/>
      <c r="AF1375" s="330"/>
      <c r="AG1375" s="330"/>
      <c r="AH1375" s="330"/>
      <c r="AI1375" s="173"/>
      <c r="AJ1375" s="173"/>
      <c r="AK1375" s="173"/>
      <c r="AL1375" s="173"/>
      <c r="AM1375" s="330"/>
      <c r="AN1375" s="330"/>
      <c r="AO1375" s="194"/>
      <c r="AP1375" s="330"/>
      <c r="AQ1375" s="330"/>
    </row>
    <row r="1376" spans="2:43">
      <c r="B1376" s="330"/>
      <c r="C1376" s="330"/>
      <c r="D1376" s="330"/>
      <c r="E1376" s="330"/>
      <c r="F1376" s="330"/>
      <c r="G1376" s="330"/>
      <c r="H1376" s="330"/>
      <c r="I1376" s="330"/>
      <c r="J1376" s="330"/>
      <c r="K1376" s="196"/>
      <c r="L1376" s="1118"/>
      <c r="M1376" s="1119"/>
      <c r="N1376" s="1118"/>
      <c r="O1376" s="1119"/>
      <c r="P1376" s="184"/>
      <c r="Q1376" s="184"/>
      <c r="R1376" s="184"/>
      <c r="S1376" s="175"/>
      <c r="T1376" s="175"/>
      <c r="U1376" s="175"/>
      <c r="V1376" s="175"/>
      <c r="W1376" s="175"/>
      <c r="X1376" s="175"/>
      <c r="Y1376" s="175"/>
      <c r="Z1376" s="175"/>
      <c r="AA1376" s="175"/>
      <c r="AB1376" s="175"/>
      <c r="AC1376" s="175"/>
      <c r="AD1376" s="330"/>
      <c r="AE1376" s="330"/>
      <c r="AF1376" s="330"/>
      <c r="AG1376" s="330"/>
      <c r="AH1376" s="330"/>
      <c r="AI1376" s="173"/>
      <c r="AJ1376" s="173"/>
      <c r="AK1376" s="173"/>
      <c r="AL1376" s="173"/>
      <c r="AM1376" s="330"/>
      <c r="AN1376" s="330"/>
      <c r="AO1376" s="194"/>
      <c r="AP1376" s="330"/>
      <c r="AQ1376" s="330"/>
    </row>
    <row r="1377" spans="2:43">
      <c r="B1377" s="330"/>
      <c r="C1377" s="330"/>
      <c r="D1377" s="330"/>
      <c r="E1377" s="330"/>
      <c r="F1377" s="330"/>
      <c r="G1377" s="330"/>
      <c r="H1377" s="330"/>
      <c r="I1377" s="330"/>
      <c r="J1377" s="330"/>
      <c r="K1377" s="196"/>
      <c r="L1377" s="1118"/>
      <c r="M1377" s="1119"/>
      <c r="N1377" s="1118"/>
      <c r="O1377" s="1119"/>
      <c r="P1377" s="184"/>
      <c r="Q1377" s="184"/>
      <c r="R1377" s="184"/>
      <c r="S1377" s="175"/>
      <c r="T1377" s="175"/>
      <c r="U1377" s="175"/>
      <c r="V1377" s="175"/>
      <c r="W1377" s="175"/>
      <c r="X1377" s="175"/>
      <c r="Y1377" s="175"/>
      <c r="Z1377" s="175"/>
      <c r="AA1377" s="175"/>
      <c r="AB1377" s="175"/>
      <c r="AC1377" s="175"/>
      <c r="AD1377" s="330"/>
      <c r="AE1377" s="330"/>
      <c r="AF1377" s="330"/>
      <c r="AG1377" s="330"/>
      <c r="AH1377" s="330"/>
      <c r="AI1377" s="173"/>
      <c r="AJ1377" s="173"/>
      <c r="AK1377" s="173"/>
      <c r="AL1377" s="173"/>
      <c r="AM1377" s="330"/>
      <c r="AN1377" s="330"/>
      <c r="AO1377" s="194"/>
      <c r="AP1377" s="330"/>
      <c r="AQ1377" s="330"/>
    </row>
    <row r="1378" spans="2:43">
      <c r="B1378" s="330"/>
      <c r="C1378" s="330"/>
      <c r="D1378" s="330"/>
      <c r="E1378" s="330"/>
      <c r="F1378" s="330"/>
      <c r="G1378" s="330"/>
      <c r="H1378" s="330"/>
      <c r="I1378" s="330"/>
      <c r="J1378" s="330"/>
      <c r="K1378" s="196"/>
      <c r="L1378" s="1118"/>
      <c r="M1378" s="1119"/>
      <c r="N1378" s="1118"/>
      <c r="O1378" s="1119"/>
      <c r="P1378" s="184"/>
      <c r="Q1378" s="184"/>
      <c r="R1378" s="184"/>
      <c r="S1378" s="175"/>
      <c r="T1378" s="175"/>
      <c r="U1378" s="175"/>
      <c r="V1378" s="175"/>
      <c r="W1378" s="175"/>
      <c r="X1378" s="175"/>
      <c r="Y1378" s="175"/>
      <c r="Z1378" s="175"/>
      <c r="AA1378" s="175"/>
      <c r="AB1378" s="175"/>
      <c r="AC1378" s="175"/>
      <c r="AD1378" s="330"/>
      <c r="AE1378" s="330"/>
      <c r="AF1378" s="330"/>
      <c r="AG1378" s="330"/>
      <c r="AH1378" s="330"/>
      <c r="AI1378" s="173"/>
      <c r="AJ1378" s="173"/>
      <c r="AK1378" s="173"/>
      <c r="AL1378" s="173"/>
      <c r="AM1378" s="330"/>
      <c r="AN1378" s="330"/>
      <c r="AO1378" s="194"/>
      <c r="AP1378" s="330"/>
      <c r="AQ1378" s="330"/>
    </row>
    <row r="1379" spans="2:43">
      <c r="B1379" s="330"/>
      <c r="C1379" s="330"/>
      <c r="D1379" s="330"/>
      <c r="E1379" s="330"/>
      <c r="F1379" s="330"/>
      <c r="G1379" s="330"/>
      <c r="H1379" s="330"/>
      <c r="I1379" s="330"/>
      <c r="J1379" s="330"/>
      <c r="K1379" s="196"/>
      <c r="L1379" s="1118"/>
      <c r="M1379" s="1119"/>
      <c r="N1379" s="1118"/>
      <c r="O1379" s="1119"/>
      <c r="P1379" s="184"/>
      <c r="Q1379" s="184"/>
      <c r="R1379" s="184"/>
      <c r="S1379" s="175"/>
      <c r="T1379" s="175"/>
      <c r="U1379" s="175"/>
      <c r="V1379" s="175"/>
      <c r="W1379" s="175"/>
      <c r="X1379" s="175"/>
      <c r="Y1379" s="175"/>
      <c r="Z1379" s="175"/>
      <c r="AA1379" s="175"/>
      <c r="AB1379" s="175"/>
      <c r="AC1379" s="175"/>
      <c r="AD1379" s="330"/>
      <c r="AE1379" s="330"/>
      <c r="AF1379" s="330"/>
      <c r="AG1379" s="330"/>
      <c r="AH1379" s="330"/>
      <c r="AI1379" s="173"/>
      <c r="AJ1379" s="173"/>
      <c r="AK1379" s="173"/>
      <c r="AL1379" s="173"/>
      <c r="AM1379" s="330"/>
      <c r="AN1379" s="330"/>
      <c r="AO1379" s="194"/>
      <c r="AP1379" s="330"/>
      <c r="AQ1379" s="330"/>
    </row>
    <row r="1380" spans="2:43">
      <c r="B1380" s="330"/>
      <c r="C1380" s="330"/>
      <c r="D1380" s="330"/>
      <c r="E1380" s="330"/>
      <c r="F1380" s="330"/>
      <c r="G1380" s="330"/>
      <c r="H1380" s="330"/>
      <c r="I1380" s="330"/>
      <c r="J1380" s="330"/>
      <c r="K1380" s="196"/>
      <c r="L1380" s="1118"/>
      <c r="M1380" s="1119"/>
      <c r="N1380" s="1118"/>
      <c r="O1380" s="1119"/>
      <c r="P1380" s="184"/>
      <c r="Q1380" s="184"/>
      <c r="R1380" s="184"/>
      <c r="S1380" s="175"/>
      <c r="T1380" s="175"/>
      <c r="U1380" s="175"/>
      <c r="V1380" s="175"/>
      <c r="W1380" s="175"/>
      <c r="X1380" s="175"/>
      <c r="Y1380" s="175"/>
      <c r="Z1380" s="175"/>
      <c r="AA1380" s="175"/>
      <c r="AB1380" s="175"/>
      <c r="AC1380" s="175"/>
      <c r="AD1380" s="330"/>
      <c r="AE1380" s="330"/>
      <c r="AF1380" s="330"/>
      <c r="AG1380" s="330"/>
      <c r="AH1380" s="330"/>
      <c r="AI1380" s="173"/>
      <c r="AJ1380" s="173"/>
      <c r="AK1380" s="173"/>
      <c r="AL1380" s="173"/>
      <c r="AM1380" s="330"/>
      <c r="AN1380" s="330"/>
      <c r="AO1380" s="194"/>
      <c r="AP1380" s="330"/>
      <c r="AQ1380" s="330"/>
    </row>
    <row r="1381" spans="2:43">
      <c r="B1381" s="330"/>
      <c r="C1381" s="330"/>
      <c r="D1381" s="330"/>
      <c r="E1381" s="330"/>
      <c r="F1381" s="330"/>
      <c r="G1381" s="330"/>
      <c r="H1381" s="330"/>
      <c r="I1381" s="330"/>
      <c r="J1381" s="330"/>
      <c r="K1381" s="196"/>
      <c r="L1381" s="1118"/>
      <c r="M1381" s="1119"/>
      <c r="N1381" s="1118"/>
      <c r="O1381" s="1119"/>
      <c r="P1381" s="184"/>
      <c r="Q1381" s="184"/>
      <c r="R1381" s="184"/>
      <c r="S1381" s="175"/>
      <c r="T1381" s="175"/>
      <c r="U1381" s="175"/>
      <c r="V1381" s="175"/>
      <c r="W1381" s="175"/>
      <c r="X1381" s="175"/>
      <c r="Y1381" s="175"/>
      <c r="Z1381" s="175"/>
      <c r="AA1381" s="175"/>
      <c r="AB1381" s="175"/>
      <c r="AC1381" s="175"/>
      <c r="AD1381" s="330"/>
      <c r="AE1381" s="330"/>
      <c r="AF1381" s="330"/>
      <c r="AG1381" s="330"/>
      <c r="AH1381" s="330"/>
      <c r="AI1381" s="173"/>
      <c r="AJ1381" s="173"/>
      <c r="AK1381" s="173"/>
      <c r="AL1381" s="173"/>
      <c r="AM1381" s="330"/>
      <c r="AN1381" s="330"/>
      <c r="AO1381" s="194"/>
      <c r="AP1381" s="330"/>
      <c r="AQ1381" s="330"/>
    </row>
    <row r="1382" spans="2:43">
      <c r="B1382" s="330"/>
      <c r="C1382" s="330"/>
      <c r="D1382" s="330"/>
      <c r="E1382" s="330"/>
      <c r="F1382" s="330"/>
      <c r="G1382" s="330"/>
      <c r="H1382" s="330"/>
      <c r="I1382" s="330"/>
      <c r="J1382" s="330"/>
      <c r="K1382" s="196"/>
      <c r="L1382" s="1118"/>
      <c r="M1382" s="1119"/>
      <c r="N1382" s="1118"/>
      <c r="O1382" s="1119"/>
      <c r="P1382" s="184"/>
      <c r="Q1382" s="184"/>
      <c r="R1382" s="184"/>
      <c r="S1382" s="175"/>
      <c r="T1382" s="175"/>
      <c r="U1382" s="175"/>
      <c r="V1382" s="175"/>
      <c r="W1382" s="175"/>
      <c r="X1382" s="175"/>
      <c r="Y1382" s="175"/>
      <c r="Z1382" s="175"/>
      <c r="AA1382" s="175"/>
      <c r="AB1382" s="175"/>
      <c r="AC1382" s="175"/>
      <c r="AD1382" s="330"/>
      <c r="AE1382" s="330"/>
      <c r="AF1382" s="330"/>
      <c r="AG1382" s="330"/>
      <c r="AH1382" s="330"/>
      <c r="AI1382" s="173"/>
      <c r="AJ1382" s="173"/>
      <c r="AK1382" s="173"/>
      <c r="AL1382" s="173"/>
      <c r="AM1382" s="330"/>
      <c r="AN1382" s="330"/>
      <c r="AO1382" s="194"/>
      <c r="AP1382" s="330"/>
      <c r="AQ1382" s="330"/>
    </row>
    <row r="1383" spans="2:43">
      <c r="B1383" s="330"/>
      <c r="C1383" s="330"/>
      <c r="D1383" s="330"/>
      <c r="E1383" s="330"/>
      <c r="F1383" s="330"/>
      <c r="G1383" s="330"/>
      <c r="H1383" s="330"/>
      <c r="I1383" s="330"/>
      <c r="J1383" s="330"/>
      <c r="K1383" s="196"/>
      <c r="L1383" s="1118"/>
      <c r="M1383" s="1119"/>
      <c r="N1383" s="1118"/>
      <c r="O1383" s="1119"/>
      <c r="P1383" s="184"/>
      <c r="Q1383" s="184"/>
      <c r="R1383" s="184"/>
      <c r="S1383" s="175"/>
      <c r="T1383" s="175"/>
      <c r="U1383" s="175"/>
      <c r="V1383" s="175"/>
      <c r="W1383" s="175"/>
      <c r="X1383" s="175"/>
      <c r="Y1383" s="175"/>
      <c r="Z1383" s="175"/>
      <c r="AA1383" s="175"/>
      <c r="AB1383" s="175"/>
      <c r="AC1383" s="175"/>
      <c r="AD1383" s="330"/>
      <c r="AE1383" s="330"/>
      <c r="AF1383" s="330"/>
      <c r="AG1383" s="330"/>
      <c r="AH1383" s="330"/>
      <c r="AI1383" s="173"/>
      <c r="AJ1383" s="173"/>
      <c r="AK1383" s="173"/>
      <c r="AL1383" s="173"/>
      <c r="AM1383" s="330"/>
      <c r="AN1383" s="330"/>
      <c r="AO1383" s="194"/>
      <c r="AP1383" s="330"/>
      <c r="AQ1383" s="330"/>
    </row>
    <row r="1384" spans="2:43">
      <c r="B1384" s="330"/>
      <c r="C1384" s="330"/>
      <c r="D1384" s="330"/>
      <c r="E1384" s="330"/>
      <c r="F1384" s="330"/>
      <c r="G1384" s="330"/>
      <c r="H1384" s="330"/>
      <c r="I1384" s="330"/>
      <c r="J1384" s="330"/>
      <c r="K1384" s="196"/>
      <c r="L1384" s="1118"/>
      <c r="M1384" s="1119"/>
      <c r="N1384" s="1118"/>
      <c r="O1384" s="1119"/>
      <c r="P1384" s="184"/>
      <c r="Q1384" s="184"/>
      <c r="R1384" s="184"/>
      <c r="S1384" s="175"/>
      <c r="T1384" s="175"/>
      <c r="U1384" s="175"/>
      <c r="V1384" s="175"/>
      <c r="W1384" s="175"/>
      <c r="X1384" s="175"/>
      <c r="Y1384" s="175"/>
      <c r="Z1384" s="175"/>
      <c r="AA1384" s="175"/>
      <c r="AB1384" s="175"/>
      <c r="AC1384" s="175"/>
      <c r="AD1384" s="330"/>
      <c r="AE1384" s="330"/>
      <c r="AF1384" s="330"/>
      <c r="AG1384" s="330"/>
      <c r="AH1384" s="330"/>
      <c r="AI1384" s="173"/>
      <c r="AJ1384" s="173"/>
      <c r="AK1384" s="173"/>
      <c r="AL1384" s="173"/>
      <c r="AM1384" s="330"/>
      <c r="AN1384" s="330"/>
      <c r="AO1384" s="194"/>
      <c r="AP1384" s="330"/>
      <c r="AQ1384" s="330"/>
    </row>
    <row r="1385" spans="2:43">
      <c r="B1385" s="330"/>
      <c r="C1385" s="330"/>
      <c r="D1385" s="330"/>
      <c r="E1385" s="330"/>
      <c r="F1385" s="330"/>
      <c r="G1385" s="330"/>
      <c r="H1385" s="330"/>
      <c r="I1385" s="330"/>
      <c r="J1385" s="330"/>
      <c r="K1385" s="196"/>
      <c r="L1385" s="1118"/>
      <c r="M1385" s="1119"/>
      <c r="N1385" s="1118"/>
      <c r="O1385" s="1119"/>
      <c r="P1385" s="184"/>
      <c r="Q1385" s="184"/>
      <c r="R1385" s="184"/>
      <c r="S1385" s="175"/>
      <c r="T1385" s="175"/>
      <c r="U1385" s="175"/>
      <c r="V1385" s="175"/>
      <c r="W1385" s="175"/>
      <c r="X1385" s="175"/>
      <c r="Y1385" s="175"/>
      <c r="Z1385" s="175"/>
      <c r="AA1385" s="175"/>
      <c r="AB1385" s="175"/>
      <c r="AC1385" s="175"/>
      <c r="AD1385" s="330"/>
      <c r="AE1385" s="330"/>
      <c r="AF1385" s="330"/>
      <c r="AG1385" s="330"/>
      <c r="AH1385" s="330"/>
      <c r="AI1385" s="173"/>
      <c r="AJ1385" s="173"/>
      <c r="AK1385" s="173"/>
      <c r="AL1385" s="173"/>
      <c r="AM1385" s="330"/>
      <c r="AN1385" s="330"/>
      <c r="AO1385" s="194"/>
      <c r="AP1385" s="330"/>
      <c r="AQ1385" s="330"/>
    </row>
    <row r="1386" spans="2:43">
      <c r="B1386" s="330"/>
      <c r="C1386" s="330"/>
      <c r="D1386" s="330"/>
      <c r="E1386" s="330"/>
      <c r="F1386" s="330"/>
      <c r="G1386" s="330"/>
      <c r="H1386" s="330"/>
      <c r="I1386" s="330"/>
      <c r="J1386" s="330"/>
      <c r="K1386" s="196"/>
      <c r="L1386" s="1118"/>
      <c r="M1386" s="1119"/>
      <c r="N1386" s="1118"/>
      <c r="O1386" s="1119"/>
      <c r="P1386" s="184"/>
      <c r="Q1386" s="184"/>
      <c r="R1386" s="184"/>
      <c r="S1386" s="175"/>
      <c r="T1386" s="175"/>
      <c r="U1386" s="175"/>
      <c r="V1386" s="175"/>
      <c r="W1386" s="175"/>
      <c r="X1386" s="175"/>
      <c r="Y1386" s="175"/>
      <c r="Z1386" s="175"/>
      <c r="AA1386" s="175"/>
      <c r="AB1386" s="175"/>
      <c r="AC1386" s="175"/>
      <c r="AD1386" s="330"/>
      <c r="AE1386" s="330"/>
      <c r="AF1386" s="330"/>
      <c r="AG1386" s="330"/>
      <c r="AH1386" s="330"/>
      <c r="AI1386" s="173"/>
      <c r="AJ1386" s="173"/>
      <c r="AK1386" s="173"/>
      <c r="AL1386" s="173"/>
      <c r="AM1386" s="330"/>
      <c r="AN1386" s="330"/>
      <c r="AO1386" s="194"/>
      <c r="AP1386" s="330"/>
      <c r="AQ1386" s="330"/>
    </row>
    <row r="1387" spans="2:43">
      <c r="B1387" s="330"/>
      <c r="C1387" s="330"/>
      <c r="D1387" s="330"/>
      <c r="E1387" s="330"/>
      <c r="F1387" s="330"/>
      <c r="G1387" s="330"/>
      <c r="H1387" s="330"/>
      <c r="I1387" s="330"/>
      <c r="J1387" s="330"/>
      <c r="K1387" s="196"/>
      <c r="L1387" s="1118"/>
      <c r="M1387" s="1119"/>
      <c r="N1387" s="1118"/>
      <c r="O1387" s="1119"/>
      <c r="P1387" s="184"/>
      <c r="Q1387" s="184"/>
      <c r="R1387" s="184"/>
      <c r="S1387" s="175"/>
      <c r="T1387" s="175"/>
      <c r="U1387" s="175"/>
      <c r="V1387" s="175"/>
      <c r="W1387" s="175"/>
      <c r="X1387" s="175"/>
      <c r="Y1387" s="175"/>
      <c r="Z1387" s="175"/>
      <c r="AA1387" s="175"/>
      <c r="AB1387" s="175"/>
      <c r="AC1387" s="175"/>
      <c r="AD1387" s="330"/>
      <c r="AE1387" s="330"/>
      <c r="AF1387" s="330"/>
      <c r="AG1387" s="330"/>
      <c r="AH1387" s="330"/>
      <c r="AI1387" s="173"/>
      <c r="AJ1387" s="173"/>
      <c r="AK1387" s="173"/>
      <c r="AL1387" s="173"/>
      <c r="AM1387" s="330"/>
      <c r="AN1387" s="330"/>
      <c r="AO1387" s="194"/>
      <c r="AP1387" s="330"/>
      <c r="AQ1387" s="330"/>
    </row>
    <row r="1388" spans="2:43">
      <c r="B1388" s="330"/>
      <c r="C1388" s="330"/>
      <c r="D1388" s="330"/>
      <c r="E1388" s="330"/>
      <c r="F1388" s="330"/>
      <c r="G1388" s="330"/>
      <c r="H1388" s="330"/>
      <c r="I1388" s="330"/>
      <c r="J1388" s="330"/>
      <c r="K1388" s="196"/>
      <c r="L1388" s="1118"/>
      <c r="M1388" s="1119"/>
      <c r="N1388" s="1118"/>
      <c r="O1388" s="1119"/>
      <c r="P1388" s="184"/>
      <c r="Q1388" s="184"/>
      <c r="R1388" s="184"/>
      <c r="S1388" s="175"/>
      <c r="T1388" s="175"/>
      <c r="U1388" s="175"/>
      <c r="V1388" s="175"/>
      <c r="W1388" s="175"/>
      <c r="X1388" s="175"/>
      <c r="Y1388" s="175"/>
      <c r="Z1388" s="175"/>
      <c r="AA1388" s="175"/>
      <c r="AB1388" s="175"/>
      <c r="AC1388" s="175"/>
      <c r="AD1388" s="330"/>
      <c r="AE1388" s="330"/>
      <c r="AF1388" s="330"/>
      <c r="AG1388" s="330"/>
      <c r="AH1388" s="330"/>
      <c r="AI1388" s="173"/>
      <c r="AJ1388" s="173"/>
      <c r="AK1388" s="173"/>
      <c r="AL1388" s="173"/>
      <c r="AM1388" s="330"/>
      <c r="AN1388" s="330"/>
      <c r="AO1388" s="194"/>
      <c r="AP1388" s="330"/>
      <c r="AQ1388" s="330"/>
    </row>
    <row r="1389" spans="2:43">
      <c r="B1389" s="330"/>
      <c r="C1389" s="330"/>
      <c r="D1389" s="330"/>
      <c r="E1389" s="330"/>
      <c r="F1389" s="330"/>
      <c r="G1389" s="330"/>
      <c r="H1389" s="330"/>
      <c r="I1389" s="330"/>
      <c r="J1389" s="330"/>
      <c r="K1389" s="196"/>
      <c r="L1389" s="1118"/>
      <c r="M1389" s="1119"/>
      <c r="N1389" s="1118"/>
      <c r="O1389" s="1119"/>
      <c r="P1389" s="184"/>
      <c r="Q1389" s="184"/>
      <c r="R1389" s="184"/>
      <c r="S1389" s="175"/>
      <c r="T1389" s="175"/>
      <c r="U1389" s="175"/>
      <c r="V1389" s="175"/>
      <c r="W1389" s="175"/>
      <c r="X1389" s="175"/>
      <c r="Y1389" s="175"/>
      <c r="Z1389" s="175"/>
      <c r="AA1389" s="175"/>
      <c r="AB1389" s="175"/>
      <c r="AC1389" s="175"/>
      <c r="AD1389" s="330"/>
      <c r="AE1389" s="330"/>
      <c r="AF1389" s="330"/>
      <c r="AG1389" s="330"/>
      <c r="AH1389" s="330"/>
      <c r="AI1389" s="173"/>
      <c r="AJ1389" s="173"/>
      <c r="AK1389" s="173"/>
      <c r="AL1389" s="173"/>
      <c r="AM1389" s="330"/>
      <c r="AN1389" s="330"/>
      <c r="AO1389" s="194"/>
      <c r="AP1389" s="330"/>
      <c r="AQ1389" s="330"/>
    </row>
    <row r="1390" spans="2:43">
      <c r="B1390" s="330"/>
      <c r="C1390" s="330"/>
      <c r="D1390" s="330"/>
      <c r="E1390" s="330"/>
      <c r="F1390" s="330"/>
      <c r="G1390" s="330"/>
      <c r="H1390" s="330"/>
      <c r="I1390" s="330"/>
      <c r="J1390" s="330"/>
      <c r="K1390" s="196"/>
      <c r="L1390" s="1118"/>
      <c r="M1390" s="1119"/>
      <c r="N1390" s="1118"/>
      <c r="O1390" s="1119"/>
      <c r="P1390" s="184"/>
      <c r="Q1390" s="184"/>
      <c r="R1390" s="184"/>
      <c r="S1390" s="175"/>
      <c r="T1390" s="175"/>
      <c r="U1390" s="175"/>
      <c r="V1390" s="175"/>
      <c r="W1390" s="175"/>
      <c r="X1390" s="175"/>
      <c r="Y1390" s="175"/>
      <c r="Z1390" s="175"/>
      <c r="AA1390" s="175"/>
      <c r="AB1390" s="175"/>
      <c r="AC1390" s="175"/>
      <c r="AD1390" s="330"/>
      <c r="AE1390" s="330"/>
      <c r="AF1390" s="330"/>
      <c r="AG1390" s="330"/>
      <c r="AH1390" s="330"/>
      <c r="AI1390" s="173"/>
      <c r="AJ1390" s="173"/>
      <c r="AK1390" s="173"/>
      <c r="AL1390" s="173"/>
      <c r="AM1390" s="330"/>
      <c r="AN1390" s="330"/>
      <c r="AO1390" s="194"/>
      <c r="AP1390" s="330"/>
      <c r="AQ1390" s="330"/>
    </row>
    <row r="1391" spans="2:43">
      <c r="B1391" s="330"/>
      <c r="C1391" s="330"/>
      <c r="D1391" s="330"/>
      <c r="E1391" s="330"/>
      <c r="F1391" s="330"/>
      <c r="G1391" s="330"/>
      <c r="H1391" s="330"/>
      <c r="I1391" s="330"/>
      <c r="J1391" s="330"/>
      <c r="K1391" s="196"/>
      <c r="L1391" s="1118"/>
      <c r="M1391" s="1119"/>
      <c r="N1391" s="1118"/>
      <c r="O1391" s="1119"/>
      <c r="P1391" s="184"/>
      <c r="Q1391" s="184"/>
      <c r="R1391" s="184"/>
      <c r="S1391" s="175"/>
      <c r="T1391" s="175"/>
      <c r="U1391" s="175"/>
      <c r="V1391" s="175"/>
      <c r="W1391" s="175"/>
      <c r="X1391" s="175"/>
      <c r="Y1391" s="175"/>
      <c r="Z1391" s="175"/>
      <c r="AA1391" s="175"/>
      <c r="AB1391" s="175"/>
      <c r="AC1391" s="175"/>
      <c r="AD1391" s="330"/>
      <c r="AE1391" s="330"/>
      <c r="AF1391" s="330"/>
      <c r="AG1391" s="330"/>
      <c r="AH1391" s="330"/>
      <c r="AI1391" s="173"/>
      <c r="AJ1391" s="173"/>
      <c r="AK1391" s="173"/>
      <c r="AL1391" s="173"/>
      <c r="AM1391" s="330"/>
      <c r="AN1391" s="330"/>
      <c r="AO1391" s="194"/>
      <c r="AP1391" s="330"/>
      <c r="AQ1391" s="330"/>
    </row>
    <row r="1392" spans="2:43">
      <c r="B1392" s="330"/>
      <c r="C1392" s="330"/>
      <c r="D1392" s="330"/>
      <c r="E1392" s="330"/>
      <c r="F1392" s="330"/>
      <c r="G1392" s="330"/>
      <c r="H1392" s="330"/>
      <c r="I1392" s="330"/>
      <c r="J1392" s="330"/>
      <c r="K1392" s="196"/>
      <c r="L1392" s="1118"/>
      <c r="M1392" s="1119"/>
      <c r="N1392" s="1118"/>
      <c r="O1392" s="1119"/>
      <c r="P1392" s="184"/>
      <c r="Q1392" s="184"/>
      <c r="R1392" s="184"/>
      <c r="S1392" s="175"/>
      <c r="T1392" s="175"/>
      <c r="U1392" s="175"/>
      <c r="V1392" s="175"/>
      <c r="W1392" s="175"/>
      <c r="X1392" s="175"/>
      <c r="Y1392" s="175"/>
      <c r="Z1392" s="175"/>
      <c r="AA1392" s="175"/>
      <c r="AB1392" s="175"/>
      <c r="AC1392" s="175"/>
      <c r="AD1392" s="330"/>
      <c r="AE1392" s="330"/>
      <c r="AF1392" s="330"/>
      <c r="AG1392" s="330"/>
      <c r="AH1392" s="330"/>
      <c r="AI1392" s="173"/>
      <c r="AJ1392" s="173"/>
      <c r="AK1392" s="173"/>
      <c r="AL1392" s="173"/>
      <c r="AM1392" s="330"/>
      <c r="AN1392" s="330"/>
      <c r="AO1392" s="194"/>
      <c r="AP1392" s="330"/>
      <c r="AQ1392" s="330"/>
    </row>
    <row r="1393" spans="2:43">
      <c r="B1393" s="330"/>
      <c r="C1393" s="330"/>
      <c r="D1393" s="330"/>
      <c r="E1393" s="330"/>
      <c r="F1393" s="330"/>
      <c r="G1393" s="330"/>
      <c r="H1393" s="330"/>
      <c r="I1393" s="330"/>
      <c r="J1393" s="330"/>
      <c r="K1393" s="196"/>
      <c r="L1393" s="1118"/>
      <c r="M1393" s="1119"/>
      <c r="N1393" s="1118"/>
      <c r="O1393" s="1119"/>
      <c r="P1393" s="184"/>
      <c r="Q1393" s="184"/>
      <c r="R1393" s="184"/>
      <c r="S1393" s="175"/>
      <c r="T1393" s="175"/>
      <c r="U1393" s="175"/>
      <c r="V1393" s="175"/>
      <c r="W1393" s="175"/>
      <c r="X1393" s="175"/>
      <c r="Y1393" s="175"/>
      <c r="Z1393" s="175"/>
      <c r="AA1393" s="175"/>
      <c r="AB1393" s="175"/>
      <c r="AC1393" s="175"/>
      <c r="AD1393" s="330"/>
      <c r="AE1393" s="330"/>
      <c r="AF1393" s="330"/>
      <c r="AG1393" s="330"/>
      <c r="AH1393" s="330"/>
      <c r="AI1393" s="173"/>
      <c r="AJ1393" s="173"/>
      <c r="AK1393" s="173"/>
      <c r="AL1393" s="173"/>
      <c r="AM1393" s="330"/>
      <c r="AN1393" s="330"/>
      <c r="AO1393" s="194"/>
      <c r="AP1393" s="330"/>
      <c r="AQ1393" s="330"/>
    </row>
    <row r="1394" spans="2:43">
      <c r="B1394" s="330"/>
      <c r="C1394" s="330"/>
      <c r="D1394" s="330"/>
      <c r="E1394" s="330"/>
      <c r="F1394" s="330"/>
      <c r="G1394" s="330"/>
      <c r="H1394" s="330"/>
      <c r="I1394" s="330"/>
      <c r="J1394" s="330"/>
      <c r="K1394" s="196"/>
      <c r="L1394" s="1118"/>
      <c r="M1394" s="1119"/>
      <c r="N1394" s="1118"/>
      <c r="O1394" s="1119"/>
      <c r="P1394" s="184"/>
      <c r="Q1394" s="184"/>
      <c r="R1394" s="184"/>
      <c r="S1394" s="175"/>
      <c r="T1394" s="175"/>
      <c r="U1394" s="175"/>
      <c r="V1394" s="175"/>
      <c r="W1394" s="175"/>
      <c r="X1394" s="175"/>
      <c r="Y1394" s="175"/>
      <c r="Z1394" s="175"/>
      <c r="AA1394" s="175"/>
      <c r="AB1394" s="175"/>
      <c r="AC1394" s="175"/>
      <c r="AD1394" s="330"/>
      <c r="AE1394" s="330"/>
      <c r="AF1394" s="330"/>
      <c r="AG1394" s="330"/>
      <c r="AH1394" s="330"/>
      <c r="AI1394" s="173"/>
      <c r="AJ1394" s="173"/>
      <c r="AK1394" s="173"/>
      <c r="AL1394" s="173"/>
      <c r="AM1394" s="330"/>
      <c r="AN1394" s="330"/>
      <c r="AO1394" s="194"/>
      <c r="AP1394" s="330"/>
      <c r="AQ1394" s="330"/>
    </row>
    <row r="1395" spans="2:43">
      <c r="B1395" s="330"/>
      <c r="C1395" s="330"/>
      <c r="D1395" s="330"/>
      <c r="E1395" s="330"/>
      <c r="F1395" s="330"/>
      <c r="G1395" s="330"/>
      <c r="H1395" s="330"/>
      <c r="I1395" s="330"/>
      <c r="J1395" s="330"/>
      <c r="K1395" s="196"/>
      <c r="L1395" s="1118"/>
      <c r="M1395" s="1119"/>
      <c r="N1395" s="1118"/>
      <c r="O1395" s="1119"/>
      <c r="P1395" s="184"/>
      <c r="Q1395" s="184"/>
      <c r="R1395" s="184"/>
      <c r="S1395" s="175"/>
      <c r="T1395" s="175"/>
      <c r="U1395" s="175"/>
      <c r="V1395" s="175"/>
      <c r="W1395" s="175"/>
      <c r="X1395" s="175"/>
      <c r="Y1395" s="175"/>
      <c r="Z1395" s="175"/>
      <c r="AA1395" s="175"/>
      <c r="AB1395" s="175"/>
      <c r="AC1395" s="175"/>
      <c r="AD1395" s="330"/>
      <c r="AE1395" s="330"/>
      <c r="AF1395" s="330"/>
      <c r="AG1395" s="330"/>
      <c r="AH1395" s="330"/>
      <c r="AI1395" s="173"/>
      <c r="AJ1395" s="173"/>
      <c r="AK1395" s="173"/>
      <c r="AL1395" s="173"/>
      <c r="AM1395" s="330"/>
      <c r="AN1395" s="330"/>
      <c r="AO1395" s="194"/>
      <c r="AP1395" s="330"/>
      <c r="AQ1395" s="330"/>
    </row>
    <row r="1396" spans="2:43">
      <c r="B1396" s="330"/>
      <c r="C1396" s="330"/>
      <c r="D1396" s="330"/>
      <c r="E1396" s="330"/>
      <c r="F1396" s="330"/>
      <c r="G1396" s="330"/>
      <c r="H1396" s="330"/>
      <c r="I1396" s="330"/>
      <c r="J1396" s="330"/>
      <c r="K1396" s="196"/>
      <c r="L1396" s="1118"/>
      <c r="M1396" s="1119"/>
      <c r="N1396" s="1118"/>
      <c r="O1396" s="1119"/>
      <c r="P1396" s="184"/>
      <c r="Q1396" s="184"/>
      <c r="R1396" s="184"/>
      <c r="S1396" s="175"/>
      <c r="T1396" s="175"/>
      <c r="U1396" s="175"/>
      <c r="V1396" s="175"/>
      <c r="W1396" s="175"/>
      <c r="X1396" s="175"/>
      <c r="Y1396" s="175"/>
      <c r="Z1396" s="175"/>
      <c r="AA1396" s="175"/>
      <c r="AB1396" s="175"/>
      <c r="AC1396" s="175"/>
      <c r="AD1396" s="330"/>
      <c r="AE1396" s="330"/>
      <c r="AF1396" s="330"/>
      <c r="AG1396" s="330"/>
      <c r="AH1396" s="330"/>
      <c r="AI1396" s="173"/>
      <c r="AJ1396" s="173"/>
      <c r="AK1396" s="173"/>
      <c r="AL1396" s="173"/>
      <c r="AM1396" s="330"/>
      <c r="AN1396" s="330"/>
      <c r="AO1396" s="194"/>
      <c r="AP1396" s="330"/>
      <c r="AQ1396" s="330"/>
    </row>
    <row r="1397" spans="2:43">
      <c r="B1397" s="330"/>
      <c r="C1397" s="330"/>
      <c r="D1397" s="330"/>
      <c r="E1397" s="330"/>
      <c r="F1397" s="330"/>
      <c r="G1397" s="330"/>
      <c r="H1397" s="330"/>
      <c r="I1397" s="330"/>
      <c r="J1397" s="330"/>
      <c r="K1397" s="196"/>
      <c r="L1397" s="1118"/>
      <c r="M1397" s="1119"/>
      <c r="N1397" s="1118"/>
      <c r="O1397" s="1119"/>
      <c r="P1397" s="184"/>
      <c r="Q1397" s="184"/>
      <c r="R1397" s="184"/>
      <c r="S1397" s="175"/>
      <c r="T1397" s="175"/>
      <c r="U1397" s="175"/>
      <c r="V1397" s="175"/>
      <c r="W1397" s="175"/>
      <c r="X1397" s="175"/>
      <c r="Y1397" s="175"/>
      <c r="Z1397" s="175"/>
      <c r="AA1397" s="175"/>
      <c r="AB1397" s="175"/>
      <c r="AC1397" s="175"/>
      <c r="AD1397" s="330"/>
      <c r="AE1397" s="330"/>
      <c r="AF1397" s="330"/>
      <c r="AG1397" s="330"/>
      <c r="AH1397" s="330"/>
      <c r="AI1397" s="173"/>
      <c r="AJ1397" s="173"/>
      <c r="AK1397" s="173"/>
      <c r="AL1397" s="173"/>
      <c r="AM1397" s="330"/>
      <c r="AN1397" s="330"/>
      <c r="AO1397" s="194"/>
      <c r="AP1397" s="330"/>
      <c r="AQ1397" s="330"/>
    </row>
    <row r="1398" spans="2:43">
      <c r="B1398" s="330"/>
      <c r="C1398" s="330"/>
      <c r="D1398" s="330"/>
      <c r="E1398" s="330"/>
      <c r="F1398" s="330"/>
      <c r="G1398" s="330"/>
      <c r="H1398" s="330"/>
      <c r="I1398" s="330"/>
      <c r="J1398" s="330"/>
      <c r="K1398" s="196"/>
      <c r="L1398" s="1118"/>
      <c r="M1398" s="1119"/>
      <c r="N1398" s="1118"/>
      <c r="O1398" s="1119"/>
      <c r="P1398" s="184"/>
      <c r="Q1398" s="184"/>
      <c r="R1398" s="184"/>
      <c r="S1398" s="175"/>
      <c r="T1398" s="175"/>
      <c r="U1398" s="175"/>
      <c r="V1398" s="175"/>
      <c r="W1398" s="175"/>
      <c r="X1398" s="175"/>
      <c r="Y1398" s="175"/>
      <c r="Z1398" s="175"/>
      <c r="AA1398" s="175"/>
      <c r="AB1398" s="175"/>
      <c r="AC1398" s="175"/>
      <c r="AD1398" s="330"/>
      <c r="AE1398" s="330"/>
      <c r="AF1398" s="330"/>
      <c r="AG1398" s="330"/>
      <c r="AH1398" s="330"/>
      <c r="AI1398" s="173"/>
      <c r="AJ1398" s="173"/>
      <c r="AK1398" s="173"/>
      <c r="AL1398" s="173"/>
      <c r="AM1398" s="330"/>
      <c r="AN1398" s="330"/>
      <c r="AO1398" s="194"/>
      <c r="AP1398" s="330"/>
      <c r="AQ1398" s="330"/>
    </row>
    <row r="1399" spans="2:43">
      <c r="B1399" s="330"/>
      <c r="C1399" s="330"/>
      <c r="D1399" s="330"/>
      <c r="E1399" s="330"/>
      <c r="F1399" s="330"/>
      <c r="G1399" s="330"/>
      <c r="H1399" s="330"/>
      <c r="I1399" s="330"/>
      <c r="J1399" s="330"/>
      <c r="K1399" s="196"/>
      <c r="L1399" s="1118"/>
      <c r="M1399" s="1119"/>
      <c r="N1399" s="1118"/>
      <c r="O1399" s="1119"/>
      <c r="P1399" s="184"/>
      <c r="Q1399" s="184"/>
      <c r="R1399" s="184"/>
      <c r="S1399" s="175"/>
      <c r="T1399" s="175"/>
      <c r="U1399" s="175"/>
      <c r="V1399" s="175"/>
      <c r="W1399" s="175"/>
      <c r="X1399" s="175"/>
      <c r="Y1399" s="175"/>
      <c r="Z1399" s="175"/>
      <c r="AA1399" s="175"/>
      <c r="AB1399" s="175"/>
      <c r="AC1399" s="175"/>
      <c r="AD1399" s="330"/>
      <c r="AE1399" s="330"/>
      <c r="AF1399" s="330"/>
      <c r="AG1399" s="330"/>
      <c r="AH1399" s="330"/>
      <c r="AI1399" s="173"/>
      <c r="AJ1399" s="173"/>
      <c r="AK1399" s="173"/>
      <c r="AL1399" s="173"/>
      <c r="AM1399" s="330"/>
      <c r="AN1399" s="330"/>
      <c r="AO1399" s="194"/>
      <c r="AP1399" s="330"/>
      <c r="AQ1399" s="330"/>
    </row>
    <row r="1400" spans="2:43">
      <c r="B1400" s="330"/>
      <c r="C1400" s="330"/>
      <c r="D1400" s="330"/>
      <c r="E1400" s="330"/>
      <c r="F1400" s="330"/>
      <c r="G1400" s="330"/>
      <c r="H1400" s="330"/>
      <c r="I1400" s="330"/>
      <c r="J1400" s="330"/>
      <c r="K1400" s="196"/>
      <c r="L1400" s="1118"/>
      <c r="M1400" s="1119"/>
      <c r="N1400" s="1118"/>
      <c r="O1400" s="1119"/>
      <c r="P1400" s="184"/>
      <c r="Q1400" s="184"/>
      <c r="R1400" s="184"/>
      <c r="S1400" s="175"/>
      <c r="T1400" s="175"/>
      <c r="U1400" s="175"/>
      <c r="V1400" s="175"/>
      <c r="W1400" s="175"/>
      <c r="X1400" s="175"/>
      <c r="Y1400" s="175"/>
      <c r="Z1400" s="175"/>
      <c r="AA1400" s="175"/>
      <c r="AB1400" s="175"/>
      <c r="AC1400" s="175"/>
      <c r="AD1400" s="330"/>
      <c r="AE1400" s="330"/>
      <c r="AF1400" s="330"/>
      <c r="AG1400" s="330"/>
      <c r="AH1400" s="330"/>
      <c r="AI1400" s="173"/>
      <c r="AJ1400" s="173"/>
      <c r="AK1400" s="173"/>
      <c r="AL1400" s="173"/>
      <c r="AM1400" s="330"/>
      <c r="AN1400" s="330"/>
      <c r="AO1400" s="194"/>
      <c r="AP1400" s="330"/>
      <c r="AQ1400" s="330"/>
    </row>
    <row r="1401" spans="2:43">
      <c r="B1401" s="330"/>
      <c r="C1401" s="330"/>
      <c r="D1401" s="330"/>
      <c r="E1401" s="330"/>
      <c r="F1401" s="330"/>
      <c r="G1401" s="330"/>
      <c r="H1401" s="330"/>
      <c r="I1401" s="330"/>
      <c r="J1401" s="330"/>
      <c r="K1401" s="196"/>
      <c r="L1401" s="1118"/>
      <c r="M1401" s="1119"/>
      <c r="N1401" s="1118"/>
      <c r="O1401" s="1119"/>
      <c r="P1401" s="184"/>
      <c r="Q1401" s="184"/>
      <c r="R1401" s="184"/>
      <c r="S1401" s="175"/>
      <c r="T1401" s="175"/>
      <c r="U1401" s="175"/>
      <c r="V1401" s="175"/>
      <c r="W1401" s="175"/>
      <c r="X1401" s="175"/>
      <c r="Y1401" s="175"/>
      <c r="Z1401" s="175"/>
      <c r="AA1401" s="175"/>
      <c r="AB1401" s="175"/>
      <c r="AC1401" s="175"/>
      <c r="AD1401" s="330"/>
      <c r="AE1401" s="330"/>
      <c r="AF1401" s="330"/>
      <c r="AG1401" s="330"/>
      <c r="AH1401" s="330"/>
      <c r="AI1401" s="173"/>
      <c r="AJ1401" s="173"/>
      <c r="AK1401" s="173"/>
      <c r="AL1401" s="173"/>
      <c r="AM1401" s="330"/>
      <c r="AN1401" s="330"/>
      <c r="AO1401" s="194"/>
      <c r="AP1401" s="330"/>
      <c r="AQ1401" s="330"/>
    </row>
    <row r="1402" spans="2:43">
      <c r="B1402" s="330"/>
      <c r="C1402" s="330"/>
      <c r="D1402" s="330"/>
      <c r="E1402" s="330"/>
      <c r="F1402" s="330"/>
      <c r="G1402" s="330"/>
      <c r="H1402" s="330"/>
      <c r="I1402" s="330"/>
      <c r="J1402" s="330"/>
      <c r="K1402" s="196"/>
      <c r="L1402" s="1118"/>
      <c r="M1402" s="1119"/>
      <c r="N1402" s="1118"/>
      <c r="O1402" s="1119"/>
      <c r="P1402" s="184"/>
      <c r="Q1402" s="184"/>
      <c r="R1402" s="184"/>
      <c r="S1402" s="175"/>
      <c r="T1402" s="175"/>
      <c r="U1402" s="175"/>
      <c r="V1402" s="175"/>
      <c r="W1402" s="175"/>
      <c r="X1402" s="175"/>
      <c r="Y1402" s="175"/>
      <c r="Z1402" s="175"/>
      <c r="AA1402" s="175"/>
      <c r="AB1402" s="175"/>
      <c r="AC1402" s="175"/>
      <c r="AD1402" s="330"/>
      <c r="AE1402" s="330"/>
      <c r="AF1402" s="330"/>
      <c r="AG1402" s="330"/>
      <c r="AH1402" s="330"/>
      <c r="AI1402" s="173"/>
      <c r="AJ1402" s="173"/>
      <c r="AK1402" s="173"/>
      <c r="AL1402" s="173"/>
      <c r="AM1402" s="330"/>
      <c r="AN1402" s="330"/>
      <c r="AO1402" s="194"/>
      <c r="AP1402" s="330"/>
      <c r="AQ1402" s="330"/>
    </row>
    <row r="1403" spans="2:43">
      <c r="B1403" s="330"/>
      <c r="C1403" s="330"/>
      <c r="D1403" s="330"/>
      <c r="E1403" s="330"/>
      <c r="F1403" s="330"/>
      <c r="G1403" s="330"/>
      <c r="H1403" s="330"/>
      <c r="I1403" s="330"/>
      <c r="J1403" s="330"/>
      <c r="K1403" s="196"/>
      <c r="L1403" s="1118"/>
      <c r="M1403" s="1119"/>
      <c r="N1403" s="1118"/>
      <c r="O1403" s="1119"/>
      <c r="P1403" s="184"/>
      <c r="Q1403" s="184"/>
      <c r="R1403" s="184"/>
      <c r="S1403" s="175"/>
      <c r="T1403" s="175"/>
      <c r="U1403" s="175"/>
      <c r="V1403" s="175"/>
      <c r="W1403" s="175"/>
      <c r="X1403" s="175"/>
      <c r="Y1403" s="175"/>
      <c r="Z1403" s="175"/>
      <c r="AA1403" s="175"/>
      <c r="AB1403" s="175"/>
      <c r="AC1403" s="175"/>
      <c r="AD1403" s="330"/>
      <c r="AE1403" s="330"/>
      <c r="AF1403" s="330"/>
      <c r="AG1403" s="330"/>
      <c r="AH1403" s="330"/>
      <c r="AI1403" s="173"/>
      <c r="AJ1403" s="173"/>
      <c r="AK1403" s="173"/>
      <c r="AL1403" s="173"/>
      <c r="AM1403" s="330"/>
      <c r="AN1403" s="330"/>
      <c r="AO1403" s="194"/>
      <c r="AP1403" s="330"/>
      <c r="AQ1403" s="330"/>
    </row>
    <row r="1404" spans="2:43">
      <c r="B1404" s="330"/>
      <c r="C1404" s="330"/>
      <c r="D1404" s="330"/>
      <c r="E1404" s="330"/>
      <c r="F1404" s="330"/>
      <c r="G1404" s="330"/>
      <c r="H1404" s="330"/>
      <c r="I1404" s="330"/>
      <c r="J1404" s="330"/>
      <c r="K1404" s="196"/>
      <c r="L1404" s="1118"/>
      <c r="M1404" s="1119"/>
      <c r="N1404" s="1118"/>
      <c r="O1404" s="1119"/>
      <c r="P1404" s="184"/>
      <c r="Q1404" s="184"/>
      <c r="R1404" s="184"/>
      <c r="S1404" s="175"/>
      <c r="T1404" s="175"/>
      <c r="U1404" s="175"/>
      <c r="V1404" s="175"/>
      <c r="W1404" s="175"/>
      <c r="X1404" s="175"/>
      <c r="Y1404" s="175"/>
      <c r="Z1404" s="175"/>
      <c r="AA1404" s="175"/>
      <c r="AB1404" s="175"/>
      <c r="AC1404" s="175"/>
      <c r="AD1404" s="330"/>
      <c r="AE1404" s="330"/>
      <c r="AF1404" s="330"/>
      <c r="AG1404" s="330"/>
      <c r="AH1404" s="330"/>
      <c r="AI1404" s="173"/>
      <c r="AJ1404" s="173"/>
      <c r="AK1404" s="173"/>
      <c r="AL1404" s="173"/>
      <c r="AM1404" s="330"/>
      <c r="AN1404" s="330"/>
      <c r="AO1404" s="194"/>
      <c r="AP1404" s="330"/>
      <c r="AQ1404" s="330"/>
    </row>
    <row r="1405" spans="2:43">
      <c r="B1405" s="330"/>
      <c r="C1405" s="330"/>
      <c r="D1405" s="330"/>
      <c r="E1405" s="330"/>
      <c r="F1405" s="330"/>
      <c r="G1405" s="330"/>
      <c r="H1405" s="330"/>
      <c r="I1405" s="330"/>
      <c r="J1405" s="330"/>
      <c r="K1405" s="196"/>
      <c r="L1405" s="1118"/>
      <c r="M1405" s="1119"/>
      <c r="N1405" s="1118"/>
      <c r="O1405" s="1119"/>
      <c r="P1405" s="184"/>
      <c r="Q1405" s="184"/>
      <c r="R1405" s="184"/>
      <c r="S1405" s="175"/>
      <c r="T1405" s="175"/>
      <c r="U1405" s="175"/>
      <c r="V1405" s="175"/>
      <c r="W1405" s="175"/>
      <c r="X1405" s="175"/>
      <c r="Y1405" s="175"/>
      <c r="Z1405" s="175"/>
      <c r="AA1405" s="175"/>
      <c r="AB1405" s="175"/>
      <c r="AC1405" s="175"/>
      <c r="AD1405" s="330"/>
      <c r="AE1405" s="330"/>
      <c r="AF1405" s="330"/>
      <c r="AG1405" s="330"/>
      <c r="AH1405" s="330"/>
      <c r="AI1405" s="173"/>
      <c r="AJ1405" s="173"/>
      <c r="AK1405" s="173"/>
      <c r="AL1405" s="173"/>
      <c r="AM1405" s="330"/>
      <c r="AN1405" s="330"/>
      <c r="AO1405" s="194"/>
      <c r="AP1405" s="330"/>
      <c r="AQ1405" s="330"/>
    </row>
    <row r="1406" spans="2:43">
      <c r="B1406" s="330"/>
      <c r="C1406" s="330"/>
      <c r="D1406" s="330"/>
      <c r="E1406" s="330"/>
      <c r="F1406" s="330"/>
      <c r="G1406" s="330"/>
      <c r="H1406" s="330"/>
      <c r="I1406" s="330"/>
      <c r="J1406" s="330"/>
      <c r="K1406" s="196"/>
      <c r="L1406" s="1118"/>
      <c r="M1406" s="1119"/>
      <c r="N1406" s="1118"/>
      <c r="O1406" s="1119"/>
      <c r="P1406" s="184"/>
      <c r="Q1406" s="184"/>
      <c r="R1406" s="184"/>
      <c r="S1406" s="175"/>
      <c r="T1406" s="175"/>
      <c r="U1406" s="175"/>
      <c r="V1406" s="175"/>
      <c r="W1406" s="175"/>
      <c r="X1406" s="175"/>
      <c r="Y1406" s="175"/>
      <c r="Z1406" s="175"/>
      <c r="AA1406" s="175"/>
      <c r="AB1406" s="175"/>
      <c r="AC1406" s="175"/>
      <c r="AD1406" s="330"/>
      <c r="AE1406" s="330"/>
      <c r="AF1406" s="330"/>
      <c r="AG1406" s="330"/>
      <c r="AH1406" s="330"/>
      <c r="AI1406" s="173"/>
      <c r="AJ1406" s="173"/>
      <c r="AK1406" s="173"/>
      <c r="AL1406" s="173"/>
      <c r="AM1406" s="330"/>
      <c r="AN1406" s="330"/>
      <c r="AO1406" s="194"/>
      <c r="AP1406" s="330"/>
      <c r="AQ1406" s="330"/>
    </row>
    <row r="1407" spans="2:43">
      <c r="B1407" s="330"/>
      <c r="C1407" s="330"/>
      <c r="D1407" s="330"/>
      <c r="E1407" s="330"/>
      <c r="F1407" s="330"/>
      <c r="G1407" s="330"/>
      <c r="H1407" s="330"/>
      <c r="I1407" s="330"/>
      <c r="J1407" s="330"/>
      <c r="K1407" s="196"/>
      <c r="L1407" s="1118"/>
      <c r="M1407" s="1119"/>
      <c r="N1407" s="1118"/>
      <c r="O1407" s="1119"/>
      <c r="P1407" s="184"/>
      <c r="Q1407" s="184"/>
      <c r="R1407" s="184"/>
      <c r="S1407" s="175"/>
      <c r="T1407" s="175"/>
      <c r="U1407" s="175"/>
      <c r="V1407" s="175"/>
      <c r="W1407" s="175"/>
      <c r="X1407" s="175"/>
      <c r="Y1407" s="175"/>
      <c r="Z1407" s="175"/>
      <c r="AA1407" s="175"/>
      <c r="AB1407" s="175"/>
      <c r="AC1407" s="175"/>
      <c r="AD1407" s="330"/>
      <c r="AE1407" s="330"/>
      <c r="AF1407" s="330"/>
      <c r="AG1407" s="330"/>
      <c r="AH1407" s="330"/>
      <c r="AI1407" s="173"/>
      <c r="AJ1407" s="173"/>
      <c r="AK1407" s="173"/>
      <c r="AL1407" s="173"/>
      <c r="AM1407" s="330"/>
      <c r="AN1407" s="330"/>
      <c r="AO1407" s="194"/>
      <c r="AP1407" s="330"/>
      <c r="AQ1407" s="330"/>
    </row>
    <row r="1408" spans="2:43">
      <c r="B1408" s="330"/>
      <c r="C1408" s="330"/>
      <c r="D1408" s="330"/>
      <c r="E1408" s="330"/>
      <c r="F1408" s="330"/>
      <c r="G1408" s="330"/>
      <c r="H1408" s="330"/>
      <c r="I1408" s="330"/>
      <c r="J1408" s="330"/>
      <c r="K1408" s="196"/>
      <c r="L1408" s="1118"/>
      <c r="M1408" s="1119"/>
      <c r="N1408" s="1118"/>
      <c r="O1408" s="1119"/>
      <c r="P1408" s="184"/>
      <c r="Q1408" s="184"/>
      <c r="R1408" s="184"/>
      <c r="S1408" s="175"/>
      <c r="T1408" s="175"/>
      <c r="U1408" s="175"/>
      <c r="V1408" s="175"/>
      <c r="W1408" s="175"/>
      <c r="X1408" s="175"/>
      <c r="Y1408" s="175"/>
      <c r="Z1408" s="175"/>
      <c r="AA1408" s="175"/>
      <c r="AB1408" s="175"/>
      <c r="AC1408" s="175"/>
      <c r="AD1408" s="330"/>
      <c r="AE1408" s="330"/>
      <c r="AF1408" s="330"/>
      <c r="AG1408" s="330"/>
      <c r="AH1408" s="330"/>
      <c r="AI1408" s="173"/>
      <c r="AJ1408" s="173"/>
      <c r="AK1408" s="173"/>
      <c r="AL1408" s="173"/>
      <c r="AM1408" s="330"/>
      <c r="AN1408" s="330"/>
      <c r="AO1408" s="194"/>
      <c r="AP1408" s="330"/>
      <c r="AQ1408" s="330"/>
    </row>
    <row r="1409" spans="2:43">
      <c r="B1409" s="330"/>
      <c r="C1409" s="330"/>
      <c r="D1409" s="330"/>
      <c r="E1409" s="330"/>
      <c r="F1409" s="330"/>
      <c r="G1409" s="330"/>
      <c r="H1409" s="330"/>
      <c r="I1409" s="330"/>
      <c r="J1409" s="330"/>
      <c r="K1409" s="196"/>
      <c r="L1409" s="1118"/>
      <c r="M1409" s="1119"/>
      <c r="N1409" s="1118"/>
      <c r="O1409" s="1119"/>
      <c r="P1409" s="184"/>
      <c r="Q1409" s="184"/>
      <c r="R1409" s="184"/>
      <c r="S1409" s="175"/>
      <c r="T1409" s="175"/>
      <c r="U1409" s="175"/>
      <c r="V1409" s="175"/>
      <c r="W1409" s="175"/>
      <c r="X1409" s="175"/>
      <c r="Y1409" s="175"/>
      <c r="Z1409" s="175"/>
      <c r="AA1409" s="175"/>
      <c r="AB1409" s="175"/>
      <c r="AC1409" s="175"/>
      <c r="AD1409" s="330"/>
      <c r="AE1409" s="330"/>
      <c r="AF1409" s="330"/>
      <c r="AG1409" s="330"/>
      <c r="AH1409" s="330"/>
      <c r="AI1409" s="173"/>
      <c r="AJ1409" s="173"/>
      <c r="AK1409" s="173"/>
      <c r="AL1409" s="173"/>
      <c r="AM1409" s="330"/>
      <c r="AN1409" s="330"/>
      <c r="AO1409" s="194"/>
      <c r="AP1409" s="330"/>
      <c r="AQ1409" s="330"/>
    </row>
    <row r="1410" spans="2:43">
      <c r="B1410" s="330"/>
      <c r="C1410" s="330"/>
      <c r="D1410" s="330"/>
      <c r="E1410" s="330"/>
      <c r="F1410" s="330"/>
      <c r="G1410" s="330"/>
      <c r="H1410" s="330"/>
      <c r="I1410" s="330"/>
      <c r="J1410" s="330"/>
      <c r="K1410" s="196"/>
      <c r="L1410" s="1118"/>
      <c r="M1410" s="1119"/>
      <c r="N1410" s="1118"/>
      <c r="O1410" s="1119"/>
      <c r="P1410" s="184"/>
      <c r="Q1410" s="184"/>
      <c r="R1410" s="184"/>
      <c r="S1410" s="175"/>
      <c r="T1410" s="175"/>
      <c r="U1410" s="175"/>
      <c r="V1410" s="175"/>
      <c r="W1410" s="175"/>
      <c r="X1410" s="175"/>
      <c r="Y1410" s="175"/>
      <c r="Z1410" s="175"/>
      <c r="AA1410" s="175"/>
      <c r="AB1410" s="175"/>
      <c r="AC1410" s="175"/>
      <c r="AD1410" s="330"/>
      <c r="AE1410" s="330"/>
      <c r="AF1410" s="330"/>
      <c r="AG1410" s="330"/>
      <c r="AH1410" s="330"/>
      <c r="AI1410" s="173"/>
      <c r="AJ1410" s="173"/>
      <c r="AK1410" s="173"/>
      <c r="AL1410" s="173"/>
      <c r="AM1410" s="330"/>
      <c r="AN1410" s="330"/>
      <c r="AO1410" s="194"/>
      <c r="AP1410" s="330"/>
      <c r="AQ1410" s="330"/>
    </row>
    <row r="1411" spans="2:43">
      <c r="B1411" s="330"/>
      <c r="C1411" s="330"/>
      <c r="D1411" s="330"/>
      <c r="E1411" s="330"/>
      <c r="F1411" s="330"/>
      <c r="G1411" s="330"/>
      <c r="H1411" s="330"/>
      <c r="I1411" s="330"/>
      <c r="J1411" s="330"/>
      <c r="K1411" s="196"/>
      <c r="L1411" s="1118"/>
      <c r="M1411" s="1119"/>
      <c r="N1411" s="1118"/>
      <c r="O1411" s="1119"/>
      <c r="P1411" s="184"/>
      <c r="Q1411" s="184"/>
      <c r="R1411" s="184"/>
      <c r="S1411" s="175"/>
      <c r="T1411" s="175"/>
      <c r="U1411" s="175"/>
      <c r="V1411" s="175"/>
      <c r="W1411" s="175"/>
      <c r="X1411" s="175"/>
      <c r="Y1411" s="175"/>
      <c r="Z1411" s="175"/>
      <c r="AA1411" s="175"/>
      <c r="AB1411" s="175"/>
      <c r="AC1411" s="175"/>
      <c r="AD1411" s="330"/>
      <c r="AE1411" s="330"/>
      <c r="AF1411" s="330"/>
      <c r="AG1411" s="330"/>
      <c r="AH1411" s="330"/>
      <c r="AI1411" s="173"/>
      <c r="AJ1411" s="173"/>
      <c r="AK1411" s="173"/>
      <c r="AL1411" s="173"/>
      <c r="AM1411" s="330"/>
      <c r="AN1411" s="330"/>
      <c r="AO1411" s="194"/>
      <c r="AP1411" s="330"/>
      <c r="AQ1411" s="330"/>
    </row>
    <row r="1412" spans="2:43">
      <c r="B1412" s="330"/>
      <c r="C1412" s="330"/>
      <c r="D1412" s="330"/>
      <c r="E1412" s="330"/>
      <c r="F1412" s="330"/>
      <c r="G1412" s="330"/>
      <c r="H1412" s="330"/>
      <c r="I1412" s="330"/>
      <c r="J1412" s="330"/>
      <c r="K1412" s="196"/>
      <c r="L1412" s="1118"/>
      <c r="M1412" s="1119"/>
      <c r="N1412" s="1118"/>
      <c r="O1412" s="1119"/>
      <c r="P1412" s="184"/>
      <c r="Q1412" s="184"/>
      <c r="R1412" s="184"/>
      <c r="S1412" s="175"/>
      <c r="T1412" s="175"/>
      <c r="U1412" s="175"/>
      <c r="V1412" s="175"/>
      <c r="W1412" s="175"/>
      <c r="X1412" s="175"/>
      <c r="Y1412" s="175"/>
      <c r="Z1412" s="175"/>
      <c r="AA1412" s="175"/>
      <c r="AB1412" s="175"/>
      <c r="AC1412" s="175"/>
      <c r="AD1412" s="330"/>
      <c r="AE1412" s="330"/>
      <c r="AF1412" s="330"/>
      <c r="AG1412" s="330"/>
      <c r="AH1412" s="330"/>
      <c r="AI1412" s="173"/>
      <c r="AJ1412" s="173"/>
      <c r="AK1412" s="173"/>
      <c r="AL1412" s="173"/>
      <c r="AM1412" s="330"/>
      <c r="AN1412" s="330"/>
      <c r="AO1412" s="194"/>
      <c r="AP1412" s="330"/>
      <c r="AQ1412" s="330"/>
    </row>
    <row r="1413" spans="2:43">
      <c r="B1413" s="330"/>
      <c r="C1413" s="330"/>
      <c r="D1413" s="330"/>
      <c r="E1413" s="330"/>
      <c r="F1413" s="330"/>
      <c r="G1413" s="330"/>
      <c r="H1413" s="330"/>
      <c r="I1413" s="330"/>
      <c r="J1413" s="330"/>
      <c r="K1413" s="196"/>
      <c r="L1413" s="1118"/>
      <c r="M1413" s="1119"/>
      <c r="N1413" s="1118"/>
      <c r="O1413" s="1119"/>
      <c r="P1413" s="184"/>
      <c r="Q1413" s="184"/>
      <c r="R1413" s="184"/>
      <c r="S1413" s="175"/>
      <c r="T1413" s="175"/>
      <c r="U1413" s="175"/>
      <c r="V1413" s="175"/>
      <c r="W1413" s="175"/>
      <c r="X1413" s="175"/>
      <c r="Y1413" s="175"/>
      <c r="Z1413" s="175"/>
      <c r="AA1413" s="175"/>
      <c r="AB1413" s="175"/>
      <c r="AC1413" s="175"/>
      <c r="AD1413" s="330"/>
      <c r="AE1413" s="330"/>
      <c r="AF1413" s="330"/>
      <c r="AG1413" s="330"/>
      <c r="AH1413" s="330"/>
      <c r="AI1413" s="173"/>
      <c r="AJ1413" s="173"/>
      <c r="AK1413" s="173"/>
      <c r="AL1413" s="173"/>
      <c r="AM1413" s="330"/>
      <c r="AN1413" s="330"/>
      <c r="AO1413" s="194"/>
      <c r="AP1413" s="330"/>
      <c r="AQ1413" s="330"/>
    </row>
    <row r="1414" spans="2:43">
      <c r="B1414" s="330"/>
      <c r="C1414" s="330"/>
      <c r="D1414" s="330"/>
      <c r="E1414" s="330"/>
      <c r="F1414" s="330"/>
      <c r="G1414" s="330"/>
      <c r="H1414" s="330"/>
      <c r="I1414" s="330"/>
      <c r="J1414" s="330"/>
      <c r="K1414" s="196"/>
      <c r="L1414" s="1118"/>
      <c r="M1414" s="1119"/>
      <c r="N1414" s="1118"/>
      <c r="O1414" s="1119"/>
      <c r="P1414" s="184"/>
      <c r="Q1414" s="184"/>
      <c r="R1414" s="184"/>
      <c r="S1414" s="175"/>
      <c r="T1414" s="175"/>
      <c r="U1414" s="175"/>
      <c r="V1414" s="175"/>
      <c r="W1414" s="175"/>
      <c r="X1414" s="175"/>
      <c r="Y1414" s="175"/>
      <c r="Z1414" s="175"/>
      <c r="AA1414" s="175"/>
      <c r="AB1414" s="175"/>
      <c r="AC1414" s="175"/>
      <c r="AD1414" s="330"/>
      <c r="AE1414" s="330"/>
      <c r="AF1414" s="330"/>
      <c r="AG1414" s="330"/>
      <c r="AH1414" s="330"/>
      <c r="AI1414" s="173"/>
      <c r="AJ1414" s="173"/>
      <c r="AK1414" s="173"/>
      <c r="AL1414" s="173"/>
      <c r="AM1414" s="330"/>
      <c r="AN1414" s="330"/>
      <c r="AO1414" s="194"/>
      <c r="AP1414" s="330"/>
      <c r="AQ1414" s="330"/>
    </row>
    <row r="1415" spans="2:43">
      <c r="B1415" s="330"/>
      <c r="C1415" s="330"/>
      <c r="D1415" s="330"/>
      <c r="E1415" s="330"/>
      <c r="F1415" s="330"/>
      <c r="G1415" s="330"/>
      <c r="H1415" s="330"/>
      <c r="I1415" s="330"/>
      <c r="J1415" s="330"/>
      <c r="K1415" s="196"/>
      <c r="L1415" s="1118"/>
      <c r="M1415" s="1119"/>
      <c r="N1415" s="1118"/>
      <c r="O1415" s="1119"/>
      <c r="P1415" s="184"/>
      <c r="Q1415" s="184"/>
      <c r="R1415" s="184"/>
      <c r="S1415" s="175"/>
      <c r="T1415" s="175"/>
      <c r="U1415" s="175"/>
      <c r="V1415" s="175"/>
      <c r="W1415" s="175"/>
      <c r="X1415" s="175"/>
      <c r="Y1415" s="175"/>
      <c r="Z1415" s="175"/>
      <c r="AA1415" s="175"/>
      <c r="AB1415" s="175"/>
      <c r="AC1415" s="175"/>
      <c r="AD1415" s="330"/>
      <c r="AE1415" s="330"/>
      <c r="AF1415" s="330"/>
      <c r="AG1415" s="330"/>
      <c r="AH1415" s="330"/>
      <c r="AI1415" s="173"/>
      <c r="AJ1415" s="173"/>
      <c r="AK1415" s="173"/>
      <c r="AL1415" s="173"/>
      <c r="AM1415" s="330"/>
      <c r="AN1415" s="330"/>
      <c r="AO1415" s="194"/>
      <c r="AP1415" s="330"/>
      <c r="AQ1415" s="330"/>
    </row>
    <row r="1416" spans="2:43">
      <c r="B1416" s="330"/>
      <c r="C1416" s="330"/>
      <c r="D1416" s="330"/>
      <c r="E1416" s="330"/>
      <c r="F1416" s="330"/>
      <c r="G1416" s="330"/>
      <c r="H1416" s="330"/>
      <c r="I1416" s="330"/>
      <c r="J1416" s="330"/>
      <c r="K1416" s="196"/>
      <c r="L1416" s="1118"/>
      <c r="M1416" s="1119"/>
      <c r="N1416" s="1118"/>
      <c r="O1416" s="1119"/>
      <c r="P1416" s="184"/>
      <c r="Q1416" s="184"/>
      <c r="R1416" s="184"/>
      <c r="S1416" s="175"/>
      <c r="T1416" s="175"/>
      <c r="U1416" s="175"/>
      <c r="V1416" s="175"/>
      <c r="W1416" s="175"/>
      <c r="X1416" s="175"/>
      <c r="Y1416" s="175"/>
      <c r="Z1416" s="175"/>
      <c r="AA1416" s="175"/>
      <c r="AB1416" s="175"/>
      <c r="AC1416" s="175"/>
      <c r="AD1416" s="330"/>
      <c r="AE1416" s="330"/>
      <c r="AF1416" s="330"/>
      <c r="AG1416" s="330"/>
      <c r="AH1416" s="330"/>
      <c r="AI1416" s="173"/>
      <c r="AJ1416" s="173"/>
      <c r="AK1416" s="173"/>
      <c r="AL1416" s="173"/>
      <c r="AM1416" s="330"/>
      <c r="AN1416" s="330"/>
      <c r="AO1416" s="194"/>
      <c r="AP1416" s="330"/>
      <c r="AQ1416" s="330"/>
    </row>
    <row r="1417" spans="2:43">
      <c r="B1417" s="330"/>
      <c r="C1417" s="330"/>
      <c r="D1417" s="330"/>
      <c r="E1417" s="330"/>
      <c r="F1417" s="330"/>
      <c r="G1417" s="330"/>
      <c r="H1417" s="330"/>
      <c r="I1417" s="330"/>
      <c r="J1417" s="330"/>
      <c r="K1417" s="196"/>
      <c r="L1417" s="1118"/>
      <c r="M1417" s="1119"/>
      <c r="N1417" s="1118"/>
      <c r="O1417" s="1119"/>
      <c r="P1417" s="184"/>
      <c r="Q1417" s="184"/>
      <c r="R1417" s="184"/>
      <c r="S1417" s="175"/>
      <c r="T1417" s="175"/>
      <c r="U1417" s="175"/>
      <c r="V1417" s="175"/>
      <c r="W1417" s="175"/>
      <c r="X1417" s="175"/>
      <c r="Y1417" s="175"/>
      <c r="Z1417" s="175"/>
      <c r="AA1417" s="175"/>
      <c r="AB1417" s="175"/>
      <c r="AC1417" s="175"/>
      <c r="AD1417" s="330"/>
      <c r="AE1417" s="330"/>
      <c r="AF1417" s="330"/>
      <c r="AG1417" s="330"/>
      <c r="AH1417" s="330"/>
      <c r="AI1417" s="173"/>
      <c r="AJ1417" s="173"/>
      <c r="AK1417" s="173"/>
      <c r="AL1417" s="173"/>
      <c r="AM1417" s="330"/>
      <c r="AN1417" s="330"/>
      <c r="AO1417" s="194"/>
      <c r="AP1417" s="330"/>
      <c r="AQ1417" s="330"/>
    </row>
    <row r="1418" spans="2:43">
      <c r="B1418" s="330"/>
      <c r="C1418" s="330"/>
      <c r="D1418" s="330"/>
      <c r="E1418" s="330"/>
      <c r="F1418" s="330"/>
      <c r="G1418" s="330"/>
      <c r="H1418" s="330"/>
      <c r="I1418" s="330"/>
      <c r="J1418" s="330"/>
      <c r="K1418" s="196"/>
      <c r="L1418" s="1118"/>
      <c r="M1418" s="1119"/>
      <c r="N1418" s="1118"/>
      <c r="O1418" s="1119"/>
      <c r="P1418" s="184"/>
      <c r="Q1418" s="184"/>
      <c r="R1418" s="184"/>
      <c r="S1418" s="175"/>
      <c r="T1418" s="175"/>
      <c r="U1418" s="175"/>
      <c r="V1418" s="175"/>
      <c r="W1418" s="175"/>
      <c r="X1418" s="175"/>
      <c r="Y1418" s="175"/>
      <c r="Z1418" s="175"/>
      <c r="AA1418" s="175"/>
      <c r="AB1418" s="175"/>
      <c r="AC1418" s="175"/>
      <c r="AD1418" s="330"/>
      <c r="AE1418" s="330"/>
      <c r="AF1418" s="330"/>
      <c r="AG1418" s="330"/>
      <c r="AH1418" s="330"/>
      <c r="AI1418" s="173"/>
      <c r="AJ1418" s="173"/>
      <c r="AK1418" s="173"/>
      <c r="AL1418" s="173"/>
      <c r="AM1418" s="330"/>
      <c r="AN1418" s="330"/>
      <c r="AO1418" s="194"/>
      <c r="AP1418" s="330"/>
      <c r="AQ1418" s="330"/>
    </row>
    <row r="1419" spans="2:43">
      <c r="B1419" s="330"/>
      <c r="C1419" s="330"/>
      <c r="D1419" s="330"/>
      <c r="E1419" s="330"/>
      <c r="F1419" s="330"/>
      <c r="G1419" s="330"/>
      <c r="H1419" s="330"/>
      <c r="I1419" s="330"/>
      <c r="J1419" s="330"/>
      <c r="K1419" s="196"/>
      <c r="L1419" s="1118"/>
      <c r="M1419" s="1119"/>
      <c r="N1419" s="1118"/>
      <c r="O1419" s="1119"/>
      <c r="P1419" s="184"/>
      <c r="Q1419" s="184"/>
      <c r="R1419" s="184"/>
      <c r="S1419" s="175"/>
      <c r="T1419" s="175"/>
      <c r="U1419" s="175"/>
      <c r="V1419" s="175"/>
      <c r="W1419" s="175"/>
      <c r="X1419" s="175"/>
      <c r="Y1419" s="175"/>
      <c r="Z1419" s="175"/>
      <c r="AA1419" s="175"/>
      <c r="AB1419" s="175"/>
      <c r="AC1419" s="175"/>
      <c r="AD1419" s="330"/>
      <c r="AE1419" s="330"/>
      <c r="AF1419" s="330"/>
      <c r="AG1419" s="330"/>
      <c r="AH1419" s="330"/>
      <c r="AI1419" s="173"/>
      <c r="AJ1419" s="173"/>
      <c r="AK1419" s="173"/>
      <c r="AL1419" s="173"/>
      <c r="AM1419" s="330"/>
      <c r="AN1419" s="330"/>
      <c r="AO1419" s="194"/>
      <c r="AP1419" s="330"/>
      <c r="AQ1419" s="330"/>
    </row>
    <row r="1420" spans="2:43">
      <c r="B1420" s="330"/>
      <c r="C1420" s="330"/>
      <c r="D1420" s="330"/>
      <c r="E1420" s="330"/>
      <c r="F1420" s="330"/>
      <c r="G1420" s="330"/>
      <c r="H1420" s="330"/>
      <c r="I1420" s="330"/>
      <c r="J1420" s="330"/>
      <c r="K1420" s="196"/>
      <c r="L1420" s="1118"/>
      <c r="M1420" s="1119"/>
      <c r="N1420" s="1118"/>
      <c r="O1420" s="1119"/>
      <c r="P1420" s="184"/>
      <c r="Q1420" s="184"/>
      <c r="R1420" s="184"/>
      <c r="S1420" s="175"/>
      <c r="T1420" s="175"/>
      <c r="U1420" s="175"/>
      <c r="V1420" s="175"/>
      <c r="W1420" s="175"/>
      <c r="X1420" s="175"/>
      <c r="Y1420" s="175"/>
      <c r="Z1420" s="175"/>
      <c r="AA1420" s="175"/>
      <c r="AB1420" s="175"/>
      <c r="AC1420" s="175"/>
      <c r="AD1420" s="330"/>
      <c r="AE1420" s="330"/>
      <c r="AF1420" s="330"/>
      <c r="AG1420" s="330"/>
      <c r="AH1420" s="330"/>
      <c r="AI1420" s="173"/>
      <c r="AJ1420" s="173"/>
      <c r="AK1420" s="173"/>
      <c r="AL1420" s="173"/>
      <c r="AM1420" s="330"/>
      <c r="AN1420" s="330"/>
      <c r="AO1420" s="194"/>
      <c r="AP1420" s="330"/>
      <c r="AQ1420" s="330"/>
    </row>
    <row r="1421" spans="2:43">
      <c r="B1421" s="330"/>
      <c r="C1421" s="330"/>
      <c r="D1421" s="330"/>
      <c r="E1421" s="330"/>
      <c r="F1421" s="330"/>
      <c r="G1421" s="330"/>
      <c r="H1421" s="330"/>
      <c r="I1421" s="330"/>
      <c r="J1421" s="330"/>
      <c r="K1421" s="196"/>
      <c r="L1421" s="1118"/>
      <c r="M1421" s="1119"/>
      <c r="N1421" s="1118"/>
      <c r="O1421" s="1119"/>
      <c r="P1421" s="184"/>
      <c r="Q1421" s="184"/>
      <c r="R1421" s="184"/>
      <c r="S1421" s="175"/>
      <c r="T1421" s="175"/>
      <c r="U1421" s="175"/>
      <c r="V1421" s="175"/>
      <c r="W1421" s="175"/>
      <c r="X1421" s="175"/>
      <c r="Y1421" s="175"/>
      <c r="Z1421" s="175"/>
      <c r="AA1421" s="175"/>
      <c r="AB1421" s="175"/>
      <c r="AC1421" s="175"/>
      <c r="AD1421" s="330"/>
      <c r="AE1421" s="330"/>
      <c r="AF1421" s="330"/>
      <c r="AG1421" s="330"/>
      <c r="AH1421" s="330"/>
      <c r="AI1421" s="173"/>
      <c r="AJ1421" s="173"/>
      <c r="AK1421" s="173"/>
      <c r="AL1421" s="173"/>
      <c r="AM1421" s="330"/>
      <c r="AN1421" s="330"/>
      <c r="AO1421" s="194"/>
      <c r="AP1421" s="330"/>
      <c r="AQ1421" s="330"/>
    </row>
    <row r="1422" spans="2:43">
      <c r="B1422" s="330"/>
      <c r="C1422" s="330"/>
      <c r="D1422" s="330"/>
      <c r="E1422" s="330"/>
      <c r="F1422" s="330"/>
      <c r="G1422" s="330"/>
      <c r="H1422" s="330"/>
      <c r="I1422" s="330"/>
      <c r="J1422" s="330"/>
      <c r="K1422" s="196"/>
      <c r="L1422" s="1118"/>
      <c r="M1422" s="1119"/>
      <c r="N1422" s="1118"/>
      <c r="O1422" s="1119"/>
      <c r="P1422" s="184"/>
      <c r="Q1422" s="184"/>
      <c r="R1422" s="184"/>
      <c r="S1422" s="175"/>
      <c r="T1422" s="175"/>
      <c r="U1422" s="175"/>
      <c r="V1422" s="175"/>
      <c r="W1422" s="175"/>
      <c r="X1422" s="175"/>
      <c r="Y1422" s="175"/>
      <c r="Z1422" s="175"/>
      <c r="AA1422" s="175"/>
      <c r="AB1422" s="175"/>
      <c r="AC1422" s="175"/>
      <c r="AD1422" s="330"/>
      <c r="AE1422" s="330"/>
      <c r="AF1422" s="330"/>
      <c r="AG1422" s="330"/>
      <c r="AH1422" s="330"/>
      <c r="AI1422" s="173"/>
      <c r="AJ1422" s="173"/>
      <c r="AK1422" s="173"/>
      <c r="AL1422" s="173"/>
      <c r="AM1422" s="330"/>
      <c r="AN1422" s="330"/>
      <c r="AO1422" s="194"/>
      <c r="AP1422" s="330"/>
      <c r="AQ1422" s="330"/>
    </row>
    <row r="1423" spans="2:43">
      <c r="B1423" s="330"/>
      <c r="C1423" s="330"/>
      <c r="D1423" s="330"/>
      <c r="E1423" s="330"/>
      <c r="F1423" s="330"/>
      <c r="G1423" s="330"/>
      <c r="H1423" s="330"/>
      <c r="I1423" s="330"/>
      <c r="J1423" s="330"/>
      <c r="K1423" s="196"/>
      <c r="L1423" s="1118"/>
      <c r="M1423" s="1119"/>
      <c r="N1423" s="1118"/>
      <c r="O1423" s="1119"/>
      <c r="P1423" s="184"/>
      <c r="Q1423" s="184"/>
      <c r="R1423" s="184"/>
      <c r="S1423" s="175"/>
      <c r="T1423" s="175"/>
      <c r="U1423" s="175"/>
      <c r="V1423" s="175"/>
      <c r="W1423" s="175"/>
      <c r="X1423" s="175"/>
      <c r="Y1423" s="175"/>
      <c r="Z1423" s="175"/>
      <c r="AA1423" s="175"/>
      <c r="AB1423" s="175"/>
      <c r="AC1423" s="175"/>
      <c r="AD1423" s="330"/>
      <c r="AE1423" s="330"/>
      <c r="AF1423" s="330"/>
      <c r="AG1423" s="330"/>
      <c r="AH1423" s="330"/>
      <c r="AI1423" s="173"/>
      <c r="AJ1423" s="173"/>
      <c r="AK1423" s="173"/>
      <c r="AL1423" s="173"/>
      <c r="AM1423" s="330"/>
      <c r="AN1423" s="330"/>
      <c r="AO1423" s="194"/>
      <c r="AP1423" s="330"/>
      <c r="AQ1423" s="330"/>
    </row>
    <row r="1424" spans="2:43">
      <c r="B1424" s="330"/>
      <c r="C1424" s="330"/>
      <c r="D1424" s="330"/>
      <c r="E1424" s="330"/>
      <c r="F1424" s="330"/>
      <c r="G1424" s="330"/>
      <c r="H1424" s="330"/>
      <c r="I1424" s="330"/>
      <c r="J1424" s="330"/>
      <c r="K1424" s="196"/>
      <c r="L1424" s="1118"/>
      <c r="M1424" s="1119"/>
      <c r="N1424" s="1118"/>
      <c r="O1424" s="1119"/>
      <c r="P1424" s="184"/>
      <c r="Q1424" s="184"/>
      <c r="R1424" s="184"/>
      <c r="S1424" s="175"/>
      <c r="T1424" s="175"/>
      <c r="U1424" s="175"/>
      <c r="V1424" s="175"/>
      <c r="W1424" s="175"/>
      <c r="X1424" s="175"/>
      <c r="Y1424" s="175"/>
      <c r="Z1424" s="175"/>
      <c r="AA1424" s="175"/>
      <c r="AB1424" s="175"/>
      <c r="AC1424" s="175"/>
      <c r="AD1424" s="330"/>
      <c r="AE1424" s="330"/>
      <c r="AF1424" s="330"/>
      <c r="AG1424" s="330"/>
      <c r="AH1424" s="330"/>
      <c r="AI1424" s="173"/>
      <c r="AJ1424" s="173"/>
      <c r="AK1424" s="173"/>
      <c r="AL1424" s="173"/>
      <c r="AM1424" s="330"/>
      <c r="AN1424" s="330"/>
      <c r="AO1424" s="194"/>
      <c r="AP1424" s="330"/>
      <c r="AQ1424" s="330"/>
    </row>
    <row r="1425" spans="2:43">
      <c r="B1425" s="330"/>
      <c r="C1425" s="330"/>
      <c r="D1425" s="330"/>
      <c r="E1425" s="330"/>
      <c r="F1425" s="330"/>
      <c r="G1425" s="330"/>
      <c r="H1425" s="330"/>
      <c r="I1425" s="330"/>
      <c r="J1425" s="330"/>
      <c r="K1425" s="196"/>
      <c r="L1425" s="1118"/>
      <c r="M1425" s="1119"/>
      <c r="N1425" s="1118"/>
      <c r="O1425" s="1119"/>
      <c r="P1425" s="184"/>
      <c r="Q1425" s="184"/>
      <c r="R1425" s="184"/>
      <c r="S1425" s="175"/>
      <c r="T1425" s="175"/>
      <c r="U1425" s="175"/>
      <c r="V1425" s="175"/>
      <c r="W1425" s="175"/>
      <c r="X1425" s="175"/>
      <c r="Y1425" s="175"/>
      <c r="Z1425" s="175"/>
      <c r="AA1425" s="175"/>
      <c r="AB1425" s="175"/>
      <c r="AC1425" s="175"/>
      <c r="AD1425" s="330"/>
      <c r="AE1425" s="330"/>
      <c r="AF1425" s="330"/>
      <c r="AG1425" s="330"/>
      <c r="AH1425" s="330"/>
      <c r="AI1425" s="173"/>
      <c r="AJ1425" s="173"/>
      <c r="AK1425" s="173"/>
      <c r="AL1425" s="173"/>
      <c r="AM1425" s="330"/>
      <c r="AN1425" s="330"/>
      <c r="AO1425" s="194"/>
      <c r="AP1425" s="330"/>
      <c r="AQ1425" s="330"/>
    </row>
    <row r="1426" spans="2:43">
      <c r="B1426" s="330"/>
      <c r="C1426" s="330"/>
      <c r="D1426" s="330"/>
      <c r="E1426" s="330"/>
      <c r="F1426" s="330"/>
      <c r="G1426" s="330"/>
      <c r="H1426" s="330"/>
      <c r="I1426" s="330"/>
      <c r="J1426" s="330"/>
      <c r="K1426" s="196"/>
      <c r="L1426" s="1118"/>
      <c r="M1426" s="1119"/>
      <c r="N1426" s="1118"/>
      <c r="O1426" s="1119"/>
      <c r="P1426" s="184"/>
      <c r="Q1426" s="184"/>
      <c r="R1426" s="184"/>
      <c r="S1426" s="175"/>
      <c r="T1426" s="175"/>
      <c r="U1426" s="175"/>
      <c r="V1426" s="175"/>
      <c r="W1426" s="175"/>
      <c r="X1426" s="175"/>
      <c r="Y1426" s="175"/>
      <c r="Z1426" s="175"/>
      <c r="AA1426" s="175"/>
      <c r="AB1426" s="175"/>
      <c r="AC1426" s="175"/>
      <c r="AD1426" s="330"/>
      <c r="AE1426" s="330"/>
      <c r="AF1426" s="330"/>
      <c r="AG1426" s="330"/>
      <c r="AH1426" s="330"/>
      <c r="AI1426" s="173"/>
      <c r="AJ1426" s="173"/>
      <c r="AK1426" s="173"/>
      <c r="AL1426" s="173"/>
      <c r="AM1426" s="330"/>
      <c r="AN1426" s="330"/>
      <c r="AO1426" s="194"/>
      <c r="AP1426" s="330"/>
      <c r="AQ1426" s="330"/>
    </row>
    <row r="1427" spans="2:43">
      <c r="B1427" s="330"/>
      <c r="C1427" s="330"/>
      <c r="D1427" s="330"/>
      <c r="E1427" s="330"/>
      <c r="F1427" s="330"/>
      <c r="G1427" s="330"/>
      <c r="H1427" s="330"/>
      <c r="I1427" s="330"/>
      <c r="J1427" s="330"/>
      <c r="K1427" s="196"/>
      <c r="L1427" s="1118"/>
      <c r="M1427" s="1119"/>
      <c r="N1427" s="1118"/>
      <c r="O1427" s="1119"/>
      <c r="P1427" s="184"/>
      <c r="Q1427" s="184"/>
      <c r="R1427" s="184"/>
      <c r="S1427" s="175"/>
      <c r="T1427" s="175"/>
      <c r="U1427" s="175"/>
      <c r="V1427" s="175"/>
      <c r="W1427" s="175"/>
      <c r="X1427" s="175"/>
      <c r="Y1427" s="175"/>
      <c r="Z1427" s="175"/>
      <c r="AA1427" s="175"/>
      <c r="AB1427" s="175"/>
      <c r="AC1427" s="175"/>
      <c r="AD1427" s="330"/>
      <c r="AE1427" s="330"/>
      <c r="AF1427" s="330"/>
      <c r="AG1427" s="330"/>
      <c r="AH1427" s="330"/>
      <c r="AI1427" s="173"/>
      <c r="AJ1427" s="173"/>
      <c r="AK1427" s="173"/>
      <c r="AL1427" s="173"/>
      <c r="AM1427" s="330"/>
      <c r="AN1427" s="330"/>
      <c r="AO1427" s="194"/>
      <c r="AP1427" s="330"/>
      <c r="AQ1427" s="330"/>
    </row>
    <row r="1428" spans="2:43">
      <c r="B1428" s="330"/>
      <c r="C1428" s="330"/>
      <c r="D1428" s="330"/>
      <c r="E1428" s="330"/>
      <c r="F1428" s="330"/>
      <c r="G1428" s="330"/>
      <c r="H1428" s="330"/>
      <c r="I1428" s="330"/>
      <c r="J1428" s="330"/>
      <c r="K1428" s="196"/>
      <c r="L1428" s="1118"/>
      <c r="M1428" s="1119"/>
      <c r="N1428" s="1118"/>
      <c r="O1428" s="1119"/>
      <c r="P1428" s="184"/>
      <c r="Q1428" s="184"/>
      <c r="R1428" s="184"/>
      <c r="S1428" s="175"/>
      <c r="T1428" s="175"/>
      <c r="U1428" s="175"/>
      <c r="V1428" s="175"/>
      <c r="W1428" s="175"/>
      <c r="X1428" s="175"/>
      <c r="Y1428" s="175"/>
      <c r="Z1428" s="175"/>
      <c r="AA1428" s="175"/>
      <c r="AB1428" s="175"/>
      <c r="AC1428" s="175"/>
      <c r="AD1428" s="330"/>
      <c r="AE1428" s="330"/>
      <c r="AF1428" s="330"/>
      <c r="AG1428" s="330"/>
      <c r="AH1428" s="330"/>
      <c r="AI1428" s="173"/>
      <c r="AJ1428" s="173"/>
      <c r="AK1428" s="173"/>
      <c r="AL1428" s="173"/>
      <c r="AM1428" s="330"/>
      <c r="AN1428" s="330"/>
      <c r="AO1428" s="194"/>
      <c r="AP1428" s="330"/>
      <c r="AQ1428" s="330"/>
    </row>
    <row r="1429" spans="2:43">
      <c r="B1429" s="330"/>
      <c r="C1429" s="330"/>
      <c r="D1429" s="330"/>
      <c r="E1429" s="330"/>
      <c r="F1429" s="330"/>
      <c r="G1429" s="330"/>
      <c r="H1429" s="330"/>
      <c r="I1429" s="330"/>
      <c r="J1429" s="330"/>
      <c r="K1429" s="196"/>
      <c r="L1429" s="1118"/>
      <c r="M1429" s="1119"/>
      <c r="N1429" s="1118"/>
      <c r="O1429" s="1119"/>
      <c r="P1429" s="184"/>
      <c r="Q1429" s="184"/>
      <c r="R1429" s="184"/>
      <c r="S1429" s="175"/>
      <c r="T1429" s="175"/>
      <c r="U1429" s="175"/>
      <c r="V1429" s="175"/>
      <c r="W1429" s="175"/>
      <c r="X1429" s="175"/>
      <c r="Y1429" s="175"/>
      <c r="Z1429" s="175"/>
      <c r="AA1429" s="175"/>
      <c r="AB1429" s="175"/>
      <c r="AC1429" s="175"/>
      <c r="AD1429" s="330"/>
      <c r="AE1429" s="330"/>
      <c r="AF1429" s="330"/>
      <c r="AG1429" s="330"/>
      <c r="AH1429" s="330"/>
      <c r="AI1429" s="173"/>
      <c r="AJ1429" s="173"/>
      <c r="AK1429" s="173"/>
      <c r="AL1429" s="173"/>
      <c r="AM1429" s="330"/>
      <c r="AN1429" s="330"/>
      <c r="AO1429" s="194"/>
      <c r="AP1429" s="330"/>
      <c r="AQ1429" s="330"/>
    </row>
    <row r="1430" spans="2:43">
      <c r="B1430" s="330"/>
      <c r="C1430" s="330"/>
      <c r="D1430" s="330"/>
      <c r="E1430" s="330"/>
      <c r="F1430" s="330"/>
      <c r="G1430" s="330"/>
      <c r="H1430" s="330"/>
      <c r="I1430" s="330"/>
      <c r="J1430" s="330"/>
      <c r="K1430" s="196"/>
      <c r="L1430" s="1118"/>
      <c r="M1430" s="1119"/>
      <c r="N1430" s="1118"/>
      <c r="O1430" s="1119"/>
      <c r="P1430" s="184"/>
      <c r="Q1430" s="184"/>
      <c r="R1430" s="184"/>
      <c r="S1430" s="175"/>
      <c r="T1430" s="175"/>
      <c r="U1430" s="175"/>
      <c r="V1430" s="175"/>
      <c r="W1430" s="175"/>
      <c r="X1430" s="175"/>
      <c r="Y1430" s="175"/>
      <c r="Z1430" s="175"/>
      <c r="AA1430" s="175"/>
      <c r="AB1430" s="175"/>
      <c r="AC1430" s="175"/>
      <c r="AD1430" s="330"/>
      <c r="AE1430" s="330"/>
      <c r="AF1430" s="330"/>
      <c r="AG1430" s="330"/>
      <c r="AH1430" s="330"/>
      <c r="AI1430" s="173"/>
      <c r="AJ1430" s="173"/>
      <c r="AK1430" s="173"/>
      <c r="AL1430" s="173"/>
      <c r="AM1430" s="330"/>
      <c r="AN1430" s="330"/>
      <c r="AO1430" s="194"/>
      <c r="AP1430" s="330"/>
      <c r="AQ1430" s="330"/>
    </row>
    <row r="1431" spans="2:43">
      <c r="B1431" s="330"/>
      <c r="C1431" s="330"/>
      <c r="D1431" s="330"/>
      <c r="E1431" s="330"/>
      <c r="F1431" s="330"/>
      <c r="G1431" s="330"/>
      <c r="H1431" s="330"/>
      <c r="I1431" s="330"/>
      <c r="J1431" s="330"/>
      <c r="K1431" s="196"/>
      <c r="L1431" s="1118"/>
      <c r="M1431" s="1119"/>
      <c r="N1431" s="1118"/>
      <c r="O1431" s="1119"/>
      <c r="P1431" s="184"/>
      <c r="Q1431" s="184"/>
      <c r="R1431" s="184"/>
      <c r="S1431" s="175"/>
      <c r="T1431" s="175"/>
      <c r="U1431" s="175"/>
      <c r="V1431" s="175"/>
      <c r="W1431" s="175"/>
      <c r="X1431" s="175"/>
      <c r="Y1431" s="175"/>
      <c r="Z1431" s="175"/>
      <c r="AA1431" s="175"/>
      <c r="AB1431" s="175"/>
      <c r="AC1431" s="175"/>
      <c r="AD1431" s="330"/>
      <c r="AE1431" s="330"/>
      <c r="AF1431" s="330"/>
      <c r="AG1431" s="330"/>
      <c r="AH1431" s="330"/>
      <c r="AI1431" s="173"/>
      <c r="AJ1431" s="173"/>
      <c r="AK1431" s="173"/>
      <c r="AL1431" s="173"/>
      <c r="AM1431" s="330"/>
      <c r="AN1431" s="330"/>
      <c r="AO1431" s="194"/>
      <c r="AP1431" s="330"/>
      <c r="AQ1431" s="330"/>
    </row>
    <row r="1432" spans="2:43">
      <c r="B1432" s="330"/>
      <c r="C1432" s="330"/>
      <c r="D1432" s="330"/>
      <c r="E1432" s="330"/>
      <c r="F1432" s="330"/>
      <c r="G1432" s="330"/>
      <c r="H1432" s="330"/>
      <c r="I1432" s="330"/>
      <c r="J1432" s="330"/>
      <c r="K1432" s="196"/>
      <c r="L1432" s="1118"/>
      <c r="M1432" s="1119"/>
      <c r="N1432" s="1118"/>
      <c r="O1432" s="1119"/>
      <c r="P1432" s="184"/>
      <c r="Q1432" s="184"/>
      <c r="R1432" s="184"/>
      <c r="S1432" s="175"/>
      <c r="T1432" s="175"/>
      <c r="U1432" s="175"/>
      <c r="V1432" s="175"/>
      <c r="W1432" s="175"/>
      <c r="X1432" s="175"/>
      <c r="Y1432" s="175"/>
      <c r="Z1432" s="175"/>
      <c r="AA1432" s="175"/>
      <c r="AB1432" s="175"/>
      <c r="AC1432" s="175"/>
      <c r="AD1432" s="330"/>
      <c r="AE1432" s="330"/>
      <c r="AF1432" s="330"/>
      <c r="AG1432" s="330"/>
      <c r="AH1432" s="330"/>
      <c r="AI1432" s="173"/>
      <c r="AJ1432" s="173"/>
      <c r="AK1432" s="173"/>
      <c r="AL1432" s="173"/>
      <c r="AM1432" s="330"/>
      <c r="AN1432" s="330"/>
      <c r="AO1432" s="194"/>
      <c r="AP1432" s="330"/>
      <c r="AQ1432" s="330"/>
    </row>
    <row r="1433" spans="2:43">
      <c r="B1433" s="330"/>
      <c r="C1433" s="330"/>
      <c r="D1433" s="330"/>
      <c r="E1433" s="330"/>
      <c r="F1433" s="330"/>
      <c r="G1433" s="330"/>
      <c r="H1433" s="330"/>
      <c r="I1433" s="330"/>
      <c r="J1433" s="330"/>
      <c r="K1433" s="196"/>
      <c r="L1433" s="1118"/>
      <c r="M1433" s="1119"/>
      <c r="N1433" s="1118"/>
      <c r="O1433" s="1119"/>
      <c r="P1433" s="184"/>
      <c r="Q1433" s="184"/>
      <c r="R1433" s="184"/>
      <c r="S1433" s="175"/>
      <c r="T1433" s="175"/>
      <c r="U1433" s="175"/>
      <c r="V1433" s="175"/>
      <c r="W1433" s="175"/>
      <c r="X1433" s="175"/>
      <c r="Y1433" s="175"/>
      <c r="Z1433" s="175"/>
      <c r="AA1433" s="175"/>
      <c r="AB1433" s="175"/>
      <c r="AC1433" s="175"/>
      <c r="AD1433" s="330"/>
      <c r="AE1433" s="330"/>
      <c r="AF1433" s="330"/>
      <c r="AG1433" s="330"/>
      <c r="AH1433" s="330"/>
      <c r="AI1433" s="173"/>
      <c r="AJ1433" s="173"/>
      <c r="AK1433" s="173"/>
      <c r="AL1433" s="173"/>
      <c r="AM1433" s="330"/>
      <c r="AN1433" s="330"/>
      <c r="AO1433" s="194"/>
      <c r="AP1433" s="330"/>
      <c r="AQ1433" s="330"/>
    </row>
    <row r="1434" spans="2:43">
      <c r="B1434" s="330"/>
      <c r="C1434" s="330"/>
      <c r="D1434" s="330"/>
      <c r="E1434" s="330"/>
      <c r="F1434" s="330"/>
      <c r="G1434" s="330"/>
      <c r="H1434" s="330"/>
      <c r="I1434" s="330"/>
      <c r="J1434" s="330"/>
      <c r="K1434" s="196"/>
      <c r="L1434" s="1118"/>
      <c r="M1434" s="1119"/>
      <c r="N1434" s="1118"/>
      <c r="O1434" s="1119"/>
      <c r="P1434" s="184"/>
      <c r="Q1434" s="184"/>
      <c r="R1434" s="184"/>
      <c r="S1434" s="175"/>
      <c r="T1434" s="175"/>
      <c r="U1434" s="175"/>
      <c r="V1434" s="175"/>
      <c r="W1434" s="175"/>
      <c r="X1434" s="175"/>
      <c r="Y1434" s="175"/>
      <c r="Z1434" s="175"/>
      <c r="AA1434" s="175"/>
      <c r="AB1434" s="175"/>
      <c r="AC1434" s="175"/>
      <c r="AD1434" s="330"/>
      <c r="AE1434" s="330"/>
      <c r="AF1434" s="330"/>
      <c r="AG1434" s="330"/>
      <c r="AH1434" s="330"/>
      <c r="AI1434" s="173"/>
      <c r="AJ1434" s="173"/>
      <c r="AK1434" s="173"/>
      <c r="AL1434" s="173"/>
      <c r="AM1434" s="330"/>
      <c r="AN1434" s="330"/>
      <c r="AO1434" s="194"/>
      <c r="AP1434" s="330"/>
      <c r="AQ1434" s="330"/>
    </row>
    <row r="1435" spans="2:43">
      <c r="B1435" s="330"/>
      <c r="C1435" s="330"/>
      <c r="D1435" s="330"/>
      <c r="E1435" s="330"/>
      <c r="F1435" s="330"/>
      <c r="G1435" s="330"/>
      <c r="H1435" s="330"/>
      <c r="I1435" s="330"/>
      <c r="J1435" s="330"/>
      <c r="K1435" s="196"/>
      <c r="L1435" s="1118"/>
      <c r="M1435" s="1119"/>
      <c r="N1435" s="1118"/>
      <c r="O1435" s="1119"/>
      <c r="P1435" s="184"/>
      <c r="Q1435" s="184"/>
      <c r="R1435" s="184"/>
      <c r="S1435" s="175"/>
      <c r="T1435" s="175"/>
      <c r="U1435" s="175"/>
      <c r="V1435" s="175"/>
      <c r="W1435" s="175"/>
      <c r="X1435" s="175"/>
      <c r="Y1435" s="175"/>
      <c r="Z1435" s="175"/>
      <c r="AA1435" s="175"/>
      <c r="AB1435" s="175"/>
      <c r="AC1435" s="175"/>
      <c r="AD1435" s="330"/>
      <c r="AE1435" s="330"/>
      <c r="AF1435" s="330"/>
      <c r="AG1435" s="330"/>
      <c r="AH1435" s="330"/>
      <c r="AI1435" s="173"/>
      <c r="AJ1435" s="173"/>
      <c r="AK1435" s="173"/>
      <c r="AL1435" s="173"/>
      <c r="AM1435" s="330"/>
      <c r="AN1435" s="330"/>
      <c r="AO1435" s="194"/>
      <c r="AP1435" s="330"/>
      <c r="AQ1435" s="330"/>
    </row>
    <row r="1436" spans="2:43">
      <c r="B1436" s="330"/>
      <c r="C1436" s="330"/>
      <c r="D1436" s="330"/>
      <c r="E1436" s="330"/>
      <c r="F1436" s="330"/>
      <c r="G1436" s="330"/>
      <c r="H1436" s="330"/>
      <c r="I1436" s="330"/>
      <c r="J1436" s="330"/>
      <c r="K1436" s="196"/>
      <c r="L1436" s="1118"/>
      <c r="M1436" s="1119"/>
      <c r="N1436" s="1118"/>
      <c r="O1436" s="1119"/>
      <c r="P1436" s="184"/>
      <c r="Q1436" s="184"/>
      <c r="R1436" s="184"/>
      <c r="S1436" s="175"/>
      <c r="T1436" s="175"/>
      <c r="U1436" s="175"/>
      <c r="V1436" s="175"/>
      <c r="W1436" s="175"/>
      <c r="X1436" s="175"/>
      <c r="Y1436" s="175"/>
      <c r="Z1436" s="175"/>
      <c r="AA1436" s="175"/>
      <c r="AB1436" s="175"/>
      <c r="AC1436" s="175"/>
      <c r="AD1436" s="330"/>
      <c r="AE1436" s="330"/>
      <c r="AF1436" s="330"/>
      <c r="AG1436" s="330"/>
      <c r="AH1436" s="330"/>
      <c r="AI1436" s="173"/>
      <c r="AJ1436" s="173"/>
      <c r="AK1436" s="173"/>
      <c r="AL1436" s="173"/>
      <c r="AM1436" s="330"/>
      <c r="AN1436" s="330"/>
      <c r="AO1436" s="194"/>
      <c r="AP1436" s="330"/>
      <c r="AQ1436" s="330"/>
    </row>
    <row r="1437" spans="2:43">
      <c r="B1437" s="330"/>
      <c r="C1437" s="330"/>
      <c r="D1437" s="330"/>
      <c r="E1437" s="330"/>
      <c r="F1437" s="330"/>
      <c r="G1437" s="330"/>
      <c r="H1437" s="330"/>
      <c r="I1437" s="330"/>
      <c r="J1437" s="330"/>
      <c r="K1437" s="196"/>
      <c r="L1437" s="1118"/>
      <c r="M1437" s="1119"/>
      <c r="N1437" s="1118"/>
      <c r="O1437" s="1119"/>
      <c r="P1437" s="184"/>
      <c r="Q1437" s="184"/>
      <c r="R1437" s="184"/>
      <c r="S1437" s="175"/>
      <c r="T1437" s="175"/>
      <c r="U1437" s="175"/>
      <c r="V1437" s="175"/>
      <c r="W1437" s="175"/>
      <c r="X1437" s="175"/>
      <c r="Y1437" s="175"/>
      <c r="Z1437" s="175"/>
      <c r="AA1437" s="175"/>
      <c r="AB1437" s="175"/>
      <c r="AC1437" s="175"/>
      <c r="AD1437" s="330"/>
      <c r="AE1437" s="330"/>
      <c r="AF1437" s="330"/>
      <c r="AG1437" s="330"/>
      <c r="AH1437" s="330"/>
      <c r="AI1437" s="173"/>
      <c r="AJ1437" s="173"/>
      <c r="AK1437" s="173"/>
      <c r="AL1437" s="173"/>
      <c r="AM1437" s="330"/>
      <c r="AN1437" s="330"/>
      <c r="AO1437" s="194"/>
      <c r="AP1437" s="330"/>
      <c r="AQ1437" s="330"/>
    </row>
    <row r="1438" spans="2:43">
      <c r="B1438" s="330"/>
      <c r="C1438" s="330"/>
      <c r="D1438" s="330"/>
      <c r="E1438" s="330"/>
      <c r="F1438" s="330"/>
      <c r="G1438" s="330"/>
      <c r="H1438" s="330"/>
      <c r="I1438" s="330"/>
      <c r="J1438" s="330"/>
      <c r="K1438" s="196"/>
      <c r="L1438" s="1118"/>
      <c r="M1438" s="1119"/>
      <c r="N1438" s="1118"/>
      <c r="O1438" s="1119"/>
      <c r="P1438" s="184"/>
      <c r="Q1438" s="184"/>
      <c r="R1438" s="184"/>
      <c r="S1438" s="175"/>
      <c r="T1438" s="175"/>
      <c r="U1438" s="175"/>
      <c r="V1438" s="175"/>
      <c r="W1438" s="175"/>
      <c r="X1438" s="175"/>
      <c r="Y1438" s="175"/>
      <c r="Z1438" s="175"/>
      <c r="AA1438" s="175"/>
      <c r="AB1438" s="175"/>
      <c r="AC1438" s="175"/>
      <c r="AD1438" s="330"/>
      <c r="AE1438" s="330"/>
      <c r="AF1438" s="330"/>
      <c r="AG1438" s="330"/>
      <c r="AH1438" s="330"/>
      <c r="AI1438" s="173"/>
      <c r="AJ1438" s="173"/>
      <c r="AK1438" s="173"/>
      <c r="AL1438" s="173"/>
      <c r="AM1438" s="330"/>
      <c r="AN1438" s="330"/>
      <c r="AO1438" s="194"/>
      <c r="AP1438" s="330"/>
      <c r="AQ1438" s="330"/>
    </row>
    <row r="1439" spans="2:43">
      <c r="B1439" s="330"/>
      <c r="C1439" s="330"/>
      <c r="D1439" s="330"/>
      <c r="E1439" s="330"/>
      <c r="F1439" s="330"/>
      <c r="G1439" s="330"/>
      <c r="H1439" s="330"/>
      <c r="I1439" s="330"/>
      <c r="J1439" s="330"/>
      <c r="K1439" s="196"/>
      <c r="L1439" s="1118"/>
      <c r="M1439" s="1119"/>
      <c r="N1439" s="1118"/>
      <c r="O1439" s="1119"/>
      <c r="P1439" s="184"/>
      <c r="Q1439" s="184"/>
      <c r="R1439" s="184"/>
      <c r="S1439" s="175"/>
      <c r="T1439" s="175"/>
      <c r="U1439" s="175"/>
      <c r="V1439" s="175"/>
      <c r="W1439" s="175"/>
      <c r="X1439" s="175"/>
      <c r="Y1439" s="175"/>
      <c r="Z1439" s="175"/>
      <c r="AA1439" s="175"/>
      <c r="AB1439" s="175"/>
      <c r="AC1439" s="175"/>
      <c r="AD1439" s="330"/>
      <c r="AE1439" s="330"/>
      <c r="AF1439" s="330"/>
      <c r="AG1439" s="330"/>
      <c r="AH1439" s="330"/>
      <c r="AI1439" s="173"/>
      <c r="AJ1439" s="173"/>
      <c r="AK1439" s="173"/>
      <c r="AL1439" s="173"/>
      <c r="AM1439" s="330"/>
      <c r="AN1439" s="330"/>
      <c r="AO1439" s="194"/>
      <c r="AP1439" s="330"/>
      <c r="AQ1439" s="330"/>
    </row>
    <row r="1440" spans="2:43">
      <c r="B1440" s="330"/>
      <c r="C1440" s="330"/>
      <c r="D1440" s="330"/>
      <c r="E1440" s="330"/>
      <c r="F1440" s="330"/>
      <c r="G1440" s="330"/>
      <c r="H1440" s="330"/>
      <c r="I1440" s="330"/>
      <c r="J1440" s="330"/>
      <c r="K1440" s="196"/>
      <c r="L1440" s="1118"/>
      <c r="M1440" s="1119"/>
      <c r="N1440" s="1118"/>
      <c r="O1440" s="1119"/>
      <c r="P1440" s="184"/>
      <c r="Q1440" s="184"/>
      <c r="R1440" s="184"/>
      <c r="S1440" s="175"/>
      <c r="T1440" s="175"/>
      <c r="U1440" s="175"/>
      <c r="V1440" s="175"/>
      <c r="W1440" s="175"/>
      <c r="X1440" s="175"/>
      <c r="Y1440" s="175"/>
      <c r="Z1440" s="175"/>
      <c r="AA1440" s="175"/>
      <c r="AB1440" s="175"/>
      <c r="AC1440" s="175"/>
      <c r="AD1440" s="330"/>
      <c r="AE1440" s="330"/>
      <c r="AF1440" s="330"/>
      <c r="AG1440" s="330"/>
      <c r="AH1440" s="330"/>
      <c r="AI1440" s="173"/>
      <c r="AJ1440" s="173"/>
      <c r="AK1440" s="173"/>
      <c r="AL1440" s="173"/>
      <c r="AM1440" s="330"/>
      <c r="AN1440" s="330"/>
      <c r="AO1440" s="194"/>
      <c r="AP1440" s="330"/>
      <c r="AQ1440" s="330"/>
    </row>
    <row r="1441" spans="2:43">
      <c r="B1441" s="330"/>
      <c r="C1441" s="330"/>
      <c r="D1441" s="330"/>
      <c r="E1441" s="330"/>
      <c r="F1441" s="330"/>
      <c r="G1441" s="330"/>
      <c r="H1441" s="330"/>
      <c r="I1441" s="330"/>
      <c r="J1441" s="330"/>
      <c r="K1441" s="196"/>
      <c r="L1441" s="1118"/>
      <c r="M1441" s="1119"/>
      <c r="N1441" s="1118"/>
      <c r="O1441" s="1119"/>
      <c r="P1441" s="184"/>
      <c r="Q1441" s="184"/>
      <c r="R1441" s="184"/>
      <c r="S1441" s="175"/>
      <c r="T1441" s="175"/>
      <c r="U1441" s="175"/>
      <c r="V1441" s="175"/>
      <c r="W1441" s="175"/>
      <c r="X1441" s="175"/>
      <c r="Y1441" s="175"/>
      <c r="Z1441" s="175"/>
      <c r="AA1441" s="175"/>
      <c r="AB1441" s="175"/>
      <c r="AC1441" s="175"/>
      <c r="AD1441" s="330"/>
      <c r="AE1441" s="330"/>
      <c r="AF1441" s="330"/>
      <c r="AG1441" s="330"/>
      <c r="AH1441" s="330"/>
      <c r="AI1441" s="173"/>
      <c r="AJ1441" s="173"/>
      <c r="AK1441" s="173"/>
      <c r="AL1441" s="173"/>
      <c r="AM1441" s="330"/>
      <c r="AN1441" s="330"/>
      <c r="AO1441" s="194"/>
      <c r="AP1441" s="330"/>
      <c r="AQ1441" s="330"/>
    </row>
    <row r="1442" spans="2:43">
      <c r="B1442" s="330"/>
      <c r="C1442" s="330"/>
      <c r="D1442" s="330"/>
      <c r="E1442" s="330"/>
      <c r="F1442" s="330"/>
      <c r="G1442" s="330"/>
      <c r="H1442" s="330"/>
      <c r="I1442" s="330"/>
      <c r="J1442" s="330"/>
      <c r="K1442" s="196"/>
      <c r="L1442" s="1118"/>
      <c r="M1442" s="1119"/>
      <c r="N1442" s="1118"/>
      <c r="O1442" s="1119"/>
      <c r="P1442" s="184"/>
      <c r="Q1442" s="184"/>
      <c r="R1442" s="184"/>
      <c r="S1442" s="175"/>
      <c r="T1442" s="175"/>
      <c r="U1442" s="175"/>
      <c r="V1442" s="175"/>
      <c r="W1442" s="175"/>
      <c r="X1442" s="175"/>
      <c r="Y1442" s="175"/>
      <c r="Z1442" s="175"/>
      <c r="AA1442" s="175"/>
      <c r="AB1442" s="175"/>
      <c r="AC1442" s="175"/>
      <c r="AD1442" s="330"/>
      <c r="AE1442" s="330"/>
      <c r="AF1442" s="330"/>
      <c r="AG1442" s="330"/>
      <c r="AH1442" s="330"/>
      <c r="AI1442" s="173"/>
      <c r="AJ1442" s="173"/>
      <c r="AK1442" s="173"/>
      <c r="AL1442" s="173"/>
      <c r="AM1442" s="330"/>
      <c r="AN1442" s="330"/>
      <c r="AO1442" s="194"/>
      <c r="AP1442" s="330"/>
      <c r="AQ1442" s="330"/>
    </row>
    <row r="1443" spans="2:43">
      <c r="B1443" s="330"/>
      <c r="C1443" s="330"/>
      <c r="D1443" s="330"/>
      <c r="E1443" s="330"/>
      <c r="F1443" s="330"/>
      <c r="G1443" s="330"/>
      <c r="H1443" s="330"/>
      <c r="I1443" s="330"/>
      <c r="J1443" s="330"/>
      <c r="K1443" s="196"/>
      <c r="L1443" s="1118"/>
      <c r="M1443" s="1119"/>
      <c r="N1443" s="1118"/>
      <c r="O1443" s="1119"/>
      <c r="P1443" s="184"/>
      <c r="Q1443" s="184"/>
      <c r="R1443" s="184"/>
      <c r="S1443" s="175"/>
      <c r="T1443" s="175"/>
      <c r="U1443" s="175"/>
      <c r="V1443" s="175"/>
      <c r="W1443" s="175"/>
      <c r="X1443" s="175"/>
      <c r="Y1443" s="175"/>
      <c r="Z1443" s="175"/>
      <c r="AA1443" s="175"/>
      <c r="AB1443" s="175"/>
      <c r="AC1443" s="175"/>
      <c r="AD1443" s="330"/>
      <c r="AE1443" s="330"/>
      <c r="AF1443" s="330"/>
      <c r="AG1443" s="330"/>
      <c r="AH1443" s="330"/>
      <c r="AI1443" s="173"/>
      <c r="AJ1443" s="173"/>
      <c r="AK1443" s="173"/>
      <c r="AL1443" s="173"/>
      <c r="AM1443" s="330"/>
      <c r="AN1443" s="330"/>
      <c r="AO1443" s="194"/>
      <c r="AP1443" s="330"/>
      <c r="AQ1443" s="330"/>
    </row>
    <row r="1444" spans="2:43">
      <c r="B1444" s="330"/>
      <c r="C1444" s="330"/>
      <c r="D1444" s="330"/>
      <c r="E1444" s="330"/>
      <c r="F1444" s="330"/>
      <c r="G1444" s="330"/>
      <c r="H1444" s="330"/>
      <c r="I1444" s="330"/>
      <c r="J1444" s="330"/>
      <c r="K1444" s="196"/>
      <c r="L1444" s="1118"/>
      <c r="M1444" s="1119"/>
      <c r="N1444" s="1118"/>
      <c r="O1444" s="1119"/>
      <c r="P1444" s="184"/>
      <c r="Q1444" s="184"/>
      <c r="R1444" s="184"/>
      <c r="S1444" s="175"/>
      <c r="T1444" s="175"/>
      <c r="U1444" s="175"/>
      <c r="V1444" s="175"/>
      <c r="W1444" s="175"/>
      <c r="X1444" s="175"/>
      <c r="Y1444" s="175"/>
      <c r="Z1444" s="175"/>
      <c r="AA1444" s="175"/>
      <c r="AB1444" s="175"/>
      <c r="AC1444" s="175"/>
      <c r="AD1444" s="330"/>
      <c r="AE1444" s="330"/>
      <c r="AF1444" s="330"/>
      <c r="AG1444" s="330"/>
      <c r="AH1444" s="330"/>
      <c r="AI1444" s="173"/>
      <c r="AJ1444" s="173"/>
      <c r="AK1444" s="173"/>
      <c r="AL1444" s="173"/>
      <c r="AM1444" s="330"/>
      <c r="AN1444" s="330"/>
      <c r="AO1444" s="194"/>
      <c r="AP1444" s="330"/>
      <c r="AQ1444" s="330"/>
    </row>
    <row r="1445" spans="2:43">
      <c r="B1445" s="330"/>
      <c r="C1445" s="330"/>
      <c r="D1445" s="330"/>
      <c r="E1445" s="330"/>
      <c r="F1445" s="330"/>
      <c r="G1445" s="330"/>
      <c r="H1445" s="330"/>
      <c r="I1445" s="330"/>
      <c r="J1445" s="330"/>
      <c r="K1445" s="196"/>
      <c r="L1445" s="1118"/>
      <c r="M1445" s="1119"/>
      <c r="N1445" s="1118"/>
      <c r="O1445" s="1119"/>
      <c r="P1445" s="184"/>
      <c r="Q1445" s="184"/>
      <c r="R1445" s="184"/>
      <c r="S1445" s="175"/>
      <c r="T1445" s="175"/>
      <c r="U1445" s="175"/>
      <c r="V1445" s="175"/>
      <c r="W1445" s="175"/>
      <c r="X1445" s="175"/>
      <c r="Y1445" s="175"/>
      <c r="Z1445" s="175"/>
      <c r="AA1445" s="175"/>
      <c r="AB1445" s="175"/>
      <c r="AC1445" s="175"/>
      <c r="AD1445" s="330"/>
      <c r="AE1445" s="330"/>
      <c r="AF1445" s="330"/>
      <c r="AG1445" s="330"/>
      <c r="AH1445" s="330"/>
      <c r="AI1445" s="173"/>
      <c r="AJ1445" s="173"/>
      <c r="AK1445" s="173"/>
      <c r="AL1445" s="173"/>
      <c r="AM1445" s="330"/>
      <c r="AN1445" s="330"/>
      <c r="AO1445" s="194"/>
      <c r="AP1445" s="330"/>
      <c r="AQ1445" s="330"/>
    </row>
    <row r="1446" spans="2:43">
      <c r="B1446" s="330"/>
      <c r="C1446" s="330"/>
      <c r="D1446" s="330"/>
      <c r="E1446" s="330"/>
      <c r="F1446" s="330"/>
      <c r="G1446" s="330"/>
      <c r="H1446" s="330"/>
      <c r="I1446" s="330"/>
      <c r="J1446" s="330"/>
      <c r="K1446" s="196"/>
      <c r="L1446" s="1118"/>
      <c r="M1446" s="1119"/>
      <c r="N1446" s="1118"/>
      <c r="O1446" s="1119"/>
      <c r="P1446" s="184"/>
      <c r="Q1446" s="184"/>
      <c r="R1446" s="184"/>
      <c r="S1446" s="175"/>
      <c r="T1446" s="175"/>
      <c r="U1446" s="175"/>
      <c r="V1446" s="175"/>
      <c r="W1446" s="175"/>
      <c r="X1446" s="175"/>
      <c r="Y1446" s="175"/>
      <c r="Z1446" s="175"/>
      <c r="AA1446" s="175"/>
      <c r="AB1446" s="175"/>
      <c r="AC1446" s="175"/>
      <c r="AD1446" s="330"/>
      <c r="AE1446" s="330"/>
      <c r="AF1446" s="330"/>
      <c r="AG1446" s="330"/>
      <c r="AH1446" s="330"/>
      <c r="AI1446" s="173"/>
      <c r="AJ1446" s="173"/>
      <c r="AK1446" s="173"/>
      <c r="AL1446" s="173"/>
      <c r="AM1446" s="330"/>
      <c r="AN1446" s="330"/>
      <c r="AO1446" s="194"/>
      <c r="AP1446" s="330"/>
      <c r="AQ1446" s="330"/>
    </row>
    <row r="1447" spans="2:43">
      <c r="B1447" s="330"/>
      <c r="C1447" s="330"/>
      <c r="D1447" s="330"/>
      <c r="E1447" s="330"/>
      <c r="F1447" s="330"/>
      <c r="G1447" s="330"/>
      <c r="H1447" s="330"/>
      <c r="I1447" s="330"/>
      <c r="J1447" s="330"/>
      <c r="K1447" s="196"/>
      <c r="L1447" s="1118"/>
      <c r="M1447" s="1119"/>
      <c r="N1447" s="1118"/>
      <c r="O1447" s="1119"/>
      <c r="P1447" s="184"/>
      <c r="Q1447" s="184"/>
      <c r="R1447" s="184"/>
      <c r="S1447" s="175"/>
      <c r="T1447" s="175"/>
      <c r="U1447" s="175"/>
      <c r="V1447" s="175"/>
      <c r="W1447" s="175"/>
      <c r="X1447" s="175"/>
      <c r="Y1447" s="175"/>
      <c r="Z1447" s="175"/>
      <c r="AA1447" s="175"/>
      <c r="AB1447" s="175"/>
      <c r="AC1447" s="175"/>
      <c r="AD1447" s="330"/>
      <c r="AE1447" s="330"/>
      <c r="AF1447" s="330"/>
      <c r="AG1447" s="330"/>
      <c r="AH1447" s="330"/>
      <c r="AI1447" s="173"/>
      <c r="AJ1447" s="173"/>
      <c r="AK1447" s="173"/>
      <c r="AL1447" s="173"/>
      <c r="AM1447" s="330"/>
      <c r="AN1447" s="330"/>
      <c r="AO1447" s="194"/>
      <c r="AP1447" s="330"/>
      <c r="AQ1447" s="330"/>
    </row>
    <row r="1448" spans="2:43">
      <c r="B1448" s="330"/>
      <c r="C1448" s="330"/>
      <c r="D1448" s="330"/>
      <c r="E1448" s="330"/>
      <c r="F1448" s="330"/>
      <c r="G1448" s="330"/>
      <c r="H1448" s="330"/>
      <c r="I1448" s="330"/>
      <c r="J1448" s="330"/>
      <c r="K1448" s="196"/>
      <c r="L1448" s="1118"/>
      <c r="M1448" s="1119"/>
      <c r="N1448" s="1118"/>
      <c r="O1448" s="1119"/>
      <c r="P1448" s="184"/>
      <c r="Q1448" s="184"/>
      <c r="R1448" s="184"/>
      <c r="S1448" s="175"/>
      <c r="T1448" s="175"/>
      <c r="U1448" s="175"/>
      <c r="V1448" s="175"/>
      <c r="W1448" s="175"/>
      <c r="X1448" s="175"/>
      <c r="Y1448" s="175"/>
      <c r="Z1448" s="175"/>
      <c r="AA1448" s="175"/>
      <c r="AB1448" s="175"/>
      <c r="AC1448" s="175"/>
      <c r="AD1448" s="330"/>
      <c r="AE1448" s="330"/>
      <c r="AF1448" s="330"/>
      <c r="AG1448" s="330"/>
      <c r="AH1448" s="330"/>
      <c r="AI1448" s="173"/>
      <c r="AJ1448" s="173"/>
      <c r="AK1448" s="173"/>
      <c r="AL1448" s="173"/>
      <c r="AM1448" s="330"/>
      <c r="AN1448" s="330"/>
      <c r="AO1448" s="194"/>
      <c r="AP1448" s="330"/>
      <c r="AQ1448" s="330"/>
    </row>
    <row r="1449" spans="2:43">
      <c r="B1449" s="330"/>
      <c r="C1449" s="330"/>
      <c r="D1449" s="330"/>
      <c r="E1449" s="330"/>
      <c r="F1449" s="330"/>
      <c r="G1449" s="330"/>
      <c r="H1449" s="330"/>
      <c r="I1449" s="330"/>
      <c r="J1449" s="330"/>
      <c r="K1449" s="196"/>
      <c r="L1449" s="1118"/>
      <c r="M1449" s="1119"/>
      <c r="N1449" s="1118"/>
      <c r="O1449" s="1119"/>
      <c r="P1449" s="184"/>
      <c r="Q1449" s="184"/>
      <c r="R1449" s="184"/>
      <c r="S1449" s="175"/>
      <c r="T1449" s="175"/>
      <c r="U1449" s="175"/>
      <c r="V1449" s="175"/>
      <c r="W1449" s="175"/>
      <c r="X1449" s="175"/>
      <c r="Y1449" s="175"/>
      <c r="Z1449" s="175"/>
      <c r="AA1449" s="175"/>
      <c r="AB1449" s="175"/>
      <c r="AC1449" s="175"/>
      <c r="AD1449" s="330"/>
      <c r="AE1449" s="330"/>
      <c r="AF1449" s="330"/>
      <c r="AG1449" s="330"/>
      <c r="AH1449" s="330"/>
      <c r="AI1449" s="173"/>
      <c r="AJ1449" s="173"/>
      <c r="AK1449" s="173"/>
      <c r="AL1449" s="173"/>
      <c r="AM1449" s="330"/>
      <c r="AN1449" s="330"/>
      <c r="AO1449" s="194"/>
      <c r="AP1449" s="330"/>
      <c r="AQ1449" s="330"/>
    </row>
    <row r="1450" spans="2:43">
      <c r="B1450" s="330"/>
      <c r="C1450" s="330"/>
      <c r="D1450" s="330"/>
      <c r="E1450" s="330"/>
      <c r="F1450" s="330"/>
      <c r="G1450" s="330"/>
      <c r="H1450" s="330"/>
      <c r="I1450" s="330"/>
      <c r="J1450" s="330"/>
      <c r="K1450" s="196"/>
      <c r="L1450" s="1118"/>
      <c r="M1450" s="1119"/>
      <c r="N1450" s="1118"/>
      <c r="O1450" s="1119"/>
      <c r="P1450" s="184"/>
      <c r="Q1450" s="184"/>
      <c r="R1450" s="184"/>
      <c r="S1450" s="175"/>
      <c r="T1450" s="175"/>
      <c r="U1450" s="175"/>
      <c r="V1450" s="175"/>
      <c r="W1450" s="175"/>
      <c r="X1450" s="175"/>
      <c r="Y1450" s="175"/>
      <c r="Z1450" s="175"/>
      <c r="AA1450" s="175"/>
      <c r="AB1450" s="175"/>
      <c r="AC1450" s="175"/>
      <c r="AD1450" s="330"/>
      <c r="AE1450" s="330"/>
      <c r="AF1450" s="330"/>
      <c r="AG1450" s="330"/>
      <c r="AH1450" s="330"/>
      <c r="AI1450" s="173"/>
      <c r="AJ1450" s="173"/>
      <c r="AK1450" s="173"/>
      <c r="AL1450" s="173"/>
      <c r="AM1450" s="330"/>
      <c r="AN1450" s="330"/>
      <c r="AO1450" s="194"/>
      <c r="AP1450" s="330"/>
      <c r="AQ1450" s="330"/>
    </row>
    <row r="1451" spans="2:43">
      <c r="B1451" s="330"/>
      <c r="C1451" s="330"/>
      <c r="D1451" s="330"/>
      <c r="E1451" s="330"/>
      <c r="F1451" s="330"/>
      <c r="G1451" s="330"/>
      <c r="H1451" s="330"/>
      <c r="I1451" s="330"/>
      <c r="J1451" s="330"/>
      <c r="K1451" s="196"/>
      <c r="L1451" s="1118"/>
      <c r="M1451" s="1119"/>
      <c r="N1451" s="1118"/>
      <c r="O1451" s="1119"/>
      <c r="P1451" s="184"/>
      <c r="Q1451" s="184"/>
      <c r="R1451" s="184"/>
      <c r="S1451" s="175"/>
      <c r="T1451" s="175"/>
      <c r="U1451" s="175"/>
      <c r="V1451" s="175"/>
      <c r="W1451" s="175"/>
      <c r="X1451" s="175"/>
      <c r="Y1451" s="175"/>
      <c r="Z1451" s="175"/>
      <c r="AA1451" s="175"/>
      <c r="AB1451" s="175"/>
      <c r="AC1451" s="175"/>
      <c r="AD1451" s="330"/>
      <c r="AE1451" s="330"/>
      <c r="AF1451" s="330"/>
      <c r="AG1451" s="330"/>
      <c r="AH1451" s="330"/>
      <c r="AI1451" s="173"/>
      <c r="AJ1451" s="173"/>
      <c r="AK1451" s="173"/>
      <c r="AL1451" s="173"/>
      <c r="AM1451" s="330"/>
      <c r="AN1451" s="330"/>
      <c r="AO1451" s="194"/>
      <c r="AP1451" s="330"/>
      <c r="AQ1451" s="330"/>
    </row>
    <row r="1452" spans="2:43">
      <c r="B1452" s="330"/>
      <c r="C1452" s="330"/>
      <c r="D1452" s="330"/>
      <c r="E1452" s="330"/>
      <c r="F1452" s="330"/>
      <c r="G1452" s="330"/>
      <c r="H1452" s="330"/>
      <c r="I1452" s="330"/>
      <c r="J1452" s="330"/>
      <c r="K1452" s="196"/>
      <c r="L1452" s="1118"/>
      <c r="M1452" s="1119"/>
      <c r="N1452" s="1118"/>
      <c r="O1452" s="1119"/>
      <c r="P1452" s="184"/>
      <c r="Q1452" s="184"/>
      <c r="R1452" s="184"/>
      <c r="S1452" s="175"/>
      <c r="T1452" s="175"/>
      <c r="U1452" s="175"/>
      <c r="V1452" s="175"/>
      <c r="W1452" s="175"/>
      <c r="X1452" s="175"/>
      <c r="Y1452" s="175"/>
      <c r="Z1452" s="175"/>
      <c r="AA1452" s="175"/>
      <c r="AB1452" s="175"/>
      <c r="AC1452" s="175"/>
      <c r="AD1452" s="330"/>
      <c r="AE1452" s="330"/>
      <c r="AF1452" s="330"/>
      <c r="AG1452" s="330"/>
      <c r="AH1452" s="330"/>
      <c r="AI1452" s="173"/>
      <c r="AJ1452" s="173"/>
      <c r="AK1452" s="173"/>
      <c r="AL1452" s="173"/>
      <c r="AM1452" s="330"/>
      <c r="AN1452" s="330"/>
      <c r="AO1452" s="194"/>
      <c r="AP1452" s="330"/>
      <c r="AQ1452" s="330"/>
    </row>
    <row r="1453" spans="2:43">
      <c r="B1453" s="330"/>
      <c r="C1453" s="330"/>
      <c r="D1453" s="330"/>
      <c r="E1453" s="330"/>
      <c r="F1453" s="330"/>
      <c r="G1453" s="330"/>
      <c r="H1453" s="330"/>
      <c r="I1453" s="330"/>
      <c r="J1453" s="330"/>
      <c r="K1453" s="196"/>
      <c r="L1453" s="1118"/>
      <c r="M1453" s="1119"/>
      <c r="N1453" s="1118"/>
      <c r="O1453" s="1119"/>
      <c r="P1453" s="184"/>
      <c r="Q1453" s="184"/>
      <c r="R1453" s="184"/>
      <c r="S1453" s="175"/>
      <c r="T1453" s="175"/>
      <c r="U1453" s="175"/>
      <c r="V1453" s="175"/>
      <c r="W1453" s="175"/>
      <c r="X1453" s="175"/>
      <c r="Y1453" s="175"/>
      <c r="Z1453" s="175"/>
      <c r="AA1453" s="175"/>
      <c r="AB1453" s="175"/>
      <c r="AC1453" s="175"/>
      <c r="AD1453" s="330"/>
      <c r="AE1453" s="330"/>
      <c r="AF1453" s="330"/>
      <c r="AG1453" s="330"/>
      <c r="AH1453" s="330"/>
      <c r="AI1453" s="173"/>
      <c r="AJ1453" s="173"/>
      <c r="AK1453" s="173"/>
      <c r="AL1453" s="173"/>
      <c r="AM1453" s="330"/>
      <c r="AN1453" s="330"/>
      <c r="AO1453" s="194"/>
      <c r="AP1453" s="330"/>
      <c r="AQ1453" s="330"/>
    </row>
    <row r="1454" spans="2:43">
      <c r="B1454" s="330"/>
      <c r="C1454" s="330"/>
      <c r="D1454" s="330"/>
      <c r="E1454" s="330"/>
      <c r="F1454" s="330"/>
      <c r="G1454" s="330"/>
      <c r="H1454" s="330"/>
      <c r="I1454" s="330"/>
      <c r="J1454" s="330"/>
      <c r="K1454" s="196"/>
      <c r="L1454" s="1118"/>
      <c r="M1454" s="1119"/>
      <c r="N1454" s="1118"/>
      <c r="O1454" s="1119"/>
      <c r="P1454" s="184"/>
      <c r="Q1454" s="184"/>
      <c r="R1454" s="184"/>
      <c r="S1454" s="175"/>
      <c r="T1454" s="175"/>
      <c r="U1454" s="175"/>
      <c r="V1454" s="175"/>
      <c r="W1454" s="175"/>
      <c r="X1454" s="175"/>
      <c r="Y1454" s="175"/>
      <c r="Z1454" s="175"/>
      <c r="AA1454" s="175"/>
      <c r="AB1454" s="175"/>
      <c r="AC1454" s="175"/>
      <c r="AD1454" s="330"/>
      <c r="AE1454" s="330"/>
      <c r="AF1454" s="330"/>
      <c r="AG1454" s="330"/>
      <c r="AH1454" s="330"/>
      <c r="AI1454" s="173"/>
      <c r="AJ1454" s="173"/>
      <c r="AK1454" s="173"/>
      <c r="AL1454" s="173"/>
      <c r="AM1454" s="330"/>
      <c r="AN1454" s="330"/>
      <c r="AO1454" s="194"/>
      <c r="AP1454" s="330"/>
      <c r="AQ1454" s="330"/>
    </row>
    <row r="1455" spans="2:43">
      <c r="B1455" s="330"/>
      <c r="C1455" s="330"/>
      <c r="D1455" s="330"/>
      <c r="E1455" s="330"/>
      <c r="F1455" s="330"/>
      <c r="G1455" s="330"/>
      <c r="H1455" s="330"/>
      <c r="I1455" s="330"/>
      <c r="J1455" s="330"/>
      <c r="K1455" s="196"/>
      <c r="L1455" s="1118"/>
      <c r="M1455" s="1119"/>
      <c r="N1455" s="1118"/>
      <c r="O1455" s="1119"/>
      <c r="P1455" s="184"/>
      <c r="Q1455" s="184"/>
      <c r="R1455" s="184"/>
      <c r="S1455" s="175"/>
      <c r="T1455" s="175"/>
      <c r="U1455" s="175"/>
      <c r="V1455" s="175"/>
      <c r="W1455" s="175"/>
      <c r="X1455" s="175"/>
      <c r="Y1455" s="175"/>
      <c r="Z1455" s="175"/>
      <c r="AA1455" s="175"/>
      <c r="AB1455" s="175"/>
      <c r="AC1455" s="175"/>
      <c r="AD1455" s="330"/>
      <c r="AE1455" s="330"/>
      <c r="AF1455" s="330"/>
      <c r="AG1455" s="330"/>
      <c r="AH1455" s="330"/>
      <c r="AI1455" s="173"/>
      <c r="AJ1455" s="173"/>
      <c r="AK1455" s="173"/>
      <c r="AL1455" s="173"/>
      <c r="AM1455" s="330"/>
      <c r="AN1455" s="330"/>
      <c r="AO1455" s="194"/>
      <c r="AP1455" s="330"/>
      <c r="AQ1455" s="330"/>
    </row>
    <row r="1456" spans="2:43">
      <c r="B1456" s="330"/>
      <c r="C1456" s="330"/>
      <c r="D1456" s="330"/>
      <c r="E1456" s="330"/>
      <c r="F1456" s="330"/>
      <c r="G1456" s="330"/>
      <c r="H1456" s="330"/>
      <c r="I1456" s="330"/>
      <c r="J1456" s="330"/>
      <c r="K1456" s="196"/>
      <c r="L1456" s="1118"/>
      <c r="M1456" s="1119"/>
      <c r="N1456" s="1118"/>
      <c r="O1456" s="1119"/>
      <c r="P1456" s="184"/>
      <c r="Q1456" s="184"/>
      <c r="R1456" s="184"/>
      <c r="S1456" s="175"/>
      <c r="T1456" s="175"/>
      <c r="U1456" s="175"/>
      <c r="V1456" s="175"/>
      <c r="W1456" s="175"/>
      <c r="X1456" s="175"/>
      <c r="Y1456" s="175"/>
      <c r="Z1456" s="175"/>
      <c r="AA1456" s="175"/>
      <c r="AB1456" s="175"/>
      <c r="AC1456" s="175"/>
      <c r="AD1456" s="330"/>
      <c r="AE1456" s="330"/>
      <c r="AF1456" s="330"/>
      <c r="AG1456" s="330"/>
      <c r="AH1456" s="330"/>
      <c r="AI1456" s="173"/>
      <c r="AJ1456" s="173"/>
      <c r="AK1456" s="173"/>
      <c r="AL1456" s="173"/>
      <c r="AM1456" s="330"/>
      <c r="AN1456" s="330"/>
      <c r="AO1456" s="194"/>
      <c r="AP1456" s="330"/>
      <c r="AQ1456" s="330"/>
    </row>
    <row r="1457" spans="2:43">
      <c r="B1457" s="330"/>
      <c r="C1457" s="330"/>
      <c r="D1457" s="330"/>
      <c r="E1457" s="330"/>
      <c r="F1457" s="330"/>
      <c r="G1457" s="330"/>
      <c r="H1457" s="330"/>
      <c r="I1457" s="330"/>
      <c r="J1457" s="330"/>
      <c r="K1457" s="196"/>
      <c r="L1457" s="1118"/>
      <c r="M1457" s="1119"/>
      <c r="N1457" s="1118"/>
      <c r="O1457" s="1119"/>
      <c r="P1457" s="184"/>
      <c r="Q1457" s="184"/>
      <c r="R1457" s="184"/>
      <c r="S1457" s="175"/>
      <c r="T1457" s="175"/>
      <c r="U1457" s="175"/>
      <c r="V1457" s="175"/>
      <c r="W1457" s="175"/>
      <c r="X1457" s="175"/>
      <c r="Y1457" s="175"/>
      <c r="Z1457" s="175"/>
      <c r="AA1457" s="175"/>
      <c r="AB1457" s="175"/>
      <c r="AC1457" s="175"/>
      <c r="AD1457" s="330"/>
      <c r="AE1457" s="330"/>
      <c r="AF1457" s="330"/>
      <c r="AG1457" s="330"/>
      <c r="AH1457" s="330"/>
      <c r="AI1457" s="173"/>
      <c r="AJ1457" s="173"/>
      <c r="AK1457" s="173"/>
      <c r="AL1457" s="173"/>
      <c r="AM1457" s="330"/>
      <c r="AN1457" s="330"/>
      <c r="AO1457" s="194"/>
      <c r="AP1457" s="330"/>
      <c r="AQ1457" s="330"/>
    </row>
    <row r="1458" spans="2:43">
      <c r="B1458" s="330"/>
      <c r="C1458" s="330"/>
      <c r="D1458" s="330"/>
      <c r="E1458" s="330"/>
      <c r="F1458" s="330"/>
      <c r="G1458" s="330"/>
      <c r="H1458" s="330"/>
      <c r="I1458" s="330"/>
      <c r="J1458" s="330"/>
      <c r="K1458" s="196"/>
      <c r="L1458" s="1118"/>
      <c r="M1458" s="1119"/>
      <c r="N1458" s="1118"/>
      <c r="O1458" s="1119"/>
      <c r="P1458" s="184"/>
      <c r="Q1458" s="184"/>
      <c r="R1458" s="184"/>
      <c r="S1458" s="175"/>
      <c r="T1458" s="175"/>
      <c r="U1458" s="175"/>
      <c r="V1458" s="175"/>
      <c r="W1458" s="175"/>
      <c r="X1458" s="175"/>
      <c r="Y1458" s="175"/>
      <c r="Z1458" s="175"/>
      <c r="AA1458" s="175"/>
      <c r="AB1458" s="175"/>
      <c r="AC1458" s="175"/>
      <c r="AD1458" s="330"/>
      <c r="AE1458" s="330"/>
      <c r="AF1458" s="330"/>
      <c r="AG1458" s="330"/>
      <c r="AH1458" s="330"/>
      <c r="AI1458" s="173"/>
      <c r="AJ1458" s="173"/>
      <c r="AK1458" s="173"/>
      <c r="AL1458" s="173"/>
      <c r="AM1458" s="330"/>
      <c r="AN1458" s="330"/>
      <c r="AO1458" s="194"/>
      <c r="AP1458" s="330"/>
      <c r="AQ1458" s="330"/>
    </row>
    <row r="1459" spans="2:43">
      <c r="B1459" s="330"/>
      <c r="C1459" s="330"/>
      <c r="D1459" s="330"/>
      <c r="E1459" s="330"/>
      <c r="F1459" s="330"/>
      <c r="G1459" s="330"/>
      <c r="H1459" s="330"/>
      <c r="I1459" s="330"/>
      <c r="J1459" s="330"/>
      <c r="K1459" s="196"/>
      <c r="L1459" s="1118"/>
      <c r="M1459" s="1119"/>
      <c r="N1459" s="1118"/>
      <c r="O1459" s="1119"/>
      <c r="P1459" s="184"/>
      <c r="Q1459" s="184"/>
      <c r="R1459" s="184"/>
      <c r="S1459" s="175"/>
      <c r="T1459" s="175"/>
      <c r="U1459" s="175"/>
      <c r="V1459" s="175"/>
      <c r="W1459" s="175"/>
      <c r="X1459" s="175"/>
      <c r="Y1459" s="175"/>
      <c r="Z1459" s="175"/>
      <c r="AA1459" s="175"/>
      <c r="AB1459" s="175"/>
      <c r="AC1459" s="175"/>
      <c r="AD1459" s="330"/>
      <c r="AE1459" s="330"/>
      <c r="AF1459" s="330"/>
      <c r="AG1459" s="330"/>
      <c r="AH1459" s="330"/>
      <c r="AI1459" s="173"/>
      <c r="AJ1459" s="173"/>
      <c r="AK1459" s="173"/>
      <c r="AL1459" s="173"/>
      <c r="AM1459" s="330"/>
      <c r="AN1459" s="330"/>
      <c r="AO1459" s="194"/>
      <c r="AP1459" s="330"/>
      <c r="AQ1459" s="330"/>
    </row>
    <row r="1460" spans="2:43">
      <c r="B1460" s="330"/>
      <c r="C1460" s="330"/>
      <c r="D1460" s="330"/>
      <c r="E1460" s="330"/>
      <c r="F1460" s="330"/>
      <c r="G1460" s="330"/>
      <c r="H1460" s="330"/>
      <c r="I1460" s="330"/>
      <c r="J1460" s="330"/>
      <c r="K1460" s="196"/>
      <c r="L1460" s="1118"/>
      <c r="M1460" s="1119"/>
      <c r="N1460" s="1118"/>
      <c r="O1460" s="1119"/>
      <c r="P1460" s="184"/>
      <c r="Q1460" s="184"/>
      <c r="R1460" s="184"/>
      <c r="S1460" s="175"/>
      <c r="T1460" s="175"/>
      <c r="U1460" s="175"/>
      <c r="V1460" s="175"/>
      <c r="W1460" s="175"/>
      <c r="X1460" s="175"/>
      <c r="Y1460" s="175"/>
      <c r="Z1460" s="175"/>
      <c r="AA1460" s="175"/>
      <c r="AB1460" s="175"/>
      <c r="AC1460" s="175"/>
      <c r="AD1460" s="330"/>
      <c r="AE1460" s="330"/>
      <c r="AF1460" s="330"/>
      <c r="AG1460" s="330"/>
      <c r="AH1460" s="330"/>
      <c r="AI1460" s="173"/>
      <c r="AJ1460" s="173"/>
      <c r="AK1460" s="173"/>
      <c r="AL1460" s="173"/>
      <c r="AM1460" s="330"/>
      <c r="AN1460" s="330"/>
      <c r="AO1460" s="194"/>
      <c r="AP1460" s="330"/>
      <c r="AQ1460" s="330"/>
    </row>
    <row r="1461" spans="2:43">
      <c r="B1461" s="330"/>
      <c r="C1461" s="330"/>
      <c r="D1461" s="330"/>
      <c r="E1461" s="330"/>
      <c r="F1461" s="330"/>
      <c r="G1461" s="330"/>
      <c r="H1461" s="330"/>
      <c r="I1461" s="330"/>
      <c r="J1461" s="330"/>
      <c r="K1461" s="196"/>
      <c r="L1461" s="1118"/>
      <c r="M1461" s="1119"/>
      <c r="N1461" s="1118"/>
      <c r="O1461" s="1119"/>
      <c r="P1461" s="184"/>
      <c r="Q1461" s="184"/>
      <c r="R1461" s="184"/>
      <c r="S1461" s="175"/>
      <c r="T1461" s="175"/>
      <c r="U1461" s="175"/>
      <c r="V1461" s="175"/>
      <c r="W1461" s="175"/>
      <c r="X1461" s="175"/>
      <c r="Y1461" s="175"/>
      <c r="Z1461" s="175"/>
      <c r="AA1461" s="175"/>
      <c r="AB1461" s="175"/>
      <c r="AC1461" s="175"/>
      <c r="AD1461" s="330"/>
      <c r="AE1461" s="330"/>
      <c r="AF1461" s="330"/>
      <c r="AG1461" s="330"/>
      <c r="AH1461" s="330"/>
      <c r="AI1461" s="173"/>
      <c r="AJ1461" s="173"/>
      <c r="AK1461" s="173"/>
      <c r="AL1461" s="173"/>
      <c r="AM1461" s="330"/>
      <c r="AN1461" s="330"/>
      <c r="AO1461" s="194"/>
      <c r="AP1461" s="330"/>
      <c r="AQ1461" s="330"/>
    </row>
    <row r="1462" spans="2:43">
      <c r="B1462" s="330"/>
      <c r="C1462" s="330"/>
      <c r="D1462" s="330"/>
      <c r="E1462" s="330"/>
      <c r="F1462" s="330"/>
      <c r="G1462" s="330"/>
      <c r="H1462" s="330"/>
      <c r="I1462" s="330"/>
      <c r="J1462" s="330"/>
      <c r="K1462" s="196"/>
      <c r="L1462" s="1118"/>
      <c r="M1462" s="1119"/>
      <c r="N1462" s="1118"/>
      <c r="O1462" s="1119"/>
      <c r="P1462" s="184"/>
      <c r="Q1462" s="184"/>
      <c r="R1462" s="184"/>
      <c r="S1462" s="175"/>
      <c r="T1462" s="175"/>
      <c r="U1462" s="175"/>
      <c r="V1462" s="175"/>
      <c r="W1462" s="175"/>
      <c r="X1462" s="175"/>
      <c r="Y1462" s="175"/>
      <c r="Z1462" s="175"/>
      <c r="AA1462" s="175"/>
      <c r="AB1462" s="175"/>
      <c r="AC1462" s="175"/>
      <c r="AD1462" s="330"/>
      <c r="AE1462" s="330"/>
      <c r="AF1462" s="330"/>
      <c r="AG1462" s="330"/>
      <c r="AH1462" s="330"/>
      <c r="AI1462" s="173"/>
      <c r="AJ1462" s="173"/>
      <c r="AK1462" s="173"/>
      <c r="AL1462" s="173"/>
      <c r="AM1462" s="330"/>
      <c r="AN1462" s="330"/>
      <c r="AO1462" s="194"/>
      <c r="AP1462" s="330"/>
      <c r="AQ1462" s="330"/>
    </row>
    <row r="1463" spans="2:43">
      <c r="B1463" s="330"/>
      <c r="C1463" s="330"/>
      <c r="D1463" s="330"/>
      <c r="E1463" s="330"/>
      <c r="F1463" s="330"/>
      <c r="G1463" s="330"/>
      <c r="H1463" s="330"/>
      <c r="I1463" s="330"/>
      <c r="J1463" s="330"/>
      <c r="K1463" s="196"/>
      <c r="L1463" s="1118"/>
      <c r="M1463" s="1119"/>
      <c r="N1463" s="1118"/>
      <c r="O1463" s="1119"/>
      <c r="P1463" s="184"/>
      <c r="Q1463" s="184"/>
      <c r="R1463" s="184"/>
      <c r="S1463" s="175"/>
      <c r="T1463" s="175"/>
      <c r="U1463" s="175"/>
      <c r="V1463" s="175"/>
      <c r="W1463" s="175"/>
      <c r="X1463" s="175"/>
      <c r="Y1463" s="175"/>
      <c r="Z1463" s="175"/>
      <c r="AA1463" s="175"/>
      <c r="AB1463" s="175"/>
      <c r="AC1463" s="175"/>
      <c r="AD1463" s="330"/>
      <c r="AE1463" s="330"/>
      <c r="AF1463" s="330"/>
      <c r="AG1463" s="330"/>
      <c r="AH1463" s="330"/>
      <c r="AI1463" s="173"/>
      <c r="AJ1463" s="173"/>
      <c r="AK1463" s="173"/>
      <c r="AL1463" s="173"/>
      <c r="AM1463" s="330"/>
      <c r="AN1463" s="330"/>
      <c r="AO1463" s="194"/>
      <c r="AP1463" s="330"/>
      <c r="AQ1463" s="330"/>
    </row>
    <row r="1464" spans="2:43">
      <c r="B1464" s="330"/>
      <c r="C1464" s="330"/>
      <c r="D1464" s="330"/>
      <c r="E1464" s="330"/>
      <c r="F1464" s="330"/>
      <c r="G1464" s="330"/>
      <c r="H1464" s="330"/>
      <c r="I1464" s="330"/>
      <c r="J1464" s="330"/>
      <c r="K1464" s="196"/>
      <c r="L1464" s="1118"/>
      <c r="M1464" s="1119"/>
      <c r="N1464" s="1118"/>
      <c r="O1464" s="1119"/>
      <c r="P1464" s="184"/>
      <c r="Q1464" s="184"/>
      <c r="R1464" s="184"/>
      <c r="S1464" s="175"/>
      <c r="T1464" s="175"/>
      <c r="U1464" s="175"/>
      <c r="V1464" s="175"/>
      <c r="W1464" s="175"/>
      <c r="X1464" s="175"/>
      <c r="Y1464" s="175"/>
      <c r="Z1464" s="175"/>
      <c r="AA1464" s="175"/>
      <c r="AB1464" s="175"/>
      <c r="AC1464" s="175"/>
      <c r="AD1464" s="330"/>
      <c r="AE1464" s="330"/>
      <c r="AF1464" s="330"/>
      <c r="AG1464" s="330"/>
      <c r="AH1464" s="330"/>
      <c r="AI1464" s="173"/>
      <c r="AJ1464" s="173"/>
      <c r="AK1464" s="173"/>
      <c r="AL1464" s="173"/>
      <c r="AM1464" s="330"/>
      <c r="AN1464" s="330"/>
      <c r="AO1464" s="194"/>
      <c r="AP1464" s="330"/>
      <c r="AQ1464" s="330"/>
    </row>
    <row r="1465" spans="2:43">
      <c r="B1465" s="330"/>
      <c r="C1465" s="330"/>
      <c r="D1465" s="330"/>
      <c r="E1465" s="330"/>
      <c r="F1465" s="330"/>
      <c r="G1465" s="330"/>
      <c r="H1465" s="330"/>
      <c r="I1465" s="330"/>
      <c r="J1465" s="330"/>
      <c r="K1465" s="196"/>
      <c r="L1465" s="1118"/>
      <c r="M1465" s="1119"/>
      <c r="N1465" s="1118"/>
      <c r="O1465" s="1119"/>
      <c r="P1465" s="184"/>
      <c r="Q1465" s="184"/>
      <c r="R1465" s="184"/>
      <c r="S1465" s="175"/>
      <c r="T1465" s="175"/>
      <c r="U1465" s="175"/>
      <c r="V1465" s="175"/>
      <c r="W1465" s="175"/>
      <c r="X1465" s="175"/>
      <c r="Y1465" s="175"/>
      <c r="Z1465" s="175"/>
      <c r="AA1465" s="175"/>
      <c r="AB1465" s="175"/>
      <c r="AC1465" s="175"/>
      <c r="AD1465" s="330"/>
      <c r="AE1465" s="330"/>
      <c r="AF1465" s="330"/>
      <c r="AG1465" s="330"/>
      <c r="AH1465" s="330"/>
      <c r="AI1465" s="173"/>
      <c r="AJ1465" s="173"/>
      <c r="AK1465" s="173"/>
      <c r="AL1465" s="173"/>
      <c r="AM1465" s="330"/>
      <c r="AN1465" s="330"/>
      <c r="AO1465" s="194"/>
      <c r="AP1465" s="330"/>
      <c r="AQ1465" s="330"/>
    </row>
    <row r="1466" spans="2:43">
      <c r="B1466" s="330"/>
      <c r="C1466" s="330"/>
      <c r="D1466" s="330"/>
      <c r="E1466" s="330"/>
      <c r="F1466" s="330"/>
      <c r="G1466" s="330"/>
      <c r="H1466" s="330"/>
      <c r="I1466" s="330"/>
      <c r="J1466" s="330"/>
      <c r="K1466" s="196"/>
      <c r="L1466" s="1118"/>
      <c r="M1466" s="1119"/>
      <c r="N1466" s="1118"/>
      <c r="O1466" s="1119"/>
      <c r="P1466" s="184"/>
      <c r="Q1466" s="184"/>
      <c r="R1466" s="184"/>
      <c r="S1466" s="175"/>
      <c r="T1466" s="175"/>
      <c r="U1466" s="175"/>
      <c r="V1466" s="175"/>
      <c r="W1466" s="175"/>
      <c r="X1466" s="175"/>
      <c r="Y1466" s="175"/>
      <c r="Z1466" s="175"/>
      <c r="AA1466" s="175"/>
      <c r="AB1466" s="175"/>
      <c r="AC1466" s="175"/>
      <c r="AD1466" s="330"/>
      <c r="AE1466" s="330"/>
      <c r="AF1466" s="330"/>
      <c r="AG1466" s="330"/>
      <c r="AH1466" s="330"/>
      <c r="AI1466" s="173"/>
      <c r="AJ1466" s="173"/>
      <c r="AK1466" s="173"/>
      <c r="AL1466" s="173"/>
      <c r="AM1466" s="330"/>
      <c r="AN1466" s="330"/>
      <c r="AO1466" s="194"/>
      <c r="AP1466" s="330"/>
      <c r="AQ1466" s="330"/>
    </row>
    <row r="1467" spans="2:43">
      <c r="B1467" s="330"/>
      <c r="C1467" s="330"/>
      <c r="D1467" s="330"/>
      <c r="E1467" s="330"/>
      <c r="F1467" s="330"/>
      <c r="G1467" s="330"/>
      <c r="H1467" s="330"/>
      <c r="I1467" s="330"/>
      <c r="J1467" s="330"/>
      <c r="K1467" s="196"/>
      <c r="L1467" s="1118"/>
      <c r="M1467" s="1119"/>
      <c r="N1467" s="1118"/>
      <c r="O1467" s="1119"/>
      <c r="P1467" s="184"/>
      <c r="Q1467" s="184"/>
      <c r="R1467" s="184"/>
      <c r="S1467" s="175"/>
      <c r="T1467" s="175"/>
      <c r="U1467" s="175"/>
      <c r="V1467" s="175"/>
      <c r="W1467" s="175"/>
      <c r="X1467" s="175"/>
      <c r="Y1467" s="175"/>
      <c r="Z1467" s="175"/>
      <c r="AA1467" s="175"/>
      <c r="AB1467" s="175"/>
      <c r="AC1467" s="175"/>
      <c r="AD1467" s="330"/>
      <c r="AE1467" s="330"/>
      <c r="AF1467" s="330"/>
      <c r="AG1467" s="330"/>
      <c r="AH1467" s="330"/>
      <c r="AI1467" s="173"/>
      <c r="AJ1467" s="173"/>
      <c r="AK1467" s="173"/>
      <c r="AL1467" s="173"/>
      <c r="AM1467" s="330"/>
      <c r="AN1467" s="330"/>
      <c r="AO1467" s="194"/>
      <c r="AP1467" s="330"/>
      <c r="AQ1467" s="330"/>
    </row>
    <row r="1468" spans="2:43">
      <c r="B1468" s="330"/>
      <c r="C1468" s="330"/>
      <c r="D1468" s="330"/>
      <c r="E1468" s="330"/>
      <c r="F1468" s="330"/>
      <c r="G1468" s="330"/>
      <c r="H1468" s="330"/>
      <c r="I1468" s="330"/>
      <c r="J1468" s="330"/>
      <c r="K1468" s="196"/>
      <c r="L1468" s="1118"/>
      <c r="M1468" s="1119"/>
      <c r="N1468" s="1118"/>
      <c r="O1468" s="1119"/>
      <c r="P1468" s="184"/>
      <c r="Q1468" s="184"/>
      <c r="R1468" s="184"/>
      <c r="S1468" s="175"/>
      <c r="T1468" s="175"/>
      <c r="U1468" s="175"/>
      <c r="V1468" s="175"/>
      <c r="W1468" s="175"/>
      <c r="X1468" s="175"/>
      <c r="Y1468" s="175"/>
      <c r="Z1468" s="175"/>
      <c r="AA1468" s="175"/>
      <c r="AB1468" s="175"/>
      <c r="AC1468" s="175"/>
      <c r="AD1468" s="330"/>
      <c r="AE1468" s="330"/>
      <c r="AF1468" s="330"/>
      <c r="AG1468" s="330"/>
      <c r="AH1468" s="330"/>
      <c r="AI1468" s="173"/>
      <c r="AJ1468" s="173"/>
      <c r="AK1468" s="173"/>
      <c r="AL1468" s="173"/>
      <c r="AM1468" s="330"/>
      <c r="AN1468" s="330"/>
      <c r="AO1468" s="194"/>
      <c r="AP1468" s="330"/>
      <c r="AQ1468" s="330"/>
    </row>
    <row r="1469" spans="2:43">
      <c r="B1469" s="330"/>
      <c r="C1469" s="330"/>
      <c r="D1469" s="330"/>
      <c r="E1469" s="330"/>
      <c r="F1469" s="330"/>
      <c r="G1469" s="330"/>
      <c r="H1469" s="330"/>
      <c r="I1469" s="330"/>
      <c r="J1469" s="330"/>
      <c r="K1469" s="196"/>
      <c r="L1469" s="1118"/>
      <c r="M1469" s="1119"/>
      <c r="N1469" s="1118"/>
      <c r="O1469" s="1119"/>
      <c r="P1469" s="184"/>
      <c r="Q1469" s="184"/>
      <c r="R1469" s="184"/>
      <c r="S1469" s="175"/>
      <c r="T1469" s="175"/>
      <c r="U1469" s="175"/>
      <c r="V1469" s="175"/>
      <c r="W1469" s="175"/>
      <c r="X1469" s="175"/>
      <c r="Y1469" s="175"/>
      <c r="Z1469" s="175"/>
      <c r="AA1469" s="175"/>
      <c r="AB1469" s="175"/>
      <c r="AC1469" s="175"/>
      <c r="AD1469" s="330"/>
      <c r="AE1469" s="330"/>
      <c r="AF1469" s="330"/>
      <c r="AG1469" s="330"/>
      <c r="AH1469" s="330"/>
      <c r="AI1469" s="173"/>
      <c r="AJ1469" s="173"/>
      <c r="AK1469" s="173"/>
      <c r="AL1469" s="173"/>
      <c r="AM1469" s="330"/>
      <c r="AN1469" s="330"/>
      <c r="AO1469" s="194"/>
      <c r="AP1469" s="330"/>
      <c r="AQ1469" s="330"/>
    </row>
    <row r="1470" spans="2:43">
      <c r="B1470" s="330"/>
      <c r="C1470" s="330"/>
      <c r="D1470" s="330"/>
      <c r="E1470" s="330"/>
      <c r="F1470" s="330"/>
      <c r="G1470" s="330"/>
      <c r="H1470" s="330"/>
      <c r="I1470" s="330"/>
      <c r="J1470" s="330"/>
      <c r="K1470" s="196"/>
      <c r="L1470" s="1118"/>
      <c r="M1470" s="1119"/>
      <c r="N1470" s="1118"/>
      <c r="O1470" s="1119"/>
      <c r="P1470" s="184"/>
      <c r="Q1470" s="184"/>
      <c r="R1470" s="184"/>
      <c r="S1470" s="175"/>
      <c r="T1470" s="175"/>
      <c r="U1470" s="175"/>
      <c r="V1470" s="175"/>
      <c r="W1470" s="175"/>
      <c r="X1470" s="175"/>
      <c r="Y1470" s="175"/>
      <c r="Z1470" s="175"/>
      <c r="AA1470" s="175"/>
      <c r="AB1470" s="175"/>
      <c r="AC1470" s="175"/>
      <c r="AD1470" s="330"/>
      <c r="AE1470" s="330"/>
      <c r="AF1470" s="330"/>
      <c r="AG1470" s="330"/>
      <c r="AH1470" s="330"/>
      <c r="AI1470" s="173"/>
      <c r="AJ1470" s="173"/>
      <c r="AK1470" s="173"/>
      <c r="AL1470" s="173"/>
      <c r="AM1470" s="330"/>
      <c r="AN1470" s="330"/>
      <c r="AO1470" s="194"/>
      <c r="AP1470" s="330"/>
      <c r="AQ1470" s="330"/>
    </row>
    <row r="1471" spans="2:43">
      <c r="B1471" s="330"/>
      <c r="C1471" s="330"/>
      <c r="D1471" s="330"/>
      <c r="E1471" s="330"/>
      <c r="F1471" s="330"/>
      <c r="G1471" s="330"/>
      <c r="H1471" s="330"/>
      <c r="I1471" s="330"/>
      <c r="J1471" s="330"/>
      <c r="K1471" s="196"/>
      <c r="L1471" s="1118"/>
      <c r="M1471" s="1119"/>
      <c r="N1471" s="1118"/>
      <c r="O1471" s="1119"/>
      <c r="P1471" s="184"/>
      <c r="Q1471" s="184"/>
      <c r="R1471" s="184"/>
      <c r="S1471" s="175"/>
      <c r="T1471" s="175"/>
      <c r="U1471" s="175"/>
      <c r="V1471" s="175"/>
      <c r="W1471" s="175"/>
      <c r="X1471" s="175"/>
      <c r="Y1471" s="175"/>
      <c r="Z1471" s="175"/>
      <c r="AA1471" s="175"/>
      <c r="AB1471" s="175"/>
      <c r="AC1471" s="175"/>
      <c r="AD1471" s="330"/>
      <c r="AE1471" s="330"/>
      <c r="AF1471" s="330"/>
      <c r="AG1471" s="330"/>
      <c r="AH1471" s="330"/>
      <c r="AI1471" s="173"/>
      <c r="AJ1471" s="173"/>
      <c r="AK1471" s="173"/>
      <c r="AL1471" s="173"/>
      <c r="AM1471" s="330"/>
      <c r="AN1471" s="330"/>
      <c r="AO1471" s="194"/>
      <c r="AP1471" s="330"/>
      <c r="AQ1471" s="330"/>
    </row>
    <row r="1472" spans="2:43">
      <c r="B1472" s="330"/>
      <c r="C1472" s="330"/>
      <c r="D1472" s="330"/>
      <c r="E1472" s="330"/>
      <c r="F1472" s="330"/>
      <c r="G1472" s="330"/>
      <c r="H1472" s="330"/>
      <c r="I1472" s="330"/>
      <c r="J1472" s="330"/>
      <c r="K1472" s="196"/>
      <c r="L1472" s="1118"/>
      <c r="M1472" s="1119"/>
      <c r="N1472" s="1118"/>
      <c r="O1472" s="1119"/>
      <c r="P1472" s="184"/>
      <c r="Q1472" s="184"/>
      <c r="R1472" s="184"/>
      <c r="S1472" s="175"/>
      <c r="T1472" s="175"/>
      <c r="U1472" s="175"/>
      <c r="V1472" s="175"/>
      <c r="W1472" s="175"/>
      <c r="X1472" s="175"/>
      <c r="Y1472" s="175"/>
      <c r="Z1472" s="175"/>
      <c r="AA1472" s="175"/>
      <c r="AB1472" s="175"/>
      <c r="AC1472" s="175"/>
      <c r="AD1472" s="330"/>
      <c r="AE1472" s="330"/>
      <c r="AF1472" s="330"/>
      <c r="AG1472" s="330"/>
      <c r="AH1472" s="330"/>
      <c r="AI1472" s="173"/>
      <c r="AJ1472" s="173"/>
      <c r="AK1472" s="173"/>
      <c r="AL1472" s="173"/>
      <c r="AM1472" s="330"/>
      <c r="AN1472" s="330"/>
      <c r="AO1472" s="194"/>
      <c r="AP1472" s="330"/>
      <c r="AQ1472" s="330"/>
    </row>
    <row r="1473" spans="2:43">
      <c r="B1473" s="330"/>
      <c r="C1473" s="330"/>
      <c r="D1473" s="330"/>
      <c r="E1473" s="330"/>
      <c r="F1473" s="330"/>
      <c r="G1473" s="330"/>
      <c r="H1473" s="330"/>
      <c r="I1473" s="330"/>
      <c r="J1473" s="330"/>
      <c r="K1473" s="196"/>
      <c r="L1473" s="1118"/>
      <c r="M1473" s="1119"/>
      <c r="N1473" s="1118"/>
      <c r="O1473" s="1119"/>
      <c r="P1473" s="184"/>
      <c r="Q1473" s="184"/>
      <c r="R1473" s="184"/>
      <c r="S1473" s="175"/>
      <c r="T1473" s="175"/>
      <c r="U1473" s="175"/>
      <c r="V1473" s="175"/>
      <c r="W1473" s="175"/>
      <c r="X1473" s="175"/>
      <c r="Y1473" s="175"/>
      <c r="Z1473" s="175"/>
      <c r="AA1473" s="175"/>
      <c r="AB1473" s="175"/>
      <c r="AC1473" s="175"/>
      <c r="AD1473" s="330"/>
      <c r="AE1473" s="330"/>
      <c r="AF1473" s="330"/>
      <c r="AG1473" s="330"/>
      <c r="AH1473" s="330"/>
      <c r="AI1473" s="173"/>
      <c r="AJ1473" s="173"/>
      <c r="AK1473" s="173"/>
      <c r="AL1473" s="173"/>
      <c r="AM1473" s="330"/>
      <c r="AN1473" s="330"/>
      <c r="AO1473" s="194"/>
      <c r="AP1473" s="330"/>
      <c r="AQ1473" s="330"/>
    </row>
    <row r="1474" spans="2:43">
      <c r="B1474" s="330"/>
      <c r="C1474" s="330"/>
      <c r="D1474" s="330"/>
      <c r="E1474" s="330"/>
      <c r="F1474" s="330"/>
      <c r="G1474" s="330"/>
      <c r="H1474" s="330"/>
      <c r="I1474" s="330"/>
      <c r="J1474" s="330"/>
      <c r="K1474" s="196"/>
      <c r="L1474" s="1118"/>
      <c r="M1474" s="1119"/>
      <c r="N1474" s="1118"/>
      <c r="O1474" s="1119"/>
      <c r="P1474" s="184"/>
      <c r="Q1474" s="184"/>
      <c r="R1474" s="184"/>
      <c r="S1474" s="175"/>
      <c r="T1474" s="175"/>
      <c r="U1474" s="175"/>
      <c r="V1474" s="175"/>
      <c r="W1474" s="175"/>
      <c r="X1474" s="175"/>
      <c r="Y1474" s="175"/>
      <c r="Z1474" s="175"/>
      <c r="AA1474" s="175"/>
      <c r="AB1474" s="175"/>
      <c r="AC1474" s="175"/>
      <c r="AD1474" s="330"/>
      <c r="AE1474" s="330"/>
      <c r="AF1474" s="330"/>
      <c r="AG1474" s="330"/>
      <c r="AH1474" s="330"/>
      <c r="AI1474" s="173"/>
      <c r="AJ1474" s="173"/>
      <c r="AK1474" s="173"/>
      <c r="AL1474" s="173"/>
      <c r="AM1474" s="330"/>
      <c r="AN1474" s="330"/>
      <c r="AO1474" s="194"/>
      <c r="AP1474" s="330"/>
      <c r="AQ1474" s="330"/>
    </row>
    <row r="1475" spans="2:43">
      <c r="B1475" s="330"/>
      <c r="C1475" s="330"/>
      <c r="D1475" s="330"/>
      <c r="E1475" s="330"/>
      <c r="F1475" s="330"/>
      <c r="G1475" s="330"/>
      <c r="H1475" s="330"/>
      <c r="I1475" s="330"/>
      <c r="J1475" s="330"/>
      <c r="K1475" s="196"/>
      <c r="L1475" s="1118"/>
      <c r="M1475" s="1119"/>
      <c r="N1475" s="1118"/>
      <c r="O1475" s="1119"/>
      <c r="P1475" s="184"/>
      <c r="Q1475" s="184"/>
      <c r="R1475" s="184"/>
      <c r="S1475" s="175"/>
      <c r="T1475" s="175"/>
      <c r="U1475" s="175"/>
      <c r="V1475" s="175"/>
      <c r="W1475" s="175"/>
      <c r="X1475" s="175"/>
      <c r="Y1475" s="175"/>
      <c r="Z1475" s="175"/>
      <c r="AA1475" s="175"/>
      <c r="AB1475" s="175"/>
      <c r="AC1475" s="175"/>
      <c r="AD1475" s="330"/>
      <c r="AE1475" s="330"/>
      <c r="AF1475" s="330"/>
      <c r="AG1475" s="330"/>
      <c r="AH1475" s="330"/>
      <c r="AI1475" s="173"/>
      <c r="AJ1475" s="173"/>
      <c r="AK1475" s="173"/>
      <c r="AL1475" s="173"/>
      <c r="AM1475" s="330"/>
      <c r="AN1475" s="330"/>
      <c r="AO1475" s="194"/>
      <c r="AP1475" s="330"/>
      <c r="AQ1475" s="330"/>
    </row>
    <row r="1476" spans="2:43">
      <c r="B1476" s="330"/>
      <c r="C1476" s="330"/>
      <c r="D1476" s="330"/>
      <c r="E1476" s="330"/>
      <c r="F1476" s="330"/>
      <c r="G1476" s="330"/>
      <c r="H1476" s="330"/>
      <c r="I1476" s="330"/>
      <c r="J1476" s="330"/>
      <c r="K1476" s="196"/>
      <c r="L1476" s="1118"/>
      <c r="M1476" s="1119"/>
      <c r="N1476" s="1118"/>
      <c r="O1476" s="1119"/>
      <c r="P1476" s="184"/>
      <c r="Q1476" s="184"/>
      <c r="R1476" s="184"/>
      <c r="S1476" s="175"/>
      <c r="T1476" s="175"/>
      <c r="U1476" s="175"/>
      <c r="V1476" s="175"/>
      <c r="W1476" s="175"/>
      <c r="X1476" s="175"/>
      <c r="Y1476" s="175"/>
      <c r="Z1476" s="175"/>
      <c r="AA1476" s="175"/>
      <c r="AB1476" s="175"/>
      <c r="AC1476" s="175"/>
      <c r="AD1476" s="330"/>
      <c r="AE1476" s="330"/>
      <c r="AF1476" s="330"/>
      <c r="AG1476" s="330"/>
      <c r="AH1476" s="330"/>
      <c r="AI1476" s="173"/>
      <c r="AJ1476" s="173"/>
      <c r="AK1476" s="173"/>
      <c r="AL1476" s="173"/>
      <c r="AM1476" s="330"/>
      <c r="AN1476" s="330"/>
      <c r="AO1476" s="194"/>
      <c r="AP1476" s="330"/>
      <c r="AQ1476" s="330"/>
    </row>
    <row r="1477" spans="2:43">
      <c r="B1477" s="330"/>
      <c r="C1477" s="330"/>
      <c r="D1477" s="330"/>
      <c r="E1477" s="330"/>
      <c r="F1477" s="330"/>
      <c r="G1477" s="330"/>
      <c r="H1477" s="330"/>
      <c r="I1477" s="330"/>
      <c r="J1477" s="330"/>
      <c r="K1477" s="196"/>
      <c r="L1477" s="1118"/>
      <c r="M1477" s="1119"/>
      <c r="N1477" s="1118"/>
      <c r="O1477" s="1119"/>
      <c r="P1477" s="184"/>
      <c r="Q1477" s="184"/>
      <c r="R1477" s="184"/>
      <c r="S1477" s="175"/>
      <c r="T1477" s="175"/>
      <c r="U1477" s="175"/>
      <c r="V1477" s="175"/>
      <c r="W1477" s="175"/>
      <c r="X1477" s="175"/>
      <c r="Y1477" s="175"/>
      <c r="Z1477" s="175"/>
      <c r="AA1477" s="175"/>
      <c r="AB1477" s="175"/>
      <c r="AC1477" s="175"/>
      <c r="AD1477" s="330"/>
      <c r="AE1477" s="330"/>
      <c r="AF1477" s="330"/>
      <c r="AG1477" s="330"/>
      <c r="AH1477" s="330"/>
      <c r="AI1477" s="173"/>
      <c r="AJ1477" s="173"/>
      <c r="AK1477" s="173"/>
      <c r="AL1477" s="173"/>
      <c r="AM1477" s="330"/>
      <c r="AN1477" s="330"/>
      <c r="AO1477" s="194"/>
      <c r="AP1477" s="330"/>
      <c r="AQ1477" s="330"/>
    </row>
    <row r="1478" spans="2:43">
      <c r="B1478" s="330"/>
      <c r="C1478" s="330"/>
      <c r="D1478" s="330"/>
      <c r="E1478" s="330"/>
      <c r="F1478" s="330"/>
      <c r="G1478" s="330"/>
      <c r="H1478" s="330"/>
      <c r="I1478" s="330"/>
      <c r="J1478" s="330"/>
      <c r="K1478" s="196"/>
      <c r="L1478" s="1118"/>
      <c r="M1478" s="1119"/>
      <c r="N1478" s="1118"/>
      <c r="O1478" s="1119"/>
      <c r="P1478" s="184"/>
      <c r="Q1478" s="184"/>
      <c r="R1478" s="184"/>
      <c r="S1478" s="175"/>
      <c r="T1478" s="175"/>
      <c r="U1478" s="175"/>
      <c r="V1478" s="175"/>
      <c r="W1478" s="175"/>
      <c r="X1478" s="175"/>
      <c r="Y1478" s="175"/>
      <c r="Z1478" s="175"/>
      <c r="AA1478" s="175"/>
      <c r="AB1478" s="175"/>
      <c r="AC1478" s="175"/>
      <c r="AD1478" s="330"/>
      <c r="AE1478" s="330"/>
      <c r="AF1478" s="330"/>
      <c r="AG1478" s="330"/>
      <c r="AH1478" s="330"/>
      <c r="AI1478" s="173"/>
      <c r="AJ1478" s="173"/>
      <c r="AK1478" s="173"/>
      <c r="AL1478" s="173"/>
      <c r="AM1478" s="330"/>
      <c r="AN1478" s="330"/>
      <c r="AO1478" s="194"/>
      <c r="AP1478" s="330"/>
      <c r="AQ1478" s="330"/>
    </row>
    <row r="1479" spans="2:43">
      <c r="B1479" s="330"/>
      <c r="C1479" s="330"/>
      <c r="D1479" s="330"/>
      <c r="E1479" s="330"/>
      <c r="F1479" s="330"/>
      <c r="G1479" s="330"/>
      <c r="H1479" s="330"/>
      <c r="I1479" s="330"/>
      <c r="J1479" s="330"/>
      <c r="K1479" s="196"/>
      <c r="L1479" s="1118"/>
      <c r="M1479" s="1119"/>
      <c r="N1479" s="1118"/>
      <c r="O1479" s="1119"/>
      <c r="P1479" s="184"/>
      <c r="Q1479" s="184"/>
      <c r="R1479" s="184"/>
      <c r="S1479" s="175"/>
      <c r="T1479" s="175"/>
      <c r="U1479" s="175"/>
      <c r="V1479" s="175"/>
      <c r="W1479" s="175"/>
      <c r="X1479" s="175"/>
      <c r="Y1479" s="175"/>
      <c r="Z1479" s="175"/>
      <c r="AA1479" s="175"/>
      <c r="AB1479" s="175"/>
      <c r="AC1479" s="175"/>
      <c r="AD1479" s="330"/>
      <c r="AE1479" s="330"/>
      <c r="AF1479" s="330"/>
      <c r="AG1479" s="330"/>
      <c r="AH1479" s="330"/>
      <c r="AI1479" s="173"/>
      <c r="AJ1479" s="173"/>
      <c r="AK1479" s="173"/>
      <c r="AL1479" s="173"/>
      <c r="AM1479" s="330"/>
      <c r="AN1479" s="330"/>
      <c r="AO1479" s="194"/>
      <c r="AP1479" s="330"/>
      <c r="AQ1479" s="330"/>
    </row>
    <row r="1480" spans="2:43">
      <c r="B1480" s="330"/>
      <c r="C1480" s="330"/>
      <c r="D1480" s="330"/>
      <c r="E1480" s="330"/>
      <c r="F1480" s="330"/>
      <c r="G1480" s="330"/>
      <c r="H1480" s="330"/>
      <c r="I1480" s="330"/>
      <c r="J1480" s="330"/>
      <c r="K1480" s="196"/>
      <c r="L1480" s="1118"/>
      <c r="M1480" s="1119"/>
      <c r="N1480" s="1118"/>
      <c r="O1480" s="1119"/>
      <c r="P1480" s="184"/>
      <c r="Q1480" s="184"/>
      <c r="R1480" s="184"/>
      <c r="S1480" s="175"/>
      <c r="T1480" s="175"/>
      <c r="U1480" s="175"/>
      <c r="V1480" s="175"/>
      <c r="W1480" s="175"/>
      <c r="X1480" s="175"/>
      <c r="Y1480" s="175"/>
      <c r="Z1480" s="175"/>
      <c r="AA1480" s="175"/>
      <c r="AB1480" s="175"/>
      <c r="AC1480" s="175"/>
      <c r="AD1480" s="330"/>
      <c r="AE1480" s="330"/>
      <c r="AF1480" s="330"/>
      <c r="AG1480" s="330"/>
      <c r="AH1480" s="330"/>
      <c r="AI1480" s="173"/>
      <c r="AJ1480" s="173"/>
      <c r="AK1480" s="173"/>
      <c r="AL1480" s="173"/>
      <c r="AM1480" s="330"/>
      <c r="AN1480" s="330"/>
      <c r="AO1480" s="194"/>
      <c r="AP1480" s="330"/>
      <c r="AQ1480" s="330"/>
    </row>
    <row r="1481" spans="2:43">
      <c r="B1481" s="330"/>
      <c r="C1481" s="330"/>
      <c r="D1481" s="330"/>
      <c r="E1481" s="330"/>
      <c r="F1481" s="330"/>
      <c r="G1481" s="330"/>
      <c r="H1481" s="330"/>
      <c r="I1481" s="330"/>
      <c r="J1481" s="330"/>
      <c r="K1481" s="196"/>
      <c r="L1481" s="1118"/>
      <c r="M1481" s="1119"/>
      <c r="N1481" s="1118"/>
      <c r="O1481" s="1119"/>
      <c r="P1481" s="184"/>
      <c r="Q1481" s="184"/>
      <c r="R1481" s="184"/>
      <c r="S1481" s="175"/>
      <c r="T1481" s="175"/>
      <c r="U1481" s="175"/>
      <c r="V1481" s="175"/>
      <c r="W1481" s="175"/>
      <c r="X1481" s="175"/>
      <c r="Y1481" s="175"/>
      <c r="Z1481" s="175"/>
      <c r="AA1481" s="175"/>
      <c r="AB1481" s="175"/>
      <c r="AC1481" s="175"/>
      <c r="AD1481" s="330"/>
      <c r="AE1481" s="330"/>
      <c r="AF1481" s="330"/>
      <c r="AG1481" s="330"/>
      <c r="AH1481" s="330"/>
      <c r="AI1481" s="173"/>
      <c r="AJ1481" s="173"/>
      <c r="AK1481" s="173"/>
      <c r="AL1481" s="173"/>
      <c r="AM1481" s="330"/>
      <c r="AN1481" s="330"/>
      <c r="AO1481" s="194"/>
      <c r="AP1481" s="330"/>
      <c r="AQ1481" s="330"/>
    </row>
    <row r="1482" spans="2:43">
      <c r="B1482" s="330"/>
      <c r="C1482" s="330"/>
      <c r="D1482" s="330"/>
      <c r="E1482" s="330"/>
      <c r="F1482" s="330"/>
      <c r="G1482" s="330"/>
      <c r="H1482" s="330"/>
      <c r="I1482" s="330"/>
      <c r="J1482" s="330"/>
      <c r="K1482" s="196"/>
      <c r="L1482" s="1118"/>
      <c r="M1482" s="1119"/>
      <c r="N1482" s="1118"/>
      <c r="O1482" s="1119"/>
      <c r="P1482" s="184"/>
      <c r="Q1482" s="184"/>
      <c r="R1482" s="184"/>
      <c r="S1482" s="175"/>
      <c r="T1482" s="175"/>
      <c r="U1482" s="175"/>
      <c r="V1482" s="175"/>
      <c r="W1482" s="175"/>
      <c r="X1482" s="175"/>
      <c r="Y1482" s="175"/>
      <c r="Z1482" s="175"/>
      <c r="AA1482" s="175"/>
      <c r="AB1482" s="175"/>
      <c r="AC1482" s="175"/>
      <c r="AD1482" s="330"/>
      <c r="AE1482" s="330"/>
      <c r="AF1482" s="330"/>
      <c r="AG1482" s="330"/>
      <c r="AH1482" s="330"/>
      <c r="AI1482" s="173"/>
      <c r="AJ1482" s="173"/>
      <c r="AK1482" s="173"/>
      <c r="AL1482" s="173"/>
      <c r="AM1482" s="330"/>
      <c r="AN1482" s="330"/>
      <c r="AO1482" s="194"/>
      <c r="AP1482" s="330"/>
      <c r="AQ1482" s="330"/>
    </row>
    <row r="1483" spans="2:43">
      <c r="B1483" s="330"/>
      <c r="C1483" s="330"/>
      <c r="D1483" s="330"/>
      <c r="E1483" s="330"/>
      <c r="F1483" s="330"/>
      <c r="G1483" s="330"/>
      <c r="H1483" s="330"/>
      <c r="I1483" s="330"/>
      <c r="J1483" s="330"/>
      <c r="K1483" s="196"/>
      <c r="L1483" s="1118"/>
      <c r="M1483" s="1119"/>
      <c r="N1483" s="1118"/>
      <c r="O1483" s="1119"/>
      <c r="P1483" s="184"/>
      <c r="Q1483" s="184"/>
      <c r="R1483" s="184"/>
      <c r="S1483" s="175"/>
      <c r="T1483" s="175"/>
      <c r="U1483" s="175"/>
      <c r="V1483" s="175"/>
      <c r="W1483" s="175"/>
      <c r="X1483" s="175"/>
      <c r="Y1483" s="175"/>
      <c r="Z1483" s="175"/>
      <c r="AA1483" s="175"/>
      <c r="AB1483" s="175"/>
      <c r="AC1483" s="175"/>
      <c r="AD1483" s="330"/>
      <c r="AE1483" s="330"/>
      <c r="AF1483" s="330"/>
      <c r="AG1483" s="330"/>
      <c r="AH1483" s="330"/>
      <c r="AI1483" s="173"/>
      <c r="AJ1483" s="173"/>
      <c r="AK1483" s="173"/>
      <c r="AL1483" s="173"/>
      <c r="AM1483" s="330"/>
      <c r="AN1483" s="330"/>
      <c r="AO1483" s="194"/>
      <c r="AP1483" s="330"/>
      <c r="AQ1483" s="330"/>
    </row>
    <row r="1484" spans="2:43">
      <c r="B1484" s="330"/>
      <c r="C1484" s="330"/>
      <c r="D1484" s="330"/>
      <c r="E1484" s="330"/>
      <c r="F1484" s="330"/>
      <c r="G1484" s="330"/>
      <c r="H1484" s="330"/>
      <c r="I1484" s="330"/>
      <c r="J1484" s="330"/>
      <c r="K1484" s="196"/>
      <c r="L1484" s="1118"/>
      <c r="M1484" s="1119"/>
      <c r="N1484" s="1118"/>
      <c r="O1484" s="1119"/>
      <c r="P1484" s="184"/>
      <c r="Q1484" s="184"/>
      <c r="R1484" s="184"/>
      <c r="S1484" s="175"/>
      <c r="T1484" s="175"/>
      <c r="U1484" s="175"/>
      <c r="V1484" s="175"/>
      <c r="W1484" s="175"/>
      <c r="X1484" s="175"/>
      <c r="Y1484" s="175"/>
      <c r="Z1484" s="175"/>
      <c r="AA1484" s="175"/>
      <c r="AB1484" s="175"/>
      <c r="AC1484" s="175"/>
      <c r="AD1484" s="330"/>
      <c r="AE1484" s="330"/>
      <c r="AF1484" s="330"/>
      <c r="AG1484" s="330"/>
      <c r="AH1484" s="330"/>
      <c r="AI1484" s="173"/>
      <c r="AJ1484" s="173"/>
      <c r="AK1484" s="173"/>
      <c r="AL1484" s="173"/>
      <c r="AM1484" s="330"/>
      <c r="AN1484" s="330"/>
      <c r="AO1484" s="194"/>
      <c r="AP1484" s="330"/>
      <c r="AQ1484" s="330"/>
    </row>
    <row r="1485" spans="2:43">
      <c r="B1485" s="330"/>
      <c r="C1485" s="330"/>
      <c r="D1485" s="330"/>
      <c r="E1485" s="330"/>
      <c r="F1485" s="330"/>
      <c r="G1485" s="330"/>
      <c r="H1485" s="330"/>
      <c r="I1485" s="330"/>
      <c r="J1485" s="330"/>
      <c r="K1485" s="196"/>
      <c r="L1485" s="1118"/>
      <c r="M1485" s="1119"/>
      <c r="N1485" s="1118"/>
      <c r="O1485" s="1119"/>
      <c r="P1485" s="184"/>
      <c r="Q1485" s="184"/>
      <c r="R1485" s="184"/>
      <c r="S1485" s="175"/>
      <c r="T1485" s="175"/>
      <c r="U1485" s="175"/>
      <c r="V1485" s="175"/>
      <c r="W1485" s="175"/>
      <c r="X1485" s="175"/>
      <c r="Y1485" s="175"/>
      <c r="Z1485" s="175"/>
      <c r="AA1485" s="175"/>
      <c r="AB1485" s="175"/>
      <c r="AC1485" s="175"/>
      <c r="AD1485" s="330"/>
      <c r="AE1485" s="330"/>
      <c r="AF1485" s="330"/>
      <c r="AG1485" s="330"/>
      <c r="AH1485" s="330"/>
      <c r="AI1485" s="173"/>
      <c r="AJ1485" s="173"/>
      <c r="AK1485" s="173"/>
      <c r="AL1485" s="173"/>
      <c r="AM1485" s="330"/>
      <c r="AN1485" s="330"/>
      <c r="AO1485" s="194"/>
      <c r="AP1485" s="330"/>
      <c r="AQ1485" s="330"/>
    </row>
    <row r="1486" spans="2:43">
      <c r="B1486" s="330"/>
      <c r="C1486" s="330"/>
      <c r="D1486" s="330"/>
      <c r="E1486" s="330"/>
      <c r="F1486" s="330"/>
      <c r="G1486" s="330"/>
      <c r="H1486" s="330"/>
      <c r="I1486" s="330"/>
      <c r="J1486" s="330"/>
      <c r="K1486" s="196"/>
      <c r="L1486" s="1118"/>
      <c r="M1486" s="1119"/>
      <c r="N1486" s="1118"/>
      <c r="O1486" s="1119"/>
      <c r="P1486" s="184"/>
      <c r="Q1486" s="184"/>
      <c r="R1486" s="184"/>
      <c r="S1486" s="175"/>
      <c r="T1486" s="175"/>
      <c r="U1486" s="175"/>
      <c r="V1486" s="175"/>
      <c r="W1486" s="175"/>
      <c r="X1486" s="175"/>
      <c r="Y1486" s="175"/>
      <c r="Z1486" s="175"/>
      <c r="AA1486" s="175"/>
      <c r="AB1486" s="175"/>
      <c r="AC1486" s="175"/>
      <c r="AD1486" s="330"/>
      <c r="AE1486" s="330"/>
      <c r="AF1486" s="330"/>
      <c r="AG1486" s="330"/>
      <c r="AH1486" s="330"/>
      <c r="AI1486" s="173"/>
      <c r="AJ1486" s="173"/>
      <c r="AK1486" s="173"/>
      <c r="AL1486" s="173"/>
      <c r="AM1486" s="330"/>
      <c r="AN1486" s="330"/>
      <c r="AO1486" s="194"/>
      <c r="AP1486" s="330"/>
      <c r="AQ1486" s="330"/>
    </row>
    <row r="1487" spans="2:43">
      <c r="B1487" s="330"/>
      <c r="C1487" s="330"/>
      <c r="D1487" s="330"/>
      <c r="E1487" s="330"/>
      <c r="F1487" s="330"/>
      <c r="G1487" s="330"/>
      <c r="H1487" s="330"/>
      <c r="I1487" s="330"/>
      <c r="J1487" s="330"/>
      <c r="K1487" s="196"/>
      <c r="L1487" s="1118"/>
      <c r="M1487" s="1119"/>
      <c r="N1487" s="1118"/>
      <c r="O1487" s="1119"/>
      <c r="P1487" s="184"/>
      <c r="Q1487" s="184"/>
      <c r="R1487" s="184"/>
      <c r="S1487" s="175"/>
      <c r="T1487" s="175"/>
      <c r="U1487" s="175"/>
      <c r="V1487" s="175"/>
      <c r="W1487" s="175"/>
      <c r="X1487" s="175"/>
      <c r="Y1487" s="175"/>
      <c r="Z1487" s="175"/>
      <c r="AA1487" s="175"/>
      <c r="AB1487" s="175"/>
      <c r="AC1487" s="175"/>
      <c r="AD1487" s="330"/>
      <c r="AE1487" s="330"/>
      <c r="AF1487" s="330"/>
      <c r="AG1487" s="330"/>
      <c r="AH1487" s="330"/>
      <c r="AI1487" s="173"/>
      <c r="AJ1487" s="173"/>
      <c r="AK1487" s="173"/>
      <c r="AL1487" s="173"/>
      <c r="AM1487" s="330"/>
      <c r="AN1487" s="330"/>
      <c r="AO1487" s="194"/>
      <c r="AP1487" s="330"/>
      <c r="AQ1487" s="330"/>
    </row>
    <row r="1488" spans="2:43">
      <c r="B1488" s="330"/>
      <c r="C1488" s="330"/>
      <c r="D1488" s="330"/>
      <c r="E1488" s="330"/>
      <c r="F1488" s="330"/>
      <c r="G1488" s="330"/>
      <c r="H1488" s="330"/>
      <c r="I1488" s="330"/>
      <c r="J1488" s="330"/>
      <c r="K1488" s="196"/>
      <c r="L1488" s="1118"/>
      <c r="M1488" s="1119"/>
      <c r="N1488" s="1118"/>
      <c r="O1488" s="1119"/>
      <c r="P1488" s="184"/>
      <c r="Q1488" s="184"/>
      <c r="R1488" s="184"/>
      <c r="S1488" s="175"/>
      <c r="T1488" s="175"/>
      <c r="U1488" s="175"/>
      <c r="V1488" s="175"/>
      <c r="W1488" s="175"/>
      <c r="X1488" s="175"/>
      <c r="Y1488" s="175"/>
      <c r="Z1488" s="175"/>
      <c r="AA1488" s="175"/>
      <c r="AB1488" s="175"/>
      <c r="AC1488" s="175"/>
      <c r="AD1488" s="330"/>
      <c r="AE1488" s="330"/>
      <c r="AF1488" s="330"/>
      <c r="AG1488" s="330"/>
      <c r="AH1488" s="330"/>
      <c r="AI1488" s="173"/>
      <c r="AJ1488" s="173"/>
      <c r="AK1488" s="173"/>
      <c r="AL1488" s="173"/>
      <c r="AM1488" s="330"/>
      <c r="AN1488" s="330"/>
      <c r="AO1488" s="194"/>
      <c r="AP1488" s="330"/>
      <c r="AQ1488" s="330"/>
    </row>
    <row r="1489" spans="2:43">
      <c r="B1489" s="330"/>
      <c r="C1489" s="330"/>
      <c r="D1489" s="330"/>
      <c r="E1489" s="330"/>
      <c r="F1489" s="330"/>
      <c r="G1489" s="330"/>
      <c r="H1489" s="330"/>
      <c r="I1489" s="330"/>
      <c r="J1489" s="330"/>
      <c r="K1489" s="196"/>
      <c r="L1489" s="1118"/>
      <c r="M1489" s="1119"/>
      <c r="N1489" s="1118"/>
      <c r="O1489" s="1119"/>
      <c r="P1489" s="184"/>
      <c r="Q1489" s="184"/>
      <c r="R1489" s="184"/>
      <c r="S1489" s="175"/>
      <c r="T1489" s="175"/>
      <c r="U1489" s="175"/>
      <c r="V1489" s="175"/>
      <c r="W1489" s="175"/>
      <c r="X1489" s="175"/>
      <c r="Y1489" s="175"/>
      <c r="Z1489" s="175"/>
      <c r="AA1489" s="175"/>
      <c r="AB1489" s="175"/>
      <c r="AC1489" s="175"/>
      <c r="AD1489" s="330"/>
      <c r="AE1489" s="330"/>
      <c r="AF1489" s="330"/>
      <c r="AG1489" s="330"/>
      <c r="AH1489" s="330"/>
      <c r="AI1489" s="173"/>
      <c r="AJ1489" s="173"/>
      <c r="AK1489" s="173"/>
      <c r="AL1489" s="173"/>
      <c r="AM1489" s="330"/>
      <c r="AN1489" s="330"/>
      <c r="AO1489" s="194"/>
      <c r="AP1489" s="330"/>
      <c r="AQ1489" s="330"/>
    </row>
    <row r="1490" spans="2:43">
      <c r="B1490" s="330"/>
      <c r="C1490" s="330"/>
      <c r="D1490" s="330"/>
      <c r="E1490" s="330"/>
      <c r="F1490" s="330"/>
      <c r="G1490" s="330"/>
      <c r="H1490" s="330"/>
      <c r="I1490" s="330"/>
      <c r="J1490" s="330"/>
      <c r="K1490" s="196"/>
      <c r="L1490" s="1118"/>
      <c r="M1490" s="1119"/>
      <c r="N1490" s="1118"/>
      <c r="O1490" s="1119"/>
      <c r="P1490" s="184"/>
      <c r="Q1490" s="184"/>
      <c r="R1490" s="184"/>
      <c r="S1490" s="175"/>
      <c r="T1490" s="175"/>
      <c r="U1490" s="175"/>
      <c r="V1490" s="175"/>
      <c r="W1490" s="175"/>
      <c r="X1490" s="175"/>
      <c r="Y1490" s="175"/>
      <c r="Z1490" s="175"/>
      <c r="AA1490" s="175"/>
      <c r="AB1490" s="175"/>
      <c r="AC1490" s="175"/>
      <c r="AD1490" s="330"/>
      <c r="AE1490" s="330"/>
      <c r="AF1490" s="330"/>
      <c r="AG1490" s="330"/>
      <c r="AH1490" s="330"/>
      <c r="AI1490" s="173"/>
      <c r="AJ1490" s="173"/>
      <c r="AK1490" s="173"/>
      <c r="AL1490" s="173"/>
      <c r="AM1490" s="330"/>
      <c r="AN1490" s="330"/>
      <c r="AO1490" s="194"/>
      <c r="AP1490" s="330"/>
      <c r="AQ1490" s="330"/>
    </row>
    <row r="1491" spans="2:43">
      <c r="B1491" s="330"/>
      <c r="C1491" s="330"/>
      <c r="D1491" s="330"/>
      <c r="E1491" s="330"/>
      <c r="F1491" s="330"/>
      <c r="G1491" s="330"/>
      <c r="H1491" s="330"/>
      <c r="I1491" s="330"/>
      <c r="J1491" s="330"/>
      <c r="K1491" s="196"/>
      <c r="L1491" s="1118"/>
      <c r="M1491" s="1119"/>
      <c r="N1491" s="1118"/>
      <c r="O1491" s="1119"/>
      <c r="P1491" s="184"/>
      <c r="Q1491" s="184"/>
      <c r="R1491" s="184"/>
      <c r="S1491" s="175"/>
      <c r="T1491" s="175"/>
      <c r="U1491" s="175"/>
      <c r="V1491" s="175"/>
      <c r="W1491" s="175"/>
      <c r="X1491" s="175"/>
      <c r="Y1491" s="175"/>
      <c r="Z1491" s="175"/>
      <c r="AA1491" s="175"/>
      <c r="AB1491" s="175"/>
      <c r="AC1491" s="175"/>
      <c r="AD1491" s="330"/>
      <c r="AE1491" s="330"/>
      <c r="AF1491" s="330"/>
      <c r="AG1491" s="330"/>
      <c r="AH1491" s="330"/>
      <c r="AI1491" s="173"/>
      <c r="AJ1491" s="173"/>
      <c r="AK1491" s="173"/>
      <c r="AL1491" s="173"/>
      <c r="AM1491" s="330"/>
      <c r="AN1491" s="330"/>
      <c r="AO1491" s="194"/>
      <c r="AP1491" s="330"/>
      <c r="AQ1491" s="330"/>
    </row>
    <row r="1492" spans="2:43">
      <c r="B1492" s="330"/>
      <c r="C1492" s="330"/>
      <c r="D1492" s="330"/>
      <c r="E1492" s="330"/>
      <c r="F1492" s="330"/>
      <c r="G1492" s="330"/>
      <c r="H1492" s="330"/>
      <c r="I1492" s="330"/>
      <c r="J1492" s="330"/>
      <c r="K1492" s="196"/>
      <c r="L1492" s="1118"/>
      <c r="M1492" s="1119"/>
      <c r="N1492" s="1118"/>
      <c r="O1492" s="1119"/>
      <c r="P1492" s="184"/>
      <c r="Q1492" s="184"/>
      <c r="R1492" s="184"/>
      <c r="S1492" s="175"/>
      <c r="T1492" s="175"/>
      <c r="U1492" s="175"/>
      <c r="V1492" s="175"/>
      <c r="W1492" s="175"/>
      <c r="X1492" s="175"/>
      <c r="Y1492" s="175"/>
      <c r="Z1492" s="175"/>
      <c r="AA1492" s="175"/>
      <c r="AB1492" s="175"/>
      <c r="AC1492" s="175"/>
      <c r="AD1492" s="330"/>
      <c r="AE1492" s="330"/>
      <c r="AF1492" s="330"/>
      <c r="AG1492" s="330"/>
      <c r="AH1492" s="330"/>
      <c r="AI1492" s="173"/>
      <c r="AJ1492" s="173"/>
      <c r="AK1492" s="173"/>
      <c r="AL1492" s="173"/>
      <c r="AM1492" s="330"/>
      <c r="AN1492" s="330"/>
      <c r="AO1492" s="194"/>
      <c r="AP1492" s="330"/>
      <c r="AQ1492" s="330"/>
    </row>
    <row r="1493" spans="2:43">
      <c r="B1493" s="330"/>
      <c r="C1493" s="330"/>
      <c r="D1493" s="330"/>
      <c r="E1493" s="330"/>
      <c r="F1493" s="330"/>
      <c r="G1493" s="330"/>
      <c r="H1493" s="330"/>
      <c r="I1493" s="330"/>
      <c r="J1493" s="330"/>
      <c r="K1493" s="196"/>
      <c r="L1493" s="1118"/>
      <c r="M1493" s="1119"/>
      <c r="N1493" s="1118"/>
      <c r="O1493" s="1119"/>
      <c r="P1493" s="184"/>
      <c r="Q1493" s="184"/>
      <c r="R1493" s="184"/>
      <c r="S1493" s="175"/>
      <c r="T1493" s="175"/>
      <c r="U1493" s="175"/>
      <c r="V1493" s="175"/>
      <c r="W1493" s="175"/>
      <c r="X1493" s="175"/>
      <c r="Y1493" s="175"/>
      <c r="Z1493" s="175"/>
      <c r="AA1493" s="175"/>
      <c r="AB1493" s="175"/>
      <c r="AC1493" s="175"/>
      <c r="AD1493" s="330"/>
      <c r="AE1493" s="330"/>
      <c r="AF1493" s="330"/>
      <c r="AG1493" s="330"/>
      <c r="AH1493" s="330"/>
      <c r="AI1493" s="173"/>
      <c r="AJ1493" s="173"/>
      <c r="AK1493" s="173"/>
      <c r="AL1493" s="173"/>
      <c r="AM1493" s="330"/>
      <c r="AN1493" s="330"/>
      <c r="AO1493" s="194"/>
      <c r="AP1493" s="330"/>
      <c r="AQ1493" s="330"/>
    </row>
    <row r="1494" spans="2:43">
      <c r="B1494" s="330"/>
      <c r="C1494" s="330"/>
      <c r="D1494" s="330"/>
      <c r="E1494" s="330"/>
      <c r="F1494" s="330"/>
      <c r="G1494" s="330"/>
      <c r="H1494" s="330"/>
      <c r="I1494" s="330"/>
      <c r="J1494" s="330"/>
      <c r="K1494" s="196"/>
      <c r="L1494" s="1118"/>
      <c r="M1494" s="1119"/>
      <c r="N1494" s="1118"/>
      <c r="O1494" s="1119"/>
      <c r="P1494" s="184"/>
      <c r="Q1494" s="184"/>
      <c r="R1494" s="184"/>
      <c r="S1494" s="175"/>
      <c r="T1494" s="175"/>
      <c r="U1494" s="175"/>
      <c r="V1494" s="175"/>
      <c r="W1494" s="175"/>
      <c r="X1494" s="175"/>
      <c r="Y1494" s="175"/>
      <c r="Z1494" s="175"/>
      <c r="AA1494" s="175"/>
      <c r="AB1494" s="175"/>
      <c r="AC1494" s="175"/>
      <c r="AD1494" s="330"/>
      <c r="AE1494" s="330"/>
      <c r="AF1494" s="330"/>
      <c r="AG1494" s="330"/>
      <c r="AH1494" s="330"/>
      <c r="AI1494" s="173"/>
      <c r="AJ1494" s="173"/>
      <c r="AK1494" s="173"/>
      <c r="AL1494" s="173"/>
      <c r="AM1494" s="330"/>
      <c r="AN1494" s="330"/>
      <c r="AO1494" s="194"/>
      <c r="AP1494" s="330"/>
      <c r="AQ1494" s="330"/>
    </row>
    <row r="1495" spans="2:43">
      <c r="B1495" s="330"/>
      <c r="C1495" s="330"/>
      <c r="D1495" s="330"/>
      <c r="E1495" s="330"/>
      <c r="F1495" s="330"/>
      <c r="G1495" s="330"/>
      <c r="H1495" s="330"/>
      <c r="I1495" s="330"/>
      <c r="J1495" s="330"/>
      <c r="K1495" s="196"/>
      <c r="L1495" s="1118"/>
      <c r="M1495" s="1119"/>
      <c r="N1495" s="1118"/>
      <c r="O1495" s="1119"/>
      <c r="P1495" s="184"/>
      <c r="Q1495" s="184"/>
      <c r="R1495" s="184"/>
      <c r="S1495" s="175"/>
      <c r="T1495" s="175"/>
      <c r="U1495" s="175"/>
      <c r="V1495" s="175"/>
      <c r="W1495" s="175"/>
      <c r="X1495" s="175"/>
      <c r="Y1495" s="175"/>
      <c r="Z1495" s="175"/>
      <c r="AA1495" s="175"/>
      <c r="AB1495" s="175"/>
      <c r="AC1495" s="175"/>
      <c r="AD1495" s="330"/>
      <c r="AE1495" s="330"/>
      <c r="AF1495" s="330"/>
      <c r="AG1495" s="330"/>
      <c r="AH1495" s="330"/>
      <c r="AI1495" s="173"/>
      <c r="AJ1495" s="173"/>
      <c r="AK1495" s="173"/>
      <c r="AL1495" s="173"/>
      <c r="AM1495" s="330"/>
      <c r="AN1495" s="330"/>
      <c r="AO1495" s="194"/>
      <c r="AP1495" s="330"/>
      <c r="AQ1495" s="330"/>
    </row>
    <row r="1496" spans="2:43">
      <c r="B1496" s="330"/>
      <c r="C1496" s="330"/>
      <c r="D1496" s="330"/>
      <c r="E1496" s="330"/>
      <c r="F1496" s="330"/>
      <c r="G1496" s="330"/>
      <c r="H1496" s="330"/>
      <c r="I1496" s="330"/>
      <c r="J1496" s="330"/>
      <c r="K1496" s="196"/>
      <c r="L1496" s="1118"/>
      <c r="M1496" s="1119"/>
      <c r="N1496" s="1118"/>
      <c r="O1496" s="1119"/>
      <c r="P1496" s="184"/>
      <c r="Q1496" s="184"/>
      <c r="R1496" s="184"/>
      <c r="S1496" s="175"/>
      <c r="T1496" s="175"/>
      <c r="U1496" s="175"/>
      <c r="V1496" s="175"/>
      <c r="W1496" s="175"/>
      <c r="X1496" s="175"/>
      <c r="Y1496" s="175"/>
      <c r="Z1496" s="175"/>
      <c r="AA1496" s="175"/>
      <c r="AB1496" s="175"/>
      <c r="AC1496" s="175"/>
      <c r="AD1496" s="330"/>
      <c r="AE1496" s="330"/>
      <c r="AF1496" s="330"/>
      <c r="AG1496" s="330"/>
      <c r="AH1496" s="330"/>
      <c r="AI1496" s="173"/>
      <c r="AJ1496" s="173"/>
      <c r="AK1496" s="173"/>
      <c r="AL1496" s="173"/>
      <c r="AM1496" s="330"/>
      <c r="AN1496" s="330"/>
      <c r="AO1496" s="194"/>
      <c r="AP1496" s="330"/>
      <c r="AQ1496" s="330"/>
    </row>
    <row r="1497" spans="2:43">
      <c r="B1497" s="330"/>
      <c r="C1497" s="330"/>
      <c r="D1497" s="330"/>
      <c r="E1497" s="330"/>
      <c r="F1497" s="330"/>
      <c r="G1497" s="330"/>
      <c r="H1497" s="330"/>
      <c r="I1497" s="330"/>
      <c r="J1497" s="330"/>
      <c r="K1497" s="196"/>
      <c r="L1497" s="1118"/>
      <c r="M1497" s="1119"/>
      <c r="N1497" s="1118"/>
      <c r="O1497" s="1119"/>
      <c r="P1497" s="184"/>
      <c r="Q1497" s="184"/>
      <c r="R1497" s="184"/>
      <c r="S1497" s="175"/>
      <c r="T1497" s="175"/>
      <c r="U1497" s="175"/>
      <c r="V1497" s="175"/>
      <c r="W1497" s="175"/>
      <c r="X1497" s="175"/>
      <c r="Y1497" s="175"/>
      <c r="Z1497" s="175"/>
      <c r="AA1497" s="175"/>
      <c r="AB1497" s="175"/>
      <c r="AC1497" s="175"/>
      <c r="AD1497" s="330"/>
      <c r="AE1497" s="330"/>
      <c r="AF1497" s="330"/>
      <c r="AG1497" s="330"/>
      <c r="AH1497" s="330"/>
      <c r="AI1497" s="173"/>
      <c r="AJ1497" s="173"/>
      <c r="AK1497" s="173"/>
      <c r="AL1497" s="173"/>
      <c r="AM1497" s="330"/>
      <c r="AN1497" s="330"/>
      <c r="AO1497" s="194"/>
      <c r="AP1497" s="330"/>
      <c r="AQ1497" s="330"/>
    </row>
    <row r="1498" spans="2:43">
      <c r="B1498" s="330"/>
      <c r="C1498" s="330"/>
      <c r="D1498" s="330"/>
      <c r="E1498" s="330"/>
      <c r="F1498" s="330"/>
      <c r="G1498" s="330"/>
      <c r="H1498" s="330"/>
      <c r="I1498" s="330"/>
      <c r="J1498" s="330"/>
      <c r="K1498" s="196"/>
      <c r="L1498" s="1118"/>
      <c r="M1498" s="1119"/>
      <c r="N1498" s="1118"/>
      <c r="O1498" s="1119"/>
      <c r="P1498" s="184"/>
      <c r="Q1498" s="184"/>
      <c r="R1498" s="184"/>
      <c r="S1498" s="175"/>
      <c r="T1498" s="175"/>
      <c r="U1498" s="175"/>
      <c r="V1498" s="175"/>
      <c r="W1498" s="175"/>
      <c r="X1498" s="175"/>
      <c r="Y1498" s="175"/>
      <c r="Z1498" s="175"/>
      <c r="AA1498" s="175"/>
      <c r="AB1498" s="175"/>
      <c r="AC1498" s="175"/>
      <c r="AD1498" s="330"/>
      <c r="AE1498" s="330"/>
      <c r="AF1498" s="330"/>
      <c r="AG1498" s="330"/>
      <c r="AH1498" s="330"/>
      <c r="AI1498" s="173"/>
      <c r="AJ1498" s="173"/>
      <c r="AK1498" s="173"/>
      <c r="AL1498" s="173"/>
      <c r="AM1498" s="330"/>
      <c r="AN1498" s="330"/>
      <c r="AO1498" s="194"/>
      <c r="AP1498" s="330"/>
      <c r="AQ1498" s="330"/>
    </row>
    <row r="1499" spans="2:43">
      <c r="B1499" s="330"/>
      <c r="C1499" s="330"/>
      <c r="D1499" s="330"/>
      <c r="E1499" s="330"/>
      <c r="F1499" s="330"/>
      <c r="G1499" s="330"/>
      <c r="H1499" s="330"/>
      <c r="I1499" s="330"/>
      <c r="J1499" s="330"/>
      <c r="K1499" s="196"/>
      <c r="L1499" s="1118"/>
      <c r="M1499" s="1119"/>
      <c r="N1499" s="1118"/>
      <c r="O1499" s="1119"/>
      <c r="P1499" s="184"/>
      <c r="Q1499" s="184"/>
      <c r="R1499" s="184"/>
      <c r="S1499" s="175"/>
      <c r="T1499" s="175"/>
      <c r="U1499" s="175"/>
      <c r="V1499" s="175"/>
      <c r="W1499" s="175"/>
      <c r="X1499" s="175"/>
      <c r="Y1499" s="175"/>
      <c r="Z1499" s="175"/>
      <c r="AA1499" s="175"/>
      <c r="AB1499" s="175"/>
      <c r="AC1499" s="175"/>
      <c r="AD1499" s="330"/>
      <c r="AE1499" s="330"/>
      <c r="AF1499" s="330"/>
      <c r="AG1499" s="330"/>
      <c r="AH1499" s="330"/>
      <c r="AI1499" s="173"/>
      <c r="AJ1499" s="173"/>
      <c r="AK1499" s="173"/>
      <c r="AL1499" s="173"/>
      <c r="AM1499" s="330"/>
      <c r="AN1499" s="330"/>
      <c r="AO1499" s="194"/>
      <c r="AP1499" s="330"/>
      <c r="AQ1499" s="330"/>
    </row>
    <row r="1500" spans="2:43">
      <c r="B1500" s="330"/>
      <c r="C1500" s="330"/>
      <c r="D1500" s="330"/>
      <c r="E1500" s="330"/>
      <c r="F1500" s="330"/>
      <c r="G1500" s="330"/>
      <c r="H1500" s="330"/>
      <c r="I1500" s="330"/>
      <c r="J1500" s="330"/>
      <c r="K1500" s="196"/>
      <c r="L1500" s="1118"/>
      <c r="M1500" s="1119"/>
      <c r="N1500" s="1118"/>
      <c r="O1500" s="1119"/>
      <c r="P1500" s="184"/>
      <c r="Q1500" s="184"/>
      <c r="R1500" s="184"/>
      <c r="S1500" s="175"/>
      <c r="T1500" s="175"/>
      <c r="U1500" s="175"/>
      <c r="V1500" s="175"/>
      <c r="W1500" s="175"/>
      <c r="X1500" s="175"/>
      <c r="Y1500" s="175"/>
      <c r="Z1500" s="175"/>
      <c r="AA1500" s="175"/>
      <c r="AB1500" s="175"/>
      <c r="AC1500" s="175"/>
      <c r="AD1500" s="330"/>
      <c r="AE1500" s="330"/>
      <c r="AF1500" s="330"/>
      <c r="AG1500" s="330"/>
      <c r="AH1500" s="330"/>
      <c r="AI1500" s="173"/>
      <c r="AJ1500" s="173"/>
      <c r="AK1500" s="173"/>
      <c r="AL1500" s="173"/>
      <c r="AM1500" s="330"/>
      <c r="AN1500" s="330"/>
      <c r="AO1500" s="194"/>
      <c r="AP1500" s="330"/>
      <c r="AQ1500" s="330"/>
    </row>
    <row r="1501" spans="2:43">
      <c r="B1501" s="330"/>
      <c r="C1501" s="330"/>
      <c r="D1501" s="330"/>
      <c r="E1501" s="330"/>
      <c r="F1501" s="330"/>
      <c r="G1501" s="330"/>
      <c r="H1501" s="330"/>
      <c r="I1501" s="330"/>
      <c r="J1501" s="330"/>
      <c r="K1501" s="196"/>
      <c r="L1501" s="1118"/>
      <c r="M1501" s="1119"/>
      <c r="N1501" s="1118"/>
      <c r="O1501" s="1119"/>
      <c r="P1501" s="184"/>
      <c r="Q1501" s="184"/>
      <c r="R1501" s="184"/>
      <c r="S1501" s="175"/>
      <c r="T1501" s="175"/>
      <c r="U1501" s="175"/>
      <c r="V1501" s="175"/>
      <c r="W1501" s="175"/>
      <c r="X1501" s="175"/>
      <c r="Y1501" s="175"/>
      <c r="Z1501" s="175"/>
      <c r="AA1501" s="175"/>
      <c r="AB1501" s="175"/>
      <c r="AC1501" s="175"/>
      <c r="AD1501" s="330"/>
      <c r="AE1501" s="330"/>
      <c r="AF1501" s="330"/>
      <c r="AG1501" s="330"/>
      <c r="AH1501" s="330"/>
      <c r="AI1501" s="173"/>
      <c r="AJ1501" s="173"/>
      <c r="AK1501" s="173"/>
      <c r="AL1501" s="173"/>
      <c r="AM1501" s="330"/>
      <c r="AN1501" s="330"/>
      <c r="AO1501" s="194"/>
      <c r="AP1501" s="330"/>
      <c r="AQ1501" s="330"/>
    </row>
    <row r="1502" spans="2:43">
      <c r="B1502" s="330"/>
      <c r="C1502" s="330"/>
      <c r="D1502" s="330"/>
      <c r="E1502" s="330"/>
      <c r="F1502" s="330"/>
      <c r="G1502" s="330"/>
      <c r="H1502" s="330"/>
      <c r="I1502" s="330"/>
      <c r="J1502" s="330"/>
      <c r="K1502" s="196"/>
      <c r="L1502" s="1118"/>
      <c r="M1502" s="1119"/>
      <c r="N1502" s="1118"/>
      <c r="O1502" s="1119"/>
      <c r="P1502" s="184"/>
      <c r="Q1502" s="184"/>
      <c r="R1502" s="184"/>
      <c r="S1502" s="175"/>
      <c r="T1502" s="175"/>
      <c r="U1502" s="175"/>
      <c r="V1502" s="175"/>
      <c r="W1502" s="175"/>
      <c r="X1502" s="175"/>
      <c r="Y1502" s="175"/>
      <c r="Z1502" s="175"/>
      <c r="AA1502" s="175"/>
      <c r="AB1502" s="175"/>
      <c r="AC1502" s="175"/>
      <c r="AD1502" s="330"/>
      <c r="AE1502" s="330"/>
      <c r="AF1502" s="330"/>
      <c r="AG1502" s="330"/>
      <c r="AH1502" s="330"/>
      <c r="AI1502" s="173"/>
      <c r="AJ1502" s="173"/>
      <c r="AK1502" s="173"/>
      <c r="AL1502" s="173"/>
      <c r="AM1502" s="330"/>
      <c r="AN1502" s="330"/>
      <c r="AO1502" s="194"/>
      <c r="AP1502" s="330"/>
      <c r="AQ1502" s="330"/>
    </row>
    <row r="1503" spans="2:43">
      <c r="B1503" s="330"/>
      <c r="C1503" s="330"/>
      <c r="D1503" s="330"/>
      <c r="E1503" s="330"/>
      <c r="F1503" s="330"/>
      <c r="G1503" s="330"/>
      <c r="H1503" s="330"/>
      <c r="I1503" s="330"/>
      <c r="J1503" s="330"/>
      <c r="K1503" s="196"/>
      <c r="L1503" s="1118"/>
      <c r="M1503" s="1119"/>
      <c r="N1503" s="1118"/>
      <c r="O1503" s="1119"/>
      <c r="P1503" s="184"/>
      <c r="Q1503" s="184"/>
      <c r="R1503" s="184"/>
      <c r="S1503" s="175"/>
      <c r="T1503" s="175"/>
      <c r="U1503" s="175"/>
      <c r="V1503" s="175"/>
      <c r="W1503" s="175"/>
      <c r="X1503" s="175"/>
      <c r="Y1503" s="175"/>
      <c r="Z1503" s="175"/>
      <c r="AA1503" s="175"/>
      <c r="AB1503" s="175"/>
      <c r="AC1503" s="175"/>
      <c r="AD1503" s="330"/>
      <c r="AE1503" s="330"/>
      <c r="AF1503" s="330"/>
      <c r="AG1503" s="330"/>
      <c r="AH1503" s="330"/>
      <c r="AI1503" s="173"/>
      <c r="AJ1503" s="173"/>
      <c r="AK1503" s="173"/>
      <c r="AL1503" s="173"/>
      <c r="AM1503" s="330"/>
      <c r="AN1503" s="330"/>
      <c r="AO1503" s="194"/>
      <c r="AP1503" s="330"/>
      <c r="AQ1503" s="330"/>
    </row>
    <row r="1504" spans="2:43">
      <c r="B1504" s="330"/>
      <c r="C1504" s="330"/>
      <c r="D1504" s="330"/>
      <c r="E1504" s="330"/>
      <c r="F1504" s="330"/>
      <c r="G1504" s="330"/>
      <c r="H1504" s="330"/>
      <c r="I1504" s="330"/>
      <c r="J1504" s="330"/>
      <c r="K1504" s="196"/>
      <c r="L1504" s="1118"/>
      <c r="M1504" s="1119"/>
      <c r="N1504" s="1118"/>
      <c r="O1504" s="1119"/>
      <c r="P1504" s="184"/>
      <c r="Q1504" s="184"/>
      <c r="R1504" s="184"/>
      <c r="S1504" s="175"/>
      <c r="T1504" s="175"/>
      <c r="U1504" s="175"/>
      <c r="V1504" s="175"/>
      <c r="W1504" s="175"/>
      <c r="X1504" s="175"/>
      <c r="Y1504" s="175"/>
      <c r="Z1504" s="175"/>
      <c r="AA1504" s="175"/>
      <c r="AB1504" s="175"/>
      <c r="AC1504" s="175"/>
      <c r="AD1504" s="330"/>
      <c r="AE1504" s="330"/>
      <c r="AF1504" s="330"/>
      <c r="AG1504" s="330"/>
      <c r="AH1504" s="330"/>
      <c r="AI1504" s="173"/>
      <c r="AJ1504" s="173"/>
      <c r="AK1504" s="173"/>
      <c r="AL1504" s="173"/>
      <c r="AM1504" s="330"/>
      <c r="AN1504" s="330"/>
      <c r="AO1504" s="194"/>
      <c r="AP1504" s="330"/>
      <c r="AQ1504" s="330"/>
    </row>
    <row r="1505" spans="2:43">
      <c r="B1505" s="330"/>
      <c r="C1505" s="330"/>
      <c r="D1505" s="330"/>
      <c r="E1505" s="330"/>
      <c r="F1505" s="330"/>
      <c r="G1505" s="330"/>
      <c r="H1505" s="330"/>
      <c r="I1505" s="330"/>
      <c r="J1505" s="330"/>
      <c r="K1505" s="196"/>
      <c r="L1505" s="1118"/>
      <c r="M1505" s="1119"/>
      <c r="N1505" s="1118"/>
      <c r="O1505" s="1119"/>
      <c r="P1505" s="184"/>
      <c r="Q1505" s="184"/>
      <c r="R1505" s="184"/>
      <c r="S1505" s="175"/>
      <c r="T1505" s="175"/>
      <c r="U1505" s="175"/>
      <c r="V1505" s="175"/>
      <c r="W1505" s="175"/>
      <c r="X1505" s="175"/>
      <c r="Y1505" s="175"/>
      <c r="Z1505" s="175"/>
      <c r="AA1505" s="175"/>
      <c r="AB1505" s="175"/>
      <c r="AC1505" s="175"/>
      <c r="AD1505" s="330"/>
      <c r="AE1505" s="330"/>
      <c r="AF1505" s="330"/>
      <c r="AG1505" s="330"/>
      <c r="AH1505" s="330"/>
      <c r="AI1505" s="173"/>
      <c r="AJ1505" s="173"/>
      <c r="AK1505" s="173"/>
      <c r="AL1505" s="173"/>
      <c r="AM1505" s="330"/>
      <c r="AN1505" s="330"/>
      <c r="AO1505" s="194"/>
      <c r="AP1505" s="330"/>
      <c r="AQ1505" s="330"/>
    </row>
    <row r="1506" spans="2:43">
      <c r="B1506" s="330"/>
      <c r="C1506" s="330"/>
      <c r="D1506" s="330"/>
      <c r="E1506" s="330"/>
      <c r="F1506" s="330"/>
      <c r="G1506" s="330"/>
      <c r="H1506" s="330"/>
      <c r="I1506" s="330"/>
      <c r="J1506" s="330"/>
      <c r="K1506" s="196"/>
      <c r="L1506" s="1118"/>
      <c r="M1506" s="1119"/>
      <c r="N1506" s="1118"/>
      <c r="O1506" s="1119"/>
      <c r="P1506" s="184"/>
      <c r="Q1506" s="184"/>
      <c r="R1506" s="184"/>
      <c r="S1506" s="175"/>
      <c r="T1506" s="175"/>
      <c r="U1506" s="175"/>
      <c r="V1506" s="175"/>
      <c r="W1506" s="175"/>
      <c r="X1506" s="175"/>
      <c r="Y1506" s="175"/>
      <c r="Z1506" s="175"/>
      <c r="AA1506" s="175"/>
      <c r="AB1506" s="175"/>
      <c r="AC1506" s="175"/>
      <c r="AD1506" s="330"/>
      <c r="AE1506" s="330"/>
      <c r="AF1506" s="330"/>
      <c r="AG1506" s="330"/>
      <c r="AH1506" s="330"/>
      <c r="AI1506" s="173"/>
      <c r="AJ1506" s="173"/>
      <c r="AK1506" s="173"/>
      <c r="AL1506" s="173"/>
      <c r="AM1506" s="330"/>
      <c r="AN1506" s="330"/>
      <c r="AO1506" s="194"/>
      <c r="AP1506" s="330"/>
      <c r="AQ1506" s="330"/>
    </row>
    <row r="1507" spans="2:43">
      <c r="B1507" s="330"/>
      <c r="C1507" s="330"/>
      <c r="D1507" s="330"/>
      <c r="E1507" s="330"/>
      <c r="F1507" s="330"/>
      <c r="G1507" s="330"/>
      <c r="H1507" s="330"/>
      <c r="I1507" s="330"/>
      <c r="J1507" s="330"/>
      <c r="K1507" s="196"/>
      <c r="L1507" s="1118"/>
      <c r="M1507" s="1119"/>
      <c r="N1507" s="1118"/>
      <c r="O1507" s="1119"/>
      <c r="P1507" s="184"/>
      <c r="Q1507" s="184"/>
      <c r="R1507" s="184"/>
      <c r="S1507" s="175"/>
      <c r="T1507" s="175"/>
      <c r="U1507" s="175"/>
      <c r="V1507" s="175"/>
      <c r="W1507" s="175"/>
      <c r="X1507" s="175"/>
      <c r="Y1507" s="175"/>
      <c r="Z1507" s="175"/>
      <c r="AA1507" s="175"/>
      <c r="AB1507" s="175"/>
      <c r="AC1507" s="175"/>
      <c r="AD1507" s="330"/>
      <c r="AE1507" s="330"/>
      <c r="AF1507" s="330"/>
      <c r="AG1507" s="330"/>
      <c r="AH1507" s="330"/>
      <c r="AI1507" s="173"/>
      <c r="AJ1507" s="173"/>
      <c r="AK1507" s="173"/>
      <c r="AL1507" s="173"/>
      <c r="AM1507" s="330"/>
      <c r="AN1507" s="330"/>
      <c r="AO1507" s="194"/>
      <c r="AP1507" s="330"/>
      <c r="AQ1507" s="330"/>
    </row>
    <row r="1508" spans="2:43">
      <c r="B1508" s="330"/>
      <c r="C1508" s="330"/>
      <c r="D1508" s="330"/>
      <c r="E1508" s="330"/>
      <c r="F1508" s="330"/>
      <c r="G1508" s="330"/>
      <c r="H1508" s="330"/>
      <c r="I1508" s="330"/>
      <c r="J1508" s="330"/>
      <c r="K1508" s="196"/>
      <c r="L1508" s="1118"/>
      <c r="M1508" s="1119"/>
      <c r="N1508" s="1118"/>
      <c r="O1508" s="1119"/>
      <c r="P1508" s="184"/>
      <c r="Q1508" s="184"/>
      <c r="R1508" s="184"/>
      <c r="S1508" s="175"/>
      <c r="T1508" s="175"/>
      <c r="U1508" s="175"/>
      <c r="V1508" s="175"/>
      <c r="W1508" s="175"/>
      <c r="X1508" s="175"/>
      <c r="Y1508" s="175"/>
      <c r="Z1508" s="175"/>
      <c r="AA1508" s="175"/>
      <c r="AB1508" s="175"/>
      <c r="AC1508" s="175"/>
      <c r="AD1508" s="330"/>
      <c r="AE1508" s="330"/>
      <c r="AF1508" s="330"/>
      <c r="AG1508" s="330"/>
      <c r="AH1508" s="330"/>
      <c r="AI1508" s="173"/>
      <c r="AJ1508" s="173"/>
      <c r="AK1508" s="173"/>
      <c r="AL1508" s="173"/>
      <c r="AM1508" s="330"/>
      <c r="AN1508" s="330"/>
      <c r="AO1508" s="194"/>
      <c r="AP1508" s="330"/>
      <c r="AQ1508" s="330"/>
    </row>
    <row r="1509" spans="2:43">
      <c r="B1509" s="330"/>
      <c r="C1509" s="330"/>
      <c r="D1509" s="330"/>
      <c r="E1509" s="330"/>
      <c r="F1509" s="330"/>
      <c r="G1509" s="330"/>
      <c r="H1509" s="330"/>
      <c r="I1509" s="330"/>
      <c r="J1509" s="330"/>
      <c r="K1509" s="196"/>
      <c r="L1509" s="1118"/>
      <c r="M1509" s="1119"/>
      <c r="N1509" s="1118"/>
      <c r="O1509" s="1119"/>
      <c r="P1509" s="184"/>
      <c r="Q1509" s="184"/>
      <c r="R1509" s="184"/>
      <c r="S1509" s="175"/>
      <c r="T1509" s="175"/>
      <c r="U1509" s="175"/>
      <c r="V1509" s="175"/>
      <c r="W1509" s="175"/>
      <c r="X1509" s="175"/>
      <c r="Y1509" s="175"/>
      <c r="Z1509" s="175"/>
      <c r="AA1509" s="175"/>
      <c r="AB1509" s="175"/>
      <c r="AC1509" s="175"/>
      <c r="AD1509" s="330"/>
      <c r="AE1509" s="330"/>
      <c r="AF1509" s="330"/>
      <c r="AG1509" s="330"/>
      <c r="AH1509" s="330"/>
      <c r="AI1509" s="173"/>
      <c r="AJ1509" s="173"/>
      <c r="AK1509" s="173"/>
      <c r="AL1509" s="173"/>
      <c r="AM1509" s="330"/>
      <c r="AN1509" s="330"/>
      <c r="AO1509" s="194"/>
      <c r="AP1509" s="330"/>
      <c r="AQ1509" s="330"/>
    </row>
    <row r="1510" spans="2:43">
      <c r="B1510" s="330"/>
      <c r="C1510" s="330"/>
      <c r="D1510" s="330"/>
      <c r="E1510" s="330"/>
      <c r="F1510" s="330"/>
      <c r="G1510" s="330"/>
      <c r="H1510" s="330"/>
      <c r="I1510" s="330"/>
      <c r="J1510" s="330"/>
      <c r="K1510" s="196"/>
      <c r="L1510" s="1118"/>
      <c r="M1510" s="1119"/>
      <c r="N1510" s="1118"/>
      <c r="O1510" s="1119"/>
      <c r="P1510" s="184"/>
      <c r="Q1510" s="184"/>
      <c r="R1510" s="184"/>
      <c r="S1510" s="175"/>
      <c r="T1510" s="175"/>
      <c r="U1510" s="175"/>
      <c r="V1510" s="175"/>
      <c r="W1510" s="175"/>
      <c r="X1510" s="175"/>
      <c r="Y1510" s="175"/>
      <c r="Z1510" s="175"/>
      <c r="AA1510" s="175"/>
      <c r="AB1510" s="175"/>
      <c r="AC1510" s="175"/>
      <c r="AD1510" s="330"/>
      <c r="AE1510" s="330"/>
      <c r="AF1510" s="330"/>
      <c r="AG1510" s="330"/>
      <c r="AH1510" s="330"/>
      <c r="AI1510" s="173"/>
      <c r="AJ1510" s="173"/>
      <c r="AK1510" s="173"/>
      <c r="AL1510" s="173"/>
      <c r="AM1510" s="330"/>
      <c r="AN1510" s="330"/>
      <c r="AO1510" s="194"/>
      <c r="AP1510" s="330"/>
      <c r="AQ1510" s="330"/>
    </row>
    <row r="1511" spans="2:43">
      <c r="B1511" s="330"/>
      <c r="C1511" s="330"/>
      <c r="D1511" s="330"/>
      <c r="E1511" s="330"/>
      <c r="F1511" s="330"/>
      <c r="G1511" s="330"/>
      <c r="H1511" s="330"/>
      <c r="I1511" s="330"/>
      <c r="J1511" s="330"/>
      <c r="K1511" s="196"/>
      <c r="L1511" s="1118"/>
      <c r="M1511" s="1119"/>
      <c r="N1511" s="1118"/>
      <c r="O1511" s="1119"/>
      <c r="P1511" s="184"/>
      <c r="Q1511" s="184"/>
      <c r="R1511" s="184"/>
      <c r="S1511" s="175"/>
      <c r="T1511" s="175"/>
      <c r="U1511" s="175"/>
      <c r="V1511" s="175"/>
      <c r="W1511" s="175"/>
      <c r="X1511" s="175"/>
      <c r="Y1511" s="175"/>
      <c r="Z1511" s="175"/>
      <c r="AA1511" s="175"/>
      <c r="AB1511" s="175"/>
      <c r="AC1511" s="175"/>
      <c r="AD1511" s="330"/>
      <c r="AE1511" s="330"/>
      <c r="AF1511" s="330"/>
      <c r="AG1511" s="330"/>
      <c r="AH1511" s="330"/>
      <c r="AI1511" s="173"/>
      <c r="AJ1511" s="173"/>
      <c r="AK1511" s="173"/>
      <c r="AL1511" s="173"/>
      <c r="AM1511" s="330"/>
      <c r="AN1511" s="330"/>
      <c r="AO1511" s="194"/>
      <c r="AP1511" s="330"/>
      <c r="AQ1511" s="330"/>
    </row>
    <row r="1512" spans="2:43">
      <c r="B1512" s="330"/>
      <c r="C1512" s="330"/>
      <c r="D1512" s="330"/>
      <c r="E1512" s="330"/>
      <c r="F1512" s="330"/>
      <c r="G1512" s="330"/>
      <c r="H1512" s="330"/>
      <c r="I1512" s="330"/>
      <c r="J1512" s="330"/>
      <c r="K1512" s="196"/>
      <c r="L1512" s="1118"/>
      <c r="M1512" s="1119"/>
      <c r="N1512" s="1118"/>
      <c r="O1512" s="1119"/>
      <c r="P1512" s="184"/>
      <c r="Q1512" s="184"/>
      <c r="R1512" s="184"/>
      <c r="S1512" s="175"/>
      <c r="T1512" s="175"/>
      <c r="U1512" s="175"/>
      <c r="V1512" s="175"/>
      <c r="W1512" s="175"/>
      <c r="X1512" s="175"/>
      <c r="Y1512" s="175"/>
      <c r="Z1512" s="175"/>
      <c r="AA1512" s="175"/>
      <c r="AB1512" s="175"/>
      <c r="AC1512" s="175"/>
      <c r="AD1512" s="330"/>
      <c r="AE1512" s="330"/>
      <c r="AF1512" s="330"/>
      <c r="AG1512" s="330"/>
      <c r="AH1512" s="330"/>
      <c r="AI1512" s="173"/>
      <c r="AJ1512" s="173"/>
      <c r="AK1512" s="173"/>
      <c r="AL1512" s="173"/>
      <c r="AM1512" s="330"/>
      <c r="AN1512" s="330"/>
      <c r="AO1512" s="194"/>
      <c r="AP1512" s="330"/>
      <c r="AQ1512" s="330"/>
    </row>
    <row r="1513" spans="2:43">
      <c r="B1513" s="330"/>
      <c r="C1513" s="330"/>
      <c r="D1513" s="330"/>
      <c r="E1513" s="330"/>
      <c r="F1513" s="330"/>
      <c r="G1513" s="330"/>
      <c r="H1513" s="330"/>
      <c r="I1513" s="330"/>
      <c r="J1513" s="330"/>
      <c r="K1513" s="196"/>
      <c r="L1513" s="1118"/>
      <c r="M1513" s="1119"/>
      <c r="N1513" s="1118"/>
      <c r="O1513" s="1119"/>
      <c r="P1513" s="184"/>
      <c r="Q1513" s="184"/>
      <c r="R1513" s="184"/>
      <c r="S1513" s="175"/>
      <c r="T1513" s="175"/>
      <c r="U1513" s="175"/>
      <c r="V1513" s="175"/>
      <c r="W1513" s="175"/>
      <c r="X1513" s="175"/>
      <c r="Y1513" s="175"/>
      <c r="Z1513" s="175"/>
      <c r="AA1513" s="175"/>
      <c r="AB1513" s="175"/>
      <c r="AC1513" s="175"/>
      <c r="AD1513" s="330"/>
      <c r="AE1513" s="330"/>
      <c r="AF1513" s="330"/>
      <c r="AG1513" s="330"/>
      <c r="AH1513" s="330"/>
      <c r="AI1513" s="173"/>
      <c r="AJ1513" s="173"/>
      <c r="AK1513" s="173"/>
      <c r="AL1513" s="173"/>
      <c r="AM1513" s="330"/>
      <c r="AN1513" s="330"/>
      <c r="AO1513" s="194"/>
      <c r="AP1513" s="330"/>
      <c r="AQ1513" s="330"/>
    </row>
    <row r="1514" spans="2:43">
      <c r="B1514" s="330"/>
      <c r="C1514" s="330"/>
      <c r="D1514" s="330"/>
      <c r="E1514" s="330"/>
      <c r="F1514" s="330"/>
      <c r="G1514" s="330"/>
      <c r="H1514" s="330"/>
      <c r="I1514" s="330"/>
      <c r="J1514" s="330"/>
      <c r="K1514" s="196"/>
      <c r="L1514" s="1118"/>
      <c r="M1514" s="1119"/>
      <c r="N1514" s="1118"/>
      <c r="O1514" s="1119"/>
      <c r="P1514" s="184"/>
      <c r="Q1514" s="184"/>
      <c r="R1514" s="184"/>
      <c r="S1514" s="175"/>
      <c r="T1514" s="175"/>
      <c r="U1514" s="175"/>
      <c r="V1514" s="175"/>
      <c r="W1514" s="175"/>
      <c r="X1514" s="175"/>
      <c r="Y1514" s="175"/>
      <c r="Z1514" s="175"/>
      <c r="AA1514" s="175"/>
      <c r="AB1514" s="175"/>
      <c r="AC1514" s="175"/>
      <c r="AD1514" s="330"/>
      <c r="AE1514" s="330"/>
      <c r="AF1514" s="330"/>
      <c r="AG1514" s="330"/>
      <c r="AH1514" s="330"/>
      <c r="AI1514" s="173"/>
      <c r="AJ1514" s="173"/>
      <c r="AK1514" s="173"/>
      <c r="AL1514" s="173"/>
      <c r="AM1514" s="330"/>
      <c r="AN1514" s="330"/>
      <c r="AO1514" s="194"/>
      <c r="AP1514" s="330"/>
      <c r="AQ1514" s="330"/>
    </row>
    <row r="1515" spans="2:43">
      <c r="B1515" s="330"/>
      <c r="C1515" s="330"/>
      <c r="D1515" s="330"/>
      <c r="E1515" s="330"/>
      <c r="F1515" s="330"/>
      <c r="G1515" s="330"/>
      <c r="H1515" s="330"/>
      <c r="I1515" s="330"/>
      <c r="J1515" s="330"/>
      <c r="K1515" s="196"/>
      <c r="L1515" s="1118"/>
      <c r="M1515" s="1119"/>
      <c r="N1515" s="1118"/>
      <c r="O1515" s="1119"/>
      <c r="P1515" s="184"/>
      <c r="Q1515" s="184"/>
      <c r="R1515" s="184"/>
      <c r="S1515" s="175"/>
      <c r="T1515" s="175"/>
      <c r="U1515" s="175"/>
      <c r="V1515" s="175"/>
      <c r="W1515" s="175"/>
      <c r="X1515" s="175"/>
      <c r="Y1515" s="175"/>
      <c r="Z1515" s="175"/>
      <c r="AA1515" s="175"/>
      <c r="AB1515" s="175"/>
      <c r="AC1515" s="175"/>
      <c r="AD1515" s="330"/>
      <c r="AE1515" s="330"/>
      <c r="AF1515" s="330"/>
      <c r="AG1515" s="330"/>
      <c r="AH1515" s="330"/>
      <c r="AI1515" s="173"/>
      <c r="AJ1515" s="173"/>
      <c r="AK1515" s="173"/>
      <c r="AL1515" s="173"/>
      <c r="AM1515" s="330"/>
      <c r="AN1515" s="330"/>
      <c r="AO1515" s="194"/>
      <c r="AP1515" s="330"/>
      <c r="AQ1515" s="330"/>
    </row>
    <row r="1516" spans="2:43">
      <c r="B1516" s="330"/>
      <c r="C1516" s="330"/>
      <c r="D1516" s="330"/>
      <c r="E1516" s="330"/>
      <c r="F1516" s="330"/>
      <c r="G1516" s="330"/>
      <c r="H1516" s="330"/>
      <c r="I1516" s="330"/>
      <c r="J1516" s="330"/>
      <c r="K1516" s="196"/>
      <c r="L1516" s="1118"/>
      <c r="M1516" s="1119"/>
      <c r="N1516" s="1118"/>
      <c r="O1516" s="1119"/>
      <c r="P1516" s="184"/>
      <c r="Q1516" s="184"/>
      <c r="R1516" s="184"/>
      <c r="S1516" s="175"/>
      <c r="T1516" s="175"/>
      <c r="U1516" s="175"/>
      <c r="V1516" s="175"/>
      <c r="W1516" s="175"/>
      <c r="X1516" s="175"/>
      <c r="Y1516" s="175"/>
      <c r="Z1516" s="175"/>
      <c r="AA1516" s="175"/>
      <c r="AB1516" s="175"/>
      <c r="AC1516" s="175"/>
      <c r="AD1516" s="330"/>
      <c r="AE1516" s="330"/>
      <c r="AF1516" s="330"/>
      <c r="AG1516" s="330"/>
      <c r="AH1516" s="330"/>
      <c r="AI1516" s="173"/>
      <c r="AJ1516" s="173"/>
      <c r="AK1516" s="173"/>
      <c r="AL1516" s="173"/>
      <c r="AM1516" s="330"/>
      <c r="AN1516" s="330"/>
      <c r="AO1516" s="194"/>
      <c r="AP1516" s="330"/>
      <c r="AQ1516" s="330"/>
    </row>
    <row r="1517" spans="2:43">
      <c r="B1517" s="330"/>
      <c r="C1517" s="330"/>
      <c r="D1517" s="330"/>
      <c r="E1517" s="330"/>
      <c r="F1517" s="330"/>
      <c r="G1517" s="330"/>
      <c r="H1517" s="330"/>
      <c r="I1517" s="330"/>
      <c r="J1517" s="330"/>
      <c r="K1517" s="196"/>
      <c r="L1517" s="1118"/>
      <c r="M1517" s="1119"/>
      <c r="N1517" s="1118"/>
      <c r="O1517" s="1119"/>
      <c r="P1517" s="184"/>
      <c r="Q1517" s="184"/>
      <c r="R1517" s="184"/>
      <c r="S1517" s="175"/>
      <c r="T1517" s="175"/>
      <c r="U1517" s="175"/>
      <c r="V1517" s="175"/>
      <c r="W1517" s="175"/>
      <c r="X1517" s="175"/>
      <c r="Y1517" s="175"/>
      <c r="Z1517" s="175"/>
      <c r="AA1517" s="175"/>
      <c r="AB1517" s="175"/>
      <c r="AC1517" s="175"/>
      <c r="AD1517" s="330"/>
      <c r="AE1517" s="330"/>
      <c r="AF1517" s="330"/>
      <c r="AG1517" s="330"/>
      <c r="AH1517" s="330"/>
      <c r="AI1517" s="173"/>
      <c r="AJ1517" s="173"/>
      <c r="AK1517" s="173"/>
      <c r="AL1517" s="173"/>
      <c r="AM1517" s="330"/>
      <c r="AN1517" s="330"/>
      <c r="AO1517" s="194"/>
      <c r="AP1517" s="330"/>
      <c r="AQ1517" s="330"/>
    </row>
    <row r="1518" spans="2:43">
      <c r="B1518" s="330"/>
      <c r="C1518" s="330"/>
      <c r="D1518" s="330"/>
      <c r="E1518" s="330"/>
      <c r="F1518" s="330"/>
      <c r="G1518" s="330"/>
      <c r="H1518" s="330"/>
      <c r="I1518" s="330"/>
      <c r="J1518" s="330"/>
      <c r="K1518" s="196"/>
      <c r="L1518" s="1118"/>
      <c r="M1518" s="1119"/>
      <c r="N1518" s="1118"/>
      <c r="O1518" s="1119"/>
      <c r="P1518" s="184"/>
      <c r="Q1518" s="184"/>
      <c r="R1518" s="184"/>
      <c r="S1518" s="175"/>
      <c r="T1518" s="175"/>
      <c r="U1518" s="175"/>
      <c r="V1518" s="175"/>
      <c r="W1518" s="175"/>
      <c r="X1518" s="175"/>
      <c r="Y1518" s="175"/>
      <c r="Z1518" s="175"/>
      <c r="AA1518" s="175"/>
      <c r="AB1518" s="175"/>
      <c r="AC1518" s="175"/>
      <c r="AD1518" s="330"/>
      <c r="AE1518" s="330"/>
      <c r="AF1518" s="330"/>
      <c r="AG1518" s="330"/>
      <c r="AH1518" s="330"/>
      <c r="AI1518" s="173"/>
      <c r="AJ1518" s="173"/>
      <c r="AK1518" s="173"/>
      <c r="AL1518" s="173"/>
      <c r="AM1518" s="330"/>
      <c r="AN1518" s="330"/>
      <c r="AO1518" s="194"/>
      <c r="AP1518" s="330"/>
      <c r="AQ1518" s="330"/>
    </row>
    <row r="1519" spans="2:43">
      <c r="B1519" s="330"/>
      <c r="C1519" s="330"/>
      <c r="D1519" s="330"/>
      <c r="E1519" s="330"/>
      <c r="F1519" s="330"/>
      <c r="G1519" s="330"/>
      <c r="H1519" s="330"/>
      <c r="I1519" s="330"/>
      <c r="J1519" s="330"/>
      <c r="K1519" s="196"/>
      <c r="L1519" s="1118"/>
      <c r="M1519" s="1119"/>
      <c r="N1519" s="1118"/>
      <c r="O1519" s="1119"/>
      <c r="P1519" s="184"/>
      <c r="Q1519" s="184"/>
      <c r="R1519" s="184"/>
      <c r="S1519" s="175"/>
      <c r="T1519" s="175"/>
      <c r="U1519" s="175"/>
      <c r="V1519" s="175"/>
      <c r="W1519" s="175"/>
      <c r="X1519" s="175"/>
      <c r="Y1519" s="175"/>
      <c r="Z1519" s="175"/>
      <c r="AA1519" s="175"/>
      <c r="AB1519" s="175"/>
      <c r="AC1519" s="175"/>
      <c r="AD1519" s="330"/>
      <c r="AE1519" s="330"/>
      <c r="AF1519" s="330"/>
      <c r="AG1519" s="330"/>
      <c r="AH1519" s="330"/>
      <c r="AI1519" s="173"/>
      <c r="AJ1519" s="173"/>
      <c r="AK1519" s="173"/>
      <c r="AL1519" s="173"/>
      <c r="AM1519" s="330"/>
      <c r="AN1519" s="330"/>
      <c r="AO1519" s="194"/>
      <c r="AP1519" s="330"/>
      <c r="AQ1519" s="330"/>
    </row>
    <row r="1520" spans="2:43">
      <c r="B1520" s="330"/>
      <c r="C1520" s="330"/>
      <c r="D1520" s="330"/>
      <c r="E1520" s="330"/>
      <c r="F1520" s="330"/>
      <c r="G1520" s="330"/>
      <c r="H1520" s="330"/>
      <c r="I1520" s="330"/>
      <c r="J1520" s="330"/>
      <c r="K1520" s="196"/>
      <c r="L1520" s="1118"/>
      <c r="M1520" s="1119"/>
      <c r="N1520" s="1118"/>
      <c r="O1520" s="1119"/>
      <c r="P1520" s="184"/>
      <c r="Q1520" s="184"/>
      <c r="R1520" s="184"/>
      <c r="S1520" s="175"/>
      <c r="T1520" s="175"/>
      <c r="U1520" s="175"/>
      <c r="V1520" s="175"/>
      <c r="W1520" s="175"/>
      <c r="X1520" s="175"/>
      <c r="Y1520" s="175"/>
      <c r="Z1520" s="175"/>
      <c r="AA1520" s="175"/>
      <c r="AB1520" s="175"/>
      <c r="AC1520" s="175"/>
      <c r="AD1520" s="330"/>
      <c r="AE1520" s="330"/>
      <c r="AF1520" s="330"/>
      <c r="AG1520" s="330"/>
      <c r="AH1520" s="330"/>
      <c r="AI1520" s="173"/>
      <c r="AJ1520" s="173"/>
      <c r="AK1520" s="173"/>
      <c r="AL1520" s="173"/>
      <c r="AM1520" s="330"/>
      <c r="AN1520" s="330"/>
      <c r="AO1520" s="194"/>
      <c r="AP1520" s="330"/>
      <c r="AQ1520" s="330"/>
    </row>
    <row r="1521" spans="2:43">
      <c r="B1521" s="330"/>
      <c r="C1521" s="330"/>
      <c r="D1521" s="330"/>
      <c r="E1521" s="330"/>
      <c r="F1521" s="330"/>
      <c r="G1521" s="330"/>
      <c r="H1521" s="330"/>
      <c r="I1521" s="330"/>
      <c r="J1521" s="330"/>
      <c r="K1521" s="196"/>
      <c r="L1521" s="1118"/>
      <c r="M1521" s="1119"/>
      <c r="N1521" s="1118"/>
      <c r="O1521" s="1119"/>
      <c r="P1521" s="184"/>
      <c r="Q1521" s="184"/>
      <c r="R1521" s="184"/>
      <c r="S1521" s="175"/>
      <c r="T1521" s="175"/>
      <c r="U1521" s="175"/>
      <c r="V1521" s="175"/>
      <c r="W1521" s="175"/>
      <c r="X1521" s="175"/>
      <c r="Y1521" s="175"/>
      <c r="Z1521" s="175"/>
      <c r="AA1521" s="175"/>
      <c r="AB1521" s="175"/>
      <c r="AC1521" s="175"/>
      <c r="AD1521" s="330"/>
      <c r="AE1521" s="330"/>
      <c r="AF1521" s="330"/>
      <c r="AG1521" s="330"/>
      <c r="AH1521" s="330"/>
      <c r="AI1521" s="173"/>
      <c r="AJ1521" s="173"/>
      <c r="AK1521" s="173"/>
      <c r="AL1521" s="173"/>
      <c r="AM1521" s="330"/>
      <c r="AN1521" s="330"/>
      <c r="AO1521" s="194"/>
      <c r="AP1521" s="330"/>
      <c r="AQ1521" s="330"/>
    </row>
    <row r="1522" spans="2:43">
      <c r="B1522" s="330"/>
      <c r="C1522" s="330"/>
      <c r="D1522" s="330"/>
      <c r="E1522" s="330"/>
      <c r="F1522" s="330"/>
      <c r="G1522" s="330"/>
      <c r="H1522" s="330"/>
      <c r="I1522" s="330"/>
      <c r="J1522" s="330"/>
      <c r="K1522" s="196"/>
      <c r="L1522" s="1118"/>
      <c r="M1522" s="1119"/>
      <c r="N1522" s="1118"/>
      <c r="O1522" s="1119"/>
      <c r="P1522" s="184"/>
      <c r="Q1522" s="184"/>
      <c r="R1522" s="184"/>
      <c r="S1522" s="175"/>
      <c r="T1522" s="175"/>
      <c r="U1522" s="175"/>
      <c r="V1522" s="175"/>
      <c r="W1522" s="175"/>
      <c r="X1522" s="175"/>
      <c r="Y1522" s="175"/>
      <c r="Z1522" s="175"/>
      <c r="AA1522" s="175"/>
      <c r="AB1522" s="175"/>
      <c r="AC1522" s="175"/>
      <c r="AD1522" s="330"/>
      <c r="AE1522" s="330"/>
      <c r="AF1522" s="330"/>
      <c r="AG1522" s="330"/>
      <c r="AH1522" s="330"/>
      <c r="AI1522" s="173"/>
      <c r="AJ1522" s="173"/>
      <c r="AK1522" s="173"/>
      <c r="AL1522" s="173"/>
      <c r="AM1522" s="330"/>
      <c r="AN1522" s="330"/>
      <c r="AO1522" s="194"/>
      <c r="AP1522" s="330"/>
      <c r="AQ1522" s="330"/>
    </row>
    <row r="1523" spans="2:43">
      <c r="B1523" s="330"/>
      <c r="C1523" s="330"/>
      <c r="D1523" s="330"/>
      <c r="E1523" s="330"/>
      <c r="F1523" s="330"/>
      <c r="G1523" s="330"/>
      <c r="H1523" s="330"/>
      <c r="I1523" s="330"/>
      <c r="J1523" s="330"/>
      <c r="K1523" s="196"/>
      <c r="L1523" s="1118"/>
      <c r="M1523" s="1119"/>
      <c r="N1523" s="1118"/>
      <c r="O1523" s="1119"/>
      <c r="P1523" s="184"/>
      <c r="Q1523" s="184"/>
      <c r="R1523" s="184"/>
      <c r="S1523" s="175"/>
      <c r="T1523" s="175"/>
      <c r="U1523" s="175"/>
      <c r="V1523" s="175"/>
      <c r="W1523" s="175"/>
      <c r="X1523" s="175"/>
      <c r="Y1523" s="175"/>
      <c r="Z1523" s="175"/>
      <c r="AA1523" s="175"/>
      <c r="AB1523" s="175"/>
      <c r="AC1523" s="175"/>
      <c r="AD1523" s="330"/>
      <c r="AE1523" s="330"/>
      <c r="AF1523" s="330"/>
      <c r="AG1523" s="330"/>
      <c r="AH1523" s="330"/>
      <c r="AI1523" s="173"/>
      <c r="AJ1523" s="173"/>
      <c r="AK1523" s="173"/>
      <c r="AL1523" s="173"/>
      <c r="AM1523" s="330"/>
      <c r="AN1523" s="330"/>
      <c r="AO1523" s="194"/>
      <c r="AP1523" s="330"/>
      <c r="AQ1523" s="330"/>
    </row>
    <row r="1524" spans="2:43">
      <c r="B1524" s="330"/>
      <c r="C1524" s="330"/>
      <c r="D1524" s="330"/>
      <c r="E1524" s="330"/>
      <c r="F1524" s="330"/>
      <c r="G1524" s="330"/>
      <c r="H1524" s="330"/>
      <c r="I1524" s="330"/>
      <c r="J1524" s="330"/>
      <c r="K1524" s="196"/>
      <c r="L1524" s="1118"/>
      <c r="M1524" s="1119"/>
      <c r="N1524" s="1118"/>
      <c r="O1524" s="1119"/>
      <c r="P1524" s="184"/>
      <c r="Q1524" s="184"/>
      <c r="R1524" s="184"/>
      <c r="S1524" s="175"/>
      <c r="T1524" s="175"/>
      <c r="U1524" s="175"/>
      <c r="V1524" s="175"/>
      <c r="W1524" s="175"/>
      <c r="X1524" s="175"/>
      <c r="Y1524" s="175"/>
      <c r="Z1524" s="175"/>
      <c r="AA1524" s="175"/>
      <c r="AB1524" s="175"/>
      <c r="AC1524" s="175"/>
      <c r="AD1524" s="330"/>
      <c r="AE1524" s="330"/>
      <c r="AF1524" s="330"/>
      <c r="AG1524" s="330"/>
      <c r="AH1524" s="330"/>
      <c r="AI1524" s="173"/>
      <c r="AJ1524" s="173"/>
      <c r="AK1524" s="173"/>
      <c r="AL1524" s="173"/>
      <c r="AM1524" s="330"/>
      <c r="AN1524" s="330"/>
      <c r="AO1524" s="194"/>
      <c r="AP1524" s="330"/>
      <c r="AQ1524" s="330"/>
    </row>
    <row r="1525" spans="2:43">
      <c r="B1525" s="330"/>
      <c r="C1525" s="330"/>
      <c r="D1525" s="330"/>
      <c r="E1525" s="330"/>
      <c r="F1525" s="330"/>
      <c r="G1525" s="330"/>
      <c r="H1525" s="330"/>
      <c r="I1525" s="330"/>
      <c r="J1525" s="330"/>
      <c r="K1525" s="196"/>
      <c r="L1525" s="1118"/>
      <c r="M1525" s="1119"/>
      <c r="N1525" s="1118"/>
      <c r="O1525" s="1119"/>
      <c r="P1525" s="184"/>
      <c r="Q1525" s="184"/>
      <c r="R1525" s="184"/>
      <c r="S1525" s="175"/>
      <c r="T1525" s="175"/>
      <c r="U1525" s="175"/>
      <c r="V1525" s="175"/>
      <c r="W1525" s="175"/>
      <c r="X1525" s="175"/>
      <c r="Y1525" s="175"/>
      <c r="Z1525" s="175"/>
      <c r="AA1525" s="175"/>
      <c r="AB1525" s="175"/>
      <c r="AC1525" s="175"/>
      <c r="AD1525" s="330"/>
      <c r="AE1525" s="330"/>
      <c r="AF1525" s="330"/>
      <c r="AG1525" s="330"/>
      <c r="AH1525" s="330"/>
      <c r="AI1525" s="173"/>
      <c r="AJ1525" s="173"/>
      <c r="AK1525" s="173"/>
      <c r="AL1525" s="173"/>
      <c r="AM1525" s="330"/>
      <c r="AN1525" s="330"/>
      <c r="AO1525" s="194"/>
      <c r="AP1525" s="330"/>
      <c r="AQ1525" s="330"/>
    </row>
    <row r="1526" spans="2:43">
      <c r="B1526" s="330"/>
      <c r="C1526" s="330"/>
      <c r="D1526" s="330"/>
      <c r="E1526" s="330"/>
      <c r="F1526" s="330"/>
      <c r="G1526" s="330"/>
      <c r="H1526" s="330"/>
      <c r="I1526" s="330"/>
      <c r="J1526" s="330"/>
      <c r="K1526" s="196"/>
      <c r="L1526" s="1118"/>
      <c r="M1526" s="1119"/>
      <c r="N1526" s="1118"/>
      <c r="O1526" s="1119"/>
      <c r="P1526" s="184"/>
      <c r="Q1526" s="184"/>
      <c r="R1526" s="184"/>
      <c r="S1526" s="175"/>
      <c r="T1526" s="175"/>
      <c r="U1526" s="175"/>
      <c r="V1526" s="175"/>
      <c r="W1526" s="175"/>
      <c r="X1526" s="175"/>
      <c r="Y1526" s="175"/>
      <c r="Z1526" s="175"/>
      <c r="AA1526" s="175"/>
      <c r="AB1526" s="175"/>
      <c r="AC1526" s="175"/>
      <c r="AD1526" s="330"/>
      <c r="AE1526" s="330"/>
      <c r="AF1526" s="330"/>
      <c r="AG1526" s="330"/>
      <c r="AH1526" s="330"/>
      <c r="AI1526" s="173"/>
      <c r="AJ1526" s="173"/>
      <c r="AK1526" s="173"/>
      <c r="AL1526" s="173"/>
      <c r="AM1526" s="330"/>
      <c r="AN1526" s="330"/>
      <c r="AO1526" s="194"/>
      <c r="AP1526" s="330"/>
      <c r="AQ1526" s="330"/>
    </row>
    <row r="1527" spans="2:43">
      <c r="B1527" s="330"/>
      <c r="C1527" s="330"/>
      <c r="D1527" s="330"/>
      <c r="E1527" s="330"/>
      <c r="F1527" s="330"/>
      <c r="G1527" s="330"/>
      <c r="H1527" s="330"/>
      <c r="I1527" s="330"/>
      <c r="J1527" s="330"/>
      <c r="K1527" s="196"/>
      <c r="L1527" s="1118"/>
      <c r="M1527" s="1119"/>
      <c r="N1527" s="1118"/>
      <c r="O1527" s="1119"/>
      <c r="P1527" s="184"/>
      <c r="Q1527" s="184"/>
      <c r="R1527" s="184"/>
      <c r="S1527" s="175"/>
      <c r="T1527" s="175"/>
      <c r="U1527" s="175"/>
      <c r="V1527" s="175"/>
      <c r="W1527" s="175"/>
      <c r="X1527" s="175"/>
      <c r="Y1527" s="175"/>
      <c r="Z1527" s="175"/>
      <c r="AA1527" s="175"/>
      <c r="AB1527" s="175"/>
      <c r="AC1527" s="175"/>
      <c r="AD1527" s="330"/>
      <c r="AE1527" s="330"/>
      <c r="AF1527" s="330"/>
      <c r="AG1527" s="330"/>
      <c r="AH1527" s="330"/>
      <c r="AI1527" s="173"/>
      <c r="AJ1527" s="173"/>
      <c r="AK1527" s="173"/>
      <c r="AL1527" s="173"/>
      <c r="AM1527" s="330"/>
      <c r="AN1527" s="330"/>
      <c r="AO1527" s="194"/>
      <c r="AP1527" s="330"/>
      <c r="AQ1527" s="330"/>
    </row>
    <row r="1528" spans="2:43">
      <c r="B1528" s="330"/>
      <c r="C1528" s="330"/>
      <c r="D1528" s="330"/>
      <c r="E1528" s="330"/>
      <c r="F1528" s="330"/>
      <c r="G1528" s="330"/>
      <c r="H1528" s="330"/>
      <c r="I1528" s="330"/>
      <c r="J1528" s="330"/>
      <c r="K1528" s="196"/>
      <c r="L1528" s="1118"/>
      <c r="M1528" s="1119"/>
      <c r="N1528" s="1118"/>
      <c r="O1528" s="1119"/>
      <c r="P1528" s="184"/>
      <c r="Q1528" s="184"/>
      <c r="R1528" s="184"/>
      <c r="S1528" s="175"/>
      <c r="T1528" s="175"/>
      <c r="U1528" s="175"/>
      <c r="V1528" s="175"/>
      <c r="W1528" s="175"/>
      <c r="X1528" s="175"/>
      <c r="Y1528" s="175"/>
      <c r="Z1528" s="175"/>
      <c r="AA1528" s="175"/>
      <c r="AB1528" s="175"/>
      <c r="AC1528" s="175"/>
      <c r="AD1528" s="330"/>
      <c r="AE1528" s="330"/>
      <c r="AF1528" s="330"/>
      <c r="AG1528" s="330"/>
      <c r="AH1528" s="330"/>
      <c r="AI1528" s="173"/>
      <c r="AJ1528" s="173"/>
      <c r="AK1528" s="173"/>
      <c r="AL1528" s="173"/>
      <c r="AM1528" s="330"/>
      <c r="AN1528" s="330"/>
      <c r="AO1528" s="194"/>
      <c r="AP1528" s="330"/>
      <c r="AQ1528" s="330"/>
    </row>
    <row r="1529" spans="2:43">
      <c r="B1529" s="330"/>
      <c r="C1529" s="330"/>
      <c r="D1529" s="330"/>
      <c r="E1529" s="330"/>
      <c r="F1529" s="330"/>
      <c r="G1529" s="330"/>
      <c r="H1529" s="330"/>
      <c r="I1529" s="330"/>
      <c r="J1529" s="330"/>
      <c r="K1529" s="196"/>
      <c r="L1529" s="1118"/>
      <c r="M1529" s="1119"/>
      <c r="N1529" s="1118"/>
      <c r="O1529" s="1119"/>
      <c r="P1529" s="184"/>
      <c r="Q1529" s="184"/>
      <c r="R1529" s="184"/>
      <c r="S1529" s="175"/>
      <c r="T1529" s="175"/>
      <c r="U1529" s="175"/>
      <c r="V1529" s="175"/>
      <c r="W1529" s="175"/>
      <c r="X1529" s="175"/>
      <c r="Y1529" s="175"/>
      <c r="Z1529" s="175"/>
      <c r="AA1529" s="175"/>
      <c r="AB1529" s="175"/>
      <c r="AC1529" s="175"/>
      <c r="AD1529" s="330"/>
      <c r="AE1529" s="330"/>
      <c r="AF1529" s="330"/>
      <c r="AG1529" s="330"/>
      <c r="AH1529" s="330"/>
      <c r="AI1529" s="173"/>
      <c r="AJ1529" s="173"/>
      <c r="AK1529" s="173"/>
      <c r="AL1529" s="173"/>
      <c r="AM1529" s="330"/>
      <c r="AN1529" s="330"/>
      <c r="AO1529" s="194"/>
      <c r="AP1529" s="330"/>
      <c r="AQ1529" s="330"/>
    </row>
    <row r="1530" spans="2:43">
      <c r="B1530" s="330"/>
      <c r="C1530" s="330"/>
      <c r="D1530" s="330"/>
      <c r="E1530" s="330"/>
      <c r="F1530" s="330"/>
      <c r="G1530" s="330"/>
      <c r="H1530" s="330"/>
      <c r="I1530" s="330"/>
      <c r="J1530" s="330"/>
      <c r="K1530" s="196"/>
      <c r="L1530" s="1118"/>
      <c r="M1530" s="1119"/>
      <c r="N1530" s="1118"/>
      <c r="O1530" s="1119"/>
      <c r="P1530" s="184"/>
      <c r="Q1530" s="184"/>
      <c r="R1530" s="184"/>
      <c r="S1530" s="175"/>
      <c r="T1530" s="175"/>
      <c r="U1530" s="175"/>
      <c r="V1530" s="175"/>
      <c r="W1530" s="175"/>
      <c r="X1530" s="175"/>
      <c r="Y1530" s="175"/>
      <c r="Z1530" s="175"/>
      <c r="AA1530" s="175"/>
      <c r="AB1530" s="175"/>
      <c r="AC1530" s="175"/>
      <c r="AD1530" s="330"/>
      <c r="AE1530" s="330"/>
      <c r="AF1530" s="330"/>
      <c r="AG1530" s="330"/>
      <c r="AH1530" s="330"/>
      <c r="AI1530" s="173"/>
      <c r="AJ1530" s="173"/>
      <c r="AK1530" s="173"/>
      <c r="AL1530" s="173"/>
      <c r="AM1530" s="330"/>
      <c r="AN1530" s="330"/>
      <c r="AO1530" s="194"/>
      <c r="AP1530" s="330"/>
      <c r="AQ1530" s="330"/>
    </row>
    <row r="1531" spans="2:43">
      <c r="B1531" s="330"/>
      <c r="C1531" s="330"/>
      <c r="D1531" s="330"/>
      <c r="E1531" s="330"/>
      <c r="F1531" s="330"/>
      <c r="G1531" s="330"/>
      <c r="H1531" s="330"/>
      <c r="I1531" s="330"/>
      <c r="J1531" s="330"/>
      <c r="K1531" s="196"/>
      <c r="L1531" s="1118"/>
      <c r="M1531" s="1119"/>
      <c r="N1531" s="1118"/>
      <c r="O1531" s="1119"/>
      <c r="P1531" s="184"/>
      <c r="Q1531" s="184"/>
      <c r="R1531" s="184"/>
      <c r="S1531" s="175"/>
      <c r="T1531" s="175"/>
      <c r="U1531" s="175"/>
      <c r="V1531" s="175"/>
      <c r="W1531" s="175"/>
      <c r="X1531" s="175"/>
      <c r="Y1531" s="175"/>
      <c r="Z1531" s="175"/>
      <c r="AA1531" s="175"/>
      <c r="AB1531" s="175"/>
      <c r="AC1531" s="175"/>
      <c r="AD1531" s="330"/>
      <c r="AE1531" s="330"/>
      <c r="AF1531" s="330"/>
      <c r="AG1531" s="330"/>
      <c r="AH1531" s="330"/>
      <c r="AI1531" s="173"/>
      <c r="AJ1531" s="173"/>
      <c r="AK1531" s="173"/>
      <c r="AL1531" s="173"/>
      <c r="AM1531" s="330"/>
      <c r="AN1531" s="330"/>
      <c r="AO1531" s="194"/>
      <c r="AP1531" s="330"/>
      <c r="AQ1531" s="330"/>
    </row>
    <row r="1532" spans="2:43">
      <c r="B1532" s="330"/>
      <c r="C1532" s="330"/>
      <c r="D1532" s="330"/>
      <c r="E1532" s="330"/>
      <c r="F1532" s="330"/>
      <c r="G1532" s="330"/>
      <c r="H1532" s="330"/>
      <c r="I1532" s="330"/>
      <c r="J1532" s="330"/>
      <c r="K1532" s="196"/>
      <c r="L1532" s="1118"/>
      <c r="M1532" s="1119"/>
      <c r="N1532" s="1118"/>
      <c r="O1532" s="1119"/>
      <c r="P1532" s="184"/>
      <c r="Q1532" s="184"/>
      <c r="R1532" s="184"/>
      <c r="S1532" s="175"/>
      <c r="T1532" s="175"/>
      <c r="U1532" s="175"/>
      <c r="V1532" s="175"/>
      <c r="W1532" s="175"/>
      <c r="X1532" s="175"/>
      <c r="Y1532" s="175"/>
      <c r="Z1532" s="175"/>
      <c r="AA1532" s="175"/>
      <c r="AB1532" s="175"/>
      <c r="AC1532" s="175"/>
      <c r="AD1532" s="330"/>
      <c r="AE1532" s="330"/>
      <c r="AF1532" s="330"/>
      <c r="AG1532" s="330"/>
      <c r="AH1532" s="330"/>
      <c r="AI1532" s="173"/>
      <c r="AJ1532" s="173"/>
      <c r="AK1532" s="173"/>
      <c r="AL1532" s="173"/>
      <c r="AM1532" s="330"/>
      <c r="AN1532" s="330"/>
      <c r="AO1532" s="194"/>
      <c r="AP1532" s="330"/>
      <c r="AQ1532" s="330"/>
    </row>
    <row r="1533" spans="2:43">
      <c r="B1533" s="330"/>
      <c r="C1533" s="330"/>
      <c r="D1533" s="330"/>
      <c r="E1533" s="330"/>
      <c r="F1533" s="330"/>
      <c r="G1533" s="330"/>
      <c r="H1533" s="330"/>
      <c r="I1533" s="330"/>
      <c r="J1533" s="330"/>
      <c r="K1533" s="196"/>
      <c r="L1533" s="1118"/>
      <c r="M1533" s="1119"/>
      <c r="N1533" s="1118"/>
      <c r="O1533" s="1119"/>
      <c r="P1533" s="184"/>
      <c r="Q1533" s="184"/>
      <c r="R1533" s="184"/>
      <c r="S1533" s="175"/>
      <c r="T1533" s="175"/>
      <c r="U1533" s="175"/>
      <c r="V1533" s="175"/>
      <c r="W1533" s="175"/>
      <c r="X1533" s="175"/>
      <c r="Y1533" s="175"/>
      <c r="Z1533" s="175"/>
      <c r="AA1533" s="175"/>
      <c r="AB1533" s="175"/>
      <c r="AC1533" s="175"/>
      <c r="AD1533" s="330"/>
      <c r="AE1533" s="330"/>
      <c r="AF1533" s="330"/>
      <c r="AG1533" s="330"/>
      <c r="AH1533" s="330"/>
      <c r="AI1533" s="173"/>
      <c r="AJ1533" s="173"/>
      <c r="AK1533" s="173"/>
      <c r="AL1533" s="173"/>
      <c r="AM1533" s="330"/>
      <c r="AN1533" s="330"/>
      <c r="AO1533" s="194"/>
      <c r="AP1533" s="330"/>
      <c r="AQ1533" s="330"/>
    </row>
    <row r="1534" spans="2:43">
      <c r="B1534" s="330"/>
      <c r="C1534" s="330"/>
      <c r="D1534" s="330"/>
      <c r="E1534" s="330"/>
      <c r="F1534" s="330"/>
      <c r="G1534" s="330"/>
      <c r="H1534" s="330"/>
      <c r="I1534" s="330"/>
      <c r="J1534" s="330"/>
      <c r="K1534" s="196"/>
      <c r="L1534" s="1118"/>
      <c r="M1534" s="1119"/>
      <c r="N1534" s="1118"/>
      <c r="O1534" s="1119"/>
      <c r="P1534" s="184"/>
      <c r="Q1534" s="184"/>
      <c r="R1534" s="184"/>
      <c r="S1534" s="175"/>
      <c r="T1534" s="175"/>
      <c r="U1534" s="175"/>
      <c r="V1534" s="175"/>
      <c r="W1534" s="175"/>
      <c r="X1534" s="175"/>
      <c r="Y1534" s="175"/>
      <c r="Z1534" s="175"/>
      <c r="AA1534" s="175"/>
      <c r="AB1534" s="175"/>
      <c r="AC1534" s="175"/>
      <c r="AD1534" s="330"/>
      <c r="AE1534" s="330"/>
      <c r="AF1534" s="330"/>
      <c r="AG1534" s="330"/>
      <c r="AH1534" s="330"/>
      <c r="AI1534" s="173"/>
      <c r="AJ1534" s="173"/>
      <c r="AK1534" s="173"/>
      <c r="AL1534" s="173"/>
      <c r="AM1534" s="330"/>
      <c r="AN1534" s="330"/>
      <c r="AO1534" s="194"/>
      <c r="AP1534" s="330"/>
      <c r="AQ1534" s="330"/>
    </row>
    <row r="1535" spans="2:43">
      <c r="B1535" s="330"/>
      <c r="C1535" s="330"/>
      <c r="D1535" s="330"/>
      <c r="E1535" s="330"/>
      <c r="F1535" s="330"/>
      <c r="G1535" s="330"/>
      <c r="H1535" s="330"/>
      <c r="I1535" s="330"/>
      <c r="J1535" s="330"/>
      <c r="K1535" s="196"/>
      <c r="L1535" s="1118"/>
      <c r="M1535" s="1119"/>
      <c r="N1535" s="1118"/>
      <c r="O1535" s="1119"/>
      <c r="P1535" s="184"/>
      <c r="Q1535" s="184"/>
      <c r="R1535" s="184"/>
      <c r="S1535" s="175"/>
      <c r="T1535" s="175"/>
      <c r="U1535" s="175"/>
      <c r="V1535" s="175"/>
      <c r="W1535" s="175"/>
      <c r="X1535" s="175"/>
      <c r="Y1535" s="175"/>
      <c r="Z1535" s="175"/>
      <c r="AA1535" s="175"/>
      <c r="AB1535" s="175"/>
      <c r="AC1535" s="175"/>
      <c r="AD1535" s="330"/>
      <c r="AE1535" s="330"/>
      <c r="AF1535" s="330"/>
      <c r="AG1535" s="330"/>
      <c r="AH1535" s="330"/>
      <c r="AI1535" s="173"/>
      <c r="AJ1535" s="173"/>
      <c r="AK1535" s="173"/>
      <c r="AL1535" s="173"/>
      <c r="AM1535" s="330"/>
      <c r="AN1535" s="330"/>
      <c r="AO1535" s="194"/>
      <c r="AP1535" s="330"/>
      <c r="AQ1535" s="330"/>
    </row>
    <row r="1536" spans="2:43">
      <c r="B1536" s="330"/>
      <c r="C1536" s="330"/>
      <c r="D1536" s="330"/>
      <c r="E1536" s="330"/>
      <c r="F1536" s="330"/>
      <c r="G1536" s="330"/>
      <c r="H1536" s="330"/>
      <c r="I1536" s="330"/>
      <c r="J1536" s="330"/>
      <c r="K1536" s="196"/>
      <c r="L1536" s="1118"/>
      <c r="M1536" s="1119"/>
      <c r="N1536" s="1118"/>
      <c r="O1536" s="1119"/>
      <c r="P1536" s="184"/>
      <c r="Q1536" s="184"/>
      <c r="R1536" s="184"/>
      <c r="S1536" s="175"/>
      <c r="T1536" s="175"/>
      <c r="U1536" s="175"/>
      <c r="V1536" s="175"/>
      <c r="W1536" s="175"/>
      <c r="X1536" s="175"/>
      <c r="Y1536" s="175"/>
      <c r="Z1536" s="175"/>
      <c r="AA1536" s="175"/>
      <c r="AB1536" s="175"/>
      <c r="AC1536" s="175"/>
      <c r="AD1536" s="330"/>
      <c r="AE1536" s="330"/>
      <c r="AF1536" s="330"/>
      <c r="AG1536" s="330"/>
      <c r="AH1536" s="330"/>
      <c r="AI1536" s="173"/>
      <c r="AJ1536" s="173"/>
      <c r="AK1536" s="173"/>
      <c r="AL1536" s="173"/>
      <c r="AM1536" s="330"/>
      <c r="AN1536" s="330"/>
      <c r="AO1536" s="194"/>
      <c r="AP1536" s="330"/>
      <c r="AQ1536" s="330"/>
    </row>
    <row r="1537" spans="2:43">
      <c r="B1537" s="330"/>
      <c r="C1537" s="330"/>
      <c r="D1537" s="330"/>
      <c r="E1537" s="330"/>
      <c r="F1537" s="330"/>
      <c r="G1537" s="330"/>
      <c r="H1537" s="330"/>
      <c r="I1537" s="330"/>
      <c r="J1537" s="330"/>
      <c r="K1537" s="196"/>
      <c r="L1537" s="1118"/>
      <c r="M1537" s="1119"/>
      <c r="N1537" s="1118"/>
      <c r="O1537" s="1119"/>
      <c r="P1537" s="184"/>
      <c r="Q1537" s="184"/>
      <c r="R1537" s="184"/>
      <c r="S1537" s="175"/>
      <c r="T1537" s="175"/>
      <c r="U1537" s="175"/>
      <c r="V1537" s="175"/>
      <c r="W1537" s="175"/>
      <c r="X1537" s="175"/>
      <c r="Y1537" s="175"/>
      <c r="Z1537" s="175"/>
      <c r="AA1537" s="175"/>
      <c r="AB1537" s="175"/>
      <c r="AC1537" s="175"/>
      <c r="AD1537" s="330"/>
      <c r="AE1537" s="330"/>
      <c r="AF1537" s="330"/>
      <c r="AG1537" s="330"/>
      <c r="AH1537" s="330"/>
      <c r="AI1537" s="173"/>
      <c r="AJ1537" s="173"/>
      <c r="AK1537" s="173"/>
      <c r="AL1537" s="173"/>
      <c r="AM1537" s="330"/>
      <c r="AN1537" s="330"/>
      <c r="AO1537" s="194"/>
      <c r="AP1537" s="330"/>
      <c r="AQ1537" s="330"/>
    </row>
    <row r="1538" spans="2:43">
      <c r="B1538" s="330"/>
      <c r="C1538" s="330"/>
      <c r="D1538" s="330"/>
      <c r="E1538" s="330"/>
      <c r="F1538" s="330"/>
      <c r="G1538" s="330"/>
      <c r="H1538" s="330"/>
      <c r="I1538" s="330"/>
      <c r="J1538" s="330"/>
      <c r="K1538" s="196"/>
      <c r="L1538" s="1118"/>
      <c r="M1538" s="1119"/>
      <c r="N1538" s="1118"/>
      <c r="O1538" s="1119"/>
      <c r="P1538" s="184"/>
      <c r="Q1538" s="184"/>
      <c r="R1538" s="184"/>
      <c r="S1538" s="175"/>
      <c r="T1538" s="175"/>
      <c r="U1538" s="175"/>
      <c r="V1538" s="175"/>
      <c r="W1538" s="175"/>
      <c r="X1538" s="175"/>
      <c r="Y1538" s="175"/>
      <c r="Z1538" s="175"/>
      <c r="AA1538" s="175"/>
      <c r="AB1538" s="175"/>
      <c r="AC1538" s="175"/>
      <c r="AD1538" s="330"/>
      <c r="AE1538" s="330"/>
      <c r="AF1538" s="330"/>
      <c r="AG1538" s="330"/>
      <c r="AH1538" s="330"/>
      <c r="AI1538" s="173"/>
      <c r="AJ1538" s="173"/>
      <c r="AK1538" s="173"/>
      <c r="AL1538" s="173"/>
      <c r="AM1538" s="330"/>
      <c r="AN1538" s="330"/>
      <c r="AO1538" s="194"/>
      <c r="AP1538" s="330"/>
      <c r="AQ1538" s="330"/>
    </row>
    <row r="1539" spans="2:43">
      <c r="B1539" s="330"/>
      <c r="C1539" s="330"/>
      <c r="D1539" s="330"/>
      <c r="E1539" s="330"/>
      <c r="F1539" s="330"/>
      <c r="G1539" s="330"/>
      <c r="H1539" s="330"/>
      <c r="I1539" s="330"/>
      <c r="J1539" s="330"/>
      <c r="K1539" s="196"/>
      <c r="L1539" s="1118"/>
      <c r="M1539" s="1119"/>
      <c r="N1539" s="1118"/>
      <c r="O1539" s="1119"/>
      <c r="P1539" s="184"/>
      <c r="Q1539" s="184"/>
      <c r="R1539" s="184"/>
      <c r="S1539" s="175"/>
      <c r="T1539" s="175"/>
      <c r="U1539" s="175"/>
      <c r="V1539" s="175"/>
      <c r="W1539" s="175"/>
      <c r="X1539" s="175"/>
      <c r="Y1539" s="175"/>
      <c r="Z1539" s="175"/>
      <c r="AA1539" s="175"/>
      <c r="AB1539" s="175"/>
      <c r="AC1539" s="175"/>
      <c r="AD1539" s="330"/>
      <c r="AE1539" s="330"/>
      <c r="AF1539" s="330"/>
      <c r="AG1539" s="330"/>
      <c r="AH1539" s="330"/>
      <c r="AI1539" s="173"/>
      <c r="AJ1539" s="173"/>
      <c r="AK1539" s="173"/>
      <c r="AL1539" s="173"/>
      <c r="AM1539" s="330"/>
      <c r="AN1539" s="330"/>
      <c r="AO1539" s="194"/>
      <c r="AP1539" s="330"/>
      <c r="AQ1539" s="330"/>
    </row>
    <row r="1540" spans="2:43">
      <c r="B1540" s="330"/>
      <c r="C1540" s="330"/>
      <c r="D1540" s="330"/>
      <c r="E1540" s="330"/>
      <c r="F1540" s="330"/>
      <c r="G1540" s="330"/>
      <c r="H1540" s="330"/>
      <c r="I1540" s="330"/>
      <c r="J1540" s="330"/>
      <c r="K1540" s="196"/>
      <c r="L1540" s="1118"/>
      <c r="M1540" s="1119"/>
      <c r="N1540" s="1118"/>
      <c r="O1540" s="1119"/>
      <c r="P1540" s="184"/>
      <c r="Q1540" s="184"/>
      <c r="R1540" s="184"/>
      <c r="S1540" s="175"/>
      <c r="T1540" s="175"/>
      <c r="U1540" s="175"/>
      <c r="V1540" s="175"/>
      <c r="W1540" s="175"/>
      <c r="X1540" s="175"/>
      <c r="Y1540" s="175"/>
      <c r="Z1540" s="175"/>
      <c r="AA1540" s="175"/>
      <c r="AB1540" s="175"/>
      <c r="AC1540" s="175"/>
      <c r="AD1540" s="330"/>
      <c r="AE1540" s="330"/>
      <c r="AF1540" s="330"/>
      <c r="AG1540" s="330"/>
      <c r="AH1540" s="330"/>
      <c r="AI1540" s="173"/>
      <c r="AJ1540" s="173"/>
      <c r="AK1540" s="173"/>
      <c r="AL1540" s="173"/>
      <c r="AM1540" s="330"/>
      <c r="AN1540" s="330"/>
      <c r="AO1540" s="194"/>
      <c r="AP1540" s="330"/>
      <c r="AQ1540" s="330"/>
    </row>
    <row r="1541" spans="2:43">
      <c r="B1541" s="330"/>
      <c r="C1541" s="330"/>
      <c r="D1541" s="330"/>
      <c r="E1541" s="330"/>
      <c r="F1541" s="330"/>
      <c r="G1541" s="330"/>
      <c r="H1541" s="330"/>
      <c r="I1541" s="330"/>
      <c r="J1541" s="330"/>
      <c r="K1541" s="196"/>
      <c r="L1541" s="1118"/>
      <c r="M1541" s="1119"/>
      <c r="N1541" s="1118"/>
      <c r="O1541" s="1119"/>
      <c r="P1541" s="184"/>
      <c r="Q1541" s="184"/>
      <c r="R1541" s="184"/>
      <c r="S1541" s="175"/>
      <c r="T1541" s="175"/>
      <c r="U1541" s="175"/>
      <c r="V1541" s="175"/>
      <c r="W1541" s="175"/>
      <c r="X1541" s="175"/>
      <c r="Y1541" s="175"/>
      <c r="Z1541" s="175"/>
      <c r="AA1541" s="175"/>
      <c r="AB1541" s="175"/>
      <c r="AC1541" s="175"/>
      <c r="AD1541" s="330"/>
      <c r="AE1541" s="330"/>
      <c r="AF1541" s="330"/>
      <c r="AG1541" s="330"/>
      <c r="AH1541" s="330"/>
      <c r="AI1541" s="173"/>
      <c r="AJ1541" s="173"/>
      <c r="AK1541" s="173"/>
      <c r="AL1541" s="173"/>
      <c r="AM1541" s="330"/>
      <c r="AN1541" s="330"/>
      <c r="AO1541" s="194"/>
      <c r="AP1541" s="330"/>
      <c r="AQ1541" s="330"/>
    </row>
    <row r="1542" spans="2:43">
      <c r="B1542" s="330"/>
      <c r="C1542" s="330"/>
      <c r="D1542" s="330"/>
      <c r="E1542" s="330"/>
      <c r="F1542" s="330"/>
      <c r="G1542" s="330"/>
      <c r="H1542" s="330"/>
      <c r="I1542" s="330"/>
      <c r="J1542" s="330"/>
      <c r="K1542" s="196"/>
      <c r="L1542" s="1118"/>
      <c r="M1542" s="1119"/>
      <c r="N1542" s="1118"/>
      <c r="O1542" s="1119"/>
      <c r="P1542" s="184"/>
      <c r="Q1542" s="184"/>
      <c r="R1542" s="184"/>
      <c r="S1542" s="175"/>
      <c r="T1542" s="175"/>
      <c r="U1542" s="175"/>
      <c r="V1542" s="175"/>
      <c r="W1542" s="175"/>
      <c r="X1542" s="175"/>
      <c r="Y1542" s="175"/>
      <c r="Z1542" s="175"/>
      <c r="AA1542" s="175"/>
      <c r="AB1542" s="175"/>
      <c r="AC1542" s="175"/>
      <c r="AD1542" s="330"/>
      <c r="AE1542" s="330"/>
      <c r="AF1542" s="330"/>
      <c r="AG1542" s="330"/>
      <c r="AH1542" s="330"/>
      <c r="AI1542" s="173"/>
      <c r="AJ1542" s="173"/>
      <c r="AK1542" s="173"/>
      <c r="AL1542" s="173"/>
      <c r="AM1542" s="330"/>
      <c r="AN1542" s="330"/>
      <c r="AO1542" s="194"/>
      <c r="AP1542" s="330"/>
      <c r="AQ1542" s="330"/>
    </row>
    <row r="1543" spans="2:43">
      <c r="B1543" s="330"/>
      <c r="C1543" s="330"/>
      <c r="D1543" s="330"/>
      <c r="E1543" s="330"/>
      <c r="F1543" s="330"/>
      <c r="G1543" s="330"/>
      <c r="H1543" s="330"/>
      <c r="I1543" s="330"/>
      <c r="J1543" s="330"/>
      <c r="K1543" s="196"/>
      <c r="L1543" s="1118"/>
      <c r="M1543" s="1119"/>
      <c r="N1543" s="1118"/>
      <c r="O1543" s="1119"/>
      <c r="P1543" s="184"/>
      <c r="Q1543" s="184"/>
      <c r="R1543" s="184"/>
      <c r="S1543" s="175"/>
      <c r="T1543" s="175"/>
      <c r="U1543" s="175"/>
      <c r="V1543" s="175"/>
      <c r="W1543" s="175"/>
      <c r="X1543" s="175"/>
      <c r="Y1543" s="175"/>
      <c r="Z1543" s="175"/>
      <c r="AA1543" s="175"/>
      <c r="AB1543" s="175"/>
      <c r="AC1543" s="175"/>
      <c r="AD1543" s="330"/>
      <c r="AE1543" s="330"/>
      <c r="AF1543" s="330"/>
      <c r="AG1543" s="330"/>
      <c r="AH1543" s="330"/>
      <c r="AI1543" s="173"/>
      <c r="AJ1543" s="173"/>
      <c r="AK1543" s="173"/>
      <c r="AL1543" s="173"/>
      <c r="AM1543" s="330"/>
      <c r="AN1543" s="330"/>
      <c r="AO1543" s="194"/>
      <c r="AP1543" s="330"/>
      <c r="AQ1543" s="330"/>
    </row>
    <row r="1544" spans="2:43">
      <c r="B1544" s="330"/>
      <c r="C1544" s="330"/>
      <c r="D1544" s="330"/>
      <c r="E1544" s="330"/>
      <c r="F1544" s="330"/>
      <c r="G1544" s="330"/>
      <c r="H1544" s="330"/>
      <c r="I1544" s="330"/>
      <c r="J1544" s="330"/>
      <c r="K1544" s="196"/>
      <c r="L1544" s="1118"/>
      <c r="M1544" s="1119"/>
      <c r="N1544" s="1118"/>
      <c r="O1544" s="1119"/>
      <c r="P1544" s="184"/>
      <c r="Q1544" s="184"/>
      <c r="R1544" s="184"/>
      <c r="S1544" s="175"/>
      <c r="T1544" s="175"/>
      <c r="U1544" s="175"/>
      <c r="V1544" s="175"/>
      <c r="W1544" s="175"/>
      <c r="X1544" s="175"/>
      <c r="Y1544" s="175"/>
      <c r="Z1544" s="175"/>
      <c r="AA1544" s="175"/>
      <c r="AB1544" s="175"/>
      <c r="AC1544" s="175"/>
      <c r="AD1544" s="330"/>
      <c r="AE1544" s="330"/>
      <c r="AF1544" s="330"/>
      <c r="AG1544" s="330"/>
      <c r="AH1544" s="330"/>
      <c r="AI1544" s="173"/>
      <c r="AJ1544" s="173"/>
      <c r="AK1544" s="173"/>
      <c r="AL1544" s="173"/>
      <c r="AM1544" s="330"/>
      <c r="AN1544" s="330"/>
      <c r="AO1544" s="194"/>
      <c r="AP1544" s="330"/>
      <c r="AQ1544" s="330"/>
    </row>
    <row r="1545" spans="2:43">
      <c r="B1545" s="330"/>
      <c r="C1545" s="330"/>
      <c r="D1545" s="330"/>
      <c r="E1545" s="330"/>
      <c r="F1545" s="330"/>
      <c r="G1545" s="330"/>
      <c r="H1545" s="330"/>
      <c r="I1545" s="330"/>
      <c r="J1545" s="330"/>
      <c r="K1545" s="196"/>
      <c r="L1545" s="1118"/>
      <c r="M1545" s="1119"/>
      <c r="N1545" s="1118"/>
      <c r="O1545" s="1119"/>
      <c r="P1545" s="184"/>
      <c r="Q1545" s="184"/>
      <c r="R1545" s="184"/>
      <c r="S1545" s="175"/>
      <c r="T1545" s="175"/>
      <c r="U1545" s="175"/>
      <c r="V1545" s="175"/>
      <c r="W1545" s="175"/>
      <c r="X1545" s="175"/>
      <c r="Y1545" s="175"/>
      <c r="Z1545" s="175"/>
      <c r="AA1545" s="175"/>
      <c r="AB1545" s="175"/>
      <c r="AC1545" s="175"/>
      <c r="AD1545" s="330"/>
      <c r="AE1545" s="330"/>
      <c r="AF1545" s="330"/>
      <c r="AG1545" s="330"/>
      <c r="AH1545" s="330"/>
      <c r="AI1545" s="173"/>
      <c r="AJ1545" s="173"/>
      <c r="AK1545" s="173"/>
      <c r="AL1545" s="173"/>
      <c r="AM1545" s="330"/>
      <c r="AN1545" s="330"/>
      <c r="AO1545" s="194"/>
      <c r="AP1545" s="330"/>
      <c r="AQ1545" s="330"/>
    </row>
    <row r="1546" spans="2:43">
      <c r="B1546" s="330"/>
      <c r="C1546" s="330"/>
      <c r="D1546" s="330"/>
      <c r="E1546" s="330"/>
      <c r="F1546" s="330"/>
      <c r="G1546" s="330"/>
      <c r="H1546" s="330"/>
      <c r="I1546" s="330"/>
      <c r="J1546" s="330"/>
      <c r="K1546" s="196"/>
      <c r="L1546" s="1118"/>
      <c r="M1546" s="1119"/>
      <c r="N1546" s="1118"/>
      <c r="O1546" s="1119"/>
      <c r="P1546" s="184"/>
      <c r="Q1546" s="184"/>
      <c r="R1546" s="184"/>
      <c r="S1546" s="175"/>
      <c r="T1546" s="175"/>
      <c r="U1546" s="175"/>
      <c r="V1546" s="175"/>
      <c r="W1546" s="175"/>
      <c r="X1546" s="175"/>
      <c r="Y1546" s="175"/>
      <c r="Z1546" s="175"/>
      <c r="AA1546" s="175"/>
      <c r="AB1546" s="175"/>
      <c r="AC1546" s="175"/>
      <c r="AD1546" s="330"/>
      <c r="AE1546" s="330"/>
      <c r="AF1546" s="330"/>
      <c r="AG1546" s="330"/>
      <c r="AH1546" s="330"/>
      <c r="AI1546" s="173"/>
      <c r="AJ1546" s="173"/>
      <c r="AK1546" s="173"/>
      <c r="AL1546" s="173"/>
      <c r="AM1546" s="330"/>
      <c r="AN1546" s="330"/>
      <c r="AO1546" s="194"/>
      <c r="AP1546" s="330"/>
      <c r="AQ1546" s="330"/>
    </row>
    <row r="1547" spans="2:43">
      <c r="B1547" s="330"/>
      <c r="C1547" s="330"/>
      <c r="D1547" s="330"/>
      <c r="E1547" s="330"/>
      <c r="F1547" s="330"/>
      <c r="G1547" s="330"/>
      <c r="H1547" s="330"/>
      <c r="I1547" s="330"/>
      <c r="J1547" s="330"/>
      <c r="K1547" s="196"/>
      <c r="L1547" s="1118"/>
      <c r="M1547" s="1119"/>
      <c r="N1547" s="1118"/>
      <c r="O1547" s="1119"/>
      <c r="P1547" s="184"/>
      <c r="Q1547" s="184"/>
      <c r="R1547" s="184"/>
      <c r="S1547" s="175"/>
      <c r="T1547" s="175"/>
      <c r="U1547" s="175"/>
      <c r="V1547" s="175"/>
      <c r="W1547" s="175"/>
      <c r="X1547" s="175"/>
      <c r="Y1547" s="175"/>
      <c r="Z1547" s="175"/>
      <c r="AA1547" s="175"/>
      <c r="AB1547" s="175"/>
      <c r="AC1547" s="175"/>
      <c r="AD1547" s="330"/>
      <c r="AE1547" s="330"/>
      <c r="AF1547" s="330"/>
      <c r="AG1547" s="330"/>
      <c r="AH1547" s="330"/>
      <c r="AI1547" s="173"/>
      <c r="AJ1547" s="173"/>
      <c r="AK1547" s="173"/>
      <c r="AL1547" s="173"/>
      <c r="AM1547" s="330"/>
      <c r="AN1547" s="330"/>
      <c r="AO1547" s="194"/>
      <c r="AP1547" s="330"/>
      <c r="AQ1547" s="330"/>
    </row>
    <row r="1548" spans="2:43">
      <c r="B1548" s="330"/>
      <c r="C1548" s="330"/>
      <c r="D1548" s="330"/>
      <c r="E1548" s="330"/>
      <c r="F1548" s="330"/>
      <c r="G1548" s="330"/>
      <c r="H1548" s="330"/>
      <c r="I1548" s="330"/>
      <c r="J1548" s="330"/>
      <c r="K1548" s="196"/>
      <c r="L1548" s="1118"/>
      <c r="M1548" s="1119"/>
      <c r="N1548" s="1118"/>
      <c r="O1548" s="1119"/>
      <c r="P1548" s="184"/>
      <c r="Q1548" s="184"/>
      <c r="R1548" s="184"/>
      <c r="S1548" s="175"/>
      <c r="T1548" s="175"/>
      <c r="U1548" s="175"/>
      <c r="V1548" s="175"/>
      <c r="W1548" s="175"/>
      <c r="X1548" s="175"/>
      <c r="Y1548" s="175"/>
      <c r="Z1548" s="175"/>
      <c r="AA1548" s="175"/>
      <c r="AB1548" s="175"/>
      <c r="AC1548" s="175"/>
      <c r="AD1548" s="330"/>
      <c r="AE1548" s="330"/>
      <c r="AF1548" s="330"/>
      <c r="AG1548" s="330"/>
      <c r="AH1548" s="330"/>
      <c r="AI1548" s="173"/>
      <c r="AJ1548" s="173"/>
      <c r="AK1548" s="173"/>
      <c r="AL1548" s="173"/>
      <c r="AM1548" s="330"/>
      <c r="AN1548" s="330"/>
      <c r="AO1548" s="194"/>
      <c r="AP1548" s="330"/>
      <c r="AQ1548" s="330"/>
    </row>
    <row r="1549" spans="2:43">
      <c r="B1549" s="330"/>
      <c r="C1549" s="330"/>
      <c r="D1549" s="330"/>
      <c r="E1549" s="330"/>
      <c r="F1549" s="330"/>
      <c r="G1549" s="330"/>
      <c r="H1549" s="330"/>
      <c r="I1549" s="330"/>
      <c r="J1549" s="330"/>
      <c r="K1549" s="196"/>
      <c r="L1549" s="1118"/>
      <c r="M1549" s="1119"/>
      <c r="N1549" s="1118"/>
      <c r="O1549" s="1119"/>
      <c r="P1549" s="184"/>
      <c r="Q1549" s="184"/>
      <c r="R1549" s="184"/>
      <c r="S1549" s="175"/>
      <c r="T1549" s="175"/>
      <c r="U1549" s="175"/>
      <c r="V1549" s="175"/>
      <c r="W1549" s="175"/>
      <c r="X1549" s="175"/>
      <c r="Y1549" s="175"/>
      <c r="Z1549" s="175"/>
      <c r="AA1549" s="175"/>
      <c r="AB1549" s="175"/>
      <c r="AC1549" s="175"/>
      <c r="AD1549" s="330"/>
      <c r="AE1549" s="330"/>
      <c r="AF1549" s="330"/>
      <c r="AG1549" s="330"/>
      <c r="AH1549" s="330"/>
      <c r="AI1549" s="173"/>
      <c r="AJ1549" s="173"/>
      <c r="AK1549" s="173"/>
      <c r="AL1549" s="173"/>
      <c r="AM1549" s="330"/>
      <c r="AN1549" s="330"/>
      <c r="AO1549" s="194"/>
      <c r="AP1549" s="330"/>
      <c r="AQ1549" s="330"/>
    </row>
    <row r="1550" spans="2:43">
      <c r="B1550" s="330"/>
      <c r="C1550" s="330"/>
      <c r="D1550" s="330"/>
      <c r="E1550" s="330"/>
      <c r="F1550" s="330"/>
      <c r="G1550" s="330"/>
      <c r="H1550" s="330"/>
      <c r="I1550" s="330"/>
      <c r="J1550" s="330"/>
      <c r="K1550" s="196"/>
      <c r="L1550" s="1118"/>
      <c r="M1550" s="1119"/>
      <c r="N1550" s="1118"/>
      <c r="O1550" s="1119"/>
      <c r="P1550" s="184"/>
      <c r="Q1550" s="184"/>
      <c r="R1550" s="184"/>
      <c r="S1550" s="175"/>
      <c r="T1550" s="175"/>
      <c r="U1550" s="175"/>
      <c r="V1550" s="175"/>
      <c r="W1550" s="175"/>
      <c r="X1550" s="175"/>
      <c r="Y1550" s="175"/>
      <c r="Z1550" s="175"/>
      <c r="AA1550" s="175"/>
      <c r="AB1550" s="175"/>
      <c r="AC1550" s="175"/>
      <c r="AD1550" s="330"/>
      <c r="AE1550" s="330"/>
      <c r="AF1550" s="330"/>
      <c r="AG1550" s="330"/>
      <c r="AH1550" s="330"/>
      <c r="AI1550" s="173"/>
      <c r="AJ1550" s="173"/>
      <c r="AK1550" s="173"/>
      <c r="AL1550" s="173"/>
      <c r="AM1550" s="330"/>
      <c r="AN1550" s="330"/>
      <c r="AO1550" s="194"/>
      <c r="AP1550" s="330"/>
      <c r="AQ1550" s="330"/>
    </row>
    <row r="1551" spans="2:43">
      <c r="B1551" s="330"/>
      <c r="C1551" s="330"/>
      <c r="D1551" s="330"/>
      <c r="E1551" s="330"/>
      <c r="F1551" s="330"/>
      <c r="G1551" s="330"/>
      <c r="H1551" s="330"/>
      <c r="I1551" s="330"/>
      <c r="J1551" s="330"/>
      <c r="K1551" s="196"/>
      <c r="L1551" s="1118"/>
      <c r="M1551" s="1119"/>
      <c r="N1551" s="1118"/>
      <c r="O1551" s="1119"/>
      <c r="P1551" s="184"/>
      <c r="Q1551" s="184"/>
      <c r="R1551" s="184"/>
      <c r="S1551" s="175"/>
      <c r="T1551" s="175"/>
      <c r="U1551" s="175"/>
      <c r="V1551" s="175"/>
      <c r="W1551" s="175"/>
      <c r="X1551" s="175"/>
      <c r="Y1551" s="175"/>
      <c r="Z1551" s="175"/>
      <c r="AA1551" s="175"/>
      <c r="AB1551" s="175"/>
      <c r="AC1551" s="175"/>
      <c r="AD1551" s="330"/>
      <c r="AE1551" s="330"/>
      <c r="AF1551" s="330"/>
      <c r="AG1551" s="330"/>
      <c r="AH1551" s="330"/>
      <c r="AI1551" s="173"/>
      <c r="AJ1551" s="173"/>
      <c r="AK1551" s="173"/>
      <c r="AL1551" s="173"/>
      <c r="AM1551" s="330"/>
      <c r="AN1551" s="330"/>
      <c r="AO1551" s="194"/>
      <c r="AP1551" s="330"/>
      <c r="AQ1551" s="330"/>
    </row>
    <row r="1552" spans="2:43">
      <c r="B1552" s="330"/>
      <c r="C1552" s="330"/>
      <c r="D1552" s="330"/>
      <c r="E1552" s="330"/>
      <c r="F1552" s="330"/>
      <c r="G1552" s="330"/>
      <c r="H1552" s="330"/>
      <c r="I1552" s="330"/>
      <c r="J1552" s="330"/>
      <c r="K1552" s="196"/>
      <c r="L1552" s="1118"/>
      <c r="M1552" s="1119"/>
      <c r="N1552" s="1118"/>
      <c r="O1552" s="1119"/>
      <c r="P1552" s="184"/>
      <c r="Q1552" s="184"/>
      <c r="R1552" s="184"/>
      <c r="S1552" s="175"/>
      <c r="T1552" s="175"/>
      <c r="U1552" s="175"/>
      <c r="V1552" s="175"/>
      <c r="W1552" s="175"/>
      <c r="X1552" s="175"/>
      <c r="Y1552" s="175"/>
      <c r="Z1552" s="175"/>
      <c r="AA1552" s="175"/>
      <c r="AB1552" s="175"/>
      <c r="AC1552" s="175"/>
      <c r="AD1552" s="330"/>
      <c r="AE1552" s="330"/>
      <c r="AF1552" s="330"/>
      <c r="AG1552" s="330"/>
      <c r="AH1552" s="330"/>
      <c r="AI1552" s="173"/>
      <c r="AJ1552" s="173"/>
      <c r="AK1552" s="173"/>
      <c r="AL1552" s="173"/>
      <c r="AM1552" s="330"/>
      <c r="AN1552" s="330"/>
      <c r="AO1552" s="194"/>
      <c r="AP1552" s="330"/>
      <c r="AQ1552" s="330"/>
    </row>
    <row r="1553" spans="2:43">
      <c r="B1553" s="330"/>
      <c r="C1553" s="330"/>
      <c r="D1553" s="330"/>
      <c r="E1553" s="330"/>
      <c r="F1553" s="330"/>
      <c r="G1553" s="330"/>
      <c r="H1553" s="330"/>
      <c r="I1553" s="330"/>
      <c r="J1553" s="330"/>
      <c r="K1553" s="196"/>
      <c r="L1553" s="1118"/>
      <c r="M1553" s="1119"/>
      <c r="N1553" s="1118"/>
      <c r="O1553" s="1119"/>
      <c r="P1553" s="184"/>
      <c r="Q1553" s="184"/>
      <c r="R1553" s="184"/>
      <c r="S1553" s="175"/>
      <c r="T1553" s="175"/>
      <c r="U1553" s="175"/>
      <c r="V1553" s="175"/>
      <c r="W1553" s="175"/>
      <c r="X1553" s="175"/>
      <c r="Y1553" s="175"/>
      <c r="Z1553" s="175"/>
      <c r="AA1553" s="175"/>
      <c r="AB1553" s="175"/>
      <c r="AC1553" s="175"/>
      <c r="AD1553" s="330"/>
      <c r="AE1553" s="330"/>
      <c r="AF1553" s="330"/>
      <c r="AG1553" s="330"/>
      <c r="AH1553" s="330"/>
      <c r="AI1553" s="173"/>
      <c r="AJ1553" s="173"/>
      <c r="AK1553" s="173"/>
      <c r="AL1553" s="173"/>
      <c r="AM1553" s="330"/>
      <c r="AN1553" s="330"/>
      <c r="AO1553" s="194"/>
      <c r="AP1553" s="330"/>
      <c r="AQ1553" s="330"/>
    </row>
    <row r="1554" spans="2:43">
      <c r="B1554" s="330"/>
      <c r="C1554" s="330"/>
      <c r="D1554" s="330"/>
      <c r="E1554" s="330"/>
      <c r="F1554" s="330"/>
      <c r="G1554" s="330"/>
      <c r="H1554" s="330"/>
      <c r="I1554" s="330"/>
      <c r="J1554" s="330"/>
      <c r="K1554" s="196"/>
      <c r="L1554" s="1118"/>
      <c r="M1554" s="1119"/>
      <c r="N1554" s="1118"/>
      <c r="O1554" s="1119"/>
      <c r="P1554" s="184"/>
      <c r="Q1554" s="184"/>
      <c r="R1554" s="184"/>
      <c r="S1554" s="175"/>
      <c r="T1554" s="175"/>
      <c r="U1554" s="175"/>
      <c r="V1554" s="175"/>
      <c r="W1554" s="175"/>
      <c r="X1554" s="175"/>
      <c r="Y1554" s="175"/>
      <c r="Z1554" s="175"/>
      <c r="AA1554" s="175"/>
      <c r="AB1554" s="175"/>
      <c r="AC1554" s="175"/>
      <c r="AD1554" s="330"/>
      <c r="AE1554" s="330"/>
      <c r="AF1554" s="330"/>
      <c r="AG1554" s="330"/>
      <c r="AH1554" s="330"/>
      <c r="AI1554" s="173"/>
      <c r="AJ1554" s="173"/>
      <c r="AK1554" s="173"/>
      <c r="AL1554" s="173"/>
      <c r="AM1554" s="330"/>
      <c r="AN1554" s="330"/>
      <c r="AO1554" s="194"/>
      <c r="AP1554" s="330"/>
      <c r="AQ1554" s="330"/>
    </row>
    <row r="1555" spans="2:43">
      <c r="B1555" s="330"/>
      <c r="C1555" s="330"/>
      <c r="D1555" s="330"/>
      <c r="E1555" s="330"/>
      <c r="F1555" s="330"/>
      <c r="G1555" s="330"/>
      <c r="H1555" s="330"/>
      <c r="I1555" s="330"/>
      <c r="J1555" s="330"/>
      <c r="K1555" s="196"/>
      <c r="L1555" s="1118"/>
      <c r="M1555" s="1119"/>
      <c r="N1555" s="1118"/>
      <c r="O1555" s="1119"/>
      <c r="P1555" s="184"/>
      <c r="Q1555" s="184"/>
      <c r="R1555" s="184"/>
      <c r="S1555" s="175"/>
      <c r="T1555" s="175"/>
      <c r="U1555" s="175"/>
      <c r="V1555" s="175"/>
      <c r="W1555" s="175"/>
      <c r="X1555" s="175"/>
      <c r="Y1555" s="175"/>
      <c r="Z1555" s="175"/>
      <c r="AA1555" s="175"/>
      <c r="AB1555" s="175"/>
      <c r="AC1555" s="175"/>
      <c r="AD1555" s="330"/>
      <c r="AE1555" s="330"/>
      <c r="AF1555" s="330"/>
      <c r="AG1555" s="330"/>
      <c r="AH1555" s="330"/>
      <c r="AI1555" s="173"/>
      <c r="AJ1555" s="173"/>
      <c r="AK1555" s="173"/>
      <c r="AL1555" s="173"/>
      <c r="AM1555" s="330"/>
      <c r="AN1555" s="330"/>
      <c r="AO1555" s="194"/>
      <c r="AP1555" s="330"/>
      <c r="AQ1555" s="330"/>
    </row>
    <row r="1556" spans="2:43">
      <c r="B1556" s="330"/>
      <c r="C1556" s="330"/>
      <c r="D1556" s="330"/>
      <c r="E1556" s="330"/>
      <c r="F1556" s="330"/>
      <c r="G1556" s="330"/>
      <c r="H1556" s="330"/>
      <c r="I1556" s="330"/>
      <c r="J1556" s="330"/>
      <c r="K1556" s="196"/>
      <c r="L1556" s="1118"/>
      <c r="M1556" s="1119"/>
      <c r="N1556" s="1118"/>
      <c r="O1556" s="1119"/>
      <c r="P1556" s="184"/>
      <c r="Q1556" s="184"/>
      <c r="R1556" s="184"/>
      <c r="S1556" s="175"/>
      <c r="T1556" s="175"/>
      <c r="U1556" s="175"/>
      <c r="V1556" s="175"/>
      <c r="W1556" s="175"/>
      <c r="X1556" s="175"/>
      <c r="Y1556" s="175"/>
      <c r="Z1556" s="175"/>
      <c r="AA1556" s="175"/>
      <c r="AB1556" s="175"/>
      <c r="AC1556" s="175"/>
      <c r="AD1556" s="330"/>
      <c r="AE1556" s="330"/>
      <c r="AF1556" s="330"/>
      <c r="AG1556" s="330"/>
      <c r="AH1556" s="330"/>
      <c r="AI1556" s="173"/>
      <c r="AJ1556" s="173"/>
      <c r="AK1556" s="173"/>
      <c r="AL1556" s="173"/>
      <c r="AM1556" s="330"/>
      <c r="AN1556" s="330"/>
      <c r="AO1556" s="194"/>
      <c r="AP1556" s="330"/>
      <c r="AQ1556" s="330"/>
    </row>
    <row r="1557" spans="2:43">
      <c r="B1557" s="330"/>
      <c r="C1557" s="330"/>
      <c r="D1557" s="330"/>
      <c r="E1557" s="330"/>
      <c r="F1557" s="330"/>
      <c r="G1557" s="330"/>
      <c r="H1557" s="330"/>
      <c r="I1557" s="330"/>
      <c r="J1557" s="330"/>
      <c r="K1557" s="196"/>
      <c r="L1557" s="1118"/>
      <c r="M1557" s="1119"/>
      <c r="N1557" s="1118"/>
      <c r="O1557" s="1119"/>
      <c r="P1557" s="184"/>
      <c r="Q1557" s="184"/>
      <c r="R1557" s="184"/>
      <c r="S1557" s="175"/>
      <c r="T1557" s="175"/>
      <c r="U1557" s="175"/>
      <c r="V1557" s="175"/>
      <c r="W1557" s="175"/>
      <c r="X1557" s="175"/>
      <c r="Y1557" s="175"/>
      <c r="Z1557" s="175"/>
      <c r="AA1557" s="175"/>
      <c r="AB1557" s="175"/>
      <c r="AC1557" s="175"/>
      <c r="AD1557" s="330"/>
      <c r="AE1557" s="330"/>
      <c r="AF1557" s="330"/>
      <c r="AG1557" s="330"/>
      <c r="AH1557" s="330"/>
      <c r="AI1557" s="173"/>
      <c r="AJ1557" s="173"/>
      <c r="AK1557" s="173"/>
      <c r="AL1557" s="173"/>
      <c r="AM1557" s="330"/>
      <c r="AN1557" s="330"/>
      <c r="AO1557" s="194"/>
      <c r="AP1557" s="330"/>
      <c r="AQ1557" s="330"/>
    </row>
    <row r="1558" spans="2:43">
      <c r="B1558" s="330"/>
      <c r="C1558" s="330"/>
      <c r="D1558" s="330"/>
      <c r="E1558" s="330"/>
      <c r="F1558" s="330"/>
      <c r="G1558" s="330"/>
      <c r="H1558" s="330"/>
      <c r="I1558" s="330"/>
      <c r="J1558" s="330"/>
      <c r="K1558" s="196"/>
      <c r="L1558" s="1118"/>
      <c r="M1558" s="1119"/>
      <c r="N1558" s="1118"/>
      <c r="O1558" s="1119"/>
      <c r="P1558" s="184"/>
      <c r="Q1558" s="184"/>
      <c r="R1558" s="184"/>
      <c r="S1558" s="175"/>
      <c r="T1558" s="175"/>
      <c r="U1558" s="175"/>
      <c r="V1558" s="175"/>
      <c r="W1558" s="175"/>
      <c r="X1558" s="175"/>
      <c r="Y1558" s="175"/>
      <c r="Z1558" s="175"/>
      <c r="AA1558" s="175"/>
      <c r="AB1558" s="175"/>
      <c r="AC1558" s="175"/>
      <c r="AD1558" s="330"/>
      <c r="AE1558" s="330"/>
      <c r="AF1558" s="330"/>
      <c r="AG1558" s="330"/>
      <c r="AH1558" s="330"/>
      <c r="AI1558" s="173"/>
      <c r="AJ1558" s="173"/>
      <c r="AK1558" s="173"/>
      <c r="AL1558" s="173"/>
      <c r="AM1558" s="330"/>
      <c r="AN1558" s="330"/>
      <c r="AO1558" s="194"/>
      <c r="AP1558" s="330"/>
      <c r="AQ1558" s="330"/>
    </row>
    <row r="1559" spans="2:43">
      <c r="B1559" s="330"/>
      <c r="C1559" s="330"/>
      <c r="D1559" s="330"/>
      <c r="E1559" s="330"/>
      <c r="F1559" s="330"/>
      <c r="G1559" s="330"/>
      <c r="H1559" s="330"/>
      <c r="I1559" s="330"/>
      <c r="J1559" s="330"/>
      <c r="K1559" s="196"/>
      <c r="L1559" s="1118"/>
      <c r="M1559" s="1119"/>
      <c r="N1559" s="1118"/>
      <c r="O1559" s="1119"/>
      <c r="P1559" s="184"/>
      <c r="Q1559" s="184"/>
      <c r="R1559" s="184"/>
      <c r="S1559" s="175"/>
      <c r="T1559" s="175"/>
      <c r="U1559" s="175"/>
      <c r="V1559" s="175"/>
      <c r="W1559" s="175"/>
      <c r="X1559" s="175"/>
      <c r="Y1559" s="175"/>
      <c r="Z1559" s="175"/>
      <c r="AA1559" s="175"/>
      <c r="AB1559" s="175"/>
      <c r="AC1559" s="175"/>
      <c r="AD1559" s="330"/>
      <c r="AE1559" s="330"/>
      <c r="AF1559" s="330"/>
      <c r="AG1559" s="330"/>
      <c r="AH1559" s="330"/>
      <c r="AI1559" s="173"/>
      <c r="AJ1559" s="173"/>
      <c r="AK1559" s="173"/>
      <c r="AL1559" s="173"/>
      <c r="AM1559" s="330"/>
      <c r="AN1559" s="330"/>
      <c r="AO1559" s="194"/>
      <c r="AP1559" s="330"/>
      <c r="AQ1559" s="330"/>
    </row>
    <row r="1560" spans="2:43">
      <c r="B1560" s="330"/>
      <c r="C1560" s="330"/>
      <c r="D1560" s="330"/>
      <c r="E1560" s="330"/>
      <c r="F1560" s="330"/>
      <c r="G1560" s="330"/>
      <c r="H1560" s="330"/>
      <c r="I1560" s="330"/>
      <c r="J1560" s="330"/>
      <c r="K1560" s="196"/>
      <c r="L1560" s="1118"/>
      <c r="M1560" s="1119"/>
      <c r="N1560" s="1118"/>
      <c r="O1560" s="1119"/>
      <c r="P1560" s="184"/>
      <c r="Q1560" s="184"/>
      <c r="R1560" s="184"/>
      <c r="S1560" s="175"/>
      <c r="T1560" s="175"/>
      <c r="U1560" s="175"/>
      <c r="V1560" s="175"/>
      <c r="W1560" s="175"/>
      <c r="X1560" s="175"/>
      <c r="Y1560" s="175"/>
      <c r="Z1560" s="175"/>
      <c r="AA1560" s="175"/>
      <c r="AB1560" s="175"/>
      <c r="AC1560" s="175"/>
      <c r="AD1560" s="330"/>
      <c r="AE1560" s="330"/>
      <c r="AF1560" s="330"/>
      <c r="AG1560" s="330"/>
      <c r="AH1560" s="330"/>
      <c r="AI1560" s="173"/>
      <c r="AJ1560" s="173"/>
      <c r="AK1560" s="173"/>
      <c r="AL1560" s="173"/>
      <c r="AM1560" s="330"/>
      <c r="AN1560" s="330"/>
      <c r="AO1560" s="194"/>
      <c r="AP1560" s="330"/>
      <c r="AQ1560" s="330"/>
    </row>
    <row r="1561" spans="2:43">
      <c r="B1561" s="330"/>
      <c r="C1561" s="330"/>
      <c r="D1561" s="330"/>
      <c r="E1561" s="330"/>
      <c r="F1561" s="330"/>
      <c r="G1561" s="330"/>
      <c r="H1561" s="330"/>
      <c r="I1561" s="330"/>
      <c r="J1561" s="330"/>
      <c r="K1561" s="196"/>
      <c r="L1561" s="1118"/>
      <c r="M1561" s="1119"/>
      <c r="N1561" s="1118"/>
      <c r="O1561" s="1119"/>
      <c r="P1561" s="184"/>
      <c r="Q1561" s="184"/>
      <c r="R1561" s="184"/>
      <c r="S1561" s="175"/>
      <c r="T1561" s="175"/>
      <c r="U1561" s="175"/>
      <c r="V1561" s="175"/>
      <c r="W1561" s="175"/>
      <c r="X1561" s="175"/>
      <c r="Y1561" s="175"/>
      <c r="Z1561" s="175"/>
      <c r="AA1561" s="175"/>
      <c r="AB1561" s="175"/>
      <c r="AC1561" s="175"/>
      <c r="AD1561" s="330"/>
      <c r="AE1561" s="330"/>
      <c r="AF1561" s="330"/>
      <c r="AG1561" s="330"/>
      <c r="AH1561" s="330"/>
      <c r="AI1561" s="173"/>
      <c r="AJ1561" s="173"/>
      <c r="AK1561" s="173"/>
      <c r="AL1561" s="173"/>
      <c r="AM1561" s="330"/>
      <c r="AN1561" s="330"/>
      <c r="AO1561" s="194"/>
      <c r="AP1561" s="330"/>
      <c r="AQ1561" s="330"/>
    </row>
    <row r="1562" spans="2:43">
      <c r="B1562" s="330"/>
      <c r="C1562" s="330"/>
      <c r="D1562" s="330"/>
      <c r="E1562" s="330"/>
      <c r="F1562" s="330"/>
      <c r="G1562" s="330"/>
      <c r="H1562" s="330"/>
      <c r="I1562" s="330"/>
      <c r="J1562" s="330"/>
      <c r="K1562" s="196"/>
      <c r="L1562" s="1118"/>
      <c r="M1562" s="1119"/>
      <c r="N1562" s="1118"/>
      <c r="O1562" s="1119"/>
      <c r="P1562" s="184"/>
      <c r="Q1562" s="184"/>
      <c r="R1562" s="184"/>
      <c r="S1562" s="175"/>
      <c r="T1562" s="175"/>
      <c r="U1562" s="175"/>
      <c r="V1562" s="175"/>
      <c r="W1562" s="175"/>
      <c r="X1562" s="175"/>
      <c r="Y1562" s="175"/>
      <c r="Z1562" s="175"/>
      <c r="AA1562" s="175"/>
      <c r="AB1562" s="175"/>
      <c r="AC1562" s="175"/>
      <c r="AD1562" s="330"/>
      <c r="AE1562" s="330"/>
      <c r="AF1562" s="330"/>
      <c r="AG1562" s="330"/>
      <c r="AH1562" s="330"/>
      <c r="AI1562" s="173"/>
      <c r="AJ1562" s="173"/>
      <c r="AK1562" s="173"/>
      <c r="AL1562" s="173"/>
      <c r="AM1562" s="330"/>
      <c r="AN1562" s="330"/>
      <c r="AO1562" s="194"/>
      <c r="AP1562" s="330"/>
      <c r="AQ1562" s="330"/>
    </row>
    <row r="1563" spans="2:43">
      <c r="B1563" s="330"/>
      <c r="C1563" s="330"/>
      <c r="D1563" s="330"/>
      <c r="E1563" s="330"/>
      <c r="F1563" s="330"/>
      <c r="G1563" s="330"/>
      <c r="H1563" s="330"/>
      <c r="I1563" s="330"/>
      <c r="J1563" s="330"/>
      <c r="K1563" s="196"/>
      <c r="L1563" s="1118"/>
      <c r="M1563" s="1119"/>
      <c r="N1563" s="1118"/>
      <c r="O1563" s="1119"/>
      <c r="P1563" s="184"/>
      <c r="Q1563" s="184"/>
      <c r="R1563" s="184"/>
      <c r="S1563" s="175"/>
      <c r="T1563" s="175"/>
      <c r="U1563" s="175"/>
      <c r="V1563" s="175"/>
      <c r="W1563" s="175"/>
      <c r="X1563" s="175"/>
      <c r="Y1563" s="175"/>
      <c r="Z1563" s="175"/>
      <c r="AA1563" s="175"/>
      <c r="AB1563" s="175"/>
      <c r="AC1563" s="175"/>
      <c r="AD1563" s="330"/>
      <c r="AE1563" s="330"/>
      <c r="AF1563" s="330"/>
      <c r="AG1563" s="330"/>
      <c r="AH1563" s="330"/>
      <c r="AI1563" s="173"/>
      <c r="AJ1563" s="173"/>
      <c r="AK1563" s="173"/>
      <c r="AL1563" s="173"/>
      <c r="AM1563" s="330"/>
      <c r="AN1563" s="330"/>
      <c r="AO1563" s="194"/>
      <c r="AP1563" s="330"/>
      <c r="AQ1563" s="330"/>
    </row>
    <row r="1564" spans="2:43">
      <c r="B1564" s="330"/>
      <c r="C1564" s="330"/>
      <c r="D1564" s="330"/>
      <c r="E1564" s="330"/>
      <c r="F1564" s="330"/>
      <c r="G1564" s="330"/>
      <c r="H1564" s="330"/>
      <c r="I1564" s="330"/>
      <c r="J1564" s="330"/>
      <c r="K1564" s="196"/>
      <c r="L1564" s="1118"/>
      <c r="M1564" s="1119"/>
      <c r="N1564" s="1118"/>
      <c r="O1564" s="1119"/>
      <c r="P1564" s="184"/>
      <c r="Q1564" s="184"/>
      <c r="R1564" s="184"/>
      <c r="S1564" s="175"/>
      <c r="T1564" s="175"/>
      <c r="U1564" s="175"/>
      <c r="V1564" s="175"/>
      <c r="W1564" s="175"/>
      <c r="X1564" s="175"/>
      <c r="Y1564" s="175"/>
      <c r="Z1564" s="175"/>
      <c r="AA1564" s="175"/>
      <c r="AB1564" s="175"/>
      <c r="AC1564" s="175"/>
      <c r="AD1564" s="330"/>
      <c r="AE1564" s="330"/>
      <c r="AF1564" s="330"/>
      <c r="AG1564" s="330"/>
      <c r="AH1564" s="330"/>
      <c r="AI1564" s="173"/>
      <c r="AJ1564" s="173"/>
      <c r="AK1564" s="173"/>
      <c r="AL1564" s="173"/>
      <c r="AM1564" s="330"/>
      <c r="AN1564" s="330"/>
      <c r="AO1564" s="194"/>
      <c r="AP1564" s="330"/>
      <c r="AQ1564" s="330"/>
    </row>
    <row r="1565" spans="2:43">
      <c r="B1565" s="330"/>
      <c r="C1565" s="330"/>
      <c r="D1565" s="330"/>
      <c r="E1565" s="330"/>
      <c r="F1565" s="330"/>
      <c r="G1565" s="330"/>
      <c r="H1565" s="330"/>
      <c r="I1565" s="330"/>
      <c r="J1565" s="330"/>
      <c r="K1565" s="196"/>
      <c r="L1565" s="1118"/>
      <c r="M1565" s="1119"/>
      <c r="N1565" s="1118"/>
      <c r="O1565" s="1119"/>
      <c r="P1565" s="184"/>
      <c r="Q1565" s="184"/>
      <c r="R1565" s="184"/>
      <c r="S1565" s="175"/>
      <c r="T1565" s="175"/>
      <c r="U1565" s="175"/>
      <c r="V1565" s="175"/>
      <c r="W1565" s="175"/>
      <c r="X1565" s="175"/>
      <c r="Y1565" s="175"/>
      <c r="Z1565" s="175"/>
      <c r="AA1565" s="175"/>
      <c r="AB1565" s="175"/>
      <c r="AC1565" s="175"/>
      <c r="AD1565" s="330"/>
      <c r="AE1565" s="330"/>
      <c r="AF1565" s="330"/>
      <c r="AG1565" s="330"/>
      <c r="AH1565" s="330"/>
      <c r="AI1565" s="173"/>
      <c r="AJ1565" s="173"/>
      <c r="AK1565" s="173"/>
      <c r="AL1565" s="173"/>
      <c r="AM1565" s="330"/>
      <c r="AN1565" s="330"/>
      <c r="AO1565" s="194"/>
      <c r="AP1565" s="330"/>
      <c r="AQ1565" s="330"/>
    </row>
    <row r="1566" spans="2:43">
      <c r="B1566" s="330"/>
      <c r="C1566" s="330"/>
      <c r="D1566" s="330"/>
      <c r="E1566" s="330"/>
      <c r="F1566" s="330"/>
      <c r="G1566" s="330"/>
      <c r="H1566" s="330"/>
      <c r="I1566" s="330"/>
      <c r="J1566" s="330"/>
      <c r="K1566" s="196"/>
      <c r="L1566" s="1118"/>
      <c r="M1566" s="1119"/>
      <c r="N1566" s="1118"/>
      <c r="O1566" s="1119"/>
      <c r="P1566" s="184"/>
      <c r="Q1566" s="184"/>
      <c r="R1566" s="184"/>
      <c r="S1566" s="175"/>
      <c r="T1566" s="175"/>
      <c r="U1566" s="175"/>
      <c r="V1566" s="175"/>
      <c r="W1566" s="175"/>
      <c r="X1566" s="175"/>
      <c r="Y1566" s="175"/>
      <c r="Z1566" s="175"/>
      <c r="AA1566" s="175"/>
      <c r="AB1566" s="175"/>
      <c r="AC1566" s="175"/>
      <c r="AD1566" s="330"/>
      <c r="AE1566" s="330"/>
      <c r="AF1566" s="330"/>
      <c r="AG1566" s="330"/>
      <c r="AH1566" s="330"/>
      <c r="AI1566" s="173"/>
      <c r="AJ1566" s="173"/>
      <c r="AK1566" s="173"/>
      <c r="AL1566" s="173"/>
      <c r="AM1566" s="330"/>
      <c r="AN1566" s="330"/>
      <c r="AO1566" s="194"/>
      <c r="AP1566" s="330"/>
      <c r="AQ1566" s="330"/>
    </row>
    <row r="1567" spans="2:43">
      <c r="B1567" s="330"/>
      <c r="C1567" s="330"/>
      <c r="D1567" s="330"/>
      <c r="E1567" s="330"/>
      <c r="F1567" s="330"/>
      <c r="G1567" s="330"/>
      <c r="H1567" s="330"/>
      <c r="I1567" s="330"/>
      <c r="J1567" s="330"/>
      <c r="K1567" s="196"/>
      <c r="L1567" s="1118"/>
      <c r="M1567" s="1119"/>
      <c r="N1567" s="1118"/>
      <c r="O1567" s="1119"/>
      <c r="P1567" s="184"/>
      <c r="Q1567" s="184"/>
      <c r="R1567" s="184"/>
      <c r="S1567" s="175"/>
      <c r="T1567" s="175"/>
      <c r="U1567" s="175"/>
      <c r="V1567" s="175"/>
      <c r="W1567" s="175"/>
      <c r="X1567" s="175"/>
      <c r="Y1567" s="175"/>
      <c r="Z1567" s="175"/>
      <c r="AA1567" s="175"/>
      <c r="AB1567" s="175"/>
      <c r="AC1567" s="175"/>
      <c r="AD1567" s="330"/>
      <c r="AE1567" s="330"/>
      <c r="AF1567" s="330"/>
      <c r="AG1567" s="330"/>
      <c r="AH1567" s="330"/>
      <c r="AI1567" s="173"/>
      <c r="AJ1567" s="173"/>
      <c r="AK1567" s="173"/>
      <c r="AL1567" s="173"/>
      <c r="AM1567" s="330"/>
      <c r="AN1567" s="330"/>
      <c r="AO1567" s="194"/>
      <c r="AP1567" s="330"/>
      <c r="AQ1567" s="330"/>
    </row>
    <row r="1568" spans="2:43">
      <c r="B1568" s="330"/>
      <c r="C1568" s="330"/>
      <c r="D1568" s="330"/>
      <c r="E1568" s="330"/>
      <c r="F1568" s="330"/>
      <c r="G1568" s="330"/>
      <c r="H1568" s="330"/>
      <c r="I1568" s="330"/>
      <c r="J1568" s="330"/>
      <c r="K1568" s="196"/>
      <c r="L1568" s="1118"/>
      <c r="M1568" s="1119"/>
      <c r="N1568" s="1118"/>
      <c r="O1568" s="1119"/>
      <c r="P1568" s="184"/>
      <c r="Q1568" s="184"/>
      <c r="R1568" s="184"/>
      <c r="S1568" s="175"/>
      <c r="T1568" s="175"/>
      <c r="U1568" s="175"/>
      <c r="V1568" s="175"/>
      <c r="W1568" s="175"/>
      <c r="X1568" s="175"/>
      <c r="Y1568" s="175"/>
      <c r="Z1568" s="175"/>
      <c r="AA1568" s="175"/>
      <c r="AB1568" s="175"/>
      <c r="AC1568" s="175"/>
      <c r="AD1568" s="330"/>
      <c r="AE1568" s="330"/>
      <c r="AF1568" s="330"/>
      <c r="AG1568" s="330"/>
      <c r="AH1568" s="330"/>
      <c r="AI1568" s="173"/>
      <c r="AJ1568" s="173"/>
      <c r="AK1568" s="173"/>
      <c r="AL1568" s="173"/>
      <c r="AM1568" s="330"/>
      <c r="AN1568" s="330"/>
      <c r="AO1568" s="194"/>
      <c r="AP1568" s="330"/>
      <c r="AQ1568" s="330"/>
    </row>
    <row r="1569" spans="2:43">
      <c r="B1569" s="330"/>
      <c r="C1569" s="330"/>
      <c r="D1569" s="330"/>
      <c r="E1569" s="330"/>
      <c r="F1569" s="330"/>
      <c r="G1569" s="330"/>
      <c r="H1569" s="330"/>
      <c r="I1569" s="330"/>
      <c r="J1569" s="330"/>
      <c r="K1569" s="196"/>
      <c r="L1569" s="1118"/>
      <c r="M1569" s="1119"/>
      <c r="N1569" s="1118"/>
      <c r="O1569" s="1119"/>
      <c r="P1569" s="184"/>
      <c r="Q1569" s="184"/>
      <c r="R1569" s="184"/>
      <c r="S1569" s="175"/>
      <c r="T1569" s="175"/>
      <c r="U1569" s="175"/>
      <c r="V1569" s="175"/>
      <c r="W1569" s="175"/>
      <c r="X1569" s="175"/>
      <c r="Y1569" s="175"/>
      <c r="Z1569" s="175"/>
      <c r="AA1569" s="175"/>
      <c r="AB1569" s="175"/>
      <c r="AC1569" s="175"/>
      <c r="AD1569" s="330"/>
      <c r="AE1569" s="330"/>
      <c r="AF1569" s="330"/>
      <c r="AG1569" s="330"/>
      <c r="AH1569" s="330"/>
      <c r="AI1569" s="173"/>
      <c r="AJ1569" s="173"/>
      <c r="AK1569" s="173"/>
      <c r="AL1569" s="173"/>
      <c r="AM1569" s="330"/>
      <c r="AN1569" s="330"/>
      <c r="AO1569" s="194"/>
      <c r="AP1569" s="330"/>
      <c r="AQ1569" s="330"/>
    </row>
    <row r="1570" spans="2:43">
      <c r="B1570" s="330"/>
      <c r="C1570" s="330"/>
      <c r="D1570" s="330"/>
      <c r="E1570" s="330"/>
      <c r="F1570" s="330"/>
      <c r="G1570" s="330"/>
      <c r="H1570" s="330"/>
      <c r="I1570" s="330"/>
      <c r="J1570" s="330"/>
      <c r="K1570" s="196"/>
      <c r="L1570" s="1118"/>
      <c r="M1570" s="1119"/>
      <c r="N1570" s="1118"/>
      <c r="O1570" s="1119"/>
      <c r="P1570" s="184"/>
      <c r="Q1570" s="184"/>
      <c r="R1570" s="184"/>
      <c r="S1570" s="175"/>
      <c r="T1570" s="175"/>
      <c r="U1570" s="175"/>
      <c r="V1570" s="175"/>
      <c r="W1570" s="175"/>
      <c r="X1570" s="175"/>
      <c r="Y1570" s="175"/>
      <c r="Z1570" s="175"/>
      <c r="AA1570" s="175"/>
      <c r="AB1570" s="175"/>
      <c r="AC1570" s="175"/>
      <c r="AD1570" s="330"/>
      <c r="AE1570" s="330"/>
      <c r="AF1570" s="330"/>
      <c r="AG1570" s="330"/>
      <c r="AH1570" s="330"/>
      <c r="AI1570" s="173"/>
      <c r="AJ1570" s="173"/>
      <c r="AK1570" s="173"/>
      <c r="AL1570" s="173"/>
      <c r="AM1570" s="330"/>
      <c r="AN1570" s="330"/>
      <c r="AO1570" s="194"/>
      <c r="AP1570" s="330"/>
      <c r="AQ1570" s="330"/>
    </row>
    <row r="1571" spans="2:43">
      <c r="B1571" s="330"/>
      <c r="C1571" s="330"/>
      <c r="D1571" s="330"/>
      <c r="E1571" s="330"/>
      <c r="F1571" s="330"/>
      <c r="G1571" s="330"/>
      <c r="H1571" s="330"/>
      <c r="I1571" s="330"/>
      <c r="J1571" s="330"/>
      <c r="K1571" s="196"/>
      <c r="L1571" s="1118"/>
      <c r="M1571" s="1119"/>
      <c r="N1571" s="1118"/>
      <c r="O1571" s="1119"/>
      <c r="P1571" s="184"/>
      <c r="Q1571" s="184"/>
      <c r="R1571" s="184"/>
      <c r="S1571" s="175"/>
      <c r="T1571" s="175"/>
      <c r="U1571" s="175"/>
      <c r="V1571" s="175"/>
      <c r="W1571" s="175"/>
      <c r="X1571" s="175"/>
      <c r="Y1571" s="175"/>
      <c r="Z1571" s="175"/>
      <c r="AA1571" s="175"/>
      <c r="AB1571" s="175"/>
      <c r="AC1571" s="175"/>
      <c r="AD1571" s="330"/>
      <c r="AE1571" s="330"/>
      <c r="AF1571" s="330"/>
      <c r="AG1571" s="330"/>
      <c r="AH1571" s="330"/>
      <c r="AI1571" s="173"/>
      <c r="AJ1571" s="173"/>
      <c r="AK1571" s="173"/>
      <c r="AL1571" s="173"/>
      <c r="AM1571" s="330"/>
      <c r="AN1571" s="330"/>
      <c r="AO1571" s="194"/>
      <c r="AP1571" s="330"/>
      <c r="AQ1571" s="330"/>
    </row>
    <row r="1572" spans="2:43">
      <c r="B1572" s="330"/>
      <c r="C1572" s="330"/>
      <c r="D1572" s="330"/>
      <c r="E1572" s="330"/>
      <c r="F1572" s="330"/>
      <c r="G1572" s="330"/>
      <c r="H1572" s="330"/>
      <c r="I1572" s="330"/>
      <c r="J1572" s="330"/>
      <c r="K1572" s="196"/>
      <c r="L1572" s="1118"/>
      <c r="M1572" s="1119"/>
      <c r="N1572" s="1118"/>
      <c r="O1572" s="1119"/>
      <c r="P1572" s="184"/>
      <c r="Q1572" s="184"/>
      <c r="R1572" s="184"/>
      <c r="S1572" s="175"/>
      <c r="T1572" s="175"/>
      <c r="U1572" s="175"/>
      <c r="V1572" s="175"/>
      <c r="W1572" s="175"/>
      <c r="X1572" s="175"/>
      <c r="Y1572" s="175"/>
      <c r="Z1572" s="175"/>
      <c r="AA1572" s="175"/>
      <c r="AB1572" s="175"/>
      <c r="AC1572" s="175"/>
      <c r="AD1572" s="330"/>
      <c r="AE1572" s="330"/>
      <c r="AF1572" s="330"/>
      <c r="AG1572" s="330"/>
      <c r="AH1572" s="330"/>
      <c r="AI1572" s="173"/>
      <c r="AJ1572" s="173"/>
      <c r="AK1572" s="173"/>
      <c r="AL1572" s="173"/>
      <c r="AM1572" s="330"/>
      <c r="AN1572" s="330"/>
      <c r="AO1572" s="194"/>
      <c r="AP1572" s="330"/>
      <c r="AQ1572" s="330"/>
    </row>
    <row r="1573" spans="2:43">
      <c r="B1573" s="330"/>
      <c r="C1573" s="330"/>
      <c r="D1573" s="330"/>
      <c r="E1573" s="330"/>
      <c r="F1573" s="330"/>
      <c r="G1573" s="330"/>
      <c r="H1573" s="330"/>
      <c r="I1573" s="330"/>
      <c r="J1573" s="330"/>
      <c r="K1573" s="196"/>
      <c r="L1573" s="1118"/>
      <c r="M1573" s="1119"/>
      <c r="N1573" s="1118"/>
      <c r="O1573" s="1119"/>
      <c r="P1573" s="184"/>
      <c r="Q1573" s="184"/>
      <c r="R1573" s="184"/>
      <c r="S1573" s="175"/>
      <c r="T1573" s="175"/>
      <c r="U1573" s="175"/>
      <c r="V1573" s="175"/>
      <c r="W1573" s="175"/>
      <c r="X1573" s="175"/>
      <c r="Y1573" s="175"/>
      <c r="Z1573" s="175"/>
      <c r="AA1573" s="175"/>
      <c r="AB1573" s="175"/>
      <c r="AC1573" s="175"/>
      <c r="AD1573" s="330"/>
      <c r="AE1573" s="330"/>
      <c r="AF1573" s="330"/>
      <c r="AG1573" s="330"/>
      <c r="AH1573" s="330"/>
      <c r="AI1573" s="173"/>
      <c r="AJ1573" s="173"/>
      <c r="AK1573" s="173"/>
      <c r="AL1573" s="173"/>
      <c r="AM1573" s="330"/>
      <c r="AN1573" s="330"/>
      <c r="AO1573" s="194"/>
      <c r="AP1573" s="330"/>
      <c r="AQ1573" s="330"/>
    </row>
    <row r="1574" spans="2:43">
      <c r="B1574" s="330"/>
      <c r="C1574" s="330"/>
      <c r="D1574" s="330"/>
      <c r="E1574" s="330"/>
      <c r="F1574" s="330"/>
      <c r="G1574" s="330"/>
      <c r="H1574" s="330"/>
      <c r="I1574" s="330"/>
      <c r="J1574" s="330"/>
      <c r="K1574" s="196"/>
      <c r="L1574" s="1118"/>
      <c r="M1574" s="1119"/>
      <c r="N1574" s="1118"/>
      <c r="O1574" s="1119"/>
      <c r="P1574" s="184"/>
      <c r="Q1574" s="184"/>
      <c r="R1574" s="184"/>
      <c r="S1574" s="175"/>
      <c r="T1574" s="175"/>
      <c r="U1574" s="175"/>
      <c r="V1574" s="175"/>
      <c r="W1574" s="175"/>
      <c r="X1574" s="175"/>
      <c r="Y1574" s="175"/>
      <c r="Z1574" s="175"/>
      <c r="AA1574" s="175"/>
      <c r="AB1574" s="175"/>
      <c r="AC1574" s="175"/>
      <c r="AD1574" s="330"/>
      <c r="AE1574" s="330"/>
      <c r="AF1574" s="330"/>
      <c r="AG1574" s="330"/>
      <c r="AH1574" s="330"/>
      <c r="AI1574" s="173"/>
      <c r="AJ1574" s="173"/>
      <c r="AK1574" s="173"/>
      <c r="AL1574" s="173"/>
      <c r="AM1574" s="330"/>
      <c r="AN1574" s="330"/>
      <c r="AO1574" s="194"/>
      <c r="AP1574" s="330"/>
      <c r="AQ1574" s="330"/>
    </row>
    <row r="1575" spans="2:43">
      <c r="B1575" s="330"/>
      <c r="C1575" s="330"/>
      <c r="D1575" s="330"/>
      <c r="E1575" s="330"/>
      <c r="F1575" s="330"/>
      <c r="G1575" s="330"/>
      <c r="H1575" s="330"/>
      <c r="I1575" s="330"/>
      <c r="J1575" s="330"/>
      <c r="K1575" s="196"/>
      <c r="L1575" s="1118"/>
      <c r="M1575" s="1119"/>
      <c r="N1575" s="1118"/>
      <c r="O1575" s="1119"/>
      <c r="P1575" s="184"/>
      <c r="Q1575" s="184"/>
      <c r="R1575" s="184"/>
      <c r="S1575" s="175"/>
      <c r="T1575" s="175"/>
      <c r="U1575" s="175"/>
      <c r="V1575" s="175"/>
      <c r="W1575" s="175"/>
      <c r="X1575" s="175"/>
      <c r="Y1575" s="175"/>
      <c r="Z1575" s="175"/>
      <c r="AA1575" s="175"/>
      <c r="AB1575" s="175"/>
      <c r="AC1575" s="175"/>
      <c r="AD1575" s="330"/>
      <c r="AE1575" s="330"/>
      <c r="AF1575" s="330"/>
      <c r="AG1575" s="330"/>
      <c r="AH1575" s="330"/>
      <c r="AI1575" s="173"/>
      <c r="AJ1575" s="173"/>
      <c r="AK1575" s="173"/>
      <c r="AL1575" s="173"/>
      <c r="AM1575" s="330"/>
      <c r="AN1575" s="330"/>
      <c r="AO1575" s="194"/>
      <c r="AP1575" s="330"/>
      <c r="AQ1575" s="330"/>
    </row>
    <row r="1576" spans="2:43">
      <c r="B1576" s="330"/>
      <c r="C1576" s="330"/>
      <c r="D1576" s="330"/>
      <c r="E1576" s="330"/>
      <c r="F1576" s="330"/>
      <c r="G1576" s="330"/>
      <c r="H1576" s="330"/>
      <c r="I1576" s="330"/>
      <c r="J1576" s="330"/>
      <c r="K1576" s="196"/>
      <c r="L1576" s="1118"/>
      <c r="M1576" s="1119"/>
      <c r="N1576" s="1118"/>
      <c r="O1576" s="1119"/>
      <c r="P1576" s="184"/>
      <c r="Q1576" s="184"/>
      <c r="R1576" s="184"/>
      <c r="S1576" s="175"/>
      <c r="T1576" s="175"/>
      <c r="U1576" s="175"/>
      <c r="V1576" s="175"/>
      <c r="W1576" s="175"/>
      <c r="X1576" s="175"/>
      <c r="Y1576" s="175"/>
      <c r="Z1576" s="175"/>
      <c r="AA1576" s="175"/>
      <c r="AB1576" s="175"/>
      <c r="AC1576" s="175"/>
      <c r="AD1576" s="330"/>
      <c r="AE1576" s="330"/>
      <c r="AF1576" s="330"/>
      <c r="AG1576" s="330"/>
      <c r="AH1576" s="330"/>
      <c r="AI1576" s="173"/>
      <c r="AJ1576" s="173"/>
      <c r="AK1576" s="173"/>
      <c r="AL1576" s="173"/>
      <c r="AM1576" s="330"/>
      <c r="AN1576" s="330"/>
      <c r="AO1576" s="194"/>
      <c r="AP1576" s="330"/>
      <c r="AQ1576" s="330"/>
    </row>
    <row r="1577" spans="2:43">
      <c r="B1577" s="330"/>
      <c r="C1577" s="330"/>
      <c r="D1577" s="330"/>
      <c r="E1577" s="330"/>
      <c r="F1577" s="330"/>
      <c r="G1577" s="330"/>
      <c r="H1577" s="330"/>
      <c r="I1577" s="330"/>
      <c r="J1577" s="330"/>
      <c r="K1577" s="196"/>
      <c r="L1577" s="1118"/>
      <c r="M1577" s="1119"/>
      <c r="N1577" s="1118"/>
      <c r="O1577" s="1119"/>
      <c r="P1577" s="184"/>
      <c r="Q1577" s="184"/>
      <c r="R1577" s="184"/>
      <c r="S1577" s="175"/>
      <c r="T1577" s="175"/>
      <c r="U1577" s="175"/>
      <c r="V1577" s="175"/>
      <c r="W1577" s="175"/>
      <c r="X1577" s="175"/>
      <c r="Y1577" s="175"/>
      <c r="Z1577" s="175"/>
      <c r="AA1577" s="175"/>
      <c r="AB1577" s="175"/>
      <c r="AC1577" s="175"/>
      <c r="AD1577" s="330"/>
      <c r="AE1577" s="330"/>
      <c r="AF1577" s="330"/>
      <c r="AG1577" s="330"/>
      <c r="AH1577" s="330"/>
      <c r="AI1577" s="173"/>
      <c r="AJ1577" s="173"/>
      <c r="AK1577" s="173"/>
      <c r="AL1577" s="173"/>
      <c r="AM1577" s="330"/>
      <c r="AN1577" s="330"/>
      <c r="AO1577" s="194"/>
      <c r="AP1577" s="330"/>
      <c r="AQ1577" s="330"/>
    </row>
    <row r="1578" spans="2:43">
      <c r="B1578" s="330"/>
      <c r="C1578" s="330"/>
      <c r="D1578" s="330"/>
      <c r="E1578" s="330"/>
      <c r="F1578" s="330"/>
      <c r="G1578" s="330"/>
      <c r="H1578" s="330"/>
      <c r="I1578" s="330"/>
      <c r="J1578" s="330"/>
      <c r="K1578" s="196"/>
      <c r="L1578" s="1118"/>
      <c r="M1578" s="1119"/>
      <c r="N1578" s="1118"/>
      <c r="O1578" s="1119"/>
      <c r="P1578" s="184"/>
      <c r="Q1578" s="184"/>
      <c r="R1578" s="184"/>
      <c r="S1578" s="175"/>
      <c r="T1578" s="175"/>
      <c r="U1578" s="175"/>
      <c r="V1578" s="175"/>
      <c r="W1578" s="175"/>
      <c r="X1578" s="175"/>
      <c r="Y1578" s="175"/>
      <c r="Z1578" s="175"/>
      <c r="AA1578" s="175"/>
      <c r="AB1578" s="175"/>
      <c r="AC1578" s="175"/>
      <c r="AD1578" s="330"/>
      <c r="AE1578" s="330"/>
      <c r="AF1578" s="330"/>
      <c r="AG1578" s="330"/>
      <c r="AH1578" s="330"/>
      <c r="AI1578" s="173"/>
      <c r="AJ1578" s="173"/>
      <c r="AK1578" s="173"/>
      <c r="AL1578" s="173"/>
      <c r="AM1578" s="330"/>
      <c r="AN1578" s="330"/>
      <c r="AO1578" s="194"/>
      <c r="AP1578" s="330"/>
      <c r="AQ1578" s="330"/>
    </row>
    <row r="1579" spans="2:43">
      <c r="B1579" s="330"/>
      <c r="C1579" s="330"/>
      <c r="D1579" s="330"/>
      <c r="E1579" s="330"/>
      <c r="F1579" s="330"/>
      <c r="G1579" s="330"/>
      <c r="H1579" s="330"/>
      <c r="I1579" s="330"/>
      <c r="J1579" s="330"/>
      <c r="K1579" s="196"/>
      <c r="L1579" s="1118"/>
      <c r="M1579" s="1119"/>
      <c r="N1579" s="1118"/>
      <c r="O1579" s="1119"/>
      <c r="P1579" s="184"/>
      <c r="Q1579" s="184"/>
      <c r="R1579" s="184"/>
      <c r="S1579" s="175"/>
      <c r="T1579" s="175"/>
      <c r="U1579" s="175"/>
      <c r="V1579" s="175"/>
      <c r="W1579" s="175"/>
      <c r="X1579" s="175"/>
      <c r="Y1579" s="175"/>
      <c r="Z1579" s="175"/>
      <c r="AA1579" s="175"/>
      <c r="AB1579" s="175"/>
      <c r="AC1579" s="175"/>
      <c r="AD1579" s="330"/>
      <c r="AE1579" s="330"/>
      <c r="AF1579" s="330"/>
      <c r="AG1579" s="330"/>
      <c r="AH1579" s="330"/>
      <c r="AI1579" s="173"/>
      <c r="AJ1579" s="173"/>
      <c r="AK1579" s="173"/>
      <c r="AL1579" s="173"/>
      <c r="AM1579" s="330"/>
      <c r="AN1579" s="330"/>
      <c r="AO1579" s="194"/>
      <c r="AP1579" s="330"/>
      <c r="AQ1579" s="330"/>
    </row>
    <row r="1580" spans="2:43">
      <c r="B1580" s="330"/>
      <c r="C1580" s="330"/>
      <c r="D1580" s="330"/>
      <c r="E1580" s="330"/>
      <c r="F1580" s="330"/>
      <c r="G1580" s="330"/>
      <c r="H1580" s="330"/>
      <c r="I1580" s="330"/>
      <c r="J1580" s="330"/>
      <c r="K1580" s="196"/>
      <c r="L1580" s="1118"/>
      <c r="M1580" s="1119"/>
      <c r="N1580" s="1118"/>
      <c r="O1580" s="1119"/>
      <c r="P1580" s="184"/>
      <c r="Q1580" s="184"/>
      <c r="R1580" s="184"/>
      <c r="S1580" s="175"/>
      <c r="T1580" s="175"/>
      <c r="U1580" s="175"/>
      <c r="V1580" s="175"/>
      <c r="W1580" s="175"/>
      <c r="X1580" s="175"/>
      <c r="Y1580" s="175"/>
      <c r="Z1580" s="175"/>
      <c r="AA1580" s="175"/>
      <c r="AB1580" s="175"/>
      <c r="AC1580" s="175"/>
      <c r="AD1580" s="330"/>
      <c r="AE1580" s="330"/>
      <c r="AF1580" s="330"/>
      <c r="AG1580" s="330"/>
      <c r="AH1580" s="330"/>
      <c r="AI1580" s="173"/>
      <c r="AJ1580" s="173"/>
      <c r="AK1580" s="173"/>
      <c r="AL1580" s="173"/>
      <c r="AM1580" s="330"/>
      <c r="AN1580" s="330"/>
      <c r="AO1580" s="194"/>
      <c r="AP1580" s="330"/>
      <c r="AQ1580" s="330"/>
    </row>
    <row r="1581" spans="2:43">
      <c r="B1581" s="330"/>
      <c r="C1581" s="330"/>
      <c r="D1581" s="330"/>
      <c r="E1581" s="330"/>
      <c r="F1581" s="330"/>
      <c r="G1581" s="330"/>
      <c r="H1581" s="330"/>
      <c r="I1581" s="330"/>
      <c r="J1581" s="330"/>
      <c r="K1581" s="196"/>
      <c r="L1581" s="1118"/>
      <c r="M1581" s="1119"/>
      <c r="N1581" s="1118"/>
      <c r="O1581" s="1119"/>
      <c r="P1581" s="184"/>
      <c r="Q1581" s="184"/>
      <c r="R1581" s="184"/>
      <c r="S1581" s="175"/>
      <c r="T1581" s="175"/>
      <c r="U1581" s="175"/>
      <c r="V1581" s="175"/>
      <c r="W1581" s="175"/>
      <c r="X1581" s="175"/>
      <c r="Y1581" s="175"/>
      <c r="Z1581" s="175"/>
      <c r="AA1581" s="175"/>
      <c r="AB1581" s="175"/>
      <c r="AC1581" s="175"/>
      <c r="AD1581" s="330"/>
      <c r="AE1581" s="330"/>
      <c r="AF1581" s="330"/>
      <c r="AG1581" s="330"/>
      <c r="AH1581" s="330"/>
      <c r="AI1581" s="173"/>
      <c r="AJ1581" s="173"/>
      <c r="AK1581" s="173"/>
      <c r="AL1581" s="173"/>
      <c r="AM1581" s="330"/>
      <c r="AN1581" s="330"/>
      <c r="AO1581" s="194"/>
      <c r="AP1581" s="330"/>
      <c r="AQ1581" s="330"/>
    </row>
    <row r="1582" spans="2:43">
      <c r="B1582" s="330"/>
      <c r="C1582" s="330"/>
      <c r="D1582" s="330"/>
      <c r="E1582" s="330"/>
      <c r="F1582" s="330"/>
      <c r="G1582" s="330"/>
      <c r="H1582" s="330"/>
      <c r="I1582" s="330"/>
      <c r="J1582" s="330"/>
      <c r="K1582" s="196"/>
      <c r="L1582" s="1118"/>
      <c r="M1582" s="1119"/>
      <c r="N1582" s="1118"/>
      <c r="O1582" s="1119"/>
      <c r="P1582" s="184"/>
      <c r="Q1582" s="184"/>
      <c r="R1582" s="184"/>
      <c r="S1582" s="175"/>
      <c r="T1582" s="175"/>
      <c r="U1582" s="175"/>
      <c r="V1582" s="175"/>
      <c r="W1582" s="175"/>
      <c r="X1582" s="175"/>
      <c r="Y1582" s="175"/>
      <c r="Z1582" s="175"/>
      <c r="AA1582" s="175"/>
      <c r="AB1582" s="175"/>
      <c r="AC1582" s="175"/>
      <c r="AD1582" s="330"/>
      <c r="AE1582" s="330"/>
      <c r="AF1582" s="330"/>
      <c r="AG1582" s="330"/>
      <c r="AH1582" s="330"/>
      <c r="AI1582" s="173"/>
      <c r="AJ1582" s="173"/>
      <c r="AK1582" s="173"/>
      <c r="AL1582" s="173"/>
      <c r="AM1582" s="330"/>
      <c r="AN1582" s="330"/>
      <c r="AO1582" s="194"/>
      <c r="AP1582" s="330"/>
      <c r="AQ1582" s="330"/>
    </row>
    <row r="1583" spans="2:43">
      <c r="B1583" s="330"/>
      <c r="C1583" s="330"/>
      <c r="D1583" s="330"/>
      <c r="E1583" s="330"/>
      <c r="F1583" s="330"/>
      <c r="G1583" s="330"/>
      <c r="H1583" s="330"/>
      <c r="I1583" s="330"/>
      <c r="J1583" s="330"/>
      <c r="K1583" s="196"/>
      <c r="L1583" s="1118"/>
      <c r="M1583" s="1119"/>
      <c r="N1583" s="1118"/>
      <c r="O1583" s="1119"/>
      <c r="P1583" s="184"/>
      <c r="Q1583" s="184"/>
      <c r="R1583" s="184"/>
      <c r="S1583" s="175"/>
      <c r="T1583" s="175"/>
      <c r="U1583" s="175"/>
      <c r="V1583" s="175"/>
      <c r="W1583" s="175"/>
      <c r="X1583" s="175"/>
      <c r="Y1583" s="175"/>
      <c r="Z1583" s="175"/>
      <c r="AA1583" s="175"/>
      <c r="AB1583" s="175"/>
      <c r="AC1583" s="175"/>
      <c r="AD1583" s="330"/>
      <c r="AE1583" s="330"/>
      <c r="AF1583" s="330"/>
      <c r="AG1583" s="330"/>
      <c r="AH1583" s="330"/>
      <c r="AI1583" s="173"/>
      <c r="AJ1583" s="173"/>
      <c r="AK1583" s="173"/>
      <c r="AL1583" s="173"/>
      <c r="AM1583" s="330"/>
      <c r="AN1583" s="330"/>
      <c r="AO1583" s="194"/>
      <c r="AP1583" s="330"/>
      <c r="AQ1583" s="330"/>
    </row>
    <row r="1584" spans="2:43">
      <c r="B1584" s="330"/>
      <c r="C1584" s="330"/>
      <c r="D1584" s="330"/>
      <c r="E1584" s="330"/>
      <c r="F1584" s="330"/>
      <c r="G1584" s="330"/>
      <c r="H1584" s="330"/>
      <c r="I1584" s="330"/>
      <c r="J1584" s="330"/>
      <c r="K1584" s="196"/>
      <c r="L1584" s="1118"/>
      <c r="M1584" s="1119"/>
      <c r="N1584" s="1118"/>
      <c r="O1584" s="1119"/>
      <c r="P1584" s="184"/>
      <c r="Q1584" s="184"/>
      <c r="R1584" s="184"/>
      <c r="S1584" s="175"/>
      <c r="T1584" s="175"/>
      <c r="U1584" s="175"/>
      <c r="V1584" s="175"/>
      <c r="W1584" s="175"/>
      <c r="X1584" s="175"/>
      <c r="Y1584" s="175"/>
      <c r="Z1584" s="175"/>
      <c r="AA1584" s="175"/>
      <c r="AB1584" s="175"/>
      <c r="AC1584" s="175"/>
      <c r="AD1584" s="330"/>
      <c r="AE1584" s="330"/>
      <c r="AF1584" s="330"/>
      <c r="AG1584" s="330"/>
      <c r="AH1584" s="330"/>
      <c r="AI1584" s="173"/>
      <c r="AJ1584" s="173"/>
      <c r="AK1584" s="173"/>
      <c r="AL1584" s="173"/>
      <c r="AM1584" s="330"/>
      <c r="AN1584" s="330"/>
      <c r="AO1584" s="194"/>
      <c r="AP1584" s="330"/>
      <c r="AQ1584" s="330"/>
    </row>
    <row r="1585" spans="2:43">
      <c r="B1585" s="330"/>
      <c r="C1585" s="330"/>
      <c r="D1585" s="330"/>
      <c r="E1585" s="330"/>
      <c r="F1585" s="330"/>
      <c r="G1585" s="330"/>
      <c r="H1585" s="330"/>
      <c r="I1585" s="330"/>
      <c r="J1585" s="330"/>
      <c r="K1585" s="196"/>
      <c r="L1585" s="1118"/>
      <c r="M1585" s="1119"/>
      <c r="N1585" s="1118"/>
      <c r="O1585" s="1119"/>
      <c r="P1585" s="184"/>
      <c r="Q1585" s="184"/>
      <c r="R1585" s="184"/>
      <c r="S1585" s="175"/>
      <c r="T1585" s="175"/>
      <c r="U1585" s="175"/>
      <c r="V1585" s="175"/>
      <c r="W1585" s="175"/>
      <c r="X1585" s="175"/>
      <c r="Y1585" s="175"/>
      <c r="Z1585" s="175"/>
      <c r="AA1585" s="175"/>
      <c r="AB1585" s="175"/>
      <c r="AC1585" s="175"/>
      <c r="AD1585" s="330"/>
      <c r="AE1585" s="330"/>
      <c r="AF1585" s="330"/>
      <c r="AG1585" s="330"/>
      <c r="AH1585" s="330"/>
      <c r="AI1585" s="173"/>
      <c r="AJ1585" s="173"/>
      <c r="AK1585" s="173"/>
      <c r="AL1585" s="173"/>
      <c r="AM1585" s="330"/>
      <c r="AN1585" s="330"/>
      <c r="AO1585" s="194"/>
      <c r="AP1585" s="330"/>
      <c r="AQ1585" s="330"/>
    </row>
    <row r="1586" spans="2:43">
      <c r="B1586" s="330"/>
      <c r="C1586" s="330"/>
      <c r="D1586" s="330"/>
      <c r="E1586" s="330"/>
      <c r="F1586" s="330"/>
      <c r="G1586" s="330"/>
      <c r="H1586" s="330"/>
      <c r="I1586" s="330"/>
      <c r="J1586" s="330"/>
      <c r="K1586" s="196"/>
      <c r="L1586" s="1118"/>
      <c r="M1586" s="1119"/>
      <c r="N1586" s="1118"/>
      <c r="O1586" s="1119"/>
      <c r="P1586" s="184"/>
      <c r="Q1586" s="184"/>
      <c r="R1586" s="184"/>
      <c r="S1586" s="175"/>
      <c r="T1586" s="175"/>
      <c r="U1586" s="175"/>
      <c r="V1586" s="175"/>
      <c r="W1586" s="175"/>
      <c r="X1586" s="175"/>
      <c r="Y1586" s="175"/>
      <c r="Z1586" s="175"/>
      <c r="AA1586" s="175"/>
      <c r="AB1586" s="175"/>
      <c r="AC1586" s="175"/>
      <c r="AD1586" s="330"/>
      <c r="AE1586" s="330"/>
      <c r="AF1586" s="330"/>
      <c r="AG1586" s="330"/>
      <c r="AH1586" s="330"/>
      <c r="AI1586" s="173"/>
      <c r="AJ1586" s="173"/>
      <c r="AK1586" s="173"/>
      <c r="AL1586" s="173"/>
      <c r="AM1586" s="330"/>
      <c r="AN1586" s="330"/>
      <c r="AO1586" s="194"/>
      <c r="AP1586" s="330"/>
      <c r="AQ1586" s="330"/>
    </row>
    <row r="1587" spans="2:43">
      <c r="B1587" s="330"/>
      <c r="C1587" s="330"/>
      <c r="D1587" s="330"/>
      <c r="E1587" s="330"/>
      <c r="F1587" s="330"/>
      <c r="G1587" s="330"/>
      <c r="H1587" s="330"/>
      <c r="I1587" s="330"/>
      <c r="J1587" s="330"/>
      <c r="K1587" s="196"/>
      <c r="L1587" s="1118"/>
      <c r="M1587" s="1119"/>
      <c r="N1587" s="1118"/>
      <c r="O1587" s="1119"/>
      <c r="P1587" s="184"/>
      <c r="Q1587" s="184"/>
      <c r="R1587" s="184"/>
      <c r="S1587" s="175"/>
      <c r="T1587" s="175"/>
      <c r="U1587" s="175"/>
      <c r="V1587" s="175"/>
      <c r="W1587" s="175"/>
      <c r="X1587" s="175"/>
      <c r="Y1587" s="175"/>
      <c r="Z1587" s="175"/>
      <c r="AA1587" s="175"/>
      <c r="AB1587" s="175"/>
      <c r="AC1587" s="175"/>
      <c r="AD1587" s="330"/>
      <c r="AE1587" s="330"/>
      <c r="AF1587" s="330"/>
      <c r="AG1587" s="330"/>
      <c r="AH1587" s="330"/>
      <c r="AI1587" s="173"/>
      <c r="AJ1587" s="173"/>
      <c r="AK1587" s="173"/>
      <c r="AL1587" s="173"/>
      <c r="AM1587" s="330"/>
      <c r="AN1587" s="330"/>
      <c r="AO1587" s="194"/>
      <c r="AP1587" s="330"/>
      <c r="AQ1587" s="330"/>
    </row>
    <row r="1588" spans="2:43">
      <c r="B1588" s="330"/>
      <c r="C1588" s="330"/>
      <c r="D1588" s="330"/>
      <c r="E1588" s="330"/>
      <c r="F1588" s="330"/>
      <c r="G1588" s="330"/>
      <c r="H1588" s="330"/>
      <c r="I1588" s="330"/>
      <c r="J1588" s="330"/>
      <c r="K1588" s="196"/>
      <c r="L1588" s="1118"/>
      <c r="M1588" s="1119"/>
      <c r="N1588" s="1118"/>
      <c r="O1588" s="1119"/>
      <c r="P1588" s="184"/>
      <c r="Q1588" s="184"/>
      <c r="R1588" s="184"/>
      <c r="S1588" s="175"/>
      <c r="T1588" s="175"/>
      <c r="U1588" s="175"/>
      <c r="V1588" s="175"/>
      <c r="W1588" s="175"/>
      <c r="X1588" s="175"/>
      <c r="Y1588" s="175"/>
      <c r="Z1588" s="175"/>
      <c r="AA1588" s="175"/>
      <c r="AB1588" s="175"/>
      <c r="AC1588" s="175"/>
      <c r="AD1588" s="330"/>
      <c r="AE1588" s="330"/>
      <c r="AF1588" s="330"/>
      <c r="AG1588" s="330"/>
      <c r="AH1588" s="330"/>
      <c r="AI1588" s="173"/>
      <c r="AJ1588" s="173"/>
      <c r="AK1588" s="173"/>
      <c r="AL1588" s="173"/>
      <c r="AM1588" s="330"/>
      <c r="AN1588" s="330"/>
      <c r="AO1588" s="194"/>
      <c r="AP1588" s="330"/>
      <c r="AQ1588" s="330"/>
    </row>
    <row r="1589" spans="2:43">
      <c r="B1589" s="330"/>
      <c r="C1589" s="330"/>
      <c r="D1589" s="330"/>
      <c r="E1589" s="330"/>
      <c r="F1589" s="330"/>
      <c r="G1589" s="330"/>
      <c r="H1589" s="330"/>
      <c r="I1589" s="330"/>
      <c r="J1589" s="330"/>
      <c r="K1589" s="196"/>
      <c r="L1589" s="1118"/>
      <c r="M1589" s="1119"/>
      <c r="N1589" s="1118"/>
      <c r="O1589" s="1119"/>
      <c r="P1589" s="184"/>
      <c r="Q1589" s="184"/>
      <c r="R1589" s="184"/>
      <c r="S1589" s="175"/>
      <c r="T1589" s="175"/>
      <c r="U1589" s="175"/>
      <c r="V1589" s="175"/>
      <c r="W1589" s="175"/>
      <c r="X1589" s="175"/>
      <c r="Y1589" s="175"/>
      <c r="Z1589" s="175"/>
      <c r="AA1589" s="175"/>
      <c r="AB1589" s="175"/>
      <c r="AC1589" s="175"/>
      <c r="AD1589" s="330"/>
      <c r="AE1589" s="330"/>
      <c r="AF1589" s="330"/>
      <c r="AG1589" s="330"/>
      <c r="AH1589" s="330"/>
      <c r="AI1589" s="173"/>
      <c r="AJ1589" s="173"/>
      <c r="AK1589" s="173"/>
      <c r="AL1589" s="173"/>
      <c r="AM1589" s="330"/>
      <c r="AN1589" s="330"/>
      <c r="AO1589" s="194"/>
      <c r="AP1589" s="330"/>
      <c r="AQ1589" s="330"/>
    </row>
    <row r="1590" spans="2:43">
      <c r="B1590" s="330"/>
      <c r="C1590" s="330"/>
      <c r="D1590" s="330"/>
      <c r="E1590" s="330"/>
      <c r="F1590" s="330"/>
      <c r="G1590" s="330"/>
      <c r="H1590" s="330"/>
      <c r="I1590" s="330"/>
      <c r="J1590" s="330"/>
      <c r="K1590" s="196"/>
      <c r="L1590" s="1118"/>
      <c r="M1590" s="1119"/>
      <c r="N1590" s="1118"/>
      <c r="O1590" s="1119"/>
      <c r="P1590" s="184"/>
      <c r="Q1590" s="184"/>
      <c r="R1590" s="184"/>
      <c r="S1590" s="175"/>
      <c r="T1590" s="175"/>
      <c r="U1590" s="175"/>
      <c r="V1590" s="175"/>
      <c r="W1590" s="175"/>
      <c r="X1590" s="175"/>
      <c r="Y1590" s="175"/>
      <c r="Z1590" s="175"/>
      <c r="AA1590" s="175"/>
      <c r="AB1590" s="175"/>
      <c r="AC1590" s="175"/>
      <c r="AD1590" s="330"/>
      <c r="AE1590" s="330"/>
      <c r="AF1590" s="330"/>
      <c r="AG1590" s="330"/>
      <c r="AH1590" s="330"/>
      <c r="AI1590" s="173"/>
      <c r="AJ1590" s="173"/>
      <c r="AK1590" s="173"/>
      <c r="AL1590" s="173"/>
      <c r="AM1590" s="330"/>
      <c r="AN1590" s="330"/>
      <c r="AO1590" s="194"/>
      <c r="AP1590" s="330"/>
      <c r="AQ1590" s="330"/>
    </row>
    <row r="1591" spans="2:43">
      <c r="B1591" s="330"/>
      <c r="C1591" s="330"/>
      <c r="D1591" s="330"/>
      <c r="E1591" s="330"/>
      <c r="F1591" s="330"/>
      <c r="G1591" s="330"/>
      <c r="H1591" s="330"/>
      <c r="I1591" s="330"/>
      <c r="J1591" s="330"/>
      <c r="K1591" s="196"/>
      <c r="L1591" s="1118"/>
      <c r="M1591" s="1119"/>
      <c r="N1591" s="1118"/>
      <c r="O1591" s="1119"/>
      <c r="P1591" s="184"/>
      <c r="Q1591" s="184"/>
      <c r="R1591" s="184"/>
      <c r="S1591" s="175"/>
      <c r="T1591" s="175"/>
      <c r="U1591" s="175"/>
      <c r="V1591" s="175"/>
      <c r="W1591" s="175"/>
      <c r="X1591" s="175"/>
      <c r="Y1591" s="175"/>
      <c r="Z1591" s="175"/>
      <c r="AA1591" s="175"/>
      <c r="AB1591" s="175"/>
      <c r="AC1591" s="175"/>
      <c r="AD1591" s="330"/>
      <c r="AE1591" s="330"/>
      <c r="AF1591" s="330"/>
      <c r="AG1591" s="330"/>
      <c r="AH1591" s="330"/>
      <c r="AI1591" s="173"/>
      <c r="AJ1591" s="173"/>
      <c r="AK1591" s="173"/>
      <c r="AL1591" s="173"/>
      <c r="AM1591" s="330"/>
      <c r="AN1591" s="330"/>
      <c r="AO1591" s="194"/>
      <c r="AP1591" s="330"/>
      <c r="AQ1591" s="330"/>
    </row>
    <row r="1592" spans="2:43">
      <c r="B1592" s="330"/>
      <c r="C1592" s="330"/>
      <c r="D1592" s="330"/>
      <c r="E1592" s="330"/>
      <c r="F1592" s="330"/>
      <c r="G1592" s="330"/>
      <c r="H1592" s="330"/>
      <c r="I1592" s="330"/>
      <c r="J1592" s="330"/>
      <c r="K1592" s="196"/>
      <c r="L1592" s="1118"/>
      <c r="M1592" s="1119"/>
      <c r="N1592" s="1118"/>
      <c r="O1592" s="1119"/>
      <c r="P1592" s="184"/>
      <c r="Q1592" s="184"/>
      <c r="R1592" s="184"/>
      <c r="S1592" s="175"/>
      <c r="T1592" s="175"/>
      <c r="U1592" s="175"/>
      <c r="V1592" s="175"/>
      <c r="W1592" s="175"/>
      <c r="X1592" s="175"/>
      <c r="Y1592" s="175"/>
      <c r="Z1592" s="175"/>
      <c r="AA1592" s="175"/>
      <c r="AB1592" s="175"/>
      <c r="AC1592" s="175"/>
      <c r="AD1592" s="330"/>
      <c r="AE1592" s="330"/>
      <c r="AF1592" s="330"/>
      <c r="AG1592" s="330"/>
      <c r="AH1592" s="330"/>
      <c r="AI1592" s="173"/>
      <c r="AJ1592" s="173"/>
      <c r="AK1592" s="173"/>
      <c r="AL1592" s="173"/>
      <c r="AM1592" s="330"/>
      <c r="AN1592" s="330"/>
      <c r="AO1592" s="194"/>
      <c r="AP1592" s="330"/>
      <c r="AQ1592" s="330"/>
    </row>
    <row r="1593" spans="2:43">
      <c r="B1593" s="330"/>
      <c r="C1593" s="330"/>
      <c r="D1593" s="330"/>
      <c r="E1593" s="330"/>
      <c r="F1593" s="330"/>
      <c r="G1593" s="330"/>
      <c r="H1593" s="330"/>
      <c r="I1593" s="330"/>
      <c r="J1593" s="330"/>
      <c r="K1593" s="196"/>
      <c r="L1593" s="1118"/>
      <c r="M1593" s="1119"/>
      <c r="N1593" s="1118"/>
      <c r="O1593" s="1119"/>
      <c r="P1593" s="184"/>
      <c r="Q1593" s="184"/>
      <c r="R1593" s="184"/>
      <c r="S1593" s="175"/>
      <c r="T1593" s="175"/>
      <c r="U1593" s="175"/>
      <c r="V1593" s="175"/>
      <c r="W1593" s="175"/>
      <c r="X1593" s="175"/>
      <c r="Y1593" s="175"/>
      <c r="Z1593" s="175"/>
      <c r="AA1593" s="175"/>
      <c r="AB1593" s="175"/>
      <c r="AC1593" s="175"/>
      <c r="AD1593" s="330"/>
      <c r="AE1593" s="330"/>
      <c r="AF1593" s="330"/>
      <c r="AG1593" s="330"/>
      <c r="AH1593" s="330"/>
      <c r="AI1593" s="173"/>
      <c r="AJ1593" s="173"/>
      <c r="AK1593" s="173"/>
      <c r="AL1593" s="173"/>
      <c r="AM1593" s="330"/>
      <c r="AN1593" s="330"/>
      <c r="AO1593" s="194"/>
      <c r="AP1593" s="330"/>
      <c r="AQ1593" s="330"/>
    </row>
    <row r="1594" spans="2:43">
      <c r="B1594" s="330"/>
      <c r="C1594" s="330"/>
      <c r="D1594" s="330"/>
      <c r="E1594" s="330"/>
      <c r="F1594" s="330"/>
      <c r="G1594" s="330"/>
      <c r="H1594" s="330"/>
      <c r="I1594" s="330"/>
      <c r="J1594" s="330"/>
      <c r="K1594" s="196"/>
      <c r="L1594" s="1118"/>
      <c r="M1594" s="1119"/>
      <c r="N1594" s="1118"/>
      <c r="O1594" s="1119"/>
      <c r="P1594" s="184"/>
      <c r="Q1594" s="184"/>
      <c r="R1594" s="184"/>
      <c r="S1594" s="175"/>
      <c r="T1594" s="175"/>
      <c r="U1594" s="175"/>
      <c r="V1594" s="175"/>
      <c r="W1594" s="175"/>
      <c r="X1594" s="175"/>
      <c r="Y1594" s="175"/>
      <c r="Z1594" s="175"/>
      <c r="AA1594" s="175"/>
      <c r="AB1594" s="175"/>
      <c r="AC1594" s="175"/>
      <c r="AD1594" s="330"/>
      <c r="AE1594" s="330"/>
      <c r="AF1594" s="330"/>
      <c r="AG1594" s="330"/>
      <c r="AH1594" s="330"/>
      <c r="AI1594" s="173"/>
      <c r="AJ1594" s="173"/>
      <c r="AK1594" s="173"/>
      <c r="AL1594" s="173"/>
      <c r="AM1594" s="330"/>
      <c r="AN1594" s="330"/>
      <c r="AO1594" s="194"/>
      <c r="AP1594" s="330"/>
      <c r="AQ1594" s="330"/>
    </row>
    <row r="1595" spans="2:43">
      <c r="B1595" s="330"/>
      <c r="C1595" s="330"/>
      <c r="D1595" s="330"/>
      <c r="E1595" s="330"/>
      <c r="F1595" s="330"/>
      <c r="G1595" s="330"/>
      <c r="H1595" s="330"/>
      <c r="I1595" s="330"/>
      <c r="J1595" s="330"/>
      <c r="K1595" s="196"/>
      <c r="L1595" s="1118"/>
      <c r="M1595" s="1119"/>
      <c r="N1595" s="1118"/>
      <c r="O1595" s="1119"/>
      <c r="P1595" s="184"/>
      <c r="Q1595" s="184"/>
      <c r="R1595" s="184"/>
      <c r="S1595" s="175"/>
      <c r="T1595" s="175"/>
      <c r="U1595" s="175"/>
      <c r="V1595" s="175"/>
      <c r="W1595" s="175"/>
      <c r="X1595" s="175"/>
      <c r="Y1595" s="175"/>
      <c r="Z1595" s="175"/>
      <c r="AA1595" s="175"/>
      <c r="AB1595" s="175"/>
      <c r="AC1595" s="175"/>
      <c r="AD1595" s="330"/>
      <c r="AE1595" s="330"/>
      <c r="AF1595" s="330"/>
      <c r="AG1595" s="330"/>
      <c r="AH1595" s="330"/>
      <c r="AI1595" s="173"/>
      <c r="AJ1595" s="173"/>
      <c r="AK1595" s="173"/>
      <c r="AL1595" s="173"/>
      <c r="AM1595" s="330"/>
      <c r="AN1595" s="330"/>
      <c r="AO1595" s="194"/>
      <c r="AP1595" s="330"/>
      <c r="AQ1595" s="330"/>
    </row>
    <row r="1596" spans="2:43">
      <c r="B1596" s="330"/>
      <c r="C1596" s="330"/>
      <c r="D1596" s="330"/>
      <c r="E1596" s="330"/>
      <c r="F1596" s="330"/>
      <c r="G1596" s="330"/>
      <c r="H1596" s="330"/>
      <c r="I1596" s="330"/>
      <c r="J1596" s="330"/>
      <c r="K1596" s="196"/>
      <c r="L1596" s="1118"/>
      <c r="M1596" s="1119"/>
      <c r="N1596" s="1118"/>
      <c r="O1596" s="1119"/>
      <c r="P1596" s="184"/>
      <c r="Q1596" s="184"/>
      <c r="R1596" s="184"/>
      <c r="S1596" s="175"/>
      <c r="T1596" s="175"/>
      <c r="U1596" s="175"/>
      <c r="V1596" s="175"/>
      <c r="W1596" s="175"/>
      <c r="X1596" s="175"/>
      <c r="Y1596" s="175"/>
      <c r="Z1596" s="175"/>
      <c r="AA1596" s="175"/>
      <c r="AB1596" s="175"/>
      <c r="AC1596" s="175"/>
      <c r="AD1596" s="330"/>
      <c r="AE1596" s="330"/>
      <c r="AF1596" s="330"/>
      <c r="AG1596" s="330"/>
      <c r="AH1596" s="330"/>
      <c r="AI1596" s="173"/>
      <c r="AJ1596" s="173"/>
      <c r="AK1596" s="173"/>
      <c r="AL1596" s="173"/>
      <c r="AM1596" s="330"/>
      <c r="AN1596" s="330"/>
      <c r="AO1596" s="194"/>
      <c r="AP1596" s="330"/>
      <c r="AQ1596" s="330"/>
    </row>
    <row r="1597" spans="2:43">
      <c r="B1597" s="330"/>
      <c r="C1597" s="330"/>
      <c r="D1597" s="330"/>
      <c r="E1597" s="330"/>
      <c r="F1597" s="330"/>
      <c r="G1597" s="330"/>
      <c r="H1597" s="330"/>
      <c r="I1597" s="330"/>
      <c r="J1597" s="330"/>
      <c r="K1597" s="196"/>
      <c r="L1597" s="1118"/>
      <c r="M1597" s="1119"/>
      <c r="N1597" s="1118"/>
      <c r="O1597" s="1119"/>
      <c r="P1597" s="184"/>
      <c r="Q1597" s="184"/>
      <c r="R1597" s="184"/>
      <c r="S1597" s="175"/>
      <c r="T1597" s="175"/>
      <c r="U1597" s="175"/>
      <c r="V1597" s="175"/>
      <c r="W1597" s="175"/>
      <c r="X1597" s="175"/>
      <c r="Y1597" s="175"/>
      <c r="Z1597" s="175"/>
      <c r="AA1597" s="175"/>
      <c r="AB1597" s="175"/>
      <c r="AC1597" s="175"/>
      <c r="AD1597" s="330"/>
      <c r="AE1597" s="330"/>
      <c r="AF1597" s="330"/>
      <c r="AG1597" s="330"/>
      <c r="AH1597" s="330"/>
      <c r="AI1597" s="173"/>
      <c r="AJ1597" s="173"/>
      <c r="AK1597" s="173"/>
      <c r="AL1597" s="173"/>
      <c r="AM1597" s="330"/>
      <c r="AN1597" s="330"/>
      <c r="AO1597" s="194"/>
      <c r="AP1597" s="330"/>
      <c r="AQ1597" s="330"/>
    </row>
    <row r="1598" spans="2:43">
      <c r="B1598" s="330"/>
      <c r="C1598" s="330"/>
      <c r="D1598" s="330"/>
      <c r="E1598" s="330"/>
      <c r="F1598" s="330"/>
      <c r="G1598" s="330"/>
      <c r="H1598" s="330"/>
      <c r="I1598" s="330"/>
      <c r="J1598" s="330"/>
      <c r="K1598" s="196"/>
      <c r="L1598" s="1118"/>
      <c r="M1598" s="1119"/>
      <c r="N1598" s="1118"/>
      <c r="O1598" s="1119"/>
      <c r="P1598" s="184"/>
      <c r="Q1598" s="184"/>
      <c r="R1598" s="184"/>
      <c r="S1598" s="175"/>
      <c r="T1598" s="175"/>
      <c r="U1598" s="175"/>
      <c r="V1598" s="175"/>
      <c r="W1598" s="175"/>
      <c r="X1598" s="175"/>
      <c r="Y1598" s="175"/>
      <c r="Z1598" s="175"/>
      <c r="AA1598" s="175"/>
      <c r="AB1598" s="175"/>
      <c r="AC1598" s="175"/>
      <c r="AD1598" s="330"/>
      <c r="AE1598" s="330"/>
      <c r="AF1598" s="330"/>
      <c r="AG1598" s="330"/>
      <c r="AH1598" s="330"/>
      <c r="AI1598" s="173"/>
      <c r="AJ1598" s="173"/>
      <c r="AK1598" s="173"/>
      <c r="AL1598" s="173"/>
      <c r="AM1598" s="330"/>
      <c r="AN1598" s="330"/>
      <c r="AO1598" s="194"/>
      <c r="AP1598" s="330"/>
      <c r="AQ1598" s="330"/>
    </row>
    <row r="1599" spans="2:43">
      <c r="B1599" s="330"/>
      <c r="C1599" s="330"/>
      <c r="D1599" s="330"/>
      <c r="E1599" s="330"/>
      <c r="F1599" s="330"/>
      <c r="G1599" s="330"/>
      <c r="H1599" s="330"/>
      <c r="I1599" s="330"/>
      <c r="J1599" s="330"/>
      <c r="K1599" s="196"/>
      <c r="L1599" s="1118"/>
      <c r="M1599" s="1119"/>
      <c r="N1599" s="1118"/>
      <c r="O1599" s="1119"/>
      <c r="P1599" s="184"/>
      <c r="Q1599" s="184"/>
      <c r="R1599" s="184"/>
      <c r="S1599" s="175"/>
      <c r="T1599" s="175"/>
      <c r="U1599" s="175"/>
      <c r="V1599" s="175"/>
      <c r="W1599" s="175"/>
      <c r="X1599" s="175"/>
      <c r="Y1599" s="175"/>
      <c r="Z1599" s="175"/>
      <c r="AA1599" s="175"/>
      <c r="AB1599" s="175"/>
      <c r="AC1599" s="175"/>
      <c r="AD1599" s="330"/>
      <c r="AE1599" s="330"/>
      <c r="AF1599" s="330"/>
      <c r="AG1599" s="330"/>
      <c r="AH1599" s="330"/>
      <c r="AI1599" s="173"/>
      <c r="AJ1599" s="173"/>
      <c r="AK1599" s="173"/>
      <c r="AL1599" s="173"/>
      <c r="AM1599" s="330"/>
      <c r="AN1599" s="330"/>
      <c r="AO1599" s="194"/>
      <c r="AP1599" s="330"/>
      <c r="AQ1599" s="330"/>
    </row>
    <row r="1600" spans="2:43">
      <c r="B1600" s="330"/>
      <c r="C1600" s="330"/>
      <c r="D1600" s="330"/>
      <c r="E1600" s="330"/>
      <c r="F1600" s="330"/>
      <c r="G1600" s="330"/>
      <c r="H1600" s="330"/>
      <c r="I1600" s="330"/>
      <c r="J1600" s="330"/>
      <c r="K1600" s="196"/>
      <c r="L1600" s="1118"/>
      <c r="M1600" s="1119"/>
      <c r="N1600" s="1118"/>
      <c r="O1600" s="1119"/>
      <c r="P1600" s="184"/>
      <c r="Q1600" s="184"/>
      <c r="R1600" s="184"/>
      <c r="S1600" s="175"/>
      <c r="T1600" s="175"/>
      <c r="U1600" s="175"/>
      <c r="V1600" s="175"/>
      <c r="W1600" s="175"/>
      <c r="X1600" s="175"/>
      <c r="Y1600" s="175"/>
      <c r="Z1600" s="175"/>
      <c r="AA1600" s="175"/>
      <c r="AB1600" s="175"/>
      <c r="AC1600" s="175"/>
      <c r="AD1600" s="330"/>
      <c r="AE1600" s="330"/>
      <c r="AF1600" s="330"/>
      <c r="AG1600" s="330"/>
      <c r="AH1600" s="330"/>
      <c r="AI1600" s="173"/>
      <c r="AJ1600" s="173"/>
      <c r="AK1600" s="173"/>
      <c r="AL1600" s="173"/>
      <c r="AM1600" s="330"/>
      <c r="AN1600" s="330"/>
      <c r="AO1600" s="194"/>
      <c r="AP1600" s="330"/>
      <c r="AQ1600" s="330"/>
    </row>
    <row r="1601" spans="2:43">
      <c r="B1601" s="330"/>
      <c r="C1601" s="330"/>
      <c r="D1601" s="330"/>
      <c r="E1601" s="330"/>
      <c r="F1601" s="330"/>
      <c r="G1601" s="330"/>
      <c r="H1601" s="330"/>
      <c r="I1601" s="330"/>
      <c r="J1601" s="330"/>
      <c r="K1601" s="196"/>
      <c r="L1601" s="1118"/>
      <c r="M1601" s="1119"/>
      <c r="N1601" s="1118"/>
      <c r="O1601" s="1119"/>
      <c r="P1601" s="184"/>
      <c r="Q1601" s="184"/>
      <c r="R1601" s="184"/>
      <c r="S1601" s="175"/>
      <c r="T1601" s="175"/>
      <c r="U1601" s="175"/>
      <c r="V1601" s="175"/>
      <c r="W1601" s="175"/>
      <c r="X1601" s="175"/>
      <c r="Y1601" s="175"/>
      <c r="Z1601" s="175"/>
      <c r="AA1601" s="175"/>
      <c r="AB1601" s="175"/>
      <c r="AC1601" s="175"/>
      <c r="AD1601" s="330"/>
      <c r="AE1601" s="330"/>
      <c r="AF1601" s="330"/>
      <c r="AG1601" s="330"/>
      <c r="AH1601" s="330"/>
      <c r="AI1601" s="173"/>
      <c r="AJ1601" s="173"/>
      <c r="AK1601" s="173"/>
      <c r="AL1601" s="173"/>
      <c r="AM1601" s="330"/>
      <c r="AN1601" s="330"/>
      <c r="AO1601" s="194"/>
      <c r="AP1601" s="330"/>
      <c r="AQ1601" s="330"/>
    </row>
    <row r="1602" spans="2:43">
      <c r="B1602" s="330"/>
      <c r="C1602" s="330"/>
      <c r="D1602" s="330"/>
      <c r="E1602" s="330"/>
      <c r="F1602" s="330"/>
      <c r="G1602" s="330"/>
      <c r="H1602" s="330"/>
      <c r="I1602" s="330"/>
      <c r="J1602" s="330"/>
      <c r="K1602" s="196"/>
      <c r="L1602" s="1118"/>
      <c r="M1602" s="1119"/>
      <c r="N1602" s="1118"/>
      <c r="O1602" s="1119"/>
      <c r="P1602" s="184"/>
      <c r="Q1602" s="184"/>
      <c r="R1602" s="184"/>
      <c r="S1602" s="175"/>
      <c r="T1602" s="175"/>
      <c r="U1602" s="175"/>
      <c r="V1602" s="175"/>
      <c r="W1602" s="175"/>
      <c r="X1602" s="175"/>
      <c r="Y1602" s="175"/>
      <c r="Z1602" s="175"/>
      <c r="AA1602" s="175"/>
      <c r="AB1602" s="175"/>
      <c r="AC1602" s="175"/>
      <c r="AD1602" s="330"/>
      <c r="AE1602" s="330"/>
      <c r="AF1602" s="330"/>
      <c r="AG1602" s="330"/>
      <c r="AH1602" s="330"/>
      <c r="AI1602" s="173"/>
      <c r="AJ1602" s="173"/>
      <c r="AK1602" s="173"/>
      <c r="AL1602" s="173"/>
      <c r="AM1602" s="330"/>
      <c r="AN1602" s="330"/>
      <c r="AO1602" s="194"/>
      <c r="AP1602" s="330"/>
      <c r="AQ1602" s="330"/>
    </row>
    <row r="1603" spans="2:43">
      <c r="B1603" s="330"/>
      <c r="C1603" s="330"/>
      <c r="D1603" s="330"/>
      <c r="E1603" s="330"/>
      <c r="F1603" s="330"/>
      <c r="G1603" s="330"/>
      <c r="H1603" s="330"/>
      <c r="I1603" s="330"/>
      <c r="J1603" s="330"/>
      <c r="K1603" s="196"/>
      <c r="L1603" s="1118"/>
      <c r="M1603" s="1119"/>
      <c r="N1603" s="1118"/>
      <c r="O1603" s="1119"/>
      <c r="P1603" s="184"/>
      <c r="Q1603" s="184"/>
      <c r="R1603" s="184"/>
      <c r="S1603" s="175"/>
      <c r="T1603" s="175"/>
      <c r="U1603" s="175"/>
      <c r="V1603" s="175"/>
      <c r="W1603" s="175"/>
      <c r="X1603" s="175"/>
      <c r="Y1603" s="175"/>
      <c r="Z1603" s="175"/>
      <c r="AA1603" s="175"/>
      <c r="AB1603" s="175"/>
      <c r="AC1603" s="175"/>
      <c r="AD1603" s="330"/>
      <c r="AE1603" s="330"/>
      <c r="AF1603" s="330"/>
      <c r="AG1603" s="330"/>
      <c r="AH1603" s="330"/>
      <c r="AI1603" s="173"/>
      <c r="AJ1603" s="173"/>
      <c r="AK1603" s="173"/>
      <c r="AL1603" s="173"/>
      <c r="AM1603" s="330"/>
      <c r="AN1603" s="330"/>
      <c r="AO1603" s="194"/>
      <c r="AP1603" s="330"/>
      <c r="AQ1603" s="330"/>
    </row>
    <row r="1604" spans="2:43">
      <c r="B1604" s="330"/>
      <c r="C1604" s="330"/>
      <c r="D1604" s="330"/>
      <c r="E1604" s="330"/>
      <c r="F1604" s="330"/>
      <c r="G1604" s="330"/>
      <c r="H1604" s="330"/>
      <c r="I1604" s="330"/>
      <c r="J1604" s="330"/>
      <c r="K1604" s="196"/>
      <c r="L1604" s="1118"/>
      <c r="M1604" s="1119"/>
      <c r="N1604" s="1118"/>
      <c r="O1604" s="1119"/>
      <c r="P1604" s="184"/>
      <c r="Q1604" s="184"/>
      <c r="R1604" s="184"/>
      <c r="S1604" s="175"/>
      <c r="T1604" s="175"/>
      <c r="U1604" s="175"/>
      <c r="V1604" s="175"/>
      <c r="W1604" s="175"/>
      <c r="X1604" s="175"/>
      <c r="Y1604" s="175"/>
      <c r="Z1604" s="175"/>
      <c r="AA1604" s="175"/>
      <c r="AB1604" s="175"/>
      <c r="AC1604" s="175"/>
      <c r="AD1604" s="330"/>
      <c r="AE1604" s="330"/>
      <c r="AF1604" s="330"/>
      <c r="AG1604" s="330"/>
      <c r="AH1604" s="330"/>
      <c r="AI1604" s="173"/>
      <c r="AJ1604" s="173"/>
      <c r="AK1604" s="173"/>
      <c r="AL1604" s="173"/>
      <c r="AM1604" s="330"/>
      <c r="AN1604" s="330"/>
      <c r="AO1604" s="194"/>
      <c r="AP1604" s="330"/>
      <c r="AQ1604" s="330"/>
    </row>
    <row r="1605" spans="2:43">
      <c r="B1605" s="330"/>
      <c r="C1605" s="330"/>
      <c r="D1605" s="330"/>
      <c r="E1605" s="330"/>
      <c r="F1605" s="330"/>
      <c r="G1605" s="330"/>
      <c r="H1605" s="330"/>
      <c r="I1605" s="330"/>
      <c r="J1605" s="330"/>
      <c r="K1605" s="196"/>
      <c r="L1605" s="1118"/>
      <c r="M1605" s="1119"/>
      <c r="N1605" s="1118"/>
      <c r="O1605" s="1119"/>
      <c r="P1605" s="184"/>
      <c r="Q1605" s="184"/>
      <c r="R1605" s="184"/>
      <c r="S1605" s="175"/>
      <c r="T1605" s="175"/>
      <c r="U1605" s="175"/>
      <c r="V1605" s="175"/>
      <c r="W1605" s="175"/>
      <c r="X1605" s="175"/>
      <c r="Y1605" s="175"/>
      <c r="Z1605" s="175"/>
      <c r="AA1605" s="175"/>
      <c r="AB1605" s="175"/>
      <c r="AC1605" s="175"/>
      <c r="AD1605" s="330"/>
      <c r="AE1605" s="330"/>
      <c r="AF1605" s="330"/>
      <c r="AG1605" s="330"/>
      <c r="AH1605" s="330"/>
      <c r="AI1605" s="173"/>
      <c r="AJ1605" s="173"/>
      <c r="AK1605" s="173"/>
      <c r="AL1605" s="173"/>
      <c r="AM1605" s="330"/>
      <c r="AN1605" s="330"/>
      <c r="AO1605" s="194"/>
      <c r="AP1605" s="330"/>
      <c r="AQ1605" s="330"/>
    </row>
    <row r="1606" spans="2:43">
      <c r="B1606" s="330"/>
      <c r="C1606" s="330"/>
      <c r="D1606" s="330"/>
      <c r="E1606" s="330"/>
      <c r="F1606" s="330"/>
      <c r="G1606" s="330"/>
      <c r="H1606" s="330"/>
      <c r="I1606" s="330"/>
      <c r="J1606" s="330"/>
      <c r="K1606" s="196"/>
      <c r="L1606" s="1118"/>
      <c r="M1606" s="1119"/>
      <c r="N1606" s="1118"/>
      <c r="O1606" s="1119"/>
      <c r="P1606" s="184"/>
      <c r="Q1606" s="184"/>
      <c r="R1606" s="184"/>
      <c r="S1606" s="175"/>
      <c r="T1606" s="175"/>
      <c r="U1606" s="175"/>
      <c r="V1606" s="175"/>
      <c r="W1606" s="175"/>
      <c r="X1606" s="175"/>
      <c r="Y1606" s="175"/>
      <c r="Z1606" s="175"/>
      <c r="AA1606" s="175"/>
      <c r="AB1606" s="175"/>
      <c r="AC1606" s="175"/>
      <c r="AD1606" s="330"/>
      <c r="AE1606" s="330"/>
      <c r="AF1606" s="330"/>
      <c r="AG1606" s="330"/>
      <c r="AH1606" s="330"/>
      <c r="AI1606" s="173"/>
      <c r="AJ1606" s="173"/>
      <c r="AK1606" s="173"/>
      <c r="AL1606" s="173"/>
      <c r="AM1606" s="330"/>
      <c r="AN1606" s="330"/>
      <c r="AO1606" s="194"/>
      <c r="AP1606" s="330"/>
      <c r="AQ1606" s="330"/>
    </row>
    <row r="1607" spans="2:43">
      <c r="B1607" s="330"/>
      <c r="C1607" s="330"/>
      <c r="D1607" s="330"/>
      <c r="E1607" s="330"/>
      <c r="F1607" s="330"/>
      <c r="G1607" s="330"/>
      <c r="H1607" s="330"/>
      <c r="I1607" s="330"/>
      <c r="J1607" s="330"/>
      <c r="K1607" s="196"/>
      <c r="L1607" s="1118"/>
      <c r="M1607" s="1119"/>
      <c r="N1607" s="1118"/>
      <c r="O1607" s="1119"/>
      <c r="P1607" s="184"/>
      <c r="Q1607" s="184"/>
      <c r="R1607" s="184"/>
      <c r="S1607" s="175"/>
      <c r="T1607" s="175"/>
      <c r="U1607" s="175"/>
      <c r="V1607" s="175"/>
      <c r="W1607" s="175"/>
      <c r="X1607" s="175"/>
      <c r="Y1607" s="175"/>
      <c r="Z1607" s="175"/>
      <c r="AA1607" s="175"/>
      <c r="AB1607" s="175"/>
      <c r="AC1607" s="175"/>
      <c r="AD1607" s="330"/>
      <c r="AE1607" s="330"/>
      <c r="AF1607" s="330"/>
      <c r="AG1607" s="330"/>
      <c r="AH1607" s="330"/>
      <c r="AI1607" s="173"/>
      <c r="AJ1607" s="173"/>
      <c r="AK1607" s="173"/>
      <c r="AL1607" s="173"/>
      <c r="AM1607" s="330"/>
      <c r="AN1607" s="330"/>
      <c r="AO1607" s="194"/>
      <c r="AP1607" s="330"/>
      <c r="AQ1607" s="330"/>
    </row>
    <row r="1608" spans="2:43">
      <c r="B1608" s="330"/>
      <c r="C1608" s="330"/>
      <c r="D1608" s="330"/>
      <c r="E1608" s="330"/>
      <c r="F1608" s="330"/>
      <c r="G1608" s="330"/>
      <c r="H1608" s="330"/>
      <c r="I1608" s="330"/>
      <c r="J1608" s="330"/>
      <c r="K1608" s="196"/>
      <c r="L1608" s="1118"/>
      <c r="M1608" s="1119"/>
      <c r="N1608" s="1118"/>
      <c r="O1608" s="1119"/>
      <c r="P1608" s="184"/>
      <c r="Q1608" s="184"/>
      <c r="R1608" s="184"/>
      <c r="S1608" s="175"/>
      <c r="T1608" s="175"/>
      <c r="U1608" s="175"/>
      <c r="V1608" s="175"/>
      <c r="W1608" s="175"/>
      <c r="X1608" s="175"/>
      <c r="Y1608" s="175"/>
      <c r="Z1608" s="175"/>
      <c r="AA1608" s="175"/>
      <c r="AB1608" s="175"/>
      <c r="AC1608" s="175"/>
      <c r="AD1608" s="330"/>
      <c r="AE1608" s="330"/>
      <c r="AF1608" s="330"/>
      <c r="AG1608" s="330"/>
      <c r="AH1608" s="330"/>
      <c r="AI1608" s="173"/>
      <c r="AJ1608" s="173"/>
      <c r="AK1608" s="173"/>
      <c r="AL1608" s="173"/>
      <c r="AM1608" s="330"/>
      <c r="AN1608" s="330"/>
      <c r="AO1608" s="194"/>
      <c r="AP1608" s="330"/>
      <c r="AQ1608" s="330"/>
    </row>
    <row r="1609" spans="2:43">
      <c r="B1609" s="330"/>
      <c r="C1609" s="330"/>
      <c r="D1609" s="330"/>
      <c r="E1609" s="330"/>
      <c r="F1609" s="330"/>
      <c r="G1609" s="330"/>
      <c r="H1609" s="330"/>
      <c r="I1609" s="330"/>
      <c r="J1609" s="330"/>
      <c r="K1609" s="196"/>
      <c r="L1609" s="1118"/>
      <c r="M1609" s="1119"/>
      <c r="N1609" s="1118"/>
      <c r="O1609" s="1119"/>
      <c r="P1609" s="184"/>
      <c r="Q1609" s="184"/>
      <c r="R1609" s="184"/>
      <c r="S1609" s="175"/>
      <c r="T1609" s="175"/>
      <c r="U1609" s="175"/>
      <c r="V1609" s="175"/>
      <c r="W1609" s="175"/>
      <c r="X1609" s="175"/>
      <c r="Y1609" s="175"/>
      <c r="Z1609" s="175"/>
      <c r="AA1609" s="175"/>
      <c r="AB1609" s="175"/>
      <c r="AC1609" s="175"/>
      <c r="AD1609" s="330"/>
      <c r="AE1609" s="330"/>
      <c r="AF1609" s="330"/>
      <c r="AG1609" s="330"/>
      <c r="AH1609" s="330"/>
      <c r="AI1609" s="173"/>
      <c r="AJ1609" s="173"/>
      <c r="AK1609" s="173"/>
      <c r="AL1609" s="173"/>
      <c r="AM1609" s="330"/>
      <c r="AN1609" s="330"/>
      <c r="AO1609" s="194"/>
      <c r="AP1609" s="330"/>
      <c r="AQ1609" s="330"/>
    </row>
    <row r="1610" spans="2:43">
      <c r="B1610" s="330"/>
      <c r="C1610" s="330"/>
      <c r="D1610" s="330"/>
      <c r="E1610" s="330"/>
      <c r="F1610" s="330"/>
      <c r="G1610" s="330"/>
      <c r="H1610" s="330"/>
      <c r="I1610" s="330"/>
      <c r="J1610" s="330"/>
      <c r="K1610" s="196"/>
      <c r="L1610" s="1118"/>
      <c r="M1610" s="1119"/>
      <c r="N1610" s="1118"/>
      <c r="O1610" s="1119"/>
      <c r="P1610" s="184"/>
      <c r="Q1610" s="184"/>
      <c r="R1610" s="184"/>
      <c r="S1610" s="175"/>
      <c r="T1610" s="175"/>
      <c r="U1610" s="175"/>
      <c r="V1610" s="175"/>
      <c r="W1610" s="175"/>
      <c r="X1610" s="175"/>
      <c r="Y1610" s="175"/>
      <c r="Z1610" s="175"/>
      <c r="AA1610" s="175"/>
      <c r="AB1610" s="175"/>
      <c r="AC1610" s="175"/>
      <c r="AD1610" s="330"/>
      <c r="AE1610" s="330"/>
      <c r="AF1610" s="330"/>
      <c r="AG1610" s="330"/>
      <c r="AH1610" s="330"/>
      <c r="AI1610" s="173"/>
      <c r="AJ1610" s="173"/>
      <c r="AK1610" s="173"/>
      <c r="AL1610" s="173"/>
      <c r="AM1610" s="330"/>
      <c r="AN1610" s="330"/>
      <c r="AO1610" s="194"/>
      <c r="AP1610" s="330"/>
      <c r="AQ1610" s="330"/>
    </row>
    <row r="1611" spans="2:43">
      <c r="B1611" s="330"/>
      <c r="C1611" s="330"/>
      <c r="D1611" s="330"/>
      <c r="E1611" s="330"/>
      <c r="F1611" s="330"/>
      <c r="G1611" s="330"/>
      <c r="H1611" s="330"/>
      <c r="I1611" s="330"/>
      <c r="J1611" s="330"/>
      <c r="K1611" s="196"/>
      <c r="L1611" s="1118"/>
      <c r="M1611" s="1119"/>
      <c r="N1611" s="1118"/>
      <c r="O1611" s="1119"/>
      <c r="P1611" s="184"/>
      <c r="Q1611" s="184"/>
      <c r="R1611" s="184"/>
      <c r="S1611" s="175"/>
      <c r="T1611" s="175"/>
      <c r="U1611" s="175"/>
      <c r="V1611" s="175"/>
      <c r="W1611" s="175"/>
      <c r="X1611" s="175"/>
      <c r="Y1611" s="175"/>
      <c r="Z1611" s="175"/>
      <c r="AA1611" s="175"/>
      <c r="AB1611" s="175"/>
      <c r="AC1611" s="175"/>
      <c r="AD1611" s="330"/>
      <c r="AE1611" s="330"/>
      <c r="AF1611" s="330"/>
      <c r="AG1611" s="330"/>
      <c r="AH1611" s="330"/>
      <c r="AI1611" s="173"/>
      <c r="AJ1611" s="173"/>
      <c r="AK1611" s="173"/>
      <c r="AL1611" s="173"/>
      <c r="AM1611" s="330"/>
      <c r="AN1611" s="330"/>
      <c r="AO1611" s="194"/>
      <c r="AP1611" s="330"/>
      <c r="AQ1611" s="330"/>
    </row>
    <row r="1612" spans="2:43">
      <c r="B1612" s="330"/>
      <c r="C1612" s="330"/>
      <c r="D1612" s="330"/>
      <c r="E1612" s="330"/>
      <c r="F1612" s="330"/>
      <c r="G1612" s="330"/>
      <c r="H1612" s="330"/>
      <c r="I1612" s="330"/>
      <c r="J1612" s="330"/>
      <c r="K1612" s="196"/>
      <c r="L1612" s="1118"/>
      <c r="M1612" s="1119"/>
      <c r="N1612" s="1118"/>
      <c r="O1612" s="1119"/>
      <c r="P1612" s="184"/>
      <c r="Q1612" s="184"/>
      <c r="R1612" s="184"/>
      <c r="S1612" s="175"/>
      <c r="T1612" s="175"/>
      <c r="U1612" s="175"/>
      <c r="V1612" s="175"/>
      <c r="W1612" s="175"/>
      <c r="X1612" s="175"/>
      <c r="Y1612" s="175"/>
      <c r="Z1612" s="175"/>
      <c r="AA1612" s="175"/>
      <c r="AB1612" s="175"/>
      <c r="AC1612" s="175"/>
      <c r="AD1612" s="330"/>
      <c r="AE1612" s="330"/>
      <c r="AF1612" s="330"/>
      <c r="AG1612" s="330"/>
      <c r="AH1612" s="330"/>
      <c r="AI1612" s="173"/>
      <c r="AJ1612" s="173"/>
      <c r="AK1612" s="173"/>
      <c r="AL1612" s="173"/>
      <c r="AM1612" s="330"/>
      <c r="AN1612" s="330"/>
      <c r="AO1612" s="194"/>
      <c r="AP1612" s="330"/>
      <c r="AQ1612" s="330"/>
    </row>
    <row r="1613" spans="2:43">
      <c r="B1613" s="330"/>
      <c r="C1613" s="330"/>
      <c r="D1613" s="330"/>
      <c r="E1613" s="330"/>
      <c r="F1613" s="330"/>
      <c r="G1613" s="330"/>
      <c r="H1613" s="330"/>
      <c r="I1613" s="330"/>
      <c r="J1613" s="330"/>
      <c r="K1613" s="196"/>
      <c r="L1613" s="1118"/>
      <c r="M1613" s="1119"/>
      <c r="N1613" s="1118"/>
      <c r="O1613" s="1119"/>
      <c r="P1613" s="184"/>
      <c r="Q1613" s="184"/>
      <c r="R1613" s="184"/>
      <c r="S1613" s="175"/>
      <c r="T1613" s="175"/>
      <c r="U1613" s="175"/>
      <c r="V1613" s="175"/>
      <c r="W1613" s="175"/>
      <c r="X1613" s="175"/>
      <c r="Y1613" s="175"/>
      <c r="Z1613" s="175"/>
      <c r="AA1613" s="175"/>
      <c r="AB1613" s="175"/>
      <c r="AC1613" s="175"/>
      <c r="AD1613" s="330"/>
      <c r="AE1613" s="330"/>
      <c r="AF1613" s="330"/>
      <c r="AG1613" s="330"/>
      <c r="AH1613" s="330"/>
      <c r="AI1613" s="173"/>
      <c r="AJ1613" s="173"/>
      <c r="AK1613" s="173"/>
      <c r="AL1613" s="173"/>
      <c r="AM1613" s="330"/>
      <c r="AN1613" s="330"/>
      <c r="AO1613" s="194"/>
      <c r="AP1613" s="330"/>
      <c r="AQ1613" s="330"/>
    </row>
    <row r="1614" spans="2:43">
      <c r="B1614" s="330"/>
      <c r="C1614" s="330"/>
      <c r="D1614" s="330"/>
      <c r="E1614" s="330"/>
      <c r="F1614" s="330"/>
      <c r="G1614" s="330"/>
      <c r="H1614" s="330"/>
      <c r="I1614" s="330"/>
      <c r="J1614" s="330"/>
      <c r="K1614" s="196"/>
      <c r="L1614" s="1118"/>
      <c r="M1614" s="1119"/>
      <c r="N1614" s="1118"/>
      <c r="O1614" s="1119"/>
      <c r="P1614" s="184"/>
      <c r="Q1614" s="184"/>
      <c r="R1614" s="184"/>
      <c r="S1614" s="175"/>
      <c r="T1614" s="175"/>
      <c r="U1614" s="175"/>
      <c r="V1614" s="175"/>
      <c r="W1614" s="175"/>
      <c r="X1614" s="175"/>
      <c r="Y1614" s="175"/>
      <c r="Z1614" s="175"/>
      <c r="AA1614" s="175"/>
      <c r="AB1614" s="175"/>
      <c r="AC1614" s="175"/>
      <c r="AD1614" s="330"/>
      <c r="AE1614" s="330"/>
      <c r="AF1614" s="330"/>
      <c r="AG1614" s="330"/>
      <c r="AH1614" s="330"/>
      <c r="AI1614" s="173"/>
      <c r="AJ1614" s="173"/>
      <c r="AK1614" s="173"/>
      <c r="AL1614" s="173"/>
      <c r="AM1614" s="330"/>
      <c r="AN1614" s="330"/>
      <c r="AO1614" s="194"/>
      <c r="AP1614" s="330"/>
      <c r="AQ1614" s="330"/>
    </row>
    <row r="1615" spans="2:43">
      <c r="B1615" s="330"/>
      <c r="C1615" s="330"/>
      <c r="D1615" s="330"/>
      <c r="E1615" s="330"/>
      <c r="F1615" s="330"/>
      <c r="G1615" s="330"/>
      <c r="H1615" s="330"/>
      <c r="I1615" s="330"/>
      <c r="J1615" s="330"/>
      <c r="K1615" s="196"/>
      <c r="L1615" s="1118"/>
      <c r="M1615" s="1119"/>
      <c r="N1615" s="1118"/>
      <c r="O1615" s="1119"/>
      <c r="P1615" s="184"/>
      <c r="Q1615" s="184"/>
      <c r="R1615" s="184"/>
      <c r="S1615" s="175"/>
      <c r="T1615" s="175"/>
      <c r="U1615" s="175"/>
      <c r="V1615" s="175"/>
      <c r="W1615" s="175"/>
      <c r="X1615" s="175"/>
      <c r="Y1615" s="175"/>
      <c r="Z1615" s="175"/>
      <c r="AA1615" s="175"/>
      <c r="AB1615" s="175"/>
      <c r="AC1615" s="175"/>
      <c r="AD1615" s="330"/>
      <c r="AE1615" s="330"/>
      <c r="AF1615" s="330"/>
      <c r="AG1615" s="330"/>
      <c r="AH1615" s="330"/>
      <c r="AI1615" s="173"/>
      <c r="AJ1615" s="173"/>
      <c r="AK1615" s="173"/>
      <c r="AL1615" s="173"/>
      <c r="AM1615" s="330"/>
      <c r="AN1615" s="330"/>
      <c r="AO1615" s="194"/>
      <c r="AP1615" s="330"/>
      <c r="AQ1615" s="330"/>
    </row>
    <row r="1616" spans="2:43">
      <c r="B1616" s="330"/>
      <c r="C1616" s="330"/>
      <c r="D1616" s="330"/>
      <c r="E1616" s="330"/>
      <c r="F1616" s="330"/>
      <c r="G1616" s="330"/>
      <c r="H1616" s="330"/>
      <c r="I1616" s="330"/>
      <c r="J1616" s="330"/>
      <c r="K1616" s="196"/>
      <c r="L1616" s="1118"/>
      <c r="M1616" s="1119"/>
      <c r="N1616" s="1118"/>
      <c r="O1616" s="1119"/>
      <c r="P1616" s="184"/>
      <c r="Q1616" s="184"/>
      <c r="R1616" s="184"/>
      <c r="S1616" s="175"/>
      <c r="T1616" s="175"/>
      <c r="U1616" s="175"/>
      <c r="V1616" s="175"/>
      <c r="W1616" s="175"/>
      <c r="X1616" s="175"/>
      <c r="Y1616" s="175"/>
      <c r="Z1616" s="175"/>
      <c r="AA1616" s="175"/>
      <c r="AB1616" s="175"/>
      <c r="AC1616" s="175"/>
      <c r="AD1616" s="330"/>
      <c r="AE1616" s="330"/>
      <c r="AF1616" s="330"/>
      <c r="AG1616" s="330"/>
      <c r="AH1616" s="330"/>
      <c r="AI1616" s="173"/>
      <c r="AJ1616" s="173"/>
      <c r="AK1616" s="173"/>
      <c r="AL1616" s="173"/>
      <c r="AM1616" s="330"/>
      <c r="AN1616" s="330"/>
      <c r="AO1616" s="194"/>
      <c r="AP1616" s="330"/>
      <c r="AQ1616" s="330"/>
    </row>
    <row r="1617" spans="2:43">
      <c r="B1617" s="330"/>
      <c r="C1617" s="330"/>
      <c r="D1617" s="330"/>
      <c r="E1617" s="330"/>
      <c r="F1617" s="330"/>
      <c r="G1617" s="330"/>
      <c r="H1617" s="330"/>
      <c r="I1617" s="330"/>
      <c r="J1617" s="330"/>
      <c r="K1617" s="196"/>
      <c r="L1617" s="1118"/>
      <c r="M1617" s="1119"/>
      <c r="N1617" s="1118"/>
      <c r="O1617" s="1119"/>
      <c r="P1617" s="184"/>
      <c r="Q1617" s="184"/>
      <c r="R1617" s="184"/>
      <c r="S1617" s="175"/>
      <c r="T1617" s="175"/>
      <c r="U1617" s="175"/>
      <c r="V1617" s="175"/>
      <c r="W1617" s="175"/>
      <c r="X1617" s="175"/>
      <c r="Y1617" s="175"/>
      <c r="Z1617" s="175"/>
      <c r="AA1617" s="175"/>
      <c r="AB1617" s="175"/>
      <c r="AC1617" s="175"/>
      <c r="AD1617" s="330"/>
      <c r="AE1617" s="330"/>
      <c r="AF1617" s="330"/>
      <c r="AG1617" s="330"/>
      <c r="AH1617" s="330"/>
      <c r="AI1617" s="173"/>
      <c r="AJ1617" s="173"/>
      <c r="AK1617" s="173"/>
      <c r="AL1617" s="173"/>
      <c r="AM1617" s="330"/>
      <c r="AN1617" s="330"/>
      <c r="AO1617" s="194"/>
      <c r="AP1617" s="330"/>
      <c r="AQ1617" s="330"/>
    </row>
    <row r="1618" spans="2:43">
      <c r="B1618" s="330"/>
      <c r="C1618" s="330"/>
      <c r="D1618" s="330"/>
      <c r="E1618" s="330"/>
      <c r="F1618" s="330"/>
      <c r="G1618" s="330"/>
      <c r="H1618" s="330"/>
      <c r="I1618" s="330"/>
      <c r="J1618" s="330"/>
      <c r="K1618" s="196"/>
      <c r="L1618" s="1118"/>
      <c r="M1618" s="1119"/>
      <c r="N1618" s="1118"/>
      <c r="O1618" s="1119"/>
      <c r="P1618" s="184"/>
      <c r="Q1618" s="184"/>
      <c r="R1618" s="184"/>
      <c r="S1618" s="175"/>
      <c r="T1618" s="175"/>
      <c r="U1618" s="175"/>
      <c r="V1618" s="175"/>
      <c r="W1618" s="175"/>
      <c r="X1618" s="175"/>
      <c r="Y1618" s="175"/>
      <c r="Z1618" s="175"/>
      <c r="AA1618" s="175"/>
      <c r="AB1618" s="175"/>
      <c r="AC1618" s="175"/>
      <c r="AD1618" s="330"/>
      <c r="AE1618" s="330"/>
      <c r="AF1618" s="330"/>
      <c r="AG1618" s="330"/>
      <c r="AH1618" s="330"/>
      <c r="AI1618" s="173"/>
      <c r="AJ1618" s="173"/>
      <c r="AK1618" s="173"/>
      <c r="AL1618" s="173"/>
      <c r="AM1618" s="330"/>
      <c r="AN1618" s="330"/>
      <c r="AO1618" s="194"/>
      <c r="AP1618" s="330"/>
      <c r="AQ1618" s="330"/>
    </row>
    <row r="1619" spans="2:43">
      <c r="B1619" s="330"/>
      <c r="C1619" s="330"/>
      <c r="D1619" s="330"/>
      <c r="E1619" s="330"/>
      <c r="F1619" s="330"/>
      <c r="G1619" s="330"/>
      <c r="H1619" s="330"/>
      <c r="I1619" s="330"/>
      <c r="J1619" s="330"/>
      <c r="K1619" s="196"/>
      <c r="L1619" s="1118"/>
      <c r="M1619" s="1119"/>
      <c r="N1619" s="1118"/>
      <c r="O1619" s="1119"/>
      <c r="P1619" s="184"/>
      <c r="Q1619" s="184"/>
      <c r="R1619" s="184"/>
      <c r="S1619" s="175"/>
      <c r="T1619" s="175"/>
      <c r="U1619" s="175"/>
      <c r="V1619" s="175"/>
      <c r="W1619" s="175"/>
      <c r="X1619" s="175"/>
      <c r="Y1619" s="175"/>
      <c r="Z1619" s="175"/>
      <c r="AA1619" s="175"/>
      <c r="AB1619" s="175"/>
      <c r="AC1619" s="175"/>
      <c r="AD1619" s="330"/>
      <c r="AE1619" s="330"/>
      <c r="AF1619" s="330"/>
      <c r="AG1619" s="330"/>
      <c r="AH1619" s="330"/>
      <c r="AI1619" s="173"/>
      <c r="AJ1619" s="173"/>
      <c r="AK1619" s="173"/>
      <c r="AL1619" s="173"/>
      <c r="AM1619" s="330"/>
      <c r="AN1619" s="330"/>
      <c r="AO1619" s="194"/>
      <c r="AP1619" s="330"/>
      <c r="AQ1619" s="330"/>
    </row>
    <row r="1620" spans="2:43">
      <c r="B1620" s="330"/>
      <c r="C1620" s="330"/>
      <c r="D1620" s="330"/>
      <c r="E1620" s="330"/>
      <c r="F1620" s="330"/>
      <c r="G1620" s="330"/>
      <c r="H1620" s="330"/>
      <c r="I1620" s="330"/>
      <c r="J1620" s="330"/>
      <c r="K1620" s="196"/>
      <c r="L1620" s="1118"/>
      <c r="M1620" s="1119"/>
      <c r="N1620" s="1118"/>
      <c r="O1620" s="1119"/>
      <c r="P1620" s="184"/>
      <c r="Q1620" s="184"/>
      <c r="R1620" s="184"/>
      <c r="S1620" s="175"/>
      <c r="T1620" s="175"/>
      <c r="U1620" s="175"/>
      <c r="V1620" s="175"/>
      <c r="W1620" s="175"/>
      <c r="X1620" s="175"/>
      <c r="Y1620" s="175"/>
      <c r="Z1620" s="175"/>
      <c r="AA1620" s="175"/>
      <c r="AB1620" s="175"/>
      <c r="AC1620" s="175"/>
      <c r="AD1620" s="330"/>
      <c r="AE1620" s="330"/>
      <c r="AF1620" s="330"/>
      <c r="AG1620" s="330"/>
      <c r="AH1620" s="330"/>
      <c r="AI1620" s="173"/>
      <c r="AJ1620" s="173"/>
      <c r="AK1620" s="173"/>
      <c r="AL1620" s="173"/>
      <c r="AM1620" s="330"/>
      <c r="AN1620" s="330"/>
      <c r="AO1620" s="194"/>
      <c r="AP1620" s="330"/>
      <c r="AQ1620" s="330"/>
    </row>
    <row r="1621" spans="2:43">
      <c r="B1621" s="330"/>
      <c r="C1621" s="330"/>
      <c r="D1621" s="330"/>
      <c r="E1621" s="330"/>
      <c r="F1621" s="330"/>
      <c r="G1621" s="330"/>
      <c r="H1621" s="330"/>
      <c r="I1621" s="330"/>
      <c r="J1621" s="330"/>
      <c r="K1621" s="196"/>
      <c r="L1621" s="1118"/>
      <c r="M1621" s="1119"/>
      <c r="N1621" s="1118"/>
      <c r="O1621" s="1119"/>
      <c r="P1621" s="184"/>
      <c r="Q1621" s="184"/>
      <c r="R1621" s="184"/>
      <c r="S1621" s="175"/>
      <c r="T1621" s="175"/>
      <c r="U1621" s="175"/>
      <c r="V1621" s="175"/>
      <c r="W1621" s="175"/>
      <c r="X1621" s="175"/>
      <c r="Y1621" s="175"/>
      <c r="Z1621" s="175"/>
      <c r="AA1621" s="175"/>
      <c r="AB1621" s="175"/>
      <c r="AC1621" s="175"/>
      <c r="AD1621" s="330"/>
      <c r="AE1621" s="330"/>
      <c r="AF1621" s="330"/>
      <c r="AG1621" s="330"/>
      <c r="AH1621" s="330"/>
      <c r="AI1621" s="173"/>
      <c r="AJ1621" s="173"/>
      <c r="AK1621" s="173"/>
      <c r="AL1621" s="173"/>
      <c r="AM1621" s="330"/>
      <c r="AN1621" s="330"/>
      <c r="AO1621" s="194"/>
      <c r="AP1621" s="330"/>
      <c r="AQ1621" s="330"/>
    </row>
    <row r="1622" spans="2:43">
      <c r="B1622" s="330"/>
      <c r="C1622" s="330"/>
      <c r="D1622" s="330"/>
      <c r="E1622" s="330"/>
      <c r="F1622" s="330"/>
      <c r="G1622" s="330"/>
      <c r="H1622" s="330"/>
      <c r="I1622" s="330"/>
      <c r="J1622" s="330"/>
      <c r="K1622" s="196"/>
      <c r="L1622" s="1118"/>
      <c r="M1622" s="1119"/>
      <c r="N1622" s="1118"/>
      <c r="O1622" s="1119"/>
      <c r="P1622" s="184"/>
      <c r="Q1622" s="184"/>
      <c r="R1622" s="184"/>
      <c r="S1622" s="175"/>
      <c r="T1622" s="175"/>
      <c r="U1622" s="175"/>
      <c r="V1622" s="175"/>
      <c r="W1622" s="175"/>
      <c r="X1622" s="175"/>
      <c r="Y1622" s="175"/>
      <c r="Z1622" s="175"/>
      <c r="AA1622" s="175"/>
      <c r="AB1622" s="175"/>
      <c r="AC1622" s="175"/>
      <c r="AD1622" s="330"/>
      <c r="AE1622" s="330"/>
      <c r="AF1622" s="330"/>
      <c r="AG1622" s="330"/>
      <c r="AH1622" s="330"/>
      <c r="AI1622" s="173"/>
      <c r="AJ1622" s="173"/>
      <c r="AK1622" s="173"/>
      <c r="AL1622" s="173"/>
      <c r="AM1622" s="330"/>
      <c r="AN1622" s="330"/>
      <c r="AO1622" s="194"/>
      <c r="AP1622" s="330"/>
      <c r="AQ1622" s="330"/>
    </row>
    <row r="1623" spans="2:43">
      <c r="B1623" s="330"/>
      <c r="C1623" s="330"/>
      <c r="D1623" s="330"/>
      <c r="E1623" s="330"/>
      <c r="F1623" s="330"/>
      <c r="G1623" s="330"/>
      <c r="H1623" s="330"/>
      <c r="I1623" s="330"/>
      <c r="J1623" s="330"/>
      <c r="K1623" s="196"/>
      <c r="L1623" s="1118"/>
      <c r="M1623" s="1119"/>
      <c r="N1623" s="1118"/>
      <c r="O1623" s="1119"/>
      <c r="P1623" s="184"/>
      <c r="Q1623" s="184"/>
      <c r="R1623" s="184"/>
      <c r="S1623" s="175"/>
      <c r="T1623" s="175"/>
      <c r="U1623" s="175"/>
      <c r="V1623" s="175"/>
      <c r="W1623" s="175"/>
      <c r="X1623" s="175"/>
      <c r="Y1623" s="175"/>
      <c r="Z1623" s="175"/>
      <c r="AA1623" s="175"/>
      <c r="AB1623" s="175"/>
      <c r="AC1623" s="175"/>
      <c r="AD1623" s="330"/>
      <c r="AE1623" s="330"/>
      <c r="AF1623" s="330"/>
      <c r="AG1623" s="330"/>
      <c r="AH1623" s="330"/>
      <c r="AI1623" s="173"/>
      <c r="AJ1623" s="173"/>
      <c r="AK1623" s="173"/>
      <c r="AL1623" s="173"/>
      <c r="AM1623" s="330"/>
      <c r="AN1623" s="330"/>
      <c r="AO1623" s="194"/>
      <c r="AP1623" s="330"/>
      <c r="AQ1623" s="330"/>
    </row>
    <row r="1624" spans="2:43">
      <c r="B1624" s="330"/>
      <c r="C1624" s="330"/>
      <c r="D1624" s="330"/>
      <c r="E1624" s="330"/>
      <c r="F1624" s="330"/>
      <c r="G1624" s="330"/>
      <c r="H1624" s="330"/>
      <c r="I1624" s="330"/>
      <c r="J1624" s="330"/>
      <c r="K1624" s="196"/>
      <c r="L1624" s="1118"/>
      <c r="M1624" s="1119"/>
      <c r="N1624" s="1118"/>
      <c r="O1624" s="1119"/>
      <c r="P1624" s="184"/>
      <c r="Q1624" s="184"/>
      <c r="R1624" s="184"/>
      <c r="S1624" s="175"/>
      <c r="T1624" s="175"/>
      <c r="U1624" s="175"/>
      <c r="V1624" s="175"/>
      <c r="W1624" s="175"/>
      <c r="X1624" s="175"/>
      <c r="Y1624" s="175"/>
      <c r="Z1624" s="175"/>
      <c r="AA1624" s="175"/>
      <c r="AB1624" s="175"/>
      <c r="AC1624" s="175"/>
      <c r="AD1624" s="330"/>
      <c r="AE1624" s="330"/>
      <c r="AF1624" s="330"/>
      <c r="AG1624" s="330"/>
      <c r="AH1624" s="330"/>
      <c r="AI1624" s="173"/>
      <c r="AJ1624" s="173"/>
      <c r="AK1624" s="173"/>
      <c r="AL1624" s="173"/>
      <c r="AM1624" s="330"/>
      <c r="AN1624" s="330"/>
      <c r="AO1624" s="194"/>
      <c r="AP1624" s="330"/>
      <c r="AQ1624" s="330"/>
    </row>
    <row r="1625" spans="2:43">
      <c r="B1625" s="330"/>
      <c r="C1625" s="330"/>
      <c r="D1625" s="330"/>
      <c r="E1625" s="330"/>
      <c r="F1625" s="330"/>
      <c r="G1625" s="330"/>
      <c r="H1625" s="330"/>
      <c r="I1625" s="330"/>
      <c r="J1625" s="330"/>
      <c r="K1625" s="196"/>
      <c r="L1625" s="1118"/>
      <c r="M1625" s="1119"/>
      <c r="N1625" s="1118"/>
      <c r="O1625" s="1119"/>
      <c r="P1625" s="184"/>
      <c r="Q1625" s="184"/>
      <c r="R1625" s="184"/>
      <c r="S1625" s="175"/>
      <c r="T1625" s="175"/>
      <c r="U1625" s="175"/>
      <c r="V1625" s="175"/>
      <c r="W1625" s="175"/>
      <c r="X1625" s="175"/>
      <c r="Y1625" s="175"/>
      <c r="Z1625" s="175"/>
      <c r="AA1625" s="175"/>
      <c r="AB1625" s="175"/>
      <c r="AC1625" s="175"/>
      <c r="AD1625" s="330"/>
      <c r="AE1625" s="330"/>
      <c r="AF1625" s="330"/>
      <c r="AG1625" s="330"/>
      <c r="AH1625" s="330"/>
      <c r="AI1625" s="173"/>
      <c r="AJ1625" s="173"/>
      <c r="AK1625" s="173"/>
      <c r="AL1625" s="173"/>
      <c r="AM1625" s="330"/>
      <c r="AN1625" s="330"/>
      <c r="AO1625" s="194"/>
      <c r="AP1625" s="330"/>
      <c r="AQ1625" s="330"/>
    </row>
    <row r="1626" spans="2:43">
      <c r="B1626" s="330"/>
      <c r="C1626" s="330"/>
      <c r="D1626" s="330"/>
      <c r="E1626" s="330"/>
      <c r="F1626" s="330"/>
      <c r="G1626" s="330"/>
      <c r="H1626" s="330"/>
      <c r="I1626" s="330"/>
      <c r="J1626" s="330"/>
      <c r="K1626" s="196"/>
      <c r="L1626" s="1118"/>
      <c r="M1626" s="1119"/>
      <c r="N1626" s="1118"/>
      <c r="O1626" s="1119"/>
      <c r="P1626" s="184"/>
      <c r="Q1626" s="184"/>
      <c r="R1626" s="184"/>
      <c r="S1626" s="175"/>
      <c r="T1626" s="175"/>
      <c r="U1626" s="175"/>
      <c r="V1626" s="175"/>
      <c r="W1626" s="175"/>
      <c r="X1626" s="175"/>
      <c r="Y1626" s="175"/>
      <c r="Z1626" s="175"/>
      <c r="AA1626" s="175"/>
      <c r="AB1626" s="175"/>
      <c r="AC1626" s="175"/>
      <c r="AD1626" s="330"/>
      <c r="AE1626" s="330"/>
      <c r="AF1626" s="330"/>
      <c r="AG1626" s="330"/>
      <c r="AH1626" s="330"/>
      <c r="AI1626" s="173"/>
      <c r="AJ1626" s="173"/>
      <c r="AK1626" s="173"/>
      <c r="AL1626" s="173"/>
      <c r="AM1626" s="330"/>
      <c r="AN1626" s="330"/>
      <c r="AO1626" s="194"/>
      <c r="AP1626" s="330"/>
      <c r="AQ1626" s="330"/>
    </row>
    <row r="1627" spans="2:43">
      <c r="B1627" s="330"/>
      <c r="C1627" s="330"/>
      <c r="D1627" s="330"/>
      <c r="E1627" s="330"/>
      <c r="F1627" s="330"/>
      <c r="G1627" s="330"/>
      <c r="H1627" s="330"/>
      <c r="I1627" s="330"/>
      <c r="J1627" s="330"/>
      <c r="K1627" s="196"/>
      <c r="L1627" s="1118"/>
      <c r="M1627" s="1119"/>
      <c r="N1627" s="1118"/>
      <c r="O1627" s="1119"/>
      <c r="P1627" s="184"/>
      <c r="Q1627" s="184"/>
      <c r="R1627" s="184"/>
      <c r="S1627" s="175"/>
      <c r="T1627" s="175"/>
      <c r="U1627" s="175"/>
      <c r="V1627" s="175"/>
      <c r="W1627" s="175"/>
      <c r="X1627" s="175"/>
      <c r="Y1627" s="175"/>
      <c r="Z1627" s="175"/>
      <c r="AA1627" s="175"/>
      <c r="AB1627" s="175"/>
      <c r="AC1627" s="175"/>
      <c r="AD1627" s="330"/>
      <c r="AE1627" s="330"/>
      <c r="AF1627" s="330"/>
      <c r="AG1627" s="330"/>
      <c r="AH1627" s="330"/>
      <c r="AI1627" s="173"/>
      <c r="AJ1627" s="173"/>
      <c r="AK1627" s="173"/>
      <c r="AL1627" s="173"/>
      <c r="AM1627" s="330"/>
      <c r="AN1627" s="330"/>
      <c r="AO1627" s="194"/>
      <c r="AP1627" s="330"/>
      <c r="AQ1627" s="330"/>
    </row>
    <row r="1628" spans="2:43">
      <c r="B1628" s="330"/>
      <c r="C1628" s="330"/>
      <c r="D1628" s="330"/>
      <c r="E1628" s="330"/>
      <c r="F1628" s="330"/>
      <c r="G1628" s="330"/>
      <c r="H1628" s="330"/>
      <c r="I1628" s="330"/>
      <c r="J1628" s="330"/>
      <c r="K1628" s="196"/>
      <c r="L1628" s="1118"/>
      <c r="M1628" s="1119"/>
      <c r="N1628" s="1118"/>
      <c r="O1628" s="1119"/>
      <c r="P1628" s="184"/>
      <c r="Q1628" s="184"/>
      <c r="R1628" s="184"/>
      <c r="S1628" s="175"/>
      <c r="T1628" s="175"/>
      <c r="U1628" s="175"/>
      <c r="V1628" s="175"/>
      <c r="W1628" s="175"/>
      <c r="X1628" s="175"/>
      <c r="Y1628" s="175"/>
      <c r="Z1628" s="175"/>
      <c r="AA1628" s="175"/>
      <c r="AB1628" s="175"/>
      <c r="AC1628" s="175"/>
      <c r="AD1628" s="330"/>
      <c r="AE1628" s="330"/>
      <c r="AF1628" s="330"/>
      <c r="AG1628" s="330"/>
      <c r="AH1628" s="330"/>
      <c r="AI1628" s="173"/>
      <c r="AJ1628" s="173"/>
      <c r="AK1628" s="173"/>
      <c r="AL1628" s="173"/>
      <c r="AM1628" s="330"/>
      <c r="AN1628" s="330"/>
      <c r="AO1628" s="194"/>
      <c r="AP1628" s="330"/>
      <c r="AQ1628" s="330"/>
    </row>
    <row r="1629" spans="2:43">
      <c r="B1629" s="330"/>
      <c r="C1629" s="330"/>
      <c r="D1629" s="330"/>
      <c r="E1629" s="330"/>
      <c r="F1629" s="330"/>
      <c r="G1629" s="330"/>
      <c r="H1629" s="330"/>
      <c r="I1629" s="330"/>
      <c r="J1629" s="330"/>
      <c r="K1629" s="196"/>
      <c r="L1629" s="1118"/>
      <c r="M1629" s="1119"/>
      <c r="N1629" s="1118"/>
      <c r="O1629" s="1119"/>
      <c r="P1629" s="184"/>
      <c r="Q1629" s="184"/>
      <c r="R1629" s="184"/>
      <c r="S1629" s="175"/>
      <c r="T1629" s="175"/>
      <c r="U1629" s="175"/>
      <c r="V1629" s="175"/>
      <c r="W1629" s="175"/>
      <c r="X1629" s="175"/>
      <c r="Y1629" s="175"/>
      <c r="Z1629" s="175"/>
      <c r="AA1629" s="175"/>
      <c r="AB1629" s="175"/>
      <c r="AC1629" s="175"/>
      <c r="AD1629" s="330"/>
      <c r="AE1629" s="330"/>
      <c r="AF1629" s="330"/>
      <c r="AG1629" s="330"/>
      <c r="AH1629" s="330"/>
      <c r="AI1629" s="173"/>
      <c r="AJ1629" s="173"/>
      <c r="AK1629" s="173"/>
      <c r="AL1629" s="173"/>
      <c r="AM1629" s="330"/>
      <c r="AN1629" s="330"/>
      <c r="AO1629" s="194"/>
      <c r="AP1629" s="330"/>
      <c r="AQ1629" s="330"/>
    </row>
    <row r="1630" spans="2:43">
      <c r="B1630" s="330"/>
      <c r="C1630" s="330"/>
      <c r="D1630" s="330"/>
      <c r="E1630" s="330"/>
      <c r="F1630" s="330"/>
      <c r="G1630" s="330"/>
      <c r="H1630" s="330"/>
      <c r="I1630" s="330"/>
      <c r="J1630" s="330"/>
      <c r="K1630" s="196"/>
      <c r="L1630" s="1118"/>
      <c r="M1630" s="1119"/>
      <c r="N1630" s="1118"/>
      <c r="O1630" s="1119"/>
      <c r="P1630" s="184"/>
      <c r="Q1630" s="184"/>
      <c r="R1630" s="184"/>
      <c r="S1630" s="175"/>
      <c r="T1630" s="175"/>
      <c r="U1630" s="175"/>
      <c r="V1630" s="175"/>
      <c r="W1630" s="175"/>
      <c r="X1630" s="175"/>
      <c r="Y1630" s="175"/>
      <c r="Z1630" s="175"/>
      <c r="AA1630" s="175"/>
      <c r="AB1630" s="175"/>
      <c r="AC1630" s="175"/>
      <c r="AD1630" s="330"/>
      <c r="AE1630" s="330"/>
      <c r="AF1630" s="330"/>
      <c r="AG1630" s="330"/>
      <c r="AH1630" s="330"/>
      <c r="AI1630" s="173"/>
      <c r="AJ1630" s="173"/>
      <c r="AK1630" s="173"/>
      <c r="AL1630" s="173"/>
      <c r="AM1630" s="330"/>
      <c r="AN1630" s="330"/>
      <c r="AO1630" s="194"/>
      <c r="AP1630" s="330"/>
      <c r="AQ1630" s="330"/>
    </row>
    <row r="1631" spans="2:43">
      <c r="B1631" s="330"/>
      <c r="C1631" s="330"/>
      <c r="D1631" s="330"/>
      <c r="E1631" s="330"/>
      <c r="F1631" s="330"/>
      <c r="G1631" s="330"/>
      <c r="H1631" s="330"/>
      <c r="I1631" s="330"/>
      <c r="J1631" s="330"/>
      <c r="K1631" s="196"/>
      <c r="L1631" s="1118"/>
      <c r="M1631" s="1119"/>
      <c r="N1631" s="1118"/>
      <c r="O1631" s="1119"/>
      <c r="P1631" s="184"/>
      <c r="Q1631" s="184"/>
      <c r="R1631" s="184"/>
      <c r="S1631" s="175"/>
      <c r="T1631" s="175"/>
      <c r="U1631" s="175"/>
      <c r="V1631" s="175"/>
      <c r="W1631" s="175"/>
      <c r="X1631" s="175"/>
      <c r="Y1631" s="175"/>
      <c r="Z1631" s="175"/>
      <c r="AA1631" s="175"/>
      <c r="AB1631" s="175"/>
      <c r="AC1631" s="175"/>
      <c r="AD1631" s="330"/>
      <c r="AE1631" s="330"/>
      <c r="AF1631" s="330"/>
      <c r="AG1631" s="330"/>
      <c r="AH1631" s="330"/>
      <c r="AI1631" s="173"/>
      <c r="AJ1631" s="173"/>
      <c r="AK1631" s="173"/>
      <c r="AL1631" s="173"/>
      <c r="AM1631" s="330"/>
      <c r="AN1631" s="330"/>
      <c r="AO1631" s="194"/>
      <c r="AP1631" s="330"/>
      <c r="AQ1631" s="330"/>
    </row>
    <row r="1632" spans="2:43">
      <c r="B1632" s="330"/>
      <c r="C1632" s="330"/>
      <c r="D1632" s="330"/>
      <c r="E1632" s="330"/>
      <c r="F1632" s="330"/>
      <c r="G1632" s="330"/>
      <c r="H1632" s="330"/>
      <c r="I1632" s="330"/>
      <c r="J1632" s="330"/>
      <c r="K1632" s="196"/>
      <c r="L1632" s="1118"/>
      <c r="M1632" s="1119"/>
      <c r="N1632" s="1118"/>
      <c r="O1632" s="1119"/>
      <c r="P1632" s="184"/>
      <c r="Q1632" s="184"/>
      <c r="R1632" s="184"/>
      <c r="S1632" s="175"/>
      <c r="T1632" s="175"/>
      <c r="U1632" s="175"/>
      <c r="V1632" s="175"/>
      <c r="W1632" s="175"/>
      <c r="X1632" s="175"/>
      <c r="Y1632" s="175"/>
      <c r="Z1632" s="175"/>
      <c r="AA1632" s="175"/>
      <c r="AB1632" s="175"/>
      <c r="AC1632" s="175"/>
      <c r="AD1632" s="330"/>
      <c r="AE1632" s="330"/>
      <c r="AF1632" s="330"/>
      <c r="AG1632" s="330"/>
      <c r="AH1632" s="330"/>
      <c r="AI1632" s="173"/>
      <c r="AJ1632" s="173"/>
      <c r="AK1632" s="173"/>
      <c r="AL1632" s="173"/>
      <c r="AM1632" s="330"/>
      <c r="AN1632" s="330"/>
      <c r="AO1632" s="194"/>
      <c r="AP1632" s="330"/>
      <c r="AQ1632" s="330"/>
    </row>
    <row r="1633" spans="2:43">
      <c r="B1633" s="330"/>
      <c r="C1633" s="330"/>
      <c r="D1633" s="330"/>
      <c r="E1633" s="330"/>
      <c r="F1633" s="330"/>
      <c r="G1633" s="330"/>
      <c r="H1633" s="330"/>
      <c r="I1633" s="330"/>
      <c r="J1633" s="330"/>
      <c r="K1633" s="196"/>
      <c r="L1633" s="1118"/>
      <c r="M1633" s="1119"/>
      <c r="N1633" s="1118"/>
      <c r="O1633" s="1119"/>
      <c r="P1633" s="184"/>
      <c r="Q1633" s="184"/>
      <c r="R1633" s="184"/>
      <c r="S1633" s="175"/>
      <c r="T1633" s="175"/>
      <c r="U1633" s="175"/>
      <c r="V1633" s="175"/>
      <c r="W1633" s="175"/>
      <c r="X1633" s="175"/>
      <c r="Y1633" s="175"/>
      <c r="Z1633" s="175"/>
      <c r="AA1633" s="175"/>
      <c r="AB1633" s="175"/>
      <c r="AC1633" s="175"/>
      <c r="AD1633" s="330"/>
      <c r="AE1633" s="330"/>
      <c r="AF1633" s="330"/>
      <c r="AG1633" s="330"/>
      <c r="AH1633" s="330"/>
      <c r="AI1633" s="173"/>
      <c r="AJ1633" s="173"/>
      <c r="AK1633" s="173"/>
      <c r="AL1633" s="173"/>
      <c r="AM1633" s="330"/>
      <c r="AN1633" s="330"/>
      <c r="AO1633" s="194"/>
      <c r="AP1633" s="330"/>
      <c r="AQ1633" s="330"/>
    </row>
    <row r="1634" spans="2:43">
      <c r="B1634" s="330"/>
      <c r="C1634" s="330"/>
      <c r="D1634" s="330"/>
      <c r="E1634" s="330"/>
      <c r="F1634" s="330"/>
      <c r="G1634" s="330"/>
      <c r="H1634" s="330"/>
      <c r="I1634" s="330"/>
      <c r="J1634" s="330"/>
      <c r="K1634" s="196"/>
      <c r="L1634" s="1118"/>
      <c r="M1634" s="1119"/>
      <c r="N1634" s="1118"/>
      <c r="O1634" s="1119"/>
      <c r="P1634" s="184"/>
      <c r="Q1634" s="184"/>
      <c r="R1634" s="184"/>
      <c r="S1634" s="175"/>
      <c r="T1634" s="175"/>
      <c r="U1634" s="175"/>
      <c r="V1634" s="175"/>
      <c r="W1634" s="175"/>
      <c r="X1634" s="175"/>
      <c r="Y1634" s="175"/>
      <c r="Z1634" s="175"/>
      <c r="AA1634" s="175"/>
      <c r="AB1634" s="175"/>
      <c r="AC1634" s="175"/>
      <c r="AD1634" s="330"/>
      <c r="AE1634" s="330"/>
      <c r="AF1634" s="330"/>
      <c r="AG1634" s="330"/>
      <c r="AH1634" s="330"/>
      <c r="AI1634" s="173"/>
      <c r="AJ1634" s="173"/>
      <c r="AK1634" s="173"/>
      <c r="AL1634" s="173"/>
      <c r="AM1634" s="330"/>
      <c r="AN1634" s="330"/>
      <c r="AO1634" s="194"/>
      <c r="AP1634" s="330"/>
      <c r="AQ1634" s="330"/>
    </row>
    <row r="1635" spans="2:43">
      <c r="B1635" s="330"/>
      <c r="C1635" s="330"/>
      <c r="D1635" s="330"/>
      <c r="E1635" s="330"/>
      <c r="F1635" s="330"/>
      <c r="G1635" s="330"/>
      <c r="H1635" s="330"/>
      <c r="I1635" s="330"/>
      <c r="J1635" s="330"/>
      <c r="K1635" s="196"/>
      <c r="L1635" s="1118"/>
      <c r="M1635" s="1119"/>
      <c r="N1635" s="1118"/>
      <c r="O1635" s="1119"/>
      <c r="P1635" s="184"/>
      <c r="Q1635" s="184"/>
      <c r="R1635" s="184"/>
      <c r="S1635" s="175"/>
      <c r="T1635" s="175"/>
      <c r="U1635" s="175"/>
      <c r="V1635" s="175"/>
      <c r="W1635" s="175"/>
      <c r="X1635" s="175"/>
      <c r="Y1635" s="175"/>
      <c r="Z1635" s="175"/>
      <c r="AA1635" s="175"/>
      <c r="AB1635" s="175"/>
      <c r="AC1635" s="175"/>
      <c r="AD1635" s="330"/>
      <c r="AE1635" s="330"/>
      <c r="AF1635" s="330"/>
      <c r="AG1635" s="330"/>
      <c r="AH1635" s="330"/>
      <c r="AI1635" s="173"/>
      <c r="AJ1635" s="173"/>
      <c r="AK1635" s="173"/>
      <c r="AL1635" s="173"/>
      <c r="AM1635" s="330"/>
      <c r="AN1635" s="330"/>
      <c r="AO1635" s="194"/>
      <c r="AP1635" s="330"/>
      <c r="AQ1635" s="330"/>
    </row>
    <row r="1636" spans="2:43">
      <c r="B1636" s="330"/>
      <c r="C1636" s="330"/>
      <c r="D1636" s="330"/>
      <c r="E1636" s="330"/>
      <c r="F1636" s="330"/>
      <c r="G1636" s="330"/>
      <c r="H1636" s="330"/>
      <c r="I1636" s="330"/>
      <c r="J1636" s="330"/>
      <c r="K1636" s="196"/>
      <c r="L1636" s="1118"/>
      <c r="M1636" s="1119"/>
      <c r="N1636" s="1118"/>
      <c r="O1636" s="1119"/>
      <c r="P1636" s="184"/>
      <c r="Q1636" s="184"/>
      <c r="R1636" s="184"/>
      <c r="S1636" s="175"/>
      <c r="T1636" s="175"/>
      <c r="U1636" s="175"/>
      <c r="V1636" s="175"/>
      <c r="W1636" s="175"/>
      <c r="X1636" s="175"/>
      <c r="Y1636" s="175"/>
      <c r="Z1636" s="175"/>
      <c r="AA1636" s="175"/>
      <c r="AB1636" s="175"/>
      <c r="AC1636" s="175"/>
      <c r="AD1636" s="330"/>
      <c r="AE1636" s="330"/>
      <c r="AF1636" s="330"/>
      <c r="AG1636" s="330"/>
      <c r="AH1636" s="330"/>
      <c r="AI1636" s="173"/>
      <c r="AJ1636" s="173"/>
      <c r="AK1636" s="173"/>
      <c r="AL1636" s="173"/>
      <c r="AM1636" s="330"/>
      <c r="AN1636" s="330"/>
      <c r="AO1636" s="194"/>
      <c r="AP1636" s="330"/>
      <c r="AQ1636" s="330"/>
    </row>
    <row r="1637" spans="2:43">
      <c r="B1637" s="330"/>
      <c r="C1637" s="330"/>
      <c r="D1637" s="330"/>
      <c r="E1637" s="330"/>
      <c r="F1637" s="330"/>
      <c r="G1637" s="330"/>
      <c r="H1637" s="330"/>
      <c r="I1637" s="330"/>
      <c r="J1637" s="330"/>
      <c r="K1637" s="196"/>
      <c r="L1637" s="1118"/>
      <c r="M1637" s="1119"/>
      <c r="N1637" s="1118"/>
      <c r="O1637" s="1119"/>
      <c r="P1637" s="184"/>
      <c r="Q1637" s="184"/>
      <c r="R1637" s="184"/>
      <c r="S1637" s="175"/>
      <c r="T1637" s="175"/>
      <c r="U1637" s="175"/>
      <c r="V1637" s="175"/>
      <c r="W1637" s="175"/>
      <c r="X1637" s="175"/>
      <c r="Y1637" s="175"/>
      <c r="Z1637" s="175"/>
      <c r="AA1637" s="175"/>
      <c r="AB1637" s="175"/>
      <c r="AC1637" s="175"/>
      <c r="AD1637" s="330"/>
      <c r="AE1637" s="330"/>
      <c r="AF1637" s="330"/>
      <c r="AG1637" s="330"/>
      <c r="AH1637" s="330"/>
      <c r="AI1637" s="173"/>
      <c r="AJ1637" s="173"/>
      <c r="AK1637" s="173"/>
      <c r="AL1637" s="173"/>
      <c r="AM1637" s="330"/>
      <c r="AN1637" s="330"/>
      <c r="AO1637" s="194"/>
      <c r="AP1637" s="330"/>
      <c r="AQ1637" s="330"/>
    </row>
    <row r="1638" spans="2:43">
      <c r="B1638" s="330"/>
      <c r="C1638" s="330"/>
      <c r="D1638" s="330"/>
      <c r="E1638" s="330"/>
      <c r="F1638" s="330"/>
      <c r="G1638" s="330"/>
      <c r="H1638" s="330"/>
      <c r="I1638" s="330"/>
      <c r="J1638" s="330"/>
      <c r="K1638" s="196"/>
      <c r="L1638" s="1118"/>
      <c r="M1638" s="1119"/>
      <c r="N1638" s="1118"/>
      <c r="O1638" s="1119"/>
      <c r="P1638" s="184"/>
      <c r="Q1638" s="184"/>
      <c r="R1638" s="184"/>
      <c r="S1638" s="175"/>
      <c r="T1638" s="175"/>
      <c r="U1638" s="175"/>
      <c r="V1638" s="175"/>
      <c r="W1638" s="175"/>
      <c r="X1638" s="175"/>
      <c r="Y1638" s="175"/>
      <c r="Z1638" s="175"/>
      <c r="AA1638" s="175"/>
      <c r="AB1638" s="175"/>
      <c r="AC1638" s="175"/>
      <c r="AD1638" s="330"/>
      <c r="AE1638" s="330"/>
      <c r="AF1638" s="330"/>
      <c r="AG1638" s="330"/>
      <c r="AH1638" s="330"/>
      <c r="AI1638" s="173"/>
      <c r="AJ1638" s="173"/>
      <c r="AK1638" s="173"/>
      <c r="AL1638" s="173"/>
      <c r="AM1638" s="330"/>
      <c r="AN1638" s="330"/>
      <c r="AO1638" s="194"/>
      <c r="AP1638" s="330"/>
      <c r="AQ1638" s="330"/>
    </row>
    <row r="1639" spans="2:43">
      <c r="B1639" s="330"/>
      <c r="C1639" s="330"/>
      <c r="D1639" s="330"/>
      <c r="E1639" s="330"/>
      <c r="F1639" s="330"/>
      <c r="G1639" s="330"/>
      <c r="H1639" s="330"/>
      <c r="I1639" s="330"/>
      <c r="J1639" s="330"/>
      <c r="K1639" s="196"/>
      <c r="L1639" s="1118"/>
      <c r="M1639" s="1119"/>
      <c r="N1639" s="1118"/>
      <c r="O1639" s="1119"/>
      <c r="P1639" s="184"/>
      <c r="Q1639" s="184"/>
      <c r="R1639" s="184"/>
      <c r="S1639" s="175"/>
      <c r="T1639" s="175"/>
      <c r="U1639" s="175"/>
      <c r="V1639" s="175"/>
      <c r="W1639" s="175"/>
      <c r="X1639" s="175"/>
      <c r="Y1639" s="175"/>
      <c r="Z1639" s="175"/>
      <c r="AA1639" s="175"/>
      <c r="AB1639" s="175"/>
      <c r="AC1639" s="175"/>
      <c r="AD1639" s="330"/>
      <c r="AE1639" s="330"/>
      <c r="AF1639" s="330"/>
      <c r="AG1639" s="330"/>
      <c r="AH1639" s="330"/>
      <c r="AI1639" s="173"/>
      <c r="AJ1639" s="173"/>
      <c r="AK1639" s="173"/>
      <c r="AL1639" s="173"/>
      <c r="AM1639" s="330"/>
      <c r="AN1639" s="330"/>
      <c r="AO1639" s="194"/>
      <c r="AP1639" s="330"/>
      <c r="AQ1639" s="330"/>
    </row>
    <row r="1640" spans="2:43">
      <c r="B1640" s="330"/>
      <c r="C1640" s="330"/>
      <c r="D1640" s="330"/>
      <c r="E1640" s="330"/>
      <c r="F1640" s="330"/>
      <c r="G1640" s="330"/>
      <c r="H1640" s="330"/>
      <c r="I1640" s="330"/>
      <c r="J1640" s="330"/>
      <c r="K1640" s="196"/>
      <c r="L1640" s="1118"/>
      <c r="M1640" s="1119"/>
      <c r="N1640" s="1118"/>
      <c r="O1640" s="1119"/>
      <c r="P1640" s="184"/>
      <c r="Q1640" s="184"/>
      <c r="R1640" s="184"/>
      <c r="S1640" s="175"/>
      <c r="T1640" s="175"/>
      <c r="U1640" s="175"/>
      <c r="V1640" s="175"/>
      <c r="W1640" s="175"/>
      <c r="X1640" s="175"/>
      <c r="Y1640" s="175"/>
      <c r="Z1640" s="175"/>
      <c r="AA1640" s="175"/>
      <c r="AB1640" s="175"/>
      <c r="AC1640" s="175"/>
      <c r="AD1640" s="330"/>
      <c r="AE1640" s="330"/>
      <c r="AF1640" s="330"/>
      <c r="AG1640" s="330"/>
      <c r="AH1640" s="330"/>
      <c r="AI1640" s="173"/>
      <c r="AJ1640" s="173"/>
      <c r="AK1640" s="173"/>
      <c r="AL1640" s="173"/>
      <c r="AM1640" s="330"/>
      <c r="AN1640" s="330"/>
      <c r="AO1640" s="194"/>
      <c r="AP1640" s="330"/>
      <c r="AQ1640" s="330"/>
    </row>
    <row r="1641" spans="2:43">
      <c r="B1641" s="330"/>
      <c r="C1641" s="330"/>
      <c r="D1641" s="330"/>
      <c r="E1641" s="330"/>
      <c r="F1641" s="330"/>
      <c r="G1641" s="330"/>
      <c r="H1641" s="330"/>
      <c r="I1641" s="330"/>
      <c r="J1641" s="330"/>
      <c r="K1641" s="196"/>
      <c r="L1641" s="1118"/>
      <c r="M1641" s="1119"/>
      <c r="N1641" s="1118"/>
      <c r="O1641" s="1119"/>
      <c r="P1641" s="184"/>
      <c r="Q1641" s="184"/>
      <c r="R1641" s="184"/>
      <c r="S1641" s="175"/>
      <c r="T1641" s="175"/>
      <c r="U1641" s="175"/>
      <c r="V1641" s="175"/>
      <c r="W1641" s="175"/>
      <c r="X1641" s="175"/>
      <c r="Y1641" s="175"/>
      <c r="Z1641" s="175"/>
      <c r="AA1641" s="175"/>
      <c r="AB1641" s="175"/>
      <c r="AC1641" s="175"/>
      <c r="AD1641" s="330"/>
      <c r="AE1641" s="330"/>
      <c r="AF1641" s="330"/>
      <c r="AG1641" s="330"/>
      <c r="AH1641" s="330"/>
      <c r="AI1641" s="173"/>
      <c r="AJ1641" s="173"/>
      <c r="AK1641" s="173"/>
      <c r="AL1641" s="173"/>
      <c r="AM1641" s="330"/>
      <c r="AN1641" s="330"/>
      <c r="AO1641" s="194"/>
      <c r="AP1641" s="330"/>
      <c r="AQ1641" s="330"/>
    </row>
    <row r="1642" spans="2:43">
      <c r="B1642" s="330"/>
      <c r="C1642" s="330"/>
      <c r="D1642" s="330"/>
      <c r="E1642" s="330"/>
      <c r="F1642" s="330"/>
      <c r="G1642" s="330"/>
      <c r="H1642" s="330"/>
      <c r="I1642" s="330"/>
      <c r="J1642" s="330"/>
      <c r="K1642" s="196"/>
      <c r="L1642" s="1118"/>
      <c r="M1642" s="1119"/>
      <c r="N1642" s="1118"/>
      <c r="O1642" s="1119"/>
      <c r="P1642" s="184"/>
      <c r="Q1642" s="184"/>
      <c r="R1642" s="184"/>
      <c r="S1642" s="175"/>
      <c r="T1642" s="175"/>
      <c r="U1642" s="175"/>
      <c r="V1642" s="175"/>
      <c r="W1642" s="175"/>
      <c r="X1642" s="175"/>
      <c r="Y1642" s="175"/>
      <c r="Z1642" s="175"/>
      <c r="AA1642" s="175"/>
      <c r="AB1642" s="175"/>
      <c r="AC1642" s="175"/>
      <c r="AD1642" s="330"/>
      <c r="AE1642" s="330"/>
      <c r="AF1642" s="330"/>
      <c r="AG1642" s="330"/>
      <c r="AH1642" s="330"/>
      <c r="AI1642" s="173"/>
      <c r="AJ1642" s="173"/>
      <c r="AK1642" s="173"/>
      <c r="AL1642" s="173"/>
      <c r="AM1642" s="330"/>
      <c r="AN1642" s="330"/>
      <c r="AO1642" s="194"/>
      <c r="AP1642" s="330"/>
      <c r="AQ1642" s="330"/>
    </row>
    <row r="1643" spans="2:43">
      <c r="B1643" s="330"/>
      <c r="C1643" s="330"/>
      <c r="D1643" s="330"/>
      <c r="E1643" s="330"/>
      <c r="F1643" s="330"/>
      <c r="G1643" s="330"/>
      <c r="H1643" s="330"/>
      <c r="I1643" s="330"/>
      <c r="J1643" s="330"/>
      <c r="K1643" s="196"/>
      <c r="L1643" s="1118"/>
      <c r="M1643" s="1119"/>
      <c r="N1643" s="1118"/>
      <c r="O1643" s="1119"/>
      <c r="P1643" s="184"/>
      <c r="Q1643" s="184"/>
      <c r="R1643" s="184"/>
      <c r="S1643" s="175"/>
      <c r="T1643" s="175"/>
      <c r="U1643" s="175"/>
      <c r="V1643" s="175"/>
      <c r="W1643" s="175"/>
      <c r="X1643" s="175"/>
      <c r="Y1643" s="175"/>
      <c r="Z1643" s="175"/>
      <c r="AA1643" s="175"/>
      <c r="AB1643" s="175"/>
      <c r="AC1643" s="175"/>
      <c r="AD1643" s="330"/>
      <c r="AE1643" s="330"/>
      <c r="AF1643" s="330"/>
      <c r="AG1643" s="330"/>
      <c r="AH1643" s="330"/>
      <c r="AI1643" s="173"/>
      <c r="AJ1643" s="173"/>
      <c r="AK1643" s="173"/>
      <c r="AL1643" s="173"/>
      <c r="AM1643" s="330"/>
      <c r="AN1643" s="330"/>
      <c r="AO1643" s="194"/>
      <c r="AP1643" s="330"/>
      <c r="AQ1643" s="330"/>
    </row>
    <row r="1644" spans="2:43">
      <c r="B1644" s="330"/>
      <c r="C1644" s="330"/>
      <c r="D1644" s="330"/>
      <c r="E1644" s="330"/>
      <c r="F1644" s="330"/>
      <c r="G1644" s="330"/>
      <c r="H1644" s="330"/>
      <c r="I1644" s="330"/>
      <c r="J1644" s="330"/>
      <c r="K1644" s="196"/>
      <c r="L1644" s="1118"/>
      <c r="M1644" s="1119"/>
      <c r="N1644" s="1118"/>
      <c r="O1644" s="1119"/>
      <c r="P1644" s="184"/>
      <c r="Q1644" s="184"/>
      <c r="R1644" s="184"/>
      <c r="S1644" s="175"/>
      <c r="T1644" s="175"/>
      <c r="U1644" s="175"/>
      <c r="V1644" s="175"/>
      <c r="W1644" s="175"/>
      <c r="X1644" s="175"/>
      <c r="Y1644" s="175"/>
      <c r="Z1644" s="175"/>
      <c r="AA1644" s="175"/>
      <c r="AB1644" s="175"/>
      <c r="AC1644" s="175"/>
      <c r="AD1644" s="330"/>
      <c r="AE1644" s="330"/>
      <c r="AF1644" s="330"/>
      <c r="AG1644" s="330"/>
      <c r="AH1644" s="330"/>
      <c r="AI1644" s="173"/>
      <c r="AJ1644" s="173"/>
      <c r="AK1644" s="173"/>
      <c r="AL1644" s="173"/>
      <c r="AM1644" s="330"/>
      <c r="AN1644" s="330"/>
      <c r="AO1644" s="194"/>
      <c r="AP1644" s="330"/>
      <c r="AQ1644" s="330"/>
    </row>
    <row r="1645" spans="2:43">
      <c r="B1645" s="330"/>
      <c r="C1645" s="330"/>
      <c r="D1645" s="330"/>
      <c r="E1645" s="330"/>
      <c r="F1645" s="330"/>
      <c r="G1645" s="330"/>
      <c r="H1645" s="330"/>
      <c r="I1645" s="330"/>
      <c r="J1645" s="330"/>
      <c r="K1645" s="196"/>
      <c r="L1645" s="1118"/>
      <c r="M1645" s="1119"/>
      <c r="N1645" s="1118"/>
      <c r="O1645" s="1119"/>
      <c r="P1645" s="184"/>
      <c r="Q1645" s="184"/>
      <c r="R1645" s="184"/>
      <c r="S1645" s="175"/>
      <c r="T1645" s="175"/>
      <c r="U1645" s="175"/>
      <c r="V1645" s="175"/>
      <c r="W1645" s="175"/>
      <c r="X1645" s="175"/>
      <c r="Y1645" s="175"/>
      <c r="Z1645" s="175"/>
      <c r="AA1645" s="175"/>
      <c r="AB1645" s="175"/>
      <c r="AC1645" s="175"/>
      <c r="AD1645" s="330"/>
      <c r="AE1645" s="330"/>
      <c r="AF1645" s="330"/>
      <c r="AG1645" s="330"/>
      <c r="AH1645" s="330"/>
      <c r="AI1645" s="173"/>
      <c r="AJ1645" s="173"/>
      <c r="AK1645" s="173"/>
      <c r="AL1645" s="173"/>
      <c r="AM1645" s="330"/>
      <c r="AN1645" s="330"/>
      <c r="AO1645" s="194"/>
      <c r="AP1645" s="330"/>
      <c r="AQ1645" s="330"/>
    </row>
    <row r="1646" spans="2:43">
      <c r="B1646" s="330"/>
      <c r="C1646" s="330"/>
      <c r="D1646" s="330"/>
      <c r="E1646" s="330"/>
      <c r="F1646" s="330"/>
      <c r="G1646" s="330"/>
      <c r="H1646" s="330"/>
      <c r="I1646" s="330"/>
      <c r="J1646" s="330"/>
      <c r="K1646" s="196"/>
      <c r="L1646" s="1118"/>
      <c r="M1646" s="1119"/>
      <c r="N1646" s="1118"/>
      <c r="O1646" s="1119"/>
      <c r="P1646" s="184"/>
      <c r="Q1646" s="184"/>
      <c r="R1646" s="184"/>
      <c r="S1646" s="175"/>
      <c r="T1646" s="175"/>
      <c r="U1646" s="175"/>
      <c r="V1646" s="175"/>
      <c r="W1646" s="175"/>
      <c r="X1646" s="175"/>
      <c r="Y1646" s="175"/>
      <c r="Z1646" s="175"/>
      <c r="AA1646" s="175"/>
      <c r="AB1646" s="175"/>
      <c r="AC1646" s="175"/>
      <c r="AD1646" s="330"/>
      <c r="AE1646" s="330"/>
      <c r="AF1646" s="330"/>
      <c r="AG1646" s="330"/>
      <c r="AH1646" s="330"/>
      <c r="AI1646" s="173"/>
      <c r="AJ1646" s="173"/>
      <c r="AK1646" s="173"/>
      <c r="AL1646" s="173"/>
      <c r="AM1646" s="330"/>
      <c r="AN1646" s="330"/>
      <c r="AO1646" s="194"/>
      <c r="AP1646" s="330"/>
      <c r="AQ1646" s="330"/>
    </row>
    <row r="1647" spans="2:43">
      <c r="B1647" s="330"/>
      <c r="C1647" s="330"/>
      <c r="D1647" s="330"/>
      <c r="E1647" s="330"/>
      <c r="F1647" s="330"/>
      <c r="G1647" s="330"/>
      <c r="H1647" s="330"/>
      <c r="I1647" s="330"/>
      <c r="J1647" s="330"/>
      <c r="K1647" s="196"/>
      <c r="L1647" s="1118"/>
      <c r="M1647" s="1119"/>
      <c r="N1647" s="1118"/>
      <c r="O1647" s="1119"/>
      <c r="P1647" s="184"/>
      <c r="Q1647" s="184"/>
      <c r="R1647" s="184"/>
      <c r="S1647" s="175"/>
      <c r="T1647" s="175"/>
      <c r="U1647" s="175"/>
      <c r="V1647" s="175"/>
      <c r="W1647" s="175"/>
      <c r="X1647" s="175"/>
      <c r="Y1647" s="175"/>
      <c r="Z1647" s="175"/>
      <c r="AA1647" s="175"/>
      <c r="AB1647" s="175"/>
      <c r="AC1647" s="175"/>
      <c r="AD1647" s="330"/>
      <c r="AE1647" s="330"/>
      <c r="AF1647" s="330"/>
      <c r="AG1647" s="330"/>
      <c r="AH1647" s="330"/>
      <c r="AI1647" s="173"/>
      <c r="AJ1647" s="173"/>
      <c r="AK1647" s="173"/>
      <c r="AL1647" s="173"/>
      <c r="AM1647" s="330"/>
      <c r="AN1647" s="330"/>
      <c r="AO1647" s="194"/>
      <c r="AP1647" s="330"/>
      <c r="AQ1647" s="330"/>
    </row>
    <row r="1648" spans="2:43">
      <c r="B1648" s="330"/>
      <c r="C1648" s="330"/>
      <c r="D1648" s="330"/>
      <c r="E1648" s="330"/>
      <c r="F1648" s="330"/>
      <c r="G1648" s="330"/>
      <c r="H1648" s="330"/>
      <c r="I1648" s="330"/>
      <c r="J1648" s="330"/>
      <c r="K1648" s="196"/>
      <c r="L1648" s="1118"/>
      <c r="M1648" s="1119"/>
      <c r="N1648" s="1118"/>
      <c r="O1648" s="1119"/>
      <c r="P1648" s="184"/>
      <c r="Q1648" s="184"/>
      <c r="R1648" s="184"/>
      <c r="S1648" s="175"/>
      <c r="T1648" s="175"/>
      <c r="U1648" s="175"/>
      <c r="V1648" s="175"/>
      <c r="W1648" s="175"/>
      <c r="X1648" s="175"/>
      <c r="Y1648" s="175"/>
      <c r="Z1648" s="175"/>
      <c r="AA1648" s="175"/>
      <c r="AB1648" s="175"/>
      <c r="AC1648" s="175"/>
      <c r="AD1648" s="330"/>
      <c r="AE1648" s="330"/>
      <c r="AF1648" s="330"/>
      <c r="AG1648" s="330"/>
      <c r="AH1648" s="330"/>
      <c r="AI1648" s="173"/>
      <c r="AJ1648" s="173"/>
      <c r="AK1648" s="173"/>
      <c r="AL1648" s="173"/>
      <c r="AM1648" s="330"/>
      <c r="AN1648" s="330"/>
      <c r="AO1648" s="194"/>
      <c r="AP1648" s="330"/>
      <c r="AQ1648" s="330"/>
    </row>
    <row r="1649" spans="2:43">
      <c r="B1649" s="330"/>
      <c r="C1649" s="330"/>
      <c r="D1649" s="330"/>
      <c r="E1649" s="330"/>
      <c r="F1649" s="330"/>
      <c r="G1649" s="330"/>
      <c r="H1649" s="330"/>
      <c r="I1649" s="330"/>
      <c r="J1649" s="330"/>
      <c r="K1649" s="196"/>
      <c r="L1649" s="1118"/>
      <c r="M1649" s="1119"/>
      <c r="N1649" s="1118"/>
      <c r="O1649" s="1119"/>
      <c r="P1649" s="184"/>
      <c r="Q1649" s="184"/>
      <c r="R1649" s="184"/>
      <c r="S1649" s="175"/>
      <c r="T1649" s="175"/>
      <c r="U1649" s="175"/>
      <c r="V1649" s="175"/>
      <c r="W1649" s="175"/>
      <c r="X1649" s="175"/>
      <c r="Y1649" s="175"/>
      <c r="Z1649" s="175"/>
      <c r="AA1649" s="175"/>
      <c r="AB1649" s="175"/>
      <c r="AC1649" s="175"/>
      <c r="AD1649" s="330"/>
      <c r="AE1649" s="330"/>
      <c r="AF1649" s="330"/>
      <c r="AG1649" s="330"/>
      <c r="AH1649" s="330"/>
      <c r="AI1649" s="173"/>
      <c r="AJ1649" s="173"/>
      <c r="AK1649" s="173"/>
      <c r="AL1649" s="173"/>
      <c r="AM1649" s="330"/>
      <c r="AN1649" s="330"/>
      <c r="AO1649" s="194"/>
      <c r="AP1649" s="330"/>
      <c r="AQ1649" s="330"/>
    </row>
    <row r="1650" spans="2:43">
      <c r="B1650" s="330"/>
      <c r="C1650" s="330"/>
      <c r="D1650" s="330"/>
      <c r="E1650" s="330"/>
      <c r="F1650" s="330"/>
      <c r="G1650" s="330"/>
      <c r="H1650" s="330"/>
      <c r="I1650" s="330"/>
      <c r="J1650" s="330"/>
      <c r="K1650" s="196"/>
      <c r="L1650" s="1118"/>
      <c r="M1650" s="1119"/>
      <c r="N1650" s="1118"/>
      <c r="O1650" s="1119"/>
      <c r="P1650" s="184"/>
      <c r="Q1650" s="184"/>
      <c r="R1650" s="184"/>
      <c r="S1650" s="175"/>
      <c r="T1650" s="175"/>
      <c r="U1650" s="175"/>
      <c r="V1650" s="175"/>
      <c r="W1650" s="175"/>
      <c r="X1650" s="175"/>
      <c r="Y1650" s="175"/>
      <c r="Z1650" s="175"/>
      <c r="AA1650" s="175"/>
      <c r="AB1650" s="175"/>
      <c r="AC1650" s="175"/>
      <c r="AD1650" s="330"/>
      <c r="AE1650" s="330"/>
      <c r="AF1650" s="330"/>
      <c r="AG1650" s="330"/>
      <c r="AH1650" s="330"/>
      <c r="AI1650" s="173"/>
      <c r="AJ1650" s="173"/>
      <c r="AK1650" s="173"/>
      <c r="AL1650" s="173"/>
      <c r="AM1650" s="330"/>
      <c r="AN1650" s="330"/>
      <c r="AO1650" s="194"/>
      <c r="AP1650" s="330"/>
      <c r="AQ1650" s="330"/>
    </row>
    <row r="1651" spans="2:43">
      <c r="B1651" s="330"/>
      <c r="C1651" s="330"/>
      <c r="D1651" s="330"/>
      <c r="E1651" s="330"/>
      <c r="F1651" s="330"/>
      <c r="G1651" s="330"/>
      <c r="H1651" s="330"/>
      <c r="I1651" s="330"/>
      <c r="J1651" s="330"/>
      <c r="K1651" s="196"/>
      <c r="L1651" s="1118"/>
      <c r="M1651" s="1119"/>
      <c r="N1651" s="1118"/>
      <c r="O1651" s="1119"/>
      <c r="P1651" s="184"/>
      <c r="Q1651" s="184"/>
      <c r="R1651" s="184"/>
      <c r="S1651" s="175"/>
      <c r="T1651" s="175"/>
      <c r="U1651" s="175"/>
      <c r="V1651" s="175"/>
      <c r="W1651" s="175"/>
      <c r="X1651" s="175"/>
      <c r="Y1651" s="175"/>
      <c r="Z1651" s="175"/>
      <c r="AA1651" s="175"/>
      <c r="AB1651" s="175"/>
      <c r="AC1651" s="175"/>
      <c r="AD1651" s="330"/>
      <c r="AE1651" s="330"/>
      <c r="AF1651" s="330"/>
      <c r="AG1651" s="330"/>
      <c r="AH1651" s="330"/>
      <c r="AI1651" s="173"/>
      <c r="AJ1651" s="173"/>
      <c r="AK1651" s="173"/>
      <c r="AL1651" s="173"/>
      <c r="AM1651" s="330"/>
      <c r="AN1651" s="330"/>
      <c r="AO1651" s="194"/>
      <c r="AP1651" s="330"/>
      <c r="AQ1651" s="330"/>
    </row>
    <row r="1652" spans="2:43">
      <c r="B1652" s="330"/>
      <c r="C1652" s="330"/>
      <c r="D1652" s="330"/>
      <c r="E1652" s="330"/>
      <c r="F1652" s="330"/>
      <c r="G1652" s="330"/>
      <c r="H1652" s="330"/>
      <c r="I1652" s="330"/>
      <c r="J1652" s="330"/>
      <c r="K1652" s="196"/>
      <c r="L1652" s="1118"/>
      <c r="M1652" s="1119"/>
      <c r="N1652" s="1118"/>
      <c r="O1652" s="1119"/>
      <c r="P1652" s="184"/>
      <c r="Q1652" s="184"/>
      <c r="R1652" s="184"/>
      <c r="S1652" s="175"/>
      <c r="T1652" s="175"/>
      <c r="U1652" s="175"/>
      <c r="V1652" s="175"/>
      <c r="W1652" s="175"/>
      <c r="X1652" s="175"/>
      <c r="Y1652" s="175"/>
      <c r="Z1652" s="175"/>
      <c r="AA1652" s="175"/>
      <c r="AB1652" s="175"/>
      <c r="AC1652" s="175"/>
      <c r="AD1652" s="330"/>
      <c r="AE1652" s="330"/>
      <c r="AF1652" s="330"/>
      <c r="AG1652" s="330"/>
      <c r="AH1652" s="330"/>
      <c r="AI1652" s="173"/>
      <c r="AJ1652" s="173"/>
      <c r="AK1652" s="173"/>
      <c r="AL1652" s="173"/>
      <c r="AM1652" s="330"/>
      <c r="AN1652" s="330"/>
      <c r="AO1652" s="194"/>
      <c r="AP1652" s="330"/>
      <c r="AQ1652" s="330"/>
    </row>
    <row r="1653" spans="2:43">
      <c r="B1653" s="330"/>
      <c r="C1653" s="330"/>
      <c r="D1653" s="330"/>
      <c r="E1653" s="330"/>
      <c r="F1653" s="330"/>
      <c r="G1653" s="330"/>
      <c r="H1653" s="330"/>
      <c r="I1653" s="330"/>
      <c r="J1653" s="330"/>
      <c r="K1653" s="196"/>
      <c r="L1653" s="1118"/>
      <c r="M1653" s="1119"/>
      <c r="N1653" s="1118"/>
      <c r="O1653" s="1119"/>
      <c r="P1653" s="184"/>
      <c r="Q1653" s="184"/>
      <c r="R1653" s="184"/>
      <c r="S1653" s="175"/>
      <c r="T1653" s="175"/>
      <c r="U1653" s="175"/>
      <c r="V1653" s="175"/>
      <c r="W1653" s="175"/>
      <c r="X1653" s="175"/>
      <c r="Y1653" s="175"/>
      <c r="Z1653" s="175"/>
      <c r="AA1653" s="175"/>
      <c r="AB1653" s="175"/>
      <c r="AC1653" s="175"/>
      <c r="AD1653" s="330"/>
      <c r="AE1653" s="330"/>
      <c r="AF1653" s="330"/>
      <c r="AG1653" s="330"/>
      <c r="AH1653" s="330"/>
      <c r="AI1653" s="173"/>
      <c r="AJ1653" s="173"/>
      <c r="AK1653" s="173"/>
      <c r="AL1653" s="173"/>
      <c r="AM1653" s="330"/>
      <c r="AN1653" s="330"/>
      <c r="AO1653" s="194"/>
      <c r="AP1653" s="330"/>
      <c r="AQ1653" s="330"/>
    </row>
    <row r="1654" spans="2:43">
      <c r="B1654" s="330"/>
      <c r="C1654" s="330"/>
      <c r="D1654" s="330"/>
      <c r="E1654" s="330"/>
      <c r="F1654" s="330"/>
      <c r="G1654" s="330"/>
      <c r="H1654" s="330"/>
      <c r="I1654" s="330"/>
      <c r="J1654" s="330"/>
      <c r="K1654" s="196"/>
      <c r="L1654" s="1118"/>
      <c r="M1654" s="1119"/>
      <c r="N1654" s="1118"/>
      <c r="O1654" s="1119"/>
      <c r="P1654" s="184"/>
      <c r="Q1654" s="184"/>
      <c r="R1654" s="184"/>
      <c r="S1654" s="175"/>
      <c r="T1654" s="175"/>
      <c r="U1654" s="175"/>
      <c r="V1654" s="175"/>
      <c r="W1654" s="175"/>
      <c r="X1654" s="175"/>
      <c r="Y1654" s="175"/>
      <c r="Z1654" s="175"/>
      <c r="AA1654" s="175"/>
      <c r="AB1654" s="175"/>
      <c r="AC1654" s="175"/>
      <c r="AD1654" s="330"/>
      <c r="AE1654" s="330"/>
      <c r="AF1654" s="330"/>
      <c r="AG1654" s="330"/>
      <c r="AH1654" s="330"/>
      <c r="AI1654" s="173"/>
      <c r="AJ1654" s="173"/>
      <c r="AK1654" s="173"/>
      <c r="AL1654" s="173"/>
      <c r="AM1654" s="330"/>
      <c r="AN1654" s="330"/>
      <c r="AO1654" s="194"/>
      <c r="AP1654" s="330"/>
      <c r="AQ1654" s="330"/>
    </row>
    <row r="1655" spans="2:43">
      <c r="B1655" s="330"/>
      <c r="C1655" s="330"/>
      <c r="D1655" s="330"/>
      <c r="E1655" s="330"/>
      <c r="F1655" s="330"/>
      <c r="G1655" s="330"/>
      <c r="H1655" s="330"/>
      <c r="I1655" s="330"/>
      <c r="J1655" s="330"/>
      <c r="K1655" s="196"/>
      <c r="L1655" s="1118"/>
      <c r="M1655" s="1119"/>
      <c r="N1655" s="1118"/>
      <c r="O1655" s="1119"/>
      <c r="P1655" s="184"/>
      <c r="Q1655" s="184"/>
      <c r="R1655" s="184"/>
      <c r="S1655" s="175"/>
      <c r="T1655" s="175"/>
      <c r="U1655" s="175"/>
      <c r="V1655" s="175"/>
      <c r="W1655" s="175"/>
      <c r="X1655" s="175"/>
      <c r="Y1655" s="175"/>
      <c r="Z1655" s="175"/>
      <c r="AA1655" s="175"/>
      <c r="AB1655" s="175"/>
      <c r="AC1655" s="175"/>
      <c r="AD1655" s="330"/>
      <c r="AE1655" s="330"/>
      <c r="AF1655" s="330"/>
      <c r="AG1655" s="330"/>
      <c r="AH1655" s="330"/>
      <c r="AI1655" s="173"/>
      <c r="AJ1655" s="173"/>
      <c r="AK1655" s="173"/>
      <c r="AL1655" s="173"/>
      <c r="AM1655" s="330"/>
      <c r="AN1655" s="330"/>
      <c r="AO1655" s="194"/>
      <c r="AP1655" s="330"/>
      <c r="AQ1655" s="330"/>
    </row>
    <row r="1656" spans="2:43">
      <c r="B1656" s="330"/>
      <c r="C1656" s="330"/>
      <c r="D1656" s="330"/>
      <c r="E1656" s="330"/>
      <c r="F1656" s="330"/>
      <c r="G1656" s="330"/>
      <c r="H1656" s="330"/>
      <c r="I1656" s="330"/>
      <c r="J1656" s="330"/>
      <c r="K1656" s="196"/>
      <c r="L1656" s="1118"/>
      <c r="M1656" s="1119"/>
      <c r="N1656" s="1118"/>
      <c r="O1656" s="1119"/>
      <c r="P1656" s="184"/>
      <c r="Q1656" s="184"/>
      <c r="R1656" s="184"/>
      <c r="S1656" s="175"/>
      <c r="T1656" s="175"/>
      <c r="U1656" s="175"/>
      <c r="V1656" s="175"/>
      <c r="W1656" s="175"/>
      <c r="X1656" s="175"/>
      <c r="Y1656" s="175"/>
      <c r="Z1656" s="175"/>
      <c r="AA1656" s="175"/>
      <c r="AB1656" s="175"/>
      <c r="AC1656" s="175"/>
      <c r="AD1656" s="330"/>
      <c r="AE1656" s="330"/>
      <c r="AF1656" s="330"/>
      <c r="AG1656" s="330"/>
      <c r="AH1656" s="330"/>
      <c r="AI1656" s="173"/>
      <c r="AJ1656" s="173"/>
      <c r="AK1656" s="173"/>
      <c r="AL1656" s="173"/>
      <c r="AM1656" s="330"/>
      <c r="AN1656" s="330"/>
      <c r="AO1656" s="194"/>
      <c r="AP1656" s="330"/>
      <c r="AQ1656" s="330"/>
    </row>
    <row r="1657" spans="2:43">
      <c r="B1657" s="330"/>
      <c r="C1657" s="330"/>
      <c r="D1657" s="330"/>
      <c r="E1657" s="330"/>
      <c r="F1657" s="330"/>
      <c r="G1657" s="330"/>
      <c r="H1657" s="330"/>
      <c r="I1657" s="330"/>
      <c r="J1657" s="330"/>
      <c r="K1657" s="196"/>
      <c r="L1657" s="1118"/>
      <c r="M1657" s="1119"/>
      <c r="N1657" s="1118"/>
      <c r="O1657" s="1119"/>
      <c r="P1657" s="184"/>
      <c r="Q1657" s="184"/>
      <c r="R1657" s="184"/>
      <c r="S1657" s="175"/>
      <c r="T1657" s="175"/>
      <c r="U1657" s="175"/>
      <c r="V1657" s="175"/>
      <c r="W1657" s="175"/>
      <c r="X1657" s="175"/>
      <c r="Y1657" s="175"/>
      <c r="Z1657" s="175"/>
      <c r="AA1657" s="175"/>
      <c r="AB1657" s="175"/>
      <c r="AC1657" s="175"/>
      <c r="AD1657" s="330"/>
      <c r="AE1657" s="330"/>
      <c r="AF1657" s="330"/>
      <c r="AG1657" s="330"/>
      <c r="AH1657" s="330"/>
      <c r="AI1657" s="173"/>
      <c r="AJ1657" s="173"/>
      <c r="AK1657" s="173"/>
      <c r="AL1657" s="173"/>
      <c r="AM1657" s="330"/>
      <c r="AN1657" s="330"/>
      <c r="AO1657" s="194"/>
      <c r="AP1657" s="330"/>
      <c r="AQ1657" s="330"/>
    </row>
    <row r="1658" spans="2:43">
      <c r="B1658" s="330"/>
      <c r="C1658" s="330"/>
      <c r="D1658" s="330"/>
      <c r="E1658" s="330"/>
      <c r="F1658" s="330"/>
      <c r="G1658" s="330"/>
      <c r="H1658" s="330"/>
      <c r="I1658" s="330"/>
      <c r="J1658" s="330"/>
      <c r="K1658" s="196"/>
      <c r="L1658" s="1118"/>
      <c r="M1658" s="1119"/>
      <c r="N1658" s="1118"/>
      <c r="O1658" s="1119"/>
      <c r="P1658" s="184"/>
      <c r="Q1658" s="184"/>
      <c r="R1658" s="184"/>
      <c r="S1658" s="175"/>
      <c r="T1658" s="175"/>
      <c r="U1658" s="175"/>
      <c r="V1658" s="175"/>
      <c r="W1658" s="175"/>
      <c r="X1658" s="175"/>
      <c r="Y1658" s="175"/>
      <c r="Z1658" s="175"/>
      <c r="AA1658" s="175"/>
      <c r="AB1658" s="175"/>
      <c r="AC1658" s="175"/>
      <c r="AD1658" s="330"/>
      <c r="AE1658" s="330"/>
      <c r="AF1658" s="330"/>
      <c r="AG1658" s="330"/>
      <c r="AH1658" s="330"/>
      <c r="AI1658" s="173"/>
      <c r="AJ1658" s="173"/>
      <c r="AK1658" s="173"/>
      <c r="AL1658" s="173"/>
      <c r="AM1658" s="330"/>
      <c r="AN1658" s="330"/>
      <c r="AO1658" s="194"/>
      <c r="AP1658" s="330"/>
      <c r="AQ1658" s="330"/>
    </row>
    <row r="1659" spans="2:43">
      <c r="B1659" s="330"/>
      <c r="C1659" s="330"/>
      <c r="D1659" s="330"/>
      <c r="E1659" s="330"/>
      <c r="F1659" s="330"/>
      <c r="G1659" s="330"/>
      <c r="H1659" s="330"/>
      <c r="I1659" s="330"/>
      <c r="J1659" s="330"/>
      <c r="K1659" s="196"/>
      <c r="L1659" s="1118"/>
      <c r="M1659" s="1119"/>
      <c r="N1659" s="1118"/>
      <c r="O1659" s="1119"/>
      <c r="P1659" s="184"/>
      <c r="Q1659" s="184"/>
      <c r="R1659" s="184"/>
      <c r="S1659" s="175"/>
      <c r="T1659" s="175"/>
      <c r="U1659" s="175"/>
      <c r="V1659" s="175"/>
      <c r="W1659" s="175"/>
      <c r="X1659" s="175"/>
      <c r="Y1659" s="175"/>
      <c r="Z1659" s="175"/>
      <c r="AA1659" s="175"/>
      <c r="AB1659" s="175"/>
      <c r="AC1659" s="175"/>
      <c r="AD1659" s="330"/>
      <c r="AE1659" s="330"/>
      <c r="AF1659" s="330"/>
      <c r="AG1659" s="330"/>
      <c r="AH1659" s="330"/>
      <c r="AI1659" s="173"/>
      <c r="AJ1659" s="173"/>
      <c r="AK1659" s="173"/>
      <c r="AL1659" s="173"/>
      <c r="AM1659" s="330"/>
      <c r="AN1659" s="330"/>
      <c r="AO1659" s="194"/>
      <c r="AP1659" s="330"/>
      <c r="AQ1659" s="330"/>
    </row>
    <row r="1660" spans="2:43">
      <c r="B1660" s="330"/>
      <c r="C1660" s="330"/>
      <c r="D1660" s="330"/>
      <c r="E1660" s="330"/>
      <c r="F1660" s="330"/>
      <c r="G1660" s="330"/>
      <c r="H1660" s="330"/>
      <c r="I1660" s="330"/>
      <c r="J1660" s="330"/>
      <c r="K1660" s="196"/>
      <c r="L1660" s="1118"/>
      <c r="M1660" s="1119"/>
      <c r="N1660" s="1118"/>
      <c r="O1660" s="1119"/>
      <c r="P1660" s="184"/>
      <c r="Q1660" s="184"/>
      <c r="R1660" s="184"/>
      <c r="S1660" s="175"/>
      <c r="T1660" s="175"/>
      <c r="U1660" s="175"/>
      <c r="V1660" s="175"/>
      <c r="W1660" s="175"/>
      <c r="X1660" s="175"/>
      <c r="Y1660" s="175"/>
      <c r="Z1660" s="175"/>
      <c r="AA1660" s="175"/>
      <c r="AB1660" s="175"/>
      <c r="AC1660" s="175"/>
      <c r="AD1660" s="330"/>
      <c r="AE1660" s="330"/>
      <c r="AF1660" s="330"/>
      <c r="AG1660" s="330"/>
      <c r="AH1660" s="330"/>
      <c r="AI1660" s="173"/>
      <c r="AJ1660" s="173"/>
      <c r="AK1660" s="173"/>
      <c r="AL1660" s="173"/>
      <c r="AM1660" s="330"/>
      <c r="AN1660" s="330"/>
      <c r="AO1660" s="194"/>
      <c r="AP1660" s="330"/>
      <c r="AQ1660" s="330"/>
    </row>
    <row r="1661" spans="2:43">
      <c r="B1661" s="330"/>
      <c r="C1661" s="330"/>
      <c r="D1661" s="330"/>
      <c r="E1661" s="330"/>
      <c r="F1661" s="330"/>
      <c r="G1661" s="330"/>
      <c r="H1661" s="330"/>
      <c r="I1661" s="330"/>
      <c r="J1661" s="330"/>
      <c r="K1661" s="196"/>
      <c r="L1661" s="1118"/>
      <c r="M1661" s="1119"/>
      <c r="N1661" s="1118"/>
      <c r="O1661" s="1119"/>
      <c r="P1661" s="184"/>
      <c r="Q1661" s="184"/>
      <c r="R1661" s="184"/>
      <c r="S1661" s="175"/>
      <c r="T1661" s="175"/>
      <c r="U1661" s="175"/>
      <c r="V1661" s="175"/>
      <c r="W1661" s="175"/>
      <c r="X1661" s="175"/>
      <c r="Y1661" s="175"/>
      <c r="Z1661" s="175"/>
      <c r="AA1661" s="175"/>
      <c r="AB1661" s="175"/>
      <c r="AC1661" s="175"/>
      <c r="AD1661" s="330"/>
      <c r="AE1661" s="330"/>
      <c r="AF1661" s="330"/>
      <c r="AG1661" s="330"/>
      <c r="AH1661" s="330"/>
      <c r="AI1661" s="173"/>
      <c r="AJ1661" s="173"/>
      <c r="AK1661" s="173"/>
      <c r="AL1661" s="173"/>
      <c r="AM1661" s="330"/>
      <c r="AN1661" s="330"/>
      <c r="AO1661" s="194"/>
      <c r="AP1661" s="330"/>
      <c r="AQ1661" s="330"/>
    </row>
    <row r="1662" spans="2:43">
      <c r="B1662" s="330"/>
      <c r="C1662" s="330"/>
      <c r="D1662" s="330"/>
      <c r="E1662" s="330"/>
      <c r="F1662" s="330"/>
      <c r="G1662" s="330"/>
      <c r="H1662" s="330"/>
      <c r="I1662" s="330"/>
      <c r="J1662" s="330"/>
      <c r="K1662" s="196"/>
      <c r="L1662" s="1118"/>
      <c r="M1662" s="1119"/>
      <c r="N1662" s="1118"/>
      <c r="O1662" s="1119"/>
      <c r="P1662" s="184"/>
      <c r="Q1662" s="184"/>
      <c r="R1662" s="184"/>
      <c r="S1662" s="175"/>
      <c r="T1662" s="175"/>
      <c r="U1662" s="175"/>
      <c r="V1662" s="175"/>
      <c r="W1662" s="175"/>
      <c r="X1662" s="175"/>
      <c r="Y1662" s="175"/>
      <c r="Z1662" s="175"/>
      <c r="AA1662" s="175"/>
      <c r="AB1662" s="175"/>
      <c r="AC1662" s="175"/>
      <c r="AD1662" s="330"/>
      <c r="AE1662" s="330"/>
      <c r="AF1662" s="330"/>
      <c r="AG1662" s="330"/>
      <c r="AH1662" s="330"/>
      <c r="AI1662" s="173"/>
      <c r="AJ1662" s="173"/>
      <c r="AK1662" s="173"/>
      <c r="AL1662" s="173"/>
      <c r="AM1662" s="330"/>
      <c r="AN1662" s="330"/>
      <c r="AO1662" s="194"/>
      <c r="AP1662" s="330"/>
      <c r="AQ1662" s="330"/>
    </row>
    <row r="1663" spans="2:43">
      <c r="B1663" s="330"/>
      <c r="C1663" s="330"/>
      <c r="D1663" s="330"/>
      <c r="E1663" s="330"/>
      <c r="F1663" s="330"/>
      <c r="G1663" s="330"/>
      <c r="H1663" s="330"/>
      <c r="I1663" s="330"/>
      <c r="J1663" s="330"/>
      <c r="K1663" s="196"/>
      <c r="L1663" s="1118"/>
      <c r="M1663" s="1119"/>
      <c r="N1663" s="1118"/>
      <c r="O1663" s="1119"/>
      <c r="P1663" s="184"/>
      <c r="Q1663" s="184"/>
      <c r="R1663" s="184"/>
      <c r="S1663" s="175"/>
      <c r="T1663" s="175"/>
      <c r="U1663" s="175"/>
      <c r="V1663" s="175"/>
      <c r="W1663" s="175"/>
      <c r="X1663" s="175"/>
      <c r="Y1663" s="175"/>
      <c r="Z1663" s="175"/>
      <c r="AA1663" s="175"/>
      <c r="AB1663" s="175"/>
      <c r="AC1663" s="175"/>
      <c r="AD1663" s="330"/>
      <c r="AE1663" s="330"/>
      <c r="AF1663" s="330"/>
      <c r="AG1663" s="330"/>
      <c r="AH1663" s="330"/>
      <c r="AI1663" s="173"/>
      <c r="AJ1663" s="173"/>
      <c r="AK1663" s="173"/>
      <c r="AL1663" s="173"/>
      <c r="AM1663" s="330"/>
      <c r="AN1663" s="330"/>
      <c r="AO1663" s="194"/>
      <c r="AP1663" s="330"/>
      <c r="AQ1663" s="330"/>
    </row>
    <row r="1664" spans="2:43">
      <c r="B1664" s="330"/>
      <c r="C1664" s="330"/>
      <c r="D1664" s="330"/>
      <c r="E1664" s="330"/>
      <c r="F1664" s="330"/>
      <c r="G1664" s="330"/>
      <c r="H1664" s="330"/>
      <c r="I1664" s="330"/>
      <c r="J1664" s="330"/>
      <c r="K1664" s="196"/>
      <c r="L1664" s="1118"/>
      <c r="M1664" s="1119"/>
      <c r="N1664" s="1118"/>
      <c r="O1664" s="1119"/>
      <c r="P1664" s="184"/>
      <c r="Q1664" s="184"/>
      <c r="R1664" s="184"/>
      <c r="S1664" s="175"/>
      <c r="T1664" s="175"/>
      <c r="U1664" s="175"/>
      <c r="V1664" s="175"/>
      <c r="W1664" s="175"/>
      <c r="X1664" s="175"/>
      <c r="Y1664" s="175"/>
      <c r="Z1664" s="175"/>
      <c r="AA1664" s="175"/>
      <c r="AB1664" s="175"/>
      <c r="AC1664" s="175"/>
      <c r="AD1664" s="330"/>
      <c r="AE1664" s="330"/>
      <c r="AF1664" s="330"/>
      <c r="AG1664" s="330"/>
      <c r="AH1664" s="330"/>
      <c r="AI1664" s="173"/>
      <c r="AJ1664" s="173"/>
      <c r="AK1664" s="173"/>
      <c r="AL1664" s="173"/>
      <c r="AM1664" s="330"/>
      <c r="AN1664" s="330"/>
      <c r="AO1664" s="194"/>
      <c r="AP1664" s="330"/>
      <c r="AQ1664" s="330"/>
    </row>
    <row r="1665" spans="2:43">
      <c r="B1665" s="330"/>
      <c r="C1665" s="330"/>
      <c r="D1665" s="330"/>
      <c r="E1665" s="330"/>
      <c r="F1665" s="330"/>
      <c r="G1665" s="330"/>
      <c r="H1665" s="330"/>
      <c r="I1665" s="330"/>
      <c r="J1665" s="330"/>
      <c r="K1665" s="196"/>
      <c r="L1665" s="1118"/>
      <c r="M1665" s="1119"/>
      <c r="N1665" s="1118"/>
      <c r="O1665" s="1119"/>
      <c r="P1665" s="184"/>
      <c r="Q1665" s="184"/>
      <c r="R1665" s="184"/>
      <c r="S1665" s="175"/>
      <c r="T1665" s="175"/>
      <c r="U1665" s="175"/>
      <c r="V1665" s="175"/>
      <c r="W1665" s="175"/>
      <c r="X1665" s="175"/>
      <c r="Y1665" s="175"/>
      <c r="Z1665" s="175"/>
      <c r="AA1665" s="175"/>
      <c r="AB1665" s="175"/>
      <c r="AC1665" s="175"/>
      <c r="AD1665" s="330"/>
      <c r="AE1665" s="330"/>
      <c r="AF1665" s="330"/>
      <c r="AG1665" s="330"/>
      <c r="AH1665" s="330"/>
      <c r="AI1665" s="173"/>
      <c r="AJ1665" s="173"/>
      <c r="AK1665" s="173"/>
      <c r="AL1665" s="173"/>
      <c r="AM1665" s="330"/>
      <c r="AN1665" s="330"/>
      <c r="AO1665" s="194"/>
      <c r="AP1665" s="330"/>
      <c r="AQ1665" s="330"/>
    </row>
    <row r="1666" spans="2:43">
      <c r="B1666" s="330"/>
      <c r="C1666" s="330"/>
      <c r="D1666" s="330"/>
      <c r="E1666" s="330"/>
      <c r="F1666" s="330"/>
      <c r="G1666" s="330"/>
      <c r="H1666" s="330"/>
      <c r="I1666" s="330"/>
      <c r="J1666" s="330"/>
      <c r="K1666" s="196"/>
      <c r="L1666" s="1118"/>
      <c r="M1666" s="1119"/>
      <c r="N1666" s="1118"/>
      <c r="O1666" s="1119"/>
      <c r="P1666" s="184"/>
      <c r="Q1666" s="184"/>
      <c r="R1666" s="184"/>
      <c r="S1666" s="175"/>
      <c r="T1666" s="175"/>
      <c r="U1666" s="175"/>
      <c r="V1666" s="175"/>
      <c r="W1666" s="175"/>
      <c r="X1666" s="175"/>
      <c r="Y1666" s="175"/>
      <c r="Z1666" s="175"/>
      <c r="AA1666" s="175"/>
      <c r="AB1666" s="175"/>
      <c r="AC1666" s="175"/>
      <c r="AD1666" s="330"/>
      <c r="AE1666" s="330"/>
      <c r="AF1666" s="330"/>
      <c r="AG1666" s="330"/>
      <c r="AH1666" s="330"/>
      <c r="AI1666" s="173"/>
      <c r="AJ1666" s="173"/>
      <c r="AK1666" s="173"/>
      <c r="AL1666" s="173"/>
      <c r="AM1666" s="330"/>
      <c r="AN1666" s="330"/>
      <c r="AO1666" s="194"/>
      <c r="AP1666" s="330"/>
      <c r="AQ1666" s="330"/>
    </row>
    <row r="1667" spans="2:43">
      <c r="B1667" s="330"/>
      <c r="C1667" s="330"/>
      <c r="D1667" s="330"/>
      <c r="E1667" s="330"/>
      <c r="F1667" s="330"/>
      <c r="G1667" s="330"/>
      <c r="H1667" s="330"/>
      <c r="I1667" s="330"/>
      <c r="J1667" s="330"/>
      <c r="K1667" s="196"/>
      <c r="L1667" s="1118"/>
      <c r="M1667" s="1119"/>
      <c r="N1667" s="1118"/>
      <c r="O1667" s="1119"/>
      <c r="P1667" s="184"/>
      <c r="Q1667" s="184"/>
      <c r="R1667" s="184"/>
      <c r="S1667" s="175"/>
      <c r="T1667" s="175"/>
      <c r="U1667" s="175"/>
      <c r="V1667" s="175"/>
      <c r="W1667" s="175"/>
      <c r="X1667" s="175"/>
      <c r="Y1667" s="175"/>
      <c r="Z1667" s="175"/>
      <c r="AA1667" s="175"/>
      <c r="AB1667" s="175"/>
      <c r="AC1667" s="175"/>
      <c r="AD1667" s="330"/>
      <c r="AE1667" s="330"/>
      <c r="AF1667" s="330"/>
      <c r="AG1667" s="330"/>
      <c r="AH1667" s="330"/>
      <c r="AI1667" s="173"/>
      <c r="AJ1667" s="173"/>
      <c r="AK1667" s="173"/>
      <c r="AL1667" s="173"/>
      <c r="AM1667" s="330"/>
      <c r="AN1667" s="330"/>
      <c r="AO1667" s="194"/>
      <c r="AP1667" s="330"/>
      <c r="AQ1667" s="330"/>
    </row>
    <row r="1668" spans="2:43">
      <c r="B1668" s="330"/>
      <c r="C1668" s="330"/>
      <c r="D1668" s="330"/>
      <c r="E1668" s="330"/>
      <c r="F1668" s="330"/>
      <c r="G1668" s="330"/>
      <c r="H1668" s="330"/>
      <c r="I1668" s="330"/>
      <c r="J1668" s="330"/>
      <c r="K1668" s="196"/>
      <c r="L1668" s="1118"/>
      <c r="M1668" s="1119"/>
      <c r="N1668" s="1118"/>
      <c r="O1668" s="1119"/>
      <c r="P1668" s="184"/>
      <c r="Q1668" s="184"/>
      <c r="R1668" s="184"/>
      <c r="S1668" s="175"/>
      <c r="T1668" s="175"/>
      <c r="U1668" s="175"/>
      <c r="V1668" s="175"/>
      <c r="W1668" s="175"/>
      <c r="X1668" s="175"/>
      <c r="Y1668" s="175"/>
      <c r="Z1668" s="175"/>
      <c r="AA1668" s="175"/>
      <c r="AB1668" s="175"/>
      <c r="AC1668" s="175"/>
      <c r="AD1668" s="330"/>
      <c r="AE1668" s="330"/>
      <c r="AF1668" s="330"/>
      <c r="AG1668" s="330"/>
      <c r="AH1668" s="330"/>
      <c r="AI1668" s="173"/>
      <c r="AJ1668" s="173"/>
      <c r="AK1668" s="173"/>
      <c r="AL1668" s="173"/>
      <c r="AM1668" s="330"/>
      <c r="AN1668" s="330"/>
      <c r="AO1668" s="194"/>
      <c r="AP1668" s="330"/>
      <c r="AQ1668" s="330"/>
    </row>
    <row r="1669" spans="2:43">
      <c r="B1669" s="330"/>
      <c r="C1669" s="330"/>
      <c r="D1669" s="330"/>
      <c r="E1669" s="330"/>
      <c r="F1669" s="330"/>
      <c r="G1669" s="330"/>
      <c r="H1669" s="330"/>
      <c r="I1669" s="330"/>
      <c r="J1669" s="330"/>
      <c r="K1669" s="196"/>
      <c r="L1669" s="1118"/>
      <c r="M1669" s="1119"/>
      <c r="N1669" s="1118"/>
      <c r="O1669" s="1119"/>
      <c r="P1669" s="184"/>
      <c r="Q1669" s="184"/>
      <c r="R1669" s="184"/>
      <c r="S1669" s="175"/>
      <c r="T1669" s="175"/>
      <c r="U1669" s="175"/>
      <c r="V1669" s="175"/>
      <c r="W1669" s="175"/>
      <c r="X1669" s="175"/>
      <c r="Y1669" s="175"/>
      <c r="Z1669" s="175"/>
      <c r="AA1669" s="175"/>
      <c r="AB1669" s="175"/>
      <c r="AC1669" s="175"/>
      <c r="AD1669" s="330"/>
      <c r="AE1669" s="330"/>
      <c r="AF1669" s="330"/>
      <c r="AG1669" s="330"/>
      <c r="AH1669" s="330"/>
      <c r="AI1669" s="173"/>
      <c r="AJ1669" s="173"/>
      <c r="AK1669" s="173"/>
      <c r="AL1669" s="173"/>
      <c r="AM1669" s="330"/>
      <c r="AN1669" s="330"/>
      <c r="AO1669" s="194"/>
      <c r="AP1669" s="330"/>
      <c r="AQ1669" s="330"/>
    </row>
    <row r="1670" spans="2:43">
      <c r="B1670" s="330"/>
      <c r="C1670" s="330"/>
      <c r="D1670" s="330"/>
      <c r="E1670" s="330"/>
      <c r="F1670" s="330"/>
      <c r="G1670" s="330"/>
      <c r="H1670" s="330"/>
      <c r="I1670" s="330"/>
      <c r="J1670" s="330"/>
      <c r="K1670" s="196"/>
      <c r="L1670" s="1118"/>
      <c r="M1670" s="1119"/>
      <c r="N1670" s="1118"/>
      <c r="O1670" s="1119"/>
      <c r="P1670" s="184"/>
      <c r="Q1670" s="184"/>
      <c r="R1670" s="184"/>
      <c r="S1670" s="175"/>
      <c r="T1670" s="175"/>
      <c r="U1670" s="175"/>
      <c r="V1670" s="175"/>
      <c r="W1670" s="175"/>
      <c r="X1670" s="175"/>
      <c r="Y1670" s="175"/>
      <c r="Z1670" s="175"/>
      <c r="AA1670" s="175"/>
      <c r="AB1670" s="175"/>
      <c r="AC1670" s="175"/>
      <c r="AD1670" s="330"/>
      <c r="AE1670" s="330"/>
      <c r="AF1670" s="330"/>
      <c r="AG1670" s="330"/>
      <c r="AH1670" s="330"/>
      <c r="AI1670" s="173"/>
      <c r="AJ1670" s="173"/>
      <c r="AK1670" s="173"/>
      <c r="AL1670" s="173"/>
      <c r="AM1670" s="330"/>
      <c r="AN1670" s="330"/>
      <c r="AO1670" s="194"/>
      <c r="AP1670" s="330"/>
      <c r="AQ1670" s="330"/>
    </row>
    <row r="1671" spans="2:43">
      <c r="B1671" s="330"/>
      <c r="C1671" s="330"/>
      <c r="D1671" s="330"/>
      <c r="E1671" s="330"/>
      <c r="F1671" s="330"/>
      <c r="G1671" s="330"/>
      <c r="H1671" s="330"/>
      <c r="I1671" s="330"/>
      <c r="J1671" s="330"/>
      <c r="K1671" s="196"/>
      <c r="L1671" s="1118"/>
      <c r="M1671" s="1119"/>
      <c r="N1671" s="1118"/>
      <c r="O1671" s="1119"/>
      <c r="P1671" s="184"/>
      <c r="Q1671" s="184"/>
      <c r="R1671" s="184"/>
      <c r="S1671" s="175"/>
      <c r="T1671" s="175"/>
      <c r="U1671" s="175"/>
      <c r="V1671" s="175"/>
      <c r="W1671" s="175"/>
      <c r="X1671" s="175"/>
      <c r="Y1671" s="175"/>
      <c r="Z1671" s="175"/>
      <c r="AA1671" s="175"/>
      <c r="AB1671" s="175"/>
      <c r="AC1671" s="175"/>
      <c r="AD1671" s="330"/>
      <c r="AE1671" s="330"/>
      <c r="AF1671" s="330"/>
      <c r="AG1671" s="330"/>
      <c r="AH1671" s="330"/>
      <c r="AI1671" s="173"/>
      <c r="AJ1671" s="173"/>
      <c r="AK1671" s="173"/>
      <c r="AL1671" s="173"/>
      <c r="AM1671" s="330"/>
      <c r="AN1671" s="330"/>
      <c r="AO1671" s="194"/>
      <c r="AP1671" s="330"/>
      <c r="AQ1671" s="330"/>
    </row>
    <row r="1672" spans="2:43">
      <c r="B1672" s="330"/>
      <c r="C1672" s="330"/>
      <c r="D1672" s="330"/>
      <c r="E1672" s="330"/>
      <c r="F1672" s="330"/>
      <c r="G1672" s="330"/>
      <c r="H1672" s="330"/>
      <c r="I1672" s="330"/>
      <c r="J1672" s="330"/>
      <c r="K1672" s="196"/>
      <c r="L1672" s="1118"/>
      <c r="M1672" s="1119"/>
      <c r="N1672" s="1118"/>
      <c r="O1672" s="1119"/>
      <c r="P1672" s="184"/>
      <c r="Q1672" s="184"/>
      <c r="R1672" s="184"/>
      <c r="S1672" s="175"/>
      <c r="T1672" s="175"/>
      <c r="U1672" s="175"/>
      <c r="V1672" s="175"/>
      <c r="W1672" s="175"/>
      <c r="X1672" s="175"/>
      <c r="Y1672" s="175"/>
      <c r="Z1672" s="175"/>
      <c r="AA1672" s="175"/>
      <c r="AB1672" s="175"/>
      <c r="AC1672" s="175"/>
      <c r="AD1672" s="330"/>
      <c r="AE1672" s="330"/>
      <c r="AF1672" s="330"/>
      <c r="AG1672" s="330"/>
      <c r="AH1672" s="330"/>
      <c r="AI1672" s="173"/>
      <c r="AJ1672" s="173"/>
      <c r="AK1672" s="173"/>
      <c r="AL1672" s="173"/>
      <c r="AM1672" s="330"/>
      <c r="AN1672" s="330"/>
      <c r="AO1672" s="194"/>
      <c r="AP1672" s="330"/>
      <c r="AQ1672" s="330"/>
    </row>
    <row r="1673" spans="2:43">
      <c r="B1673" s="330"/>
      <c r="C1673" s="330"/>
      <c r="D1673" s="330"/>
      <c r="E1673" s="330"/>
      <c r="F1673" s="330"/>
      <c r="G1673" s="330"/>
      <c r="H1673" s="330"/>
      <c r="I1673" s="330"/>
      <c r="J1673" s="330"/>
      <c r="K1673" s="196"/>
      <c r="L1673" s="1118"/>
      <c r="M1673" s="1119"/>
      <c r="N1673" s="1118"/>
      <c r="O1673" s="1119"/>
      <c r="P1673" s="184"/>
      <c r="Q1673" s="184"/>
      <c r="R1673" s="184"/>
      <c r="S1673" s="175"/>
      <c r="T1673" s="175"/>
      <c r="U1673" s="175"/>
      <c r="V1673" s="175"/>
      <c r="W1673" s="175"/>
      <c r="X1673" s="175"/>
      <c r="Y1673" s="175"/>
      <c r="Z1673" s="175"/>
      <c r="AA1673" s="175"/>
      <c r="AB1673" s="175"/>
      <c r="AC1673" s="175"/>
      <c r="AD1673" s="330"/>
      <c r="AE1673" s="330"/>
      <c r="AF1673" s="330"/>
      <c r="AG1673" s="330"/>
      <c r="AH1673" s="330"/>
      <c r="AI1673" s="173"/>
      <c r="AJ1673" s="173"/>
      <c r="AK1673" s="173"/>
      <c r="AL1673" s="173"/>
      <c r="AM1673" s="330"/>
      <c r="AN1673" s="330"/>
      <c r="AO1673" s="194"/>
      <c r="AP1673" s="330"/>
      <c r="AQ1673" s="330"/>
    </row>
    <row r="1674" spans="2:43">
      <c r="B1674" s="330"/>
      <c r="C1674" s="330"/>
      <c r="D1674" s="330"/>
      <c r="E1674" s="330"/>
      <c r="F1674" s="330"/>
      <c r="G1674" s="330"/>
      <c r="H1674" s="330"/>
      <c r="I1674" s="330"/>
      <c r="J1674" s="330"/>
      <c r="K1674" s="196"/>
      <c r="L1674" s="1118"/>
      <c r="M1674" s="1119"/>
      <c r="N1674" s="1118"/>
      <c r="O1674" s="1119"/>
      <c r="P1674" s="184"/>
      <c r="Q1674" s="184"/>
      <c r="R1674" s="184"/>
      <c r="S1674" s="175"/>
      <c r="T1674" s="175"/>
      <c r="U1674" s="175"/>
      <c r="V1674" s="175"/>
      <c r="W1674" s="175"/>
      <c r="X1674" s="175"/>
      <c r="Y1674" s="175"/>
      <c r="Z1674" s="175"/>
      <c r="AA1674" s="175"/>
      <c r="AB1674" s="175"/>
      <c r="AC1674" s="175"/>
      <c r="AD1674" s="330"/>
      <c r="AE1674" s="330"/>
      <c r="AF1674" s="330"/>
      <c r="AG1674" s="330"/>
      <c r="AH1674" s="330"/>
      <c r="AI1674" s="173"/>
      <c r="AJ1674" s="173"/>
      <c r="AK1674" s="173"/>
      <c r="AL1674" s="173"/>
      <c r="AM1674" s="330"/>
      <c r="AN1674" s="330"/>
      <c r="AO1674" s="194"/>
      <c r="AP1674" s="330"/>
      <c r="AQ1674" s="330"/>
    </row>
    <row r="1675" spans="2:43">
      <c r="B1675" s="330"/>
      <c r="C1675" s="330"/>
      <c r="D1675" s="330"/>
      <c r="E1675" s="330"/>
      <c r="F1675" s="330"/>
      <c r="G1675" s="330"/>
      <c r="H1675" s="330"/>
      <c r="I1675" s="330"/>
      <c r="J1675" s="330"/>
      <c r="K1675" s="196"/>
      <c r="L1675" s="1118"/>
      <c r="M1675" s="1119"/>
      <c r="N1675" s="1118"/>
      <c r="O1675" s="1119"/>
      <c r="P1675" s="184"/>
      <c r="Q1675" s="184"/>
      <c r="R1675" s="184"/>
      <c r="S1675" s="175"/>
      <c r="T1675" s="175"/>
      <c r="U1675" s="175"/>
      <c r="V1675" s="175"/>
      <c r="W1675" s="175"/>
      <c r="X1675" s="175"/>
      <c r="Y1675" s="175"/>
      <c r="Z1675" s="175"/>
      <c r="AA1675" s="175"/>
      <c r="AB1675" s="175"/>
      <c r="AC1675" s="175"/>
      <c r="AD1675" s="330"/>
      <c r="AE1675" s="330"/>
      <c r="AF1675" s="330"/>
      <c r="AG1675" s="330"/>
      <c r="AH1675" s="330"/>
      <c r="AI1675" s="173"/>
      <c r="AJ1675" s="173"/>
      <c r="AK1675" s="173"/>
      <c r="AL1675" s="173"/>
      <c r="AM1675" s="330"/>
      <c r="AN1675" s="330"/>
      <c r="AO1675" s="194"/>
      <c r="AP1675" s="330"/>
      <c r="AQ1675" s="330"/>
    </row>
    <row r="1676" spans="2:43">
      <c r="B1676" s="330"/>
      <c r="C1676" s="330"/>
      <c r="D1676" s="330"/>
      <c r="E1676" s="330"/>
      <c r="F1676" s="330"/>
      <c r="G1676" s="330"/>
      <c r="H1676" s="330"/>
      <c r="I1676" s="330"/>
      <c r="J1676" s="330"/>
      <c r="K1676" s="196"/>
      <c r="L1676" s="1118"/>
      <c r="M1676" s="1119"/>
      <c r="N1676" s="1118"/>
      <c r="O1676" s="1119"/>
      <c r="P1676" s="184"/>
      <c r="Q1676" s="184"/>
      <c r="R1676" s="184"/>
      <c r="S1676" s="175"/>
      <c r="T1676" s="175"/>
      <c r="U1676" s="175"/>
      <c r="V1676" s="175"/>
      <c r="W1676" s="175"/>
      <c r="X1676" s="175"/>
      <c r="Y1676" s="175"/>
      <c r="Z1676" s="175"/>
      <c r="AA1676" s="175"/>
      <c r="AB1676" s="175"/>
      <c r="AC1676" s="175"/>
      <c r="AD1676" s="330"/>
      <c r="AE1676" s="330"/>
      <c r="AF1676" s="330"/>
      <c r="AG1676" s="330"/>
      <c r="AH1676" s="330"/>
      <c r="AI1676" s="173"/>
      <c r="AJ1676" s="173"/>
      <c r="AK1676" s="173"/>
      <c r="AL1676" s="173"/>
      <c r="AM1676" s="330"/>
      <c r="AN1676" s="330"/>
      <c r="AO1676" s="194"/>
      <c r="AP1676" s="330"/>
      <c r="AQ1676" s="330"/>
    </row>
    <row r="1677" spans="2:43">
      <c r="B1677" s="330"/>
      <c r="C1677" s="330"/>
      <c r="D1677" s="330"/>
      <c r="E1677" s="330"/>
      <c r="F1677" s="330"/>
      <c r="G1677" s="330"/>
      <c r="H1677" s="330"/>
      <c r="I1677" s="330"/>
      <c r="J1677" s="330"/>
      <c r="K1677" s="196"/>
      <c r="L1677" s="1118"/>
      <c r="M1677" s="1119"/>
      <c r="N1677" s="1118"/>
      <c r="O1677" s="1119"/>
      <c r="P1677" s="184"/>
      <c r="Q1677" s="184"/>
      <c r="R1677" s="184"/>
      <c r="S1677" s="175"/>
      <c r="T1677" s="175"/>
      <c r="U1677" s="175"/>
      <c r="V1677" s="175"/>
      <c r="W1677" s="175"/>
      <c r="X1677" s="175"/>
      <c r="Y1677" s="175"/>
      <c r="Z1677" s="175"/>
      <c r="AA1677" s="175"/>
      <c r="AB1677" s="175"/>
      <c r="AC1677" s="175"/>
      <c r="AD1677" s="330"/>
      <c r="AE1677" s="330"/>
      <c r="AF1677" s="330"/>
      <c r="AG1677" s="330"/>
      <c r="AH1677" s="330"/>
      <c r="AI1677" s="173"/>
      <c r="AJ1677" s="173"/>
      <c r="AK1677" s="173"/>
      <c r="AL1677" s="173"/>
      <c r="AM1677" s="330"/>
      <c r="AN1677" s="330"/>
      <c r="AO1677" s="194"/>
      <c r="AP1677" s="330"/>
      <c r="AQ1677" s="330"/>
    </row>
    <row r="1678" spans="2:43">
      <c r="B1678" s="330"/>
      <c r="C1678" s="330"/>
      <c r="D1678" s="330"/>
      <c r="E1678" s="330"/>
      <c r="F1678" s="330"/>
      <c r="G1678" s="330"/>
      <c r="H1678" s="330"/>
      <c r="I1678" s="330"/>
      <c r="J1678" s="330"/>
      <c r="K1678" s="196"/>
      <c r="L1678" s="1118"/>
      <c r="M1678" s="1119"/>
      <c r="N1678" s="1118"/>
      <c r="O1678" s="1119"/>
      <c r="P1678" s="184"/>
      <c r="Q1678" s="184"/>
      <c r="R1678" s="184"/>
      <c r="S1678" s="175"/>
      <c r="T1678" s="175"/>
      <c r="U1678" s="175"/>
      <c r="V1678" s="175"/>
      <c r="W1678" s="175"/>
      <c r="X1678" s="175"/>
      <c r="Y1678" s="175"/>
      <c r="Z1678" s="175"/>
      <c r="AA1678" s="175"/>
      <c r="AB1678" s="175"/>
      <c r="AC1678" s="175"/>
      <c r="AD1678" s="330"/>
      <c r="AE1678" s="330"/>
      <c r="AF1678" s="330"/>
      <c r="AG1678" s="330"/>
      <c r="AH1678" s="330"/>
      <c r="AI1678" s="173"/>
      <c r="AJ1678" s="173"/>
      <c r="AK1678" s="173"/>
      <c r="AL1678" s="173"/>
      <c r="AM1678" s="330"/>
      <c r="AN1678" s="330"/>
      <c r="AO1678" s="194"/>
      <c r="AP1678" s="330"/>
      <c r="AQ1678" s="330"/>
    </row>
    <row r="1679" spans="2:43">
      <c r="B1679" s="330"/>
      <c r="C1679" s="330"/>
      <c r="D1679" s="330"/>
      <c r="E1679" s="330"/>
      <c r="F1679" s="330"/>
      <c r="G1679" s="330"/>
      <c r="H1679" s="330"/>
      <c r="I1679" s="330"/>
      <c r="J1679" s="330"/>
      <c r="K1679" s="196"/>
      <c r="L1679" s="1118"/>
      <c r="M1679" s="1119"/>
      <c r="N1679" s="1118"/>
      <c r="O1679" s="1119"/>
      <c r="P1679" s="184"/>
      <c r="Q1679" s="184"/>
      <c r="R1679" s="184"/>
      <c r="S1679" s="175"/>
      <c r="T1679" s="175"/>
      <c r="U1679" s="175"/>
      <c r="V1679" s="175"/>
      <c r="W1679" s="175"/>
      <c r="X1679" s="175"/>
      <c r="Y1679" s="175"/>
      <c r="Z1679" s="175"/>
      <c r="AA1679" s="175"/>
      <c r="AB1679" s="175"/>
      <c r="AC1679" s="175"/>
      <c r="AD1679" s="330"/>
      <c r="AE1679" s="330"/>
      <c r="AF1679" s="330"/>
      <c r="AG1679" s="330"/>
      <c r="AH1679" s="330"/>
      <c r="AI1679" s="173"/>
      <c r="AJ1679" s="173"/>
      <c r="AK1679" s="173"/>
      <c r="AL1679" s="173"/>
      <c r="AM1679" s="330"/>
      <c r="AN1679" s="330"/>
      <c r="AO1679" s="194"/>
      <c r="AP1679" s="330"/>
      <c r="AQ1679" s="330"/>
    </row>
    <row r="1680" spans="2:43">
      <c r="B1680" s="330"/>
      <c r="C1680" s="330"/>
      <c r="D1680" s="330"/>
      <c r="E1680" s="330"/>
      <c r="F1680" s="330"/>
      <c r="G1680" s="330"/>
      <c r="H1680" s="330"/>
      <c r="I1680" s="330"/>
      <c r="J1680" s="330"/>
      <c r="K1680" s="196"/>
      <c r="L1680" s="1118"/>
      <c r="M1680" s="1119"/>
      <c r="N1680" s="1118"/>
      <c r="O1680" s="1119"/>
      <c r="P1680" s="184"/>
      <c r="Q1680" s="184"/>
      <c r="R1680" s="184"/>
      <c r="S1680" s="175"/>
      <c r="T1680" s="175"/>
      <c r="U1680" s="175"/>
      <c r="V1680" s="175"/>
      <c r="W1680" s="175"/>
      <c r="X1680" s="175"/>
      <c r="Y1680" s="175"/>
      <c r="Z1680" s="175"/>
      <c r="AA1680" s="175"/>
      <c r="AB1680" s="175"/>
      <c r="AC1680" s="175"/>
      <c r="AD1680" s="330"/>
      <c r="AE1680" s="330"/>
      <c r="AF1680" s="330"/>
      <c r="AG1680" s="330"/>
      <c r="AH1680" s="330"/>
      <c r="AI1680" s="173"/>
      <c r="AJ1680" s="173"/>
      <c r="AK1680" s="173"/>
      <c r="AL1680" s="173"/>
      <c r="AM1680" s="330"/>
      <c r="AN1680" s="330"/>
      <c r="AO1680" s="194"/>
      <c r="AP1680" s="330"/>
      <c r="AQ1680" s="330"/>
    </row>
    <row r="1681" spans="2:43">
      <c r="B1681" s="330"/>
      <c r="C1681" s="330"/>
      <c r="D1681" s="330"/>
      <c r="E1681" s="330"/>
      <c r="F1681" s="330"/>
      <c r="G1681" s="330"/>
      <c r="H1681" s="330"/>
      <c r="I1681" s="330"/>
      <c r="J1681" s="330"/>
      <c r="K1681" s="196"/>
      <c r="L1681" s="1118"/>
      <c r="M1681" s="1119"/>
      <c r="N1681" s="1118"/>
      <c r="O1681" s="1119"/>
      <c r="P1681" s="184"/>
      <c r="Q1681" s="184"/>
      <c r="R1681" s="184"/>
      <c r="S1681" s="175"/>
      <c r="T1681" s="175"/>
      <c r="U1681" s="175"/>
      <c r="V1681" s="175"/>
      <c r="W1681" s="175"/>
      <c r="X1681" s="175"/>
      <c r="Y1681" s="175"/>
      <c r="Z1681" s="175"/>
      <c r="AA1681" s="175"/>
      <c r="AB1681" s="175"/>
      <c r="AC1681" s="175"/>
      <c r="AD1681" s="330"/>
      <c r="AE1681" s="330"/>
      <c r="AF1681" s="330"/>
      <c r="AG1681" s="330"/>
      <c r="AH1681" s="330"/>
      <c r="AI1681" s="173"/>
      <c r="AJ1681" s="173"/>
      <c r="AK1681" s="173"/>
      <c r="AL1681" s="173"/>
      <c r="AM1681" s="330"/>
      <c r="AN1681" s="330"/>
      <c r="AO1681" s="194"/>
      <c r="AP1681" s="330"/>
      <c r="AQ1681" s="330"/>
    </row>
    <row r="1682" spans="2:43">
      <c r="B1682" s="330"/>
      <c r="C1682" s="330"/>
      <c r="D1682" s="330"/>
      <c r="E1682" s="330"/>
      <c r="F1682" s="330"/>
      <c r="G1682" s="330"/>
      <c r="H1682" s="330"/>
      <c r="I1682" s="330"/>
      <c r="J1682" s="330"/>
      <c r="K1682" s="196"/>
      <c r="L1682" s="1118"/>
      <c r="M1682" s="1119"/>
      <c r="N1682" s="1118"/>
      <c r="O1682" s="1119"/>
      <c r="P1682" s="184"/>
      <c r="Q1682" s="184"/>
      <c r="R1682" s="184"/>
      <c r="S1682" s="175"/>
      <c r="T1682" s="175"/>
      <c r="U1682" s="175"/>
      <c r="V1682" s="175"/>
      <c r="W1682" s="175"/>
      <c r="X1682" s="175"/>
      <c r="Y1682" s="175"/>
      <c r="Z1682" s="175"/>
      <c r="AA1682" s="175"/>
      <c r="AB1682" s="175"/>
      <c r="AC1682" s="175"/>
      <c r="AD1682" s="330"/>
      <c r="AE1682" s="330"/>
      <c r="AF1682" s="330"/>
      <c r="AG1682" s="330"/>
      <c r="AH1682" s="330"/>
      <c r="AI1682" s="173"/>
      <c r="AJ1682" s="173"/>
      <c r="AK1682" s="173"/>
      <c r="AL1682" s="173"/>
      <c r="AM1682" s="330"/>
      <c r="AN1682" s="330"/>
      <c r="AO1682" s="194"/>
      <c r="AP1682" s="330"/>
      <c r="AQ1682" s="330"/>
    </row>
    <row r="1683" spans="2:43">
      <c r="B1683" s="330"/>
      <c r="C1683" s="330"/>
      <c r="D1683" s="330"/>
      <c r="E1683" s="330"/>
      <c r="F1683" s="330"/>
      <c r="G1683" s="330"/>
      <c r="H1683" s="330"/>
      <c r="I1683" s="330"/>
      <c r="J1683" s="330"/>
      <c r="K1683" s="196"/>
      <c r="L1683" s="1118"/>
      <c r="M1683" s="1119"/>
      <c r="N1683" s="1118"/>
      <c r="O1683" s="1119"/>
      <c r="P1683" s="184"/>
      <c r="Q1683" s="184"/>
      <c r="R1683" s="184"/>
      <c r="S1683" s="175"/>
      <c r="T1683" s="175"/>
      <c r="U1683" s="175"/>
      <c r="V1683" s="175"/>
      <c r="W1683" s="175"/>
      <c r="X1683" s="175"/>
      <c r="Y1683" s="175"/>
      <c r="Z1683" s="175"/>
      <c r="AA1683" s="175"/>
      <c r="AB1683" s="175"/>
      <c r="AC1683" s="175"/>
      <c r="AD1683" s="330"/>
      <c r="AE1683" s="330"/>
      <c r="AF1683" s="330"/>
      <c r="AG1683" s="330"/>
      <c r="AH1683" s="330"/>
      <c r="AI1683" s="173"/>
      <c r="AJ1683" s="173"/>
      <c r="AK1683" s="173"/>
      <c r="AL1683" s="173"/>
      <c r="AM1683" s="330"/>
      <c r="AN1683" s="330"/>
      <c r="AO1683" s="194"/>
      <c r="AP1683" s="330"/>
      <c r="AQ1683" s="330"/>
    </row>
    <row r="1684" spans="2:43">
      <c r="B1684" s="330"/>
      <c r="C1684" s="330"/>
      <c r="D1684" s="330"/>
      <c r="E1684" s="330"/>
      <c r="F1684" s="330"/>
      <c r="G1684" s="330"/>
      <c r="H1684" s="330"/>
      <c r="I1684" s="330"/>
      <c r="J1684" s="330"/>
      <c r="K1684" s="196"/>
      <c r="L1684" s="1118"/>
      <c r="M1684" s="1119"/>
      <c r="N1684" s="1118"/>
      <c r="O1684" s="1119"/>
      <c r="P1684" s="184"/>
      <c r="Q1684" s="184"/>
      <c r="R1684" s="184"/>
      <c r="S1684" s="175"/>
      <c r="T1684" s="175"/>
      <c r="U1684" s="175"/>
      <c r="V1684" s="175"/>
      <c r="W1684" s="175"/>
      <c r="X1684" s="175"/>
      <c r="Y1684" s="175"/>
      <c r="Z1684" s="175"/>
      <c r="AA1684" s="175"/>
      <c r="AB1684" s="175"/>
      <c r="AC1684" s="175"/>
      <c r="AD1684" s="330"/>
      <c r="AE1684" s="330"/>
      <c r="AF1684" s="330"/>
      <c r="AG1684" s="330"/>
      <c r="AH1684" s="330"/>
      <c r="AI1684" s="173"/>
      <c r="AJ1684" s="173"/>
      <c r="AK1684" s="173"/>
      <c r="AL1684" s="173"/>
      <c r="AM1684" s="330"/>
      <c r="AN1684" s="330"/>
      <c r="AO1684" s="194"/>
      <c r="AP1684" s="330"/>
      <c r="AQ1684" s="330"/>
    </row>
    <row r="1685" spans="2:43">
      <c r="B1685" s="330"/>
      <c r="C1685" s="330"/>
      <c r="D1685" s="330"/>
      <c r="E1685" s="330"/>
      <c r="F1685" s="330"/>
      <c r="G1685" s="330"/>
      <c r="H1685" s="330"/>
      <c r="I1685" s="330"/>
      <c r="J1685" s="330"/>
      <c r="K1685" s="196"/>
      <c r="L1685" s="1118"/>
      <c r="M1685" s="1119"/>
      <c r="N1685" s="1118"/>
      <c r="O1685" s="1119"/>
      <c r="P1685" s="184"/>
      <c r="Q1685" s="184"/>
      <c r="R1685" s="184"/>
      <c r="S1685" s="175"/>
      <c r="T1685" s="175"/>
      <c r="U1685" s="175"/>
      <c r="V1685" s="175"/>
      <c r="W1685" s="175"/>
      <c r="X1685" s="175"/>
      <c r="Y1685" s="175"/>
      <c r="Z1685" s="175"/>
      <c r="AA1685" s="175"/>
      <c r="AB1685" s="175"/>
      <c r="AC1685" s="175"/>
      <c r="AD1685" s="330"/>
      <c r="AE1685" s="330"/>
      <c r="AF1685" s="330"/>
      <c r="AG1685" s="330"/>
      <c r="AH1685" s="330"/>
      <c r="AI1685" s="173"/>
      <c r="AJ1685" s="173"/>
      <c r="AK1685" s="173"/>
      <c r="AL1685" s="173"/>
      <c r="AM1685" s="330"/>
      <c r="AN1685" s="330"/>
      <c r="AO1685" s="194"/>
      <c r="AP1685" s="330"/>
      <c r="AQ1685" s="330"/>
    </row>
    <row r="1686" spans="2:43">
      <c r="B1686" s="330"/>
      <c r="C1686" s="330"/>
      <c r="D1686" s="330"/>
      <c r="E1686" s="330"/>
      <c r="F1686" s="330"/>
      <c r="G1686" s="330"/>
      <c r="H1686" s="330"/>
      <c r="I1686" s="330"/>
      <c r="J1686" s="330"/>
      <c r="K1686" s="196"/>
      <c r="L1686" s="1118"/>
      <c r="M1686" s="1119"/>
      <c r="N1686" s="1118"/>
      <c r="O1686" s="1119"/>
      <c r="P1686" s="184"/>
      <c r="Q1686" s="184"/>
      <c r="R1686" s="184"/>
      <c r="S1686" s="175"/>
      <c r="T1686" s="175"/>
      <c r="U1686" s="175"/>
      <c r="V1686" s="175"/>
      <c r="W1686" s="175"/>
      <c r="X1686" s="175"/>
      <c r="Y1686" s="175"/>
      <c r="Z1686" s="175"/>
      <c r="AA1686" s="175"/>
      <c r="AB1686" s="175"/>
      <c r="AC1686" s="175"/>
      <c r="AD1686" s="330"/>
      <c r="AE1686" s="330"/>
      <c r="AF1686" s="330"/>
      <c r="AG1686" s="330"/>
      <c r="AH1686" s="330"/>
      <c r="AI1686" s="173"/>
      <c r="AJ1686" s="173"/>
      <c r="AK1686" s="173"/>
      <c r="AL1686" s="173"/>
      <c r="AM1686" s="330"/>
      <c r="AN1686" s="330"/>
      <c r="AO1686" s="194"/>
      <c r="AP1686" s="330"/>
      <c r="AQ1686" s="330"/>
    </row>
    <row r="1687" spans="2:43">
      <c r="B1687" s="330"/>
      <c r="C1687" s="330"/>
      <c r="D1687" s="330"/>
      <c r="E1687" s="330"/>
      <c r="F1687" s="330"/>
      <c r="G1687" s="330"/>
      <c r="H1687" s="330"/>
      <c r="I1687" s="330"/>
      <c r="J1687" s="330"/>
      <c r="K1687" s="196"/>
      <c r="L1687" s="1118"/>
      <c r="M1687" s="1119"/>
      <c r="N1687" s="1118"/>
      <c r="O1687" s="1119"/>
      <c r="P1687" s="184"/>
      <c r="Q1687" s="184"/>
      <c r="R1687" s="184"/>
      <c r="S1687" s="175"/>
      <c r="T1687" s="175"/>
      <c r="U1687" s="175"/>
      <c r="V1687" s="175"/>
      <c r="W1687" s="175"/>
      <c r="X1687" s="175"/>
      <c r="Y1687" s="175"/>
      <c r="Z1687" s="175"/>
      <c r="AA1687" s="175"/>
      <c r="AB1687" s="175"/>
      <c r="AC1687" s="175"/>
      <c r="AD1687" s="330"/>
      <c r="AE1687" s="330"/>
      <c r="AF1687" s="330"/>
      <c r="AG1687" s="330"/>
      <c r="AH1687" s="330"/>
      <c r="AI1687" s="173"/>
      <c r="AJ1687" s="173"/>
      <c r="AK1687" s="173"/>
      <c r="AL1687" s="173"/>
      <c r="AM1687" s="330"/>
      <c r="AN1687" s="330"/>
      <c r="AO1687" s="194"/>
      <c r="AP1687" s="330"/>
      <c r="AQ1687" s="330"/>
    </row>
    <row r="1688" spans="2:43">
      <c r="B1688" s="330"/>
      <c r="C1688" s="330"/>
      <c r="D1688" s="330"/>
      <c r="E1688" s="330"/>
      <c r="F1688" s="330"/>
      <c r="G1688" s="330"/>
      <c r="H1688" s="330"/>
      <c r="I1688" s="330"/>
      <c r="J1688" s="330"/>
      <c r="K1688" s="196"/>
      <c r="L1688" s="1118"/>
      <c r="M1688" s="1119"/>
      <c r="N1688" s="1118"/>
      <c r="O1688" s="1119"/>
      <c r="P1688" s="184"/>
      <c r="Q1688" s="184"/>
      <c r="R1688" s="184"/>
      <c r="S1688" s="175"/>
      <c r="T1688" s="175"/>
      <c r="U1688" s="175"/>
      <c r="V1688" s="175"/>
      <c r="W1688" s="175"/>
      <c r="X1688" s="175"/>
      <c r="Y1688" s="175"/>
      <c r="Z1688" s="175"/>
      <c r="AA1688" s="175"/>
      <c r="AB1688" s="175"/>
      <c r="AC1688" s="175"/>
      <c r="AD1688" s="330"/>
      <c r="AE1688" s="330"/>
      <c r="AF1688" s="330"/>
      <c r="AG1688" s="330"/>
      <c r="AH1688" s="330"/>
      <c r="AI1688" s="173"/>
      <c r="AJ1688" s="173"/>
      <c r="AK1688" s="173"/>
      <c r="AL1688" s="173"/>
      <c r="AM1688" s="330"/>
      <c r="AN1688" s="330"/>
      <c r="AO1688" s="194"/>
      <c r="AP1688" s="330"/>
      <c r="AQ1688" s="330"/>
    </row>
    <row r="1689" spans="2:43">
      <c r="B1689" s="330"/>
      <c r="C1689" s="330"/>
      <c r="D1689" s="330"/>
      <c r="E1689" s="330"/>
      <c r="F1689" s="330"/>
      <c r="G1689" s="330"/>
      <c r="H1689" s="330"/>
      <c r="I1689" s="330"/>
      <c r="J1689" s="330"/>
      <c r="K1689" s="196"/>
      <c r="L1689" s="1118"/>
      <c r="M1689" s="1119"/>
      <c r="N1689" s="1118"/>
      <c r="O1689" s="1119"/>
      <c r="P1689" s="184"/>
      <c r="Q1689" s="184"/>
      <c r="R1689" s="184"/>
      <c r="S1689" s="175"/>
      <c r="T1689" s="175"/>
      <c r="U1689" s="175"/>
      <c r="V1689" s="175"/>
      <c r="W1689" s="175"/>
      <c r="X1689" s="175"/>
      <c r="Y1689" s="175"/>
      <c r="Z1689" s="175"/>
      <c r="AA1689" s="175"/>
      <c r="AB1689" s="175"/>
      <c r="AC1689" s="175"/>
      <c r="AD1689" s="330"/>
      <c r="AE1689" s="330"/>
      <c r="AF1689" s="330"/>
      <c r="AG1689" s="330"/>
      <c r="AH1689" s="330"/>
      <c r="AI1689" s="173"/>
      <c r="AJ1689" s="173"/>
      <c r="AK1689" s="173"/>
      <c r="AL1689" s="173"/>
      <c r="AM1689" s="330"/>
      <c r="AN1689" s="330"/>
      <c r="AO1689" s="194"/>
      <c r="AP1689" s="330"/>
      <c r="AQ1689" s="330"/>
    </row>
    <row r="1690" spans="2:43">
      <c r="B1690" s="330"/>
      <c r="C1690" s="330"/>
      <c r="D1690" s="330"/>
      <c r="E1690" s="330"/>
      <c r="F1690" s="330"/>
      <c r="G1690" s="330"/>
      <c r="H1690" s="330"/>
      <c r="I1690" s="330"/>
      <c r="J1690" s="330"/>
      <c r="K1690" s="196"/>
      <c r="L1690" s="1118"/>
      <c r="M1690" s="1119"/>
      <c r="N1690" s="1118"/>
      <c r="O1690" s="1119"/>
      <c r="P1690" s="184"/>
      <c r="Q1690" s="184"/>
      <c r="R1690" s="184"/>
      <c r="S1690" s="175"/>
      <c r="T1690" s="175"/>
      <c r="U1690" s="175"/>
      <c r="V1690" s="175"/>
      <c r="W1690" s="175"/>
      <c r="X1690" s="175"/>
      <c r="Y1690" s="175"/>
      <c r="Z1690" s="175"/>
      <c r="AA1690" s="175"/>
      <c r="AB1690" s="175"/>
      <c r="AC1690" s="175"/>
      <c r="AD1690" s="330"/>
      <c r="AE1690" s="330"/>
      <c r="AF1690" s="330"/>
      <c r="AG1690" s="330"/>
      <c r="AH1690" s="330"/>
      <c r="AI1690" s="173"/>
      <c r="AJ1690" s="173"/>
      <c r="AK1690" s="173"/>
      <c r="AL1690" s="173"/>
      <c r="AM1690" s="330"/>
      <c r="AN1690" s="330"/>
      <c r="AO1690" s="194"/>
      <c r="AP1690" s="330"/>
      <c r="AQ1690" s="330"/>
    </row>
    <row r="1691" spans="2:43">
      <c r="B1691" s="330"/>
      <c r="C1691" s="330"/>
      <c r="D1691" s="330"/>
      <c r="E1691" s="330"/>
      <c r="F1691" s="330"/>
      <c r="G1691" s="330"/>
      <c r="H1691" s="330"/>
      <c r="I1691" s="330"/>
      <c r="J1691" s="330"/>
      <c r="K1691" s="196"/>
      <c r="L1691" s="1118"/>
      <c r="M1691" s="1119"/>
      <c r="N1691" s="1118"/>
      <c r="O1691" s="1119"/>
      <c r="P1691" s="184"/>
      <c r="Q1691" s="184"/>
      <c r="R1691" s="184"/>
      <c r="S1691" s="175"/>
      <c r="T1691" s="175"/>
      <c r="U1691" s="175"/>
      <c r="V1691" s="175"/>
      <c r="W1691" s="175"/>
      <c r="X1691" s="175"/>
      <c r="Y1691" s="175"/>
      <c r="Z1691" s="175"/>
      <c r="AA1691" s="175"/>
      <c r="AB1691" s="175"/>
      <c r="AC1691" s="175"/>
      <c r="AD1691" s="330"/>
      <c r="AE1691" s="330"/>
      <c r="AF1691" s="330"/>
      <c r="AG1691" s="330"/>
      <c r="AH1691" s="330"/>
      <c r="AI1691" s="173"/>
      <c r="AJ1691" s="173"/>
      <c r="AK1691" s="173"/>
      <c r="AL1691" s="173"/>
      <c r="AM1691" s="330"/>
      <c r="AN1691" s="330"/>
      <c r="AO1691" s="194"/>
      <c r="AP1691" s="330"/>
      <c r="AQ1691" s="330"/>
    </row>
    <row r="1692" spans="2:43">
      <c r="B1692" s="330"/>
      <c r="C1692" s="330"/>
      <c r="D1692" s="330"/>
      <c r="E1692" s="330"/>
      <c r="F1692" s="330"/>
      <c r="G1692" s="330"/>
      <c r="H1692" s="330"/>
      <c r="I1692" s="330"/>
      <c r="J1692" s="330"/>
      <c r="K1692" s="196"/>
      <c r="L1692" s="1118"/>
      <c r="M1692" s="1119"/>
      <c r="N1692" s="1118"/>
      <c r="O1692" s="1119"/>
      <c r="P1692" s="184"/>
      <c r="Q1692" s="184"/>
      <c r="R1692" s="184"/>
      <c r="S1692" s="175"/>
      <c r="T1692" s="175"/>
      <c r="U1692" s="175"/>
      <c r="V1692" s="175"/>
      <c r="W1692" s="175"/>
      <c r="X1692" s="175"/>
      <c r="Y1692" s="175"/>
      <c r="Z1692" s="175"/>
      <c r="AA1692" s="175"/>
      <c r="AB1692" s="175"/>
      <c r="AC1692" s="175"/>
      <c r="AD1692" s="330"/>
      <c r="AE1692" s="330"/>
      <c r="AF1692" s="330"/>
      <c r="AG1692" s="330"/>
      <c r="AH1692" s="330"/>
      <c r="AI1692" s="173"/>
      <c r="AJ1692" s="173"/>
      <c r="AK1692" s="173"/>
      <c r="AL1692" s="173"/>
      <c r="AM1692" s="330"/>
      <c r="AN1692" s="330"/>
      <c r="AO1692" s="194"/>
      <c r="AP1692" s="330"/>
      <c r="AQ1692" s="330"/>
    </row>
    <row r="1693" spans="2:43">
      <c r="B1693" s="330"/>
      <c r="C1693" s="330"/>
      <c r="D1693" s="330"/>
      <c r="E1693" s="330"/>
      <c r="F1693" s="330"/>
      <c r="G1693" s="330"/>
      <c r="H1693" s="330"/>
      <c r="I1693" s="330"/>
      <c r="J1693" s="330"/>
      <c r="K1693" s="196"/>
      <c r="L1693" s="1118"/>
      <c r="M1693" s="1119"/>
      <c r="N1693" s="1118"/>
      <c r="O1693" s="1119"/>
      <c r="P1693" s="184"/>
      <c r="Q1693" s="184"/>
      <c r="R1693" s="184"/>
      <c r="S1693" s="175"/>
      <c r="T1693" s="175"/>
      <c r="U1693" s="175"/>
      <c r="V1693" s="175"/>
      <c r="W1693" s="175"/>
      <c r="X1693" s="175"/>
      <c r="Y1693" s="175"/>
      <c r="Z1693" s="175"/>
      <c r="AA1693" s="175"/>
      <c r="AB1693" s="175"/>
      <c r="AC1693" s="175"/>
      <c r="AD1693" s="330"/>
      <c r="AE1693" s="330"/>
      <c r="AF1693" s="330"/>
      <c r="AG1693" s="330"/>
      <c r="AH1693" s="330"/>
      <c r="AI1693" s="173"/>
      <c r="AJ1693" s="173"/>
      <c r="AK1693" s="173"/>
      <c r="AL1693" s="173"/>
      <c r="AM1693" s="330"/>
      <c r="AN1693" s="330"/>
      <c r="AO1693" s="194"/>
      <c r="AP1693" s="330"/>
      <c r="AQ1693" s="330"/>
    </row>
    <row r="1694" spans="2:43">
      <c r="B1694" s="330"/>
      <c r="C1694" s="330"/>
      <c r="D1694" s="330"/>
      <c r="E1694" s="330"/>
      <c r="F1694" s="330"/>
      <c r="G1694" s="330"/>
      <c r="H1694" s="330"/>
      <c r="I1694" s="330"/>
      <c r="J1694" s="330"/>
      <c r="K1694" s="196"/>
      <c r="L1694" s="1118"/>
      <c r="M1694" s="1119"/>
      <c r="N1694" s="1118"/>
      <c r="O1694" s="1119"/>
      <c r="P1694" s="184"/>
      <c r="Q1694" s="184"/>
      <c r="R1694" s="184"/>
      <c r="S1694" s="175"/>
      <c r="T1694" s="175"/>
      <c r="U1694" s="175"/>
      <c r="V1694" s="175"/>
      <c r="W1694" s="175"/>
      <c r="X1694" s="175"/>
      <c r="Y1694" s="175"/>
      <c r="Z1694" s="175"/>
      <c r="AA1694" s="175"/>
      <c r="AB1694" s="175"/>
      <c r="AC1694" s="175"/>
      <c r="AD1694" s="330"/>
      <c r="AE1694" s="330"/>
      <c r="AF1694" s="330"/>
      <c r="AG1694" s="330"/>
      <c r="AH1694" s="330"/>
      <c r="AI1694" s="173"/>
      <c r="AJ1694" s="173"/>
      <c r="AK1694" s="173"/>
      <c r="AL1694" s="173"/>
      <c r="AM1694" s="330"/>
      <c r="AN1694" s="330"/>
      <c r="AO1694" s="194"/>
      <c r="AP1694" s="330"/>
      <c r="AQ1694" s="330"/>
    </row>
    <row r="1695" spans="2:43">
      <c r="B1695" s="330"/>
      <c r="C1695" s="330"/>
      <c r="D1695" s="330"/>
      <c r="E1695" s="330"/>
      <c r="F1695" s="330"/>
      <c r="G1695" s="330"/>
      <c r="H1695" s="330"/>
      <c r="I1695" s="330"/>
      <c r="J1695" s="330"/>
      <c r="K1695" s="196"/>
      <c r="L1695" s="1118"/>
      <c r="M1695" s="1119"/>
      <c r="N1695" s="1118"/>
      <c r="O1695" s="1119"/>
      <c r="P1695" s="184"/>
      <c r="Q1695" s="184"/>
      <c r="R1695" s="184"/>
      <c r="S1695" s="175"/>
      <c r="T1695" s="175"/>
      <c r="U1695" s="175"/>
      <c r="V1695" s="175"/>
      <c r="W1695" s="175"/>
      <c r="X1695" s="175"/>
      <c r="Y1695" s="175"/>
      <c r="Z1695" s="175"/>
      <c r="AA1695" s="175"/>
      <c r="AB1695" s="175"/>
      <c r="AC1695" s="175"/>
      <c r="AD1695" s="330"/>
      <c r="AE1695" s="330"/>
      <c r="AF1695" s="330"/>
      <c r="AG1695" s="330"/>
      <c r="AH1695" s="330"/>
      <c r="AI1695" s="173"/>
      <c r="AJ1695" s="173"/>
      <c r="AK1695" s="173"/>
      <c r="AL1695" s="173"/>
      <c r="AM1695" s="330"/>
      <c r="AN1695" s="330"/>
      <c r="AO1695" s="194"/>
      <c r="AP1695" s="330"/>
      <c r="AQ1695" s="330"/>
    </row>
    <row r="1696" spans="2:43">
      <c r="B1696" s="330"/>
      <c r="C1696" s="330"/>
      <c r="D1696" s="330"/>
      <c r="E1696" s="330"/>
      <c r="F1696" s="330"/>
      <c r="G1696" s="330"/>
      <c r="H1696" s="330"/>
      <c r="I1696" s="330"/>
      <c r="J1696" s="330"/>
      <c r="K1696" s="196"/>
      <c r="L1696" s="1118"/>
      <c r="M1696" s="1119"/>
      <c r="N1696" s="1118"/>
      <c r="O1696" s="1119"/>
      <c r="P1696" s="184"/>
      <c r="Q1696" s="184"/>
      <c r="R1696" s="184"/>
      <c r="S1696" s="175"/>
      <c r="T1696" s="175"/>
      <c r="U1696" s="175"/>
      <c r="V1696" s="175"/>
      <c r="W1696" s="175"/>
      <c r="X1696" s="175"/>
      <c r="Y1696" s="175"/>
      <c r="Z1696" s="175"/>
      <c r="AA1696" s="175"/>
      <c r="AB1696" s="175"/>
      <c r="AC1696" s="175"/>
      <c r="AD1696" s="330"/>
      <c r="AE1696" s="330"/>
      <c r="AF1696" s="330"/>
      <c r="AG1696" s="330"/>
      <c r="AH1696" s="330"/>
      <c r="AI1696" s="173"/>
      <c r="AJ1696" s="173"/>
      <c r="AK1696" s="173"/>
      <c r="AL1696" s="173"/>
      <c r="AM1696" s="330"/>
      <c r="AN1696" s="330"/>
      <c r="AO1696" s="194"/>
      <c r="AP1696" s="330"/>
      <c r="AQ1696" s="330"/>
    </row>
    <row r="1697" spans="2:43">
      <c r="B1697" s="330"/>
      <c r="C1697" s="330"/>
      <c r="D1697" s="330"/>
      <c r="E1697" s="330"/>
      <c r="F1697" s="330"/>
      <c r="G1697" s="330"/>
      <c r="H1697" s="330"/>
      <c r="I1697" s="330"/>
      <c r="J1697" s="330"/>
      <c r="K1697" s="196"/>
      <c r="L1697" s="1118"/>
      <c r="M1697" s="1119"/>
      <c r="N1697" s="1118"/>
      <c r="O1697" s="1119"/>
      <c r="P1697" s="184"/>
      <c r="Q1697" s="184"/>
      <c r="R1697" s="184"/>
      <c r="S1697" s="175"/>
      <c r="T1697" s="175"/>
      <c r="U1697" s="175"/>
      <c r="V1697" s="175"/>
      <c r="W1697" s="175"/>
      <c r="X1697" s="175"/>
      <c r="Y1697" s="175"/>
      <c r="Z1697" s="175"/>
      <c r="AA1697" s="175"/>
      <c r="AB1697" s="175"/>
      <c r="AC1697" s="175"/>
      <c r="AD1697" s="330"/>
      <c r="AE1697" s="330"/>
      <c r="AF1697" s="330"/>
      <c r="AG1697" s="330"/>
      <c r="AH1697" s="330"/>
      <c r="AI1697" s="173"/>
      <c r="AJ1697" s="173"/>
      <c r="AK1697" s="173"/>
      <c r="AL1697" s="173"/>
      <c r="AM1697" s="330"/>
      <c r="AN1697" s="330"/>
      <c r="AO1697" s="194"/>
      <c r="AP1697" s="330"/>
      <c r="AQ1697" s="330"/>
    </row>
    <row r="1698" spans="2:43">
      <c r="B1698" s="330"/>
      <c r="C1698" s="330"/>
      <c r="D1698" s="330"/>
      <c r="E1698" s="330"/>
      <c r="F1698" s="330"/>
      <c r="G1698" s="330"/>
      <c r="H1698" s="330"/>
      <c r="I1698" s="330"/>
      <c r="J1698" s="330"/>
      <c r="K1698" s="196"/>
      <c r="L1698" s="1118"/>
      <c r="M1698" s="1119"/>
      <c r="N1698" s="1118"/>
      <c r="O1698" s="1119"/>
      <c r="P1698" s="184"/>
      <c r="Q1698" s="184"/>
      <c r="R1698" s="184"/>
      <c r="S1698" s="175"/>
      <c r="T1698" s="175"/>
      <c r="U1698" s="175"/>
      <c r="V1698" s="175"/>
      <c r="W1698" s="175"/>
      <c r="X1698" s="175"/>
      <c r="Y1698" s="175"/>
      <c r="Z1698" s="175"/>
      <c r="AA1698" s="175"/>
      <c r="AB1698" s="175"/>
      <c r="AC1698" s="175"/>
      <c r="AD1698" s="330"/>
      <c r="AE1698" s="330"/>
      <c r="AF1698" s="330"/>
      <c r="AG1698" s="330"/>
      <c r="AH1698" s="330"/>
      <c r="AI1698" s="173"/>
      <c r="AJ1698" s="173"/>
      <c r="AK1698" s="173"/>
      <c r="AL1698" s="173"/>
      <c r="AM1698" s="330"/>
      <c r="AN1698" s="330"/>
      <c r="AO1698" s="194"/>
      <c r="AP1698" s="330"/>
      <c r="AQ1698" s="330"/>
    </row>
    <row r="1699" spans="2:43">
      <c r="B1699" s="330"/>
      <c r="C1699" s="330"/>
      <c r="D1699" s="330"/>
      <c r="E1699" s="330"/>
      <c r="F1699" s="330"/>
      <c r="G1699" s="330"/>
      <c r="H1699" s="330"/>
      <c r="I1699" s="330"/>
      <c r="J1699" s="330"/>
      <c r="K1699" s="196"/>
      <c r="L1699" s="1118"/>
      <c r="M1699" s="1119"/>
      <c r="N1699" s="1118"/>
      <c r="O1699" s="1119"/>
      <c r="P1699" s="184"/>
      <c r="Q1699" s="184"/>
      <c r="R1699" s="184"/>
      <c r="S1699" s="175"/>
      <c r="T1699" s="175"/>
      <c r="U1699" s="175"/>
      <c r="V1699" s="175"/>
      <c r="W1699" s="175"/>
      <c r="X1699" s="175"/>
      <c r="Y1699" s="175"/>
      <c r="Z1699" s="175"/>
      <c r="AA1699" s="175"/>
      <c r="AB1699" s="175"/>
      <c r="AC1699" s="175"/>
      <c r="AD1699" s="330"/>
      <c r="AE1699" s="330"/>
      <c r="AF1699" s="330"/>
      <c r="AG1699" s="330"/>
      <c r="AH1699" s="330"/>
      <c r="AI1699" s="173"/>
      <c r="AJ1699" s="173"/>
      <c r="AK1699" s="173"/>
      <c r="AL1699" s="173"/>
      <c r="AM1699" s="330"/>
      <c r="AN1699" s="330"/>
      <c r="AO1699" s="194"/>
      <c r="AP1699" s="330"/>
      <c r="AQ1699" s="330"/>
    </row>
    <row r="1700" spans="2:43">
      <c r="B1700" s="330"/>
      <c r="C1700" s="330"/>
      <c r="D1700" s="330"/>
      <c r="E1700" s="330"/>
      <c r="F1700" s="330"/>
      <c r="G1700" s="330"/>
      <c r="H1700" s="330"/>
      <c r="I1700" s="330"/>
      <c r="J1700" s="330"/>
      <c r="K1700" s="196"/>
      <c r="L1700" s="1118"/>
      <c r="M1700" s="1119"/>
      <c r="N1700" s="1118"/>
      <c r="O1700" s="1119"/>
      <c r="P1700" s="184"/>
      <c r="Q1700" s="184"/>
      <c r="R1700" s="184"/>
      <c r="S1700" s="175"/>
      <c r="T1700" s="175"/>
      <c r="U1700" s="175"/>
      <c r="V1700" s="175"/>
      <c r="W1700" s="175"/>
      <c r="X1700" s="175"/>
      <c r="Y1700" s="175"/>
      <c r="Z1700" s="175"/>
      <c r="AA1700" s="175"/>
      <c r="AB1700" s="175"/>
      <c r="AC1700" s="175"/>
      <c r="AD1700" s="330"/>
      <c r="AE1700" s="330"/>
      <c r="AF1700" s="330"/>
      <c r="AG1700" s="330"/>
      <c r="AH1700" s="330"/>
      <c r="AI1700" s="173"/>
      <c r="AJ1700" s="173"/>
      <c r="AK1700" s="173"/>
      <c r="AL1700" s="173"/>
      <c r="AM1700" s="330"/>
      <c r="AN1700" s="330"/>
      <c r="AO1700" s="194"/>
      <c r="AP1700" s="330"/>
      <c r="AQ1700" s="330"/>
    </row>
    <row r="1701" spans="2:43">
      <c r="B1701" s="330"/>
      <c r="C1701" s="330"/>
      <c r="D1701" s="330"/>
      <c r="E1701" s="330"/>
      <c r="F1701" s="330"/>
      <c r="G1701" s="330"/>
      <c r="H1701" s="330"/>
      <c r="I1701" s="330"/>
      <c r="J1701" s="330"/>
      <c r="K1701" s="196"/>
      <c r="L1701" s="1118"/>
      <c r="M1701" s="1119"/>
      <c r="N1701" s="1118"/>
      <c r="O1701" s="1119"/>
      <c r="P1701" s="184"/>
      <c r="Q1701" s="184"/>
      <c r="R1701" s="184"/>
      <c r="S1701" s="175"/>
      <c r="T1701" s="175"/>
      <c r="U1701" s="175"/>
      <c r="V1701" s="175"/>
      <c r="W1701" s="175"/>
      <c r="X1701" s="175"/>
      <c r="Y1701" s="175"/>
      <c r="Z1701" s="175"/>
      <c r="AA1701" s="175"/>
      <c r="AB1701" s="175"/>
      <c r="AC1701" s="175"/>
      <c r="AD1701" s="330"/>
      <c r="AE1701" s="330"/>
      <c r="AF1701" s="330"/>
      <c r="AG1701" s="330"/>
      <c r="AH1701" s="330"/>
      <c r="AI1701" s="173"/>
      <c r="AJ1701" s="173"/>
      <c r="AK1701" s="173"/>
      <c r="AL1701" s="173"/>
      <c r="AM1701" s="330"/>
      <c r="AN1701" s="330"/>
      <c r="AO1701" s="194"/>
      <c r="AP1701" s="330"/>
      <c r="AQ1701" s="330"/>
    </row>
    <row r="1702" spans="2:43">
      <c r="B1702" s="330"/>
      <c r="C1702" s="330"/>
      <c r="D1702" s="330"/>
      <c r="E1702" s="330"/>
      <c r="F1702" s="330"/>
      <c r="G1702" s="330"/>
      <c r="H1702" s="330"/>
      <c r="I1702" s="330"/>
      <c r="J1702" s="330"/>
      <c r="K1702" s="196"/>
      <c r="L1702" s="1118"/>
      <c r="M1702" s="1119"/>
      <c r="N1702" s="1118"/>
      <c r="O1702" s="1119"/>
      <c r="P1702" s="184"/>
      <c r="Q1702" s="184"/>
      <c r="R1702" s="184"/>
      <c r="S1702" s="175"/>
      <c r="T1702" s="175"/>
      <c r="U1702" s="175"/>
      <c r="V1702" s="175"/>
      <c r="W1702" s="175"/>
      <c r="X1702" s="175"/>
      <c r="Y1702" s="175"/>
      <c r="Z1702" s="175"/>
      <c r="AA1702" s="175"/>
      <c r="AB1702" s="175"/>
      <c r="AC1702" s="175"/>
      <c r="AD1702" s="330"/>
      <c r="AE1702" s="330"/>
      <c r="AF1702" s="330"/>
      <c r="AG1702" s="330"/>
      <c r="AH1702" s="330"/>
      <c r="AI1702" s="173"/>
      <c r="AJ1702" s="173"/>
      <c r="AK1702" s="173"/>
      <c r="AL1702" s="173"/>
      <c r="AM1702" s="330"/>
      <c r="AN1702" s="330"/>
      <c r="AO1702" s="194"/>
      <c r="AP1702" s="330"/>
      <c r="AQ1702" s="330"/>
    </row>
    <row r="1703" spans="2:43">
      <c r="B1703" s="330"/>
      <c r="C1703" s="330"/>
      <c r="D1703" s="330"/>
      <c r="E1703" s="330"/>
      <c r="F1703" s="330"/>
      <c r="G1703" s="330"/>
      <c r="H1703" s="330"/>
      <c r="I1703" s="330"/>
      <c r="J1703" s="330"/>
      <c r="K1703" s="196"/>
      <c r="L1703" s="1118"/>
      <c r="M1703" s="1119"/>
      <c r="N1703" s="1118"/>
      <c r="O1703" s="1119"/>
      <c r="P1703" s="184"/>
      <c r="Q1703" s="184"/>
      <c r="R1703" s="184"/>
      <c r="S1703" s="175"/>
      <c r="T1703" s="175"/>
      <c r="U1703" s="175"/>
      <c r="V1703" s="175"/>
      <c r="W1703" s="175"/>
      <c r="X1703" s="175"/>
      <c r="Y1703" s="175"/>
      <c r="Z1703" s="175"/>
      <c r="AA1703" s="175"/>
      <c r="AB1703" s="175"/>
      <c r="AC1703" s="175"/>
      <c r="AD1703" s="330"/>
      <c r="AE1703" s="330"/>
      <c r="AF1703" s="330"/>
      <c r="AG1703" s="330"/>
      <c r="AH1703" s="330"/>
      <c r="AI1703" s="173"/>
      <c r="AJ1703" s="173"/>
      <c r="AK1703" s="173"/>
      <c r="AL1703" s="173"/>
      <c r="AM1703" s="330"/>
      <c r="AN1703" s="330"/>
      <c r="AO1703" s="194"/>
      <c r="AP1703" s="330"/>
      <c r="AQ1703" s="330"/>
    </row>
    <row r="1704" spans="2:43">
      <c r="B1704" s="330"/>
      <c r="C1704" s="330"/>
      <c r="D1704" s="330"/>
      <c r="E1704" s="330"/>
      <c r="F1704" s="330"/>
      <c r="G1704" s="330"/>
      <c r="H1704" s="330"/>
      <c r="I1704" s="330"/>
      <c r="J1704" s="330"/>
      <c r="K1704" s="196"/>
      <c r="L1704" s="1118"/>
      <c r="M1704" s="1119"/>
      <c r="N1704" s="1118"/>
      <c r="O1704" s="1119"/>
      <c r="P1704" s="184"/>
      <c r="Q1704" s="184"/>
      <c r="R1704" s="184"/>
      <c r="S1704" s="175"/>
      <c r="T1704" s="175"/>
      <c r="U1704" s="175"/>
      <c r="V1704" s="175"/>
      <c r="W1704" s="175"/>
      <c r="X1704" s="175"/>
      <c r="Y1704" s="175"/>
      <c r="Z1704" s="175"/>
      <c r="AA1704" s="175"/>
      <c r="AB1704" s="175"/>
      <c r="AC1704" s="175"/>
      <c r="AD1704" s="330"/>
      <c r="AE1704" s="330"/>
      <c r="AF1704" s="330"/>
      <c r="AG1704" s="330"/>
      <c r="AH1704" s="330"/>
      <c r="AI1704" s="173"/>
      <c r="AJ1704" s="173"/>
      <c r="AK1704" s="173"/>
      <c r="AL1704" s="173"/>
      <c r="AM1704" s="330"/>
      <c r="AN1704" s="330"/>
      <c r="AO1704" s="194"/>
      <c r="AP1704" s="330"/>
      <c r="AQ1704" s="330"/>
    </row>
    <row r="1705" spans="2:43">
      <c r="B1705" s="330"/>
      <c r="C1705" s="330"/>
      <c r="D1705" s="330"/>
      <c r="E1705" s="330"/>
      <c r="F1705" s="330"/>
      <c r="G1705" s="330"/>
      <c r="H1705" s="330"/>
      <c r="I1705" s="330"/>
      <c r="J1705" s="330"/>
      <c r="K1705" s="196"/>
      <c r="L1705" s="1118"/>
      <c r="M1705" s="1119"/>
      <c r="N1705" s="1118"/>
      <c r="O1705" s="1119"/>
      <c r="P1705" s="184"/>
      <c r="Q1705" s="184"/>
      <c r="R1705" s="184"/>
      <c r="S1705" s="175"/>
      <c r="T1705" s="175"/>
      <c r="U1705" s="175"/>
      <c r="V1705" s="175"/>
      <c r="W1705" s="175"/>
      <c r="X1705" s="175"/>
      <c r="Y1705" s="175"/>
      <c r="Z1705" s="175"/>
      <c r="AA1705" s="175"/>
      <c r="AB1705" s="175"/>
      <c r="AC1705" s="175"/>
      <c r="AD1705" s="330"/>
      <c r="AE1705" s="330"/>
      <c r="AF1705" s="330"/>
      <c r="AG1705" s="330"/>
      <c r="AH1705" s="330"/>
      <c r="AI1705" s="173"/>
      <c r="AJ1705" s="173"/>
      <c r="AK1705" s="173"/>
      <c r="AL1705" s="173"/>
      <c r="AM1705" s="330"/>
      <c r="AN1705" s="330"/>
      <c r="AO1705" s="194"/>
      <c r="AP1705" s="330"/>
      <c r="AQ1705" s="330"/>
    </row>
    <row r="1706" spans="2:43">
      <c r="B1706" s="330"/>
      <c r="C1706" s="330"/>
      <c r="D1706" s="330"/>
      <c r="E1706" s="330"/>
      <c r="F1706" s="330"/>
      <c r="G1706" s="330"/>
      <c r="H1706" s="330"/>
      <c r="I1706" s="330"/>
      <c r="J1706" s="330"/>
      <c r="K1706" s="196"/>
      <c r="L1706" s="1118"/>
      <c r="M1706" s="1119"/>
      <c r="N1706" s="1118"/>
      <c r="O1706" s="1119"/>
      <c r="P1706" s="184"/>
      <c r="Q1706" s="184"/>
      <c r="R1706" s="184"/>
      <c r="S1706" s="175"/>
      <c r="T1706" s="175"/>
      <c r="U1706" s="175"/>
      <c r="V1706" s="175"/>
      <c r="W1706" s="175"/>
      <c r="X1706" s="175"/>
      <c r="Y1706" s="175"/>
      <c r="Z1706" s="175"/>
      <c r="AA1706" s="175"/>
      <c r="AB1706" s="175"/>
      <c r="AC1706" s="175"/>
      <c r="AD1706" s="330"/>
      <c r="AE1706" s="330"/>
      <c r="AF1706" s="330"/>
      <c r="AG1706" s="330"/>
      <c r="AH1706" s="330"/>
      <c r="AI1706" s="173"/>
      <c r="AJ1706" s="173"/>
      <c r="AK1706" s="173"/>
      <c r="AL1706" s="173"/>
      <c r="AM1706" s="330"/>
      <c r="AN1706" s="330"/>
      <c r="AO1706" s="194"/>
      <c r="AP1706" s="330"/>
      <c r="AQ1706" s="330"/>
    </row>
    <row r="1707" spans="2:43">
      <c r="B1707" s="330"/>
      <c r="C1707" s="330"/>
      <c r="D1707" s="330"/>
      <c r="E1707" s="330"/>
      <c r="F1707" s="330"/>
      <c r="G1707" s="330"/>
      <c r="H1707" s="330"/>
      <c r="I1707" s="330"/>
      <c r="J1707" s="330"/>
      <c r="K1707" s="196"/>
      <c r="L1707" s="1118"/>
      <c r="M1707" s="1119"/>
      <c r="N1707" s="1118"/>
      <c r="O1707" s="1119"/>
      <c r="P1707" s="184"/>
      <c r="Q1707" s="184"/>
      <c r="R1707" s="184"/>
      <c r="S1707" s="175"/>
      <c r="T1707" s="175"/>
      <c r="U1707" s="175"/>
      <c r="V1707" s="175"/>
      <c r="W1707" s="175"/>
      <c r="X1707" s="175"/>
      <c r="Y1707" s="175"/>
      <c r="Z1707" s="175"/>
      <c r="AA1707" s="175"/>
      <c r="AB1707" s="175"/>
      <c r="AC1707" s="175"/>
      <c r="AD1707" s="330"/>
      <c r="AE1707" s="330"/>
      <c r="AF1707" s="330"/>
      <c r="AG1707" s="330"/>
      <c r="AH1707" s="330"/>
      <c r="AI1707" s="173"/>
      <c r="AJ1707" s="173"/>
      <c r="AK1707" s="173"/>
      <c r="AL1707" s="173"/>
      <c r="AM1707" s="330"/>
      <c r="AN1707" s="330"/>
      <c r="AO1707" s="194"/>
      <c r="AP1707" s="330"/>
      <c r="AQ1707" s="330"/>
    </row>
    <row r="1708" spans="2:43">
      <c r="B1708" s="330"/>
      <c r="C1708" s="330"/>
      <c r="D1708" s="330"/>
      <c r="E1708" s="330"/>
      <c r="F1708" s="330"/>
      <c r="G1708" s="330"/>
      <c r="H1708" s="330"/>
      <c r="I1708" s="330"/>
      <c r="J1708" s="330"/>
      <c r="K1708" s="196"/>
      <c r="L1708" s="1118"/>
      <c r="M1708" s="1119"/>
      <c r="N1708" s="1118"/>
      <c r="O1708" s="1119"/>
      <c r="P1708" s="184"/>
      <c r="Q1708" s="184"/>
      <c r="R1708" s="184"/>
      <c r="S1708" s="175"/>
      <c r="T1708" s="175"/>
      <c r="U1708" s="175"/>
      <c r="V1708" s="175"/>
      <c r="W1708" s="175"/>
      <c r="X1708" s="175"/>
      <c r="Y1708" s="175"/>
      <c r="Z1708" s="175"/>
      <c r="AA1708" s="175"/>
      <c r="AB1708" s="175"/>
      <c r="AC1708" s="175"/>
      <c r="AD1708" s="330"/>
      <c r="AE1708" s="330"/>
      <c r="AF1708" s="330"/>
      <c r="AG1708" s="330"/>
      <c r="AH1708" s="330"/>
      <c r="AI1708" s="173"/>
      <c r="AJ1708" s="173"/>
      <c r="AK1708" s="173"/>
      <c r="AL1708" s="173"/>
      <c r="AM1708" s="330"/>
      <c r="AN1708" s="330"/>
      <c r="AO1708" s="194"/>
      <c r="AP1708" s="330"/>
      <c r="AQ1708" s="330"/>
    </row>
    <row r="1709" spans="2:43">
      <c r="B1709" s="330"/>
      <c r="C1709" s="330"/>
      <c r="D1709" s="330"/>
      <c r="E1709" s="330"/>
      <c r="F1709" s="330"/>
      <c r="G1709" s="330"/>
      <c r="H1709" s="330"/>
      <c r="I1709" s="330"/>
      <c r="J1709" s="330"/>
      <c r="K1709" s="196"/>
      <c r="L1709" s="1118"/>
      <c r="M1709" s="1119"/>
      <c r="N1709" s="1118"/>
      <c r="O1709" s="1119"/>
      <c r="P1709" s="184"/>
      <c r="Q1709" s="184"/>
      <c r="R1709" s="184"/>
      <c r="S1709" s="175"/>
      <c r="T1709" s="175"/>
      <c r="U1709" s="175"/>
      <c r="V1709" s="175"/>
      <c r="W1709" s="175"/>
      <c r="X1709" s="175"/>
      <c r="Y1709" s="175"/>
      <c r="Z1709" s="175"/>
      <c r="AA1709" s="175"/>
      <c r="AB1709" s="175"/>
      <c r="AC1709" s="175"/>
      <c r="AD1709" s="330"/>
      <c r="AE1709" s="330"/>
      <c r="AF1709" s="330"/>
      <c r="AG1709" s="330"/>
      <c r="AH1709" s="330"/>
      <c r="AI1709" s="173"/>
      <c r="AJ1709" s="173"/>
      <c r="AK1709" s="173"/>
      <c r="AL1709" s="173"/>
      <c r="AM1709" s="330"/>
      <c r="AN1709" s="330"/>
      <c r="AO1709" s="194"/>
      <c r="AP1709" s="330"/>
      <c r="AQ1709" s="330"/>
    </row>
    <row r="1710" spans="2:43">
      <c r="B1710" s="330"/>
      <c r="C1710" s="330"/>
      <c r="D1710" s="330"/>
      <c r="E1710" s="330"/>
      <c r="F1710" s="330"/>
      <c r="G1710" s="330"/>
      <c r="H1710" s="330"/>
      <c r="I1710" s="330"/>
      <c r="J1710" s="330"/>
      <c r="K1710" s="196"/>
      <c r="L1710" s="1118"/>
      <c r="M1710" s="1119"/>
      <c r="N1710" s="1118"/>
      <c r="O1710" s="1119"/>
      <c r="P1710" s="184"/>
      <c r="Q1710" s="184"/>
      <c r="R1710" s="184"/>
      <c r="S1710" s="175"/>
      <c r="T1710" s="175"/>
      <c r="U1710" s="175"/>
      <c r="V1710" s="175"/>
      <c r="W1710" s="175"/>
      <c r="X1710" s="175"/>
      <c r="Y1710" s="175"/>
      <c r="Z1710" s="175"/>
      <c r="AA1710" s="175"/>
      <c r="AB1710" s="175"/>
      <c r="AC1710" s="175"/>
      <c r="AD1710" s="330"/>
      <c r="AE1710" s="330"/>
      <c r="AF1710" s="330"/>
      <c r="AG1710" s="330"/>
      <c r="AH1710" s="330"/>
      <c r="AI1710" s="173"/>
      <c r="AJ1710" s="173"/>
      <c r="AK1710" s="173"/>
      <c r="AL1710" s="173"/>
      <c r="AM1710" s="330"/>
      <c r="AN1710" s="330"/>
      <c r="AO1710" s="194"/>
      <c r="AP1710" s="330"/>
      <c r="AQ1710" s="330"/>
    </row>
    <row r="1711" spans="2:43">
      <c r="B1711" s="330"/>
      <c r="C1711" s="330"/>
      <c r="D1711" s="330"/>
      <c r="E1711" s="330"/>
      <c r="F1711" s="330"/>
      <c r="G1711" s="330"/>
      <c r="H1711" s="330"/>
      <c r="I1711" s="330"/>
      <c r="J1711" s="330"/>
      <c r="K1711" s="196"/>
      <c r="L1711" s="1118"/>
      <c r="M1711" s="1119"/>
      <c r="N1711" s="1118"/>
      <c r="O1711" s="1119"/>
      <c r="P1711" s="184"/>
      <c r="Q1711" s="184"/>
      <c r="R1711" s="184"/>
      <c r="S1711" s="175"/>
      <c r="T1711" s="175"/>
      <c r="U1711" s="175"/>
      <c r="V1711" s="175"/>
      <c r="W1711" s="175"/>
      <c r="X1711" s="175"/>
      <c r="Y1711" s="175"/>
      <c r="Z1711" s="175"/>
      <c r="AA1711" s="175"/>
      <c r="AB1711" s="175"/>
      <c r="AC1711" s="175"/>
      <c r="AD1711" s="330"/>
      <c r="AE1711" s="330"/>
      <c r="AF1711" s="330"/>
      <c r="AG1711" s="330"/>
      <c r="AH1711" s="330"/>
      <c r="AI1711" s="173"/>
      <c r="AJ1711" s="173"/>
      <c r="AK1711" s="173"/>
      <c r="AL1711" s="173"/>
      <c r="AM1711" s="330"/>
      <c r="AN1711" s="330"/>
      <c r="AO1711" s="194"/>
      <c r="AP1711" s="330"/>
      <c r="AQ1711" s="330"/>
    </row>
    <row r="1712" spans="2:43">
      <c r="B1712" s="330"/>
      <c r="C1712" s="330"/>
      <c r="D1712" s="330"/>
      <c r="E1712" s="330"/>
      <c r="F1712" s="330"/>
      <c r="G1712" s="330"/>
      <c r="H1712" s="330"/>
      <c r="I1712" s="330"/>
      <c r="J1712" s="330"/>
      <c r="K1712" s="196"/>
      <c r="L1712" s="1118"/>
      <c r="M1712" s="1119"/>
      <c r="N1712" s="1118"/>
      <c r="O1712" s="1119"/>
      <c r="P1712" s="184"/>
      <c r="Q1712" s="184"/>
      <c r="R1712" s="184"/>
      <c r="S1712" s="175"/>
      <c r="T1712" s="175"/>
      <c r="U1712" s="175"/>
      <c r="V1712" s="175"/>
      <c r="W1712" s="175"/>
      <c r="X1712" s="175"/>
      <c r="Y1712" s="175"/>
      <c r="Z1712" s="175"/>
      <c r="AA1712" s="175"/>
      <c r="AB1712" s="175"/>
      <c r="AC1712" s="175"/>
      <c r="AD1712" s="330"/>
      <c r="AE1712" s="330"/>
      <c r="AF1712" s="330"/>
      <c r="AG1712" s="330"/>
      <c r="AH1712" s="330"/>
      <c r="AI1712" s="173"/>
      <c r="AJ1712" s="173"/>
      <c r="AK1712" s="173"/>
      <c r="AL1712" s="173"/>
      <c r="AM1712" s="330"/>
      <c r="AN1712" s="330"/>
      <c r="AO1712" s="194"/>
      <c r="AP1712" s="330"/>
      <c r="AQ1712" s="330"/>
    </row>
    <row r="1713" spans="2:43">
      <c r="B1713" s="330"/>
      <c r="C1713" s="330"/>
      <c r="D1713" s="330"/>
      <c r="E1713" s="330"/>
      <c r="F1713" s="330"/>
      <c r="G1713" s="330"/>
      <c r="H1713" s="330"/>
      <c r="I1713" s="330"/>
      <c r="J1713" s="330"/>
      <c r="K1713" s="196"/>
      <c r="L1713" s="1118"/>
      <c r="M1713" s="1119"/>
      <c r="N1713" s="1118"/>
      <c r="O1713" s="1119"/>
      <c r="P1713" s="184"/>
      <c r="Q1713" s="184"/>
      <c r="R1713" s="184"/>
      <c r="S1713" s="175"/>
      <c r="T1713" s="175"/>
      <c r="U1713" s="175"/>
      <c r="V1713" s="175"/>
      <c r="W1713" s="175"/>
      <c r="X1713" s="175"/>
      <c r="Y1713" s="175"/>
      <c r="Z1713" s="175"/>
      <c r="AA1713" s="175"/>
      <c r="AB1713" s="175"/>
      <c r="AC1713" s="175"/>
      <c r="AD1713" s="330"/>
      <c r="AE1713" s="330"/>
      <c r="AF1713" s="330"/>
      <c r="AG1713" s="330"/>
      <c r="AH1713" s="330"/>
      <c r="AI1713" s="173"/>
      <c r="AJ1713" s="173"/>
      <c r="AK1713" s="173"/>
      <c r="AL1713" s="173"/>
      <c r="AM1713" s="330"/>
      <c r="AN1713" s="330"/>
      <c r="AO1713" s="194"/>
      <c r="AP1713" s="330"/>
      <c r="AQ1713" s="330"/>
    </row>
    <row r="1714" spans="2:43">
      <c r="B1714" s="330"/>
      <c r="C1714" s="330"/>
      <c r="D1714" s="330"/>
      <c r="E1714" s="330"/>
      <c r="F1714" s="330"/>
      <c r="G1714" s="330"/>
      <c r="H1714" s="330"/>
      <c r="I1714" s="330"/>
      <c r="J1714" s="330"/>
      <c r="K1714" s="196"/>
      <c r="L1714" s="1118"/>
      <c r="M1714" s="1119"/>
      <c r="N1714" s="1118"/>
      <c r="O1714" s="1119"/>
      <c r="P1714" s="184"/>
      <c r="Q1714" s="184"/>
      <c r="R1714" s="184"/>
      <c r="S1714" s="175"/>
      <c r="T1714" s="175"/>
      <c r="U1714" s="175"/>
      <c r="V1714" s="175"/>
      <c r="W1714" s="175"/>
      <c r="X1714" s="175"/>
      <c r="Y1714" s="175"/>
      <c r="Z1714" s="175"/>
      <c r="AA1714" s="175"/>
      <c r="AB1714" s="175"/>
      <c r="AC1714" s="175"/>
      <c r="AD1714" s="330"/>
      <c r="AE1714" s="330"/>
      <c r="AF1714" s="330"/>
      <c r="AG1714" s="330"/>
      <c r="AH1714" s="330"/>
      <c r="AI1714" s="173"/>
      <c r="AJ1714" s="173"/>
      <c r="AK1714" s="173"/>
      <c r="AL1714" s="173"/>
      <c r="AM1714" s="330"/>
      <c r="AN1714" s="330"/>
      <c r="AO1714" s="194"/>
      <c r="AP1714" s="330"/>
      <c r="AQ1714" s="330"/>
    </row>
    <row r="1715" spans="2:43">
      <c r="B1715" s="330"/>
      <c r="C1715" s="330"/>
      <c r="D1715" s="330"/>
      <c r="E1715" s="330"/>
      <c r="F1715" s="330"/>
      <c r="G1715" s="330"/>
      <c r="H1715" s="330"/>
      <c r="I1715" s="330"/>
      <c r="J1715" s="330"/>
      <c r="K1715" s="196"/>
      <c r="L1715" s="1118"/>
      <c r="M1715" s="1119"/>
      <c r="N1715" s="1118"/>
      <c r="O1715" s="1119"/>
      <c r="P1715" s="184"/>
      <c r="Q1715" s="184"/>
      <c r="R1715" s="184"/>
      <c r="S1715" s="175"/>
      <c r="T1715" s="175"/>
      <c r="U1715" s="175"/>
      <c r="V1715" s="175"/>
      <c r="W1715" s="175"/>
      <c r="X1715" s="175"/>
      <c r="Y1715" s="175"/>
      <c r="Z1715" s="175"/>
      <c r="AA1715" s="175"/>
      <c r="AB1715" s="175"/>
      <c r="AC1715" s="175"/>
      <c r="AD1715" s="330"/>
      <c r="AE1715" s="330"/>
      <c r="AF1715" s="330"/>
      <c r="AG1715" s="330"/>
      <c r="AH1715" s="330"/>
      <c r="AI1715" s="173"/>
      <c r="AJ1715" s="173"/>
      <c r="AK1715" s="173"/>
      <c r="AL1715" s="173"/>
      <c r="AM1715" s="330"/>
      <c r="AN1715" s="330"/>
      <c r="AO1715" s="194"/>
      <c r="AP1715" s="330"/>
      <c r="AQ1715" s="330"/>
    </row>
    <row r="1716" spans="2:43">
      <c r="B1716" s="330"/>
      <c r="C1716" s="330"/>
      <c r="D1716" s="330"/>
      <c r="E1716" s="330"/>
      <c r="F1716" s="330"/>
      <c r="G1716" s="330"/>
      <c r="H1716" s="330"/>
      <c r="I1716" s="330"/>
      <c r="J1716" s="330"/>
      <c r="K1716" s="196"/>
      <c r="L1716" s="1118"/>
      <c r="M1716" s="1119"/>
      <c r="N1716" s="1118"/>
      <c r="O1716" s="1119"/>
      <c r="P1716" s="184"/>
      <c r="Q1716" s="184"/>
      <c r="R1716" s="184"/>
      <c r="S1716" s="175"/>
      <c r="T1716" s="175"/>
      <c r="U1716" s="175"/>
      <c r="V1716" s="175"/>
      <c r="W1716" s="175"/>
      <c r="X1716" s="175"/>
      <c r="Y1716" s="175"/>
      <c r="Z1716" s="175"/>
      <c r="AA1716" s="175"/>
      <c r="AB1716" s="175"/>
      <c r="AC1716" s="175"/>
      <c r="AD1716" s="330"/>
      <c r="AE1716" s="330"/>
      <c r="AF1716" s="330"/>
      <c r="AG1716" s="330"/>
      <c r="AH1716" s="330"/>
      <c r="AI1716" s="173"/>
      <c r="AJ1716" s="173"/>
      <c r="AK1716" s="173"/>
      <c r="AL1716" s="173"/>
      <c r="AM1716" s="330"/>
      <c r="AN1716" s="330"/>
      <c r="AO1716" s="194"/>
      <c r="AP1716" s="330"/>
      <c r="AQ1716" s="330"/>
    </row>
    <row r="1717" spans="2:43">
      <c r="B1717" s="330"/>
      <c r="C1717" s="330"/>
      <c r="D1717" s="330"/>
      <c r="E1717" s="330"/>
      <c r="F1717" s="330"/>
      <c r="G1717" s="330"/>
      <c r="H1717" s="330"/>
      <c r="I1717" s="330"/>
      <c r="J1717" s="330"/>
      <c r="K1717" s="196"/>
      <c r="L1717" s="1118"/>
      <c r="M1717" s="1119"/>
      <c r="N1717" s="1118"/>
      <c r="O1717" s="1119"/>
      <c r="P1717" s="184"/>
      <c r="Q1717" s="184"/>
      <c r="R1717" s="184"/>
      <c r="S1717" s="175"/>
      <c r="T1717" s="175"/>
      <c r="U1717" s="175"/>
      <c r="V1717" s="175"/>
      <c r="W1717" s="175"/>
      <c r="X1717" s="175"/>
      <c r="Y1717" s="175"/>
      <c r="Z1717" s="175"/>
      <c r="AA1717" s="175"/>
      <c r="AB1717" s="175"/>
      <c r="AC1717" s="175"/>
      <c r="AD1717" s="330"/>
      <c r="AE1717" s="330"/>
      <c r="AF1717" s="330"/>
      <c r="AG1717" s="330"/>
      <c r="AH1717" s="330"/>
      <c r="AI1717" s="173"/>
      <c r="AJ1717" s="173"/>
      <c r="AK1717" s="173"/>
      <c r="AL1717" s="173"/>
      <c r="AM1717" s="330"/>
      <c r="AN1717" s="330"/>
      <c r="AO1717" s="194"/>
      <c r="AP1717" s="330"/>
      <c r="AQ1717" s="330"/>
    </row>
    <row r="1718" spans="2:43">
      <c r="B1718" s="330"/>
      <c r="C1718" s="330"/>
      <c r="D1718" s="330"/>
      <c r="E1718" s="330"/>
      <c r="F1718" s="330"/>
      <c r="G1718" s="330"/>
      <c r="H1718" s="330"/>
      <c r="I1718" s="330"/>
      <c r="J1718" s="330"/>
      <c r="K1718" s="196"/>
      <c r="L1718" s="1118"/>
      <c r="M1718" s="1119"/>
      <c r="N1718" s="1118"/>
      <c r="O1718" s="1119"/>
      <c r="P1718" s="184"/>
      <c r="Q1718" s="184"/>
      <c r="R1718" s="184"/>
      <c r="S1718" s="175"/>
      <c r="T1718" s="175"/>
      <c r="U1718" s="175"/>
      <c r="V1718" s="175"/>
      <c r="W1718" s="175"/>
      <c r="X1718" s="175"/>
      <c r="Y1718" s="175"/>
      <c r="Z1718" s="175"/>
      <c r="AA1718" s="175"/>
      <c r="AB1718" s="175"/>
      <c r="AC1718" s="175"/>
      <c r="AD1718" s="330"/>
      <c r="AE1718" s="330"/>
      <c r="AF1718" s="330"/>
      <c r="AG1718" s="330"/>
      <c r="AH1718" s="330"/>
      <c r="AI1718" s="173"/>
      <c r="AJ1718" s="173"/>
      <c r="AK1718" s="173"/>
      <c r="AL1718" s="173"/>
      <c r="AM1718" s="330"/>
      <c r="AN1718" s="330"/>
      <c r="AO1718" s="194"/>
      <c r="AP1718" s="330"/>
      <c r="AQ1718" s="330"/>
    </row>
    <row r="1719" spans="2:43">
      <c r="B1719" s="330"/>
      <c r="C1719" s="330"/>
      <c r="D1719" s="330"/>
      <c r="E1719" s="330"/>
      <c r="F1719" s="330"/>
      <c r="G1719" s="330"/>
      <c r="H1719" s="330"/>
      <c r="I1719" s="330"/>
      <c r="J1719" s="330"/>
      <c r="K1719" s="196"/>
      <c r="L1719" s="1118"/>
      <c r="M1719" s="1119"/>
      <c r="N1719" s="1118"/>
      <c r="O1719" s="1119"/>
      <c r="P1719" s="184"/>
      <c r="Q1719" s="184"/>
      <c r="R1719" s="184"/>
      <c r="S1719" s="175"/>
      <c r="T1719" s="175"/>
      <c r="U1719" s="175"/>
      <c r="V1719" s="175"/>
      <c r="W1719" s="175"/>
      <c r="X1719" s="175"/>
      <c r="Y1719" s="175"/>
      <c r="Z1719" s="175"/>
      <c r="AA1719" s="175"/>
      <c r="AB1719" s="175"/>
      <c r="AC1719" s="175"/>
      <c r="AD1719" s="330"/>
      <c r="AE1719" s="330"/>
      <c r="AF1719" s="330"/>
      <c r="AG1719" s="330"/>
      <c r="AH1719" s="330"/>
      <c r="AI1719" s="173"/>
      <c r="AJ1719" s="173"/>
      <c r="AK1719" s="173"/>
      <c r="AL1719" s="173"/>
      <c r="AM1719" s="330"/>
      <c r="AN1719" s="330"/>
      <c r="AO1719" s="194"/>
      <c r="AP1719" s="330"/>
      <c r="AQ1719" s="330"/>
    </row>
    <row r="1720" spans="2:43">
      <c r="B1720" s="330"/>
      <c r="C1720" s="330"/>
      <c r="D1720" s="330"/>
      <c r="E1720" s="330"/>
      <c r="F1720" s="330"/>
      <c r="G1720" s="330"/>
      <c r="H1720" s="330"/>
      <c r="I1720" s="330"/>
      <c r="J1720" s="330"/>
      <c r="K1720" s="196"/>
      <c r="L1720" s="1118"/>
      <c r="M1720" s="1119"/>
      <c r="N1720" s="1118"/>
      <c r="O1720" s="1119"/>
      <c r="P1720" s="184"/>
      <c r="Q1720" s="184"/>
      <c r="R1720" s="184"/>
      <c r="S1720" s="175"/>
      <c r="T1720" s="175"/>
      <c r="U1720" s="175"/>
      <c r="V1720" s="175"/>
      <c r="W1720" s="175"/>
      <c r="X1720" s="175"/>
      <c r="Y1720" s="175"/>
      <c r="Z1720" s="175"/>
      <c r="AA1720" s="175"/>
      <c r="AB1720" s="175"/>
      <c r="AC1720" s="175"/>
      <c r="AD1720" s="330"/>
      <c r="AE1720" s="330"/>
      <c r="AF1720" s="330"/>
      <c r="AG1720" s="330"/>
      <c r="AH1720" s="330"/>
      <c r="AI1720" s="173"/>
      <c r="AJ1720" s="173"/>
      <c r="AK1720" s="173"/>
      <c r="AL1720" s="173"/>
      <c r="AM1720" s="330"/>
      <c r="AN1720" s="330"/>
      <c r="AO1720" s="194"/>
      <c r="AP1720" s="330"/>
      <c r="AQ1720" s="330"/>
    </row>
    <row r="1721" spans="2:43">
      <c r="B1721" s="330"/>
      <c r="C1721" s="330"/>
      <c r="D1721" s="330"/>
      <c r="E1721" s="330"/>
      <c r="F1721" s="330"/>
      <c r="G1721" s="330"/>
      <c r="H1721" s="330"/>
      <c r="I1721" s="330"/>
      <c r="J1721" s="330"/>
      <c r="K1721" s="196"/>
      <c r="L1721" s="1118"/>
      <c r="M1721" s="1119"/>
      <c r="N1721" s="1118"/>
      <c r="O1721" s="1119"/>
      <c r="P1721" s="184"/>
      <c r="Q1721" s="184"/>
      <c r="R1721" s="184"/>
      <c r="S1721" s="175"/>
      <c r="T1721" s="175"/>
      <c r="U1721" s="175"/>
      <c r="V1721" s="175"/>
      <c r="W1721" s="175"/>
      <c r="X1721" s="175"/>
      <c r="Y1721" s="175"/>
      <c r="Z1721" s="175"/>
      <c r="AA1721" s="175"/>
      <c r="AB1721" s="175"/>
      <c r="AC1721" s="175"/>
      <c r="AD1721" s="330"/>
      <c r="AE1721" s="330"/>
      <c r="AF1721" s="330"/>
      <c r="AG1721" s="330"/>
      <c r="AH1721" s="330"/>
      <c r="AI1721" s="173"/>
      <c r="AJ1721" s="173"/>
      <c r="AK1721" s="173"/>
      <c r="AL1721" s="173"/>
      <c r="AM1721" s="330"/>
      <c r="AN1721" s="330"/>
      <c r="AO1721" s="194"/>
      <c r="AP1721" s="330"/>
      <c r="AQ1721" s="330"/>
    </row>
    <row r="1722" spans="2:43">
      <c r="B1722" s="330"/>
      <c r="C1722" s="330"/>
      <c r="D1722" s="330"/>
      <c r="E1722" s="330"/>
      <c r="F1722" s="330"/>
      <c r="G1722" s="330"/>
      <c r="H1722" s="330"/>
      <c r="I1722" s="330"/>
      <c r="J1722" s="330"/>
      <c r="K1722" s="196"/>
      <c r="L1722" s="1118"/>
      <c r="M1722" s="1119"/>
      <c r="N1722" s="1118"/>
      <c r="O1722" s="1119"/>
      <c r="P1722" s="184"/>
      <c r="Q1722" s="184"/>
      <c r="R1722" s="184"/>
      <c r="S1722" s="175"/>
      <c r="T1722" s="175"/>
      <c r="U1722" s="175"/>
      <c r="V1722" s="175"/>
      <c r="W1722" s="175"/>
      <c r="X1722" s="175"/>
      <c r="Y1722" s="175"/>
      <c r="Z1722" s="175"/>
      <c r="AA1722" s="175"/>
      <c r="AB1722" s="175"/>
      <c r="AC1722" s="175"/>
      <c r="AD1722" s="330"/>
      <c r="AE1722" s="330"/>
      <c r="AF1722" s="330"/>
      <c r="AG1722" s="330"/>
      <c r="AH1722" s="330"/>
      <c r="AI1722" s="173"/>
      <c r="AJ1722" s="173"/>
      <c r="AK1722" s="173"/>
      <c r="AL1722" s="173"/>
      <c r="AM1722" s="330"/>
      <c r="AN1722" s="330"/>
      <c r="AO1722" s="194"/>
      <c r="AP1722" s="330"/>
      <c r="AQ1722" s="330"/>
    </row>
    <row r="1723" spans="2:43">
      <c r="B1723" s="330"/>
      <c r="C1723" s="330"/>
      <c r="D1723" s="330"/>
      <c r="E1723" s="330"/>
      <c r="F1723" s="330"/>
      <c r="G1723" s="330"/>
      <c r="H1723" s="330"/>
      <c r="I1723" s="330"/>
      <c r="J1723" s="330"/>
      <c r="K1723" s="196"/>
      <c r="L1723" s="1118"/>
      <c r="M1723" s="1119"/>
      <c r="N1723" s="1118"/>
      <c r="O1723" s="1119"/>
      <c r="P1723" s="184"/>
      <c r="Q1723" s="184"/>
      <c r="R1723" s="184"/>
      <c r="S1723" s="175"/>
      <c r="T1723" s="175"/>
      <c r="U1723" s="175"/>
      <c r="V1723" s="175"/>
      <c r="W1723" s="175"/>
      <c r="X1723" s="175"/>
      <c r="Y1723" s="175"/>
      <c r="Z1723" s="175"/>
      <c r="AA1723" s="175"/>
      <c r="AB1723" s="175"/>
      <c r="AC1723" s="175"/>
      <c r="AD1723" s="330"/>
      <c r="AE1723" s="330"/>
      <c r="AF1723" s="330"/>
      <c r="AG1723" s="330"/>
      <c r="AH1723" s="330"/>
      <c r="AI1723" s="173"/>
      <c r="AJ1723" s="173"/>
      <c r="AK1723" s="173"/>
      <c r="AL1723" s="173"/>
      <c r="AM1723" s="330"/>
      <c r="AN1723" s="330"/>
      <c r="AO1723" s="194"/>
      <c r="AP1723" s="330"/>
      <c r="AQ1723" s="330"/>
    </row>
    <row r="1724" spans="2:43">
      <c r="B1724" s="330"/>
      <c r="C1724" s="330"/>
      <c r="D1724" s="330"/>
      <c r="E1724" s="330"/>
      <c r="F1724" s="330"/>
      <c r="G1724" s="330"/>
      <c r="H1724" s="330"/>
      <c r="I1724" s="330"/>
      <c r="J1724" s="330"/>
      <c r="K1724" s="196"/>
      <c r="L1724" s="1118"/>
      <c r="M1724" s="1119"/>
      <c r="N1724" s="1118"/>
      <c r="O1724" s="1119"/>
      <c r="P1724" s="184"/>
      <c r="Q1724" s="184"/>
      <c r="R1724" s="184"/>
      <c r="S1724" s="175"/>
      <c r="T1724" s="175"/>
      <c r="U1724" s="175"/>
      <c r="V1724" s="175"/>
      <c r="W1724" s="175"/>
      <c r="X1724" s="175"/>
      <c r="Y1724" s="175"/>
      <c r="Z1724" s="175"/>
      <c r="AA1724" s="175"/>
      <c r="AB1724" s="175"/>
      <c r="AC1724" s="175"/>
      <c r="AD1724" s="330"/>
      <c r="AE1724" s="330"/>
      <c r="AF1724" s="330"/>
      <c r="AG1724" s="330"/>
      <c r="AH1724" s="330"/>
      <c r="AI1724" s="173"/>
      <c r="AJ1724" s="173"/>
      <c r="AK1724" s="173"/>
      <c r="AL1724" s="173"/>
      <c r="AM1724" s="330"/>
      <c r="AN1724" s="330"/>
      <c r="AO1724" s="194"/>
      <c r="AP1724" s="330"/>
      <c r="AQ1724" s="330"/>
    </row>
    <row r="1725" spans="2:43">
      <c r="B1725" s="330"/>
      <c r="C1725" s="330"/>
      <c r="D1725" s="330"/>
      <c r="E1725" s="330"/>
      <c r="F1725" s="330"/>
      <c r="G1725" s="330"/>
      <c r="H1725" s="330"/>
      <c r="I1725" s="330"/>
      <c r="J1725" s="330"/>
      <c r="K1725" s="196"/>
      <c r="L1725" s="1118"/>
      <c r="M1725" s="1119"/>
      <c r="N1725" s="1118"/>
      <c r="O1725" s="1119"/>
      <c r="P1725" s="184"/>
      <c r="Q1725" s="184"/>
      <c r="R1725" s="184"/>
      <c r="S1725" s="175"/>
      <c r="T1725" s="175"/>
      <c r="U1725" s="175"/>
      <c r="V1725" s="175"/>
      <c r="W1725" s="175"/>
      <c r="X1725" s="175"/>
      <c r="Y1725" s="175"/>
      <c r="Z1725" s="175"/>
      <c r="AA1725" s="175"/>
      <c r="AB1725" s="175"/>
      <c r="AC1725" s="175"/>
      <c r="AD1725" s="330"/>
      <c r="AE1725" s="330"/>
      <c r="AF1725" s="330"/>
      <c r="AG1725" s="330"/>
      <c r="AH1725" s="330"/>
      <c r="AI1725" s="173"/>
      <c r="AJ1725" s="173"/>
      <c r="AK1725" s="173"/>
      <c r="AL1725" s="173"/>
      <c r="AM1725" s="330"/>
      <c r="AN1725" s="330"/>
      <c r="AO1725" s="194"/>
      <c r="AP1725" s="330"/>
      <c r="AQ1725" s="330"/>
    </row>
    <row r="1726" spans="2:43">
      <c r="B1726" s="330"/>
      <c r="C1726" s="330"/>
      <c r="D1726" s="330"/>
      <c r="E1726" s="330"/>
      <c r="F1726" s="330"/>
      <c r="G1726" s="330"/>
      <c r="H1726" s="330"/>
      <c r="I1726" s="330"/>
      <c r="J1726" s="330"/>
      <c r="K1726" s="196"/>
      <c r="L1726" s="1118"/>
      <c r="M1726" s="1119"/>
      <c r="N1726" s="1118"/>
      <c r="O1726" s="1119"/>
      <c r="P1726" s="184"/>
      <c r="Q1726" s="184"/>
      <c r="R1726" s="184"/>
      <c r="S1726" s="175"/>
      <c r="T1726" s="175"/>
      <c r="U1726" s="175"/>
      <c r="V1726" s="175"/>
      <c r="W1726" s="175"/>
      <c r="X1726" s="175"/>
      <c r="Y1726" s="175"/>
      <c r="Z1726" s="175"/>
      <c r="AA1726" s="175"/>
      <c r="AB1726" s="175"/>
      <c r="AC1726" s="175"/>
      <c r="AD1726" s="330"/>
      <c r="AE1726" s="330"/>
      <c r="AF1726" s="330"/>
      <c r="AG1726" s="330"/>
      <c r="AH1726" s="330"/>
      <c r="AI1726" s="173"/>
      <c r="AJ1726" s="173"/>
      <c r="AK1726" s="173"/>
      <c r="AL1726" s="173"/>
      <c r="AM1726" s="330"/>
      <c r="AN1726" s="330"/>
      <c r="AO1726" s="194"/>
      <c r="AP1726" s="330"/>
      <c r="AQ1726" s="330"/>
    </row>
    <row r="1727" spans="2:43">
      <c r="B1727" s="330"/>
      <c r="C1727" s="330"/>
      <c r="D1727" s="330"/>
      <c r="E1727" s="330"/>
      <c r="F1727" s="330"/>
      <c r="G1727" s="330"/>
      <c r="H1727" s="330"/>
      <c r="I1727" s="330"/>
      <c r="J1727" s="330"/>
      <c r="K1727" s="196"/>
      <c r="L1727" s="1118"/>
      <c r="M1727" s="1119"/>
      <c r="N1727" s="1118"/>
      <c r="O1727" s="1119"/>
      <c r="P1727" s="184"/>
      <c r="Q1727" s="184"/>
      <c r="R1727" s="184"/>
      <c r="S1727" s="175"/>
      <c r="T1727" s="175"/>
      <c r="U1727" s="175"/>
      <c r="V1727" s="175"/>
      <c r="W1727" s="175"/>
      <c r="X1727" s="175"/>
      <c r="Y1727" s="175"/>
      <c r="Z1727" s="175"/>
      <c r="AA1727" s="175"/>
      <c r="AB1727" s="175"/>
      <c r="AC1727" s="175"/>
      <c r="AD1727" s="330"/>
      <c r="AE1727" s="330"/>
      <c r="AF1727" s="330"/>
      <c r="AG1727" s="330"/>
      <c r="AH1727" s="330"/>
      <c r="AI1727" s="173"/>
      <c r="AJ1727" s="173"/>
      <c r="AK1727" s="173"/>
      <c r="AL1727" s="173"/>
      <c r="AM1727" s="330"/>
      <c r="AN1727" s="330"/>
      <c r="AO1727" s="194"/>
      <c r="AP1727" s="330"/>
      <c r="AQ1727" s="330"/>
    </row>
    <row r="1728" spans="2:43">
      <c r="B1728" s="330"/>
      <c r="C1728" s="330"/>
      <c r="D1728" s="330"/>
      <c r="E1728" s="330"/>
      <c r="F1728" s="330"/>
      <c r="G1728" s="330"/>
      <c r="H1728" s="330"/>
      <c r="I1728" s="330"/>
      <c r="J1728" s="330"/>
      <c r="K1728" s="196"/>
      <c r="L1728" s="1118"/>
      <c r="M1728" s="1119"/>
      <c r="N1728" s="1118"/>
      <c r="O1728" s="1119"/>
      <c r="P1728" s="184"/>
      <c r="Q1728" s="184"/>
      <c r="R1728" s="184"/>
      <c r="S1728" s="175"/>
      <c r="T1728" s="175"/>
      <c r="U1728" s="175"/>
      <c r="V1728" s="175"/>
      <c r="W1728" s="175"/>
      <c r="X1728" s="175"/>
      <c r="Y1728" s="175"/>
      <c r="Z1728" s="175"/>
      <c r="AA1728" s="175"/>
      <c r="AB1728" s="175"/>
      <c r="AC1728" s="175"/>
      <c r="AD1728" s="330"/>
      <c r="AE1728" s="330"/>
      <c r="AF1728" s="330"/>
      <c r="AG1728" s="330"/>
      <c r="AH1728" s="330"/>
      <c r="AI1728" s="173"/>
      <c r="AJ1728" s="173"/>
      <c r="AK1728" s="173"/>
      <c r="AL1728" s="173"/>
      <c r="AM1728" s="330"/>
      <c r="AN1728" s="330"/>
      <c r="AO1728" s="194"/>
      <c r="AP1728" s="330"/>
      <c r="AQ1728" s="330"/>
    </row>
    <row r="1729" spans="2:43">
      <c r="B1729" s="330"/>
      <c r="C1729" s="330"/>
      <c r="D1729" s="330"/>
      <c r="E1729" s="330"/>
      <c r="F1729" s="330"/>
      <c r="G1729" s="330"/>
      <c r="H1729" s="330"/>
      <c r="I1729" s="330"/>
      <c r="J1729" s="330"/>
      <c r="K1729" s="196"/>
      <c r="L1729" s="1118"/>
      <c r="M1729" s="1119"/>
      <c r="N1729" s="1118"/>
      <c r="O1729" s="1119"/>
      <c r="P1729" s="184"/>
      <c r="Q1729" s="184"/>
      <c r="R1729" s="184"/>
      <c r="S1729" s="175"/>
      <c r="T1729" s="175"/>
      <c r="U1729" s="175"/>
      <c r="V1729" s="175"/>
      <c r="W1729" s="175"/>
      <c r="X1729" s="175"/>
      <c r="Y1729" s="175"/>
      <c r="Z1729" s="175"/>
      <c r="AA1729" s="175"/>
      <c r="AB1729" s="175"/>
      <c r="AC1729" s="175"/>
      <c r="AD1729" s="330"/>
      <c r="AE1729" s="330"/>
      <c r="AF1729" s="330"/>
      <c r="AG1729" s="330"/>
      <c r="AH1729" s="330"/>
      <c r="AI1729" s="173"/>
      <c r="AJ1729" s="173"/>
      <c r="AK1729" s="173"/>
      <c r="AL1729" s="173"/>
      <c r="AM1729" s="330"/>
      <c r="AN1729" s="330"/>
      <c r="AO1729" s="194"/>
      <c r="AP1729" s="330"/>
      <c r="AQ1729" s="330"/>
    </row>
    <row r="1730" spans="2:43">
      <c r="B1730" s="330"/>
      <c r="C1730" s="330"/>
      <c r="D1730" s="330"/>
      <c r="E1730" s="330"/>
      <c r="F1730" s="330"/>
      <c r="G1730" s="330"/>
      <c r="H1730" s="330"/>
      <c r="I1730" s="330"/>
      <c r="J1730" s="330"/>
      <c r="K1730" s="196"/>
      <c r="L1730" s="1118"/>
      <c r="M1730" s="1119"/>
      <c r="N1730" s="1118"/>
      <c r="O1730" s="1119"/>
      <c r="P1730" s="184"/>
      <c r="Q1730" s="184"/>
      <c r="R1730" s="184"/>
      <c r="S1730" s="175"/>
      <c r="T1730" s="175"/>
      <c r="U1730" s="175"/>
      <c r="V1730" s="175"/>
      <c r="W1730" s="175"/>
      <c r="X1730" s="175"/>
      <c r="Y1730" s="175"/>
      <c r="Z1730" s="175"/>
      <c r="AA1730" s="175"/>
      <c r="AB1730" s="175"/>
      <c r="AC1730" s="175"/>
      <c r="AD1730" s="330"/>
      <c r="AE1730" s="330"/>
      <c r="AF1730" s="330"/>
      <c r="AG1730" s="330"/>
      <c r="AH1730" s="330"/>
      <c r="AI1730" s="173"/>
      <c r="AJ1730" s="173"/>
      <c r="AK1730" s="173"/>
      <c r="AL1730" s="173"/>
      <c r="AM1730" s="330"/>
      <c r="AN1730" s="330"/>
      <c r="AO1730" s="194"/>
      <c r="AP1730" s="330"/>
      <c r="AQ1730" s="330"/>
    </row>
    <row r="1731" spans="2:43">
      <c r="B1731" s="330"/>
      <c r="C1731" s="330"/>
      <c r="D1731" s="330"/>
      <c r="E1731" s="330"/>
      <c r="F1731" s="330"/>
      <c r="G1731" s="330"/>
      <c r="H1731" s="330"/>
      <c r="I1731" s="330"/>
      <c r="J1731" s="330"/>
      <c r="K1731" s="196"/>
      <c r="L1731" s="1118"/>
      <c r="M1731" s="1119"/>
      <c r="N1731" s="1118"/>
      <c r="O1731" s="1119"/>
      <c r="P1731" s="184"/>
      <c r="Q1731" s="184"/>
      <c r="R1731" s="184"/>
      <c r="S1731" s="175"/>
      <c r="T1731" s="175"/>
      <c r="U1731" s="175"/>
      <c r="V1731" s="175"/>
      <c r="W1731" s="175"/>
      <c r="X1731" s="175"/>
      <c r="Y1731" s="175"/>
      <c r="Z1731" s="175"/>
      <c r="AA1731" s="175"/>
      <c r="AB1731" s="175"/>
      <c r="AC1731" s="175"/>
      <c r="AD1731" s="330"/>
      <c r="AE1731" s="330"/>
      <c r="AF1731" s="330"/>
      <c r="AG1731" s="330"/>
      <c r="AH1731" s="330"/>
      <c r="AI1731" s="173"/>
      <c r="AJ1731" s="173"/>
      <c r="AK1731" s="173"/>
      <c r="AL1731" s="173"/>
      <c r="AM1731" s="330"/>
      <c r="AN1731" s="330"/>
      <c r="AO1731" s="194"/>
      <c r="AP1731" s="330"/>
      <c r="AQ1731" s="330"/>
    </row>
    <row r="1732" spans="2:43">
      <c r="B1732" s="330"/>
      <c r="C1732" s="330"/>
      <c r="D1732" s="330"/>
      <c r="E1732" s="330"/>
      <c r="F1732" s="330"/>
      <c r="G1732" s="330"/>
      <c r="H1732" s="330"/>
      <c r="I1732" s="330"/>
      <c r="J1732" s="330"/>
      <c r="K1732" s="196"/>
      <c r="L1732" s="1118"/>
      <c r="M1732" s="1119"/>
      <c r="N1732" s="1118"/>
      <c r="O1732" s="1119"/>
      <c r="P1732" s="184"/>
      <c r="Q1732" s="184"/>
      <c r="R1732" s="184"/>
      <c r="S1732" s="175"/>
      <c r="T1732" s="175"/>
      <c r="U1732" s="175"/>
      <c r="V1732" s="175"/>
      <c r="W1732" s="175"/>
      <c r="X1732" s="175"/>
      <c r="Y1732" s="175"/>
      <c r="Z1732" s="175"/>
      <c r="AA1732" s="175"/>
      <c r="AB1732" s="175"/>
      <c r="AC1732" s="175"/>
      <c r="AD1732" s="330"/>
      <c r="AE1732" s="330"/>
      <c r="AF1732" s="330"/>
      <c r="AG1732" s="330"/>
      <c r="AH1732" s="330"/>
      <c r="AI1732" s="173"/>
      <c r="AJ1732" s="173"/>
      <c r="AK1732" s="173"/>
      <c r="AL1732" s="173"/>
      <c r="AM1732" s="330"/>
      <c r="AN1732" s="330"/>
      <c r="AO1732" s="194"/>
      <c r="AP1732" s="330"/>
      <c r="AQ1732" s="330"/>
    </row>
    <row r="1733" spans="2:43">
      <c r="B1733" s="330"/>
      <c r="C1733" s="330"/>
      <c r="D1733" s="330"/>
      <c r="E1733" s="330"/>
      <c r="F1733" s="330"/>
      <c r="G1733" s="330"/>
      <c r="H1733" s="330"/>
      <c r="I1733" s="330"/>
      <c r="J1733" s="330"/>
      <c r="K1733" s="196"/>
      <c r="L1733" s="1118"/>
      <c r="M1733" s="1119"/>
      <c r="N1733" s="1118"/>
      <c r="O1733" s="1119"/>
      <c r="P1733" s="184"/>
      <c r="Q1733" s="184"/>
      <c r="R1733" s="184"/>
      <c r="S1733" s="175"/>
      <c r="T1733" s="175"/>
      <c r="U1733" s="175"/>
      <c r="V1733" s="175"/>
      <c r="W1733" s="175"/>
      <c r="X1733" s="175"/>
      <c r="Y1733" s="175"/>
      <c r="Z1733" s="175"/>
      <c r="AA1733" s="175"/>
      <c r="AB1733" s="175"/>
      <c r="AC1733" s="175"/>
      <c r="AD1733" s="330"/>
      <c r="AE1733" s="330"/>
      <c r="AF1733" s="330"/>
      <c r="AG1733" s="330"/>
      <c r="AH1733" s="330"/>
      <c r="AI1733" s="173"/>
      <c r="AJ1733" s="173"/>
      <c r="AK1733" s="173"/>
      <c r="AL1733" s="173"/>
      <c r="AM1733" s="330"/>
      <c r="AN1733" s="330"/>
      <c r="AO1733" s="194"/>
      <c r="AP1733" s="330"/>
      <c r="AQ1733" s="330"/>
    </row>
    <row r="1734" spans="2:43">
      <c r="B1734" s="330"/>
      <c r="C1734" s="330"/>
      <c r="D1734" s="330"/>
      <c r="E1734" s="330"/>
      <c r="F1734" s="330"/>
      <c r="G1734" s="330"/>
      <c r="H1734" s="330"/>
      <c r="I1734" s="330"/>
      <c r="J1734" s="330"/>
      <c r="K1734" s="196"/>
      <c r="L1734" s="1118"/>
      <c r="M1734" s="1119"/>
      <c r="N1734" s="1118"/>
      <c r="O1734" s="1119"/>
      <c r="P1734" s="184"/>
      <c r="Q1734" s="184"/>
      <c r="R1734" s="184"/>
      <c r="S1734" s="175"/>
      <c r="T1734" s="175"/>
      <c r="U1734" s="175"/>
      <c r="V1734" s="175"/>
      <c r="W1734" s="175"/>
      <c r="X1734" s="175"/>
      <c r="Y1734" s="175"/>
      <c r="Z1734" s="175"/>
      <c r="AA1734" s="175"/>
      <c r="AB1734" s="175"/>
      <c r="AC1734" s="175"/>
      <c r="AD1734" s="330"/>
      <c r="AE1734" s="330"/>
      <c r="AF1734" s="330"/>
      <c r="AG1734" s="330"/>
      <c r="AH1734" s="330"/>
      <c r="AI1734" s="173"/>
      <c r="AJ1734" s="173"/>
      <c r="AK1734" s="173"/>
      <c r="AL1734" s="173"/>
      <c r="AM1734" s="330"/>
      <c r="AN1734" s="330"/>
      <c r="AO1734" s="194"/>
      <c r="AP1734" s="330"/>
      <c r="AQ1734" s="330"/>
    </row>
    <row r="1735" spans="2:43">
      <c r="B1735" s="330"/>
      <c r="C1735" s="330"/>
      <c r="D1735" s="330"/>
      <c r="E1735" s="330"/>
      <c r="F1735" s="330"/>
      <c r="G1735" s="330"/>
      <c r="H1735" s="330"/>
      <c r="I1735" s="330"/>
      <c r="J1735" s="330"/>
      <c r="K1735" s="196"/>
      <c r="L1735" s="1118"/>
      <c r="M1735" s="1119"/>
      <c r="N1735" s="1118"/>
      <c r="O1735" s="1119"/>
      <c r="P1735" s="184"/>
      <c r="Q1735" s="184"/>
      <c r="R1735" s="184"/>
      <c r="S1735" s="175"/>
      <c r="T1735" s="175"/>
      <c r="U1735" s="175"/>
      <c r="V1735" s="175"/>
      <c r="W1735" s="175"/>
      <c r="X1735" s="175"/>
      <c r="Y1735" s="175"/>
      <c r="Z1735" s="175"/>
      <c r="AA1735" s="175"/>
      <c r="AB1735" s="175"/>
      <c r="AC1735" s="175"/>
      <c r="AD1735" s="330"/>
      <c r="AE1735" s="330"/>
      <c r="AF1735" s="330"/>
      <c r="AG1735" s="330"/>
      <c r="AH1735" s="330"/>
      <c r="AI1735" s="173"/>
      <c r="AJ1735" s="173"/>
      <c r="AK1735" s="173"/>
      <c r="AL1735" s="173"/>
      <c r="AM1735" s="330"/>
      <c r="AN1735" s="330"/>
      <c r="AO1735" s="194"/>
      <c r="AP1735" s="330"/>
      <c r="AQ1735" s="330"/>
    </row>
    <row r="1736" spans="2:43">
      <c r="B1736" s="330"/>
      <c r="C1736" s="330"/>
      <c r="D1736" s="330"/>
      <c r="E1736" s="330"/>
      <c r="F1736" s="330"/>
      <c r="G1736" s="330"/>
      <c r="H1736" s="330"/>
      <c r="I1736" s="330"/>
      <c r="J1736" s="330"/>
      <c r="K1736" s="196"/>
      <c r="L1736" s="1118"/>
      <c r="M1736" s="1119"/>
      <c r="N1736" s="1118"/>
      <c r="O1736" s="1119"/>
      <c r="P1736" s="184"/>
      <c r="Q1736" s="184"/>
      <c r="R1736" s="184"/>
      <c r="S1736" s="175"/>
      <c r="T1736" s="175"/>
      <c r="U1736" s="175"/>
      <c r="V1736" s="175"/>
      <c r="W1736" s="175"/>
      <c r="X1736" s="175"/>
      <c r="Y1736" s="175"/>
      <c r="Z1736" s="175"/>
      <c r="AA1736" s="175"/>
      <c r="AB1736" s="175"/>
      <c r="AC1736" s="175"/>
      <c r="AD1736" s="330"/>
      <c r="AE1736" s="330"/>
      <c r="AF1736" s="330"/>
      <c r="AG1736" s="330"/>
      <c r="AH1736" s="330"/>
      <c r="AI1736" s="173"/>
      <c r="AJ1736" s="173"/>
      <c r="AK1736" s="173"/>
      <c r="AL1736" s="173"/>
      <c r="AM1736" s="330"/>
      <c r="AN1736" s="330"/>
      <c r="AO1736" s="194"/>
      <c r="AP1736" s="330"/>
      <c r="AQ1736" s="330"/>
    </row>
    <row r="1737" spans="2:43">
      <c r="B1737" s="330"/>
      <c r="C1737" s="330"/>
      <c r="D1737" s="330"/>
      <c r="E1737" s="330"/>
      <c r="F1737" s="330"/>
      <c r="G1737" s="330"/>
      <c r="H1737" s="330"/>
      <c r="I1737" s="330"/>
      <c r="J1737" s="330"/>
      <c r="K1737" s="196"/>
      <c r="L1737" s="1118"/>
      <c r="M1737" s="1119"/>
      <c r="N1737" s="1118"/>
      <c r="O1737" s="1119"/>
      <c r="P1737" s="184"/>
      <c r="Q1737" s="184"/>
      <c r="R1737" s="184"/>
      <c r="S1737" s="175"/>
      <c r="T1737" s="175"/>
      <c r="U1737" s="175"/>
      <c r="V1737" s="175"/>
      <c r="W1737" s="175"/>
      <c r="X1737" s="175"/>
      <c r="Y1737" s="175"/>
      <c r="Z1737" s="175"/>
      <c r="AA1737" s="175"/>
      <c r="AB1737" s="175"/>
      <c r="AC1737" s="175"/>
      <c r="AD1737" s="330"/>
      <c r="AE1737" s="330"/>
      <c r="AF1737" s="330"/>
      <c r="AG1737" s="330"/>
      <c r="AH1737" s="330"/>
      <c r="AI1737" s="173"/>
      <c r="AJ1737" s="173"/>
      <c r="AK1737" s="173"/>
      <c r="AL1737" s="173"/>
      <c r="AM1737" s="330"/>
      <c r="AN1737" s="330"/>
      <c r="AO1737" s="194"/>
      <c r="AP1737" s="330"/>
      <c r="AQ1737" s="330"/>
    </row>
    <row r="1738" spans="2:43">
      <c r="B1738" s="330"/>
      <c r="C1738" s="330"/>
      <c r="D1738" s="330"/>
      <c r="E1738" s="330"/>
      <c r="F1738" s="330"/>
      <c r="G1738" s="330"/>
      <c r="H1738" s="330"/>
      <c r="I1738" s="330"/>
      <c r="J1738" s="330"/>
      <c r="K1738" s="196"/>
      <c r="L1738" s="1118"/>
      <c r="M1738" s="1119"/>
      <c r="N1738" s="1118"/>
      <c r="O1738" s="1119"/>
      <c r="P1738" s="184"/>
      <c r="Q1738" s="184"/>
      <c r="R1738" s="184"/>
      <c r="S1738" s="175"/>
      <c r="T1738" s="175"/>
      <c r="U1738" s="175"/>
      <c r="V1738" s="175"/>
      <c r="W1738" s="175"/>
      <c r="X1738" s="175"/>
      <c r="Y1738" s="175"/>
      <c r="Z1738" s="175"/>
      <c r="AA1738" s="175"/>
      <c r="AB1738" s="175"/>
      <c r="AC1738" s="175"/>
      <c r="AD1738" s="330"/>
      <c r="AE1738" s="330"/>
      <c r="AF1738" s="330"/>
      <c r="AG1738" s="330"/>
      <c r="AH1738" s="330"/>
      <c r="AI1738" s="173"/>
      <c r="AJ1738" s="173"/>
      <c r="AK1738" s="173"/>
      <c r="AL1738" s="173"/>
      <c r="AM1738" s="330"/>
      <c r="AN1738" s="330"/>
      <c r="AO1738" s="194"/>
      <c r="AP1738" s="330"/>
      <c r="AQ1738" s="330"/>
    </row>
    <row r="1739" spans="2:43">
      <c r="B1739" s="330"/>
      <c r="C1739" s="330"/>
      <c r="D1739" s="330"/>
      <c r="E1739" s="330"/>
      <c r="F1739" s="330"/>
      <c r="G1739" s="330"/>
      <c r="H1739" s="330"/>
      <c r="I1739" s="330"/>
      <c r="J1739" s="330"/>
      <c r="K1739" s="196"/>
      <c r="L1739" s="1118"/>
      <c r="M1739" s="1119"/>
      <c r="N1739" s="1118"/>
      <c r="O1739" s="1119"/>
      <c r="P1739" s="184"/>
      <c r="Q1739" s="184"/>
      <c r="R1739" s="184"/>
      <c r="S1739" s="175"/>
      <c r="T1739" s="175"/>
      <c r="U1739" s="175"/>
      <c r="V1739" s="175"/>
      <c r="W1739" s="175"/>
      <c r="X1739" s="175"/>
      <c r="Y1739" s="175"/>
      <c r="Z1739" s="175"/>
      <c r="AA1739" s="175"/>
      <c r="AB1739" s="175"/>
      <c r="AC1739" s="175"/>
      <c r="AD1739" s="330"/>
      <c r="AE1739" s="330"/>
      <c r="AF1739" s="330"/>
      <c r="AG1739" s="330"/>
      <c r="AH1739" s="330"/>
      <c r="AI1739" s="173"/>
      <c r="AJ1739" s="173"/>
      <c r="AK1739" s="173"/>
      <c r="AL1739" s="173"/>
      <c r="AM1739" s="330"/>
      <c r="AN1739" s="330"/>
      <c r="AO1739" s="194"/>
      <c r="AP1739" s="330"/>
      <c r="AQ1739" s="330"/>
    </row>
    <row r="1740" spans="2:43">
      <c r="B1740" s="330"/>
      <c r="C1740" s="330"/>
      <c r="D1740" s="330"/>
      <c r="E1740" s="330"/>
      <c r="F1740" s="330"/>
      <c r="G1740" s="330"/>
      <c r="H1740" s="330"/>
      <c r="I1740" s="330"/>
      <c r="J1740" s="330"/>
      <c r="K1740" s="196"/>
      <c r="L1740" s="1118"/>
      <c r="M1740" s="1119"/>
      <c r="N1740" s="1118"/>
      <c r="O1740" s="1119"/>
      <c r="P1740" s="184"/>
      <c r="Q1740" s="184"/>
      <c r="R1740" s="184"/>
      <c r="S1740" s="175"/>
      <c r="T1740" s="175"/>
      <c r="U1740" s="175"/>
      <c r="V1740" s="175"/>
      <c r="W1740" s="175"/>
      <c r="X1740" s="175"/>
      <c r="Y1740" s="175"/>
      <c r="Z1740" s="175"/>
      <c r="AA1740" s="175"/>
      <c r="AB1740" s="175"/>
      <c r="AC1740" s="175"/>
      <c r="AD1740" s="330"/>
      <c r="AE1740" s="330"/>
      <c r="AF1740" s="330"/>
      <c r="AG1740" s="330"/>
      <c r="AH1740" s="330"/>
      <c r="AI1740" s="173"/>
      <c r="AJ1740" s="173"/>
      <c r="AK1740" s="173"/>
      <c r="AL1740" s="173"/>
      <c r="AM1740" s="330"/>
      <c r="AN1740" s="330"/>
      <c r="AO1740" s="194"/>
      <c r="AP1740" s="330"/>
      <c r="AQ1740" s="330"/>
    </row>
    <row r="1741" spans="2:43">
      <c r="B1741" s="330"/>
      <c r="C1741" s="330"/>
      <c r="D1741" s="330"/>
      <c r="E1741" s="330"/>
      <c r="F1741" s="330"/>
      <c r="G1741" s="330"/>
      <c r="H1741" s="330"/>
      <c r="I1741" s="330"/>
      <c r="J1741" s="330"/>
      <c r="K1741" s="196"/>
      <c r="L1741" s="1118"/>
      <c r="M1741" s="1119"/>
      <c r="N1741" s="1118"/>
      <c r="O1741" s="1119"/>
      <c r="P1741" s="184"/>
      <c r="Q1741" s="184"/>
      <c r="R1741" s="184"/>
      <c r="S1741" s="175"/>
      <c r="T1741" s="175"/>
      <c r="U1741" s="175"/>
      <c r="V1741" s="175"/>
      <c r="W1741" s="175"/>
      <c r="X1741" s="175"/>
      <c r="Y1741" s="175"/>
      <c r="Z1741" s="175"/>
      <c r="AA1741" s="175"/>
      <c r="AB1741" s="175"/>
      <c r="AC1741" s="175"/>
      <c r="AD1741" s="330"/>
      <c r="AE1741" s="330"/>
      <c r="AF1741" s="330"/>
      <c r="AG1741" s="330"/>
      <c r="AH1741" s="330"/>
      <c r="AI1741" s="173"/>
      <c r="AJ1741" s="173"/>
      <c r="AK1741" s="173"/>
      <c r="AL1741" s="173"/>
      <c r="AM1741" s="330"/>
      <c r="AN1741" s="330"/>
      <c r="AO1741" s="194"/>
      <c r="AP1741" s="330"/>
      <c r="AQ1741" s="330"/>
    </row>
    <row r="1742" spans="2:43">
      <c r="B1742" s="330"/>
      <c r="C1742" s="330"/>
      <c r="D1742" s="330"/>
      <c r="E1742" s="330"/>
      <c r="F1742" s="330"/>
      <c r="G1742" s="330"/>
      <c r="H1742" s="330"/>
      <c r="I1742" s="330"/>
      <c r="J1742" s="330"/>
      <c r="K1742" s="196"/>
      <c r="L1742" s="1118"/>
      <c r="M1742" s="1119"/>
      <c r="N1742" s="1118"/>
      <c r="O1742" s="1119"/>
      <c r="P1742" s="184"/>
      <c r="Q1742" s="184"/>
      <c r="R1742" s="184"/>
      <c r="S1742" s="175"/>
      <c r="T1742" s="175"/>
      <c r="U1742" s="175"/>
      <c r="V1742" s="175"/>
      <c r="W1742" s="175"/>
      <c r="X1742" s="175"/>
      <c r="Y1742" s="175"/>
      <c r="Z1742" s="175"/>
      <c r="AA1742" s="175"/>
      <c r="AB1742" s="175"/>
      <c r="AC1742" s="175"/>
      <c r="AD1742" s="330"/>
      <c r="AE1742" s="330"/>
      <c r="AF1742" s="330"/>
      <c r="AG1742" s="330"/>
      <c r="AH1742" s="330"/>
      <c r="AI1742" s="173"/>
      <c r="AJ1742" s="173"/>
      <c r="AK1742" s="173"/>
      <c r="AL1742" s="173"/>
      <c r="AM1742" s="330"/>
      <c r="AN1742" s="330"/>
      <c r="AO1742" s="194"/>
      <c r="AP1742" s="330"/>
      <c r="AQ1742" s="330"/>
    </row>
    <row r="1743" spans="2:43">
      <c r="B1743" s="330"/>
      <c r="C1743" s="330"/>
      <c r="D1743" s="330"/>
      <c r="E1743" s="330"/>
      <c r="F1743" s="330"/>
      <c r="G1743" s="330"/>
      <c r="H1743" s="330"/>
      <c r="I1743" s="330"/>
      <c r="J1743" s="330"/>
      <c r="K1743" s="196"/>
      <c r="L1743" s="1118"/>
      <c r="M1743" s="1119"/>
      <c r="N1743" s="1118"/>
      <c r="O1743" s="1119"/>
      <c r="P1743" s="184"/>
      <c r="Q1743" s="184"/>
      <c r="R1743" s="184"/>
      <c r="S1743" s="175"/>
      <c r="T1743" s="175"/>
      <c r="U1743" s="175"/>
      <c r="V1743" s="175"/>
      <c r="W1743" s="175"/>
      <c r="X1743" s="175"/>
      <c r="Y1743" s="175"/>
      <c r="Z1743" s="175"/>
      <c r="AA1743" s="175"/>
      <c r="AB1743" s="175"/>
      <c r="AC1743" s="175"/>
      <c r="AD1743" s="330"/>
      <c r="AE1743" s="330"/>
      <c r="AF1743" s="330"/>
      <c r="AG1743" s="330"/>
      <c r="AH1743" s="330"/>
      <c r="AI1743" s="173"/>
      <c r="AJ1743" s="173"/>
      <c r="AK1743" s="173"/>
      <c r="AL1743" s="173"/>
      <c r="AM1743" s="330"/>
      <c r="AN1743" s="330"/>
      <c r="AO1743" s="194"/>
      <c r="AP1743" s="330"/>
      <c r="AQ1743" s="330"/>
    </row>
    <row r="1744" spans="2:43">
      <c r="B1744" s="330"/>
      <c r="C1744" s="330"/>
      <c r="D1744" s="330"/>
      <c r="E1744" s="330"/>
      <c r="F1744" s="330"/>
      <c r="G1744" s="330"/>
      <c r="H1744" s="330"/>
      <c r="I1744" s="330"/>
      <c r="J1744" s="330"/>
      <c r="K1744" s="196"/>
      <c r="L1744" s="1118"/>
      <c r="M1744" s="1119"/>
      <c r="N1744" s="1118"/>
      <c r="O1744" s="1119"/>
      <c r="P1744" s="184"/>
      <c r="Q1744" s="184"/>
      <c r="R1744" s="184"/>
      <c r="S1744" s="175"/>
      <c r="T1744" s="175"/>
      <c r="U1744" s="175"/>
      <c r="V1744" s="175"/>
      <c r="W1744" s="175"/>
      <c r="X1744" s="175"/>
      <c r="Y1744" s="175"/>
      <c r="Z1744" s="175"/>
      <c r="AA1744" s="175"/>
      <c r="AB1744" s="175"/>
      <c r="AC1744" s="175"/>
      <c r="AD1744" s="330"/>
      <c r="AE1744" s="330"/>
      <c r="AF1744" s="330"/>
      <c r="AG1744" s="330"/>
      <c r="AH1744" s="330"/>
      <c r="AI1744" s="173"/>
      <c r="AJ1744" s="173"/>
      <c r="AK1744" s="173"/>
      <c r="AL1744" s="173"/>
      <c r="AM1744" s="330"/>
      <c r="AN1744" s="330"/>
      <c r="AO1744" s="194"/>
      <c r="AP1744" s="330"/>
      <c r="AQ1744" s="330"/>
    </row>
    <row r="1745" spans="2:43">
      <c r="B1745" s="330"/>
      <c r="C1745" s="330"/>
      <c r="D1745" s="330"/>
      <c r="E1745" s="330"/>
      <c r="F1745" s="330"/>
      <c r="G1745" s="330"/>
      <c r="H1745" s="330"/>
      <c r="I1745" s="330"/>
      <c r="J1745" s="330"/>
      <c r="K1745" s="196"/>
      <c r="L1745" s="1118"/>
      <c r="M1745" s="1119"/>
      <c r="N1745" s="1118"/>
      <c r="O1745" s="1119"/>
      <c r="P1745" s="184"/>
      <c r="Q1745" s="184"/>
      <c r="R1745" s="184"/>
      <c r="S1745" s="175"/>
      <c r="T1745" s="175"/>
      <c r="U1745" s="175"/>
      <c r="V1745" s="175"/>
      <c r="W1745" s="175"/>
      <c r="X1745" s="175"/>
      <c r="Y1745" s="175"/>
      <c r="Z1745" s="175"/>
      <c r="AA1745" s="175"/>
      <c r="AB1745" s="175"/>
      <c r="AC1745" s="175"/>
      <c r="AD1745" s="330"/>
      <c r="AE1745" s="330"/>
      <c r="AF1745" s="330"/>
      <c r="AG1745" s="330"/>
      <c r="AH1745" s="330"/>
      <c r="AI1745" s="173"/>
      <c r="AJ1745" s="173"/>
      <c r="AK1745" s="173"/>
      <c r="AL1745" s="173"/>
      <c r="AM1745" s="330"/>
      <c r="AN1745" s="330"/>
      <c r="AO1745" s="194"/>
      <c r="AP1745" s="330"/>
      <c r="AQ1745" s="330"/>
    </row>
    <row r="1746" spans="2:43">
      <c r="B1746" s="330"/>
      <c r="C1746" s="330"/>
      <c r="D1746" s="330"/>
      <c r="E1746" s="330"/>
      <c r="F1746" s="330"/>
      <c r="G1746" s="330"/>
      <c r="H1746" s="330"/>
      <c r="I1746" s="330"/>
      <c r="J1746" s="330"/>
      <c r="K1746" s="196"/>
      <c r="L1746" s="1118"/>
      <c r="M1746" s="1119"/>
      <c r="N1746" s="1118"/>
      <c r="O1746" s="1119"/>
      <c r="P1746" s="184"/>
      <c r="Q1746" s="184"/>
      <c r="R1746" s="184"/>
      <c r="S1746" s="175"/>
      <c r="T1746" s="175"/>
      <c r="U1746" s="175"/>
      <c r="V1746" s="175"/>
      <c r="W1746" s="175"/>
      <c r="X1746" s="175"/>
      <c r="Y1746" s="175"/>
      <c r="Z1746" s="175"/>
      <c r="AA1746" s="175"/>
      <c r="AB1746" s="175"/>
      <c r="AC1746" s="175"/>
      <c r="AD1746" s="330"/>
      <c r="AE1746" s="330"/>
      <c r="AF1746" s="330"/>
      <c r="AG1746" s="330"/>
      <c r="AH1746" s="330"/>
      <c r="AI1746" s="173"/>
      <c r="AJ1746" s="173"/>
      <c r="AK1746" s="173"/>
      <c r="AL1746" s="173"/>
      <c r="AM1746" s="330"/>
      <c r="AN1746" s="330"/>
      <c r="AO1746" s="194"/>
      <c r="AP1746" s="330"/>
      <c r="AQ1746" s="330"/>
    </row>
    <row r="1747" spans="2:43">
      <c r="B1747" s="330"/>
      <c r="C1747" s="330"/>
      <c r="D1747" s="330"/>
      <c r="E1747" s="330"/>
      <c r="F1747" s="330"/>
      <c r="G1747" s="330"/>
      <c r="H1747" s="330"/>
      <c r="I1747" s="330"/>
      <c r="J1747" s="330"/>
      <c r="K1747" s="196"/>
      <c r="L1747" s="1118"/>
      <c r="M1747" s="1119"/>
      <c r="N1747" s="1118"/>
      <c r="O1747" s="1119"/>
      <c r="P1747" s="184"/>
      <c r="Q1747" s="184"/>
      <c r="R1747" s="184"/>
      <c r="S1747" s="175"/>
      <c r="T1747" s="175"/>
      <c r="U1747" s="175"/>
      <c r="V1747" s="175"/>
      <c r="W1747" s="175"/>
      <c r="X1747" s="175"/>
      <c r="Y1747" s="175"/>
      <c r="Z1747" s="175"/>
      <c r="AA1747" s="175"/>
      <c r="AB1747" s="175"/>
      <c r="AC1747" s="175"/>
      <c r="AD1747" s="330"/>
      <c r="AE1747" s="330"/>
      <c r="AF1747" s="330"/>
      <c r="AG1747" s="330"/>
      <c r="AH1747" s="330"/>
      <c r="AI1747" s="173"/>
      <c r="AJ1747" s="173"/>
      <c r="AK1747" s="173"/>
      <c r="AL1747" s="173"/>
      <c r="AM1747" s="330"/>
      <c r="AN1747" s="330"/>
      <c r="AO1747" s="194"/>
      <c r="AP1747" s="330"/>
      <c r="AQ1747" s="330"/>
    </row>
    <row r="1748" spans="2:43">
      <c r="B1748" s="330"/>
      <c r="C1748" s="330"/>
      <c r="D1748" s="330"/>
      <c r="E1748" s="330"/>
      <c r="F1748" s="330"/>
      <c r="G1748" s="330"/>
      <c r="H1748" s="330"/>
      <c r="I1748" s="330"/>
      <c r="J1748" s="330"/>
      <c r="K1748" s="196"/>
      <c r="L1748" s="1118"/>
      <c r="M1748" s="1119"/>
      <c r="N1748" s="1118"/>
      <c r="O1748" s="1119"/>
      <c r="P1748" s="184"/>
      <c r="Q1748" s="184"/>
      <c r="R1748" s="184"/>
      <c r="S1748" s="175"/>
      <c r="T1748" s="175"/>
      <c r="U1748" s="175"/>
      <c r="V1748" s="175"/>
      <c r="W1748" s="175"/>
      <c r="X1748" s="175"/>
      <c r="Y1748" s="175"/>
      <c r="Z1748" s="175"/>
      <c r="AA1748" s="175"/>
      <c r="AB1748" s="175"/>
      <c r="AC1748" s="175"/>
      <c r="AD1748" s="330"/>
      <c r="AE1748" s="330"/>
      <c r="AF1748" s="330"/>
      <c r="AG1748" s="330"/>
      <c r="AH1748" s="330"/>
      <c r="AI1748" s="173"/>
      <c r="AJ1748" s="173"/>
      <c r="AK1748" s="173"/>
      <c r="AL1748" s="173"/>
      <c r="AM1748" s="330"/>
      <c r="AN1748" s="330"/>
      <c r="AO1748" s="194"/>
      <c r="AP1748" s="330"/>
      <c r="AQ1748" s="330"/>
    </row>
    <row r="1749" spans="2:43">
      <c r="B1749" s="330"/>
      <c r="C1749" s="330"/>
      <c r="D1749" s="330"/>
      <c r="E1749" s="330"/>
      <c r="F1749" s="330"/>
      <c r="G1749" s="330"/>
      <c r="H1749" s="330"/>
      <c r="I1749" s="330"/>
      <c r="J1749" s="330"/>
      <c r="K1749" s="196"/>
      <c r="L1749" s="1118"/>
      <c r="M1749" s="1119"/>
      <c r="N1749" s="1118"/>
      <c r="O1749" s="1119"/>
      <c r="P1749" s="184"/>
      <c r="Q1749" s="184"/>
      <c r="R1749" s="184"/>
      <c r="S1749" s="175"/>
      <c r="T1749" s="175"/>
      <c r="U1749" s="175"/>
      <c r="V1749" s="175"/>
      <c r="W1749" s="175"/>
      <c r="X1749" s="175"/>
      <c r="Y1749" s="175"/>
      <c r="Z1749" s="175"/>
      <c r="AA1749" s="175"/>
      <c r="AB1749" s="175"/>
      <c r="AC1749" s="175"/>
      <c r="AD1749" s="330"/>
      <c r="AE1749" s="330"/>
      <c r="AF1749" s="330"/>
      <c r="AG1749" s="330"/>
      <c r="AH1749" s="330"/>
      <c r="AI1749" s="173"/>
      <c r="AJ1749" s="173"/>
      <c r="AK1749" s="173"/>
      <c r="AL1749" s="173"/>
      <c r="AM1749" s="330"/>
      <c r="AN1749" s="330"/>
      <c r="AO1749" s="194"/>
      <c r="AP1749" s="330"/>
      <c r="AQ1749" s="330"/>
    </row>
    <row r="1750" spans="2:43">
      <c r="B1750" s="330"/>
      <c r="C1750" s="330"/>
      <c r="D1750" s="330"/>
      <c r="E1750" s="330"/>
      <c r="F1750" s="330"/>
      <c r="G1750" s="330"/>
      <c r="H1750" s="330"/>
      <c r="I1750" s="330"/>
      <c r="J1750" s="330"/>
      <c r="K1750" s="196"/>
      <c r="L1750" s="1118"/>
      <c r="M1750" s="1119"/>
      <c r="N1750" s="1118"/>
      <c r="O1750" s="1119"/>
      <c r="P1750" s="184"/>
      <c r="Q1750" s="184"/>
      <c r="R1750" s="184"/>
      <c r="S1750" s="175"/>
      <c r="T1750" s="175"/>
      <c r="U1750" s="175"/>
      <c r="V1750" s="175"/>
      <c r="W1750" s="175"/>
      <c r="X1750" s="175"/>
      <c r="Y1750" s="175"/>
      <c r="Z1750" s="175"/>
      <c r="AA1750" s="175"/>
      <c r="AB1750" s="175"/>
      <c r="AC1750" s="175"/>
      <c r="AD1750" s="330"/>
      <c r="AE1750" s="330"/>
      <c r="AF1750" s="330"/>
      <c r="AG1750" s="330"/>
      <c r="AH1750" s="330"/>
      <c r="AI1750" s="173"/>
      <c r="AJ1750" s="173"/>
      <c r="AK1750" s="173"/>
      <c r="AL1750" s="173"/>
      <c r="AM1750" s="330"/>
      <c r="AN1750" s="330"/>
      <c r="AO1750" s="194"/>
      <c r="AP1750" s="330"/>
      <c r="AQ1750" s="330"/>
    </row>
    <row r="1751" spans="2:43">
      <c r="B1751" s="330"/>
      <c r="C1751" s="330"/>
      <c r="D1751" s="330"/>
      <c r="E1751" s="330"/>
      <c r="F1751" s="330"/>
      <c r="G1751" s="330"/>
      <c r="H1751" s="330"/>
      <c r="I1751" s="330"/>
      <c r="J1751" s="330"/>
      <c r="K1751" s="196"/>
      <c r="L1751" s="1118"/>
      <c r="M1751" s="1119"/>
      <c r="N1751" s="1118"/>
      <c r="O1751" s="1119"/>
      <c r="P1751" s="184"/>
      <c r="Q1751" s="184"/>
      <c r="R1751" s="184"/>
      <c r="S1751" s="175"/>
      <c r="T1751" s="175"/>
      <c r="U1751" s="175"/>
      <c r="V1751" s="175"/>
      <c r="W1751" s="175"/>
      <c r="X1751" s="175"/>
      <c r="Y1751" s="175"/>
      <c r="Z1751" s="175"/>
      <c r="AA1751" s="175"/>
      <c r="AB1751" s="175"/>
      <c r="AC1751" s="175"/>
      <c r="AD1751" s="330"/>
      <c r="AE1751" s="330"/>
      <c r="AF1751" s="330"/>
      <c r="AG1751" s="330"/>
      <c r="AH1751" s="330"/>
      <c r="AI1751" s="173"/>
      <c r="AJ1751" s="173"/>
      <c r="AK1751" s="173"/>
      <c r="AL1751" s="173"/>
      <c r="AM1751" s="330"/>
      <c r="AN1751" s="330"/>
      <c r="AO1751" s="194"/>
      <c r="AP1751" s="330"/>
      <c r="AQ1751" s="330"/>
    </row>
    <row r="1752" spans="2:43">
      <c r="B1752" s="330"/>
      <c r="C1752" s="330"/>
      <c r="D1752" s="330"/>
      <c r="E1752" s="330"/>
      <c r="F1752" s="330"/>
      <c r="G1752" s="330"/>
      <c r="H1752" s="330"/>
      <c r="I1752" s="330"/>
      <c r="J1752" s="330"/>
      <c r="K1752" s="196"/>
      <c r="L1752" s="1118"/>
      <c r="M1752" s="1119"/>
      <c r="N1752" s="1118"/>
      <c r="O1752" s="1119"/>
      <c r="P1752" s="184"/>
      <c r="Q1752" s="184"/>
      <c r="R1752" s="184"/>
      <c r="S1752" s="175"/>
      <c r="T1752" s="175"/>
      <c r="U1752" s="175"/>
      <c r="V1752" s="175"/>
      <c r="W1752" s="175"/>
      <c r="X1752" s="175"/>
      <c r="Y1752" s="175"/>
      <c r="Z1752" s="175"/>
      <c r="AA1752" s="175"/>
      <c r="AB1752" s="175"/>
      <c r="AC1752" s="175"/>
      <c r="AD1752" s="330"/>
      <c r="AE1752" s="330"/>
      <c r="AF1752" s="330"/>
      <c r="AG1752" s="330"/>
      <c r="AH1752" s="330"/>
      <c r="AI1752" s="173"/>
      <c r="AJ1752" s="173"/>
      <c r="AK1752" s="173"/>
      <c r="AL1752" s="173"/>
      <c r="AM1752" s="330"/>
      <c r="AN1752" s="330"/>
      <c r="AO1752" s="194"/>
      <c r="AP1752" s="330"/>
      <c r="AQ1752" s="330"/>
    </row>
    <row r="1753" spans="2:43">
      <c r="B1753" s="330"/>
      <c r="C1753" s="330"/>
      <c r="D1753" s="330"/>
      <c r="E1753" s="330"/>
      <c r="F1753" s="330"/>
      <c r="G1753" s="330"/>
      <c r="H1753" s="330"/>
      <c r="I1753" s="330"/>
      <c r="J1753" s="330"/>
      <c r="K1753" s="196"/>
      <c r="L1753" s="1118"/>
      <c r="M1753" s="1119"/>
      <c r="N1753" s="1118"/>
      <c r="O1753" s="1119"/>
      <c r="P1753" s="184"/>
      <c r="Q1753" s="184"/>
      <c r="R1753" s="184"/>
      <c r="S1753" s="175"/>
      <c r="T1753" s="175"/>
      <c r="U1753" s="175"/>
      <c r="V1753" s="175"/>
      <c r="W1753" s="175"/>
      <c r="X1753" s="175"/>
      <c r="Y1753" s="175"/>
      <c r="Z1753" s="175"/>
      <c r="AA1753" s="175"/>
      <c r="AB1753" s="175"/>
      <c r="AC1753" s="175"/>
      <c r="AD1753" s="330"/>
      <c r="AE1753" s="330"/>
      <c r="AF1753" s="330"/>
      <c r="AG1753" s="330"/>
      <c r="AH1753" s="330"/>
      <c r="AI1753" s="173"/>
      <c r="AJ1753" s="173"/>
      <c r="AK1753" s="173"/>
      <c r="AL1753" s="173"/>
      <c r="AM1753" s="330"/>
      <c r="AN1753" s="330"/>
      <c r="AO1753" s="194"/>
      <c r="AP1753" s="330"/>
      <c r="AQ1753" s="330"/>
    </row>
    <row r="1754" spans="2:43">
      <c r="B1754" s="330"/>
      <c r="C1754" s="330"/>
      <c r="D1754" s="330"/>
      <c r="E1754" s="330"/>
      <c r="F1754" s="330"/>
      <c r="G1754" s="330"/>
      <c r="H1754" s="330"/>
      <c r="I1754" s="330"/>
      <c r="J1754" s="330"/>
      <c r="K1754" s="196"/>
      <c r="L1754" s="1118"/>
      <c r="M1754" s="1119"/>
      <c r="N1754" s="1118"/>
      <c r="O1754" s="1119"/>
      <c r="P1754" s="184"/>
      <c r="Q1754" s="184"/>
      <c r="R1754" s="184"/>
      <c r="S1754" s="175"/>
      <c r="T1754" s="175"/>
      <c r="U1754" s="175"/>
      <c r="V1754" s="175"/>
      <c r="W1754" s="175"/>
      <c r="X1754" s="175"/>
      <c r="Y1754" s="175"/>
      <c r="Z1754" s="175"/>
      <c r="AA1754" s="175"/>
      <c r="AB1754" s="175"/>
      <c r="AC1754" s="175"/>
      <c r="AD1754" s="330"/>
      <c r="AE1754" s="330"/>
      <c r="AF1754" s="330"/>
      <c r="AG1754" s="330"/>
      <c r="AH1754" s="330"/>
      <c r="AI1754" s="173"/>
      <c r="AJ1754" s="173"/>
      <c r="AK1754" s="173"/>
      <c r="AL1754" s="173"/>
      <c r="AM1754" s="330"/>
      <c r="AN1754" s="330"/>
      <c r="AO1754" s="194"/>
      <c r="AP1754" s="330"/>
      <c r="AQ1754" s="330"/>
    </row>
    <row r="1755" spans="2:43">
      <c r="B1755" s="330"/>
      <c r="C1755" s="330"/>
      <c r="D1755" s="330"/>
      <c r="E1755" s="330"/>
      <c r="F1755" s="330"/>
      <c r="G1755" s="330"/>
      <c r="H1755" s="330"/>
      <c r="I1755" s="330"/>
      <c r="J1755" s="330"/>
      <c r="K1755" s="196"/>
      <c r="L1755" s="1118"/>
      <c r="M1755" s="1119"/>
      <c r="N1755" s="1118"/>
      <c r="O1755" s="1119"/>
      <c r="P1755" s="184"/>
      <c r="Q1755" s="184"/>
      <c r="R1755" s="184"/>
      <c r="S1755" s="175"/>
      <c r="T1755" s="175"/>
      <c r="U1755" s="175"/>
      <c r="V1755" s="175"/>
      <c r="W1755" s="175"/>
      <c r="X1755" s="175"/>
      <c r="Y1755" s="175"/>
      <c r="Z1755" s="175"/>
      <c r="AA1755" s="175"/>
      <c r="AB1755" s="175"/>
      <c r="AC1755" s="175"/>
      <c r="AD1755" s="330"/>
      <c r="AE1755" s="330"/>
      <c r="AF1755" s="330"/>
      <c r="AG1755" s="330"/>
      <c r="AH1755" s="330"/>
      <c r="AI1755" s="173"/>
      <c r="AJ1755" s="173"/>
      <c r="AK1755" s="173"/>
      <c r="AL1755" s="173"/>
      <c r="AM1755" s="330"/>
      <c r="AN1755" s="330"/>
      <c r="AO1755" s="194"/>
      <c r="AP1755" s="330"/>
      <c r="AQ1755" s="330"/>
    </row>
    <row r="1756" spans="2:43">
      <c r="B1756" s="330"/>
      <c r="C1756" s="330"/>
      <c r="D1756" s="330"/>
      <c r="E1756" s="330"/>
      <c r="F1756" s="330"/>
      <c r="G1756" s="330"/>
      <c r="H1756" s="330"/>
      <c r="I1756" s="330"/>
      <c r="J1756" s="330"/>
      <c r="K1756" s="196"/>
      <c r="L1756" s="1118"/>
      <c r="M1756" s="1119"/>
      <c r="N1756" s="1118"/>
      <c r="O1756" s="1119"/>
      <c r="P1756" s="184"/>
      <c r="Q1756" s="184"/>
      <c r="R1756" s="184"/>
      <c r="S1756" s="175"/>
      <c r="T1756" s="175"/>
      <c r="U1756" s="175"/>
      <c r="V1756" s="175"/>
      <c r="W1756" s="175"/>
      <c r="X1756" s="175"/>
      <c r="Y1756" s="175"/>
      <c r="Z1756" s="175"/>
      <c r="AA1756" s="175"/>
      <c r="AB1756" s="175"/>
      <c r="AC1756" s="175"/>
      <c r="AD1756" s="330"/>
      <c r="AE1756" s="330"/>
      <c r="AF1756" s="330"/>
      <c r="AG1756" s="330"/>
      <c r="AH1756" s="330"/>
      <c r="AI1756" s="173"/>
      <c r="AJ1756" s="173"/>
      <c r="AK1756" s="173"/>
      <c r="AL1756" s="173"/>
      <c r="AM1756" s="330"/>
      <c r="AN1756" s="330"/>
      <c r="AO1756" s="194"/>
      <c r="AP1756" s="330"/>
      <c r="AQ1756" s="330"/>
    </row>
    <row r="1757" spans="2:43">
      <c r="B1757" s="330"/>
      <c r="C1757" s="330"/>
      <c r="D1757" s="330"/>
      <c r="E1757" s="330"/>
      <c r="F1757" s="330"/>
      <c r="G1757" s="330"/>
      <c r="H1757" s="330"/>
      <c r="I1757" s="330"/>
      <c r="J1757" s="330"/>
      <c r="K1757" s="196"/>
      <c r="L1757" s="1118"/>
      <c r="M1757" s="1119"/>
      <c r="N1757" s="1118"/>
      <c r="O1757" s="1119"/>
      <c r="P1757" s="184"/>
      <c r="Q1757" s="184"/>
      <c r="R1757" s="184"/>
      <c r="S1757" s="175"/>
      <c r="T1757" s="175"/>
      <c r="U1757" s="175"/>
      <c r="V1757" s="175"/>
      <c r="W1757" s="175"/>
      <c r="X1757" s="175"/>
      <c r="Y1757" s="175"/>
      <c r="Z1757" s="175"/>
      <c r="AA1757" s="175"/>
      <c r="AB1757" s="175"/>
      <c r="AC1757" s="175"/>
      <c r="AD1757" s="330"/>
      <c r="AE1757" s="330"/>
      <c r="AF1757" s="330"/>
      <c r="AG1757" s="330"/>
      <c r="AH1757" s="330"/>
      <c r="AI1757" s="173"/>
      <c r="AJ1757" s="173"/>
      <c r="AK1757" s="173"/>
      <c r="AL1757" s="173"/>
      <c r="AM1757" s="330"/>
      <c r="AN1757" s="330"/>
      <c r="AO1757" s="194"/>
      <c r="AP1757" s="330"/>
      <c r="AQ1757" s="330"/>
    </row>
    <row r="1758" spans="2:43">
      <c r="B1758" s="330"/>
      <c r="C1758" s="330"/>
      <c r="D1758" s="330"/>
      <c r="E1758" s="330"/>
      <c r="F1758" s="330"/>
      <c r="G1758" s="330"/>
      <c r="H1758" s="330"/>
      <c r="I1758" s="330"/>
      <c r="J1758" s="330"/>
      <c r="K1758" s="196"/>
      <c r="L1758" s="1118"/>
      <c r="M1758" s="1119"/>
      <c r="N1758" s="1118"/>
      <c r="O1758" s="1119"/>
      <c r="P1758" s="184"/>
      <c r="Q1758" s="184"/>
      <c r="R1758" s="184"/>
      <c r="S1758" s="175"/>
      <c r="T1758" s="175"/>
      <c r="U1758" s="175"/>
      <c r="V1758" s="175"/>
      <c r="W1758" s="175"/>
      <c r="X1758" s="175"/>
      <c r="Y1758" s="175"/>
      <c r="Z1758" s="175"/>
      <c r="AA1758" s="175"/>
      <c r="AB1758" s="175"/>
      <c r="AC1758" s="175"/>
      <c r="AD1758" s="330"/>
      <c r="AE1758" s="330"/>
      <c r="AF1758" s="330"/>
      <c r="AG1758" s="330"/>
      <c r="AH1758" s="330"/>
      <c r="AI1758" s="173"/>
      <c r="AJ1758" s="173"/>
      <c r="AK1758" s="173"/>
      <c r="AL1758" s="173"/>
      <c r="AM1758" s="330"/>
      <c r="AN1758" s="330"/>
      <c r="AO1758" s="194"/>
      <c r="AP1758" s="330"/>
      <c r="AQ1758" s="330"/>
    </row>
    <row r="1759" spans="2:43">
      <c r="B1759" s="330"/>
      <c r="C1759" s="330"/>
      <c r="D1759" s="330"/>
      <c r="E1759" s="330"/>
      <c r="F1759" s="330"/>
      <c r="G1759" s="330"/>
      <c r="H1759" s="330"/>
      <c r="I1759" s="330"/>
      <c r="J1759" s="330"/>
      <c r="K1759" s="196"/>
      <c r="L1759" s="1118"/>
      <c r="M1759" s="1119"/>
      <c r="N1759" s="1118"/>
      <c r="O1759" s="1119"/>
      <c r="P1759" s="184"/>
      <c r="Q1759" s="184"/>
      <c r="R1759" s="184"/>
      <c r="S1759" s="175"/>
      <c r="T1759" s="175"/>
      <c r="U1759" s="175"/>
      <c r="V1759" s="175"/>
      <c r="W1759" s="175"/>
      <c r="X1759" s="175"/>
      <c r="Y1759" s="175"/>
      <c r="Z1759" s="175"/>
      <c r="AA1759" s="175"/>
      <c r="AB1759" s="175"/>
      <c r="AC1759" s="175"/>
      <c r="AD1759" s="330"/>
      <c r="AE1759" s="330"/>
      <c r="AF1759" s="330"/>
      <c r="AG1759" s="330"/>
      <c r="AH1759" s="330"/>
      <c r="AI1759" s="173"/>
      <c r="AJ1759" s="173"/>
      <c r="AK1759" s="173"/>
      <c r="AL1759" s="173"/>
      <c r="AM1759" s="330"/>
      <c r="AN1759" s="330"/>
      <c r="AO1759" s="194"/>
      <c r="AP1759" s="330"/>
      <c r="AQ1759" s="330"/>
    </row>
    <row r="1760" spans="2:43">
      <c r="B1760" s="330"/>
      <c r="C1760" s="330"/>
      <c r="D1760" s="330"/>
      <c r="E1760" s="330"/>
      <c r="F1760" s="330"/>
      <c r="G1760" s="330"/>
      <c r="H1760" s="330"/>
      <c r="I1760" s="330"/>
      <c r="J1760" s="330"/>
      <c r="K1760" s="196"/>
      <c r="L1760" s="1118"/>
      <c r="M1760" s="1119"/>
      <c r="N1760" s="1118"/>
      <c r="O1760" s="1119"/>
      <c r="P1760" s="184"/>
      <c r="Q1760" s="184"/>
      <c r="R1760" s="184"/>
      <c r="S1760" s="175"/>
      <c r="T1760" s="175"/>
      <c r="U1760" s="175"/>
      <c r="V1760" s="175"/>
      <c r="W1760" s="175"/>
      <c r="X1760" s="175"/>
      <c r="Y1760" s="175"/>
      <c r="Z1760" s="175"/>
      <c r="AA1760" s="175"/>
      <c r="AB1760" s="175"/>
      <c r="AC1760" s="175"/>
      <c r="AD1760" s="330"/>
      <c r="AE1760" s="330"/>
      <c r="AF1760" s="330"/>
      <c r="AG1760" s="330"/>
      <c r="AH1760" s="330"/>
      <c r="AI1760" s="173"/>
      <c r="AJ1760" s="173"/>
      <c r="AK1760" s="173"/>
      <c r="AL1760" s="173"/>
      <c r="AM1760" s="330"/>
      <c r="AN1760" s="330"/>
      <c r="AO1760" s="194"/>
      <c r="AP1760" s="330"/>
      <c r="AQ1760" s="330"/>
    </row>
    <row r="1761" spans="2:43">
      <c r="B1761" s="330"/>
      <c r="C1761" s="330"/>
      <c r="D1761" s="330"/>
      <c r="E1761" s="330"/>
      <c r="F1761" s="330"/>
      <c r="G1761" s="330"/>
      <c r="H1761" s="330"/>
      <c r="I1761" s="330"/>
      <c r="J1761" s="330"/>
      <c r="K1761" s="196"/>
      <c r="L1761" s="1118"/>
      <c r="M1761" s="1119"/>
      <c r="N1761" s="1118"/>
      <c r="O1761" s="1119"/>
      <c r="P1761" s="184"/>
      <c r="Q1761" s="184"/>
      <c r="R1761" s="184"/>
      <c r="S1761" s="175"/>
      <c r="T1761" s="175"/>
      <c r="U1761" s="175"/>
      <c r="V1761" s="175"/>
      <c r="W1761" s="175"/>
      <c r="X1761" s="175"/>
      <c r="Y1761" s="175"/>
      <c r="Z1761" s="175"/>
      <c r="AA1761" s="175"/>
      <c r="AB1761" s="175"/>
      <c r="AC1761" s="175"/>
      <c r="AD1761" s="330"/>
      <c r="AE1761" s="330"/>
      <c r="AF1761" s="330"/>
      <c r="AG1761" s="330"/>
      <c r="AH1761" s="330"/>
      <c r="AI1761" s="173"/>
      <c r="AJ1761" s="173"/>
      <c r="AK1761" s="173"/>
      <c r="AL1761" s="173"/>
      <c r="AM1761" s="330"/>
      <c r="AN1761" s="330"/>
      <c r="AO1761" s="194"/>
      <c r="AP1761" s="330"/>
      <c r="AQ1761" s="330"/>
    </row>
    <row r="1762" spans="2:43">
      <c r="B1762" s="330"/>
      <c r="C1762" s="330"/>
      <c r="D1762" s="330"/>
      <c r="E1762" s="330"/>
      <c r="F1762" s="330"/>
      <c r="G1762" s="330"/>
      <c r="H1762" s="330"/>
      <c r="I1762" s="330"/>
      <c r="J1762" s="330"/>
      <c r="K1762" s="196"/>
      <c r="L1762" s="1118"/>
      <c r="M1762" s="1119"/>
      <c r="N1762" s="1118"/>
      <c r="O1762" s="1119"/>
      <c r="P1762" s="184"/>
      <c r="Q1762" s="184"/>
      <c r="R1762" s="184"/>
      <c r="S1762" s="175"/>
      <c r="T1762" s="175"/>
      <c r="U1762" s="175"/>
      <c r="V1762" s="175"/>
      <c r="W1762" s="175"/>
      <c r="X1762" s="175"/>
      <c r="Y1762" s="175"/>
      <c r="Z1762" s="175"/>
      <c r="AA1762" s="175"/>
      <c r="AB1762" s="175"/>
      <c r="AC1762" s="175"/>
      <c r="AD1762" s="330"/>
      <c r="AE1762" s="330"/>
      <c r="AF1762" s="330"/>
      <c r="AG1762" s="330"/>
      <c r="AH1762" s="330"/>
      <c r="AI1762" s="173"/>
      <c r="AJ1762" s="173"/>
      <c r="AK1762" s="173"/>
      <c r="AL1762" s="173"/>
      <c r="AM1762" s="330"/>
      <c r="AN1762" s="330"/>
      <c r="AO1762" s="194"/>
      <c r="AP1762" s="330"/>
      <c r="AQ1762" s="330"/>
    </row>
    <row r="1763" spans="2:43">
      <c r="B1763" s="330"/>
      <c r="C1763" s="330"/>
      <c r="D1763" s="330"/>
      <c r="E1763" s="330"/>
      <c r="F1763" s="330"/>
      <c r="G1763" s="330"/>
      <c r="H1763" s="330"/>
      <c r="I1763" s="330"/>
      <c r="J1763" s="330"/>
      <c r="K1763" s="196"/>
      <c r="L1763" s="1118"/>
      <c r="M1763" s="1119"/>
      <c r="N1763" s="1118"/>
      <c r="O1763" s="1119"/>
      <c r="P1763" s="184"/>
      <c r="Q1763" s="184"/>
      <c r="R1763" s="184"/>
      <c r="S1763" s="175"/>
      <c r="T1763" s="175"/>
      <c r="U1763" s="175"/>
      <c r="V1763" s="175"/>
      <c r="W1763" s="175"/>
      <c r="X1763" s="175"/>
      <c r="Y1763" s="175"/>
      <c r="Z1763" s="175"/>
      <c r="AA1763" s="175"/>
      <c r="AB1763" s="175"/>
      <c r="AC1763" s="175"/>
      <c r="AD1763" s="330"/>
      <c r="AE1763" s="330"/>
      <c r="AF1763" s="330"/>
      <c r="AG1763" s="330"/>
      <c r="AH1763" s="330"/>
      <c r="AI1763" s="173"/>
      <c r="AJ1763" s="173"/>
      <c r="AK1763" s="173"/>
      <c r="AL1763" s="173"/>
      <c r="AM1763" s="330"/>
      <c r="AN1763" s="330"/>
      <c r="AO1763" s="194"/>
      <c r="AP1763" s="330"/>
      <c r="AQ1763" s="330"/>
    </row>
    <row r="1764" spans="2:43">
      <c r="B1764" s="330"/>
      <c r="C1764" s="330"/>
      <c r="D1764" s="330"/>
      <c r="E1764" s="330"/>
      <c r="F1764" s="330"/>
      <c r="G1764" s="330"/>
      <c r="H1764" s="330"/>
      <c r="I1764" s="330"/>
      <c r="J1764" s="330"/>
      <c r="K1764" s="196"/>
      <c r="L1764" s="1118"/>
      <c r="M1764" s="1119"/>
      <c r="N1764" s="1118"/>
      <c r="O1764" s="1119"/>
      <c r="P1764" s="184"/>
      <c r="Q1764" s="184"/>
      <c r="R1764" s="184"/>
      <c r="S1764" s="175"/>
      <c r="T1764" s="175"/>
      <c r="U1764" s="175"/>
      <c r="V1764" s="175"/>
      <c r="W1764" s="175"/>
      <c r="X1764" s="175"/>
      <c r="Y1764" s="175"/>
      <c r="Z1764" s="175"/>
      <c r="AA1764" s="175"/>
      <c r="AB1764" s="175"/>
      <c r="AC1764" s="175"/>
      <c r="AD1764" s="330"/>
      <c r="AE1764" s="330"/>
      <c r="AF1764" s="330"/>
      <c r="AG1764" s="330"/>
      <c r="AH1764" s="330"/>
      <c r="AI1764" s="173"/>
      <c r="AJ1764" s="173"/>
      <c r="AK1764" s="173"/>
      <c r="AL1764" s="173"/>
      <c r="AM1764" s="330"/>
      <c r="AN1764" s="330"/>
      <c r="AO1764" s="194"/>
      <c r="AP1764" s="330"/>
      <c r="AQ1764" s="330"/>
    </row>
    <row r="1765" spans="2:43">
      <c r="B1765" s="330"/>
      <c r="C1765" s="330"/>
      <c r="D1765" s="330"/>
      <c r="E1765" s="330"/>
      <c r="F1765" s="330"/>
      <c r="G1765" s="330"/>
      <c r="H1765" s="330"/>
      <c r="I1765" s="330"/>
      <c r="J1765" s="330"/>
      <c r="K1765" s="196"/>
      <c r="L1765" s="1118"/>
      <c r="M1765" s="1119"/>
      <c r="N1765" s="1118"/>
      <c r="O1765" s="1119"/>
      <c r="P1765" s="184"/>
      <c r="Q1765" s="184"/>
      <c r="R1765" s="184"/>
      <c r="S1765" s="175"/>
      <c r="T1765" s="175"/>
      <c r="U1765" s="175"/>
      <c r="V1765" s="175"/>
      <c r="W1765" s="175"/>
      <c r="X1765" s="175"/>
      <c r="Y1765" s="175"/>
      <c r="Z1765" s="175"/>
      <c r="AA1765" s="175"/>
      <c r="AB1765" s="175"/>
      <c r="AC1765" s="175"/>
      <c r="AD1765" s="330"/>
      <c r="AE1765" s="330"/>
      <c r="AF1765" s="330"/>
      <c r="AG1765" s="330"/>
      <c r="AH1765" s="330"/>
      <c r="AI1765" s="173"/>
      <c r="AJ1765" s="173"/>
      <c r="AK1765" s="173"/>
      <c r="AL1765" s="173"/>
      <c r="AM1765" s="330"/>
      <c r="AN1765" s="330"/>
      <c r="AO1765" s="194"/>
      <c r="AP1765" s="330"/>
      <c r="AQ1765" s="330"/>
    </row>
    <row r="1766" spans="2:43">
      <c r="B1766" s="330"/>
      <c r="C1766" s="330"/>
      <c r="D1766" s="330"/>
      <c r="E1766" s="330"/>
      <c r="F1766" s="330"/>
      <c r="G1766" s="330"/>
      <c r="H1766" s="330"/>
      <c r="I1766" s="330"/>
      <c r="J1766" s="330"/>
      <c r="K1766" s="196"/>
      <c r="L1766" s="1118"/>
      <c r="M1766" s="1119"/>
      <c r="N1766" s="1118"/>
      <c r="O1766" s="1119"/>
      <c r="P1766" s="184"/>
      <c r="Q1766" s="184"/>
      <c r="R1766" s="184"/>
      <c r="S1766" s="175"/>
      <c r="T1766" s="175"/>
      <c r="U1766" s="175"/>
      <c r="V1766" s="175"/>
      <c r="W1766" s="175"/>
      <c r="X1766" s="175"/>
      <c r="Y1766" s="175"/>
      <c r="Z1766" s="175"/>
      <c r="AA1766" s="175"/>
      <c r="AB1766" s="175"/>
      <c r="AC1766" s="175"/>
      <c r="AD1766" s="330"/>
      <c r="AE1766" s="330"/>
      <c r="AF1766" s="330"/>
      <c r="AG1766" s="330"/>
      <c r="AH1766" s="330"/>
      <c r="AI1766" s="173"/>
      <c r="AJ1766" s="173"/>
      <c r="AK1766" s="173"/>
      <c r="AL1766" s="173"/>
      <c r="AM1766" s="330"/>
      <c r="AN1766" s="330"/>
      <c r="AO1766" s="194"/>
      <c r="AP1766" s="330"/>
      <c r="AQ1766" s="330"/>
    </row>
    <row r="1767" spans="2:43">
      <c r="B1767" s="330"/>
      <c r="C1767" s="330"/>
      <c r="D1767" s="330"/>
      <c r="E1767" s="330"/>
      <c r="F1767" s="330"/>
      <c r="G1767" s="330"/>
      <c r="H1767" s="330"/>
      <c r="I1767" s="330"/>
      <c r="J1767" s="330"/>
      <c r="K1767" s="196"/>
      <c r="L1767" s="1118"/>
      <c r="M1767" s="1119"/>
      <c r="N1767" s="1118"/>
      <c r="O1767" s="1119"/>
      <c r="P1767" s="184"/>
      <c r="Q1767" s="184"/>
      <c r="R1767" s="184"/>
      <c r="S1767" s="175"/>
      <c r="T1767" s="175"/>
      <c r="U1767" s="175"/>
      <c r="V1767" s="175"/>
      <c r="W1767" s="175"/>
      <c r="X1767" s="175"/>
      <c r="Y1767" s="175"/>
      <c r="Z1767" s="175"/>
      <c r="AA1767" s="175"/>
      <c r="AB1767" s="175"/>
      <c r="AC1767" s="175"/>
      <c r="AD1767" s="330"/>
      <c r="AE1767" s="330"/>
      <c r="AF1767" s="330"/>
      <c r="AG1767" s="330"/>
      <c r="AH1767" s="330"/>
      <c r="AI1767" s="173"/>
      <c r="AJ1767" s="173"/>
      <c r="AK1767" s="173"/>
      <c r="AL1767" s="173"/>
      <c r="AM1767" s="330"/>
      <c r="AN1767" s="330"/>
      <c r="AO1767" s="194"/>
      <c r="AP1767" s="330"/>
      <c r="AQ1767" s="330"/>
    </row>
    <row r="1768" spans="2:43">
      <c r="B1768" s="330"/>
      <c r="C1768" s="330"/>
      <c r="D1768" s="330"/>
      <c r="E1768" s="330"/>
      <c r="F1768" s="330"/>
      <c r="G1768" s="330"/>
      <c r="H1768" s="330"/>
      <c r="I1768" s="330"/>
      <c r="J1768" s="330"/>
      <c r="K1768" s="196"/>
      <c r="L1768" s="1118"/>
      <c r="M1768" s="1119"/>
      <c r="N1768" s="1118"/>
      <c r="O1768" s="1119"/>
      <c r="P1768" s="184"/>
      <c r="Q1768" s="184"/>
      <c r="R1768" s="184"/>
      <c r="S1768" s="175"/>
      <c r="T1768" s="175"/>
      <c r="U1768" s="175"/>
      <c r="V1768" s="175"/>
      <c r="W1768" s="175"/>
      <c r="X1768" s="175"/>
      <c r="Y1768" s="175"/>
      <c r="Z1768" s="175"/>
      <c r="AA1768" s="175"/>
      <c r="AB1768" s="175"/>
      <c r="AC1768" s="175"/>
      <c r="AD1768" s="330"/>
      <c r="AE1768" s="330"/>
      <c r="AF1768" s="330"/>
      <c r="AG1768" s="330"/>
      <c r="AH1768" s="330"/>
      <c r="AI1768" s="173"/>
      <c r="AJ1768" s="173"/>
      <c r="AK1768" s="173"/>
      <c r="AL1768" s="173"/>
      <c r="AM1768" s="330"/>
      <c r="AN1768" s="330"/>
      <c r="AO1768" s="194"/>
      <c r="AP1768" s="330"/>
      <c r="AQ1768" s="330"/>
    </row>
    <row r="1769" spans="2:43">
      <c r="B1769" s="330"/>
      <c r="C1769" s="330"/>
      <c r="D1769" s="330"/>
      <c r="E1769" s="330"/>
      <c r="F1769" s="330"/>
      <c r="G1769" s="330"/>
      <c r="H1769" s="330"/>
      <c r="I1769" s="330"/>
      <c r="J1769" s="330"/>
      <c r="K1769" s="196"/>
      <c r="L1769" s="1118"/>
      <c r="M1769" s="1119"/>
      <c r="N1769" s="1118"/>
      <c r="O1769" s="1119"/>
      <c r="P1769" s="184"/>
      <c r="Q1769" s="184"/>
      <c r="R1769" s="184"/>
      <c r="S1769" s="175"/>
      <c r="T1769" s="175"/>
      <c r="U1769" s="175"/>
      <c r="V1769" s="175"/>
      <c r="W1769" s="175"/>
      <c r="X1769" s="175"/>
      <c r="Y1769" s="175"/>
      <c r="Z1769" s="175"/>
      <c r="AA1769" s="175"/>
      <c r="AB1769" s="175"/>
      <c r="AC1769" s="175"/>
      <c r="AD1769" s="330"/>
      <c r="AE1769" s="330"/>
      <c r="AF1769" s="330"/>
      <c r="AG1769" s="330"/>
      <c r="AH1769" s="330"/>
      <c r="AI1769" s="173"/>
      <c r="AJ1769" s="173"/>
      <c r="AK1769" s="173"/>
      <c r="AL1769" s="173"/>
      <c r="AM1769" s="330"/>
      <c r="AN1769" s="330"/>
      <c r="AO1769" s="194"/>
      <c r="AP1769" s="330"/>
      <c r="AQ1769" s="330"/>
    </row>
    <row r="1770" spans="2:43">
      <c r="B1770" s="330"/>
      <c r="C1770" s="330"/>
      <c r="D1770" s="330"/>
      <c r="E1770" s="330"/>
      <c r="F1770" s="330"/>
      <c r="G1770" s="330"/>
      <c r="H1770" s="330"/>
      <c r="I1770" s="330"/>
      <c r="J1770" s="330"/>
      <c r="K1770" s="196"/>
      <c r="L1770" s="1118"/>
      <c r="M1770" s="1119"/>
      <c r="N1770" s="1118"/>
      <c r="O1770" s="1119"/>
      <c r="P1770" s="184"/>
      <c r="Q1770" s="184"/>
      <c r="R1770" s="184"/>
      <c r="S1770" s="175"/>
      <c r="T1770" s="175"/>
      <c r="U1770" s="175"/>
      <c r="V1770" s="175"/>
      <c r="W1770" s="175"/>
      <c r="X1770" s="175"/>
      <c r="Y1770" s="175"/>
      <c r="Z1770" s="175"/>
      <c r="AA1770" s="175"/>
      <c r="AB1770" s="175"/>
      <c r="AC1770" s="175"/>
      <c r="AD1770" s="330"/>
      <c r="AE1770" s="330"/>
      <c r="AF1770" s="330"/>
      <c r="AG1770" s="330"/>
      <c r="AH1770" s="330"/>
      <c r="AI1770" s="173"/>
      <c r="AJ1770" s="173"/>
      <c r="AK1770" s="173"/>
      <c r="AL1770" s="173"/>
      <c r="AM1770" s="330"/>
      <c r="AN1770" s="330"/>
      <c r="AO1770" s="194"/>
      <c r="AP1770" s="330"/>
      <c r="AQ1770" s="330"/>
    </row>
    <row r="1771" spans="2:43">
      <c r="B1771" s="330"/>
      <c r="C1771" s="330"/>
      <c r="D1771" s="330"/>
      <c r="E1771" s="330"/>
      <c r="F1771" s="330"/>
      <c r="G1771" s="330"/>
      <c r="H1771" s="330"/>
      <c r="I1771" s="330"/>
      <c r="J1771" s="330"/>
      <c r="K1771" s="196"/>
      <c r="L1771" s="1118"/>
      <c r="M1771" s="1119"/>
      <c r="N1771" s="1118"/>
      <c r="O1771" s="1119"/>
      <c r="P1771" s="184"/>
      <c r="Q1771" s="184"/>
      <c r="R1771" s="184"/>
      <c r="S1771" s="175"/>
      <c r="T1771" s="175"/>
      <c r="U1771" s="175"/>
      <c r="V1771" s="175"/>
      <c r="W1771" s="175"/>
      <c r="X1771" s="175"/>
      <c r="Y1771" s="175"/>
      <c r="Z1771" s="175"/>
      <c r="AA1771" s="175"/>
      <c r="AB1771" s="175"/>
      <c r="AC1771" s="175"/>
      <c r="AD1771" s="330"/>
      <c r="AE1771" s="330"/>
      <c r="AF1771" s="330"/>
      <c r="AG1771" s="330"/>
      <c r="AH1771" s="330"/>
      <c r="AI1771" s="173"/>
      <c r="AJ1771" s="173"/>
      <c r="AK1771" s="173"/>
      <c r="AL1771" s="173"/>
      <c r="AM1771" s="330"/>
      <c r="AN1771" s="330"/>
      <c r="AO1771" s="194"/>
      <c r="AP1771" s="330"/>
      <c r="AQ1771" s="330"/>
    </row>
    <row r="1772" spans="2:43">
      <c r="B1772" s="330"/>
      <c r="C1772" s="330"/>
      <c r="D1772" s="330"/>
      <c r="E1772" s="330"/>
      <c r="F1772" s="330"/>
      <c r="G1772" s="330"/>
      <c r="H1772" s="330"/>
      <c r="I1772" s="330"/>
      <c r="J1772" s="330"/>
      <c r="K1772" s="196"/>
      <c r="L1772" s="1118"/>
      <c r="M1772" s="1119"/>
      <c r="N1772" s="1118"/>
      <c r="O1772" s="1119"/>
      <c r="P1772" s="184"/>
      <c r="Q1772" s="184"/>
      <c r="R1772" s="184"/>
      <c r="S1772" s="175"/>
      <c r="T1772" s="175"/>
      <c r="U1772" s="175"/>
      <c r="V1772" s="175"/>
      <c r="W1772" s="175"/>
      <c r="X1772" s="175"/>
      <c r="Y1772" s="175"/>
      <c r="Z1772" s="175"/>
      <c r="AA1772" s="175"/>
      <c r="AB1772" s="175"/>
      <c r="AC1772" s="175"/>
      <c r="AD1772" s="330"/>
      <c r="AE1772" s="330"/>
      <c r="AF1772" s="330"/>
      <c r="AG1772" s="330"/>
      <c r="AH1772" s="330"/>
      <c r="AI1772" s="173"/>
      <c r="AJ1772" s="173"/>
      <c r="AK1772" s="173"/>
      <c r="AL1772" s="173"/>
      <c r="AM1772" s="330"/>
      <c r="AN1772" s="330"/>
      <c r="AO1772" s="194"/>
      <c r="AP1772" s="330"/>
      <c r="AQ1772" s="330"/>
    </row>
    <row r="1773" spans="2:43">
      <c r="B1773" s="330"/>
      <c r="C1773" s="330"/>
      <c r="D1773" s="330"/>
      <c r="E1773" s="330"/>
      <c r="F1773" s="330"/>
      <c r="G1773" s="330"/>
      <c r="H1773" s="330"/>
      <c r="I1773" s="330"/>
      <c r="J1773" s="330"/>
      <c r="K1773" s="196"/>
      <c r="L1773" s="1118"/>
      <c r="M1773" s="1119"/>
      <c r="N1773" s="1118"/>
      <c r="O1773" s="1119"/>
      <c r="P1773" s="184"/>
      <c r="Q1773" s="184"/>
      <c r="R1773" s="184"/>
      <c r="S1773" s="175"/>
      <c r="T1773" s="175"/>
      <c r="U1773" s="175"/>
      <c r="V1773" s="175"/>
      <c r="W1773" s="175"/>
      <c r="X1773" s="175"/>
      <c r="Y1773" s="175"/>
      <c r="Z1773" s="175"/>
      <c r="AA1773" s="175"/>
      <c r="AB1773" s="175"/>
      <c r="AC1773" s="175"/>
      <c r="AD1773" s="330"/>
      <c r="AE1773" s="330"/>
      <c r="AF1773" s="330"/>
      <c r="AG1773" s="330"/>
      <c r="AH1773" s="330"/>
      <c r="AI1773" s="173"/>
      <c r="AJ1773" s="173"/>
      <c r="AK1773" s="173"/>
      <c r="AL1773" s="173"/>
      <c r="AM1773" s="330"/>
      <c r="AN1773" s="330"/>
      <c r="AO1773" s="194"/>
      <c r="AP1773" s="330"/>
      <c r="AQ1773" s="330"/>
    </row>
    <row r="1774" spans="2:43">
      <c r="B1774" s="330"/>
      <c r="C1774" s="330"/>
      <c r="D1774" s="330"/>
      <c r="E1774" s="330"/>
      <c r="F1774" s="330"/>
      <c r="G1774" s="330"/>
      <c r="H1774" s="330"/>
      <c r="I1774" s="330"/>
      <c r="J1774" s="330"/>
      <c r="K1774" s="196"/>
      <c r="L1774" s="1118"/>
      <c r="M1774" s="1119"/>
      <c r="N1774" s="1118"/>
      <c r="O1774" s="1119"/>
      <c r="P1774" s="184"/>
      <c r="Q1774" s="184"/>
      <c r="R1774" s="184"/>
      <c r="S1774" s="175"/>
      <c r="T1774" s="175"/>
      <c r="U1774" s="175"/>
      <c r="V1774" s="175"/>
      <c r="W1774" s="175"/>
      <c r="X1774" s="175"/>
      <c r="Y1774" s="175"/>
      <c r="Z1774" s="175"/>
      <c r="AA1774" s="175"/>
      <c r="AB1774" s="175"/>
      <c r="AC1774" s="175"/>
      <c r="AD1774" s="330"/>
      <c r="AE1774" s="330"/>
      <c r="AF1774" s="330"/>
      <c r="AG1774" s="330"/>
      <c r="AH1774" s="330"/>
      <c r="AI1774" s="173"/>
      <c r="AJ1774" s="173"/>
      <c r="AK1774" s="173"/>
      <c r="AL1774" s="173"/>
      <c r="AM1774" s="330"/>
      <c r="AN1774" s="330"/>
      <c r="AO1774" s="194"/>
      <c r="AP1774" s="330"/>
      <c r="AQ1774" s="330"/>
    </row>
    <row r="1775" spans="2:43">
      <c r="B1775" s="330"/>
      <c r="C1775" s="330"/>
      <c r="D1775" s="330"/>
      <c r="E1775" s="330"/>
      <c r="F1775" s="330"/>
      <c r="G1775" s="330"/>
      <c r="H1775" s="330"/>
      <c r="I1775" s="330"/>
      <c r="J1775" s="330"/>
      <c r="K1775" s="196"/>
      <c r="L1775" s="1118"/>
      <c r="M1775" s="1119"/>
      <c r="N1775" s="1118"/>
      <c r="O1775" s="1119"/>
      <c r="P1775" s="184"/>
      <c r="Q1775" s="184"/>
      <c r="R1775" s="184"/>
      <c r="S1775" s="175"/>
      <c r="T1775" s="175"/>
      <c r="U1775" s="175"/>
      <c r="V1775" s="175"/>
      <c r="W1775" s="175"/>
      <c r="X1775" s="175"/>
      <c r="Y1775" s="175"/>
      <c r="Z1775" s="175"/>
      <c r="AA1775" s="175"/>
      <c r="AB1775" s="175"/>
      <c r="AC1775" s="175"/>
      <c r="AD1775" s="330"/>
      <c r="AE1775" s="330"/>
      <c r="AF1775" s="330"/>
      <c r="AG1775" s="330"/>
      <c r="AH1775" s="330"/>
      <c r="AI1775" s="173"/>
      <c r="AJ1775" s="173"/>
      <c r="AK1775" s="173"/>
      <c r="AL1775" s="173"/>
      <c r="AM1775" s="330"/>
      <c r="AN1775" s="330"/>
      <c r="AO1775" s="194"/>
      <c r="AP1775" s="330"/>
      <c r="AQ1775" s="330"/>
    </row>
    <row r="1776" spans="2:43">
      <c r="B1776" s="330"/>
      <c r="C1776" s="330"/>
      <c r="D1776" s="330"/>
      <c r="E1776" s="330"/>
      <c r="F1776" s="330"/>
      <c r="G1776" s="330"/>
      <c r="H1776" s="330"/>
      <c r="I1776" s="330"/>
      <c r="J1776" s="330"/>
      <c r="K1776" s="196"/>
      <c r="L1776" s="1118"/>
      <c r="M1776" s="1119"/>
      <c r="N1776" s="1118"/>
      <c r="O1776" s="1119"/>
      <c r="P1776" s="184"/>
      <c r="Q1776" s="184"/>
      <c r="R1776" s="184"/>
      <c r="S1776" s="175"/>
      <c r="T1776" s="175"/>
      <c r="U1776" s="175"/>
      <c r="V1776" s="175"/>
      <c r="W1776" s="175"/>
      <c r="X1776" s="175"/>
      <c r="Y1776" s="175"/>
      <c r="Z1776" s="175"/>
      <c r="AA1776" s="175"/>
      <c r="AB1776" s="175"/>
      <c r="AC1776" s="175"/>
      <c r="AD1776" s="330"/>
      <c r="AE1776" s="330"/>
      <c r="AF1776" s="330"/>
      <c r="AG1776" s="330"/>
      <c r="AH1776" s="330"/>
      <c r="AI1776" s="173"/>
      <c r="AJ1776" s="173"/>
      <c r="AK1776" s="173"/>
      <c r="AL1776" s="173"/>
      <c r="AM1776" s="330"/>
      <c r="AN1776" s="330"/>
      <c r="AO1776" s="194"/>
      <c r="AP1776" s="330"/>
      <c r="AQ1776" s="330"/>
    </row>
    <row r="1777" spans="2:43">
      <c r="B1777" s="330"/>
      <c r="C1777" s="330"/>
      <c r="D1777" s="330"/>
      <c r="E1777" s="330"/>
      <c r="F1777" s="330"/>
      <c r="G1777" s="330"/>
      <c r="H1777" s="330"/>
      <c r="I1777" s="330"/>
      <c r="J1777" s="330"/>
      <c r="K1777" s="196"/>
      <c r="L1777" s="1118"/>
      <c r="M1777" s="1119"/>
      <c r="N1777" s="1118"/>
      <c r="O1777" s="1119"/>
      <c r="P1777" s="184"/>
      <c r="Q1777" s="184"/>
      <c r="R1777" s="184"/>
      <c r="S1777" s="175"/>
      <c r="T1777" s="175"/>
      <c r="U1777" s="175"/>
      <c r="V1777" s="175"/>
      <c r="W1777" s="175"/>
      <c r="X1777" s="175"/>
      <c r="Y1777" s="175"/>
      <c r="Z1777" s="175"/>
      <c r="AA1777" s="175"/>
      <c r="AB1777" s="175"/>
      <c r="AC1777" s="175"/>
      <c r="AD1777" s="330"/>
      <c r="AE1777" s="330"/>
      <c r="AF1777" s="330"/>
      <c r="AG1777" s="330"/>
      <c r="AH1777" s="330"/>
      <c r="AI1777" s="173"/>
      <c r="AJ1777" s="173"/>
      <c r="AK1777" s="173"/>
      <c r="AL1777" s="173"/>
      <c r="AM1777" s="330"/>
      <c r="AN1777" s="330"/>
      <c r="AO1777" s="194"/>
      <c r="AP1777" s="330"/>
      <c r="AQ1777" s="330"/>
    </row>
    <row r="1778" spans="2:43">
      <c r="B1778" s="330"/>
      <c r="C1778" s="330"/>
      <c r="D1778" s="330"/>
      <c r="E1778" s="330"/>
      <c r="F1778" s="330"/>
      <c r="G1778" s="330"/>
      <c r="H1778" s="330"/>
      <c r="I1778" s="330"/>
      <c r="J1778" s="330"/>
      <c r="K1778" s="196"/>
      <c r="L1778" s="1118"/>
      <c r="M1778" s="1119"/>
      <c r="N1778" s="1118"/>
      <c r="O1778" s="1119"/>
      <c r="P1778" s="184"/>
      <c r="Q1778" s="184"/>
      <c r="R1778" s="184"/>
      <c r="S1778" s="175"/>
      <c r="T1778" s="175"/>
      <c r="U1778" s="175"/>
      <c r="V1778" s="175"/>
      <c r="W1778" s="175"/>
      <c r="X1778" s="175"/>
      <c r="Y1778" s="175"/>
      <c r="Z1778" s="175"/>
      <c r="AA1778" s="175"/>
      <c r="AB1778" s="175"/>
      <c r="AC1778" s="175"/>
      <c r="AD1778" s="330"/>
      <c r="AE1778" s="330"/>
      <c r="AF1778" s="330"/>
      <c r="AG1778" s="330"/>
      <c r="AH1778" s="330"/>
      <c r="AI1778" s="173"/>
      <c r="AJ1778" s="173"/>
      <c r="AK1778" s="173"/>
      <c r="AL1778" s="173"/>
      <c r="AM1778" s="330"/>
      <c r="AN1778" s="330"/>
      <c r="AO1778" s="194"/>
      <c r="AP1778" s="330"/>
      <c r="AQ1778" s="330"/>
    </row>
    <row r="1779" spans="2:43">
      <c r="B1779" s="330"/>
      <c r="C1779" s="330"/>
      <c r="D1779" s="330"/>
      <c r="E1779" s="330"/>
      <c r="F1779" s="330"/>
      <c r="G1779" s="330"/>
      <c r="H1779" s="330"/>
      <c r="I1779" s="330"/>
      <c r="J1779" s="330"/>
      <c r="K1779" s="196"/>
      <c r="L1779" s="1118"/>
      <c r="M1779" s="1119"/>
      <c r="N1779" s="1118"/>
      <c r="O1779" s="1119"/>
      <c r="P1779" s="184"/>
      <c r="Q1779" s="184"/>
      <c r="R1779" s="184"/>
      <c r="S1779" s="175"/>
      <c r="T1779" s="175"/>
      <c r="U1779" s="175"/>
      <c r="V1779" s="175"/>
      <c r="W1779" s="175"/>
      <c r="X1779" s="175"/>
      <c r="Y1779" s="175"/>
      <c r="Z1779" s="175"/>
      <c r="AA1779" s="175"/>
      <c r="AB1779" s="175"/>
      <c r="AC1779" s="175"/>
      <c r="AD1779" s="330"/>
      <c r="AE1779" s="330"/>
      <c r="AF1779" s="330"/>
      <c r="AG1779" s="330"/>
      <c r="AH1779" s="330"/>
      <c r="AI1779" s="173"/>
      <c r="AJ1779" s="173"/>
      <c r="AK1779" s="173"/>
      <c r="AL1779" s="173"/>
      <c r="AM1779" s="330"/>
      <c r="AN1779" s="330"/>
      <c r="AO1779" s="194"/>
      <c r="AP1779" s="330"/>
      <c r="AQ1779" s="330"/>
    </row>
    <row r="1780" spans="2:43">
      <c r="B1780" s="330"/>
      <c r="C1780" s="330"/>
      <c r="D1780" s="330"/>
      <c r="E1780" s="330"/>
      <c r="F1780" s="330"/>
      <c r="G1780" s="330"/>
      <c r="H1780" s="330"/>
      <c r="I1780" s="330"/>
      <c r="J1780" s="330"/>
      <c r="K1780" s="196"/>
      <c r="L1780" s="1118"/>
      <c r="M1780" s="1119"/>
      <c r="N1780" s="1118"/>
      <c r="O1780" s="1119"/>
      <c r="P1780" s="184"/>
      <c r="Q1780" s="184"/>
      <c r="R1780" s="184"/>
      <c r="S1780" s="175"/>
      <c r="T1780" s="175"/>
      <c r="U1780" s="175"/>
      <c r="V1780" s="175"/>
      <c r="W1780" s="175"/>
      <c r="X1780" s="175"/>
      <c r="Y1780" s="175"/>
      <c r="Z1780" s="175"/>
      <c r="AA1780" s="175"/>
      <c r="AB1780" s="175"/>
      <c r="AC1780" s="175"/>
      <c r="AD1780" s="330"/>
      <c r="AE1780" s="330"/>
      <c r="AF1780" s="330"/>
      <c r="AG1780" s="330"/>
      <c r="AH1780" s="330"/>
      <c r="AI1780" s="173"/>
      <c r="AJ1780" s="173"/>
      <c r="AK1780" s="173"/>
      <c r="AL1780" s="173"/>
      <c r="AM1780" s="330"/>
      <c r="AN1780" s="330"/>
      <c r="AO1780" s="194"/>
      <c r="AP1780" s="330"/>
      <c r="AQ1780" s="330"/>
    </row>
    <row r="1781" spans="2:43">
      <c r="B1781" s="330"/>
      <c r="C1781" s="330"/>
      <c r="D1781" s="330"/>
      <c r="E1781" s="330"/>
      <c r="F1781" s="330"/>
      <c r="G1781" s="330"/>
      <c r="H1781" s="330"/>
      <c r="I1781" s="330"/>
      <c r="J1781" s="330"/>
      <c r="K1781" s="196"/>
      <c r="L1781" s="1118"/>
      <c r="M1781" s="1119"/>
      <c r="N1781" s="1118"/>
      <c r="O1781" s="1119"/>
      <c r="P1781" s="184"/>
      <c r="Q1781" s="184"/>
      <c r="R1781" s="184"/>
      <c r="S1781" s="175"/>
      <c r="T1781" s="175"/>
      <c r="U1781" s="175"/>
      <c r="V1781" s="175"/>
      <c r="W1781" s="175"/>
      <c r="X1781" s="175"/>
      <c r="Y1781" s="175"/>
      <c r="Z1781" s="175"/>
      <c r="AA1781" s="175"/>
      <c r="AB1781" s="175"/>
      <c r="AC1781" s="175"/>
      <c r="AD1781" s="330"/>
      <c r="AE1781" s="330"/>
      <c r="AF1781" s="330"/>
      <c r="AG1781" s="330"/>
      <c r="AH1781" s="330"/>
      <c r="AI1781" s="173"/>
      <c r="AJ1781" s="173"/>
      <c r="AK1781" s="173"/>
      <c r="AL1781" s="173"/>
      <c r="AM1781" s="330"/>
      <c r="AN1781" s="330"/>
      <c r="AO1781" s="194"/>
      <c r="AP1781" s="330"/>
      <c r="AQ1781" s="330"/>
    </row>
    <row r="1782" spans="2:43">
      <c r="B1782" s="330"/>
      <c r="C1782" s="330"/>
      <c r="D1782" s="330"/>
      <c r="E1782" s="330"/>
      <c r="F1782" s="330"/>
      <c r="G1782" s="330"/>
      <c r="H1782" s="330"/>
      <c r="I1782" s="330"/>
      <c r="J1782" s="330"/>
      <c r="K1782" s="196"/>
      <c r="L1782" s="1118"/>
      <c r="M1782" s="1119"/>
      <c r="N1782" s="1118"/>
      <c r="O1782" s="1119"/>
      <c r="P1782" s="184"/>
      <c r="Q1782" s="184"/>
      <c r="R1782" s="184"/>
      <c r="S1782" s="175"/>
      <c r="T1782" s="175"/>
      <c r="U1782" s="175"/>
      <c r="V1782" s="175"/>
      <c r="W1782" s="175"/>
      <c r="X1782" s="175"/>
      <c r="Y1782" s="175"/>
      <c r="Z1782" s="175"/>
      <c r="AA1782" s="175"/>
      <c r="AB1782" s="175"/>
      <c r="AC1782" s="175"/>
      <c r="AD1782" s="330"/>
      <c r="AE1782" s="330"/>
      <c r="AF1782" s="330"/>
      <c r="AG1782" s="330"/>
      <c r="AH1782" s="330"/>
      <c r="AI1782" s="173"/>
      <c r="AJ1782" s="173"/>
      <c r="AK1782" s="173"/>
      <c r="AL1782" s="173"/>
      <c r="AM1782" s="330"/>
      <c r="AN1782" s="330"/>
      <c r="AO1782" s="194"/>
      <c r="AP1782" s="330"/>
      <c r="AQ1782" s="330"/>
    </row>
    <row r="1783" spans="2:43">
      <c r="B1783" s="330"/>
      <c r="C1783" s="330"/>
      <c r="D1783" s="330"/>
      <c r="E1783" s="330"/>
      <c r="F1783" s="330"/>
      <c r="G1783" s="330"/>
      <c r="H1783" s="330"/>
      <c r="I1783" s="330"/>
      <c r="J1783" s="330"/>
      <c r="K1783" s="196"/>
      <c r="L1783" s="1118"/>
      <c r="M1783" s="1119"/>
      <c r="N1783" s="1118"/>
      <c r="O1783" s="1119"/>
      <c r="P1783" s="184"/>
      <c r="Q1783" s="184"/>
      <c r="R1783" s="184"/>
      <c r="S1783" s="175"/>
      <c r="T1783" s="175"/>
      <c r="U1783" s="175"/>
      <c r="V1783" s="175"/>
      <c r="W1783" s="175"/>
      <c r="X1783" s="175"/>
      <c r="Y1783" s="175"/>
      <c r="Z1783" s="175"/>
      <c r="AA1783" s="175"/>
      <c r="AB1783" s="175"/>
      <c r="AC1783" s="175"/>
      <c r="AD1783" s="330"/>
      <c r="AE1783" s="330"/>
      <c r="AF1783" s="330"/>
      <c r="AG1783" s="330"/>
      <c r="AH1783" s="330"/>
      <c r="AI1783" s="173"/>
      <c r="AJ1783" s="173"/>
      <c r="AK1783" s="173"/>
      <c r="AL1783" s="173"/>
      <c r="AM1783" s="330"/>
      <c r="AN1783" s="330"/>
      <c r="AO1783" s="194"/>
      <c r="AP1783" s="330"/>
      <c r="AQ1783" s="330"/>
    </row>
    <row r="1784" spans="2:43">
      <c r="B1784" s="330"/>
      <c r="C1784" s="330"/>
      <c r="D1784" s="330"/>
      <c r="E1784" s="330"/>
      <c r="F1784" s="330"/>
      <c r="G1784" s="330"/>
      <c r="H1784" s="330"/>
      <c r="I1784" s="330"/>
      <c r="J1784" s="330"/>
      <c r="K1784" s="196"/>
      <c r="L1784" s="1118"/>
      <c r="M1784" s="1119"/>
      <c r="N1784" s="1118"/>
      <c r="O1784" s="1119"/>
      <c r="P1784" s="184"/>
      <c r="Q1784" s="184"/>
      <c r="R1784" s="184"/>
      <c r="S1784" s="175"/>
      <c r="T1784" s="175"/>
      <c r="U1784" s="175"/>
      <c r="V1784" s="175"/>
      <c r="W1784" s="175"/>
      <c r="X1784" s="175"/>
      <c r="Y1784" s="175"/>
      <c r="Z1784" s="175"/>
      <c r="AA1784" s="175"/>
      <c r="AB1784" s="175"/>
      <c r="AC1784" s="175"/>
      <c r="AD1784" s="330"/>
      <c r="AE1784" s="330"/>
      <c r="AF1784" s="330"/>
      <c r="AG1784" s="330"/>
      <c r="AH1784" s="330"/>
      <c r="AI1784" s="173"/>
      <c r="AJ1784" s="173"/>
      <c r="AK1784" s="173"/>
      <c r="AL1784" s="173"/>
      <c r="AM1784" s="330"/>
      <c r="AN1784" s="330"/>
      <c r="AO1784" s="194"/>
      <c r="AP1784" s="330"/>
      <c r="AQ1784" s="330"/>
    </row>
    <row r="1785" spans="2:43">
      <c r="B1785" s="330"/>
      <c r="C1785" s="330"/>
      <c r="D1785" s="330"/>
      <c r="E1785" s="330"/>
      <c r="F1785" s="330"/>
      <c r="G1785" s="330"/>
      <c r="H1785" s="330"/>
      <c r="I1785" s="330"/>
      <c r="J1785" s="330"/>
      <c r="K1785" s="196"/>
      <c r="L1785" s="1118"/>
      <c r="M1785" s="1119"/>
      <c r="N1785" s="1118"/>
      <c r="O1785" s="1119"/>
      <c r="P1785" s="184"/>
      <c r="Q1785" s="184"/>
      <c r="R1785" s="184"/>
      <c r="S1785" s="175"/>
      <c r="T1785" s="175"/>
      <c r="U1785" s="175"/>
      <c r="V1785" s="175"/>
      <c r="W1785" s="175"/>
      <c r="X1785" s="175"/>
      <c r="Y1785" s="175"/>
      <c r="Z1785" s="175"/>
      <c r="AA1785" s="175"/>
      <c r="AB1785" s="175"/>
      <c r="AC1785" s="175"/>
      <c r="AD1785" s="330"/>
      <c r="AE1785" s="330"/>
      <c r="AF1785" s="330"/>
      <c r="AG1785" s="330"/>
      <c r="AH1785" s="330"/>
      <c r="AI1785" s="173"/>
      <c r="AJ1785" s="173"/>
      <c r="AK1785" s="173"/>
      <c r="AL1785" s="173"/>
      <c r="AM1785" s="330"/>
      <c r="AN1785" s="330"/>
      <c r="AO1785" s="194"/>
      <c r="AP1785" s="330"/>
      <c r="AQ1785" s="330"/>
    </row>
    <row r="1786" spans="2:43">
      <c r="B1786" s="330"/>
      <c r="C1786" s="330"/>
      <c r="D1786" s="330"/>
      <c r="E1786" s="330"/>
      <c r="F1786" s="330"/>
      <c r="G1786" s="330"/>
      <c r="H1786" s="330"/>
      <c r="I1786" s="330"/>
      <c r="J1786" s="330"/>
      <c r="K1786" s="196"/>
      <c r="L1786" s="1118"/>
      <c r="M1786" s="1119"/>
      <c r="N1786" s="1118"/>
      <c r="O1786" s="1119"/>
      <c r="P1786" s="184"/>
      <c r="Q1786" s="184"/>
      <c r="R1786" s="184"/>
      <c r="S1786" s="175"/>
      <c r="T1786" s="175"/>
      <c r="U1786" s="175"/>
      <c r="V1786" s="175"/>
      <c r="W1786" s="175"/>
      <c r="X1786" s="175"/>
      <c r="Y1786" s="175"/>
      <c r="Z1786" s="175"/>
      <c r="AA1786" s="175"/>
      <c r="AB1786" s="175"/>
      <c r="AC1786" s="175"/>
      <c r="AD1786" s="330"/>
      <c r="AE1786" s="330"/>
      <c r="AF1786" s="330"/>
      <c r="AG1786" s="330"/>
      <c r="AH1786" s="330"/>
      <c r="AI1786" s="173"/>
      <c r="AJ1786" s="173"/>
      <c r="AK1786" s="173"/>
      <c r="AL1786" s="173"/>
      <c r="AM1786" s="330"/>
      <c r="AN1786" s="330"/>
      <c r="AO1786" s="194"/>
      <c r="AP1786" s="330"/>
      <c r="AQ1786" s="330"/>
    </row>
    <row r="1787" spans="2:43">
      <c r="B1787" s="330"/>
      <c r="C1787" s="330"/>
      <c r="D1787" s="330"/>
      <c r="E1787" s="330"/>
      <c r="F1787" s="330"/>
      <c r="G1787" s="330"/>
      <c r="H1787" s="330"/>
      <c r="I1787" s="330"/>
      <c r="J1787" s="330"/>
      <c r="K1787" s="196"/>
      <c r="L1787" s="1118"/>
      <c r="M1787" s="1119"/>
      <c r="N1787" s="1118"/>
      <c r="O1787" s="1119"/>
      <c r="P1787" s="184"/>
      <c r="Q1787" s="184"/>
      <c r="R1787" s="184"/>
      <c r="S1787" s="175"/>
      <c r="T1787" s="175"/>
      <c r="U1787" s="175"/>
      <c r="V1787" s="175"/>
      <c r="W1787" s="175"/>
      <c r="X1787" s="175"/>
      <c r="Y1787" s="175"/>
      <c r="Z1787" s="175"/>
      <c r="AA1787" s="175"/>
      <c r="AB1787" s="175"/>
      <c r="AC1787" s="175"/>
      <c r="AD1787" s="330"/>
      <c r="AE1787" s="330"/>
      <c r="AF1787" s="330"/>
      <c r="AG1787" s="330"/>
      <c r="AH1787" s="330"/>
      <c r="AI1787" s="173"/>
      <c r="AJ1787" s="173"/>
      <c r="AK1787" s="173"/>
      <c r="AL1787" s="173"/>
      <c r="AM1787" s="330"/>
      <c r="AN1787" s="330"/>
      <c r="AO1787" s="194"/>
      <c r="AP1787" s="330"/>
      <c r="AQ1787" s="330"/>
    </row>
    <row r="1788" spans="2:43">
      <c r="B1788" s="330"/>
      <c r="C1788" s="330"/>
      <c r="D1788" s="330"/>
      <c r="E1788" s="330"/>
      <c r="F1788" s="330"/>
      <c r="G1788" s="330"/>
      <c r="H1788" s="330"/>
      <c r="I1788" s="330"/>
      <c r="J1788" s="330"/>
      <c r="K1788" s="196"/>
      <c r="L1788" s="1118"/>
      <c r="M1788" s="1119"/>
      <c r="N1788" s="1118"/>
      <c r="O1788" s="1119"/>
      <c r="P1788" s="184"/>
      <c r="Q1788" s="184"/>
      <c r="R1788" s="184"/>
      <c r="S1788" s="175"/>
      <c r="T1788" s="175"/>
      <c r="U1788" s="175"/>
      <c r="V1788" s="175"/>
      <c r="W1788" s="175"/>
      <c r="X1788" s="175"/>
      <c r="Y1788" s="175"/>
      <c r="Z1788" s="175"/>
      <c r="AA1788" s="175"/>
      <c r="AB1788" s="175"/>
      <c r="AC1788" s="175"/>
      <c r="AD1788" s="330"/>
      <c r="AE1788" s="330"/>
      <c r="AF1788" s="330"/>
      <c r="AG1788" s="330"/>
      <c r="AH1788" s="330"/>
      <c r="AI1788" s="173"/>
      <c r="AJ1788" s="173"/>
      <c r="AK1788" s="173"/>
      <c r="AL1788" s="173"/>
      <c r="AM1788" s="330"/>
      <c r="AN1788" s="330"/>
      <c r="AO1788" s="194"/>
      <c r="AP1788" s="330"/>
      <c r="AQ1788" s="330"/>
    </row>
    <row r="1789" spans="2:43">
      <c r="B1789" s="330"/>
      <c r="C1789" s="330"/>
      <c r="D1789" s="330"/>
      <c r="E1789" s="330"/>
      <c r="F1789" s="330"/>
      <c r="G1789" s="330"/>
      <c r="H1789" s="330"/>
      <c r="I1789" s="330"/>
      <c r="J1789" s="330"/>
      <c r="K1789" s="196"/>
      <c r="L1789" s="1118"/>
      <c r="M1789" s="1119"/>
      <c r="N1789" s="1118"/>
      <c r="O1789" s="1119"/>
      <c r="P1789" s="184"/>
      <c r="Q1789" s="184"/>
      <c r="R1789" s="184"/>
      <c r="S1789" s="175"/>
      <c r="T1789" s="175"/>
      <c r="U1789" s="175"/>
      <c r="V1789" s="175"/>
      <c r="W1789" s="175"/>
      <c r="X1789" s="175"/>
      <c r="Y1789" s="175"/>
      <c r="Z1789" s="175"/>
      <c r="AA1789" s="175"/>
      <c r="AB1789" s="175"/>
      <c r="AC1789" s="175"/>
      <c r="AD1789" s="330"/>
      <c r="AE1789" s="330"/>
      <c r="AF1789" s="330"/>
      <c r="AG1789" s="330"/>
      <c r="AH1789" s="330"/>
      <c r="AI1789" s="173"/>
      <c r="AJ1789" s="173"/>
      <c r="AK1789" s="173"/>
      <c r="AL1789" s="173"/>
      <c r="AM1789" s="330"/>
      <c r="AN1789" s="330"/>
      <c r="AO1789" s="194"/>
      <c r="AP1789" s="330"/>
      <c r="AQ1789" s="330"/>
    </row>
    <row r="1790" spans="2:43">
      <c r="B1790" s="330"/>
      <c r="C1790" s="330"/>
      <c r="D1790" s="330"/>
      <c r="E1790" s="330"/>
      <c r="F1790" s="330"/>
      <c r="G1790" s="330"/>
      <c r="H1790" s="330"/>
      <c r="I1790" s="330"/>
      <c r="J1790" s="330"/>
      <c r="K1790" s="196"/>
      <c r="L1790" s="1118"/>
      <c r="M1790" s="1119"/>
      <c r="N1790" s="1118"/>
      <c r="O1790" s="1119"/>
      <c r="P1790" s="184"/>
      <c r="Q1790" s="184"/>
      <c r="R1790" s="184"/>
      <c r="S1790" s="175"/>
      <c r="T1790" s="175"/>
      <c r="U1790" s="175"/>
      <c r="V1790" s="175"/>
      <c r="W1790" s="175"/>
      <c r="X1790" s="175"/>
      <c r="Y1790" s="175"/>
      <c r="Z1790" s="175"/>
      <c r="AA1790" s="175"/>
      <c r="AB1790" s="175"/>
      <c r="AC1790" s="175"/>
      <c r="AD1790" s="330"/>
      <c r="AE1790" s="330"/>
      <c r="AF1790" s="330"/>
      <c r="AG1790" s="330"/>
      <c r="AH1790" s="330"/>
      <c r="AI1790" s="173"/>
      <c r="AJ1790" s="173"/>
      <c r="AK1790" s="173"/>
      <c r="AL1790" s="173"/>
      <c r="AM1790" s="330"/>
      <c r="AN1790" s="330"/>
      <c r="AO1790" s="194"/>
      <c r="AP1790" s="330"/>
      <c r="AQ1790" s="330"/>
    </row>
    <row r="1791" spans="2:43">
      <c r="B1791" s="330"/>
      <c r="C1791" s="330"/>
      <c r="D1791" s="330"/>
      <c r="E1791" s="330"/>
      <c r="F1791" s="330"/>
      <c r="G1791" s="330"/>
      <c r="H1791" s="330"/>
      <c r="I1791" s="330"/>
      <c r="J1791" s="330"/>
      <c r="K1791" s="196"/>
      <c r="L1791" s="1118"/>
      <c r="M1791" s="1119"/>
      <c r="N1791" s="1118"/>
      <c r="O1791" s="1119"/>
      <c r="P1791" s="184"/>
      <c r="Q1791" s="184"/>
      <c r="R1791" s="184"/>
      <c r="S1791" s="175"/>
      <c r="T1791" s="175"/>
      <c r="U1791" s="175"/>
      <c r="V1791" s="175"/>
      <c r="W1791" s="175"/>
      <c r="X1791" s="175"/>
      <c r="Y1791" s="175"/>
      <c r="Z1791" s="175"/>
      <c r="AA1791" s="175"/>
      <c r="AB1791" s="175"/>
      <c r="AC1791" s="175"/>
      <c r="AD1791" s="330"/>
      <c r="AE1791" s="330"/>
      <c r="AF1791" s="330"/>
      <c r="AG1791" s="330"/>
      <c r="AH1791" s="330"/>
      <c r="AI1791" s="173"/>
      <c r="AJ1791" s="173"/>
      <c r="AK1791" s="173"/>
      <c r="AL1791" s="173"/>
      <c r="AM1791" s="330"/>
      <c r="AN1791" s="330"/>
      <c r="AO1791" s="194"/>
      <c r="AP1791" s="330"/>
      <c r="AQ1791" s="330"/>
    </row>
    <row r="1792" spans="2:43">
      <c r="B1792" s="330"/>
      <c r="C1792" s="330"/>
      <c r="D1792" s="330"/>
      <c r="E1792" s="330"/>
      <c r="F1792" s="330"/>
      <c r="G1792" s="330"/>
      <c r="H1792" s="330"/>
      <c r="I1792" s="330"/>
      <c r="J1792" s="330"/>
      <c r="K1792" s="196"/>
      <c r="L1792" s="1118"/>
      <c r="M1792" s="1119"/>
      <c r="N1792" s="1118"/>
      <c r="O1792" s="1119"/>
      <c r="P1792" s="184"/>
      <c r="Q1792" s="184"/>
      <c r="R1792" s="184"/>
      <c r="S1792" s="175"/>
      <c r="T1792" s="175"/>
      <c r="U1792" s="175"/>
      <c r="V1792" s="175"/>
      <c r="W1792" s="175"/>
      <c r="X1792" s="175"/>
      <c r="Y1792" s="175"/>
      <c r="Z1792" s="175"/>
      <c r="AA1792" s="175"/>
      <c r="AB1792" s="175"/>
      <c r="AC1792" s="175"/>
      <c r="AD1792" s="330"/>
      <c r="AE1792" s="330"/>
      <c r="AF1792" s="330"/>
      <c r="AG1792" s="330"/>
      <c r="AH1792" s="330"/>
      <c r="AI1792" s="173"/>
      <c r="AJ1792" s="173"/>
      <c r="AK1792" s="173"/>
      <c r="AL1792" s="173"/>
      <c r="AM1792" s="330"/>
      <c r="AN1792" s="330"/>
      <c r="AO1792" s="194"/>
      <c r="AP1792" s="330"/>
      <c r="AQ1792" s="330"/>
    </row>
    <row r="1793" spans="2:43">
      <c r="B1793" s="330"/>
      <c r="C1793" s="330"/>
      <c r="D1793" s="330"/>
      <c r="E1793" s="330"/>
      <c r="F1793" s="330"/>
      <c r="G1793" s="330"/>
      <c r="H1793" s="330"/>
      <c r="I1793" s="330"/>
      <c r="J1793" s="330"/>
      <c r="K1793" s="196"/>
      <c r="L1793" s="1118"/>
      <c r="M1793" s="1119"/>
      <c r="N1793" s="1118"/>
      <c r="O1793" s="1119"/>
      <c r="P1793" s="184"/>
      <c r="Q1793" s="184"/>
      <c r="R1793" s="184"/>
      <c r="S1793" s="175"/>
      <c r="T1793" s="175"/>
      <c r="U1793" s="175"/>
      <c r="V1793" s="175"/>
      <c r="W1793" s="175"/>
      <c r="X1793" s="175"/>
      <c r="Y1793" s="175"/>
      <c r="Z1793" s="175"/>
      <c r="AA1793" s="175"/>
      <c r="AB1793" s="175"/>
      <c r="AC1793" s="175"/>
      <c r="AD1793" s="330"/>
      <c r="AE1793" s="330"/>
      <c r="AF1793" s="330"/>
      <c r="AG1793" s="330"/>
      <c r="AH1793" s="330"/>
      <c r="AI1793" s="173"/>
      <c r="AJ1793" s="173"/>
      <c r="AK1793" s="173"/>
      <c r="AL1793" s="173"/>
      <c r="AM1793" s="330"/>
      <c r="AN1793" s="330"/>
      <c r="AO1793" s="194"/>
      <c r="AP1793" s="330"/>
      <c r="AQ1793" s="330"/>
    </row>
    <row r="1794" spans="2:43">
      <c r="B1794" s="330"/>
      <c r="C1794" s="330"/>
      <c r="D1794" s="330"/>
      <c r="E1794" s="330"/>
      <c r="F1794" s="330"/>
      <c r="G1794" s="330"/>
      <c r="H1794" s="330"/>
      <c r="I1794" s="330"/>
      <c r="J1794" s="330"/>
      <c r="K1794" s="196"/>
      <c r="L1794" s="1118"/>
      <c r="M1794" s="1119"/>
      <c r="N1794" s="1118"/>
      <c r="O1794" s="1119"/>
      <c r="P1794" s="184"/>
      <c r="Q1794" s="184"/>
      <c r="R1794" s="184"/>
      <c r="S1794" s="175"/>
      <c r="T1794" s="175"/>
      <c r="U1794" s="175"/>
      <c r="V1794" s="175"/>
      <c r="W1794" s="175"/>
      <c r="X1794" s="175"/>
      <c r="Y1794" s="175"/>
      <c r="Z1794" s="175"/>
      <c r="AA1794" s="175"/>
      <c r="AB1794" s="175"/>
      <c r="AC1794" s="175"/>
      <c r="AD1794" s="330"/>
      <c r="AE1794" s="330"/>
      <c r="AF1794" s="330"/>
      <c r="AG1794" s="330"/>
      <c r="AH1794" s="330"/>
      <c r="AI1794" s="173"/>
      <c r="AJ1794" s="173"/>
      <c r="AK1794" s="173"/>
      <c r="AL1794" s="173"/>
      <c r="AM1794" s="330"/>
      <c r="AN1794" s="330"/>
      <c r="AO1794" s="194"/>
      <c r="AP1794" s="330"/>
      <c r="AQ1794" s="330"/>
    </row>
    <row r="1795" spans="2:43">
      <c r="B1795" s="330"/>
      <c r="C1795" s="330"/>
      <c r="D1795" s="330"/>
      <c r="E1795" s="330"/>
      <c r="F1795" s="330"/>
      <c r="G1795" s="330"/>
      <c r="H1795" s="330"/>
      <c r="I1795" s="330"/>
      <c r="J1795" s="330"/>
      <c r="K1795" s="196"/>
      <c r="L1795" s="1118"/>
      <c r="M1795" s="1119"/>
      <c r="N1795" s="1118"/>
      <c r="O1795" s="1119"/>
      <c r="P1795" s="184"/>
      <c r="Q1795" s="184"/>
      <c r="R1795" s="184"/>
      <c r="S1795" s="175"/>
      <c r="T1795" s="175"/>
      <c r="U1795" s="175"/>
      <c r="V1795" s="175"/>
      <c r="W1795" s="175"/>
      <c r="X1795" s="175"/>
      <c r="Y1795" s="175"/>
      <c r="Z1795" s="175"/>
      <c r="AA1795" s="175"/>
      <c r="AB1795" s="175"/>
      <c r="AC1795" s="175"/>
      <c r="AD1795" s="330"/>
      <c r="AE1795" s="330"/>
      <c r="AF1795" s="330"/>
      <c r="AG1795" s="330"/>
      <c r="AH1795" s="330"/>
      <c r="AI1795" s="173"/>
      <c r="AJ1795" s="173"/>
      <c r="AK1795" s="173"/>
      <c r="AL1795" s="173"/>
      <c r="AM1795" s="330"/>
      <c r="AN1795" s="330"/>
      <c r="AO1795" s="194"/>
      <c r="AP1795" s="330"/>
      <c r="AQ1795" s="330"/>
    </row>
    <row r="1796" spans="2:43">
      <c r="B1796" s="330"/>
      <c r="C1796" s="330"/>
      <c r="D1796" s="330"/>
      <c r="E1796" s="330"/>
      <c r="F1796" s="330"/>
      <c r="G1796" s="330"/>
      <c r="H1796" s="330"/>
      <c r="I1796" s="330"/>
      <c r="J1796" s="330"/>
      <c r="K1796" s="196"/>
      <c r="L1796" s="1118"/>
      <c r="M1796" s="1119"/>
      <c r="N1796" s="1118"/>
      <c r="O1796" s="1119"/>
      <c r="P1796" s="184"/>
      <c r="Q1796" s="184"/>
      <c r="R1796" s="184"/>
      <c r="S1796" s="175"/>
      <c r="T1796" s="175"/>
      <c r="U1796" s="175"/>
      <c r="V1796" s="175"/>
      <c r="W1796" s="175"/>
      <c r="X1796" s="175"/>
      <c r="Y1796" s="175"/>
      <c r="Z1796" s="175"/>
      <c r="AA1796" s="175"/>
      <c r="AB1796" s="175"/>
      <c r="AC1796" s="175"/>
      <c r="AD1796" s="330"/>
      <c r="AE1796" s="330"/>
      <c r="AF1796" s="330"/>
      <c r="AG1796" s="330"/>
      <c r="AH1796" s="330"/>
      <c r="AI1796" s="173"/>
      <c r="AJ1796" s="173"/>
      <c r="AK1796" s="173"/>
      <c r="AL1796" s="173"/>
      <c r="AM1796" s="330"/>
      <c r="AN1796" s="330"/>
      <c r="AO1796" s="194"/>
      <c r="AP1796" s="330"/>
      <c r="AQ1796" s="330"/>
    </row>
    <row r="1797" spans="2:43">
      <c r="B1797" s="330"/>
      <c r="C1797" s="330"/>
      <c r="D1797" s="330"/>
      <c r="E1797" s="330"/>
      <c r="F1797" s="330"/>
      <c r="G1797" s="330"/>
      <c r="H1797" s="330"/>
      <c r="I1797" s="330"/>
      <c r="J1797" s="330"/>
      <c r="K1797" s="196"/>
      <c r="L1797" s="1118"/>
      <c r="M1797" s="1119"/>
      <c r="N1797" s="1118"/>
      <c r="O1797" s="1119"/>
      <c r="P1797" s="184"/>
      <c r="Q1797" s="184"/>
      <c r="R1797" s="184"/>
      <c r="S1797" s="175"/>
      <c r="T1797" s="175"/>
      <c r="U1797" s="175"/>
      <c r="V1797" s="175"/>
      <c r="W1797" s="175"/>
      <c r="X1797" s="175"/>
      <c r="Y1797" s="175"/>
      <c r="Z1797" s="175"/>
      <c r="AA1797" s="175"/>
      <c r="AB1797" s="175"/>
      <c r="AC1797" s="175"/>
      <c r="AD1797" s="330"/>
      <c r="AE1797" s="330"/>
      <c r="AF1797" s="330"/>
      <c r="AG1797" s="330"/>
      <c r="AH1797" s="330"/>
      <c r="AI1797" s="173"/>
      <c r="AJ1797" s="173"/>
      <c r="AK1797" s="173"/>
      <c r="AL1797" s="173"/>
      <c r="AM1797" s="330"/>
      <c r="AN1797" s="330"/>
      <c r="AO1797" s="194"/>
      <c r="AP1797" s="330"/>
      <c r="AQ1797" s="330"/>
    </row>
    <row r="1798" spans="2:43">
      <c r="B1798" s="330"/>
      <c r="C1798" s="330"/>
      <c r="D1798" s="330"/>
      <c r="E1798" s="330"/>
      <c r="F1798" s="330"/>
      <c r="G1798" s="330"/>
      <c r="H1798" s="330"/>
      <c r="I1798" s="330"/>
      <c r="J1798" s="330"/>
      <c r="K1798" s="196"/>
      <c r="L1798" s="1118"/>
      <c r="M1798" s="1119"/>
      <c r="N1798" s="1118"/>
      <c r="O1798" s="1119"/>
      <c r="P1798" s="184"/>
      <c r="Q1798" s="184"/>
      <c r="R1798" s="184"/>
      <c r="S1798" s="175"/>
      <c r="T1798" s="175"/>
      <c r="U1798" s="175"/>
      <c r="V1798" s="175"/>
      <c r="W1798" s="175"/>
      <c r="X1798" s="175"/>
      <c r="Y1798" s="175"/>
      <c r="Z1798" s="175"/>
      <c r="AA1798" s="175"/>
      <c r="AB1798" s="175"/>
      <c r="AC1798" s="175"/>
      <c r="AD1798" s="330"/>
      <c r="AE1798" s="330"/>
      <c r="AF1798" s="330"/>
      <c r="AG1798" s="330"/>
      <c r="AH1798" s="330"/>
      <c r="AI1798" s="173"/>
      <c r="AJ1798" s="173"/>
      <c r="AK1798" s="173"/>
      <c r="AL1798" s="173"/>
      <c r="AM1798" s="330"/>
      <c r="AN1798" s="330"/>
      <c r="AO1798" s="194"/>
      <c r="AP1798" s="330"/>
      <c r="AQ1798" s="330"/>
    </row>
    <row r="1799" spans="2:43">
      <c r="B1799" s="330"/>
      <c r="C1799" s="330"/>
      <c r="D1799" s="330"/>
      <c r="E1799" s="330"/>
      <c r="F1799" s="330"/>
      <c r="G1799" s="330"/>
      <c r="H1799" s="330"/>
      <c r="I1799" s="330"/>
      <c r="J1799" s="330"/>
      <c r="K1799" s="196"/>
      <c r="L1799" s="1118"/>
      <c r="M1799" s="1119"/>
      <c r="N1799" s="1118"/>
      <c r="O1799" s="1119"/>
      <c r="P1799" s="184"/>
      <c r="Q1799" s="184"/>
      <c r="R1799" s="184"/>
      <c r="S1799" s="175"/>
      <c r="T1799" s="175"/>
      <c r="U1799" s="175"/>
      <c r="V1799" s="175"/>
      <c r="W1799" s="175"/>
      <c r="X1799" s="175"/>
      <c r="Y1799" s="175"/>
      <c r="Z1799" s="175"/>
      <c r="AA1799" s="175"/>
      <c r="AB1799" s="175"/>
      <c r="AC1799" s="175"/>
      <c r="AD1799" s="330"/>
      <c r="AE1799" s="330"/>
      <c r="AF1799" s="330"/>
      <c r="AG1799" s="330"/>
      <c r="AH1799" s="330"/>
      <c r="AI1799" s="173"/>
      <c r="AJ1799" s="173"/>
      <c r="AK1799" s="173"/>
      <c r="AL1799" s="173"/>
      <c r="AM1799" s="330"/>
      <c r="AN1799" s="330"/>
      <c r="AO1799" s="194"/>
      <c r="AP1799" s="330"/>
      <c r="AQ1799" s="330"/>
    </row>
    <row r="1800" spans="2:43">
      <c r="B1800" s="330"/>
      <c r="C1800" s="330"/>
      <c r="D1800" s="330"/>
      <c r="E1800" s="330"/>
      <c r="F1800" s="330"/>
      <c r="G1800" s="330"/>
      <c r="H1800" s="330"/>
      <c r="I1800" s="330"/>
      <c r="J1800" s="330"/>
      <c r="K1800" s="196"/>
      <c r="L1800" s="1118"/>
      <c r="M1800" s="1119"/>
      <c r="N1800" s="1118"/>
      <c r="O1800" s="1119"/>
      <c r="P1800" s="184"/>
      <c r="Q1800" s="184"/>
      <c r="R1800" s="184"/>
      <c r="S1800" s="175"/>
      <c r="T1800" s="175"/>
      <c r="U1800" s="175"/>
      <c r="V1800" s="175"/>
      <c r="W1800" s="175"/>
      <c r="X1800" s="175"/>
      <c r="Y1800" s="175"/>
      <c r="Z1800" s="175"/>
      <c r="AA1800" s="175"/>
      <c r="AB1800" s="175"/>
      <c r="AC1800" s="175"/>
      <c r="AD1800" s="330"/>
      <c r="AE1800" s="330"/>
      <c r="AF1800" s="330"/>
      <c r="AG1800" s="330"/>
      <c r="AH1800" s="330"/>
      <c r="AI1800" s="173"/>
      <c r="AJ1800" s="173"/>
      <c r="AK1800" s="173"/>
      <c r="AL1800" s="173"/>
      <c r="AM1800" s="330"/>
      <c r="AN1800" s="330"/>
      <c r="AO1800" s="194"/>
      <c r="AP1800" s="330"/>
      <c r="AQ1800" s="330"/>
    </row>
    <row r="1801" spans="2:43">
      <c r="B1801" s="330"/>
      <c r="C1801" s="330"/>
      <c r="D1801" s="330"/>
      <c r="E1801" s="330"/>
      <c r="F1801" s="330"/>
      <c r="G1801" s="330"/>
      <c r="H1801" s="330"/>
      <c r="I1801" s="330"/>
      <c r="J1801" s="330"/>
      <c r="K1801" s="196"/>
      <c r="L1801" s="1118"/>
      <c r="M1801" s="1119"/>
      <c r="N1801" s="1118"/>
      <c r="O1801" s="1119"/>
      <c r="P1801" s="184"/>
      <c r="Q1801" s="184"/>
      <c r="R1801" s="184"/>
      <c r="S1801" s="175"/>
      <c r="T1801" s="175"/>
      <c r="U1801" s="175"/>
      <c r="V1801" s="175"/>
      <c r="W1801" s="175"/>
      <c r="X1801" s="175"/>
      <c r="Y1801" s="175"/>
      <c r="Z1801" s="175"/>
      <c r="AA1801" s="175"/>
      <c r="AB1801" s="175"/>
      <c r="AC1801" s="175"/>
      <c r="AD1801" s="330"/>
      <c r="AE1801" s="330"/>
      <c r="AF1801" s="330"/>
      <c r="AG1801" s="330"/>
      <c r="AH1801" s="330"/>
      <c r="AI1801" s="173"/>
      <c r="AJ1801" s="173"/>
      <c r="AK1801" s="173"/>
      <c r="AL1801" s="173"/>
      <c r="AM1801" s="330"/>
      <c r="AN1801" s="330"/>
      <c r="AO1801" s="194"/>
      <c r="AP1801" s="330"/>
      <c r="AQ1801" s="330"/>
    </row>
    <row r="1802" spans="2:43">
      <c r="B1802" s="330"/>
      <c r="C1802" s="330"/>
      <c r="D1802" s="330"/>
      <c r="E1802" s="330"/>
      <c r="F1802" s="330"/>
      <c r="G1802" s="330"/>
      <c r="H1802" s="330"/>
      <c r="I1802" s="330"/>
      <c r="J1802" s="330"/>
      <c r="K1802" s="196"/>
      <c r="L1802" s="1118"/>
      <c r="M1802" s="1119"/>
      <c r="N1802" s="1118"/>
      <c r="O1802" s="1119"/>
      <c r="P1802" s="184"/>
      <c r="Q1802" s="184"/>
      <c r="R1802" s="184"/>
      <c r="S1802" s="175"/>
      <c r="T1802" s="175"/>
      <c r="U1802" s="175"/>
      <c r="V1802" s="175"/>
      <c r="W1802" s="175"/>
      <c r="X1802" s="175"/>
      <c r="Y1802" s="175"/>
      <c r="Z1802" s="175"/>
      <c r="AA1802" s="175"/>
      <c r="AB1802" s="175"/>
      <c r="AC1802" s="175"/>
      <c r="AD1802" s="330"/>
      <c r="AE1802" s="330"/>
      <c r="AF1802" s="330"/>
      <c r="AG1802" s="330"/>
      <c r="AH1802" s="330"/>
      <c r="AI1802" s="173"/>
      <c r="AJ1802" s="173"/>
      <c r="AK1802" s="173"/>
      <c r="AL1802" s="173"/>
      <c r="AM1802" s="330"/>
      <c r="AN1802" s="330"/>
      <c r="AO1802" s="194"/>
      <c r="AP1802" s="330"/>
      <c r="AQ1802" s="330"/>
    </row>
    <row r="1803" spans="2:43">
      <c r="B1803" s="330"/>
      <c r="C1803" s="330"/>
      <c r="D1803" s="330"/>
      <c r="E1803" s="330"/>
      <c r="F1803" s="330"/>
      <c r="G1803" s="330"/>
      <c r="H1803" s="330"/>
      <c r="I1803" s="330"/>
      <c r="J1803" s="330"/>
      <c r="K1803" s="196"/>
      <c r="L1803" s="1118"/>
      <c r="M1803" s="1119"/>
      <c r="N1803" s="1118"/>
      <c r="O1803" s="1119"/>
      <c r="P1803" s="184"/>
      <c r="Q1803" s="184"/>
      <c r="R1803" s="184"/>
      <c r="S1803" s="175"/>
      <c r="T1803" s="175"/>
      <c r="U1803" s="175"/>
      <c r="V1803" s="175"/>
      <c r="W1803" s="175"/>
      <c r="X1803" s="175"/>
      <c r="Y1803" s="175"/>
      <c r="Z1803" s="175"/>
      <c r="AA1803" s="175"/>
      <c r="AB1803" s="175"/>
      <c r="AC1803" s="175"/>
      <c r="AD1803" s="330"/>
      <c r="AE1803" s="330"/>
      <c r="AF1803" s="330"/>
      <c r="AG1803" s="330"/>
      <c r="AH1803" s="330"/>
      <c r="AI1803" s="173"/>
      <c r="AJ1803" s="173"/>
      <c r="AK1803" s="173"/>
      <c r="AL1803" s="173"/>
      <c r="AM1803" s="330"/>
      <c r="AN1803" s="330"/>
      <c r="AO1803" s="194"/>
      <c r="AP1803" s="330"/>
      <c r="AQ1803" s="330"/>
    </row>
    <row r="1804" spans="2:43">
      <c r="B1804" s="330"/>
      <c r="C1804" s="330"/>
      <c r="D1804" s="330"/>
      <c r="E1804" s="330"/>
      <c r="F1804" s="330"/>
      <c r="G1804" s="330"/>
      <c r="H1804" s="330"/>
      <c r="I1804" s="330"/>
      <c r="J1804" s="330"/>
      <c r="K1804" s="196"/>
      <c r="L1804" s="1118"/>
      <c r="M1804" s="1119"/>
      <c r="N1804" s="1118"/>
      <c r="O1804" s="1119"/>
      <c r="P1804" s="184"/>
      <c r="Q1804" s="184"/>
      <c r="R1804" s="184"/>
      <c r="S1804" s="175"/>
      <c r="T1804" s="175"/>
      <c r="U1804" s="175"/>
      <c r="V1804" s="175"/>
      <c r="W1804" s="175"/>
      <c r="X1804" s="175"/>
      <c r="Y1804" s="175"/>
      <c r="Z1804" s="175"/>
      <c r="AA1804" s="175"/>
      <c r="AB1804" s="175"/>
      <c r="AC1804" s="175"/>
      <c r="AD1804" s="330"/>
      <c r="AE1804" s="330"/>
      <c r="AF1804" s="330"/>
      <c r="AG1804" s="330"/>
      <c r="AH1804" s="330"/>
      <c r="AI1804" s="173"/>
      <c r="AJ1804" s="173"/>
      <c r="AK1804" s="173"/>
      <c r="AL1804" s="173"/>
      <c r="AM1804" s="330"/>
      <c r="AN1804" s="330"/>
      <c r="AO1804" s="194"/>
      <c r="AP1804" s="330"/>
      <c r="AQ1804" s="330"/>
    </row>
    <row r="1805" spans="2:43">
      <c r="B1805" s="330"/>
      <c r="C1805" s="330"/>
      <c r="D1805" s="330"/>
      <c r="E1805" s="330"/>
      <c r="F1805" s="330"/>
      <c r="G1805" s="330"/>
      <c r="H1805" s="330"/>
      <c r="I1805" s="330"/>
      <c r="J1805" s="330"/>
      <c r="K1805" s="196"/>
      <c r="L1805" s="1118"/>
      <c r="M1805" s="1119"/>
      <c r="N1805" s="1118"/>
      <c r="O1805" s="1119"/>
      <c r="P1805" s="184"/>
      <c r="Q1805" s="184"/>
      <c r="R1805" s="184"/>
      <c r="S1805" s="175"/>
      <c r="T1805" s="175"/>
      <c r="U1805" s="175"/>
      <c r="V1805" s="175"/>
      <c r="W1805" s="175"/>
      <c r="X1805" s="175"/>
      <c r="Y1805" s="175"/>
      <c r="Z1805" s="175"/>
      <c r="AA1805" s="175"/>
      <c r="AB1805" s="175"/>
      <c r="AC1805" s="175"/>
      <c r="AD1805" s="330"/>
      <c r="AE1805" s="330"/>
      <c r="AF1805" s="330"/>
      <c r="AG1805" s="330"/>
      <c r="AH1805" s="330"/>
      <c r="AI1805" s="173"/>
      <c r="AJ1805" s="173"/>
      <c r="AK1805" s="173"/>
      <c r="AL1805" s="173"/>
      <c r="AM1805" s="330"/>
      <c r="AN1805" s="330"/>
      <c r="AO1805" s="194"/>
      <c r="AP1805" s="330"/>
      <c r="AQ1805" s="330"/>
    </row>
    <row r="1806" spans="2:43">
      <c r="B1806" s="330"/>
      <c r="C1806" s="330"/>
      <c r="D1806" s="330"/>
      <c r="E1806" s="330"/>
      <c r="F1806" s="330"/>
      <c r="G1806" s="330"/>
      <c r="H1806" s="330"/>
      <c r="I1806" s="330"/>
      <c r="J1806" s="330"/>
      <c r="K1806" s="196"/>
      <c r="L1806" s="1118"/>
      <c r="M1806" s="1119"/>
      <c r="N1806" s="1118"/>
      <c r="O1806" s="1119"/>
      <c r="P1806" s="184"/>
      <c r="Q1806" s="184"/>
      <c r="R1806" s="184"/>
      <c r="S1806" s="175"/>
      <c r="T1806" s="175"/>
      <c r="U1806" s="175"/>
      <c r="V1806" s="175"/>
      <c r="W1806" s="175"/>
      <c r="X1806" s="175"/>
      <c r="Y1806" s="175"/>
      <c r="Z1806" s="175"/>
      <c r="AA1806" s="175"/>
      <c r="AB1806" s="175"/>
      <c r="AC1806" s="175"/>
      <c r="AD1806" s="330"/>
      <c r="AE1806" s="330"/>
      <c r="AF1806" s="330"/>
      <c r="AG1806" s="330"/>
      <c r="AH1806" s="330"/>
      <c r="AI1806" s="173"/>
      <c r="AJ1806" s="173"/>
      <c r="AK1806" s="173"/>
      <c r="AL1806" s="173"/>
      <c r="AM1806" s="330"/>
      <c r="AN1806" s="330"/>
      <c r="AO1806" s="194"/>
      <c r="AP1806" s="330"/>
      <c r="AQ1806" s="330"/>
    </row>
    <row r="1807" spans="2:43">
      <c r="B1807" s="330"/>
      <c r="C1807" s="330"/>
      <c r="D1807" s="330"/>
      <c r="E1807" s="330"/>
      <c r="F1807" s="330"/>
      <c r="G1807" s="330"/>
      <c r="H1807" s="330"/>
      <c r="I1807" s="330"/>
      <c r="J1807" s="330"/>
      <c r="K1807" s="196"/>
      <c r="L1807" s="1118"/>
      <c r="M1807" s="1119"/>
      <c r="N1807" s="1118"/>
      <c r="O1807" s="1119"/>
      <c r="P1807" s="184"/>
      <c r="Q1807" s="184"/>
      <c r="R1807" s="184"/>
      <c r="S1807" s="175"/>
      <c r="T1807" s="175"/>
      <c r="U1807" s="175"/>
      <c r="V1807" s="175"/>
      <c r="W1807" s="175"/>
      <c r="X1807" s="175"/>
      <c r="Y1807" s="175"/>
      <c r="Z1807" s="175"/>
      <c r="AA1807" s="175"/>
      <c r="AB1807" s="175"/>
      <c r="AC1807" s="175"/>
      <c r="AD1807" s="330"/>
      <c r="AE1807" s="330"/>
      <c r="AF1807" s="330"/>
      <c r="AG1807" s="330"/>
      <c r="AH1807" s="330"/>
      <c r="AI1807" s="173"/>
      <c r="AJ1807" s="173"/>
      <c r="AK1807" s="173"/>
      <c r="AL1807" s="173"/>
      <c r="AM1807" s="330"/>
      <c r="AN1807" s="330"/>
      <c r="AO1807" s="194"/>
      <c r="AP1807" s="330"/>
      <c r="AQ1807" s="330"/>
    </row>
    <row r="1808" spans="2:43">
      <c r="B1808" s="330"/>
      <c r="C1808" s="330"/>
      <c r="D1808" s="330"/>
      <c r="E1808" s="330"/>
      <c r="F1808" s="330"/>
      <c r="G1808" s="330"/>
      <c r="H1808" s="330"/>
      <c r="I1808" s="330"/>
      <c r="J1808" s="330"/>
      <c r="K1808" s="196"/>
      <c r="L1808" s="1118"/>
      <c r="M1808" s="1119"/>
      <c r="N1808" s="1118"/>
      <c r="O1808" s="1119"/>
      <c r="P1808" s="184"/>
      <c r="Q1808" s="184"/>
      <c r="R1808" s="184"/>
      <c r="S1808" s="175"/>
      <c r="T1808" s="175"/>
      <c r="U1808" s="175"/>
      <c r="V1808" s="175"/>
      <c r="W1808" s="175"/>
      <c r="X1808" s="175"/>
      <c r="Y1808" s="175"/>
      <c r="Z1808" s="175"/>
      <c r="AA1808" s="175"/>
      <c r="AB1808" s="175"/>
      <c r="AC1808" s="175"/>
      <c r="AD1808" s="330"/>
      <c r="AE1808" s="330"/>
      <c r="AF1808" s="330"/>
      <c r="AG1808" s="330"/>
      <c r="AH1808" s="330"/>
      <c r="AI1808" s="173"/>
      <c r="AJ1808" s="173"/>
      <c r="AK1808" s="173"/>
      <c r="AL1808" s="173"/>
      <c r="AM1808" s="330"/>
      <c r="AN1808" s="330"/>
      <c r="AO1808" s="194"/>
      <c r="AP1808" s="330"/>
      <c r="AQ1808" s="330"/>
    </row>
    <row r="1809" spans="2:43">
      <c r="B1809" s="330"/>
      <c r="C1809" s="330"/>
      <c r="D1809" s="330"/>
      <c r="E1809" s="330"/>
      <c r="F1809" s="330"/>
      <c r="G1809" s="330"/>
      <c r="H1809" s="330"/>
      <c r="I1809" s="330"/>
      <c r="J1809" s="330"/>
      <c r="K1809" s="196"/>
      <c r="L1809" s="1118"/>
      <c r="M1809" s="1119"/>
      <c r="N1809" s="1118"/>
      <c r="O1809" s="1119"/>
      <c r="P1809" s="184"/>
      <c r="Q1809" s="184"/>
      <c r="R1809" s="184"/>
      <c r="S1809" s="175"/>
      <c r="T1809" s="175"/>
      <c r="U1809" s="175"/>
      <c r="V1809" s="175"/>
      <c r="W1809" s="175"/>
      <c r="X1809" s="175"/>
      <c r="Y1809" s="175"/>
      <c r="Z1809" s="175"/>
      <c r="AA1809" s="175"/>
      <c r="AB1809" s="175"/>
      <c r="AC1809" s="175"/>
      <c r="AD1809" s="330"/>
      <c r="AE1809" s="330"/>
      <c r="AF1809" s="330"/>
      <c r="AG1809" s="330"/>
      <c r="AH1809" s="330"/>
      <c r="AI1809" s="173"/>
      <c r="AJ1809" s="173"/>
      <c r="AK1809" s="173"/>
      <c r="AL1809" s="173"/>
      <c r="AM1809" s="330"/>
      <c r="AN1809" s="330"/>
      <c r="AO1809" s="194"/>
      <c r="AP1809" s="330"/>
      <c r="AQ1809" s="330"/>
    </row>
    <row r="1810" spans="2:43">
      <c r="B1810" s="330"/>
      <c r="C1810" s="330"/>
      <c r="D1810" s="330"/>
      <c r="E1810" s="330"/>
      <c r="F1810" s="330"/>
      <c r="G1810" s="330"/>
      <c r="H1810" s="330"/>
      <c r="I1810" s="330"/>
      <c r="J1810" s="330"/>
      <c r="K1810" s="196"/>
      <c r="L1810" s="1118"/>
      <c r="M1810" s="1119"/>
      <c r="N1810" s="1118"/>
      <c r="O1810" s="1119"/>
      <c r="P1810" s="184"/>
      <c r="Q1810" s="184"/>
      <c r="R1810" s="184"/>
      <c r="S1810" s="175"/>
      <c r="T1810" s="175"/>
      <c r="U1810" s="175"/>
      <c r="V1810" s="175"/>
      <c r="W1810" s="175"/>
      <c r="X1810" s="175"/>
      <c r="Y1810" s="175"/>
      <c r="Z1810" s="175"/>
      <c r="AA1810" s="175"/>
      <c r="AB1810" s="175"/>
      <c r="AC1810" s="175"/>
      <c r="AD1810" s="330"/>
      <c r="AE1810" s="330"/>
      <c r="AF1810" s="330"/>
      <c r="AG1810" s="330"/>
      <c r="AH1810" s="330"/>
      <c r="AI1810" s="173"/>
      <c r="AJ1810" s="173"/>
      <c r="AK1810" s="173"/>
      <c r="AL1810" s="173"/>
      <c r="AM1810" s="330"/>
      <c r="AN1810" s="330"/>
      <c r="AO1810" s="194"/>
      <c r="AP1810" s="330"/>
      <c r="AQ1810" s="330"/>
    </row>
    <row r="1811" spans="2:43">
      <c r="B1811" s="330"/>
      <c r="C1811" s="330"/>
      <c r="D1811" s="330"/>
      <c r="E1811" s="330"/>
      <c r="F1811" s="330"/>
      <c r="G1811" s="330"/>
      <c r="H1811" s="330"/>
      <c r="I1811" s="330"/>
      <c r="J1811" s="330"/>
      <c r="K1811" s="196"/>
      <c r="L1811" s="1118"/>
      <c r="M1811" s="1119"/>
      <c r="N1811" s="1118"/>
      <c r="O1811" s="1119"/>
      <c r="P1811" s="184"/>
      <c r="Q1811" s="184"/>
      <c r="R1811" s="184"/>
      <c r="S1811" s="175"/>
      <c r="T1811" s="175"/>
      <c r="U1811" s="175"/>
      <c r="V1811" s="175"/>
      <c r="W1811" s="175"/>
      <c r="X1811" s="175"/>
      <c r="Y1811" s="175"/>
      <c r="Z1811" s="175"/>
      <c r="AA1811" s="175"/>
      <c r="AB1811" s="175"/>
      <c r="AC1811" s="175"/>
      <c r="AD1811" s="330"/>
      <c r="AE1811" s="330"/>
      <c r="AF1811" s="330"/>
      <c r="AG1811" s="330"/>
      <c r="AH1811" s="330"/>
      <c r="AI1811" s="173"/>
      <c r="AJ1811" s="173"/>
      <c r="AK1811" s="173"/>
      <c r="AL1811" s="173"/>
      <c r="AM1811" s="330"/>
      <c r="AN1811" s="330"/>
      <c r="AO1811" s="194"/>
      <c r="AP1811" s="330"/>
      <c r="AQ1811" s="330"/>
    </row>
    <row r="1812" spans="2:43">
      <c r="B1812" s="330"/>
      <c r="C1812" s="330"/>
      <c r="D1812" s="330"/>
      <c r="E1812" s="330"/>
      <c r="F1812" s="330"/>
      <c r="G1812" s="330"/>
      <c r="H1812" s="330"/>
      <c r="I1812" s="330"/>
      <c r="J1812" s="330"/>
      <c r="K1812" s="196"/>
      <c r="L1812" s="1118"/>
      <c r="M1812" s="1119"/>
      <c r="N1812" s="1118"/>
      <c r="O1812" s="1119"/>
      <c r="P1812" s="184"/>
      <c r="Q1812" s="184"/>
      <c r="R1812" s="184"/>
      <c r="S1812" s="175"/>
      <c r="T1812" s="175"/>
      <c r="U1812" s="175"/>
      <c r="V1812" s="175"/>
      <c r="W1812" s="175"/>
      <c r="X1812" s="175"/>
      <c r="Y1812" s="175"/>
      <c r="Z1812" s="175"/>
      <c r="AA1812" s="175"/>
      <c r="AB1812" s="175"/>
      <c r="AC1812" s="175"/>
      <c r="AD1812" s="330"/>
      <c r="AE1812" s="330"/>
      <c r="AF1812" s="330"/>
      <c r="AG1812" s="330"/>
      <c r="AH1812" s="330"/>
      <c r="AI1812" s="173"/>
      <c r="AJ1812" s="173"/>
      <c r="AK1812" s="173"/>
      <c r="AL1812" s="173"/>
      <c r="AM1812" s="330"/>
      <c r="AN1812" s="330"/>
      <c r="AO1812" s="194"/>
      <c r="AP1812" s="330"/>
      <c r="AQ1812" s="330"/>
    </row>
    <row r="1813" spans="2:43">
      <c r="B1813" s="330"/>
      <c r="C1813" s="330"/>
      <c r="D1813" s="330"/>
      <c r="E1813" s="330"/>
      <c r="F1813" s="330"/>
      <c r="G1813" s="330"/>
      <c r="H1813" s="330"/>
      <c r="I1813" s="330"/>
      <c r="J1813" s="330"/>
      <c r="K1813" s="196"/>
      <c r="L1813" s="1118"/>
      <c r="M1813" s="1119"/>
      <c r="N1813" s="1118"/>
      <c r="O1813" s="1119"/>
      <c r="P1813" s="184"/>
      <c r="Q1813" s="184"/>
      <c r="R1813" s="184"/>
      <c r="S1813" s="175"/>
      <c r="T1813" s="175"/>
      <c r="U1813" s="175"/>
      <c r="V1813" s="175"/>
      <c r="W1813" s="175"/>
      <c r="X1813" s="175"/>
      <c r="Y1813" s="175"/>
      <c r="Z1813" s="175"/>
      <c r="AA1813" s="175"/>
      <c r="AB1813" s="175"/>
      <c r="AC1813" s="175"/>
      <c r="AD1813" s="330"/>
      <c r="AE1813" s="330"/>
      <c r="AF1813" s="330"/>
      <c r="AG1813" s="330"/>
      <c r="AH1813" s="330"/>
      <c r="AI1813" s="173"/>
      <c r="AJ1813" s="173"/>
      <c r="AK1813" s="173"/>
      <c r="AL1813" s="173"/>
      <c r="AM1813" s="330"/>
      <c r="AN1813" s="330"/>
      <c r="AO1813" s="194"/>
      <c r="AP1813" s="330"/>
      <c r="AQ1813" s="330"/>
    </row>
    <row r="1814" spans="2:43">
      <c r="B1814" s="330"/>
      <c r="C1814" s="330"/>
      <c r="D1814" s="330"/>
      <c r="E1814" s="330"/>
      <c r="F1814" s="330"/>
      <c r="G1814" s="330"/>
      <c r="H1814" s="330"/>
      <c r="I1814" s="330"/>
      <c r="J1814" s="330"/>
      <c r="K1814" s="196"/>
      <c r="L1814" s="1118"/>
      <c r="M1814" s="1119"/>
      <c r="N1814" s="1118"/>
      <c r="O1814" s="1119"/>
      <c r="P1814" s="184"/>
      <c r="Q1814" s="184"/>
      <c r="R1814" s="184"/>
      <c r="S1814" s="175"/>
      <c r="T1814" s="175"/>
      <c r="U1814" s="175"/>
      <c r="V1814" s="175"/>
      <c r="W1814" s="175"/>
      <c r="X1814" s="175"/>
      <c r="Y1814" s="175"/>
      <c r="Z1814" s="175"/>
      <c r="AA1814" s="175"/>
      <c r="AB1814" s="175"/>
      <c r="AC1814" s="175"/>
      <c r="AD1814" s="330"/>
      <c r="AE1814" s="330"/>
      <c r="AF1814" s="330"/>
      <c r="AG1814" s="330"/>
      <c r="AH1814" s="330"/>
      <c r="AI1814" s="173"/>
      <c r="AJ1814" s="173"/>
      <c r="AK1814" s="173"/>
      <c r="AL1814" s="173"/>
      <c r="AM1814" s="330"/>
      <c r="AN1814" s="330"/>
      <c r="AO1814" s="194"/>
      <c r="AP1814" s="330"/>
      <c r="AQ1814" s="330"/>
    </row>
    <row r="1815" spans="2:43">
      <c r="B1815" s="330"/>
      <c r="C1815" s="330"/>
      <c r="D1815" s="330"/>
      <c r="E1815" s="330"/>
      <c r="F1815" s="330"/>
      <c r="G1815" s="330"/>
      <c r="H1815" s="330"/>
      <c r="I1815" s="330"/>
      <c r="J1815" s="330"/>
      <c r="K1815" s="196"/>
      <c r="L1815" s="1118"/>
      <c r="M1815" s="1119"/>
      <c r="N1815" s="1118"/>
      <c r="O1815" s="1119"/>
      <c r="P1815" s="184"/>
      <c r="Q1815" s="184"/>
      <c r="R1815" s="184"/>
      <c r="S1815" s="175"/>
      <c r="T1815" s="175"/>
      <c r="U1815" s="175"/>
      <c r="V1815" s="175"/>
      <c r="W1815" s="175"/>
      <c r="X1815" s="175"/>
      <c r="Y1815" s="175"/>
      <c r="Z1815" s="175"/>
      <c r="AA1815" s="175"/>
      <c r="AB1815" s="175"/>
      <c r="AC1815" s="175"/>
      <c r="AD1815" s="330"/>
      <c r="AE1815" s="330"/>
      <c r="AF1815" s="330"/>
      <c r="AG1815" s="330"/>
      <c r="AH1815" s="330"/>
      <c r="AI1815" s="173"/>
      <c r="AJ1815" s="173"/>
      <c r="AK1815" s="173"/>
      <c r="AL1815" s="173"/>
      <c r="AM1815" s="330"/>
      <c r="AN1815" s="330"/>
      <c r="AO1815" s="194"/>
      <c r="AP1815" s="330"/>
      <c r="AQ1815" s="330"/>
    </row>
    <row r="1816" spans="2:43">
      <c r="B1816" s="330"/>
      <c r="C1816" s="330"/>
      <c r="D1816" s="330"/>
      <c r="E1816" s="330"/>
      <c r="F1816" s="330"/>
      <c r="G1816" s="330"/>
      <c r="H1816" s="330"/>
      <c r="I1816" s="330"/>
      <c r="J1816" s="330"/>
      <c r="K1816" s="196"/>
      <c r="L1816" s="1118"/>
      <c r="M1816" s="1119"/>
      <c r="N1816" s="1118"/>
      <c r="O1816" s="1119"/>
      <c r="P1816" s="184"/>
      <c r="Q1816" s="184"/>
      <c r="R1816" s="184"/>
      <c r="S1816" s="175"/>
      <c r="T1816" s="175"/>
      <c r="U1816" s="175"/>
      <c r="V1816" s="175"/>
      <c r="W1816" s="175"/>
      <c r="X1816" s="175"/>
      <c r="Y1816" s="175"/>
      <c r="Z1816" s="175"/>
      <c r="AA1816" s="175"/>
      <c r="AB1816" s="175"/>
      <c r="AC1816" s="175"/>
      <c r="AD1816" s="330"/>
      <c r="AE1816" s="330"/>
      <c r="AF1816" s="330"/>
      <c r="AG1816" s="330"/>
      <c r="AH1816" s="330"/>
      <c r="AI1816" s="173"/>
      <c r="AJ1816" s="173"/>
      <c r="AK1816" s="173"/>
      <c r="AL1816" s="173"/>
      <c r="AM1816" s="330"/>
      <c r="AN1816" s="330"/>
      <c r="AO1816" s="194"/>
      <c r="AP1816" s="330"/>
      <c r="AQ1816" s="330"/>
    </row>
    <row r="1817" spans="2:43">
      <c r="B1817" s="330"/>
      <c r="C1817" s="330"/>
      <c r="D1817" s="330"/>
      <c r="E1817" s="330"/>
      <c r="F1817" s="330"/>
      <c r="G1817" s="330"/>
      <c r="H1817" s="330"/>
      <c r="I1817" s="330"/>
      <c r="J1817" s="330"/>
      <c r="K1817" s="196"/>
      <c r="L1817" s="1118"/>
      <c r="M1817" s="1119"/>
      <c r="N1817" s="1118"/>
      <c r="O1817" s="1119"/>
      <c r="P1817" s="184"/>
      <c r="Q1817" s="184"/>
      <c r="R1817" s="184"/>
      <c r="S1817" s="175"/>
      <c r="T1817" s="175"/>
      <c r="U1817" s="175"/>
      <c r="V1817" s="175"/>
      <c r="W1817" s="175"/>
      <c r="X1817" s="175"/>
      <c r="Y1817" s="175"/>
      <c r="Z1817" s="175"/>
      <c r="AA1817" s="175"/>
      <c r="AB1817" s="175"/>
      <c r="AC1817" s="175"/>
      <c r="AD1817" s="330"/>
      <c r="AE1817" s="330"/>
      <c r="AF1817" s="330"/>
      <c r="AG1817" s="330"/>
      <c r="AH1817" s="330"/>
      <c r="AI1817" s="173"/>
      <c r="AJ1817" s="173"/>
      <c r="AK1817" s="173"/>
      <c r="AL1817" s="173"/>
      <c r="AM1817" s="330"/>
      <c r="AN1817" s="330"/>
      <c r="AO1817" s="194"/>
      <c r="AP1817" s="330"/>
      <c r="AQ1817" s="330"/>
    </row>
    <row r="1818" spans="2:43">
      <c r="B1818" s="330"/>
      <c r="C1818" s="330"/>
      <c r="D1818" s="330"/>
      <c r="E1818" s="330"/>
      <c r="F1818" s="330"/>
      <c r="G1818" s="330"/>
      <c r="H1818" s="330"/>
      <c r="I1818" s="330"/>
      <c r="J1818" s="330"/>
      <c r="K1818" s="196"/>
      <c r="L1818" s="1118"/>
      <c r="M1818" s="1119"/>
      <c r="N1818" s="1118"/>
      <c r="O1818" s="1119"/>
      <c r="P1818" s="184"/>
      <c r="Q1818" s="184"/>
      <c r="R1818" s="184"/>
      <c r="S1818" s="175"/>
      <c r="T1818" s="175"/>
      <c r="U1818" s="175"/>
      <c r="V1818" s="175"/>
      <c r="W1818" s="175"/>
      <c r="X1818" s="175"/>
      <c r="Y1818" s="175"/>
      <c r="Z1818" s="175"/>
      <c r="AA1818" s="175"/>
      <c r="AB1818" s="175"/>
      <c r="AC1818" s="175"/>
      <c r="AD1818" s="330"/>
      <c r="AE1818" s="330"/>
      <c r="AF1818" s="330"/>
      <c r="AG1818" s="330"/>
      <c r="AH1818" s="330"/>
      <c r="AI1818" s="173"/>
      <c r="AJ1818" s="173"/>
      <c r="AK1818" s="173"/>
      <c r="AL1818" s="173"/>
      <c r="AM1818" s="330"/>
      <c r="AN1818" s="330"/>
      <c r="AO1818" s="194"/>
      <c r="AP1818" s="330"/>
      <c r="AQ1818" s="330"/>
    </row>
    <row r="1819" spans="2:43">
      <c r="B1819" s="330"/>
      <c r="C1819" s="330"/>
      <c r="D1819" s="330"/>
      <c r="E1819" s="330"/>
      <c r="F1819" s="330"/>
      <c r="G1819" s="330"/>
      <c r="H1819" s="330"/>
      <c r="I1819" s="330"/>
      <c r="J1819" s="330"/>
      <c r="K1819" s="196"/>
      <c r="L1819" s="1118"/>
      <c r="M1819" s="1119"/>
      <c r="N1819" s="1118"/>
      <c r="O1819" s="1119"/>
      <c r="P1819" s="184"/>
      <c r="Q1819" s="184"/>
      <c r="R1819" s="184"/>
      <c r="S1819" s="175"/>
      <c r="T1819" s="175"/>
      <c r="U1819" s="175"/>
      <c r="V1819" s="175"/>
      <c r="W1819" s="175"/>
      <c r="X1819" s="175"/>
      <c r="Y1819" s="175"/>
      <c r="Z1819" s="175"/>
      <c r="AA1819" s="175"/>
      <c r="AB1819" s="175"/>
      <c r="AC1819" s="175"/>
      <c r="AD1819" s="330"/>
      <c r="AE1819" s="330"/>
      <c r="AF1819" s="330"/>
      <c r="AG1819" s="330"/>
      <c r="AH1819" s="330"/>
      <c r="AI1819" s="173"/>
      <c r="AJ1819" s="173"/>
      <c r="AK1819" s="173"/>
      <c r="AL1819" s="173"/>
      <c r="AM1819" s="330"/>
      <c r="AN1819" s="330"/>
      <c r="AO1819" s="194"/>
      <c r="AP1819" s="330"/>
      <c r="AQ1819" s="330"/>
    </row>
    <row r="1820" spans="2:43">
      <c r="B1820" s="330"/>
      <c r="C1820" s="330"/>
      <c r="D1820" s="330"/>
      <c r="E1820" s="330"/>
      <c r="F1820" s="330"/>
      <c r="G1820" s="330"/>
      <c r="H1820" s="330"/>
      <c r="I1820" s="330"/>
      <c r="J1820" s="330"/>
      <c r="K1820" s="196"/>
      <c r="L1820" s="1118"/>
      <c r="M1820" s="1119"/>
      <c r="N1820" s="1118"/>
      <c r="O1820" s="1119"/>
      <c r="P1820" s="184"/>
      <c r="Q1820" s="184"/>
      <c r="R1820" s="184"/>
      <c r="S1820" s="175"/>
      <c r="T1820" s="175"/>
      <c r="U1820" s="175"/>
      <c r="V1820" s="175"/>
      <c r="W1820" s="175"/>
      <c r="X1820" s="175"/>
      <c r="Y1820" s="175"/>
      <c r="Z1820" s="175"/>
      <c r="AA1820" s="175"/>
      <c r="AB1820" s="175"/>
      <c r="AC1820" s="175"/>
      <c r="AD1820" s="330"/>
      <c r="AE1820" s="330"/>
      <c r="AF1820" s="330"/>
      <c r="AG1820" s="330"/>
      <c r="AH1820" s="330"/>
      <c r="AI1820" s="173"/>
      <c r="AJ1820" s="173"/>
      <c r="AK1820" s="173"/>
      <c r="AL1820" s="173"/>
      <c r="AM1820" s="330"/>
      <c r="AN1820" s="330"/>
      <c r="AO1820" s="194"/>
      <c r="AP1820" s="330"/>
      <c r="AQ1820" s="330"/>
    </row>
    <row r="1821" spans="2:43">
      <c r="B1821" s="330"/>
      <c r="C1821" s="330"/>
      <c r="D1821" s="330"/>
      <c r="E1821" s="330"/>
      <c r="F1821" s="330"/>
      <c r="G1821" s="330"/>
      <c r="H1821" s="330"/>
      <c r="I1821" s="330"/>
      <c r="J1821" s="330"/>
      <c r="K1821" s="196"/>
      <c r="L1821" s="1118"/>
      <c r="M1821" s="1119"/>
      <c r="N1821" s="1118"/>
      <c r="O1821" s="1119"/>
      <c r="P1821" s="184"/>
      <c r="Q1821" s="184"/>
      <c r="R1821" s="184"/>
      <c r="S1821" s="175"/>
      <c r="T1821" s="175"/>
      <c r="U1821" s="175"/>
      <c r="V1821" s="175"/>
      <c r="W1821" s="175"/>
      <c r="X1821" s="175"/>
      <c r="Y1821" s="175"/>
      <c r="Z1821" s="175"/>
      <c r="AA1821" s="175"/>
      <c r="AB1821" s="175"/>
      <c r="AC1821" s="175"/>
      <c r="AD1821" s="330"/>
      <c r="AE1821" s="330"/>
      <c r="AF1821" s="330"/>
      <c r="AG1821" s="330"/>
      <c r="AH1821" s="330"/>
      <c r="AI1821" s="173"/>
      <c r="AJ1821" s="173"/>
      <c r="AK1821" s="173"/>
      <c r="AL1821" s="173"/>
      <c r="AM1821" s="330"/>
      <c r="AN1821" s="330"/>
      <c r="AO1821" s="194"/>
      <c r="AP1821" s="330"/>
      <c r="AQ1821" s="330"/>
    </row>
    <row r="1822" spans="2:43">
      <c r="B1822" s="330"/>
      <c r="C1822" s="330"/>
      <c r="D1822" s="330"/>
      <c r="E1822" s="330"/>
      <c r="F1822" s="330"/>
      <c r="G1822" s="330"/>
      <c r="H1822" s="330"/>
      <c r="I1822" s="330"/>
      <c r="J1822" s="330"/>
      <c r="K1822" s="196"/>
      <c r="L1822" s="1118"/>
      <c r="M1822" s="1119"/>
      <c r="N1822" s="1118"/>
      <c r="O1822" s="1119"/>
      <c r="P1822" s="184"/>
      <c r="Q1822" s="184"/>
      <c r="R1822" s="184"/>
      <c r="S1822" s="175"/>
      <c r="T1822" s="175"/>
      <c r="U1822" s="175"/>
      <c r="V1822" s="175"/>
      <c r="W1822" s="175"/>
      <c r="X1822" s="175"/>
      <c r="Y1822" s="175"/>
      <c r="Z1822" s="175"/>
      <c r="AA1822" s="175"/>
      <c r="AB1822" s="175"/>
      <c r="AC1822" s="175"/>
      <c r="AD1822" s="330"/>
      <c r="AE1822" s="330"/>
      <c r="AF1822" s="330"/>
      <c r="AG1822" s="330"/>
      <c r="AH1822" s="330"/>
      <c r="AI1822" s="173"/>
      <c r="AJ1822" s="173"/>
      <c r="AK1822" s="173"/>
      <c r="AL1822" s="173"/>
      <c r="AM1822" s="330"/>
      <c r="AN1822" s="330"/>
      <c r="AO1822" s="194"/>
      <c r="AP1822" s="330"/>
      <c r="AQ1822" s="330"/>
    </row>
    <row r="1823" spans="2:43">
      <c r="B1823" s="330"/>
      <c r="C1823" s="330"/>
      <c r="D1823" s="330"/>
      <c r="E1823" s="330"/>
      <c r="F1823" s="330"/>
      <c r="G1823" s="330"/>
      <c r="H1823" s="330"/>
      <c r="I1823" s="330"/>
      <c r="J1823" s="330"/>
      <c r="K1823" s="196"/>
      <c r="L1823" s="1118"/>
      <c r="M1823" s="1119"/>
      <c r="N1823" s="1118"/>
      <c r="O1823" s="1119"/>
      <c r="P1823" s="184"/>
      <c r="Q1823" s="184"/>
      <c r="R1823" s="184"/>
      <c r="S1823" s="175"/>
      <c r="T1823" s="175"/>
      <c r="U1823" s="175"/>
      <c r="V1823" s="175"/>
      <c r="W1823" s="175"/>
      <c r="X1823" s="175"/>
      <c r="Y1823" s="175"/>
      <c r="Z1823" s="175"/>
      <c r="AA1823" s="175"/>
      <c r="AB1823" s="175"/>
      <c r="AC1823" s="175"/>
      <c r="AD1823" s="330"/>
      <c r="AE1823" s="330"/>
      <c r="AF1823" s="330"/>
      <c r="AG1823" s="330"/>
      <c r="AH1823" s="330"/>
      <c r="AI1823" s="173"/>
      <c r="AJ1823" s="173"/>
      <c r="AK1823" s="173"/>
      <c r="AL1823" s="173"/>
      <c r="AM1823" s="330"/>
      <c r="AN1823" s="330"/>
      <c r="AO1823" s="194"/>
      <c r="AP1823" s="330"/>
      <c r="AQ1823" s="330"/>
    </row>
    <row r="1824" spans="2:43">
      <c r="B1824" s="330"/>
      <c r="C1824" s="330"/>
      <c r="D1824" s="330"/>
      <c r="E1824" s="330"/>
      <c r="F1824" s="330"/>
      <c r="G1824" s="330"/>
      <c r="H1824" s="330"/>
      <c r="I1824" s="330"/>
      <c r="J1824" s="330"/>
      <c r="K1824" s="196"/>
      <c r="L1824" s="1118"/>
      <c r="M1824" s="1119"/>
      <c r="N1824" s="1118"/>
      <c r="O1824" s="1119"/>
      <c r="P1824" s="184"/>
      <c r="Q1824" s="184"/>
      <c r="R1824" s="184"/>
      <c r="S1824" s="175"/>
      <c r="T1824" s="175"/>
      <c r="U1824" s="175"/>
      <c r="V1824" s="175"/>
      <c r="W1824" s="175"/>
      <c r="X1824" s="175"/>
      <c r="Y1824" s="175"/>
      <c r="Z1824" s="175"/>
      <c r="AA1824" s="175"/>
      <c r="AB1824" s="175"/>
      <c r="AC1824" s="175"/>
      <c r="AD1824" s="330"/>
      <c r="AE1824" s="330"/>
      <c r="AF1824" s="330"/>
      <c r="AG1824" s="330"/>
      <c r="AH1824" s="330"/>
      <c r="AI1824" s="173"/>
      <c r="AJ1824" s="173"/>
      <c r="AK1824" s="173"/>
      <c r="AL1824" s="173"/>
      <c r="AM1824" s="330"/>
      <c r="AN1824" s="330"/>
      <c r="AO1824" s="194"/>
      <c r="AP1824" s="330"/>
      <c r="AQ1824" s="330"/>
    </row>
    <row r="1825" spans="2:43">
      <c r="B1825" s="330"/>
      <c r="C1825" s="330"/>
      <c r="D1825" s="330"/>
      <c r="E1825" s="330"/>
      <c r="F1825" s="330"/>
      <c r="G1825" s="330"/>
      <c r="H1825" s="330"/>
      <c r="I1825" s="330"/>
      <c r="J1825" s="330"/>
      <c r="K1825" s="196"/>
      <c r="L1825" s="1118"/>
      <c r="M1825" s="1119"/>
      <c r="N1825" s="1118"/>
      <c r="O1825" s="1119"/>
      <c r="P1825" s="184"/>
      <c r="Q1825" s="184"/>
      <c r="R1825" s="184"/>
      <c r="S1825" s="175"/>
      <c r="T1825" s="175"/>
      <c r="U1825" s="175"/>
      <c r="V1825" s="175"/>
      <c r="W1825" s="175"/>
      <c r="X1825" s="175"/>
      <c r="Y1825" s="175"/>
      <c r="Z1825" s="175"/>
      <c r="AA1825" s="175"/>
      <c r="AB1825" s="175"/>
      <c r="AC1825" s="175"/>
      <c r="AD1825" s="330"/>
      <c r="AE1825" s="330"/>
      <c r="AF1825" s="330"/>
      <c r="AG1825" s="330"/>
      <c r="AH1825" s="330"/>
      <c r="AI1825" s="173"/>
      <c r="AJ1825" s="173"/>
      <c r="AK1825" s="173"/>
      <c r="AL1825" s="173"/>
      <c r="AM1825" s="330"/>
      <c r="AN1825" s="330"/>
      <c r="AO1825" s="194"/>
      <c r="AP1825" s="330"/>
      <c r="AQ1825" s="330"/>
    </row>
    <row r="1826" spans="2:43">
      <c r="B1826" s="330"/>
      <c r="C1826" s="330"/>
      <c r="D1826" s="330"/>
      <c r="E1826" s="330"/>
      <c r="F1826" s="330"/>
      <c r="G1826" s="330"/>
      <c r="H1826" s="330"/>
      <c r="I1826" s="330"/>
      <c r="J1826" s="330"/>
      <c r="K1826" s="196"/>
      <c r="L1826" s="1118"/>
      <c r="M1826" s="1119"/>
      <c r="N1826" s="1118"/>
      <c r="O1826" s="1119"/>
      <c r="P1826" s="184"/>
      <c r="Q1826" s="184"/>
      <c r="R1826" s="184"/>
      <c r="S1826" s="175"/>
      <c r="T1826" s="175"/>
      <c r="U1826" s="175"/>
      <c r="V1826" s="175"/>
      <c r="W1826" s="175"/>
      <c r="X1826" s="175"/>
      <c r="Y1826" s="175"/>
      <c r="Z1826" s="175"/>
      <c r="AA1826" s="175"/>
      <c r="AB1826" s="175"/>
      <c r="AC1826" s="175"/>
      <c r="AD1826" s="330"/>
      <c r="AE1826" s="330"/>
      <c r="AF1826" s="330"/>
      <c r="AG1826" s="330"/>
      <c r="AH1826" s="330"/>
      <c r="AI1826" s="173"/>
      <c r="AJ1826" s="173"/>
      <c r="AK1826" s="173"/>
      <c r="AL1826" s="173"/>
      <c r="AM1826" s="330"/>
      <c r="AN1826" s="330"/>
      <c r="AO1826" s="194"/>
      <c r="AP1826" s="330"/>
      <c r="AQ1826" s="330"/>
    </row>
    <row r="1827" spans="2:43">
      <c r="B1827" s="330"/>
      <c r="C1827" s="330"/>
      <c r="D1827" s="330"/>
      <c r="E1827" s="330"/>
      <c r="F1827" s="330"/>
      <c r="G1827" s="330"/>
      <c r="H1827" s="330"/>
      <c r="I1827" s="330"/>
      <c r="J1827" s="330"/>
      <c r="K1827" s="196"/>
      <c r="L1827" s="1118"/>
      <c r="M1827" s="1119"/>
      <c r="N1827" s="1118"/>
      <c r="O1827" s="1119"/>
      <c r="P1827" s="184"/>
      <c r="Q1827" s="184"/>
      <c r="R1827" s="184"/>
      <c r="S1827" s="175"/>
      <c r="T1827" s="175"/>
      <c r="U1827" s="175"/>
      <c r="V1827" s="175"/>
      <c r="W1827" s="175"/>
      <c r="X1827" s="175"/>
      <c r="Y1827" s="175"/>
      <c r="Z1827" s="175"/>
      <c r="AA1827" s="175"/>
      <c r="AB1827" s="175"/>
      <c r="AC1827" s="175"/>
      <c r="AD1827" s="330"/>
      <c r="AE1827" s="330"/>
      <c r="AF1827" s="330"/>
      <c r="AG1827" s="330"/>
      <c r="AH1827" s="330"/>
      <c r="AI1827" s="173"/>
      <c r="AJ1827" s="173"/>
      <c r="AK1827" s="173"/>
      <c r="AL1827" s="173"/>
      <c r="AM1827" s="330"/>
      <c r="AN1827" s="330"/>
      <c r="AO1827" s="194"/>
      <c r="AP1827" s="330"/>
      <c r="AQ1827" s="330"/>
    </row>
    <row r="1828" spans="2:43">
      <c r="B1828" s="330"/>
      <c r="C1828" s="330"/>
      <c r="D1828" s="330"/>
      <c r="E1828" s="330"/>
      <c r="F1828" s="330"/>
      <c r="G1828" s="330"/>
      <c r="H1828" s="330"/>
      <c r="I1828" s="330"/>
      <c r="J1828" s="330"/>
      <c r="K1828" s="196"/>
      <c r="L1828" s="1118"/>
      <c r="M1828" s="1119"/>
      <c r="N1828" s="1118"/>
      <c r="O1828" s="1119"/>
      <c r="P1828" s="184"/>
      <c r="Q1828" s="184"/>
      <c r="R1828" s="184"/>
      <c r="S1828" s="175"/>
      <c r="T1828" s="175"/>
      <c r="U1828" s="175"/>
      <c r="V1828" s="175"/>
      <c r="W1828" s="175"/>
      <c r="X1828" s="175"/>
      <c r="Y1828" s="175"/>
      <c r="Z1828" s="175"/>
      <c r="AA1828" s="175"/>
      <c r="AB1828" s="175"/>
      <c r="AC1828" s="175"/>
      <c r="AD1828" s="330"/>
      <c r="AE1828" s="330"/>
      <c r="AF1828" s="330"/>
      <c r="AG1828" s="330"/>
      <c r="AH1828" s="330"/>
      <c r="AI1828" s="173"/>
      <c r="AJ1828" s="173"/>
      <c r="AK1828" s="173"/>
      <c r="AL1828" s="173"/>
      <c r="AM1828" s="330"/>
      <c r="AN1828" s="330"/>
      <c r="AO1828" s="194"/>
      <c r="AP1828" s="330"/>
      <c r="AQ1828" s="330"/>
    </row>
    <row r="1829" spans="2:43">
      <c r="B1829" s="330"/>
      <c r="C1829" s="330"/>
      <c r="D1829" s="330"/>
      <c r="E1829" s="330"/>
      <c r="F1829" s="330"/>
      <c r="G1829" s="330"/>
      <c r="H1829" s="330"/>
      <c r="I1829" s="330"/>
      <c r="J1829" s="330"/>
      <c r="K1829" s="196"/>
      <c r="L1829" s="1118"/>
      <c r="M1829" s="1119"/>
      <c r="N1829" s="1118"/>
      <c r="O1829" s="1119"/>
      <c r="P1829" s="184"/>
      <c r="Q1829" s="184"/>
      <c r="R1829" s="184"/>
      <c r="S1829" s="175"/>
      <c r="T1829" s="175"/>
      <c r="U1829" s="175"/>
      <c r="V1829" s="175"/>
      <c r="W1829" s="175"/>
      <c r="X1829" s="175"/>
      <c r="Y1829" s="175"/>
      <c r="Z1829" s="175"/>
      <c r="AA1829" s="175"/>
      <c r="AB1829" s="175"/>
      <c r="AC1829" s="175"/>
      <c r="AD1829" s="330"/>
      <c r="AE1829" s="330"/>
      <c r="AF1829" s="330"/>
      <c r="AG1829" s="330"/>
      <c r="AH1829" s="330"/>
      <c r="AI1829" s="173"/>
      <c r="AJ1829" s="173"/>
      <c r="AK1829" s="173"/>
      <c r="AL1829" s="173"/>
      <c r="AM1829" s="330"/>
      <c r="AN1829" s="330"/>
      <c r="AO1829" s="194"/>
      <c r="AP1829" s="330"/>
      <c r="AQ1829" s="330"/>
    </row>
    <row r="1830" spans="2:43">
      <c r="B1830" s="330"/>
      <c r="C1830" s="330"/>
      <c r="D1830" s="330"/>
      <c r="E1830" s="330"/>
      <c r="F1830" s="330"/>
      <c r="G1830" s="330"/>
      <c r="H1830" s="330"/>
      <c r="I1830" s="330"/>
      <c r="J1830" s="330"/>
      <c r="K1830" s="196"/>
      <c r="L1830" s="1118"/>
      <c r="M1830" s="1119"/>
      <c r="N1830" s="1118"/>
      <c r="O1830" s="1119"/>
      <c r="P1830" s="184"/>
      <c r="Q1830" s="184"/>
      <c r="R1830" s="184"/>
      <c r="S1830" s="175"/>
      <c r="T1830" s="175"/>
      <c r="U1830" s="175"/>
      <c r="V1830" s="175"/>
      <c r="W1830" s="175"/>
      <c r="X1830" s="175"/>
      <c r="Y1830" s="175"/>
      <c r="Z1830" s="175"/>
      <c r="AA1830" s="175"/>
      <c r="AB1830" s="175"/>
      <c r="AC1830" s="175"/>
      <c r="AD1830" s="330"/>
      <c r="AE1830" s="330"/>
      <c r="AF1830" s="330"/>
      <c r="AG1830" s="330"/>
      <c r="AH1830" s="330"/>
      <c r="AI1830" s="173"/>
      <c r="AJ1830" s="173"/>
      <c r="AK1830" s="173"/>
      <c r="AL1830" s="173"/>
      <c r="AM1830" s="330"/>
      <c r="AN1830" s="330"/>
      <c r="AO1830" s="194"/>
      <c r="AP1830" s="330"/>
      <c r="AQ1830" s="330"/>
    </row>
    <row r="1831" spans="2:43">
      <c r="B1831" s="330"/>
      <c r="C1831" s="330"/>
      <c r="D1831" s="330"/>
      <c r="E1831" s="330"/>
      <c r="F1831" s="330"/>
      <c r="G1831" s="330"/>
      <c r="H1831" s="330"/>
      <c r="I1831" s="330"/>
      <c r="J1831" s="330"/>
      <c r="K1831" s="196"/>
      <c r="L1831" s="1118"/>
      <c r="M1831" s="1119"/>
      <c r="N1831" s="1118"/>
      <c r="O1831" s="1119"/>
      <c r="P1831" s="184"/>
      <c r="Q1831" s="184"/>
      <c r="R1831" s="184"/>
      <c r="S1831" s="175"/>
      <c r="T1831" s="175"/>
      <c r="U1831" s="175"/>
      <c r="V1831" s="175"/>
      <c r="W1831" s="175"/>
      <c r="X1831" s="175"/>
      <c r="Y1831" s="175"/>
      <c r="Z1831" s="175"/>
      <c r="AA1831" s="175"/>
      <c r="AB1831" s="175"/>
      <c r="AC1831" s="175"/>
      <c r="AD1831" s="330"/>
      <c r="AE1831" s="330"/>
      <c r="AF1831" s="330"/>
      <c r="AG1831" s="330"/>
      <c r="AH1831" s="330"/>
      <c r="AI1831" s="173"/>
      <c r="AJ1831" s="173"/>
      <c r="AK1831" s="173"/>
      <c r="AL1831" s="173"/>
      <c r="AM1831" s="330"/>
      <c r="AN1831" s="330"/>
      <c r="AO1831" s="194"/>
      <c r="AP1831" s="330"/>
      <c r="AQ1831" s="330"/>
    </row>
    <row r="1832" spans="2:43">
      <c r="B1832" s="330"/>
      <c r="C1832" s="330"/>
      <c r="D1832" s="330"/>
      <c r="E1832" s="330"/>
      <c r="F1832" s="330"/>
      <c r="G1832" s="330"/>
      <c r="H1832" s="330"/>
      <c r="I1832" s="330"/>
      <c r="J1832" s="330"/>
      <c r="K1832" s="196"/>
      <c r="L1832" s="1118"/>
      <c r="M1832" s="1119"/>
      <c r="N1832" s="1118"/>
      <c r="O1832" s="1119"/>
      <c r="P1832" s="184"/>
      <c r="Q1832" s="184"/>
      <c r="R1832" s="184"/>
      <c r="S1832" s="175"/>
      <c r="T1832" s="175"/>
      <c r="U1832" s="175"/>
      <c r="V1832" s="175"/>
      <c r="W1832" s="175"/>
      <c r="X1832" s="175"/>
      <c r="Y1832" s="175"/>
      <c r="Z1832" s="175"/>
      <c r="AA1832" s="175"/>
      <c r="AB1832" s="175"/>
      <c r="AC1832" s="175"/>
      <c r="AD1832" s="330"/>
      <c r="AE1832" s="330"/>
      <c r="AF1832" s="330"/>
      <c r="AG1832" s="330"/>
      <c r="AH1832" s="330"/>
      <c r="AI1832" s="173"/>
      <c r="AJ1832" s="173"/>
      <c r="AK1832" s="173"/>
      <c r="AL1832" s="173"/>
      <c r="AM1832" s="330"/>
      <c r="AN1832" s="330"/>
      <c r="AO1832" s="194"/>
      <c r="AP1832" s="330"/>
      <c r="AQ1832" s="330"/>
    </row>
    <row r="1833" spans="2:43">
      <c r="B1833" s="330"/>
      <c r="C1833" s="330"/>
      <c r="D1833" s="330"/>
      <c r="E1833" s="330"/>
      <c r="F1833" s="330"/>
      <c r="G1833" s="330"/>
      <c r="H1833" s="330"/>
      <c r="I1833" s="330"/>
      <c r="J1833" s="330"/>
      <c r="K1833" s="196"/>
      <c r="L1833" s="1118"/>
      <c r="M1833" s="1119"/>
      <c r="N1833" s="1118"/>
      <c r="O1833" s="1119"/>
      <c r="P1833" s="184"/>
      <c r="Q1833" s="184"/>
      <c r="R1833" s="184"/>
      <c r="S1833" s="175"/>
      <c r="T1833" s="175"/>
      <c r="U1833" s="175"/>
      <c r="V1833" s="175"/>
      <c r="W1833" s="175"/>
      <c r="X1833" s="175"/>
      <c r="Y1833" s="175"/>
      <c r="Z1833" s="175"/>
      <c r="AA1833" s="175"/>
      <c r="AB1833" s="175"/>
      <c r="AC1833" s="175"/>
      <c r="AD1833" s="330"/>
      <c r="AE1833" s="330"/>
      <c r="AF1833" s="330"/>
      <c r="AG1833" s="330"/>
      <c r="AH1833" s="330"/>
      <c r="AI1833" s="173"/>
      <c r="AJ1833" s="173"/>
      <c r="AK1833" s="173"/>
      <c r="AL1833" s="173"/>
      <c r="AM1833" s="330"/>
      <c r="AN1833" s="330"/>
      <c r="AO1833" s="194"/>
      <c r="AP1833" s="330"/>
      <c r="AQ1833" s="330"/>
    </row>
    <row r="1834" spans="2:43">
      <c r="B1834" s="330"/>
      <c r="C1834" s="330"/>
      <c r="D1834" s="330"/>
      <c r="E1834" s="330"/>
      <c r="F1834" s="330"/>
      <c r="G1834" s="330"/>
      <c r="H1834" s="330"/>
      <c r="I1834" s="330"/>
      <c r="J1834" s="330"/>
      <c r="K1834" s="196"/>
      <c r="L1834" s="1118"/>
      <c r="M1834" s="1119"/>
      <c r="N1834" s="1118"/>
      <c r="O1834" s="1119"/>
      <c r="P1834" s="184"/>
      <c r="Q1834" s="184"/>
      <c r="R1834" s="184"/>
      <c r="S1834" s="175"/>
      <c r="T1834" s="175"/>
      <c r="U1834" s="175"/>
      <c r="V1834" s="175"/>
      <c r="W1834" s="175"/>
      <c r="X1834" s="175"/>
      <c r="Y1834" s="175"/>
      <c r="Z1834" s="175"/>
      <c r="AA1834" s="175"/>
      <c r="AB1834" s="175"/>
      <c r="AC1834" s="175"/>
      <c r="AD1834" s="330"/>
      <c r="AE1834" s="330"/>
      <c r="AF1834" s="330"/>
      <c r="AG1834" s="330"/>
      <c r="AH1834" s="330"/>
      <c r="AI1834" s="173"/>
      <c r="AJ1834" s="173"/>
      <c r="AK1834" s="173"/>
      <c r="AL1834" s="173"/>
      <c r="AM1834" s="330"/>
      <c r="AN1834" s="330"/>
      <c r="AO1834" s="194"/>
      <c r="AP1834" s="330"/>
      <c r="AQ1834" s="330"/>
    </row>
    <row r="1835" spans="2:43">
      <c r="B1835" s="330"/>
      <c r="C1835" s="330"/>
      <c r="D1835" s="330"/>
      <c r="E1835" s="330"/>
      <c r="F1835" s="330"/>
      <c r="G1835" s="330"/>
      <c r="H1835" s="330"/>
      <c r="I1835" s="330"/>
      <c r="J1835" s="330"/>
      <c r="K1835" s="196"/>
      <c r="L1835" s="1118"/>
      <c r="M1835" s="1119"/>
      <c r="N1835" s="1118"/>
      <c r="O1835" s="1119"/>
      <c r="P1835" s="184"/>
      <c r="Q1835" s="184"/>
      <c r="R1835" s="184"/>
      <c r="S1835" s="175"/>
      <c r="T1835" s="175"/>
      <c r="U1835" s="175"/>
      <c r="V1835" s="175"/>
      <c r="W1835" s="175"/>
      <c r="X1835" s="175"/>
      <c r="Y1835" s="175"/>
      <c r="Z1835" s="175"/>
      <c r="AA1835" s="175"/>
      <c r="AB1835" s="175"/>
      <c r="AC1835" s="175"/>
      <c r="AD1835" s="330"/>
      <c r="AE1835" s="330"/>
      <c r="AF1835" s="330"/>
      <c r="AG1835" s="330"/>
      <c r="AH1835" s="330"/>
      <c r="AI1835" s="173"/>
      <c r="AJ1835" s="173"/>
      <c r="AK1835" s="173"/>
      <c r="AL1835" s="173"/>
      <c r="AM1835" s="330"/>
      <c r="AN1835" s="330"/>
      <c r="AO1835" s="194"/>
      <c r="AP1835" s="330"/>
      <c r="AQ1835" s="330"/>
    </row>
    <row r="1836" spans="2:43">
      <c r="B1836" s="330"/>
      <c r="C1836" s="330"/>
      <c r="D1836" s="330"/>
      <c r="E1836" s="330"/>
      <c r="F1836" s="330"/>
      <c r="G1836" s="330"/>
      <c r="H1836" s="330"/>
      <c r="I1836" s="330"/>
      <c r="J1836" s="330"/>
      <c r="K1836" s="196"/>
      <c r="L1836" s="1118"/>
      <c r="M1836" s="1119"/>
      <c r="N1836" s="1118"/>
      <c r="O1836" s="1119"/>
      <c r="P1836" s="184"/>
      <c r="Q1836" s="184"/>
      <c r="R1836" s="184"/>
      <c r="S1836" s="175"/>
      <c r="T1836" s="175"/>
      <c r="U1836" s="175"/>
      <c r="V1836" s="175"/>
      <c r="W1836" s="175"/>
      <c r="X1836" s="175"/>
      <c r="Y1836" s="175"/>
      <c r="Z1836" s="175"/>
      <c r="AA1836" s="175"/>
      <c r="AB1836" s="175"/>
      <c r="AC1836" s="175"/>
      <c r="AD1836" s="330"/>
      <c r="AE1836" s="330"/>
      <c r="AF1836" s="330"/>
      <c r="AG1836" s="330"/>
      <c r="AH1836" s="330"/>
      <c r="AI1836" s="173"/>
      <c r="AJ1836" s="173"/>
      <c r="AK1836" s="173"/>
      <c r="AL1836" s="173"/>
      <c r="AM1836" s="330"/>
      <c r="AN1836" s="330"/>
      <c r="AO1836" s="194"/>
      <c r="AP1836" s="330"/>
      <c r="AQ1836" s="330"/>
    </row>
    <row r="1837" spans="2:43">
      <c r="B1837" s="330"/>
      <c r="C1837" s="330"/>
      <c r="D1837" s="330"/>
      <c r="E1837" s="330"/>
      <c r="F1837" s="330"/>
      <c r="G1837" s="330"/>
      <c r="H1837" s="330"/>
      <c r="I1837" s="330"/>
      <c r="J1837" s="330"/>
      <c r="K1837" s="196"/>
      <c r="L1837" s="1118"/>
      <c r="M1837" s="1119"/>
      <c r="N1837" s="1118"/>
      <c r="O1837" s="1119"/>
      <c r="P1837" s="184"/>
      <c r="Q1837" s="184"/>
      <c r="R1837" s="184"/>
      <c r="S1837" s="175"/>
      <c r="T1837" s="175"/>
      <c r="U1837" s="175"/>
      <c r="V1837" s="175"/>
      <c r="W1837" s="175"/>
      <c r="X1837" s="175"/>
      <c r="Y1837" s="175"/>
      <c r="Z1837" s="175"/>
      <c r="AA1837" s="175"/>
      <c r="AB1837" s="175"/>
      <c r="AC1837" s="175"/>
      <c r="AD1837" s="330"/>
      <c r="AE1837" s="330"/>
      <c r="AF1837" s="330"/>
      <c r="AG1837" s="330"/>
      <c r="AH1837" s="330"/>
      <c r="AI1837" s="173"/>
      <c r="AJ1837" s="173"/>
      <c r="AK1837" s="173"/>
      <c r="AL1837" s="173"/>
      <c r="AM1837" s="330"/>
      <c r="AN1837" s="330"/>
      <c r="AO1837" s="194"/>
      <c r="AP1837" s="330"/>
      <c r="AQ1837" s="330"/>
    </row>
    <row r="1838" spans="2:43">
      <c r="B1838" s="330"/>
      <c r="C1838" s="330"/>
      <c r="D1838" s="330"/>
      <c r="E1838" s="330"/>
      <c r="F1838" s="330"/>
      <c r="G1838" s="330"/>
      <c r="H1838" s="330"/>
      <c r="I1838" s="330"/>
      <c r="J1838" s="330"/>
      <c r="K1838" s="196"/>
      <c r="L1838" s="1118"/>
      <c r="M1838" s="1119"/>
      <c r="N1838" s="1118"/>
      <c r="O1838" s="1119"/>
      <c r="P1838" s="184"/>
      <c r="Q1838" s="184"/>
      <c r="R1838" s="184"/>
      <c r="S1838" s="175"/>
      <c r="T1838" s="175"/>
      <c r="U1838" s="175"/>
      <c r="V1838" s="175"/>
      <c r="W1838" s="175"/>
      <c r="X1838" s="175"/>
      <c r="Y1838" s="175"/>
      <c r="Z1838" s="175"/>
      <c r="AA1838" s="175"/>
      <c r="AB1838" s="175"/>
      <c r="AC1838" s="175"/>
      <c r="AD1838" s="330"/>
      <c r="AE1838" s="330"/>
      <c r="AF1838" s="330"/>
      <c r="AG1838" s="330"/>
      <c r="AH1838" s="330"/>
      <c r="AI1838" s="173"/>
      <c r="AJ1838" s="173"/>
      <c r="AK1838" s="173"/>
      <c r="AL1838" s="173"/>
      <c r="AM1838" s="330"/>
      <c r="AN1838" s="330"/>
      <c r="AO1838" s="194"/>
      <c r="AP1838" s="330"/>
      <c r="AQ1838" s="330"/>
    </row>
    <row r="1839" spans="2:43">
      <c r="B1839" s="330"/>
      <c r="C1839" s="330"/>
      <c r="D1839" s="330"/>
      <c r="E1839" s="330"/>
      <c r="F1839" s="330"/>
      <c r="G1839" s="330"/>
      <c r="H1839" s="330"/>
      <c r="I1839" s="330"/>
      <c r="J1839" s="330"/>
      <c r="K1839" s="196"/>
      <c r="L1839" s="1118"/>
      <c r="M1839" s="1119"/>
      <c r="N1839" s="1118"/>
      <c r="O1839" s="1119"/>
      <c r="P1839" s="184"/>
      <c r="Q1839" s="184"/>
      <c r="R1839" s="184"/>
      <c r="S1839" s="175"/>
      <c r="T1839" s="175"/>
      <c r="U1839" s="175"/>
      <c r="V1839" s="175"/>
      <c r="W1839" s="175"/>
      <c r="X1839" s="175"/>
      <c r="Y1839" s="175"/>
      <c r="Z1839" s="175"/>
      <c r="AA1839" s="175"/>
      <c r="AB1839" s="175"/>
      <c r="AC1839" s="175"/>
      <c r="AD1839" s="330"/>
      <c r="AE1839" s="330"/>
      <c r="AF1839" s="330"/>
      <c r="AG1839" s="330"/>
      <c r="AH1839" s="330"/>
      <c r="AI1839" s="173"/>
      <c r="AJ1839" s="173"/>
      <c r="AK1839" s="173"/>
      <c r="AL1839" s="173"/>
      <c r="AM1839" s="330"/>
      <c r="AN1839" s="330"/>
      <c r="AO1839" s="194"/>
      <c r="AP1839" s="330"/>
      <c r="AQ1839" s="330"/>
    </row>
    <row r="1840" spans="2:43">
      <c r="B1840" s="330"/>
      <c r="C1840" s="330"/>
      <c r="D1840" s="330"/>
      <c r="E1840" s="330"/>
      <c r="F1840" s="330"/>
      <c r="G1840" s="330"/>
      <c r="H1840" s="330"/>
      <c r="I1840" s="330"/>
      <c r="J1840" s="330"/>
      <c r="K1840" s="196"/>
      <c r="L1840" s="1118"/>
      <c r="M1840" s="1119"/>
      <c r="N1840" s="1118"/>
      <c r="O1840" s="1119"/>
      <c r="P1840" s="184"/>
      <c r="Q1840" s="184"/>
      <c r="R1840" s="184"/>
      <c r="S1840" s="175"/>
      <c r="T1840" s="175"/>
      <c r="U1840" s="175"/>
      <c r="V1840" s="175"/>
      <c r="W1840" s="175"/>
      <c r="X1840" s="175"/>
      <c r="Y1840" s="175"/>
      <c r="Z1840" s="175"/>
      <c r="AA1840" s="175"/>
      <c r="AB1840" s="175"/>
      <c r="AC1840" s="175"/>
      <c r="AD1840" s="330"/>
      <c r="AE1840" s="330"/>
      <c r="AF1840" s="330"/>
      <c r="AG1840" s="330"/>
      <c r="AH1840" s="330"/>
      <c r="AI1840" s="173"/>
      <c r="AJ1840" s="173"/>
      <c r="AK1840" s="173"/>
      <c r="AL1840" s="173"/>
      <c r="AM1840" s="330"/>
      <c r="AN1840" s="330"/>
      <c r="AO1840" s="194"/>
      <c r="AP1840" s="330"/>
      <c r="AQ1840" s="330"/>
    </row>
    <row r="1841" spans="2:43">
      <c r="B1841" s="330"/>
      <c r="C1841" s="330"/>
      <c r="D1841" s="330"/>
      <c r="E1841" s="330"/>
      <c r="F1841" s="330"/>
      <c r="G1841" s="330"/>
      <c r="H1841" s="330"/>
      <c r="I1841" s="330"/>
      <c r="J1841" s="330"/>
      <c r="K1841" s="196"/>
      <c r="L1841" s="1118"/>
      <c r="M1841" s="1119"/>
      <c r="N1841" s="1118"/>
      <c r="O1841" s="1119"/>
      <c r="P1841" s="184"/>
      <c r="Q1841" s="184"/>
      <c r="R1841" s="184"/>
      <c r="S1841" s="175"/>
      <c r="T1841" s="175"/>
      <c r="U1841" s="175"/>
      <c r="V1841" s="175"/>
      <c r="W1841" s="175"/>
      <c r="X1841" s="175"/>
      <c r="Y1841" s="175"/>
      <c r="Z1841" s="175"/>
      <c r="AA1841" s="175"/>
      <c r="AB1841" s="175"/>
      <c r="AC1841" s="175"/>
      <c r="AD1841" s="330"/>
      <c r="AE1841" s="330"/>
      <c r="AF1841" s="330"/>
      <c r="AG1841" s="330"/>
      <c r="AH1841" s="330"/>
      <c r="AI1841" s="173"/>
      <c r="AJ1841" s="173"/>
      <c r="AK1841" s="173"/>
      <c r="AL1841" s="173"/>
      <c r="AM1841" s="330"/>
      <c r="AN1841" s="330"/>
      <c r="AO1841" s="194"/>
      <c r="AP1841" s="330"/>
      <c r="AQ1841" s="330"/>
    </row>
    <row r="1842" spans="2:43">
      <c r="B1842" s="330"/>
      <c r="C1842" s="330"/>
      <c r="D1842" s="330"/>
      <c r="E1842" s="330"/>
      <c r="F1842" s="330"/>
      <c r="G1842" s="330"/>
      <c r="H1842" s="330"/>
      <c r="I1842" s="330"/>
      <c r="J1842" s="330"/>
      <c r="K1842" s="196"/>
      <c r="L1842" s="1118"/>
      <c r="M1842" s="1119"/>
      <c r="N1842" s="1118"/>
      <c r="O1842" s="1119"/>
      <c r="P1842" s="184"/>
      <c r="Q1842" s="184"/>
      <c r="R1842" s="184"/>
      <c r="S1842" s="175"/>
      <c r="T1842" s="175"/>
      <c r="U1842" s="175"/>
      <c r="V1842" s="175"/>
      <c r="W1842" s="175"/>
      <c r="X1842" s="175"/>
      <c r="Y1842" s="175"/>
      <c r="Z1842" s="175"/>
      <c r="AA1842" s="175"/>
      <c r="AB1842" s="175"/>
      <c r="AC1842" s="175"/>
      <c r="AD1842" s="330"/>
      <c r="AE1842" s="330"/>
      <c r="AF1842" s="330"/>
      <c r="AG1842" s="330"/>
      <c r="AH1842" s="330"/>
      <c r="AI1842" s="173"/>
      <c r="AJ1842" s="173"/>
      <c r="AK1842" s="173"/>
      <c r="AL1842" s="173"/>
      <c r="AM1842" s="330"/>
      <c r="AN1842" s="330"/>
      <c r="AO1842" s="194"/>
      <c r="AP1842" s="330"/>
      <c r="AQ1842" s="330"/>
    </row>
    <row r="1843" spans="2:43">
      <c r="B1843" s="330"/>
      <c r="C1843" s="330"/>
      <c r="D1843" s="330"/>
      <c r="E1843" s="330"/>
      <c r="F1843" s="330"/>
      <c r="G1843" s="330"/>
      <c r="H1843" s="330"/>
      <c r="I1843" s="330"/>
      <c r="J1843" s="330"/>
      <c r="K1843" s="196"/>
      <c r="L1843" s="1118"/>
      <c r="M1843" s="1119"/>
      <c r="N1843" s="1118"/>
      <c r="O1843" s="1119"/>
      <c r="P1843" s="184"/>
      <c r="Q1843" s="184"/>
      <c r="R1843" s="184"/>
      <c r="S1843" s="175"/>
      <c r="T1843" s="175"/>
      <c r="U1843" s="175"/>
      <c r="V1843" s="175"/>
      <c r="W1843" s="175"/>
      <c r="X1843" s="175"/>
      <c r="Y1843" s="175"/>
      <c r="Z1843" s="175"/>
      <c r="AA1843" s="175"/>
      <c r="AB1843" s="175"/>
      <c r="AC1843" s="175"/>
      <c r="AD1843" s="330"/>
      <c r="AE1843" s="330"/>
      <c r="AF1843" s="330"/>
      <c r="AG1843" s="330"/>
      <c r="AH1843" s="330"/>
      <c r="AI1843" s="173"/>
      <c r="AJ1843" s="173"/>
      <c r="AK1843" s="173"/>
      <c r="AL1843" s="173"/>
      <c r="AM1843" s="330"/>
      <c r="AN1843" s="330"/>
      <c r="AO1843" s="194"/>
      <c r="AP1843" s="330"/>
      <c r="AQ1843" s="330"/>
    </row>
    <row r="1844" spans="2:43">
      <c r="B1844" s="330"/>
      <c r="C1844" s="330"/>
      <c r="D1844" s="330"/>
      <c r="E1844" s="330"/>
      <c r="F1844" s="330"/>
      <c r="G1844" s="330"/>
      <c r="H1844" s="330"/>
      <c r="I1844" s="330"/>
      <c r="J1844" s="330"/>
      <c r="K1844" s="196"/>
      <c r="L1844" s="1118"/>
      <c r="M1844" s="1119"/>
      <c r="N1844" s="1118"/>
      <c r="O1844" s="1119"/>
      <c r="P1844" s="184"/>
      <c r="Q1844" s="184"/>
      <c r="R1844" s="184"/>
      <c r="S1844" s="175"/>
      <c r="T1844" s="175"/>
      <c r="U1844" s="175"/>
      <c r="V1844" s="175"/>
      <c r="W1844" s="175"/>
      <c r="X1844" s="175"/>
      <c r="Y1844" s="175"/>
      <c r="Z1844" s="175"/>
      <c r="AA1844" s="175"/>
      <c r="AB1844" s="175"/>
      <c r="AC1844" s="175"/>
      <c r="AD1844" s="330"/>
      <c r="AE1844" s="330"/>
      <c r="AF1844" s="330"/>
      <c r="AG1844" s="330"/>
      <c r="AH1844" s="330"/>
      <c r="AI1844" s="173"/>
      <c r="AJ1844" s="173"/>
      <c r="AK1844" s="173"/>
      <c r="AL1844" s="173"/>
      <c r="AM1844" s="330"/>
      <c r="AN1844" s="330"/>
      <c r="AO1844" s="194"/>
      <c r="AP1844" s="330"/>
      <c r="AQ1844" s="330"/>
    </row>
    <row r="1845" spans="2:43">
      <c r="B1845" s="330"/>
      <c r="C1845" s="330"/>
      <c r="D1845" s="330"/>
      <c r="E1845" s="330"/>
      <c r="F1845" s="330"/>
      <c r="G1845" s="330"/>
      <c r="H1845" s="330"/>
      <c r="I1845" s="330"/>
      <c r="J1845" s="330"/>
      <c r="K1845" s="196"/>
      <c r="L1845" s="1118"/>
      <c r="M1845" s="1119"/>
      <c r="N1845" s="1118"/>
      <c r="O1845" s="1119"/>
      <c r="P1845" s="184"/>
      <c r="Q1845" s="184"/>
      <c r="R1845" s="184"/>
      <c r="S1845" s="175"/>
      <c r="T1845" s="175"/>
      <c r="U1845" s="175"/>
      <c r="V1845" s="175"/>
      <c r="W1845" s="175"/>
      <c r="X1845" s="175"/>
      <c r="Y1845" s="175"/>
      <c r="Z1845" s="175"/>
      <c r="AA1845" s="175"/>
      <c r="AB1845" s="175"/>
      <c r="AC1845" s="175"/>
      <c r="AD1845" s="330"/>
      <c r="AE1845" s="330"/>
      <c r="AF1845" s="330"/>
      <c r="AG1845" s="330"/>
      <c r="AH1845" s="330"/>
      <c r="AI1845" s="173"/>
      <c r="AJ1845" s="173"/>
      <c r="AK1845" s="173"/>
      <c r="AL1845" s="173"/>
      <c r="AM1845" s="330"/>
      <c r="AN1845" s="330"/>
      <c r="AO1845" s="194"/>
      <c r="AP1845" s="330"/>
      <c r="AQ1845" s="330"/>
    </row>
    <row r="1846" spans="2:43">
      <c r="B1846" s="330"/>
      <c r="C1846" s="330"/>
      <c r="D1846" s="330"/>
      <c r="E1846" s="330"/>
      <c r="F1846" s="330"/>
      <c r="G1846" s="330"/>
      <c r="H1846" s="330"/>
      <c r="I1846" s="330"/>
      <c r="J1846" s="330"/>
      <c r="K1846" s="196"/>
      <c r="L1846" s="1118"/>
      <c r="M1846" s="1119"/>
      <c r="N1846" s="1118"/>
      <c r="O1846" s="1119"/>
      <c r="P1846" s="184"/>
      <c r="Q1846" s="184"/>
      <c r="R1846" s="184"/>
      <c r="S1846" s="175"/>
      <c r="T1846" s="175"/>
      <c r="U1846" s="175"/>
      <c r="V1846" s="175"/>
      <c r="W1846" s="175"/>
      <c r="X1846" s="175"/>
      <c r="Y1846" s="175"/>
      <c r="Z1846" s="175"/>
      <c r="AA1846" s="175"/>
      <c r="AB1846" s="175"/>
      <c r="AC1846" s="175"/>
      <c r="AD1846" s="330"/>
      <c r="AE1846" s="330"/>
      <c r="AF1846" s="330"/>
      <c r="AG1846" s="330"/>
      <c r="AH1846" s="330"/>
      <c r="AI1846" s="173"/>
      <c r="AJ1846" s="173"/>
      <c r="AK1846" s="173"/>
      <c r="AL1846" s="173"/>
      <c r="AM1846" s="330"/>
      <c r="AN1846" s="330"/>
      <c r="AO1846" s="194"/>
      <c r="AP1846" s="330"/>
      <c r="AQ1846" s="330"/>
    </row>
    <row r="1847" spans="2:43">
      <c r="B1847" s="330"/>
      <c r="C1847" s="330"/>
      <c r="D1847" s="330"/>
      <c r="E1847" s="330"/>
      <c r="F1847" s="330"/>
      <c r="G1847" s="330"/>
      <c r="H1847" s="330"/>
      <c r="I1847" s="330"/>
      <c r="J1847" s="330"/>
      <c r="K1847" s="196"/>
      <c r="L1847" s="1118"/>
      <c r="M1847" s="1119"/>
      <c r="N1847" s="1118"/>
      <c r="O1847" s="1119"/>
      <c r="P1847" s="184"/>
      <c r="Q1847" s="184"/>
      <c r="R1847" s="184"/>
      <c r="S1847" s="175"/>
      <c r="T1847" s="175"/>
      <c r="U1847" s="175"/>
      <c r="V1847" s="175"/>
      <c r="W1847" s="175"/>
      <c r="X1847" s="175"/>
      <c r="Y1847" s="175"/>
      <c r="Z1847" s="175"/>
      <c r="AA1847" s="175"/>
      <c r="AB1847" s="175"/>
      <c r="AC1847" s="175"/>
      <c r="AD1847" s="330"/>
      <c r="AE1847" s="330"/>
      <c r="AF1847" s="330"/>
      <c r="AG1847" s="330"/>
      <c r="AH1847" s="330"/>
      <c r="AI1847" s="173"/>
      <c r="AJ1847" s="173"/>
      <c r="AK1847" s="173"/>
      <c r="AL1847" s="173"/>
      <c r="AM1847" s="330"/>
      <c r="AN1847" s="330"/>
      <c r="AO1847" s="194"/>
      <c r="AP1847" s="330"/>
      <c r="AQ1847" s="330"/>
    </row>
    <row r="1848" spans="2:43">
      <c r="B1848" s="330"/>
      <c r="C1848" s="330"/>
      <c r="D1848" s="330"/>
      <c r="E1848" s="330"/>
      <c r="F1848" s="330"/>
      <c r="G1848" s="330"/>
      <c r="H1848" s="330"/>
      <c r="I1848" s="330"/>
      <c r="J1848" s="330"/>
      <c r="K1848" s="196"/>
      <c r="L1848" s="1118"/>
      <c r="M1848" s="1119"/>
      <c r="N1848" s="1118"/>
      <c r="O1848" s="1119"/>
      <c r="P1848" s="184"/>
      <c r="Q1848" s="184"/>
      <c r="R1848" s="184"/>
      <c r="S1848" s="175"/>
      <c r="T1848" s="175"/>
      <c r="U1848" s="175"/>
      <c r="V1848" s="175"/>
      <c r="W1848" s="175"/>
      <c r="X1848" s="175"/>
      <c r="Y1848" s="175"/>
      <c r="Z1848" s="175"/>
      <c r="AA1848" s="175"/>
      <c r="AB1848" s="175"/>
      <c r="AC1848" s="175"/>
      <c r="AD1848" s="330"/>
      <c r="AE1848" s="330"/>
      <c r="AF1848" s="330"/>
      <c r="AG1848" s="330"/>
      <c r="AH1848" s="330"/>
      <c r="AI1848" s="173"/>
      <c r="AJ1848" s="173"/>
      <c r="AK1848" s="173"/>
      <c r="AL1848" s="173"/>
      <c r="AM1848" s="330"/>
      <c r="AN1848" s="330"/>
      <c r="AO1848" s="194"/>
      <c r="AP1848" s="330"/>
      <c r="AQ1848" s="330"/>
    </row>
    <row r="1849" spans="2:43">
      <c r="B1849" s="330"/>
      <c r="C1849" s="330"/>
      <c r="D1849" s="330"/>
      <c r="E1849" s="330"/>
      <c r="F1849" s="330"/>
      <c r="G1849" s="330"/>
      <c r="H1849" s="330"/>
      <c r="I1849" s="330"/>
      <c r="J1849" s="330"/>
      <c r="K1849" s="196"/>
      <c r="L1849" s="1118"/>
      <c r="M1849" s="1119"/>
      <c r="N1849" s="1118"/>
      <c r="O1849" s="1119"/>
      <c r="P1849" s="184"/>
      <c r="Q1849" s="184"/>
      <c r="R1849" s="184"/>
      <c r="S1849" s="175"/>
      <c r="T1849" s="175"/>
      <c r="U1849" s="175"/>
      <c r="V1849" s="175"/>
      <c r="W1849" s="175"/>
      <c r="X1849" s="175"/>
      <c r="Y1849" s="175"/>
      <c r="Z1849" s="175"/>
      <c r="AA1849" s="175"/>
      <c r="AB1849" s="175"/>
      <c r="AC1849" s="175"/>
      <c r="AD1849" s="330"/>
      <c r="AE1849" s="330"/>
      <c r="AF1849" s="330"/>
      <c r="AG1849" s="330"/>
      <c r="AH1849" s="330"/>
      <c r="AI1849" s="173"/>
      <c r="AJ1849" s="173"/>
      <c r="AK1849" s="173"/>
      <c r="AL1849" s="173"/>
      <c r="AM1849" s="330"/>
      <c r="AN1849" s="330"/>
      <c r="AO1849" s="194"/>
      <c r="AP1849" s="330"/>
      <c r="AQ1849" s="330"/>
    </row>
    <row r="1850" spans="2:43">
      <c r="B1850" s="330"/>
      <c r="C1850" s="330"/>
      <c r="D1850" s="330"/>
      <c r="E1850" s="330"/>
      <c r="F1850" s="330"/>
      <c r="G1850" s="330"/>
      <c r="H1850" s="330"/>
      <c r="I1850" s="330"/>
      <c r="J1850" s="330"/>
      <c r="K1850" s="196"/>
      <c r="L1850" s="1118"/>
      <c r="M1850" s="1119"/>
      <c r="N1850" s="1118"/>
      <c r="O1850" s="1119"/>
      <c r="P1850" s="184"/>
      <c r="Q1850" s="184"/>
      <c r="R1850" s="184"/>
      <c r="S1850" s="175"/>
      <c r="T1850" s="175"/>
      <c r="U1850" s="175"/>
      <c r="V1850" s="175"/>
      <c r="W1850" s="175"/>
      <c r="X1850" s="175"/>
      <c r="Y1850" s="175"/>
      <c r="Z1850" s="175"/>
      <c r="AA1850" s="175"/>
      <c r="AB1850" s="175"/>
      <c r="AC1850" s="175"/>
      <c r="AD1850" s="330"/>
      <c r="AE1850" s="330"/>
      <c r="AF1850" s="330"/>
      <c r="AG1850" s="330"/>
      <c r="AH1850" s="330"/>
      <c r="AI1850" s="173"/>
      <c r="AJ1850" s="173"/>
      <c r="AK1850" s="173"/>
      <c r="AL1850" s="173"/>
      <c r="AM1850" s="330"/>
      <c r="AN1850" s="330"/>
      <c r="AO1850" s="194"/>
      <c r="AP1850" s="330"/>
      <c r="AQ1850" s="330"/>
    </row>
    <row r="1851" spans="2:43">
      <c r="B1851" s="330"/>
      <c r="C1851" s="330"/>
      <c r="D1851" s="330"/>
      <c r="E1851" s="330"/>
      <c r="F1851" s="330"/>
      <c r="G1851" s="330"/>
      <c r="H1851" s="330"/>
      <c r="I1851" s="330"/>
      <c r="J1851" s="330"/>
      <c r="K1851" s="196"/>
      <c r="L1851" s="1118"/>
      <c r="M1851" s="1119"/>
      <c r="N1851" s="1118"/>
      <c r="O1851" s="1119"/>
      <c r="P1851" s="184"/>
      <c r="Q1851" s="184"/>
      <c r="R1851" s="184"/>
      <c r="S1851" s="175"/>
      <c r="T1851" s="175"/>
      <c r="U1851" s="175"/>
      <c r="V1851" s="175"/>
      <c r="W1851" s="175"/>
      <c r="X1851" s="175"/>
      <c r="Y1851" s="175"/>
      <c r="Z1851" s="175"/>
      <c r="AA1851" s="175"/>
      <c r="AB1851" s="175"/>
      <c r="AC1851" s="175"/>
      <c r="AD1851" s="330"/>
      <c r="AE1851" s="330"/>
      <c r="AF1851" s="330"/>
      <c r="AG1851" s="330"/>
      <c r="AH1851" s="330"/>
      <c r="AI1851" s="173"/>
      <c r="AJ1851" s="173"/>
      <c r="AK1851" s="173"/>
      <c r="AL1851" s="173"/>
      <c r="AM1851" s="330"/>
      <c r="AN1851" s="330"/>
      <c r="AO1851" s="194"/>
      <c r="AP1851" s="330"/>
      <c r="AQ1851" s="330"/>
    </row>
    <row r="1852" spans="2:43">
      <c r="B1852" s="330"/>
      <c r="C1852" s="330"/>
      <c r="D1852" s="330"/>
      <c r="E1852" s="330"/>
      <c r="F1852" s="330"/>
      <c r="G1852" s="330"/>
      <c r="H1852" s="330"/>
      <c r="I1852" s="330"/>
      <c r="J1852" s="330"/>
      <c r="K1852" s="196"/>
      <c r="L1852" s="1118"/>
      <c r="M1852" s="1119"/>
      <c r="N1852" s="1118"/>
      <c r="O1852" s="1119"/>
      <c r="P1852" s="184"/>
      <c r="Q1852" s="184"/>
      <c r="R1852" s="184"/>
      <c r="S1852" s="175"/>
      <c r="T1852" s="175"/>
      <c r="U1852" s="175"/>
      <c r="V1852" s="175"/>
      <c r="W1852" s="175"/>
      <c r="X1852" s="175"/>
      <c r="Y1852" s="175"/>
      <c r="Z1852" s="175"/>
      <c r="AA1852" s="175"/>
      <c r="AB1852" s="175"/>
      <c r="AC1852" s="175"/>
      <c r="AD1852" s="330"/>
      <c r="AE1852" s="330"/>
      <c r="AF1852" s="330"/>
      <c r="AG1852" s="330"/>
      <c r="AH1852" s="330"/>
      <c r="AI1852" s="173"/>
      <c r="AJ1852" s="173"/>
      <c r="AK1852" s="173"/>
      <c r="AL1852" s="173"/>
      <c r="AM1852" s="330"/>
      <c r="AN1852" s="330"/>
      <c r="AO1852" s="194"/>
      <c r="AP1852" s="330"/>
      <c r="AQ1852" s="330"/>
    </row>
    <row r="1853" spans="2:43">
      <c r="B1853" s="330"/>
      <c r="C1853" s="330"/>
      <c r="D1853" s="330"/>
      <c r="E1853" s="330"/>
      <c r="F1853" s="330"/>
      <c r="G1853" s="330"/>
      <c r="H1853" s="330"/>
      <c r="I1853" s="330"/>
      <c r="J1853" s="330"/>
      <c r="K1853" s="196"/>
      <c r="L1853" s="1118"/>
      <c r="M1853" s="1119"/>
      <c r="N1853" s="1118"/>
      <c r="O1853" s="1119"/>
      <c r="P1853" s="184"/>
      <c r="Q1853" s="184"/>
      <c r="R1853" s="184"/>
      <c r="S1853" s="175"/>
      <c r="T1853" s="175"/>
      <c r="U1853" s="175"/>
      <c r="V1853" s="175"/>
      <c r="W1853" s="175"/>
      <c r="X1853" s="175"/>
      <c r="Y1853" s="175"/>
      <c r="Z1853" s="175"/>
      <c r="AA1853" s="175"/>
      <c r="AB1853" s="175"/>
      <c r="AC1853" s="175"/>
      <c r="AD1853" s="330"/>
      <c r="AE1853" s="330"/>
      <c r="AF1853" s="330"/>
      <c r="AG1853" s="330"/>
      <c r="AH1853" s="330"/>
      <c r="AI1853" s="173"/>
      <c r="AJ1853" s="173"/>
      <c r="AK1853" s="173"/>
      <c r="AL1853" s="173"/>
      <c r="AM1853" s="330"/>
      <c r="AN1853" s="330"/>
      <c r="AO1853" s="194"/>
      <c r="AP1853" s="330"/>
      <c r="AQ1853" s="330"/>
    </row>
    <row r="1854" spans="2:43">
      <c r="B1854" s="330"/>
      <c r="C1854" s="330"/>
      <c r="D1854" s="330"/>
      <c r="E1854" s="330"/>
      <c r="F1854" s="330"/>
      <c r="G1854" s="330"/>
      <c r="H1854" s="330"/>
      <c r="I1854" s="330"/>
      <c r="J1854" s="330"/>
      <c r="K1854" s="196"/>
      <c r="L1854" s="1118"/>
      <c r="M1854" s="1119"/>
      <c r="N1854" s="1118"/>
      <c r="O1854" s="1119"/>
      <c r="P1854" s="184"/>
      <c r="Q1854" s="184"/>
      <c r="R1854" s="184"/>
      <c r="S1854" s="175"/>
      <c r="T1854" s="175"/>
      <c r="U1854" s="175"/>
      <c r="V1854" s="175"/>
      <c r="W1854" s="175"/>
      <c r="X1854" s="175"/>
      <c r="Y1854" s="175"/>
      <c r="Z1854" s="175"/>
      <c r="AA1854" s="175"/>
      <c r="AB1854" s="175"/>
      <c r="AC1854" s="175"/>
      <c r="AD1854" s="330"/>
      <c r="AE1854" s="330"/>
      <c r="AF1854" s="330"/>
      <c r="AG1854" s="330"/>
      <c r="AH1854" s="330"/>
      <c r="AI1854" s="173"/>
      <c r="AJ1854" s="173"/>
      <c r="AK1854" s="173"/>
      <c r="AL1854" s="173"/>
      <c r="AM1854" s="330"/>
      <c r="AN1854" s="330"/>
      <c r="AO1854" s="194"/>
      <c r="AP1854" s="330"/>
      <c r="AQ1854" s="330"/>
    </row>
    <row r="1855" spans="2:43">
      <c r="B1855" s="330"/>
      <c r="C1855" s="330"/>
      <c r="D1855" s="330"/>
      <c r="E1855" s="330"/>
      <c r="F1855" s="330"/>
      <c r="G1855" s="330"/>
      <c r="H1855" s="330"/>
      <c r="I1855" s="330"/>
      <c r="J1855" s="330"/>
      <c r="K1855" s="196"/>
      <c r="L1855" s="1118"/>
      <c r="M1855" s="1119"/>
      <c r="N1855" s="1118"/>
      <c r="O1855" s="1119"/>
      <c r="P1855" s="184"/>
      <c r="Q1855" s="184"/>
      <c r="R1855" s="184"/>
      <c r="S1855" s="175"/>
      <c r="T1855" s="175"/>
      <c r="U1855" s="175"/>
      <c r="V1855" s="175"/>
      <c r="W1855" s="175"/>
      <c r="X1855" s="175"/>
      <c r="Y1855" s="175"/>
      <c r="Z1855" s="175"/>
      <c r="AA1855" s="175"/>
      <c r="AB1855" s="175"/>
      <c r="AC1855" s="175"/>
      <c r="AD1855" s="330"/>
      <c r="AE1855" s="330"/>
      <c r="AF1855" s="330"/>
      <c r="AG1855" s="330"/>
      <c r="AH1855" s="330"/>
      <c r="AI1855" s="173"/>
      <c r="AJ1855" s="173"/>
      <c r="AK1855" s="173"/>
      <c r="AL1855" s="173"/>
      <c r="AM1855" s="330"/>
      <c r="AN1855" s="330"/>
      <c r="AO1855" s="194"/>
      <c r="AP1855" s="330"/>
      <c r="AQ1855" s="330"/>
    </row>
    <row r="1856" spans="2:43">
      <c r="B1856" s="330"/>
      <c r="C1856" s="330"/>
      <c r="D1856" s="330"/>
      <c r="E1856" s="330"/>
      <c r="F1856" s="330"/>
      <c r="G1856" s="330"/>
      <c r="H1856" s="330"/>
      <c r="I1856" s="330"/>
      <c r="J1856" s="330"/>
      <c r="K1856" s="196"/>
      <c r="L1856" s="1118"/>
      <c r="M1856" s="1119"/>
      <c r="N1856" s="1118"/>
      <c r="O1856" s="1119"/>
      <c r="P1856" s="184"/>
      <c r="Q1856" s="184"/>
      <c r="R1856" s="184"/>
      <c r="S1856" s="175"/>
      <c r="T1856" s="175"/>
      <c r="U1856" s="175"/>
      <c r="V1856" s="175"/>
      <c r="W1856" s="175"/>
      <c r="X1856" s="175"/>
      <c r="Y1856" s="175"/>
      <c r="Z1856" s="175"/>
      <c r="AA1856" s="175"/>
      <c r="AB1856" s="175"/>
      <c r="AC1856" s="175"/>
      <c r="AD1856" s="330"/>
      <c r="AE1856" s="330"/>
      <c r="AF1856" s="330"/>
      <c r="AG1856" s="330"/>
      <c r="AH1856" s="330"/>
      <c r="AI1856" s="173"/>
      <c r="AJ1856" s="173"/>
      <c r="AK1856" s="173"/>
      <c r="AL1856" s="173"/>
      <c r="AM1856" s="330"/>
      <c r="AN1856" s="330"/>
      <c r="AO1856" s="194"/>
      <c r="AP1856" s="330"/>
      <c r="AQ1856" s="330"/>
    </row>
    <row r="1857" spans="2:43">
      <c r="B1857" s="330"/>
      <c r="C1857" s="330"/>
      <c r="D1857" s="330"/>
      <c r="E1857" s="330"/>
      <c r="F1857" s="330"/>
      <c r="G1857" s="330"/>
      <c r="H1857" s="330"/>
      <c r="I1857" s="330"/>
      <c r="J1857" s="330"/>
      <c r="K1857" s="196"/>
      <c r="L1857" s="1118"/>
      <c r="M1857" s="1119"/>
      <c r="N1857" s="1118"/>
      <c r="O1857" s="1119"/>
      <c r="P1857" s="184"/>
      <c r="Q1857" s="184"/>
      <c r="R1857" s="184"/>
      <c r="S1857" s="175"/>
      <c r="T1857" s="175"/>
      <c r="U1857" s="175"/>
      <c r="V1857" s="175"/>
      <c r="W1857" s="175"/>
      <c r="X1857" s="175"/>
      <c r="Y1857" s="175"/>
      <c r="Z1857" s="175"/>
      <c r="AA1857" s="175"/>
      <c r="AB1857" s="175"/>
      <c r="AC1857" s="175"/>
      <c r="AD1857" s="330"/>
      <c r="AE1857" s="330"/>
      <c r="AF1857" s="330"/>
      <c r="AG1857" s="330"/>
      <c r="AH1857" s="330"/>
      <c r="AI1857" s="173"/>
      <c r="AJ1857" s="173"/>
      <c r="AK1857" s="173"/>
      <c r="AL1857" s="173"/>
      <c r="AM1857" s="330"/>
      <c r="AN1857" s="330"/>
      <c r="AO1857" s="194"/>
      <c r="AP1857" s="330"/>
      <c r="AQ1857" s="330"/>
    </row>
    <row r="1858" spans="2:43">
      <c r="B1858" s="330"/>
      <c r="C1858" s="330"/>
      <c r="D1858" s="330"/>
      <c r="E1858" s="330"/>
      <c r="F1858" s="330"/>
      <c r="G1858" s="330"/>
      <c r="H1858" s="330"/>
      <c r="I1858" s="330"/>
      <c r="J1858" s="330"/>
      <c r="K1858" s="196"/>
      <c r="L1858" s="1118"/>
      <c r="M1858" s="1119"/>
      <c r="N1858" s="1118"/>
      <c r="O1858" s="1119"/>
      <c r="P1858" s="184"/>
      <c r="Q1858" s="184"/>
      <c r="R1858" s="184"/>
      <c r="S1858" s="175"/>
      <c r="T1858" s="175"/>
      <c r="U1858" s="175"/>
      <c r="V1858" s="175"/>
      <c r="W1858" s="175"/>
      <c r="X1858" s="175"/>
      <c r="Y1858" s="175"/>
      <c r="Z1858" s="175"/>
      <c r="AA1858" s="175"/>
      <c r="AB1858" s="175"/>
      <c r="AC1858" s="175"/>
      <c r="AD1858" s="330"/>
      <c r="AE1858" s="330"/>
      <c r="AF1858" s="330"/>
      <c r="AG1858" s="330"/>
      <c r="AH1858" s="330"/>
      <c r="AI1858" s="173"/>
      <c r="AJ1858" s="173"/>
      <c r="AK1858" s="173"/>
      <c r="AL1858" s="173"/>
      <c r="AM1858" s="330"/>
      <c r="AN1858" s="330"/>
      <c r="AO1858" s="194"/>
      <c r="AP1858" s="330"/>
      <c r="AQ1858" s="330"/>
    </row>
    <row r="1859" spans="2:43">
      <c r="B1859" s="330"/>
      <c r="C1859" s="330"/>
      <c r="D1859" s="330"/>
      <c r="E1859" s="330"/>
      <c r="F1859" s="330"/>
      <c r="G1859" s="330"/>
      <c r="H1859" s="330"/>
      <c r="I1859" s="330"/>
      <c r="J1859" s="330"/>
      <c r="K1859" s="196"/>
      <c r="L1859" s="1118"/>
      <c r="M1859" s="1119"/>
      <c r="N1859" s="1118"/>
      <c r="O1859" s="1119"/>
      <c r="P1859" s="184"/>
      <c r="Q1859" s="184"/>
      <c r="R1859" s="184"/>
      <c r="S1859" s="175"/>
      <c r="T1859" s="175"/>
      <c r="U1859" s="175"/>
      <c r="V1859" s="175"/>
      <c r="W1859" s="175"/>
      <c r="X1859" s="175"/>
      <c r="Y1859" s="175"/>
      <c r="Z1859" s="175"/>
      <c r="AA1859" s="175"/>
      <c r="AB1859" s="175"/>
      <c r="AC1859" s="175"/>
      <c r="AD1859" s="330"/>
      <c r="AE1859" s="330"/>
      <c r="AF1859" s="330"/>
      <c r="AG1859" s="330"/>
      <c r="AH1859" s="330"/>
      <c r="AI1859" s="173"/>
      <c r="AJ1859" s="173"/>
      <c r="AK1859" s="173"/>
      <c r="AL1859" s="173"/>
      <c r="AM1859" s="330"/>
      <c r="AN1859" s="330"/>
      <c r="AO1859" s="194"/>
      <c r="AP1859" s="330"/>
      <c r="AQ1859" s="330"/>
    </row>
    <row r="1860" spans="2:43">
      <c r="B1860" s="330"/>
      <c r="C1860" s="330"/>
      <c r="D1860" s="330"/>
      <c r="E1860" s="330"/>
      <c r="F1860" s="330"/>
      <c r="G1860" s="330"/>
      <c r="H1860" s="330"/>
      <c r="I1860" s="330"/>
      <c r="J1860" s="330"/>
      <c r="K1860" s="196"/>
      <c r="L1860" s="1118"/>
      <c r="M1860" s="1119"/>
      <c r="N1860" s="1118"/>
      <c r="O1860" s="1119"/>
      <c r="P1860" s="184"/>
      <c r="Q1860" s="184"/>
      <c r="R1860" s="184"/>
      <c r="S1860" s="175"/>
      <c r="T1860" s="175"/>
      <c r="U1860" s="175"/>
      <c r="V1860" s="175"/>
      <c r="W1860" s="175"/>
      <c r="X1860" s="175"/>
      <c r="Y1860" s="175"/>
      <c r="Z1860" s="175"/>
      <c r="AA1860" s="175"/>
      <c r="AB1860" s="175"/>
      <c r="AC1860" s="175"/>
      <c r="AD1860" s="330"/>
      <c r="AE1860" s="330"/>
      <c r="AF1860" s="330"/>
      <c r="AG1860" s="330"/>
      <c r="AH1860" s="330"/>
      <c r="AI1860" s="173"/>
      <c r="AJ1860" s="173"/>
      <c r="AK1860" s="173"/>
      <c r="AL1860" s="173"/>
      <c r="AM1860" s="330"/>
      <c r="AN1860" s="330"/>
      <c r="AO1860" s="194"/>
      <c r="AP1860" s="330"/>
      <c r="AQ1860" s="330"/>
    </row>
    <row r="1861" spans="2:43">
      <c r="B1861" s="330"/>
      <c r="C1861" s="330"/>
      <c r="D1861" s="330"/>
      <c r="E1861" s="330"/>
      <c r="F1861" s="330"/>
      <c r="G1861" s="330"/>
      <c r="H1861" s="330"/>
      <c r="I1861" s="330"/>
      <c r="J1861" s="330"/>
      <c r="K1861" s="196"/>
      <c r="L1861" s="1118"/>
      <c r="M1861" s="1119"/>
      <c r="N1861" s="1118"/>
      <c r="O1861" s="1119"/>
      <c r="P1861" s="184"/>
      <c r="Q1861" s="184"/>
      <c r="R1861" s="184"/>
      <c r="S1861" s="175"/>
      <c r="T1861" s="175"/>
      <c r="U1861" s="175"/>
      <c r="V1861" s="175"/>
      <c r="W1861" s="175"/>
      <c r="X1861" s="175"/>
      <c r="Y1861" s="175"/>
      <c r="Z1861" s="175"/>
      <c r="AA1861" s="175"/>
      <c r="AB1861" s="175"/>
      <c r="AC1861" s="175"/>
      <c r="AD1861" s="330"/>
      <c r="AE1861" s="330"/>
      <c r="AF1861" s="330"/>
      <c r="AG1861" s="330"/>
      <c r="AH1861" s="330"/>
      <c r="AI1861" s="173"/>
      <c r="AJ1861" s="173"/>
      <c r="AK1861" s="173"/>
      <c r="AL1861" s="173"/>
      <c r="AM1861" s="330"/>
      <c r="AN1861" s="330"/>
      <c r="AO1861" s="194"/>
      <c r="AP1861" s="330"/>
      <c r="AQ1861" s="330"/>
    </row>
    <row r="1862" spans="2:43">
      <c r="B1862" s="330"/>
      <c r="C1862" s="330"/>
      <c r="D1862" s="330"/>
      <c r="E1862" s="330"/>
      <c r="F1862" s="330"/>
      <c r="G1862" s="330"/>
      <c r="H1862" s="330"/>
      <c r="I1862" s="330"/>
      <c r="J1862" s="330"/>
      <c r="K1862" s="196"/>
      <c r="L1862" s="1118"/>
      <c r="M1862" s="1119"/>
      <c r="N1862" s="1118"/>
      <c r="O1862" s="1119"/>
      <c r="P1862" s="184"/>
      <c r="Q1862" s="184"/>
      <c r="R1862" s="184"/>
      <c r="S1862" s="175"/>
      <c r="T1862" s="175"/>
      <c r="U1862" s="175"/>
      <c r="V1862" s="175"/>
      <c r="W1862" s="175"/>
      <c r="X1862" s="175"/>
      <c r="Y1862" s="175"/>
      <c r="Z1862" s="175"/>
      <c r="AA1862" s="175"/>
      <c r="AB1862" s="175"/>
      <c r="AC1862" s="175"/>
      <c r="AD1862" s="330"/>
      <c r="AE1862" s="330"/>
      <c r="AF1862" s="330"/>
      <c r="AG1862" s="330"/>
      <c r="AH1862" s="330"/>
      <c r="AI1862" s="173"/>
      <c r="AJ1862" s="173"/>
      <c r="AK1862" s="173"/>
      <c r="AL1862" s="173"/>
      <c r="AM1862" s="330"/>
      <c r="AN1862" s="330"/>
      <c r="AO1862" s="194"/>
      <c r="AP1862" s="330"/>
      <c r="AQ1862" s="330"/>
    </row>
    <row r="1863" spans="2:43">
      <c r="B1863" s="330"/>
      <c r="C1863" s="330"/>
      <c r="D1863" s="330"/>
      <c r="E1863" s="330"/>
      <c r="F1863" s="330"/>
      <c r="G1863" s="330"/>
      <c r="H1863" s="330"/>
      <c r="I1863" s="330"/>
      <c r="J1863" s="330"/>
      <c r="K1863" s="196"/>
      <c r="L1863" s="1118"/>
      <c r="M1863" s="1119"/>
      <c r="N1863" s="1118"/>
      <c r="O1863" s="1119"/>
      <c r="P1863" s="184"/>
      <c r="Q1863" s="184"/>
      <c r="R1863" s="184"/>
      <c r="S1863" s="175"/>
      <c r="T1863" s="175"/>
      <c r="U1863" s="175"/>
      <c r="V1863" s="175"/>
      <c r="W1863" s="175"/>
      <c r="X1863" s="175"/>
      <c r="Y1863" s="175"/>
      <c r="Z1863" s="175"/>
      <c r="AA1863" s="175"/>
      <c r="AB1863" s="175"/>
      <c r="AC1863" s="175"/>
      <c r="AD1863" s="330"/>
      <c r="AE1863" s="330"/>
      <c r="AF1863" s="330"/>
      <c r="AG1863" s="330"/>
      <c r="AH1863" s="330"/>
      <c r="AI1863" s="173"/>
      <c r="AJ1863" s="173"/>
      <c r="AK1863" s="173"/>
      <c r="AL1863" s="173"/>
      <c r="AM1863" s="330"/>
      <c r="AN1863" s="330"/>
      <c r="AO1863" s="194"/>
      <c r="AP1863" s="330"/>
      <c r="AQ1863" s="330"/>
    </row>
    <row r="1864" spans="2:43">
      <c r="B1864" s="330"/>
      <c r="C1864" s="330"/>
      <c r="D1864" s="330"/>
      <c r="E1864" s="330"/>
      <c r="F1864" s="330"/>
      <c r="G1864" s="330"/>
      <c r="H1864" s="330"/>
      <c r="I1864" s="330"/>
      <c r="J1864" s="330"/>
      <c r="K1864" s="196"/>
      <c r="L1864" s="1118"/>
      <c r="M1864" s="1119"/>
      <c r="N1864" s="1118"/>
      <c r="O1864" s="1119"/>
      <c r="P1864" s="184"/>
      <c r="Q1864" s="184"/>
      <c r="R1864" s="184"/>
      <c r="S1864" s="175"/>
      <c r="T1864" s="175"/>
      <c r="U1864" s="175"/>
      <c r="V1864" s="175"/>
      <c r="W1864" s="175"/>
      <c r="X1864" s="175"/>
      <c r="Y1864" s="175"/>
      <c r="Z1864" s="175"/>
      <c r="AA1864" s="175"/>
      <c r="AB1864" s="175"/>
      <c r="AC1864" s="175"/>
      <c r="AD1864" s="330"/>
      <c r="AE1864" s="330"/>
      <c r="AF1864" s="330"/>
      <c r="AG1864" s="330"/>
      <c r="AH1864" s="330"/>
      <c r="AI1864" s="173"/>
      <c r="AJ1864" s="173"/>
      <c r="AK1864" s="173"/>
      <c r="AL1864" s="173"/>
      <c r="AM1864" s="330"/>
      <c r="AN1864" s="330"/>
      <c r="AO1864" s="194"/>
      <c r="AP1864" s="330"/>
      <c r="AQ1864" s="330"/>
    </row>
    <row r="1865" spans="2:43">
      <c r="B1865" s="330"/>
      <c r="C1865" s="330"/>
      <c r="D1865" s="330"/>
      <c r="E1865" s="330"/>
      <c r="F1865" s="330"/>
      <c r="G1865" s="330"/>
      <c r="H1865" s="330"/>
      <c r="I1865" s="330"/>
      <c r="J1865" s="330"/>
      <c r="K1865" s="196"/>
      <c r="L1865" s="1118"/>
      <c r="M1865" s="1119"/>
      <c r="N1865" s="1118"/>
      <c r="O1865" s="1119"/>
      <c r="P1865" s="184"/>
      <c r="Q1865" s="184"/>
      <c r="R1865" s="184"/>
      <c r="S1865" s="175"/>
      <c r="T1865" s="175"/>
      <c r="U1865" s="175"/>
      <c r="V1865" s="175"/>
      <c r="W1865" s="175"/>
      <c r="X1865" s="175"/>
      <c r="Y1865" s="175"/>
      <c r="Z1865" s="175"/>
      <c r="AA1865" s="175"/>
      <c r="AB1865" s="175"/>
      <c r="AC1865" s="175"/>
      <c r="AD1865" s="330"/>
      <c r="AE1865" s="330"/>
      <c r="AF1865" s="330"/>
      <c r="AG1865" s="330"/>
      <c r="AH1865" s="330"/>
      <c r="AI1865" s="173"/>
      <c r="AJ1865" s="173"/>
      <c r="AK1865" s="173"/>
      <c r="AL1865" s="173"/>
      <c r="AM1865" s="330"/>
      <c r="AN1865" s="330"/>
      <c r="AO1865" s="194"/>
      <c r="AP1865" s="330"/>
      <c r="AQ1865" s="330"/>
    </row>
    <row r="1866" spans="2:43">
      <c r="B1866" s="330"/>
      <c r="C1866" s="330"/>
      <c r="D1866" s="330"/>
      <c r="E1866" s="330"/>
      <c r="F1866" s="330"/>
      <c r="G1866" s="330"/>
      <c r="H1866" s="330"/>
      <c r="I1866" s="330"/>
      <c r="J1866" s="330"/>
      <c r="K1866" s="196"/>
      <c r="L1866" s="1118"/>
      <c r="M1866" s="1119"/>
      <c r="N1866" s="1118"/>
      <c r="O1866" s="1119"/>
      <c r="P1866" s="184"/>
      <c r="Q1866" s="184"/>
      <c r="R1866" s="184"/>
      <c r="S1866" s="175"/>
      <c r="T1866" s="175"/>
      <c r="U1866" s="175"/>
      <c r="V1866" s="175"/>
      <c r="W1866" s="175"/>
      <c r="X1866" s="175"/>
      <c r="Y1866" s="175"/>
      <c r="Z1866" s="175"/>
      <c r="AA1866" s="175"/>
      <c r="AB1866" s="175"/>
      <c r="AC1866" s="175"/>
      <c r="AD1866" s="330"/>
      <c r="AE1866" s="330"/>
      <c r="AF1866" s="330"/>
      <c r="AG1866" s="330"/>
      <c r="AH1866" s="330"/>
      <c r="AI1866" s="173"/>
      <c r="AJ1866" s="173"/>
      <c r="AK1866" s="173"/>
      <c r="AL1866" s="173"/>
      <c r="AM1866" s="330"/>
      <c r="AN1866" s="330"/>
      <c r="AO1866" s="194"/>
      <c r="AP1866" s="330"/>
      <c r="AQ1866" s="330"/>
    </row>
    <row r="1867" spans="2:43">
      <c r="B1867" s="330"/>
      <c r="C1867" s="330"/>
      <c r="D1867" s="330"/>
      <c r="E1867" s="330"/>
      <c r="F1867" s="330"/>
      <c r="G1867" s="330"/>
      <c r="H1867" s="330"/>
      <c r="I1867" s="330"/>
      <c r="J1867" s="330"/>
      <c r="K1867" s="196"/>
      <c r="L1867" s="1118"/>
      <c r="M1867" s="1119"/>
      <c r="N1867" s="1118"/>
      <c r="O1867" s="1119"/>
      <c r="P1867" s="184"/>
      <c r="Q1867" s="184"/>
      <c r="R1867" s="184"/>
      <c r="S1867" s="175"/>
      <c r="T1867" s="175"/>
      <c r="U1867" s="175"/>
      <c r="V1867" s="175"/>
      <c r="W1867" s="175"/>
      <c r="X1867" s="175"/>
      <c r="Y1867" s="175"/>
      <c r="Z1867" s="175"/>
      <c r="AA1867" s="175"/>
      <c r="AB1867" s="175"/>
      <c r="AC1867" s="175"/>
      <c r="AD1867" s="330"/>
      <c r="AE1867" s="330"/>
      <c r="AF1867" s="330"/>
      <c r="AG1867" s="330"/>
      <c r="AH1867" s="330"/>
      <c r="AI1867" s="173"/>
      <c r="AJ1867" s="173"/>
      <c r="AK1867" s="173"/>
      <c r="AL1867" s="173"/>
      <c r="AM1867" s="330"/>
      <c r="AN1867" s="330"/>
      <c r="AO1867" s="194"/>
      <c r="AP1867" s="330"/>
      <c r="AQ1867" s="330"/>
    </row>
    <row r="1868" spans="2:43">
      <c r="B1868" s="330"/>
      <c r="C1868" s="330"/>
      <c r="D1868" s="330"/>
      <c r="E1868" s="330"/>
      <c r="F1868" s="330"/>
      <c r="G1868" s="330"/>
      <c r="H1868" s="330"/>
      <c r="I1868" s="330"/>
      <c r="J1868" s="330"/>
      <c r="K1868" s="196"/>
      <c r="L1868" s="1118"/>
      <c r="M1868" s="1119"/>
      <c r="N1868" s="1118"/>
      <c r="O1868" s="1119"/>
      <c r="P1868" s="184"/>
      <c r="Q1868" s="184"/>
      <c r="R1868" s="184"/>
      <c r="S1868" s="175"/>
      <c r="T1868" s="175"/>
      <c r="U1868" s="175"/>
      <c r="V1868" s="175"/>
      <c r="W1868" s="175"/>
      <c r="X1868" s="175"/>
      <c r="Y1868" s="175"/>
      <c r="Z1868" s="175"/>
      <c r="AA1868" s="175"/>
      <c r="AB1868" s="175"/>
      <c r="AC1868" s="175"/>
      <c r="AD1868" s="330"/>
      <c r="AE1868" s="330"/>
      <c r="AF1868" s="330"/>
      <c r="AG1868" s="330"/>
      <c r="AH1868" s="330"/>
      <c r="AI1868" s="173"/>
      <c r="AJ1868" s="173"/>
      <c r="AK1868" s="173"/>
      <c r="AL1868" s="173"/>
      <c r="AM1868" s="330"/>
      <c r="AN1868" s="330"/>
      <c r="AO1868" s="194"/>
      <c r="AP1868" s="330"/>
      <c r="AQ1868" s="330"/>
    </row>
    <row r="1869" spans="2:43">
      <c r="B1869" s="330"/>
      <c r="C1869" s="330"/>
      <c r="D1869" s="330"/>
      <c r="E1869" s="330"/>
      <c r="F1869" s="330"/>
      <c r="G1869" s="330"/>
      <c r="H1869" s="330"/>
      <c r="I1869" s="330"/>
      <c r="J1869" s="330"/>
      <c r="K1869" s="196"/>
      <c r="L1869" s="1118"/>
      <c r="M1869" s="1119"/>
      <c r="N1869" s="1118"/>
      <c r="O1869" s="1119"/>
      <c r="P1869" s="184"/>
      <c r="Q1869" s="184"/>
      <c r="R1869" s="184"/>
      <c r="S1869" s="175"/>
      <c r="T1869" s="175"/>
      <c r="U1869" s="175"/>
      <c r="V1869" s="175"/>
      <c r="W1869" s="175"/>
      <c r="X1869" s="175"/>
      <c r="Y1869" s="175"/>
      <c r="Z1869" s="175"/>
      <c r="AA1869" s="175"/>
      <c r="AB1869" s="175"/>
      <c r="AC1869" s="175"/>
      <c r="AD1869" s="330"/>
      <c r="AE1869" s="330"/>
      <c r="AF1869" s="330"/>
      <c r="AG1869" s="330"/>
      <c r="AH1869" s="330"/>
      <c r="AI1869" s="173"/>
      <c r="AJ1869" s="173"/>
      <c r="AK1869" s="173"/>
      <c r="AL1869" s="173"/>
      <c r="AM1869" s="330"/>
      <c r="AN1869" s="330"/>
      <c r="AO1869" s="194"/>
      <c r="AP1869" s="330"/>
      <c r="AQ1869" s="330"/>
    </row>
    <row r="1870" spans="2:43">
      <c r="B1870" s="330"/>
      <c r="C1870" s="330"/>
      <c r="D1870" s="330"/>
      <c r="E1870" s="330"/>
      <c r="F1870" s="330"/>
      <c r="G1870" s="330"/>
      <c r="H1870" s="330"/>
      <c r="I1870" s="330"/>
      <c r="J1870" s="330"/>
      <c r="K1870" s="196"/>
      <c r="L1870" s="1118"/>
      <c r="M1870" s="1119"/>
      <c r="N1870" s="1118"/>
      <c r="O1870" s="1119"/>
      <c r="P1870" s="184"/>
      <c r="Q1870" s="184"/>
      <c r="R1870" s="184"/>
      <c r="S1870" s="175"/>
      <c r="T1870" s="175"/>
      <c r="U1870" s="175"/>
      <c r="V1870" s="175"/>
      <c r="W1870" s="175"/>
      <c r="X1870" s="175"/>
      <c r="Y1870" s="175"/>
      <c r="Z1870" s="175"/>
      <c r="AA1870" s="175"/>
      <c r="AB1870" s="175"/>
      <c r="AC1870" s="175"/>
      <c r="AD1870" s="330"/>
      <c r="AE1870" s="330"/>
      <c r="AF1870" s="330"/>
      <c r="AG1870" s="330"/>
      <c r="AH1870" s="330"/>
      <c r="AI1870" s="173"/>
      <c r="AJ1870" s="173"/>
      <c r="AK1870" s="173"/>
      <c r="AL1870" s="173"/>
      <c r="AM1870" s="330"/>
      <c r="AN1870" s="330"/>
      <c r="AO1870" s="194"/>
      <c r="AP1870" s="330"/>
      <c r="AQ1870" s="330"/>
    </row>
    <row r="1871" spans="2:43">
      <c r="B1871" s="330"/>
      <c r="C1871" s="330"/>
      <c r="D1871" s="330"/>
      <c r="E1871" s="330"/>
      <c r="F1871" s="330"/>
      <c r="G1871" s="330"/>
      <c r="H1871" s="330"/>
      <c r="I1871" s="330"/>
      <c r="J1871" s="330"/>
      <c r="K1871" s="196"/>
      <c r="L1871" s="1118"/>
      <c r="M1871" s="1119"/>
      <c r="N1871" s="1118"/>
      <c r="O1871" s="1119"/>
      <c r="P1871" s="184"/>
      <c r="Q1871" s="184"/>
      <c r="R1871" s="184"/>
      <c r="S1871" s="175"/>
      <c r="T1871" s="175"/>
      <c r="U1871" s="175"/>
      <c r="V1871" s="175"/>
      <c r="W1871" s="175"/>
      <c r="X1871" s="175"/>
      <c r="Y1871" s="175"/>
      <c r="Z1871" s="175"/>
      <c r="AA1871" s="175"/>
      <c r="AB1871" s="175"/>
      <c r="AC1871" s="175"/>
      <c r="AD1871" s="330"/>
      <c r="AE1871" s="330"/>
      <c r="AF1871" s="330"/>
      <c r="AG1871" s="330"/>
      <c r="AH1871" s="330"/>
      <c r="AI1871" s="173"/>
      <c r="AJ1871" s="173"/>
      <c r="AK1871" s="173"/>
      <c r="AL1871" s="173"/>
      <c r="AM1871" s="330"/>
      <c r="AN1871" s="330"/>
      <c r="AO1871" s="194"/>
      <c r="AP1871" s="330"/>
      <c r="AQ1871" s="330"/>
    </row>
    <row r="1872" spans="2:43">
      <c r="B1872" s="330"/>
      <c r="C1872" s="330"/>
      <c r="D1872" s="330"/>
      <c r="E1872" s="330"/>
      <c r="F1872" s="330"/>
      <c r="G1872" s="330"/>
      <c r="H1872" s="330"/>
      <c r="I1872" s="330"/>
      <c r="J1872" s="330"/>
      <c r="K1872" s="196"/>
      <c r="L1872" s="1118"/>
      <c r="M1872" s="1119"/>
      <c r="N1872" s="1118"/>
      <c r="O1872" s="1119"/>
      <c r="P1872" s="184"/>
      <c r="Q1872" s="184"/>
      <c r="R1872" s="184"/>
      <c r="S1872" s="175"/>
      <c r="T1872" s="175"/>
      <c r="U1872" s="175"/>
      <c r="V1872" s="175"/>
      <c r="W1872" s="175"/>
      <c r="X1872" s="175"/>
      <c r="Y1872" s="175"/>
      <c r="Z1872" s="175"/>
      <c r="AA1872" s="175"/>
      <c r="AB1872" s="175"/>
      <c r="AC1872" s="175"/>
      <c r="AD1872" s="330"/>
      <c r="AE1872" s="330"/>
      <c r="AF1872" s="330"/>
      <c r="AG1872" s="330"/>
      <c r="AH1872" s="330"/>
      <c r="AI1872" s="173"/>
      <c r="AJ1872" s="173"/>
      <c r="AK1872" s="173"/>
      <c r="AL1872" s="173"/>
      <c r="AM1872" s="330"/>
      <c r="AN1872" s="330"/>
      <c r="AO1872" s="194"/>
      <c r="AP1872" s="330"/>
      <c r="AQ1872" s="330"/>
    </row>
    <row r="1873" spans="2:43">
      <c r="B1873" s="330"/>
      <c r="C1873" s="330"/>
      <c r="D1873" s="330"/>
      <c r="E1873" s="330"/>
      <c r="F1873" s="330"/>
      <c r="G1873" s="330"/>
      <c r="H1873" s="330"/>
      <c r="I1873" s="330"/>
      <c r="J1873" s="330"/>
      <c r="K1873" s="196"/>
      <c r="L1873" s="1118"/>
      <c r="M1873" s="1119"/>
      <c r="N1873" s="1118"/>
      <c r="O1873" s="1119"/>
      <c r="P1873" s="184"/>
      <c r="Q1873" s="184"/>
      <c r="R1873" s="184"/>
      <c r="S1873" s="175"/>
      <c r="T1873" s="175"/>
      <c r="U1873" s="175"/>
      <c r="V1873" s="175"/>
      <c r="W1873" s="175"/>
      <c r="X1873" s="175"/>
      <c r="Y1873" s="175"/>
      <c r="Z1873" s="175"/>
      <c r="AA1873" s="175"/>
      <c r="AB1873" s="175"/>
      <c r="AC1873" s="175"/>
      <c r="AD1873" s="330"/>
      <c r="AE1873" s="330"/>
      <c r="AF1873" s="330"/>
      <c r="AG1873" s="330"/>
      <c r="AH1873" s="330"/>
      <c r="AI1873" s="173"/>
      <c r="AJ1873" s="173"/>
      <c r="AK1873" s="173"/>
      <c r="AL1873" s="173"/>
      <c r="AM1873" s="330"/>
      <c r="AN1873" s="330"/>
      <c r="AO1873" s="194"/>
      <c r="AP1873" s="330"/>
      <c r="AQ1873" s="330"/>
    </row>
    <row r="1874" spans="2:43">
      <c r="B1874" s="330"/>
      <c r="C1874" s="330"/>
      <c r="D1874" s="330"/>
      <c r="E1874" s="330"/>
      <c r="F1874" s="330"/>
      <c r="G1874" s="330"/>
      <c r="H1874" s="330"/>
      <c r="I1874" s="330"/>
      <c r="J1874" s="330"/>
      <c r="K1874" s="196"/>
      <c r="L1874" s="1118"/>
      <c r="M1874" s="1119"/>
      <c r="N1874" s="1118"/>
      <c r="O1874" s="1119"/>
      <c r="P1874" s="184"/>
      <c r="Q1874" s="184"/>
      <c r="R1874" s="184"/>
      <c r="S1874" s="175"/>
      <c r="T1874" s="175"/>
      <c r="U1874" s="175"/>
      <c r="V1874" s="175"/>
      <c r="W1874" s="175"/>
      <c r="X1874" s="175"/>
      <c r="Y1874" s="175"/>
      <c r="Z1874" s="175"/>
      <c r="AA1874" s="175"/>
      <c r="AB1874" s="175"/>
      <c r="AC1874" s="175"/>
      <c r="AD1874" s="330"/>
      <c r="AE1874" s="330"/>
      <c r="AF1874" s="330"/>
      <c r="AG1874" s="330"/>
      <c r="AH1874" s="330"/>
      <c r="AI1874" s="173"/>
      <c r="AJ1874" s="173"/>
      <c r="AK1874" s="173"/>
      <c r="AL1874" s="173"/>
      <c r="AM1874" s="330"/>
      <c r="AN1874" s="330"/>
      <c r="AO1874" s="194"/>
      <c r="AP1874" s="330"/>
      <c r="AQ1874" s="330"/>
    </row>
    <row r="1875" spans="2:43">
      <c r="B1875" s="330"/>
      <c r="C1875" s="330"/>
      <c r="D1875" s="330"/>
      <c r="E1875" s="330"/>
      <c r="F1875" s="330"/>
      <c r="G1875" s="330"/>
      <c r="H1875" s="330"/>
      <c r="I1875" s="330"/>
      <c r="J1875" s="330"/>
      <c r="K1875" s="196"/>
      <c r="L1875" s="1118"/>
      <c r="M1875" s="1119"/>
      <c r="N1875" s="1118"/>
      <c r="O1875" s="1119"/>
      <c r="P1875" s="184"/>
      <c r="Q1875" s="184"/>
      <c r="R1875" s="184"/>
      <c r="S1875" s="175"/>
      <c r="T1875" s="175"/>
      <c r="U1875" s="175"/>
      <c r="V1875" s="175"/>
      <c r="W1875" s="175"/>
      <c r="X1875" s="175"/>
      <c r="Y1875" s="175"/>
      <c r="Z1875" s="175"/>
      <c r="AA1875" s="175"/>
      <c r="AB1875" s="175"/>
      <c r="AC1875" s="175"/>
      <c r="AD1875" s="330"/>
      <c r="AE1875" s="330"/>
      <c r="AF1875" s="330"/>
      <c r="AG1875" s="330"/>
      <c r="AH1875" s="330"/>
      <c r="AI1875" s="173"/>
      <c r="AJ1875" s="173"/>
      <c r="AK1875" s="173"/>
      <c r="AL1875" s="173"/>
      <c r="AM1875" s="330"/>
      <c r="AN1875" s="330"/>
      <c r="AO1875" s="194"/>
      <c r="AP1875" s="330"/>
      <c r="AQ1875" s="330"/>
    </row>
    <row r="1876" spans="2:43">
      <c r="B1876" s="330"/>
      <c r="C1876" s="330"/>
      <c r="D1876" s="330"/>
      <c r="E1876" s="330"/>
      <c r="F1876" s="330"/>
      <c r="G1876" s="330"/>
      <c r="H1876" s="330"/>
      <c r="I1876" s="330"/>
      <c r="J1876" s="330"/>
      <c r="K1876" s="196"/>
      <c r="L1876" s="1118"/>
      <c r="M1876" s="1119"/>
      <c r="N1876" s="1118"/>
      <c r="O1876" s="1119"/>
      <c r="P1876" s="184"/>
      <c r="Q1876" s="184"/>
      <c r="R1876" s="184"/>
      <c r="S1876" s="175"/>
      <c r="T1876" s="175"/>
      <c r="U1876" s="175"/>
      <c r="V1876" s="175"/>
      <c r="W1876" s="175"/>
      <c r="X1876" s="175"/>
      <c r="Y1876" s="175"/>
      <c r="Z1876" s="175"/>
      <c r="AA1876" s="175"/>
      <c r="AB1876" s="175"/>
      <c r="AC1876" s="175"/>
      <c r="AD1876" s="330"/>
      <c r="AE1876" s="330"/>
      <c r="AF1876" s="330"/>
      <c r="AG1876" s="330"/>
      <c r="AH1876" s="330"/>
      <c r="AI1876" s="173"/>
      <c r="AJ1876" s="173"/>
      <c r="AK1876" s="173"/>
      <c r="AL1876" s="173"/>
      <c r="AM1876" s="330"/>
      <c r="AN1876" s="330"/>
      <c r="AO1876" s="194"/>
      <c r="AP1876" s="330"/>
      <c r="AQ1876" s="330"/>
    </row>
    <row r="1877" spans="2:43">
      <c r="B1877" s="330"/>
      <c r="C1877" s="330"/>
      <c r="D1877" s="330"/>
      <c r="E1877" s="330"/>
      <c r="F1877" s="330"/>
      <c r="G1877" s="330"/>
      <c r="H1877" s="330"/>
      <c r="I1877" s="330"/>
      <c r="J1877" s="330"/>
      <c r="K1877" s="196"/>
      <c r="L1877" s="1118"/>
      <c r="M1877" s="1119"/>
      <c r="N1877" s="1118"/>
      <c r="O1877" s="1119"/>
      <c r="P1877" s="184"/>
      <c r="Q1877" s="184"/>
      <c r="R1877" s="184"/>
      <c r="S1877" s="175"/>
      <c r="T1877" s="175"/>
      <c r="U1877" s="175"/>
      <c r="V1877" s="175"/>
      <c r="W1877" s="175"/>
      <c r="X1877" s="175"/>
      <c r="Y1877" s="175"/>
      <c r="Z1877" s="175"/>
      <c r="AA1877" s="175"/>
      <c r="AB1877" s="175"/>
      <c r="AC1877" s="175"/>
      <c r="AD1877" s="330"/>
      <c r="AE1877" s="330"/>
      <c r="AF1877" s="330"/>
      <c r="AG1877" s="330"/>
      <c r="AH1877" s="330"/>
      <c r="AI1877" s="173"/>
      <c r="AJ1877" s="173"/>
      <c r="AK1877" s="173"/>
      <c r="AL1877" s="173"/>
      <c r="AM1877" s="330"/>
      <c r="AN1877" s="330"/>
      <c r="AO1877" s="194"/>
      <c r="AP1877" s="330"/>
      <c r="AQ1877" s="330"/>
    </row>
    <row r="1878" spans="2:43">
      <c r="B1878" s="330"/>
      <c r="C1878" s="330"/>
      <c r="D1878" s="330"/>
      <c r="E1878" s="330"/>
      <c r="F1878" s="330"/>
      <c r="G1878" s="330"/>
      <c r="H1878" s="330"/>
      <c r="I1878" s="330"/>
      <c r="J1878" s="330"/>
      <c r="K1878" s="196"/>
      <c r="L1878" s="1118"/>
      <c r="M1878" s="1119"/>
      <c r="N1878" s="1118"/>
      <c r="O1878" s="1119"/>
      <c r="P1878" s="184"/>
      <c r="Q1878" s="184"/>
      <c r="R1878" s="184"/>
      <c r="S1878" s="175"/>
      <c r="T1878" s="175"/>
      <c r="U1878" s="175"/>
      <c r="V1878" s="175"/>
      <c r="W1878" s="175"/>
      <c r="X1878" s="175"/>
      <c r="Y1878" s="175"/>
      <c r="Z1878" s="175"/>
      <c r="AA1878" s="175"/>
      <c r="AB1878" s="175"/>
      <c r="AC1878" s="175"/>
      <c r="AD1878" s="330"/>
      <c r="AE1878" s="330"/>
      <c r="AF1878" s="330"/>
      <c r="AG1878" s="330"/>
      <c r="AH1878" s="330"/>
      <c r="AI1878" s="173"/>
      <c r="AJ1878" s="173"/>
      <c r="AK1878" s="173"/>
      <c r="AL1878" s="173"/>
      <c r="AM1878" s="330"/>
      <c r="AN1878" s="330"/>
      <c r="AO1878" s="194"/>
      <c r="AP1878" s="330"/>
      <c r="AQ1878" s="330"/>
    </row>
    <row r="1879" spans="2:43">
      <c r="B1879" s="330"/>
      <c r="C1879" s="330"/>
      <c r="D1879" s="330"/>
      <c r="E1879" s="330"/>
      <c r="F1879" s="330"/>
      <c r="G1879" s="330"/>
      <c r="H1879" s="330"/>
      <c r="I1879" s="330"/>
      <c r="J1879" s="330"/>
      <c r="K1879" s="196"/>
      <c r="L1879" s="1118"/>
      <c r="M1879" s="1119"/>
      <c r="N1879" s="1118"/>
      <c r="O1879" s="1119"/>
      <c r="P1879" s="184"/>
      <c r="Q1879" s="184"/>
      <c r="R1879" s="184"/>
      <c r="S1879" s="175"/>
      <c r="T1879" s="175"/>
      <c r="U1879" s="175"/>
      <c r="V1879" s="175"/>
      <c r="W1879" s="175"/>
      <c r="X1879" s="175"/>
      <c r="Y1879" s="175"/>
      <c r="Z1879" s="175"/>
      <c r="AA1879" s="175"/>
      <c r="AB1879" s="175"/>
      <c r="AC1879" s="175"/>
      <c r="AD1879" s="330"/>
      <c r="AE1879" s="330"/>
      <c r="AF1879" s="330"/>
      <c r="AG1879" s="330"/>
      <c r="AH1879" s="330"/>
      <c r="AI1879" s="173"/>
      <c r="AJ1879" s="173"/>
      <c r="AK1879" s="173"/>
      <c r="AL1879" s="173"/>
      <c r="AM1879" s="330"/>
      <c r="AN1879" s="330"/>
      <c r="AO1879" s="194"/>
      <c r="AP1879" s="330"/>
      <c r="AQ1879" s="330"/>
    </row>
    <row r="1880" spans="2:43">
      <c r="B1880" s="330"/>
      <c r="C1880" s="330"/>
      <c r="D1880" s="330"/>
      <c r="E1880" s="330"/>
      <c r="F1880" s="330"/>
      <c r="G1880" s="330"/>
      <c r="H1880" s="330"/>
      <c r="I1880" s="330"/>
      <c r="J1880" s="330"/>
      <c r="K1880" s="196"/>
      <c r="L1880" s="1118"/>
      <c r="M1880" s="1119"/>
      <c r="N1880" s="1118"/>
      <c r="O1880" s="1119"/>
      <c r="P1880" s="184"/>
      <c r="Q1880" s="184"/>
      <c r="R1880" s="184"/>
      <c r="S1880" s="175"/>
      <c r="T1880" s="175"/>
      <c r="U1880" s="175"/>
      <c r="V1880" s="175"/>
      <c r="W1880" s="175"/>
      <c r="X1880" s="175"/>
      <c r="Y1880" s="175"/>
      <c r="Z1880" s="175"/>
      <c r="AA1880" s="175"/>
      <c r="AB1880" s="175"/>
      <c r="AC1880" s="175"/>
      <c r="AD1880" s="330"/>
      <c r="AE1880" s="330"/>
      <c r="AF1880" s="330"/>
      <c r="AG1880" s="330"/>
      <c r="AH1880" s="330"/>
      <c r="AI1880" s="173"/>
      <c r="AJ1880" s="173"/>
      <c r="AK1880" s="173"/>
      <c r="AL1880" s="173"/>
      <c r="AM1880" s="330"/>
      <c r="AN1880" s="330"/>
      <c r="AO1880" s="194"/>
      <c r="AP1880" s="330"/>
      <c r="AQ1880" s="330"/>
    </row>
    <row r="1881" spans="2:43">
      <c r="B1881" s="330"/>
      <c r="C1881" s="330"/>
      <c r="D1881" s="330"/>
      <c r="E1881" s="330"/>
      <c r="F1881" s="330"/>
      <c r="G1881" s="330"/>
      <c r="H1881" s="330"/>
      <c r="I1881" s="330"/>
      <c r="J1881" s="330"/>
      <c r="K1881" s="196"/>
      <c r="L1881" s="1118"/>
      <c r="M1881" s="1119"/>
      <c r="N1881" s="1118"/>
      <c r="O1881" s="1119"/>
      <c r="P1881" s="184"/>
      <c r="Q1881" s="184"/>
      <c r="R1881" s="184"/>
      <c r="S1881" s="175"/>
      <c r="T1881" s="175"/>
      <c r="U1881" s="175"/>
      <c r="V1881" s="175"/>
      <c r="W1881" s="175"/>
      <c r="X1881" s="175"/>
      <c r="Y1881" s="175"/>
      <c r="Z1881" s="175"/>
      <c r="AA1881" s="175"/>
      <c r="AB1881" s="175"/>
      <c r="AC1881" s="175"/>
      <c r="AD1881" s="330"/>
      <c r="AE1881" s="330"/>
      <c r="AF1881" s="330"/>
      <c r="AG1881" s="330"/>
      <c r="AH1881" s="330"/>
      <c r="AI1881" s="173"/>
      <c r="AJ1881" s="173"/>
      <c r="AK1881" s="173"/>
      <c r="AL1881" s="173"/>
      <c r="AM1881" s="330"/>
      <c r="AN1881" s="330"/>
      <c r="AO1881" s="194"/>
      <c r="AP1881" s="330"/>
      <c r="AQ1881" s="330"/>
    </row>
    <row r="1882" spans="2:43">
      <c r="B1882" s="330"/>
      <c r="C1882" s="330"/>
      <c r="D1882" s="330"/>
      <c r="E1882" s="330"/>
      <c r="F1882" s="330"/>
      <c r="G1882" s="330"/>
      <c r="H1882" s="330"/>
      <c r="I1882" s="330"/>
      <c r="J1882" s="330"/>
      <c r="K1882" s="196"/>
      <c r="L1882" s="1118"/>
      <c r="M1882" s="1119"/>
      <c r="N1882" s="1118"/>
      <c r="O1882" s="1119"/>
      <c r="P1882" s="184"/>
      <c r="Q1882" s="184"/>
      <c r="R1882" s="184"/>
      <c r="S1882" s="175"/>
      <c r="T1882" s="175"/>
      <c r="U1882" s="175"/>
      <c r="V1882" s="175"/>
      <c r="W1882" s="175"/>
      <c r="X1882" s="175"/>
      <c r="Y1882" s="175"/>
      <c r="Z1882" s="175"/>
      <c r="AA1882" s="175"/>
      <c r="AB1882" s="175"/>
      <c r="AC1882" s="175"/>
      <c r="AD1882" s="330"/>
      <c r="AE1882" s="330"/>
      <c r="AF1882" s="330"/>
      <c r="AG1882" s="330"/>
      <c r="AH1882" s="330"/>
      <c r="AI1882" s="173"/>
      <c r="AJ1882" s="173"/>
      <c r="AK1882" s="173"/>
      <c r="AL1882" s="173"/>
      <c r="AM1882" s="330"/>
      <c r="AN1882" s="330"/>
      <c r="AO1882" s="194"/>
      <c r="AP1882" s="330"/>
      <c r="AQ1882" s="330"/>
    </row>
    <row r="1883" spans="2:43">
      <c r="B1883" s="330"/>
      <c r="C1883" s="330"/>
      <c r="D1883" s="330"/>
      <c r="E1883" s="330"/>
      <c r="F1883" s="330"/>
      <c r="G1883" s="330"/>
      <c r="H1883" s="330"/>
      <c r="I1883" s="330"/>
      <c r="J1883" s="330"/>
      <c r="K1883" s="196"/>
      <c r="L1883" s="1118"/>
      <c r="M1883" s="1119"/>
      <c r="N1883" s="1118"/>
      <c r="O1883" s="1119"/>
      <c r="P1883" s="184"/>
      <c r="Q1883" s="184"/>
      <c r="R1883" s="184"/>
      <c r="S1883" s="175"/>
      <c r="T1883" s="175"/>
      <c r="U1883" s="175"/>
      <c r="V1883" s="175"/>
      <c r="W1883" s="175"/>
      <c r="X1883" s="175"/>
      <c r="Y1883" s="175"/>
      <c r="Z1883" s="175"/>
      <c r="AA1883" s="175"/>
      <c r="AB1883" s="175"/>
      <c r="AC1883" s="175"/>
      <c r="AD1883" s="330"/>
      <c r="AE1883" s="330"/>
      <c r="AF1883" s="330"/>
      <c r="AG1883" s="330"/>
      <c r="AH1883" s="330"/>
      <c r="AI1883" s="173"/>
      <c r="AJ1883" s="173"/>
      <c r="AK1883" s="173"/>
      <c r="AL1883" s="173"/>
      <c r="AM1883" s="330"/>
      <c r="AN1883" s="330"/>
      <c r="AO1883" s="194"/>
      <c r="AP1883" s="330"/>
      <c r="AQ1883" s="330"/>
    </row>
    <row r="1884" spans="2:43">
      <c r="B1884" s="330"/>
      <c r="C1884" s="330"/>
      <c r="D1884" s="330"/>
      <c r="E1884" s="330"/>
      <c r="F1884" s="330"/>
      <c r="G1884" s="330"/>
      <c r="H1884" s="330"/>
      <c r="I1884" s="330"/>
      <c r="J1884" s="330"/>
      <c r="K1884" s="196"/>
      <c r="L1884" s="1118"/>
      <c r="M1884" s="1119"/>
      <c r="N1884" s="1118"/>
      <c r="O1884" s="1119"/>
      <c r="P1884" s="184"/>
      <c r="Q1884" s="184"/>
      <c r="R1884" s="184"/>
      <c r="S1884" s="175"/>
      <c r="T1884" s="175"/>
      <c r="U1884" s="175"/>
      <c r="V1884" s="175"/>
      <c r="W1884" s="175"/>
      <c r="X1884" s="175"/>
      <c r="Y1884" s="175"/>
      <c r="Z1884" s="175"/>
      <c r="AA1884" s="175"/>
      <c r="AB1884" s="175"/>
      <c r="AC1884" s="175"/>
      <c r="AD1884" s="330"/>
      <c r="AE1884" s="330"/>
      <c r="AF1884" s="330"/>
      <c r="AG1884" s="330"/>
      <c r="AH1884" s="330"/>
      <c r="AI1884" s="173"/>
      <c r="AJ1884" s="173"/>
      <c r="AK1884" s="173"/>
      <c r="AL1884" s="173"/>
      <c r="AM1884" s="330"/>
      <c r="AN1884" s="330"/>
      <c r="AO1884" s="194"/>
      <c r="AP1884" s="330"/>
      <c r="AQ1884" s="330"/>
    </row>
    <row r="1885" spans="2:43">
      <c r="B1885" s="330"/>
      <c r="C1885" s="330"/>
      <c r="D1885" s="330"/>
      <c r="E1885" s="330"/>
      <c r="F1885" s="330"/>
      <c r="G1885" s="330"/>
      <c r="H1885" s="330"/>
      <c r="I1885" s="330"/>
      <c r="J1885" s="330"/>
      <c r="K1885" s="196"/>
      <c r="L1885" s="1118"/>
      <c r="M1885" s="1119"/>
      <c r="N1885" s="1118"/>
      <c r="O1885" s="1119"/>
      <c r="P1885" s="184"/>
      <c r="Q1885" s="184"/>
      <c r="R1885" s="184"/>
      <c r="S1885" s="175"/>
      <c r="T1885" s="175"/>
      <c r="U1885" s="175"/>
      <c r="V1885" s="175"/>
      <c r="W1885" s="175"/>
      <c r="X1885" s="175"/>
      <c r="Y1885" s="175"/>
      <c r="Z1885" s="175"/>
      <c r="AA1885" s="175"/>
      <c r="AB1885" s="175"/>
      <c r="AC1885" s="175"/>
      <c r="AD1885" s="330"/>
      <c r="AE1885" s="330"/>
      <c r="AF1885" s="330"/>
      <c r="AG1885" s="330"/>
      <c r="AH1885" s="330"/>
      <c r="AI1885" s="173"/>
      <c r="AJ1885" s="173"/>
      <c r="AK1885" s="173"/>
      <c r="AL1885" s="173"/>
      <c r="AM1885" s="330"/>
      <c r="AN1885" s="330"/>
      <c r="AO1885" s="194"/>
      <c r="AP1885" s="330"/>
      <c r="AQ1885" s="330"/>
    </row>
    <row r="1886" spans="2:43">
      <c r="B1886" s="330"/>
      <c r="C1886" s="330"/>
      <c r="D1886" s="330"/>
      <c r="E1886" s="330"/>
      <c r="F1886" s="330"/>
      <c r="G1886" s="330"/>
      <c r="H1886" s="330"/>
      <c r="I1886" s="330"/>
      <c r="J1886" s="330"/>
      <c r="K1886" s="196"/>
      <c r="L1886" s="1118"/>
      <c r="M1886" s="1119"/>
      <c r="N1886" s="1118"/>
      <c r="O1886" s="1119"/>
      <c r="P1886" s="184"/>
      <c r="Q1886" s="184"/>
      <c r="R1886" s="184"/>
      <c r="S1886" s="175"/>
      <c r="T1886" s="175"/>
      <c r="U1886" s="175"/>
      <c r="V1886" s="175"/>
      <c r="W1886" s="175"/>
      <c r="X1886" s="175"/>
      <c r="Y1886" s="175"/>
      <c r="Z1886" s="175"/>
      <c r="AA1886" s="175"/>
      <c r="AB1886" s="175"/>
      <c r="AC1886" s="175"/>
      <c r="AD1886" s="330"/>
      <c r="AE1886" s="330"/>
      <c r="AF1886" s="330"/>
      <c r="AG1886" s="330"/>
      <c r="AH1886" s="330"/>
      <c r="AI1886" s="173"/>
      <c r="AJ1886" s="173"/>
      <c r="AK1886" s="173"/>
      <c r="AL1886" s="173"/>
      <c r="AM1886" s="330"/>
      <c r="AN1886" s="330"/>
      <c r="AO1886" s="194"/>
      <c r="AP1886" s="330"/>
      <c r="AQ1886" s="330"/>
    </row>
    <row r="1887" spans="2:43">
      <c r="B1887" s="330"/>
      <c r="C1887" s="330"/>
      <c r="D1887" s="330"/>
      <c r="E1887" s="330"/>
      <c r="F1887" s="330"/>
      <c r="G1887" s="330"/>
      <c r="H1887" s="330"/>
      <c r="I1887" s="330"/>
      <c r="J1887" s="330"/>
      <c r="K1887" s="196"/>
      <c r="L1887" s="1118"/>
      <c r="M1887" s="1119"/>
      <c r="N1887" s="1118"/>
      <c r="O1887" s="1119"/>
      <c r="P1887" s="184"/>
      <c r="Q1887" s="184"/>
      <c r="R1887" s="184"/>
      <c r="S1887" s="175"/>
      <c r="T1887" s="175"/>
      <c r="U1887" s="175"/>
      <c r="V1887" s="175"/>
      <c r="W1887" s="175"/>
      <c r="X1887" s="175"/>
      <c r="Y1887" s="175"/>
      <c r="Z1887" s="175"/>
      <c r="AA1887" s="175"/>
      <c r="AB1887" s="175"/>
      <c r="AC1887" s="175"/>
      <c r="AD1887" s="330"/>
      <c r="AE1887" s="330"/>
      <c r="AF1887" s="330"/>
      <c r="AG1887" s="330"/>
      <c r="AH1887" s="330"/>
      <c r="AI1887" s="173"/>
      <c r="AJ1887" s="173"/>
      <c r="AK1887" s="173"/>
      <c r="AL1887" s="173"/>
      <c r="AM1887" s="330"/>
      <c r="AN1887" s="330"/>
      <c r="AO1887" s="194"/>
      <c r="AP1887" s="330"/>
      <c r="AQ1887" s="330"/>
    </row>
    <row r="1888" spans="2:43">
      <c r="B1888" s="330"/>
      <c r="C1888" s="330"/>
      <c r="D1888" s="330"/>
      <c r="E1888" s="330"/>
      <c r="F1888" s="330"/>
      <c r="G1888" s="330"/>
      <c r="H1888" s="330"/>
      <c r="I1888" s="330"/>
      <c r="J1888" s="330"/>
      <c r="K1888" s="196"/>
      <c r="L1888" s="1118"/>
      <c r="M1888" s="1119"/>
      <c r="N1888" s="1118"/>
      <c r="O1888" s="1119"/>
      <c r="P1888" s="184"/>
      <c r="Q1888" s="184"/>
      <c r="R1888" s="184"/>
      <c r="S1888" s="175"/>
      <c r="T1888" s="175"/>
      <c r="U1888" s="175"/>
      <c r="V1888" s="175"/>
      <c r="W1888" s="175"/>
      <c r="X1888" s="175"/>
      <c r="Y1888" s="175"/>
      <c r="Z1888" s="175"/>
      <c r="AA1888" s="175"/>
      <c r="AB1888" s="175"/>
      <c r="AC1888" s="175"/>
      <c r="AD1888" s="330"/>
      <c r="AE1888" s="330"/>
      <c r="AF1888" s="330"/>
      <c r="AG1888" s="330"/>
      <c r="AH1888" s="330"/>
      <c r="AI1888" s="173"/>
      <c r="AJ1888" s="173"/>
      <c r="AK1888" s="173"/>
      <c r="AL1888" s="173"/>
      <c r="AM1888" s="330"/>
      <c r="AN1888" s="330"/>
      <c r="AO1888" s="194"/>
      <c r="AP1888" s="330"/>
      <c r="AQ1888" s="330"/>
    </row>
    <row r="1889" spans="2:43">
      <c r="B1889" s="330"/>
      <c r="C1889" s="330"/>
      <c r="D1889" s="330"/>
      <c r="E1889" s="330"/>
      <c r="F1889" s="330"/>
      <c r="G1889" s="330"/>
      <c r="H1889" s="330"/>
      <c r="I1889" s="330"/>
      <c r="J1889" s="330"/>
      <c r="K1889" s="196"/>
      <c r="L1889" s="1118"/>
      <c r="M1889" s="1119"/>
      <c r="N1889" s="1118"/>
      <c r="O1889" s="1119"/>
      <c r="P1889" s="184"/>
      <c r="Q1889" s="184"/>
      <c r="R1889" s="184"/>
      <c r="S1889" s="175"/>
      <c r="T1889" s="175"/>
      <c r="U1889" s="175"/>
      <c r="V1889" s="175"/>
      <c r="W1889" s="175"/>
      <c r="X1889" s="175"/>
      <c r="Y1889" s="175"/>
      <c r="Z1889" s="175"/>
      <c r="AA1889" s="175"/>
      <c r="AB1889" s="175"/>
      <c r="AC1889" s="175"/>
      <c r="AD1889" s="330"/>
      <c r="AE1889" s="330"/>
      <c r="AF1889" s="330"/>
      <c r="AG1889" s="330"/>
      <c r="AH1889" s="330"/>
      <c r="AI1889" s="173"/>
      <c r="AJ1889" s="173"/>
      <c r="AK1889" s="173"/>
      <c r="AL1889" s="173"/>
      <c r="AM1889" s="330"/>
      <c r="AN1889" s="330"/>
      <c r="AO1889" s="194"/>
      <c r="AP1889" s="330"/>
      <c r="AQ1889" s="330"/>
    </row>
    <row r="1890" spans="2:43">
      <c r="B1890" s="330"/>
      <c r="C1890" s="330"/>
      <c r="D1890" s="330"/>
      <c r="E1890" s="330"/>
      <c r="F1890" s="330"/>
      <c r="G1890" s="330"/>
      <c r="H1890" s="330"/>
      <c r="I1890" s="330"/>
      <c r="J1890" s="330"/>
      <c r="K1890" s="196"/>
      <c r="L1890" s="1118"/>
      <c r="M1890" s="1119"/>
      <c r="N1890" s="1118"/>
      <c r="O1890" s="1119"/>
      <c r="P1890" s="184"/>
      <c r="Q1890" s="184"/>
      <c r="R1890" s="184"/>
      <c r="S1890" s="175"/>
      <c r="T1890" s="175"/>
      <c r="U1890" s="175"/>
      <c r="V1890" s="175"/>
      <c r="W1890" s="175"/>
      <c r="X1890" s="175"/>
      <c r="Y1890" s="175"/>
      <c r="Z1890" s="175"/>
      <c r="AA1890" s="175"/>
      <c r="AB1890" s="175"/>
      <c r="AC1890" s="175"/>
      <c r="AD1890" s="330"/>
      <c r="AE1890" s="330"/>
      <c r="AF1890" s="330"/>
      <c r="AG1890" s="330"/>
      <c r="AH1890" s="330"/>
      <c r="AI1890" s="173"/>
      <c r="AJ1890" s="173"/>
      <c r="AK1890" s="173"/>
      <c r="AL1890" s="173"/>
      <c r="AM1890" s="330"/>
      <c r="AN1890" s="330"/>
      <c r="AO1890" s="194"/>
      <c r="AP1890" s="330"/>
      <c r="AQ1890" s="330"/>
    </row>
    <row r="1891" spans="2:43">
      <c r="B1891" s="330"/>
      <c r="C1891" s="330"/>
      <c r="D1891" s="330"/>
      <c r="E1891" s="330"/>
      <c r="F1891" s="330"/>
      <c r="G1891" s="330"/>
      <c r="H1891" s="330"/>
      <c r="I1891" s="330"/>
      <c r="J1891" s="330"/>
      <c r="K1891" s="196"/>
      <c r="L1891" s="1118"/>
      <c r="M1891" s="1119"/>
      <c r="N1891" s="1118"/>
      <c r="O1891" s="1119"/>
      <c r="P1891" s="184"/>
      <c r="Q1891" s="184"/>
      <c r="R1891" s="184"/>
      <c r="S1891" s="175"/>
      <c r="T1891" s="175"/>
      <c r="U1891" s="175"/>
      <c r="V1891" s="175"/>
      <c r="W1891" s="175"/>
      <c r="X1891" s="175"/>
      <c r="Y1891" s="175"/>
      <c r="Z1891" s="175"/>
      <c r="AA1891" s="175"/>
      <c r="AB1891" s="175"/>
      <c r="AC1891" s="175"/>
      <c r="AD1891" s="330"/>
      <c r="AE1891" s="330"/>
      <c r="AF1891" s="330"/>
      <c r="AG1891" s="330"/>
      <c r="AH1891" s="330"/>
      <c r="AI1891" s="173"/>
      <c r="AJ1891" s="173"/>
      <c r="AK1891" s="173"/>
      <c r="AL1891" s="173"/>
      <c r="AM1891" s="330"/>
      <c r="AN1891" s="330"/>
      <c r="AO1891" s="194"/>
      <c r="AP1891" s="330"/>
      <c r="AQ1891" s="330"/>
    </row>
    <row r="1892" spans="2:43">
      <c r="B1892" s="330"/>
      <c r="C1892" s="330"/>
      <c r="D1892" s="330"/>
      <c r="E1892" s="330"/>
      <c r="F1892" s="330"/>
      <c r="G1892" s="330"/>
      <c r="H1892" s="330"/>
      <c r="I1892" s="330"/>
      <c r="J1892" s="330"/>
      <c r="K1892" s="196"/>
      <c r="L1892" s="1118"/>
      <c r="M1892" s="1119"/>
      <c r="N1892" s="1118"/>
      <c r="O1892" s="1119"/>
      <c r="P1892" s="184"/>
      <c r="Q1892" s="184"/>
      <c r="R1892" s="184"/>
      <c r="S1892" s="175"/>
      <c r="T1892" s="175"/>
      <c r="U1892" s="175"/>
      <c r="V1892" s="175"/>
      <c r="W1892" s="175"/>
      <c r="X1892" s="175"/>
      <c r="Y1892" s="175"/>
      <c r="Z1892" s="175"/>
      <c r="AA1892" s="175"/>
      <c r="AB1892" s="175"/>
      <c r="AC1892" s="175"/>
      <c r="AD1892" s="330"/>
      <c r="AE1892" s="330"/>
      <c r="AF1892" s="330"/>
      <c r="AG1892" s="330"/>
      <c r="AH1892" s="330"/>
      <c r="AI1892" s="173"/>
      <c r="AJ1892" s="173"/>
      <c r="AK1892" s="173"/>
      <c r="AL1892" s="173"/>
      <c r="AM1892" s="330"/>
      <c r="AN1892" s="330"/>
      <c r="AO1892" s="194"/>
      <c r="AP1892" s="330"/>
      <c r="AQ1892" s="330"/>
    </row>
    <row r="1893" spans="2:43">
      <c r="B1893" s="330"/>
      <c r="C1893" s="330"/>
      <c r="D1893" s="330"/>
      <c r="E1893" s="330"/>
      <c r="F1893" s="330"/>
      <c r="G1893" s="330"/>
      <c r="H1893" s="330"/>
      <c r="I1893" s="330"/>
      <c r="J1893" s="330"/>
      <c r="K1893" s="196"/>
      <c r="L1893" s="1118"/>
      <c r="M1893" s="1119"/>
      <c r="N1893" s="1118"/>
      <c r="O1893" s="1119"/>
      <c r="P1893" s="184"/>
      <c r="Q1893" s="184"/>
      <c r="R1893" s="184"/>
      <c r="S1893" s="175"/>
      <c r="T1893" s="175"/>
      <c r="U1893" s="175"/>
      <c r="V1893" s="175"/>
      <c r="W1893" s="175"/>
      <c r="X1893" s="175"/>
      <c r="Y1893" s="175"/>
      <c r="Z1893" s="175"/>
      <c r="AA1893" s="175"/>
      <c r="AB1893" s="175"/>
      <c r="AC1893" s="175"/>
      <c r="AD1893" s="330"/>
      <c r="AE1893" s="330"/>
      <c r="AF1893" s="330"/>
      <c r="AG1893" s="330"/>
      <c r="AH1893" s="330"/>
      <c r="AI1893" s="173"/>
      <c r="AJ1893" s="173"/>
      <c r="AK1893" s="173"/>
      <c r="AL1893" s="173"/>
      <c r="AM1893" s="330"/>
      <c r="AN1893" s="330"/>
      <c r="AO1893" s="194"/>
      <c r="AP1893" s="330"/>
      <c r="AQ1893" s="330"/>
    </row>
    <row r="1894" spans="2:43">
      <c r="B1894" s="330"/>
      <c r="C1894" s="330"/>
      <c r="D1894" s="330"/>
      <c r="E1894" s="330"/>
      <c r="F1894" s="330"/>
      <c r="G1894" s="330"/>
      <c r="H1894" s="330"/>
      <c r="I1894" s="330"/>
      <c r="J1894" s="330"/>
      <c r="K1894" s="196"/>
      <c r="L1894" s="1118"/>
      <c r="M1894" s="1119"/>
      <c r="N1894" s="1118"/>
      <c r="O1894" s="1119"/>
      <c r="P1894" s="184"/>
      <c r="Q1894" s="184"/>
      <c r="R1894" s="184"/>
      <c r="S1894" s="175"/>
      <c r="T1894" s="175"/>
      <c r="U1894" s="175"/>
      <c r="V1894" s="175"/>
      <c r="W1894" s="175"/>
      <c r="X1894" s="175"/>
      <c r="Y1894" s="175"/>
      <c r="Z1894" s="175"/>
      <c r="AA1894" s="175"/>
      <c r="AB1894" s="175"/>
      <c r="AC1894" s="175"/>
      <c r="AD1894" s="330"/>
      <c r="AE1894" s="330"/>
      <c r="AF1894" s="330"/>
      <c r="AG1894" s="330"/>
      <c r="AH1894" s="330"/>
      <c r="AI1894" s="173"/>
      <c r="AJ1894" s="173"/>
      <c r="AK1894" s="173"/>
      <c r="AL1894" s="173"/>
      <c r="AM1894" s="330"/>
      <c r="AN1894" s="330"/>
      <c r="AO1894" s="194"/>
      <c r="AP1894" s="330"/>
      <c r="AQ1894" s="330"/>
    </row>
    <row r="1895" spans="2:43">
      <c r="B1895" s="330"/>
      <c r="C1895" s="330"/>
      <c r="D1895" s="330"/>
      <c r="E1895" s="330"/>
      <c r="F1895" s="330"/>
      <c r="G1895" s="330"/>
      <c r="H1895" s="330"/>
      <c r="I1895" s="330"/>
      <c r="J1895" s="330"/>
      <c r="K1895" s="196"/>
      <c r="L1895" s="1118"/>
      <c r="M1895" s="1119"/>
      <c r="N1895" s="1118"/>
      <c r="O1895" s="1119"/>
      <c r="P1895" s="184"/>
      <c r="Q1895" s="184"/>
      <c r="R1895" s="184"/>
      <c r="S1895" s="175"/>
      <c r="T1895" s="175"/>
      <c r="U1895" s="175"/>
      <c r="V1895" s="175"/>
      <c r="W1895" s="175"/>
      <c r="X1895" s="175"/>
      <c r="Y1895" s="175"/>
      <c r="Z1895" s="175"/>
      <c r="AA1895" s="175"/>
      <c r="AB1895" s="175"/>
      <c r="AC1895" s="175"/>
      <c r="AD1895" s="330"/>
      <c r="AE1895" s="330"/>
      <c r="AF1895" s="330"/>
      <c r="AG1895" s="330"/>
      <c r="AH1895" s="330"/>
      <c r="AI1895" s="173"/>
      <c r="AJ1895" s="173"/>
      <c r="AK1895" s="173"/>
      <c r="AL1895" s="173"/>
      <c r="AM1895" s="330"/>
      <c r="AN1895" s="330"/>
      <c r="AO1895" s="194"/>
      <c r="AP1895" s="330"/>
      <c r="AQ1895" s="330"/>
    </row>
    <row r="1896" spans="2:43">
      <c r="B1896" s="330"/>
      <c r="C1896" s="330"/>
      <c r="D1896" s="330"/>
      <c r="E1896" s="330"/>
      <c r="F1896" s="330"/>
      <c r="G1896" s="330"/>
      <c r="H1896" s="330"/>
      <c r="I1896" s="330"/>
      <c r="J1896" s="330"/>
      <c r="K1896" s="196"/>
      <c r="L1896" s="1118"/>
      <c r="M1896" s="1119"/>
      <c r="N1896" s="1118"/>
      <c r="O1896" s="1119"/>
      <c r="P1896" s="184"/>
      <c r="Q1896" s="184"/>
      <c r="R1896" s="184"/>
      <c r="S1896" s="175"/>
      <c r="T1896" s="175"/>
      <c r="U1896" s="175"/>
      <c r="V1896" s="175"/>
      <c r="W1896" s="175"/>
      <c r="X1896" s="175"/>
      <c r="Y1896" s="175"/>
      <c r="Z1896" s="175"/>
      <c r="AA1896" s="175"/>
      <c r="AB1896" s="175"/>
      <c r="AC1896" s="175"/>
      <c r="AD1896" s="330"/>
      <c r="AE1896" s="330"/>
      <c r="AF1896" s="330"/>
      <c r="AG1896" s="330"/>
      <c r="AH1896" s="330"/>
      <c r="AI1896" s="173"/>
      <c r="AJ1896" s="173"/>
      <c r="AK1896" s="173"/>
      <c r="AL1896" s="173"/>
      <c r="AM1896" s="330"/>
      <c r="AN1896" s="330"/>
      <c r="AO1896" s="194"/>
      <c r="AP1896" s="330"/>
      <c r="AQ1896" s="330"/>
    </row>
    <row r="1897" spans="2:43">
      <c r="B1897" s="330"/>
      <c r="C1897" s="330"/>
      <c r="D1897" s="330"/>
      <c r="E1897" s="330"/>
      <c r="F1897" s="330"/>
      <c r="G1897" s="330"/>
      <c r="H1897" s="330"/>
      <c r="I1897" s="330"/>
      <c r="J1897" s="330"/>
      <c r="K1897" s="196"/>
      <c r="L1897" s="1118"/>
      <c r="M1897" s="1119"/>
      <c r="N1897" s="1118"/>
      <c r="O1897" s="1119"/>
      <c r="P1897" s="184"/>
      <c r="Q1897" s="184"/>
      <c r="R1897" s="184"/>
      <c r="S1897" s="175"/>
      <c r="T1897" s="175"/>
      <c r="U1897" s="175"/>
      <c r="V1897" s="175"/>
      <c r="W1897" s="175"/>
      <c r="X1897" s="175"/>
      <c r="Y1897" s="175"/>
      <c r="Z1897" s="175"/>
      <c r="AA1897" s="175"/>
      <c r="AB1897" s="175"/>
      <c r="AC1897" s="175"/>
      <c r="AD1897" s="330"/>
      <c r="AE1897" s="330"/>
      <c r="AF1897" s="330"/>
      <c r="AG1897" s="330"/>
      <c r="AH1897" s="330"/>
      <c r="AI1897" s="173"/>
      <c r="AJ1897" s="173"/>
      <c r="AK1897" s="173"/>
      <c r="AL1897" s="173"/>
      <c r="AM1897" s="330"/>
      <c r="AN1897" s="330"/>
      <c r="AO1897" s="194"/>
      <c r="AP1897" s="330"/>
      <c r="AQ1897" s="330"/>
    </row>
    <row r="1898" spans="2:43">
      <c r="B1898" s="330"/>
      <c r="C1898" s="330"/>
      <c r="D1898" s="330"/>
      <c r="E1898" s="330"/>
      <c r="F1898" s="330"/>
      <c r="G1898" s="330"/>
      <c r="H1898" s="330"/>
      <c r="I1898" s="330"/>
      <c r="J1898" s="330"/>
      <c r="K1898" s="196"/>
      <c r="L1898" s="1118"/>
      <c r="M1898" s="1119"/>
      <c r="N1898" s="1118"/>
      <c r="O1898" s="1119"/>
      <c r="P1898" s="184"/>
      <c r="Q1898" s="184"/>
      <c r="R1898" s="184"/>
      <c r="S1898" s="175"/>
      <c r="T1898" s="175"/>
      <c r="U1898" s="175"/>
      <c r="V1898" s="175"/>
      <c r="W1898" s="175"/>
      <c r="X1898" s="175"/>
      <c r="Y1898" s="175"/>
      <c r="Z1898" s="175"/>
      <c r="AA1898" s="175"/>
      <c r="AB1898" s="175"/>
      <c r="AC1898" s="175"/>
      <c r="AD1898" s="330"/>
      <c r="AE1898" s="330"/>
      <c r="AF1898" s="330"/>
      <c r="AG1898" s="330"/>
      <c r="AH1898" s="330"/>
      <c r="AI1898" s="173"/>
      <c r="AJ1898" s="173"/>
      <c r="AK1898" s="173"/>
      <c r="AL1898" s="173"/>
      <c r="AM1898" s="330"/>
      <c r="AN1898" s="330"/>
      <c r="AO1898" s="194"/>
      <c r="AP1898" s="330"/>
      <c r="AQ1898" s="330"/>
    </row>
    <row r="1899" spans="2:43">
      <c r="B1899" s="330"/>
      <c r="C1899" s="330"/>
      <c r="D1899" s="330"/>
      <c r="E1899" s="330"/>
      <c r="F1899" s="330"/>
      <c r="G1899" s="330"/>
      <c r="H1899" s="330"/>
      <c r="I1899" s="330"/>
      <c r="J1899" s="330"/>
      <c r="K1899" s="196"/>
      <c r="L1899" s="1118"/>
      <c r="M1899" s="1119"/>
      <c r="N1899" s="1118"/>
      <c r="O1899" s="1119"/>
      <c r="P1899" s="184"/>
      <c r="Q1899" s="184"/>
      <c r="R1899" s="184"/>
      <c r="S1899" s="175"/>
      <c r="T1899" s="175"/>
      <c r="U1899" s="175"/>
      <c r="V1899" s="175"/>
      <c r="W1899" s="175"/>
      <c r="X1899" s="175"/>
      <c r="Y1899" s="175"/>
      <c r="Z1899" s="175"/>
      <c r="AA1899" s="175"/>
      <c r="AB1899" s="175"/>
      <c r="AC1899" s="175"/>
      <c r="AD1899" s="330"/>
      <c r="AE1899" s="330"/>
      <c r="AF1899" s="330"/>
      <c r="AG1899" s="330"/>
      <c r="AH1899" s="330"/>
      <c r="AI1899" s="173"/>
      <c r="AJ1899" s="173"/>
      <c r="AK1899" s="173"/>
      <c r="AL1899" s="173"/>
      <c r="AM1899" s="330"/>
      <c r="AN1899" s="330"/>
      <c r="AO1899" s="194"/>
      <c r="AP1899" s="330"/>
      <c r="AQ1899" s="330"/>
    </row>
    <row r="1900" spans="2:43">
      <c r="B1900" s="330"/>
      <c r="C1900" s="330"/>
      <c r="D1900" s="330"/>
      <c r="E1900" s="330"/>
      <c r="F1900" s="330"/>
      <c r="G1900" s="330"/>
      <c r="H1900" s="330"/>
      <c r="I1900" s="330"/>
      <c r="J1900" s="330"/>
      <c r="K1900" s="196"/>
      <c r="L1900" s="1118"/>
      <c r="M1900" s="1119"/>
      <c r="N1900" s="1118"/>
      <c r="O1900" s="1119"/>
      <c r="P1900" s="184"/>
      <c r="Q1900" s="184"/>
      <c r="R1900" s="184"/>
      <c r="S1900" s="175"/>
      <c r="T1900" s="175"/>
      <c r="U1900" s="175"/>
      <c r="V1900" s="175"/>
      <c r="W1900" s="175"/>
      <c r="X1900" s="175"/>
      <c r="Y1900" s="175"/>
      <c r="Z1900" s="175"/>
      <c r="AA1900" s="175"/>
      <c r="AB1900" s="175"/>
      <c r="AC1900" s="175"/>
      <c r="AD1900" s="330"/>
      <c r="AE1900" s="330"/>
      <c r="AF1900" s="330"/>
      <c r="AG1900" s="330"/>
      <c r="AH1900" s="330"/>
      <c r="AI1900" s="173"/>
      <c r="AJ1900" s="173"/>
      <c r="AK1900" s="173"/>
      <c r="AL1900" s="173"/>
      <c r="AM1900" s="330"/>
      <c r="AN1900" s="330"/>
      <c r="AO1900" s="194"/>
      <c r="AP1900" s="330"/>
      <c r="AQ1900" s="330"/>
    </row>
    <row r="1901" spans="2:43">
      <c r="B1901" s="330"/>
      <c r="C1901" s="330"/>
      <c r="D1901" s="330"/>
      <c r="E1901" s="330"/>
      <c r="F1901" s="330"/>
      <c r="G1901" s="330"/>
      <c r="H1901" s="330"/>
      <c r="I1901" s="330"/>
      <c r="J1901" s="330"/>
      <c r="K1901" s="196"/>
      <c r="L1901" s="1118"/>
      <c r="M1901" s="1119"/>
      <c r="N1901" s="1118"/>
      <c r="O1901" s="1119"/>
      <c r="P1901" s="184"/>
      <c r="Q1901" s="184"/>
      <c r="R1901" s="184"/>
      <c r="S1901" s="175"/>
      <c r="T1901" s="175"/>
      <c r="U1901" s="175"/>
      <c r="V1901" s="175"/>
      <c r="W1901" s="175"/>
      <c r="X1901" s="175"/>
      <c r="Y1901" s="175"/>
      <c r="Z1901" s="175"/>
      <c r="AA1901" s="175"/>
      <c r="AB1901" s="175"/>
      <c r="AC1901" s="175"/>
      <c r="AD1901" s="330"/>
      <c r="AE1901" s="330"/>
      <c r="AF1901" s="330"/>
      <c r="AG1901" s="330"/>
      <c r="AH1901" s="330"/>
      <c r="AI1901" s="173"/>
      <c r="AJ1901" s="173"/>
      <c r="AK1901" s="173"/>
      <c r="AL1901" s="173"/>
      <c r="AM1901" s="330"/>
      <c r="AN1901" s="330"/>
      <c r="AO1901" s="194"/>
      <c r="AP1901" s="330"/>
      <c r="AQ1901" s="330"/>
    </row>
    <row r="1902" spans="2:43">
      <c r="B1902" s="330"/>
      <c r="C1902" s="330"/>
      <c r="D1902" s="330"/>
      <c r="E1902" s="330"/>
      <c r="F1902" s="330"/>
      <c r="G1902" s="330"/>
      <c r="H1902" s="330"/>
      <c r="I1902" s="330"/>
      <c r="J1902" s="330"/>
      <c r="K1902" s="196"/>
      <c r="L1902" s="1118"/>
      <c r="M1902" s="1119"/>
      <c r="N1902" s="1118"/>
      <c r="O1902" s="1119"/>
      <c r="P1902" s="184"/>
      <c r="Q1902" s="184"/>
      <c r="R1902" s="184"/>
      <c r="S1902" s="175"/>
      <c r="T1902" s="175"/>
      <c r="U1902" s="175"/>
      <c r="V1902" s="175"/>
      <c r="W1902" s="175"/>
      <c r="X1902" s="175"/>
      <c r="Y1902" s="175"/>
      <c r="Z1902" s="175"/>
      <c r="AA1902" s="175"/>
      <c r="AB1902" s="175"/>
      <c r="AC1902" s="175"/>
      <c r="AD1902" s="330"/>
      <c r="AE1902" s="330"/>
      <c r="AF1902" s="330"/>
      <c r="AG1902" s="330"/>
      <c r="AH1902" s="330"/>
      <c r="AI1902" s="173"/>
      <c r="AJ1902" s="173"/>
      <c r="AK1902" s="173"/>
      <c r="AL1902" s="173"/>
      <c r="AM1902" s="330"/>
      <c r="AN1902" s="330"/>
      <c r="AO1902" s="194"/>
      <c r="AP1902" s="330"/>
      <c r="AQ1902" s="330"/>
    </row>
    <row r="1903" spans="2:43">
      <c r="B1903" s="330"/>
      <c r="C1903" s="330"/>
      <c r="D1903" s="330"/>
      <c r="E1903" s="330"/>
      <c r="F1903" s="330"/>
      <c r="G1903" s="330"/>
      <c r="H1903" s="330"/>
      <c r="I1903" s="330"/>
      <c r="J1903" s="330"/>
      <c r="K1903" s="196"/>
      <c r="L1903" s="1118"/>
      <c r="M1903" s="1119"/>
      <c r="N1903" s="1118"/>
      <c r="O1903" s="1119"/>
      <c r="P1903" s="184"/>
      <c r="Q1903" s="184"/>
      <c r="R1903" s="184"/>
      <c r="S1903" s="175"/>
      <c r="T1903" s="175"/>
      <c r="U1903" s="175"/>
      <c r="V1903" s="175"/>
      <c r="W1903" s="175"/>
      <c r="X1903" s="175"/>
      <c r="Y1903" s="175"/>
      <c r="Z1903" s="175"/>
      <c r="AA1903" s="175"/>
      <c r="AB1903" s="175"/>
      <c r="AC1903" s="175"/>
      <c r="AD1903" s="330"/>
      <c r="AE1903" s="330"/>
      <c r="AF1903" s="330"/>
      <c r="AG1903" s="330"/>
      <c r="AH1903" s="330"/>
      <c r="AI1903" s="173"/>
      <c r="AJ1903" s="173"/>
      <c r="AK1903" s="173"/>
      <c r="AL1903" s="173"/>
      <c r="AM1903" s="330"/>
      <c r="AN1903" s="330"/>
      <c r="AO1903" s="194"/>
      <c r="AP1903" s="330"/>
      <c r="AQ1903" s="330"/>
    </row>
    <row r="1904" spans="2:43">
      <c r="B1904" s="330"/>
      <c r="C1904" s="330"/>
      <c r="D1904" s="330"/>
      <c r="E1904" s="330"/>
      <c r="F1904" s="330"/>
      <c r="G1904" s="330"/>
      <c r="H1904" s="330"/>
      <c r="I1904" s="330"/>
      <c r="J1904" s="330"/>
      <c r="K1904" s="196"/>
      <c r="L1904" s="1118"/>
      <c r="M1904" s="1119"/>
      <c r="N1904" s="1118"/>
      <c r="O1904" s="1119"/>
      <c r="P1904" s="184"/>
      <c r="Q1904" s="184"/>
      <c r="R1904" s="184"/>
      <c r="S1904" s="175"/>
      <c r="T1904" s="175"/>
      <c r="U1904" s="175"/>
      <c r="V1904" s="175"/>
      <c r="W1904" s="175"/>
      <c r="X1904" s="175"/>
      <c r="Y1904" s="175"/>
      <c r="Z1904" s="175"/>
      <c r="AA1904" s="175"/>
      <c r="AB1904" s="175"/>
      <c r="AC1904" s="175"/>
      <c r="AD1904" s="330"/>
      <c r="AE1904" s="330"/>
      <c r="AF1904" s="330"/>
      <c r="AG1904" s="330"/>
      <c r="AH1904" s="330"/>
      <c r="AI1904" s="173"/>
      <c r="AJ1904" s="173"/>
      <c r="AK1904" s="173"/>
      <c r="AL1904" s="173"/>
      <c r="AM1904" s="330"/>
      <c r="AN1904" s="330"/>
      <c r="AO1904" s="194"/>
      <c r="AP1904" s="330"/>
      <c r="AQ1904" s="330"/>
    </row>
    <row r="1905" spans="2:43">
      <c r="B1905" s="330"/>
      <c r="C1905" s="330"/>
      <c r="D1905" s="330"/>
      <c r="E1905" s="330"/>
      <c r="F1905" s="330"/>
      <c r="G1905" s="330"/>
      <c r="H1905" s="330"/>
      <c r="I1905" s="330"/>
      <c r="J1905" s="330"/>
      <c r="K1905" s="196"/>
      <c r="L1905" s="1118"/>
      <c r="M1905" s="1119"/>
      <c r="N1905" s="1118"/>
      <c r="O1905" s="1119"/>
      <c r="P1905" s="184"/>
      <c r="Q1905" s="184"/>
      <c r="R1905" s="184"/>
      <c r="S1905" s="175"/>
      <c r="T1905" s="175"/>
      <c r="U1905" s="175"/>
      <c r="V1905" s="175"/>
      <c r="W1905" s="175"/>
      <c r="X1905" s="175"/>
      <c r="Y1905" s="175"/>
      <c r="Z1905" s="175"/>
      <c r="AA1905" s="175"/>
      <c r="AB1905" s="175"/>
      <c r="AC1905" s="175"/>
      <c r="AD1905" s="330"/>
      <c r="AE1905" s="330"/>
      <c r="AF1905" s="330"/>
      <c r="AG1905" s="330"/>
      <c r="AH1905" s="330"/>
      <c r="AI1905" s="173"/>
      <c r="AJ1905" s="173"/>
      <c r="AK1905" s="173"/>
      <c r="AL1905" s="173"/>
      <c r="AM1905" s="330"/>
      <c r="AN1905" s="330"/>
      <c r="AO1905" s="194"/>
      <c r="AP1905" s="330"/>
      <c r="AQ1905" s="330"/>
    </row>
    <row r="1906" spans="2:43">
      <c r="B1906" s="330"/>
      <c r="C1906" s="330"/>
      <c r="D1906" s="330"/>
      <c r="E1906" s="330"/>
      <c r="F1906" s="330"/>
      <c r="G1906" s="330"/>
      <c r="H1906" s="330"/>
      <c r="I1906" s="330"/>
      <c r="J1906" s="330"/>
      <c r="K1906" s="196"/>
      <c r="L1906" s="1118"/>
      <c r="M1906" s="1119"/>
      <c r="N1906" s="1118"/>
      <c r="O1906" s="1119"/>
      <c r="P1906" s="184"/>
      <c r="Q1906" s="184"/>
      <c r="R1906" s="184"/>
      <c r="S1906" s="175"/>
      <c r="T1906" s="175"/>
      <c r="U1906" s="175"/>
      <c r="V1906" s="175"/>
      <c r="W1906" s="175"/>
      <c r="X1906" s="175"/>
      <c r="Y1906" s="175"/>
      <c r="Z1906" s="175"/>
      <c r="AA1906" s="175"/>
      <c r="AB1906" s="175"/>
      <c r="AC1906" s="175"/>
      <c r="AD1906" s="330"/>
      <c r="AE1906" s="330"/>
      <c r="AF1906" s="330"/>
      <c r="AG1906" s="330"/>
      <c r="AH1906" s="330"/>
      <c r="AI1906" s="173"/>
      <c r="AJ1906" s="173"/>
      <c r="AK1906" s="173"/>
      <c r="AL1906" s="173"/>
      <c r="AM1906" s="330"/>
      <c r="AN1906" s="330"/>
      <c r="AO1906" s="194"/>
      <c r="AP1906" s="330"/>
      <c r="AQ1906" s="330"/>
    </row>
    <row r="1907" spans="2:43">
      <c r="B1907" s="330"/>
      <c r="C1907" s="330"/>
      <c r="D1907" s="330"/>
      <c r="E1907" s="330"/>
      <c r="F1907" s="330"/>
      <c r="G1907" s="330"/>
      <c r="H1907" s="330"/>
      <c r="I1907" s="330"/>
      <c r="J1907" s="330"/>
      <c r="K1907" s="196"/>
      <c r="L1907" s="1118"/>
      <c r="M1907" s="1119"/>
      <c r="N1907" s="1118"/>
      <c r="O1907" s="1119"/>
      <c r="P1907" s="184"/>
      <c r="Q1907" s="184"/>
      <c r="R1907" s="184"/>
      <c r="S1907" s="175"/>
      <c r="T1907" s="175"/>
      <c r="U1907" s="175"/>
      <c r="V1907" s="175"/>
      <c r="W1907" s="175"/>
      <c r="X1907" s="175"/>
      <c r="Y1907" s="175"/>
      <c r="Z1907" s="175"/>
      <c r="AA1907" s="175"/>
      <c r="AB1907" s="175"/>
      <c r="AC1907" s="175"/>
      <c r="AD1907" s="330"/>
      <c r="AE1907" s="330"/>
      <c r="AF1907" s="330"/>
      <c r="AG1907" s="330"/>
      <c r="AH1907" s="330"/>
      <c r="AI1907" s="173"/>
      <c r="AJ1907" s="173"/>
      <c r="AK1907" s="173"/>
      <c r="AL1907" s="173"/>
      <c r="AM1907" s="330"/>
      <c r="AN1907" s="330"/>
      <c r="AO1907" s="194"/>
      <c r="AP1907" s="330"/>
      <c r="AQ1907" s="330"/>
    </row>
    <row r="1908" spans="2:43">
      <c r="B1908" s="330"/>
      <c r="C1908" s="330"/>
      <c r="D1908" s="330"/>
      <c r="E1908" s="330"/>
      <c r="F1908" s="330"/>
      <c r="G1908" s="330"/>
      <c r="H1908" s="330"/>
      <c r="I1908" s="330"/>
      <c r="J1908" s="330"/>
      <c r="K1908" s="196"/>
      <c r="L1908" s="1118"/>
      <c r="M1908" s="1119"/>
      <c r="N1908" s="1118"/>
      <c r="O1908" s="1119"/>
      <c r="P1908" s="184"/>
      <c r="Q1908" s="184"/>
      <c r="R1908" s="184"/>
      <c r="S1908" s="175"/>
      <c r="T1908" s="175"/>
      <c r="U1908" s="175"/>
      <c r="V1908" s="175"/>
      <c r="W1908" s="175"/>
      <c r="X1908" s="175"/>
      <c r="Y1908" s="175"/>
      <c r="Z1908" s="175"/>
      <c r="AA1908" s="175"/>
      <c r="AB1908" s="175"/>
      <c r="AC1908" s="175"/>
      <c r="AD1908" s="330"/>
      <c r="AE1908" s="330"/>
      <c r="AF1908" s="330"/>
      <c r="AG1908" s="330"/>
      <c r="AH1908" s="330"/>
      <c r="AI1908" s="173"/>
      <c r="AJ1908" s="173"/>
      <c r="AK1908" s="173"/>
      <c r="AL1908" s="173"/>
      <c r="AM1908" s="330"/>
      <c r="AN1908" s="330"/>
      <c r="AO1908" s="194"/>
      <c r="AP1908" s="330"/>
      <c r="AQ1908" s="330"/>
    </row>
    <row r="1909" spans="2:43">
      <c r="B1909" s="330"/>
      <c r="C1909" s="330"/>
      <c r="D1909" s="330"/>
      <c r="E1909" s="330"/>
      <c r="F1909" s="330"/>
      <c r="G1909" s="330"/>
      <c r="H1909" s="330"/>
      <c r="I1909" s="330"/>
      <c r="J1909" s="330"/>
      <c r="K1909" s="196"/>
      <c r="L1909" s="1118"/>
      <c r="M1909" s="1119"/>
      <c r="N1909" s="1118"/>
      <c r="O1909" s="1119"/>
      <c r="P1909" s="184"/>
      <c r="Q1909" s="184"/>
      <c r="R1909" s="184"/>
      <c r="S1909" s="175"/>
      <c r="T1909" s="175"/>
      <c r="U1909" s="175"/>
      <c r="V1909" s="175"/>
      <c r="W1909" s="175"/>
      <c r="X1909" s="175"/>
      <c r="Y1909" s="175"/>
      <c r="Z1909" s="175"/>
      <c r="AA1909" s="175"/>
      <c r="AB1909" s="175"/>
      <c r="AC1909" s="175"/>
      <c r="AD1909" s="330"/>
      <c r="AE1909" s="330"/>
      <c r="AF1909" s="330"/>
      <c r="AG1909" s="330"/>
      <c r="AH1909" s="330"/>
      <c r="AI1909" s="173"/>
      <c r="AJ1909" s="173"/>
      <c r="AK1909" s="173"/>
      <c r="AL1909" s="173"/>
      <c r="AM1909" s="330"/>
      <c r="AN1909" s="330"/>
      <c r="AO1909" s="194"/>
      <c r="AP1909" s="330"/>
      <c r="AQ1909" s="330"/>
    </row>
    <row r="1910" spans="2:43">
      <c r="B1910" s="330"/>
      <c r="C1910" s="330"/>
      <c r="D1910" s="330"/>
      <c r="E1910" s="330"/>
      <c r="F1910" s="330"/>
      <c r="G1910" s="330"/>
      <c r="H1910" s="330"/>
      <c r="I1910" s="330"/>
      <c r="J1910" s="330"/>
      <c r="K1910" s="196"/>
      <c r="L1910" s="1118"/>
      <c r="M1910" s="1119"/>
      <c r="N1910" s="1118"/>
      <c r="O1910" s="1119"/>
      <c r="P1910" s="184"/>
      <c r="Q1910" s="184"/>
      <c r="R1910" s="184"/>
      <c r="S1910" s="175"/>
      <c r="T1910" s="175"/>
      <c r="U1910" s="175"/>
      <c r="V1910" s="175"/>
      <c r="W1910" s="175"/>
      <c r="X1910" s="175"/>
      <c r="Y1910" s="175"/>
      <c r="Z1910" s="175"/>
      <c r="AA1910" s="175"/>
      <c r="AB1910" s="175"/>
      <c r="AC1910" s="175"/>
      <c r="AD1910" s="330"/>
      <c r="AE1910" s="330"/>
      <c r="AF1910" s="330"/>
      <c r="AG1910" s="330"/>
      <c r="AH1910" s="330"/>
      <c r="AI1910" s="173"/>
      <c r="AJ1910" s="173"/>
      <c r="AK1910" s="173"/>
      <c r="AL1910" s="173"/>
      <c r="AM1910" s="330"/>
      <c r="AN1910" s="330"/>
      <c r="AO1910" s="194"/>
      <c r="AP1910" s="330"/>
      <c r="AQ1910" s="330"/>
    </row>
    <row r="1911" spans="2:43">
      <c r="B1911" s="330"/>
      <c r="C1911" s="330"/>
      <c r="D1911" s="330"/>
      <c r="E1911" s="330"/>
      <c r="F1911" s="330"/>
      <c r="G1911" s="330"/>
      <c r="H1911" s="330"/>
      <c r="I1911" s="330"/>
      <c r="J1911" s="330"/>
      <c r="K1911" s="196"/>
      <c r="L1911" s="1118"/>
      <c r="M1911" s="1119"/>
      <c r="N1911" s="1118"/>
      <c r="O1911" s="1119"/>
      <c r="P1911" s="184"/>
      <c r="Q1911" s="184"/>
      <c r="R1911" s="184"/>
      <c r="S1911" s="175"/>
      <c r="T1911" s="175"/>
      <c r="U1911" s="175"/>
      <c r="V1911" s="175"/>
      <c r="W1911" s="175"/>
      <c r="X1911" s="175"/>
      <c r="Y1911" s="175"/>
      <c r="Z1911" s="175"/>
      <c r="AA1911" s="175"/>
      <c r="AB1911" s="175"/>
      <c r="AC1911" s="175"/>
      <c r="AD1911" s="330"/>
      <c r="AE1911" s="330"/>
      <c r="AF1911" s="330"/>
      <c r="AG1911" s="330"/>
      <c r="AH1911" s="330"/>
      <c r="AI1911" s="173"/>
      <c r="AJ1911" s="173"/>
      <c r="AK1911" s="173"/>
      <c r="AL1911" s="173"/>
      <c r="AM1911" s="330"/>
      <c r="AN1911" s="330"/>
      <c r="AO1911" s="194"/>
      <c r="AP1911" s="330"/>
      <c r="AQ1911" s="330"/>
    </row>
    <row r="1912" spans="2:43">
      <c r="B1912" s="330"/>
      <c r="C1912" s="330"/>
      <c r="D1912" s="330"/>
      <c r="E1912" s="330"/>
      <c r="F1912" s="330"/>
      <c r="G1912" s="330"/>
      <c r="H1912" s="330"/>
      <c r="I1912" s="330"/>
      <c r="J1912" s="330"/>
      <c r="K1912" s="196"/>
      <c r="L1912" s="1118"/>
      <c r="M1912" s="1119"/>
      <c r="N1912" s="1118"/>
      <c r="O1912" s="1119"/>
      <c r="P1912" s="184"/>
      <c r="Q1912" s="184"/>
      <c r="R1912" s="184"/>
      <c r="S1912" s="175"/>
      <c r="T1912" s="175"/>
      <c r="U1912" s="175"/>
      <c r="V1912" s="175"/>
      <c r="W1912" s="175"/>
      <c r="X1912" s="175"/>
      <c r="Y1912" s="175"/>
      <c r="Z1912" s="175"/>
      <c r="AA1912" s="175"/>
      <c r="AB1912" s="175"/>
      <c r="AC1912" s="175"/>
      <c r="AD1912" s="330"/>
      <c r="AE1912" s="330"/>
      <c r="AF1912" s="330"/>
      <c r="AG1912" s="330"/>
      <c r="AH1912" s="330"/>
      <c r="AI1912" s="173"/>
      <c r="AJ1912" s="173"/>
      <c r="AK1912" s="173"/>
      <c r="AL1912" s="173"/>
      <c r="AM1912" s="330"/>
      <c r="AN1912" s="330"/>
      <c r="AO1912" s="194"/>
      <c r="AP1912" s="330"/>
      <c r="AQ1912" s="330"/>
    </row>
    <row r="1913" spans="2:43">
      <c r="B1913" s="330"/>
      <c r="C1913" s="330"/>
      <c r="D1913" s="330"/>
      <c r="E1913" s="330"/>
      <c r="F1913" s="330"/>
      <c r="G1913" s="330"/>
      <c r="H1913" s="330"/>
      <c r="I1913" s="330"/>
      <c r="J1913" s="330"/>
      <c r="K1913" s="196"/>
      <c r="L1913" s="1118"/>
      <c r="M1913" s="1119"/>
      <c r="N1913" s="1118"/>
      <c r="O1913" s="1119"/>
      <c r="P1913" s="184"/>
      <c r="Q1913" s="184"/>
      <c r="R1913" s="184"/>
      <c r="S1913" s="175"/>
      <c r="T1913" s="175"/>
      <c r="U1913" s="175"/>
      <c r="V1913" s="175"/>
      <c r="W1913" s="175"/>
      <c r="X1913" s="175"/>
      <c r="Y1913" s="175"/>
      <c r="Z1913" s="175"/>
      <c r="AA1913" s="175"/>
      <c r="AB1913" s="175"/>
      <c r="AC1913" s="175"/>
      <c r="AD1913" s="330"/>
      <c r="AE1913" s="330"/>
      <c r="AF1913" s="330"/>
      <c r="AG1913" s="330"/>
      <c r="AH1913" s="330"/>
      <c r="AI1913" s="173"/>
      <c r="AJ1913" s="173"/>
      <c r="AK1913" s="173"/>
      <c r="AL1913" s="173"/>
      <c r="AM1913" s="330"/>
      <c r="AN1913" s="330"/>
      <c r="AO1913" s="194"/>
      <c r="AP1913" s="330"/>
      <c r="AQ1913" s="330"/>
    </row>
    <row r="1914" spans="2:43">
      <c r="B1914" s="330"/>
      <c r="C1914" s="330"/>
      <c r="D1914" s="330"/>
      <c r="E1914" s="330"/>
      <c r="F1914" s="330"/>
      <c r="G1914" s="330"/>
      <c r="H1914" s="330"/>
      <c r="I1914" s="330"/>
      <c r="J1914" s="330"/>
      <c r="K1914" s="196"/>
      <c r="L1914" s="1118"/>
      <c r="M1914" s="1119"/>
      <c r="N1914" s="1118"/>
      <c r="O1914" s="1119"/>
      <c r="P1914" s="184"/>
      <c r="Q1914" s="184"/>
      <c r="R1914" s="184"/>
      <c r="S1914" s="175"/>
      <c r="T1914" s="175"/>
      <c r="U1914" s="175"/>
      <c r="V1914" s="175"/>
      <c r="W1914" s="175"/>
      <c r="X1914" s="175"/>
      <c r="Y1914" s="175"/>
      <c r="Z1914" s="175"/>
      <c r="AA1914" s="175"/>
      <c r="AB1914" s="175"/>
      <c r="AC1914" s="175"/>
      <c r="AD1914" s="330"/>
      <c r="AE1914" s="330"/>
      <c r="AF1914" s="330"/>
      <c r="AG1914" s="330"/>
      <c r="AH1914" s="330"/>
      <c r="AI1914" s="173"/>
      <c r="AJ1914" s="173"/>
      <c r="AK1914" s="173"/>
      <c r="AL1914" s="173"/>
      <c r="AM1914" s="330"/>
      <c r="AN1914" s="330"/>
      <c r="AO1914" s="194"/>
      <c r="AP1914" s="330"/>
      <c r="AQ1914" s="330"/>
    </row>
    <row r="1915" spans="2:43">
      <c r="B1915" s="330"/>
      <c r="C1915" s="330"/>
      <c r="D1915" s="330"/>
      <c r="E1915" s="330"/>
      <c r="F1915" s="330"/>
      <c r="G1915" s="330"/>
      <c r="H1915" s="330"/>
      <c r="I1915" s="330"/>
      <c r="J1915" s="330"/>
      <c r="K1915" s="196"/>
      <c r="L1915" s="1118"/>
      <c r="M1915" s="1119"/>
      <c r="N1915" s="1118"/>
      <c r="O1915" s="1119"/>
      <c r="P1915" s="184"/>
      <c r="Q1915" s="184"/>
      <c r="R1915" s="184"/>
      <c r="S1915" s="175"/>
      <c r="T1915" s="175"/>
      <c r="U1915" s="175"/>
      <c r="V1915" s="175"/>
      <c r="W1915" s="175"/>
      <c r="X1915" s="175"/>
      <c r="Y1915" s="175"/>
      <c r="Z1915" s="175"/>
      <c r="AA1915" s="175"/>
      <c r="AB1915" s="175"/>
      <c r="AC1915" s="175"/>
      <c r="AD1915" s="330"/>
      <c r="AE1915" s="330"/>
      <c r="AF1915" s="330"/>
      <c r="AG1915" s="330"/>
      <c r="AH1915" s="330"/>
      <c r="AI1915" s="173"/>
      <c r="AJ1915" s="173"/>
      <c r="AK1915" s="173"/>
      <c r="AL1915" s="173"/>
      <c r="AM1915" s="330"/>
      <c r="AN1915" s="330"/>
      <c r="AO1915" s="194"/>
      <c r="AP1915" s="330"/>
      <c r="AQ1915" s="330"/>
    </row>
    <row r="1916" spans="2:43">
      <c r="B1916" s="330"/>
      <c r="C1916" s="330"/>
      <c r="D1916" s="330"/>
      <c r="E1916" s="330"/>
      <c r="F1916" s="330"/>
      <c r="G1916" s="330"/>
      <c r="H1916" s="330"/>
      <c r="I1916" s="330"/>
      <c r="J1916" s="330"/>
      <c r="K1916" s="196"/>
      <c r="L1916" s="1118"/>
      <c r="M1916" s="1119"/>
      <c r="N1916" s="1118"/>
      <c r="O1916" s="1119"/>
      <c r="P1916" s="184"/>
      <c r="Q1916" s="184"/>
      <c r="R1916" s="184"/>
      <c r="S1916" s="175"/>
      <c r="T1916" s="175"/>
      <c r="U1916" s="175"/>
      <c r="V1916" s="175"/>
      <c r="W1916" s="175"/>
      <c r="X1916" s="175"/>
      <c r="Y1916" s="175"/>
      <c r="Z1916" s="175"/>
      <c r="AA1916" s="175"/>
      <c r="AB1916" s="175"/>
      <c r="AC1916" s="175"/>
      <c r="AD1916" s="330"/>
      <c r="AE1916" s="330"/>
      <c r="AF1916" s="330"/>
      <c r="AG1916" s="330"/>
      <c r="AH1916" s="330"/>
      <c r="AI1916" s="173"/>
      <c r="AJ1916" s="173"/>
      <c r="AK1916" s="173"/>
      <c r="AL1916" s="173"/>
      <c r="AM1916" s="330"/>
      <c r="AN1916" s="330"/>
      <c r="AO1916" s="194"/>
      <c r="AP1916" s="330"/>
      <c r="AQ1916" s="330"/>
    </row>
    <row r="1917" spans="2:43">
      <c r="B1917" s="330"/>
      <c r="C1917" s="330"/>
      <c r="D1917" s="330"/>
      <c r="E1917" s="330"/>
      <c r="F1917" s="330"/>
      <c r="G1917" s="330"/>
      <c r="H1917" s="330"/>
      <c r="I1917" s="330"/>
      <c r="J1917" s="330"/>
      <c r="K1917" s="196"/>
      <c r="L1917" s="1118"/>
      <c r="M1917" s="1119"/>
      <c r="N1917" s="1118"/>
      <c r="O1917" s="1119"/>
      <c r="P1917" s="184"/>
      <c r="Q1917" s="184"/>
      <c r="R1917" s="184"/>
      <c r="S1917" s="175"/>
      <c r="T1917" s="175"/>
      <c r="U1917" s="175"/>
      <c r="V1917" s="175"/>
      <c r="W1917" s="175"/>
      <c r="X1917" s="175"/>
      <c r="Y1917" s="175"/>
      <c r="Z1917" s="175"/>
      <c r="AA1917" s="175"/>
      <c r="AB1917" s="175"/>
      <c r="AC1917" s="175"/>
      <c r="AD1917" s="330"/>
      <c r="AE1917" s="330"/>
      <c r="AF1917" s="330"/>
      <c r="AG1917" s="330"/>
      <c r="AH1917" s="330"/>
      <c r="AI1917" s="173"/>
      <c r="AJ1917" s="173"/>
      <c r="AK1917" s="173"/>
      <c r="AL1917" s="173"/>
      <c r="AM1917" s="330"/>
      <c r="AN1917" s="330"/>
      <c r="AO1917" s="194"/>
      <c r="AP1917" s="330"/>
      <c r="AQ1917" s="330"/>
    </row>
    <row r="1918" spans="2:43">
      <c r="B1918" s="330"/>
      <c r="C1918" s="330"/>
      <c r="D1918" s="330"/>
      <c r="E1918" s="330"/>
      <c r="F1918" s="330"/>
      <c r="G1918" s="330"/>
      <c r="H1918" s="330"/>
      <c r="I1918" s="330"/>
      <c r="J1918" s="330"/>
      <c r="K1918" s="196"/>
      <c r="L1918" s="1118"/>
      <c r="M1918" s="1119"/>
      <c r="N1918" s="1118"/>
      <c r="O1918" s="1119"/>
      <c r="P1918" s="184"/>
      <c r="Q1918" s="184"/>
      <c r="R1918" s="184"/>
      <c r="S1918" s="175"/>
      <c r="T1918" s="175"/>
      <c r="U1918" s="175"/>
      <c r="V1918" s="175"/>
      <c r="W1918" s="175"/>
      <c r="X1918" s="175"/>
      <c r="Y1918" s="175"/>
      <c r="Z1918" s="175"/>
      <c r="AA1918" s="175"/>
      <c r="AB1918" s="175"/>
      <c r="AC1918" s="175"/>
      <c r="AD1918" s="330"/>
      <c r="AE1918" s="330"/>
      <c r="AF1918" s="330"/>
      <c r="AG1918" s="330"/>
      <c r="AH1918" s="330"/>
      <c r="AI1918" s="173"/>
      <c r="AJ1918" s="173"/>
      <c r="AK1918" s="173"/>
      <c r="AL1918" s="173"/>
      <c r="AM1918" s="330"/>
      <c r="AN1918" s="330"/>
      <c r="AO1918" s="194"/>
      <c r="AP1918" s="330"/>
      <c r="AQ1918" s="330"/>
    </row>
    <row r="1919" spans="2:43">
      <c r="B1919" s="330"/>
      <c r="C1919" s="330"/>
      <c r="D1919" s="330"/>
      <c r="E1919" s="330"/>
      <c r="F1919" s="330"/>
      <c r="G1919" s="330"/>
      <c r="H1919" s="330"/>
      <c r="I1919" s="330"/>
      <c r="J1919" s="330"/>
      <c r="K1919" s="196"/>
      <c r="L1919" s="1118"/>
      <c r="M1919" s="1119"/>
      <c r="N1919" s="1118"/>
      <c r="O1919" s="1119"/>
      <c r="P1919" s="184"/>
      <c r="Q1919" s="184"/>
      <c r="R1919" s="184"/>
      <c r="S1919" s="175"/>
      <c r="T1919" s="175"/>
      <c r="U1919" s="175"/>
      <c r="V1919" s="175"/>
      <c r="W1919" s="175"/>
      <c r="X1919" s="175"/>
      <c r="Y1919" s="175"/>
      <c r="Z1919" s="175"/>
      <c r="AA1919" s="175"/>
      <c r="AB1919" s="175"/>
      <c r="AC1919" s="175"/>
      <c r="AD1919" s="330"/>
      <c r="AE1919" s="330"/>
      <c r="AF1919" s="330"/>
      <c r="AG1919" s="330"/>
      <c r="AH1919" s="330"/>
      <c r="AI1919" s="173"/>
      <c r="AJ1919" s="173"/>
      <c r="AK1919" s="173"/>
      <c r="AL1919" s="173"/>
      <c r="AM1919" s="330"/>
      <c r="AN1919" s="330"/>
      <c r="AO1919" s="194"/>
      <c r="AP1919" s="330"/>
      <c r="AQ1919" s="330"/>
    </row>
    <row r="1920" spans="2:43">
      <c r="B1920" s="330"/>
      <c r="C1920" s="330"/>
      <c r="D1920" s="330"/>
      <c r="E1920" s="330"/>
      <c r="F1920" s="330"/>
      <c r="G1920" s="330"/>
      <c r="H1920" s="330"/>
      <c r="I1920" s="330"/>
      <c r="J1920" s="330"/>
      <c r="K1920" s="196"/>
      <c r="L1920" s="1118"/>
      <c r="M1920" s="1119"/>
      <c r="N1920" s="1118"/>
      <c r="O1920" s="1119"/>
      <c r="P1920" s="184"/>
      <c r="Q1920" s="184"/>
      <c r="R1920" s="184"/>
      <c r="S1920" s="175"/>
      <c r="T1920" s="175"/>
      <c r="U1920" s="175"/>
      <c r="V1920" s="175"/>
      <c r="W1920" s="175"/>
      <c r="X1920" s="175"/>
      <c r="Y1920" s="175"/>
      <c r="Z1920" s="175"/>
      <c r="AA1920" s="175"/>
      <c r="AB1920" s="175"/>
      <c r="AC1920" s="175"/>
      <c r="AD1920" s="330"/>
      <c r="AE1920" s="330"/>
      <c r="AF1920" s="330"/>
      <c r="AG1920" s="330"/>
      <c r="AH1920" s="330"/>
      <c r="AI1920" s="173"/>
      <c r="AJ1920" s="173"/>
      <c r="AK1920" s="173"/>
      <c r="AL1920" s="173"/>
      <c r="AM1920" s="330"/>
      <c r="AN1920" s="330"/>
      <c r="AO1920" s="194"/>
      <c r="AP1920" s="330"/>
      <c r="AQ1920" s="330"/>
    </row>
    <row r="1921" spans="2:43">
      <c r="B1921" s="330"/>
      <c r="C1921" s="330"/>
      <c r="D1921" s="330"/>
      <c r="E1921" s="330"/>
      <c r="F1921" s="330"/>
      <c r="G1921" s="330"/>
      <c r="H1921" s="330"/>
      <c r="I1921" s="330"/>
      <c r="J1921" s="330"/>
      <c r="K1921" s="196"/>
      <c r="L1921" s="1118"/>
      <c r="M1921" s="1119"/>
      <c r="N1921" s="1118"/>
      <c r="O1921" s="1119"/>
      <c r="P1921" s="184"/>
      <c r="Q1921" s="184"/>
      <c r="R1921" s="184"/>
      <c r="S1921" s="175"/>
      <c r="T1921" s="175"/>
      <c r="U1921" s="175"/>
      <c r="V1921" s="175"/>
      <c r="W1921" s="175"/>
      <c r="X1921" s="175"/>
      <c r="Y1921" s="175"/>
      <c r="Z1921" s="175"/>
      <c r="AA1921" s="175"/>
      <c r="AB1921" s="175"/>
      <c r="AC1921" s="175"/>
      <c r="AD1921" s="330"/>
      <c r="AE1921" s="330"/>
      <c r="AF1921" s="330"/>
      <c r="AG1921" s="330"/>
      <c r="AH1921" s="330"/>
      <c r="AI1921" s="173"/>
      <c r="AJ1921" s="173"/>
      <c r="AK1921" s="173"/>
      <c r="AL1921" s="173"/>
      <c r="AM1921" s="330"/>
      <c r="AN1921" s="330"/>
      <c r="AO1921" s="194"/>
      <c r="AP1921" s="330"/>
      <c r="AQ1921" s="330"/>
    </row>
    <row r="1922" spans="2:43">
      <c r="B1922" s="330"/>
      <c r="C1922" s="330"/>
      <c r="D1922" s="330"/>
      <c r="E1922" s="330"/>
      <c r="F1922" s="330"/>
      <c r="G1922" s="330"/>
      <c r="H1922" s="330"/>
      <c r="I1922" s="330"/>
      <c r="J1922" s="330"/>
      <c r="K1922" s="196"/>
      <c r="L1922" s="1118"/>
      <c r="M1922" s="1119"/>
      <c r="N1922" s="1118"/>
      <c r="O1922" s="1119"/>
      <c r="P1922" s="184"/>
      <c r="Q1922" s="184"/>
      <c r="R1922" s="184"/>
      <c r="S1922" s="175"/>
      <c r="T1922" s="175"/>
      <c r="U1922" s="175"/>
      <c r="V1922" s="175"/>
      <c r="W1922" s="175"/>
      <c r="X1922" s="175"/>
      <c r="Y1922" s="175"/>
      <c r="Z1922" s="175"/>
      <c r="AA1922" s="175"/>
      <c r="AB1922" s="175"/>
      <c r="AC1922" s="175"/>
      <c r="AD1922" s="330"/>
      <c r="AE1922" s="330"/>
      <c r="AF1922" s="330"/>
      <c r="AG1922" s="330"/>
      <c r="AH1922" s="330"/>
      <c r="AI1922" s="173"/>
      <c r="AJ1922" s="173"/>
      <c r="AK1922" s="173"/>
      <c r="AL1922" s="173"/>
      <c r="AM1922" s="330"/>
      <c r="AN1922" s="330"/>
      <c r="AO1922" s="194"/>
      <c r="AP1922" s="330"/>
      <c r="AQ1922" s="330"/>
    </row>
    <row r="1923" spans="2:43">
      <c r="B1923" s="330"/>
      <c r="C1923" s="330"/>
      <c r="D1923" s="330"/>
      <c r="E1923" s="330"/>
      <c r="F1923" s="330"/>
      <c r="G1923" s="330"/>
      <c r="H1923" s="330"/>
      <c r="I1923" s="330"/>
      <c r="J1923" s="330"/>
      <c r="K1923" s="196"/>
      <c r="L1923" s="1118"/>
      <c r="M1923" s="1119"/>
      <c r="N1923" s="1118"/>
      <c r="O1923" s="1119"/>
      <c r="P1923" s="184"/>
      <c r="Q1923" s="184"/>
      <c r="R1923" s="184"/>
      <c r="S1923" s="175"/>
      <c r="T1923" s="175"/>
      <c r="U1923" s="175"/>
      <c r="V1923" s="175"/>
      <c r="W1923" s="175"/>
      <c r="X1923" s="175"/>
      <c r="Y1923" s="175"/>
      <c r="Z1923" s="175"/>
      <c r="AA1923" s="175"/>
      <c r="AB1923" s="175"/>
      <c r="AC1923" s="175"/>
      <c r="AD1923" s="330"/>
      <c r="AE1923" s="330"/>
      <c r="AF1923" s="330"/>
      <c r="AG1923" s="330"/>
      <c r="AH1923" s="330"/>
      <c r="AI1923" s="173"/>
      <c r="AJ1923" s="173"/>
      <c r="AK1923" s="173"/>
      <c r="AL1923" s="173"/>
      <c r="AM1923" s="330"/>
      <c r="AN1923" s="330"/>
      <c r="AO1923" s="194"/>
      <c r="AP1923" s="330"/>
      <c r="AQ1923" s="330"/>
    </row>
    <row r="1924" spans="2:43">
      <c r="B1924" s="330"/>
      <c r="C1924" s="330"/>
      <c r="D1924" s="330"/>
      <c r="E1924" s="330"/>
      <c r="F1924" s="330"/>
      <c r="G1924" s="330"/>
      <c r="H1924" s="330"/>
      <c r="I1924" s="330"/>
      <c r="J1924" s="330"/>
      <c r="K1924" s="196"/>
      <c r="L1924" s="1118"/>
      <c r="M1924" s="1119"/>
      <c r="N1924" s="1118"/>
      <c r="O1924" s="1119"/>
      <c r="P1924" s="184"/>
      <c r="Q1924" s="184"/>
      <c r="R1924" s="184"/>
      <c r="S1924" s="175"/>
      <c r="T1924" s="175"/>
      <c r="U1924" s="175"/>
      <c r="V1924" s="175"/>
      <c r="W1924" s="175"/>
      <c r="X1924" s="175"/>
      <c r="Y1924" s="175"/>
      <c r="Z1924" s="175"/>
      <c r="AA1924" s="175"/>
      <c r="AB1924" s="175"/>
      <c r="AC1924" s="175"/>
      <c r="AD1924" s="330"/>
      <c r="AE1924" s="330"/>
      <c r="AF1924" s="330"/>
      <c r="AG1924" s="330"/>
      <c r="AH1924" s="330"/>
      <c r="AI1924" s="173"/>
      <c r="AJ1924" s="173"/>
      <c r="AK1924" s="173"/>
      <c r="AL1924" s="173"/>
      <c r="AM1924" s="330"/>
      <c r="AN1924" s="330"/>
      <c r="AO1924" s="194"/>
      <c r="AP1924" s="330"/>
      <c r="AQ1924" s="330"/>
    </row>
    <row r="1925" spans="2:43">
      <c r="B1925" s="330"/>
      <c r="C1925" s="330"/>
      <c r="D1925" s="330"/>
      <c r="E1925" s="330"/>
      <c r="F1925" s="330"/>
      <c r="G1925" s="330"/>
      <c r="H1925" s="330"/>
      <c r="I1925" s="330"/>
      <c r="J1925" s="330"/>
      <c r="K1925" s="196"/>
      <c r="L1925" s="1118"/>
      <c r="M1925" s="1119"/>
      <c r="N1925" s="1118"/>
      <c r="O1925" s="1119"/>
      <c r="P1925" s="184"/>
      <c r="Q1925" s="184"/>
      <c r="R1925" s="184"/>
      <c r="S1925" s="175"/>
      <c r="T1925" s="175"/>
      <c r="U1925" s="175"/>
      <c r="V1925" s="175"/>
      <c r="W1925" s="175"/>
      <c r="X1925" s="175"/>
      <c r="Y1925" s="175"/>
      <c r="Z1925" s="175"/>
      <c r="AA1925" s="175"/>
      <c r="AB1925" s="175"/>
      <c r="AC1925" s="175"/>
      <c r="AD1925" s="330"/>
      <c r="AE1925" s="330"/>
      <c r="AF1925" s="330"/>
      <c r="AG1925" s="330"/>
      <c r="AH1925" s="330"/>
      <c r="AI1925" s="173"/>
      <c r="AJ1925" s="173"/>
      <c r="AK1925" s="173"/>
      <c r="AL1925" s="173"/>
      <c r="AM1925" s="330"/>
      <c r="AN1925" s="330"/>
      <c r="AO1925" s="194"/>
      <c r="AP1925" s="330"/>
      <c r="AQ1925" s="330"/>
    </row>
    <row r="1926" spans="2:43">
      <c r="B1926" s="330"/>
      <c r="C1926" s="330"/>
      <c r="D1926" s="330"/>
      <c r="E1926" s="330"/>
      <c r="F1926" s="330"/>
      <c r="G1926" s="330"/>
      <c r="H1926" s="330"/>
      <c r="I1926" s="330"/>
      <c r="J1926" s="330"/>
      <c r="K1926" s="196"/>
      <c r="L1926" s="1118"/>
      <c r="M1926" s="1119"/>
      <c r="N1926" s="1118"/>
      <c r="O1926" s="1119"/>
      <c r="P1926" s="184"/>
      <c r="Q1926" s="184"/>
      <c r="R1926" s="184"/>
      <c r="S1926" s="175"/>
      <c r="T1926" s="175"/>
      <c r="U1926" s="175"/>
      <c r="V1926" s="175"/>
      <c r="W1926" s="175"/>
      <c r="X1926" s="175"/>
      <c r="Y1926" s="175"/>
      <c r="Z1926" s="175"/>
      <c r="AA1926" s="175"/>
      <c r="AB1926" s="175"/>
      <c r="AC1926" s="175"/>
      <c r="AD1926" s="330"/>
      <c r="AE1926" s="330"/>
      <c r="AF1926" s="330"/>
      <c r="AG1926" s="330"/>
      <c r="AH1926" s="330"/>
      <c r="AI1926" s="173"/>
      <c r="AJ1926" s="173"/>
      <c r="AK1926" s="173"/>
      <c r="AL1926" s="173"/>
      <c r="AM1926" s="330"/>
      <c r="AN1926" s="330"/>
      <c r="AO1926" s="194"/>
      <c r="AP1926" s="330"/>
      <c r="AQ1926" s="330"/>
    </row>
    <row r="1927" spans="2:43">
      <c r="B1927" s="330"/>
      <c r="C1927" s="330"/>
      <c r="D1927" s="330"/>
      <c r="E1927" s="330"/>
      <c r="F1927" s="330"/>
      <c r="G1927" s="330"/>
      <c r="H1927" s="330"/>
      <c r="I1927" s="330"/>
      <c r="J1927" s="330"/>
      <c r="K1927" s="196"/>
      <c r="L1927" s="1118"/>
      <c r="M1927" s="1119"/>
      <c r="N1927" s="1118"/>
      <c r="O1927" s="1119"/>
      <c r="P1927" s="184"/>
      <c r="Q1927" s="184"/>
      <c r="R1927" s="184"/>
      <c r="S1927" s="175"/>
      <c r="T1927" s="175"/>
      <c r="U1927" s="175"/>
      <c r="V1927" s="175"/>
      <c r="W1927" s="175"/>
      <c r="X1927" s="175"/>
      <c r="Y1927" s="175"/>
      <c r="Z1927" s="175"/>
      <c r="AA1927" s="175"/>
      <c r="AB1927" s="175"/>
      <c r="AC1927" s="175"/>
      <c r="AD1927" s="330"/>
      <c r="AE1927" s="330"/>
      <c r="AF1927" s="330"/>
      <c r="AG1927" s="330"/>
      <c r="AH1927" s="330"/>
      <c r="AI1927" s="173"/>
      <c r="AJ1927" s="173"/>
      <c r="AK1927" s="173"/>
      <c r="AL1927" s="173"/>
      <c r="AM1927" s="330"/>
      <c r="AN1927" s="330"/>
      <c r="AO1927" s="194"/>
      <c r="AP1927" s="330"/>
      <c r="AQ1927" s="330"/>
    </row>
    <row r="1928" spans="2:43">
      <c r="B1928" s="330"/>
      <c r="C1928" s="330"/>
      <c r="D1928" s="330"/>
      <c r="E1928" s="330"/>
      <c r="F1928" s="330"/>
      <c r="G1928" s="330"/>
      <c r="H1928" s="330"/>
      <c r="I1928" s="330"/>
      <c r="J1928" s="330"/>
      <c r="K1928" s="196"/>
      <c r="L1928" s="1118"/>
      <c r="M1928" s="1119"/>
      <c r="N1928" s="1118"/>
      <c r="O1928" s="1119"/>
      <c r="P1928" s="184"/>
      <c r="Q1928" s="184"/>
      <c r="R1928" s="184"/>
      <c r="S1928" s="175"/>
      <c r="T1928" s="175"/>
      <c r="U1928" s="175"/>
      <c r="V1928" s="175"/>
      <c r="W1928" s="175"/>
      <c r="X1928" s="175"/>
      <c r="Y1928" s="175"/>
      <c r="Z1928" s="175"/>
      <c r="AA1928" s="175"/>
      <c r="AB1928" s="175"/>
      <c r="AC1928" s="175"/>
      <c r="AD1928" s="330"/>
      <c r="AE1928" s="330"/>
      <c r="AF1928" s="330"/>
      <c r="AG1928" s="330"/>
      <c r="AH1928" s="330"/>
      <c r="AI1928" s="173"/>
      <c r="AJ1928" s="173"/>
      <c r="AK1928" s="173"/>
      <c r="AL1928" s="173"/>
      <c r="AM1928" s="330"/>
      <c r="AN1928" s="330"/>
      <c r="AO1928" s="194"/>
      <c r="AP1928" s="330"/>
      <c r="AQ1928" s="330"/>
    </row>
    <row r="1929" spans="2:43">
      <c r="B1929" s="330"/>
      <c r="C1929" s="330"/>
      <c r="D1929" s="330"/>
      <c r="E1929" s="330"/>
      <c r="F1929" s="330"/>
      <c r="G1929" s="330"/>
      <c r="H1929" s="330"/>
      <c r="I1929" s="330"/>
      <c r="J1929" s="330"/>
      <c r="K1929" s="196"/>
      <c r="L1929" s="1118"/>
      <c r="M1929" s="1119"/>
      <c r="N1929" s="1118"/>
      <c r="O1929" s="1119"/>
      <c r="P1929" s="184"/>
      <c r="Q1929" s="184"/>
      <c r="R1929" s="184"/>
      <c r="S1929" s="175"/>
      <c r="T1929" s="175"/>
      <c r="U1929" s="175"/>
      <c r="V1929" s="175"/>
      <c r="W1929" s="175"/>
      <c r="X1929" s="175"/>
      <c r="Y1929" s="175"/>
      <c r="Z1929" s="175"/>
      <c r="AA1929" s="175"/>
      <c r="AB1929" s="175"/>
      <c r="AC1929" s="175"/>
      <c r="AD1929" s="330"/>
      <c r="AE1929" s="330"/>
      <c r="AF1929" s="330"/>
      <c r="AG1929" s="330"/>
      <c r="AH1929" s="330"/>
      <c r="AI1929" s="173"/>
      <c r="AJ1929" s="173"/>
      <c r="AK1929" s="173"/>
      <c r="AL1929" s="173"/>
      <c r="AM1929" s="330"/>
      <c r="AN1929" s="330"/>
      <c r="AO1929" s="194"/>
      <c r="AP1929" s="330"/>
      <c r="AQ1929" s="330"/>
    </row>
    <row r="1930" spans="2:43">
      <c r="B1930" s="330"/>
      <c r="C1930" s="330"/>
      <c r="D1930" s="330"/>
      <c r="E1930" s="330"/>
      <c r="F1930" s="330"/>
      <c r="G1930" s="330"/>
      <c r="H1930" s="330"/>
      <c r="I1930" s="330"/>
      <c r="J1930" s="330"/>
      <c r="K1930" s="196"/>
      <c r="L1930" s="1118"/>
      <c r="M1930" s="1119"/>
      <c r="N1930" s="1118"/>
      <c r="O1930" s="1119"/>
      <c r="P1930" s="184"/>
      <c r="Q1930" s="184"/>
      <c r="R1930" s="184"/>
      <c r="S1930" s="175"/>
      <c r="T1930" s="175"/>
      <c r="U1930" s="175"/>
      <c r="V1930" s="175"/>
      <c r="W1930" s="175"/>
      <c r="X1930" s="175"/>
      <c r="Y1930" s="175"/>
      <c r="Z1930" s="175"/>
      <c r="AA1930" s="175"/>
      <c r="AB1930" s="175"/>
      <c r="AC1930" s="175"/>
      <c r="AD1930" s="330"/>
      <c r="AE1930" s="330"/>
      <c r="AF1930" s="330"/>
      <c r="AG1930" s="330"/>
      <c r="AH1930" s="330"/>
      <c r="AI1930" s="173"/>
      <c r="AJ1930" s="173"/>
      <c r="AK1930" s="173"/>
      <c r="AL1930" s="173"/>
      <c r="AM1930" s="330"/>
      <c r="AN1930" s="330"/>
      <c r="AO1930" s="194"/>
      <c r="AP1930" s="330"/>
      <c r="AQ1930" s="330"/>
    </row>
    <row r="1931" spans="2:43">
      <c r="B1931" s="330"/>
      <c r="C1931" s="330"/>
      <c r="D1931" s="330"/>
      <c r="E1931" s="330"/>
      <c r="F1931" s="330"/>
      <c r="G1931" s="330"/>
      <c r="H1931" s="330"/>
      <c r="I1931" s="330"/>
      <c r="J1931" s="330"/>
      <c r="K1931" s="196"/>
      <c r="L1931" s="1118"/>
      <c r="M1931" s="1119"/>
      <c r="N1931" s="1118"/>
      <c r="O1931" s="1119"/>
      <c r="P1931" s="184"/>
      <c r="Q1931" s="184"/>
      <c r="R1931" s="184"/>
      <c r="S1931" s="175"/>
      <c r="T1931" s="175"/>
      <c r="U1931" s="175"/>
      <c r="V1931" s="175"/>
      <c r="W1931" s="175"/>
      <c r="X1931" s="175"/>
      <c r="Y1931" s="175"/>
      <c r="Z1931" s="175"/>
      <c r="AA1931" s="175"/>
      <c r="AB1931" s="175"/>
      <c r="AC1931" s="175"/>
      <c r="AD1931" s="330"/>
      <c r="AE1931" s="330"/>
      <c r="AF1931" s="330"/>
      <c r="AG1931" s="330"/>
      <c r="AH1931" s="330"/>
      <c r="AI1931" s="173"/>
      <c r="AJ1931" s="173"/>
      <c r="AK1931" s="173"/>
      <c r="AL1931" s="173"/>
      <c r="AM1931" s="330"/>
      <c r="AN1931" s="330"/>
      <c r="AO1931" s="194"/>
      <c r="AP1931" s="330"/>
      <c r="AQ1931" s="330"/>
    </row>
    <row r="1932" spans="2:43">
      <c r="B1932" s="330"/>
      <c r="C1932" s="330"/>
      <c r="D1932" s="330"/>
      <c r="E1932" s="330"/>
      <c r="F1932" s="330"/>
      <c r="G1932" s="330"/>
      <c r="H1932" s="330"/>
      <c r="I1932" s="330"/>
      <c r="J1932" s="330"/>
      <c r="K1932" s="196"/>
      <c r="L1932" s="1118"/>
      <c r="M1932" s="1119"/>
      <c r="N1932" s="1118"/>
      <c r="O1932" s="1119"/>
      <c r="P1932" s="184"/>
      <c r="Q1932" s="184"/>
      <c r="R1932" s="184"/>
      <c r="S1932" s="175"/>
      <c r="T1932" s="175"/>
      <c r="U1932" s="175"/>
      <c r="V1932" s="175"/>
      <c r="W1932" s="175"/>
      <c r="X1932" s="175"/>
      <c r="Y1932" s="175"/>
      <c r="Z1932" s="175"/>
      <c r="AA1932" s="175"/>
      <c r="AB1932" s="175"/>
      <c r="AC1932" s="175"/>
      <c r="AD1932" s="330"/>
      <c r="AE1932" s="330"/>
      <c r="AF1932" s="330"/>
      <c r="AG1932" s="330"/>
      <c r="AH1932" s="330"/>
      <c r="AI1932" s="173"/>
      <c r="AJ1932" s="173"/>
      <c r="AK1932" s="173"/>
      <c r="AL1932" s="173"/>
      <c r="AM1932" s="330"/>
      <c r="AN1932" s="330"/>
      <c r="AO1932" s="194"/>
      <c r="AP1932" s="330"/>
      <c r="AQ1932" s="330"/>
    </row>
    <row r="1933" spans="2:43">
      <c r="B1933" s="330"/>
      <c r="C1933" s="330"/>
      <c r="D1933" s="330"/>
      <c r="E1933" s="330"/>
      <c r="F1933" s="330"/>
      <c r="G1933" s="330"/>
      <c r="H1933" s="330"/>
      <c r="I1933" s="330"/>
      <c r="J1933" s="330"/>
      <c r="K1933" s="196"/>
      <c r="L1933" s="1118"/>
      <c r="M1933" s="1119"/>
      <c r="N1933" s="1118"/>
      <c r="O1933" s="1119"/>
      <c r="P1933" s="184"/>
      <c r="Q1933" s="184"/>
      <c r="R1933" s="184"/>
      <c r="S1933" s="175"/>
      <c r="T1933" s="175"/>
      <c r="U1933" s="175"/>
      <c r="V1933" s="175"/>
      <c r="W1933" s="175"/>
      <c r="X1933" s="175"/>
      <c r="Y1933" s="175"/>
      <c r="Z1933" s="175"/>
      <c r="AA1933" s="175"/>
      <c r="AB1933" s="175"/>
      <c r="AC1933" s="175"/>
      <c r="AD1933" s="330"/>
      <c r="AE1933" s="330"/>
      <c r="AF1933" s="330"/>
      <c r="AG1933" s="330"/>
      <c r="AH1933" s="330"/>
      <c r="AI1933" s="173"/>
      <c r="AJ1933" s="173"/>
      <c r="AK1933" s="173"/>
      <c r="AL1933" s="173"/>
      <c r="AM1933" s="330"/>
      <c r="AN1933" s="330"/>
      <c r="AO1933" s="194"/>
      <c r="AP1933" s="330"/>
      <c r="AQ1933" s="330"/>
    </row>
    <row r="1934" spans="2:43">
      <c r="B1934" s="330"/>
      <c r="C1934" s="330"/>
      <c r="D1934" s="330"/>
      <c r="E1934" s="330"/>
      <c r="F1934" s="330"/>
      <c r="G1934" s="330"/>
      <c r="H1934" s="330"/>
      <c r="I1934" s="330"/>
      <c r="J1934" s="330"/>
      <c r="K1934" s="196"/>
      <c r="L1934" s="1118"/>
      <c r="M1934" s="1119"/>
      <c r="N1934" s="1118"/>
      <c r="O1934" s="1119"/>
      <c r="P1934" s="184"/>
      <c r="Q1934" s="184"/>
      <c r="R1934" s="184"/>
      <c r="S1934" s="175"/>
      <c r="T1934" s="175"/>
      <c r="U1934" s="175"/>
      <c r="V1934" s="175"/>
      <c r="W1934" s="175"/>
      <c r="X1934" s="175"/>
      <c r="Y1934" s="175"/>
      <c r="Z1934" s="175"/>
      <c r="AA1934" s="175"/>
      <c r="AB1934" s="175"/>
      <c r="AC1934" s="175"/>
      <c r="AD1934" s="330"/>
      <c r="AE1934" s="330"/>
      <c r="AF1934" s="330"/>
      <c r="AG1934" s="330"/>
      <c r="AH1934" s="330"/>
      <c r="AI1934" s="173"/>
      <c r="AJ1934" s="173"/>
      <c r="AK1934" s="173"/>
      <c r="AL1934" s="173"/>
      <c r="AM1934" s="330"/>
      <c r="AN1934" s="330"/>
      <c r="AO1934" s="194"/>
      <c r="AP1934" s="330"/>
      <c r="AQ1934" s="330"/>
    </row>
    <row r="1935" spans="2:43">
      <c r="B1935" s="330"/>
      <c r="C1935" s="330"/>
      <c r="D1935" s="330"/>
      <c r="E1935" s="330"/>
      <c r="F1935" s="330"/>
      <c r="G1935" s="330"/>
      <c r="H1935" s="330"/>
      <c r="I1935" s="330"/>
      <c r="J1935" s="330"/>
      <c r="K1935" s="196"/>
      <c r="L1935" s="1118"/>
      <c r="M1935" s="1119"/>
      <c r="N1935" s="1118"/>
      <c r="O1935" s="1119"/>
      <c r="P1935" s="184"/>
      <c r="Q1935" s="184"/>
      <c r="R1935" s="184"/>
      <c r="S1935" s="175"/>
      <c r="T1935" s="175"/>
      <c r="U1935" s="175"/>
      <c r="V1935" s="175"/>
      <c r="W1935" s="175"/>
      <c r="X1935" s="175"/>
      <c r="Y1935" s="175"/>
      <c r="Z1935" s="175"/>
      <c r="AA1935" s="175"/>
      <c r="AB1935" s="175"/>
      <c r="AC1935" s="175"/>
      <c r="AD1935" s="330"/>
      <c r="AE1935" s="330"/>
      <c r="AF1935" s="330"/>
      <c r="AG1935" s="330"/>
      <c r="AH1935" s="330"/>
      <c r="AI1935" s="173"/>
      <c r="AJ1935" s="173"/>
      <c r="AK1935" s="173"/>
      <c r="AL1935" s="173"/>
      <c r="AM1935" s="330"/>
      <c r="AN1935" s="330"/>
      <c r="AO1935" s="194"/>
      <c r="AP1935" s="330"/>
      <c r="AQ1935" s="330"/>
    </row>
    <row r="1936" spans="2:43">
      <c r="B1936" s="330"/>
      <c r="C1936" s="330"/>
      <c r="D1936" s="330"/>
      <c r="E1936" s="330"/>
      <c r="F1936" s="330"/>
      <c r="G1936" s="330"/>
      <c r="H1936" s="330"/>
      <c r="I1936" s="330"/>
      <c r="J1936" s="330"/>
      <c r="K1936" s="196"/>
      <c r="L1936" s="1118"/>
      <c r="M1936" s="1119"/>
      <c r="N1936" s="1118"/>
      <c r="O1936" s="1119"/>
      <c r="P1936" s="184"/>
      <c r="Q1936" s="184"/>
      <c r="R1936" s="184"/>
      <c r="S1936" s="175"/>
      <c r="T1936" s="175"/>
      <c r="U1936" s="175"/>
      <c r="V1936" s="175"/>
      <c r="W1936" s="175"/>
      <c r="X1936" s="175"/>
      <c r="Y1936" s="175"/>
      <c r="Z1936" s="175"/>
      <c r="AA1936" s="175"/>
      <c r="AB1936" s="175"/>
      <c r="AC1936" s="175"/>
      <c r="AD1936" s="330"/>
      <c r="AE1936" s="330"/>
      <c r="AF1936" s="330"/>
      <c r="AG1936" s="330"/>
      <c r="AH1936" s="330"/>
      <c r="AI1936" s="173"/>
      <c r="AJ1936" s="173"/>
      <c r="AK1936" s="173"/>
      <c r="AL1936" s="173"/>
      <c r="AM1936" s="330"/>
      <c r="AN1936" s="330"/>
      <c r="AO1936" s="194"/>
      <c r="AP1936" s="330"/>
      <c r="AQ1936" s="330"/>
    </row>
    <row r="1937" spans="2:43">
      <c r="B1937" s="330"/>
      <c r="C1937" s="330"/>
      <c r="D1937" s="330"/>
      <c r="E1937" s="330"/>
      <c r="F1937" s="330"/>
      <c r="G1937" s="330"/>
      <c r="H1937" s="330"/>
      <c r="I1937" s="330"/>
      <c r="J1937" s="330"/>
      <c r="K1937" s="196"/>
      <c r="L1937" s="1118"/>
      <c r="M1937" s="1119"/>
      <c r="N1937" s="1118"/>
      <c r="O1937" s="1119"/>
      <c r="P1937" s="184"/>
      <c r="Q1937" s="184"/>
      <c r="R1937" s="184"/>
      <c r="S1937" s="175"/>
      <c r="T1937" s="175"/>
      <c r="U1937" s="175"/>
      <c r="V1937" s="175"/>
      <c r="W1937" s="175"/>
      <c r="X1937" s="175"/>
      <c r="Y1937" s="175"/>
      <c r="Z1937" s="175"/>
      <c r="AA1937" s="175"/>
      <c r="AB1937" s="175"/>
      <c r="AC1937" s="175"/>
      <c r="AD1937" s="330"/>
      <c r="AE1937" s="330"/>
      <c r="AF1937" s="330"/>
      <c r="AG1937" s="330"/>
      <c r="AH1937" s="330"/>
      <c r="AI1937" s="173"/>
      <c r="AJ1937" s="173"/>
      <c r="AK1937" s="173"/>
      <c r="AL1937" s="173"/>
      <c r="AM1937" s="330"/>
      <c r="AN1937" s="330"/>
      <c r="AO1937" s="194"/>
      <c r="AP1937" s="330"/>
      <c r="AQ1937" s="330"/>
    </row>
    <row r="1938" spans="2:43">
      <c r="B1938" s="330"/>
      <c r="C1938" s="330"/>
      <c r="D1938" s="330"/>
      <c r="E1938" s="330"/>
      <c r="F1938" s="330"/>
      <c r="G1938" s="330"/>
      <c r="H1938" s="330"/>
      <c r="I1938" s="330"/>
      <c r="J1938" s="330"/>
      <c r="K1938" s="196"/>
      <c r="L1938" s="1118"/>
      <c r="M1938" s="1119"/>
      <c r="N1938" s="1118"/>
      <c r="O1938" s="1119"/>
      <c r="P1938" s="184"/>
      <c r="Q1938" s="184"/>
      <c r="R1938" s="184"/>
      <c r="S1938" s="175"/>
      <c r="T1938" s="175"/>
      <c r="U1938" s="175"/>
      <c r="V1938" s="175"/>
      <c r="W1938" s="175"/>
      <c r="X1938" s="175"/>
      <c r="Y1938" s="175"/>
      <c r="Z1938" s="175"/>
      <c r="AA1938" s="175"/>
      <c r="AB1938" s="175"/>
      <c r="AC1938" s="175"/>
      <c r="AD1938" s="330"/>
      <c r="AE1938" s="330"/>
      <c r="AF1938" s="330"/>
      <c r="AG1938" s="330"/>
      <c r="AH1938" s="330"/>
      <c r="AI1938" s="173"/>
      <c r="AJ1938" s="173"/>
      <c r="AK1938" s="173"/>
      <c r="AL1938" s="173"/>
      <c r="AM1938" s="330"/>
      <c r="AN1938" s="330"/>
      <c r="AO1938" s="194"/>
      <c r="AP1938" s="330"/>
      <c r="AQ1938" s="330"/>
    </row>
    <row r="1939" spans="2:43">
      <c r="B1939" s="330"/>
      <c r="C1939" s="330"/>
      <c r="D1939" s="330"/>
      <c r="E1939" s="330"/>
      <c r="F1939" s="330"/>
      <c r="G1939" s="330"/>
      <c r="H1939" s="330"/>
      <c r="I1939" s="330"/>
      <c r="J1939" s="330"/>
      <c r="K1939" s="196"/>
      <c r="L1939" s="1118"/>
      <c r="M1939" s="1119"/>
      <c r="N1939" s="1118"/>
      <c r="O1939" s="1119"/>
      <c r="P1939" s="184"/>
      <c r="Q1939" s="184"/>
      <c r="R1939" s="184"/>
      <c r="S1939" s="175"/>
      <c r="T1939" s="175"/>
      <c r="U1939" s="175"/>
      <c r="V1939" s="175"/>
      <c r="W1939" s="175"/>
      <c r="X1939" s="175"/>
      <c r="Y1939" s="175"/>
      <c r="Z1939" s="175"/>
      <c r="AA1939" s="175"/>
      <c r="AB1939" s="175"/>
      <c r="AC1939" s="175"/>
      <c r="AD1939" s="330"/>
      <c r="AE1939" s="330"/>
      <c r="AF1939" s="330"/>
      <c r="AG1939" s="330"/>
      <c r="AH1939" s="330"/>
      <c r="AI1939" s="173"/>
      <c r="AJ1939" s="173"/>
      <c r="AK1939" s="173"/>
      <c r="AL1939" s="173"/>
      <c r="AM1939" s="330"/>
      <c r="AN1939" s="330"/>
      <c r="AO1939" s="194"/>
      <c r="AP1939" s="330"/>
      <c r="AQ1939" s="330"/>
    </row>
    <row r="1940" spans="2:43">
      <c r="B1940" s="330"/>
      <c r="C1940" s="330"/>
      <c r="D1940" s="330"/>
      <c r="E1940" s="330"/>
      <c r="F1940" s="330"/>
      <c r="G1940" s="330"/>
      <c r="H1940" s="330"/>
      <c r="I1940" s="330"/>
      <c r="J1940" s="330"/>
      <c r="K1940" s="196"/>
      <c r="L1940" s="1118"/>
      <c r="M1940" s="1119"/>
      <c r="N1940" s="1118"/>
      <c r="O1940" s="1119"/>
      <c r="P1940" s="184"/>
      <c r="Q1940" s="184"/>
      <c r="R1940" s="184"/>
      <c r="S1940" s="175"/>
      <c r="T1940" s="175"/>
      <c r="U1940" s="175"/>
      <c r="V1940" s="175"/>
      <c r="W1940" s="175"/>
      <c r="X1940" s="175"/>
      <c r="Y1940" s="175"/>
      <c r="Z1940" s="175"/>
      <c r="AA1940" s="175"/>
      <c r="AB1940" s="175"/>
      <c r="AC1940" s="175"/>
      <c r="AD1940" s="330"/>
      <c r="AE1940" s="330"/>
      <c r="AF1940" s="330"/>
      <c r="AG1940" s="330"/>
      <c r="AH1940" s="330"/>
      <c r="AI1940" s="173"/>
      <c r="AJ1940" s="173"/>
      <c r="AK1940" s="173"/>
      <c r="AL1940" s="173"/>
      <c r="AM1940" s="330"/>
      <c r="AN1940" s="330"/>
      <c r="AO1940" s="194"/>
      <c r="AP1940" s="330"/>
      <c r="AQ1940" s="330"/>
    </row>
    <row r="1941" spans="2:43">
      <c r="B1941" s="330"/>
      <c r="C1941" s="330"/>
      <c r="D1941" s="330"/>
      <c r="E1941" s="330"/>
      <c r="F1941" s="330"/>
      <c r="G1941" s="330"/>
      <c r="H1941" s="330"/>
      <c r="I1941" s="330"/>
      <c r="J1941" s="330"/>
      <c r="K1941" s="196"/>
      <c r="L1941" s="1118"/>
      <c r="M1941" s="1119"/>
      <c r="N1941" s="1118"/>
      <c r="O1941" s="1119"/>
      <c r="P1941" s="184"/>
      <c r="Q1941" s="184"/>
      <c r="R1941" s="184"/>
      <c r="S1941" s="175"/>
      <c r="T1941" s="175"/>
      <c r="U1941" s="175"/>
      <c r="V1941" s="175"/>
      <c r="W1941" s="175"/>
      <c r="X1941" s="175"/>
      <c r="Y1941" s="175"/>
      <c r="Z1941" s="175"/>
      <c r="AA1941" s="175"/>
      <c r="AB1941" s="175"/>
      <c r="AC1941" s="175"/>
      <c r="AD1941" s="330"/>
      <c r="AE1941" s="330"/>
      <c r="AF1941" s="330"/>
      <c r="AG1941" s="330"/>
      <c r="AH1941" s="330"/>
      <c r="AI1941" s="173"/>
      <c r="AJ1941" s="173"/>
      <c r="AK1941" s="173"/>
      <c r="AL1941" s="173"/>
      <c r="AM1941" s="330"/>
      <c r="AN1941" s="330"/>
      <c r="AO1941" s="194"/>
      <c r="AP1941" s="330"/>
      <c r="AQ1941" s="330"/>
    </row>
    <row r="1942" spans="2:43">
      <c r="B1942" s="330"/>
      <c r="C1942" s="330"/>
      <c r="D1942" s="330"/>
      <c r="E1942" s="330"/>
      <c r="F1942" s="330"/>
      <c r="G1942" s="330"/>
      <c r="H1942" s="330"/>
      <c r="I1942" s="330"/>
      <c r="J1942" s="330"/>
      <c r="K1942" s="196"/>
      <c r="L1942" s="1118"/>
      <c r="M1942" s="1119"/>
      <c r="N1942" s="1118"/>
      <c r="O1942" s="1119"/>
      <c r="P1942" s="184"/>
      <c r="Q1942" s="184"/>
      <c r="R1942" s="184"/>
      <c r="S1942" s="175"/>
      <c r="T1942" s="175"/>
      <c r="U1942" s="175"/>
      <c r="V1942" s="175"/>
      <c r="W1942" s="175"/>
      <c r="X1942" s="175"/>
      <c r="Y1942" s="175"/>
      <c r="Z1942" s="175"/>
      <c r="AA1942" s="175"/>
      <c r="AB1942" s="175"/>
      <c r="AC1942" s="175"/>
      <c r="AD1942" s="330"/>
      <c r="AE1942" s="330"/>
      <c r="AF1942" s="330"/>
      <c r="AG1942" s="330"/>
      <c r="AH1942" s="330"/>
      <c r="AI1942" s="173"/>
      <c r="AJ1942" s="173"/>
      <c r="AK1942" s="173"/>
      <c r="AL1942" s="173"/>
      <c r="AM1942" s="330"/>
      <c r="AN1942" s="330"/>
      <c r="AO1942" s="194"/>
      <c r="AP1942" s="330"/>
      <c r="AQ1942" s="330"/>
    </row>
    <row r="1943" spans="2:43">
      <c r="B1943" s="330"/>
      <c r="C1943" s="330"/>
      <c r="D1943" s="330"/>
      <c r="E1943" s="330"/>
      <c r="F1943" s="330"/>
      <c r="G1943" s="330"/>
      <c r="H1943" s="330"/>
      <c r="I1943" s="330"/>
      <c r="J1943" s="330"/>
      <c r="K1943" s="196"/>
      <c r="L1943" s="1118"/>
      <c r="M1943" s="1119"/>
      <c r="N1943" s="1118"/>
      <c r="O1943" s="1119"/>
      <c r="P1943" s="184"/>
      <c r="Q1943" s="184"/>
      <c r="R1943" s="184"/>
      <c r="S1943" s="175"/>
      <c r="T1943" s="175"/>
      <c r="U1943" s="175"/>
      <c r="V1943" s="175"/>
      <c r="W1943" s="175"/>
      <c r="X1943" s="175"/>
      <c r="Y1943" s="175"/>
      <c r="Z1943" s="175"/>
      <c r="AA1943" s="175"/>
      <c r="AB1943" s="175"/>
      <c r="AC1943" s="175"/>
      <c r="AD1943" s="330"/>
      <c r="AE1943" s="330"/>
      <c r="AF1943" s="330"/>
      <c r="AG1943" s="330"/>
      <c r="AH1943" s="330"/>
      <c r="AI1943" s="173"/>
      <c r="AJ1943" s="173"/>
      <c r="AK1943" s="173"/>
      <c r="AL1943" s="173"/>
      <c r="AM1943" s="330"/>
      <c r="AN1943" s="330"/>
      <c r="AO1943" s="194"/>
      <c r="AP1943" s="330"/>
      <c r="AQ1943" s="330"/>
    </row>
    <row r="1944" spans="2:43">
      <c r="B1944" s="330"/>
      <c r="C1944" s="330"/>
      <c r="D1944" s="330"/>
      <c r="E1944" s="330"/>
      <c r="F1944" s="330"/>
      <c r="G1944" s="330"/>
      <c r="H1944" s="330"/>
      <c r="I1944" s="330"/>
      <c r="J1944" s="330"/>
      <c r="K1944" s="196"/>
      <c r="L1944" s="1118"/>
      <c r="M1944" s="1119"/>
      <c r="N1944" s="1118"/>
      <c r="O1944" s="1119"/>
      <c r="P1944" s="184"/>
      <c r="Q1944" s="184"/>
      <c r="R1944" s="184"/>
      <c r="S1944" s="175"/>
      <c r="T1944" s="175"/>
      <c r="U1944" s="175"/>
      <c r="V1944" s="175"/>
      <c r="W1944" s="175"/>
      <c r="X1944" s="175"/>
      <c r="Y1944" s="175"/>
      <c r="Z1944" s="175"/>
      <c r="AA1944" s="175"/>
      <c r="AB1944" s="175"/>
      <c r="AC1944" s="175"/>
      <c r="AD1944" s="330"/>
      <c r="AE1944" s="330"/>
      <c r="AF1944" s="330"/>
      <c r="AG1944" s="330"/>
      <c r="AH1944" s="330"/>
      <c r="AI1944" s="173"/>
      <c r="AJ1944" s="173"/>
      <c r="AK1944" s="173"/>
      <c r="AL1944" s="173"/>
      <c r="AM1944" s="330"/>
      <c r="AN1944" s="330"/>
      <c r="AO1944" s="194"/>
      <c r="AP1944" s="330"/>
      <c r="AQ1944" s="330"/>
    </row>
    <row r="1945" spans="2:43">
      <c r="B1945" s="330"/>
      <c r="C1945" s="330"/>
      <c r="D1945" s="330"/>
      <c r="E1945" s="330"/>
      <c r="F1945" s="330"/>
      <c r="G1945" s="330"/>
      <c r="H1945" s="330"/>
      <c r="I1945" s="330"/>
      <c r="J1945" s="330"/>
      <c r="K1945" s="196"/>
      <c r="L1945" s="1118"/>
      <c r="M1945" s="1119"/>
      <c r="N1945" s="1118"/>
      <c r="O1945" s="1119"/>
      <c r="P1945" s="184"/>
      <c r="Q1945" s="184"/>
      <c r="R1945" s="184"/>
      <c r="S1945" s="175"/>
      <c r="T1945" s="175"/>
      <c r="U1945" s="175"/>
      <c r="V1945" s="175"/>
      <c r="W1945" s="175"/>
      <c r="X1945" s="175"/>
      <c r="Y1945" s="175"/>
      <c r="Z1945" s="175"/>
      <c r="AA1945" s="175"/>
      <c r="AB1945" s="175"/>
      <c r="AC1945" s="175"/>
      <c r="AD1945" s="330"/>
      <c r="AE1945" s="330"/>
      <c r="AF1945" s="330"/>
      <c r="AG1945" s="330"/>
      <c r="AH1945" s="330"/>
      <c r="AI1945" s="173"/>
      <c r="AJ1945" s="173"/>
      <c r="AK1945" s="173"/>
      <c r="AL1945" s="173"/>
      <c r="AM1945" s="330"/>
      <c r="AN1945" s="330"/>
      <c r="AO1945" s="194"/>
      <c r="AP1945" s="330"/>
      <c r="AQ1945" s="330"/>
    </row>
    <row r="1946" spans="2:43">
      <c r="B1946" s="330"/>
      <c r="C1946" s="330"/>
      <c r="D1946" s="330"/>
      <c r="E1946" s="330"/>
      <c r="F1946" s="330"/>
      <c r="G1946" s="330"/>
      <c r="H1946" s="330"/>
      <c r="I1946" s="330"/>
      <c r="J1946" s="330"/>
      <c r="K1946" s="196"/>
      <c r="L1946" s="1118"/>
      <c r="M1946" s="1119"/>
      <c r="N1946" s="1118"/>
      <c r="O1946" s="1119"/>
      <c r="P1946" s="184"/>
      <c r="Q1946" s="184"/>
      <c r="R1946" s="184"/>
      <c r="S1946" s="175"/>
      <c r="T1946" s="175"/>
      <c r="U1946" s="175"/>
      <c r="V1946" s="175"/>
      <c r="W1946" s="175"/>
      <c r="X1946" s="175"/>
      <c r="Y1946" s="175"/>
      <c r="Z1946" s="175"/>
      <c r="AA1946" s="175"/>
      <c r="AB1946" s="175"/>
      <c r="AC1946" s="175"/>
      <c r="AD1946" s="330"/>
      <c r="AE1946" s="330"/>
      <c r="AF1946" s="330"/>
      <c r="AG1946" s="330"/>
      <c r="AH1946" s="330"/>
      <c r="AI1946" s="173"/>
      <c r="AJ1946" s="173"/>
      <c r="AK1946" s="173"/>
      <c r="AL1946" s="173"/>
      <c r="AM1946" s="330"/>
      <c r="AN1946" s="330"/>
      <c r="AO1946" s="194"/>
      <c r="AP1946" s="330"/>
      <c r="AQ1946" s="330"/>
    </row>
    <row r="1947" spans="2:43">
      <c r="B1947" s="330"/>
      <c r="C1947" s="330"/>
      <c r="D1947" s="330"/>
      <c r="E1947" s="330"/>
      <c r="F1947" s="330"/>
      <c r="G1947" s="330"/>
      <c r="H1947" s="330"/>
      <c r="I1947" s="330"/>
      <c r="J1947" s="330"/>
      <c r="K1947" s="196"/>
      <c r="L1947" s="1118"/>
      <c r="M1947" s="1119"/>
      <c r="N1947" s="1118"/>
      <c r="O1947" s="1119"/>
      <c r="P1947" s="184"/>
      <c r="Q1947" s="184"/>
      <c r="R1947" s="184"/>
      <c r="S1947" s="175"/>
      <c r="T1947" s="175"/>
      <c r="U1947" s="175"/>
      <c r="V1947" s="175"/>
      <c r="W1947" s="175"/>
      <c r="X1947" s="175"/>
      <c r="Y1947" s="175"/>
      <c r="Z1947" s="175"/>
      <c r="AA1947" s="175"/>
      <c r="AB1947" s="175"/>
      <c r="AC1947" s="175"/>
      <c r="AD1947" s="330"/>
      <c r="AE1947" s="330"/>
      <c r="AF1947" s="330"/>
      <c r="AG1947" s="330"/>
      <c r="AH1947" s="330"/>
      <c r="AI1947" s="173"/>
      <c r="AJ1947" s="173"/>
      <c r="AK1947" s="173"/>
      <c r="AL1947" s="173"/>
      <c r="AM1947" s="330"/>
      <c r="AN1947" s="330"/>
      <c r="AO1947" s="194"/>
      <c r="AP1947" s="330"/>
      <c r="AQ1947" s="330"/>
    </row>
    <row r="1948" spans="2:43">
      <c r="B1948" s="330"/>
      <c r="C1948" s="330"/>
      <c r="D1948" s="330"/>
      <c r="E1948" s="330"/>
      <c r="F1948" s="330"/>
      <c r="G1948" s="330"/>
      <c r="H1948" s="330"/>
      <c r="I1948" s="330"/>
      <c r="J1948" s="330"/>
      <c r="K1948" s="196"/>
      <c r="L1948" s="1118"/>
      <c r="M1948" s="1119"/>
      <c r="N1948" s="1118"/>
      <c r="O1948" s="1119"/>
      <c r="P1948" s="184"/>
      <c r="Q1948" s="184"/>
      <c r="R1948" s="184"/>
      <c r="S1948" s="175"/>
      <c r="T1948" s="175"/>
      <c r="U1948" s="175"/>
      <c r="V1948" s="175"/>
      <c r="W1948" s="175"/>
      <c r="X1948" s="175"/>
      <c r="Y1948" s="175"/>
      <c r="Z1948" s="175"/>
      <c r="AA1948" s="175"/>
      <c r="AB1948" s="175"/>
      <c r="AC1948" s="175"/>
      <c r="AD1948" s="330"/>
      <c r="AE1948" s="330"/>
      <c r="AF1948" s="330"/>
      <c r="AG1948" s="330"/>
      <c r="AH1948" s="330"/>
      <c r="AI1948" s="173"/>
      <c r="AJ1948" s="173"/>
      <c r="AK1948" s="173"/>
      <c r="AL1948" s="173"/>
      <c r="AM1948" s="330"/>
      <c r="AN1948" s="330"/>
      <c r="AO1948" s="194"/>
      <c r="AP1948" s="330"/>
      <c r="AQ1948" s="330"/>
    </row>
    <row r="1949" spans="2:43">
      <c r="B1949" s="330"/>
      <c r="C1949" s="330"/>
      <c r="D1949" s="330"/>
      <c r="E1949" s="330"/>
      <c r="F1949" s="330"/>
      <c r="G1949" s="330"/>
      <c r="H1949" s="330"/>
      <c r="I1949" s="330"/>
      <c r="J1949" s="330"/>
      <c r="K1949" s="196"/>
      <c r="L1949" s="1118"/>
      <c r="M1949" s="1119"/>
      <c r="N1949" s="1118"/>
      <c r="O1949" s="1119"/>
      <c r="P1949" s="184"/>
      <c r="Q1949" s="184"/>
      <c r="R1949" s="184"/>
      <c r="S1949" s="175"/>
      <c r="T1949" s="175"/>
      <c r="U1949" s="175"/>
      <c r="V1949" s="175"/>
      <c r="W1949" s="175"/>
      <c r="X1949" s="175"/>
      <c r="Y1949" s="175"/>
      <c r="Z1949" s="175"/>
      <c r="AA1949" s="175"/>
      <c r="AB1949" s="175"/>
      <c r="AC1949" s="175"/>
      <c r="AD1949" s="330"/>
      <c r="AE1949" s="330"/>
      <c r="AF1949" s="330"/>
      <c r="AG1949" s="330"/>
      <c r="AH1949" s="330"/>
      <c r="AI1949" s="173"/>
      <c r="AJ1949" s="173"/>
      <c r="AK1949" s="173"/>
      <c r="AL1949" s="173"/>
      <c r="AM1949" s="330"/>
      <c r="AN1949" s="330"/>
      <c r="AO1949" s="194"/>
      <c r="AP1949" s="330"/>
      <c r="AQ1949" s="330"/>
    </row>
    <row r="1950" spans="2:43">
      <c r="B1950" s="330"/>
      <c r="C1950" s="330"/>
      <c r="D1950" s="330"/>
      <c r="E1950" s="330"/>
      <c r="F1950" s="330"/>
      <c r="G1950" s="330"/>
      <c r="H1950" s="330"/>
      <c r="I1950" s="330"/>
      <c r="J1950" s="330"/>
      <c r="K1950" s="196"/>
      <c r="L1950" s="1118"/>
      <c r="M1950" s="1119"/>
      <c r="N1950" s="1118"/>
      <c r="O1950" s="1119"/>
      <c r="P1950" s="184"/>
      <c r="Q1950" s="184"/>
      <c r="R1950" s="184"/>
      <c r="S1950" s="175"/>
      <c r="T1950" s="175"/>
      <c r="U1950" s="175"/>
      <c r="V1950" s="175"/>
      <c r="W1950" s="175"/>
      <c r="X1950" s="175"/>
      <c r="Y1950" s="175"/>
      <c r="Z1950" s="175"/>
      <c r="AA1950" s="175"/>
      <c r="AB1950" s="175"/>
      <c r="AC1950" s="175"/>
      <c r="AD1950" s="330"/>
      <c r="AE1950" s="330"/>
      <c r="AF1950" s="330"/>
      <c r="AG1950" s="330"/>
      <c r="AH1950" s="330"/>
      <c r="AI1950" s="173"/>
      <c r="AJ1950" s="173"/>
      <c r="AK1950" s="173"/>
      <c r="AL1950" s="173"/>
      <c r="AM1950" s="330"/>
      <c r="AN1950" s="330"/>
      <c r="AO1950" s="194"/>
      <c r="AP1950" s="330"/>
      <c r="AQ1950" s="330"/>
    </row>
    <row r="1951" spans="2:43">
      <c r="B1951" s="330"/>
      <c r="C1951" s="330"/>
      <c r="D1951" s="330"/>
      <c r="E1951" s="330"/>
      <c r="F1951" s="330"/>
      <c r="G1951" s="330"/>
      <c r="H1951" s="330"/>
      <c r="I1951" s="330"/>
      <c r="J1951" s="330"/>
      <c r="K1951" s="196"/>
      <c r="L1951" s="1118"/>
      <c r="M1951" s="1119"/>
      <c r="N1951" s="1118"/>
      <c r="O1951" s="1119"/>
      <c r="P1951" s="184"/>
      <c r="Q1951" s="184"/>
      <c r="R1951" s="184"/>
      <c r="S1951" s="175"/>
      <c r="T1951" s="175"/>
      <c r="U1951" s="175"/>
      <c r="V1951" s="175"/>
      <c r="W1951" s="175"/>
      <c r="X1951" s="175"/>
      <c r="Y1951" s="175"/>
      <c r="Z1951" s="175"/>
      <c r="AA1951" s="175"/>
      <c r="AB1951" s="175"/>
      <c r="AC1951" s="175"/>
      <c r="AD1951" s="330"/>
      <c r="AE1951" s="330"/>
      <c r="AF1951" s="330"/>
      <c r="AG1951" s="330"/>
      <c r="AH1951" s="330"/>
      <c r="AI1951" s="173"/>
      <c r="AJ1951" s="173"/>
      <c r="AK1951" s="173"/>
      <c r="AL1951" s="173"/>
      <c r="AM1951" s="330"/>
      <c r="AN1951" s="330"/>
      <c r="AO1951" s="194"/>
      <c r="AP1951" s="330"/>
      <c r="AQ1951" s="330"/>
    </row>
    <row r="1952" spans="2:43">
      <c r="B1952" s="330"/>
      <c r="C1952" s="330"/>
      <c r="D1952" s="330"/>
      <c r="E1952" s="330"/>
      <c r="F1952" s="330"/>
      <c r="G1952" s="330"/>
      <c r="H1952" s="330"/>
      <c r="I1952" s="330"/>
      <c r="J1952" s="330"/>
      <c r="K1952" s="196"/>
      <c r="L1952" s="1118"/>
      <c r="M1952" s="1119"/>
      <c r="N1952" s="1118"/>
      <c r="O1952" s="1119"/>
      <c r="P1952" s="184"/>
      <c r="Q1952" s="184"/>
      <c r="R1952" s="184"/>
      <c r="S1952" s="175"/>
      <c r="T1952" s="175"/>
      <c r="U1952" s="175"/>
      <c r="V1952" s="175"/>
      <c r="W1952" s="175"/>
      <c r="X1952" s="175"/>
      <c r="Y1952" s="175"/>
      <c r="Z1952" s="175"/>
      <c r="AA1952" s="175"/>
      <c r="AB1952" s="175"/>
      <c r="AC1952" s="175"/>
      <c r="AD1952" s="330"/>
      <c r="AE1952" s="330"/>
      <c r="AF1952" s="330"/>
      <c r="AG1952" s="330"/>
      <c r="AH1952" s="330"/>
      <c r="AI1952" s="173"/>
      <c r="AJ1952" s="173"/>
      <c r="AK1952" s="173"/>
      <c r="AL1952" s="173"/>
      <c r="AM1952" s="330"/>
      <c r="AN1952" s="330"/>
      <c r="AO1952" s="194"/>
      <c r="AP1952" s="330"/>
      <c r="AQ1952" s="330"/>
    </row>
    <row r="1953" spans="2:43">
      <c r="B1953" s="330"/>
      <c r="C1953" s="330"/>
      <c r="D1953" s="330"/>
      <c r="E1953" s="330"/>
      <c r="F1953" s="330"/>
      <c r="G1953" s="330"/>
      <c r="H1953" s="330"/>
      <c r="I1953" s="330"/>
      <c r="J1953" s="330"/>
      <c r="K1953" s="196"/>
      <c r="L1953" s="1118"/>
      <c r="M1953" s="1119"/>
      <c r="N1953" s="1118"/>
      <c r="O1953" s="1119"/>
      <c r="P1953" s="184"/>
      <c r="Q1953" s="184"/>
      <c r="R1953" s="184"/>
      <c r="S1953" s="175"/>
      <c r="T1953" s="175"/>
      <c r="U1953" s="175"/>
      <c r="V1953" s="175"/>
      <c r="W1953" s="175"/>
      <c r="X1953" s="175"/>
      <c r="Y1953" s="175"/>
      <c r="Z1953" s="175"/>
      <c r="AA1953" s="175"/>
      <c r="AB1953" s="175"/>
      <c r="AC1953" s="175"/>
      <c r="AD1953" s="330"/>
      <c r="AE1953" s="330"/>
      <c r="AF1953" s="330"/>
      <c r="AG1953" s="330"/>
      <c r="AH1953" s="330"/>
      <c r="AI1953" s="173"/>
      <c r="AJ1953" s="173"/>
      <c r="AK1953" s="173"/>
      <c r="AL1953" s="173"/>
      <c r="AM1953" s="330"/>
      <c r="AN1953" s="330"/>
      <c r="AO1953" s="194"/>
      <c r="AP1953" s="330"/>
      <c r="AQ1953" s="330"/>
    </row>
    <row r="1954" spans="2:43">
      <c r="B1954" s="330"/>
      <c r="C1954" s="330"/>
      <c r="D1954" s="330"/>
      <c r="E1954" s="330"/>
      <c r="F1954" s="330"/>
      <c r="G1954" s="330"/>
      <c r="H1954" s="330"/>
      <c r="I1954" s="330"/>
      <c r="J1954" s="330"/>
      <c r="K1954" s="196"/>
      <c r="L1954" s="1118"/>
      <c r="M1954" s="1119"/>
      <c r="N1954" s="1118"/>
      <c r="O1954" s="1119"/>
      <c r="P1954" s="184"/>
      <c r="Q1954" s="184"/>
      <c r="R1954" s="184"/>
      <c r="S1954" s="175"/>
      <c r="T1954" s="175"/>
      <c r="U1954" s="175"/>
      <c r="V1954" s="175"/>
      <c r="W1954" s="175"/>
      <c r="X1954" s="175"/>
      <c r="Y1954" s="175"/>
      <c r="Z1954" s="175"/>
      <c r="AA1954" s="175"/>
      <c r="AB1954" s="175"/>
      <c r="AC1954" s="175"/>
      <c r="AD1954" s="330"/>
      <c r="AE1954" s="330"/>
      <c r="AF1954" s="330"/>
      <c r="AG1954" s="330"/>
      <c r="AH1954" s="330"/>
      <c r="AI1954" s="173"/>
      <c r="AJ1954" s="173"/>
      <c r="AK1954" s="173"/>
      <c r="AL1954" s="173"/>
      <c r="AM1954" s="330"/>
      <c r="AN1954" s="330"/>
      <c r="AO1954" s="194"/>
      <c r="AP1954" s="330"/>
      <c r="AQ1954" s="330"/>
    </row>
    <row r="1955" spans="2:43">
      <c r="B1955" s="330"/>
      <c r="C1955" s="330"/>
      <c r="D1955" s="330"/>
      <c r="E1955" s="330"/>
      <c r="F1955" s="330"/>
      <c r="G1955" s="330"/>
      <c r="H1955" s="330"/>
      <c r="I1955" s="330"/>
      <c r="J1955" s="330"/>
      <c r="K1955" s="196"/>
      <c r="L1955" s="1118"/>
      <c r="M1955" s="1119"/>
      <c r="N1955" s="1118"/>
      <c r="O1955" s="1119"/>
      <c r="P1955" s="184"/>
      <c r="Q1955" s="184"/>
      <c r="R1955" s="184"/>
      <c r="S1955" s="175"/>
      <c r="T1955" s="175"/>
      <c r="U1955" s="175"/>
      <c r="V1955" s="175"/>
      <c r="W1955" s="175"/>
      <c r="X1955" s="175"/>
      <c r="Y1955" s="175"/>
      <c r="Z1955" s="175"/>
      <c r="AA1955" s="175"/>
      <c r="AB1955" s="175"/>
      <c r="AC1955" s="175"/>
      <c r="AD1955" s="330"/>
      <c r="AE1955" s="330"/>
      <c r="AF1955" s="330"/>
      <c r="AG1955" s="330"/>
      <c r="AH1955" s="330"/>
      <c r="AI1955" s="173"/>
      <c r="AJ1955" s="173"/>
      <c r="AK1955" s="173"/>
      <c r="AL1955" s="173"/>
      <c r="AM1955" s="330"/>
      <c r="AN1955" s="330"/>
      <c r="AO1955" s="194"/>
      <c r="AP1955" s="330"/>
      <c r="AQ1955" s="330"/>
    </row>
    <row r="1956" spans="2:43">
      <c r="B1956" s="330"/>
      <c r="C1956" s="330"/>
      <c r="D1956" s="330"/>
      <c r="E1956" s="330"/>
      <c r="F1956" s="330"/>
      <c r="G1956" s="330"/>
      <c r="H1956" s="330"/>
      <c r="I1956" s="330"/>
      <c r="J1956" s="330"/>
      <c r="K1956" s="196"/>
      <c r="L1956" s="1118"/>
      <c r="M1956" s="1119"/>
      <c r="N1956" s="1118"/>
      <c r="O1956" s="1119"/>
      <c r="P1956" s="184"/>
      <c r="Q1956" s="184"/>
      <c r="R1956" s="184"/>
      <c r="S1956" s="175"/>
      <c r="T1956" s="175"/>
      <c r="U1956" s="175"/>
      <c r="V1956" s="175"/>
      <c r="W1956" s="175"/>
      <c r="X1956" s="175"/>
      <c r="Y1956" s="175"/>
      <c r="Z1956" s="175"/>
      <c r="AA1956" s="175"/>
      <c r="AB1956" s="175"/>
      <c r="AC1956" s="175"/>
      <c r="AD1956" s="330"/>
      <c r="AE1956" s="330"/>
      <c r="AF1956" s="330"/>
      <c r="AG1956" s="330"/>
      <c r="AH1956" s="330"/>
      <c r="AI1956" s="173"/>
      <c r="AJ1956" s="173"/>
      <c r="AK1956" s="173"/>
      <c r="AL1956" s="173"/>
      <c r="AM1956" s="330"/>
      <c r="AN1956" s="330"/>
      <c r="AO1956" s="194"/>
      <c r="AP1956" s="330"/>
      <c r="AQ1956" s="330"/>
    </row>
    <row r="1957" spans="2:43">
      <c r="B1957" s="330"/>
      <c r="C1957" s="330"/>
      <c r="D1957" s="330"/>
      <c r="E1957" s="330"/>
      <c r="F1957" s="330"/>
      <c r="G1957" s="330"/>
      <c r="H1957" s="330"/>
      <c r="I1957" s="330"/>
      <c r="J1957" s="330"/>
      <c r="K1957" s="196"/>
      <c r="L1957" s="1118"/>
      <c r="M1957" s="1119"/>
      <c r="N1957" s="1118"/>
      <c r="O1957" s="1119"/>
      <c r="P1957" s="184"/>
      <c r="Q1957" s="184"/>
      <c r="R1957" s="184"/>
      <c r="S1957" s="175"/>
      <c r="T1957" s="175"/>
      <c r="U1957" s="175"/>
      <c r="V1957" s="175"/>
      <c r="W1957" s="175"/>
      <c r="X1957" s="175"/>
      <c r="Y1957" s="175"/>
      <c r="Z1957" s="175"/>
      <c r="AA1957" s="175"/>
      <c r="AB1957" s="175"/>
      <c r="AC1957" s="175"/>
      <c r="AD1957" s="330"/>
      <c r="AE1957" s="330"/>
      <c r="AF1957" s="330"/>
      <c r="AG1957" s="330"/>
      <c r="AH1957" s="330"/>
      <c r="AI1957" s="173"/>
      <c r="AJ1957" s="173"/>
      <c r="AK1957" s="173"/>
      <c r="AL1957" s="173"/>
      <c r="AM1957" s="330"/>
      <c r="AN1957" s="330"/>
      <c r="AO1957" s="194"/>
      <c r="AP1957" s="330"/>
      <c r="AQ1957" s="330"/>
    </row>
    <row r="1958" spans="2:43">
      <c r="B1958" s="330"/>
      <c r="C1958" s="330"/>
      <c r="D1958" s="330"/>
      <c r="E1958" s="330"/>
      <c r="F1958" s="330"/>
      <c r="G1958" s="330"/>
      <c r="H1958" s="330"/>
      <c r="I1958" s="330"/>
      <c r="J1958" s="330"/>
      <c r="K1958" s="196"/>
      <c r="L1958" s="1118"/>
      <c r="M1958" s="1119"/>
      <c r="N1958" s="1118"/>
      <c r="O1958" s="1119"/>
      <c r="P1958" s="184"/>
      <c r="Q1958" s="184"/>
      <c r="R1958" s="184"/>
      <c r="S1958" s="175"/>
      <c r="T1958" s="175"/>
      <c r="U1958" s="175"/>
      <c r="V1958" s="175"/>
      <c r="W1958" s="175"/>
      <c r="X1958" s="175"/>
      <c r="Y1958" s="175"/>
      <c r="Z1958" s="175"/>
      <c r="AA1958" s="175"/>
      <c r="AB1958" s="175"/>
      <c r="AC1958" s="175"/>
      <c r="AD1958" s="330"/>
      <c r="AE1958" s="330"/>
      <c r="AF1958" s="330"/>
      <c r="AG1958" s="330"/>
      <c r="AH1958" s="330"/>
      <c r="AI1958" s="173"/>
      <c r="AJ1958" s="173"/>
      <c r="AK1958" s="173"/>
      <c r="AL1958" s="173"/>
      <c r="AM1958" s="330"/>
      <c r="AN1958" s="330"/>
      <c r="AO1958" s="194"/>
      <c r="AP1958" s="330"/>
      <c r="AQ1958" s="330"/>
    </row>
    <row r="1959" spans="2:43">
      <c r="B1959" s="330"/>
      <c r="C1959" s="330"/>
      <c r="D1959" s="330"/>
      <c r="E1959" s="330"/>
      <c r="F1959" s="330"/>
      <c r="G1959" s="330"/>
      <c r="H1959" s="330"/>
      <c r="I1959" s="330"/>
      <c r="J1959" s="330"/>
      <c r="K1959" s="196"/>
      <c r="L1959" s="1118"/>
      <c r="M1959" s="1119"/>
      <c r="N1959" s="1118"/>
      <c r="O1959" s="1119"/>
      <c r="P1959" s="184"/>
      <c r="Q1959" s="184"/>
      <c r="R1959" s="184"/>
      <c r="S1959" s="175"/>
      <c r="T1959" s="175"/>
      <c r="U1959" s="175"/>
      <c r="V1959" s="175"/>
      <c r="W1959" s="175"/>
      <c r="X1959" s="175"/>
      <c r="Y1959" s="175"/>
      <c r="Z1959" s="175"/>
      <c r="AA1959" s="175"/>
      <c r="AB1959" s="175"/>
      <c r="AC1959" s="175"/>
      <c r="AD1959" s="330"/>
      <c r="AE1959" s="330"/>
      <c r="AF1959" s="330"/>
      <c r="AG1959" s="330"/>
      <c r="AH1959" s="330"/>
      <c r="AI1959" s="173"/>
      <c r="AJ1959" s="173"/>
      <c r="AK1959" s="173"/>
      <c r="AL1959" s="173"/>
      <c r="AM1959" s="330"/>
      <c r="AN1959" s="330"/>
      <c r="AO1959" s="194"/>
      <c r="AP1959" s="330"/>
      <c r="AQ1959" s="330"/>
    </row>
    <row r="1960" spans="2:43">
      <c r="B1960" s="330"/>
      <c r="C1960" s="330"/>
      <c r="D1960" s="330"/>
      <c r="E1960" s="330"/>
      <c r="F1960" s="330"/>
      <c r="G1960" s="330"/>
      <c r="H1960" s="330"/>
      <c r="I1960" s="330"/>
      <c r="J1960" s="330"/>
      <c r="K1960" s="196"/>
      <c r="L1960" s="1118"/>
      <c r="M1960" s="1119"/>
      <c r="N1960" s="1118"/>
      <c r="O1960" s="1119"/>
      <c r="P1960" s="184"/>
      <c r="Q1960" s="184"/>
      <c r="R1960" s="184"/>
      <c r="S1960" s="175"/>
      <c r="T1960" s="175"/>
      <c r="U1960" s="175"/>
      <c r="V1960" s="175"/>
      <c r="W1960" s="175"/>
      <c r="X1960" s="175"/>
      <c r="Y1960" s="175"/>
      <c r="Z1960" s="175"/>
      <c r="AA1960" s="175"/>
      <c r="AB1960" s="175"/>
      <c r="AC1960" s="175"/>
      <c r="AD1960" s="330"/>
      <c r="AE1960" s="330"/>
      <c r="AF1960" s="330"/>
      <c r="AG1960" s="330"/>
      <c r="AH1960" s="330"/>
      <c r="AI1960" s="173"/>
      <c r="AJ1960" s="173"/>
      <c r="AK1960" s="173"/>
      <c r="AL1960" s="173"/>
      <c r="AM1960" s="330"/>
      <c r="AN1960" s="330"/>
      <c r="AO1960" s="194"/>
      <c r="AP1960" s="330"/>
      <c r="AQ1960" s="330"/>
    </row>
    <row r="1961" spans="2:43">
      <c r="B1961" s="330"/>
      <c r="C1961" s="330"/>
      <c r="D1961" s="330"/>
      <c r="E1961" s="330"/>
      <c r="F1961" s="330"/>
      <c r="G1961" s="330"/>
      <c r="H1961" s="330"/>
      <c r="I1961" s="330"/>
      <c r="J1961" s="330"/>
      <c r="K1961" s="196"/>
      <c r="L1961" s="1118"/>
      <c r="M1961" s="1119"/>
      <c r="N1961" s="1118"/>
      <c r="O1961" s="1119"/>
      <c r="P1961" s="184"/>
      <c r="Q1961" s="184"/>
      <c r="R1961" s="184"/>
      <c r="S1961" s="175"/>
      <c r="T1961" s="175"/>
      <c r="U1961" s="175"/>
      <c r="V1961" s="175"/>
      <c r="W1961" s="175"/>
      <c r="X1961" s="175"/>
      <c r="Y1961" s="175"/>
      <c r="Z1961" s="175"/>
      <c r="AA1961" s="175"/>
      <c r="AB1961" s="175"/>
      <c r="AC1961" s="175"/>
      <c r="AD1961" s="330"/>
      <c r="AE1961" s="330"/>
      <c r="AF1961" s="330"/>
      <c r="AG1961" s="330"/>
      <c r="AH1961" s="330"/>
      <c r="AI1961" s="173"/>
      <c r="AJ1961" s="173"/>
      <c r="AK1961" s="173"/>
      <c r="AL1961" s="173"/>
      <c r="AM1961" s="330"/>
      <c r="AN1961" s="330"/>
      <c r="AO1961" s="194"/>
      <c r="AP1961" s="330"/>
      <c r="AQ1961" s="330"/>
    </row>
    <row r="1962" spans="2:43">
      <c r="B1962" s="330"/>
      <c r="C1962" s="330"/>
      <c r="D1962" s="330"/>
      <c r="E1962" s="330"/>
      <c r="F1962" s="330"/>
      <c r="G1962" s="330"/>
      <c r="H1962" s="330"/>
      <c r="I1962" s="330"/>
      <c r="J1962" s="330"/>
      <c r="K1962" s="196"/>
      <c r="L1962" s="1118"/>
      <c r="M1962" s="1119"/>
      <c r="N1962" s="1118"/>
      <c r="O1962" s="1119"/>
      <c r="P1962" s="184"/>
      <c r="Q1962" s="184"/>
      <c r="R1962" s="184"/>
      <c r="S1962" s="175"/>
      <c r="T1962" s="175"/>
      <c r="U1962" s="175"/>
      <c r="V1962" s="175"/>
      <c r="W1962" s="175"/>
      <c r="X1962" s="175"/>
      <c r="Y1962" s="175"/>
      <c r="Z1962" s="175"/>
      <c r="AA1962" s="175"/>
      <c r="AB1962" s="175"/>
      <c r="AC1962" s="175"/>
      <c r="AD1962" s="330"/>
      <c r="AE1962" s="330"/>
      <c r="AF1962" s="330"/>
      <c r="AG1962" s="330"/>
      <c r="AH1962" s="330"/>
      <c r="AI1962" s="173"/>
      <c r="AJ1962" s="173"/>
      <c r="AK1962" s="173"/>
      <c r="AL1962" s="173"/>
      <c r="AM1962" s="330"/>
      <c r="AN1962" s="330"/>
      <c r="AO1962" s="194"/>
      <c r="AP1962" s="330"/>
      <c r="AQ1962" s="330"/>
    </row>
    <row r="1963" spans="2:43">
      <c r="B1963" s="330"/>
      <c r="C1963" s="330"/>
      <c r="D1963" s="330"/>
      <c r="E1963" s="330"/>
      <c r="F1963" s="330"/>
      <c r="G1963" s="330"/>
      <c r="H1963" s="330"/>
      <c r="I1963" s="330"/>
      <c r="J1963" s="330"/>
      <c r="K1963" s="196"/>
      <c r="L1963" s="1118"/>
      <c r="M1963" s="1119"/>
      <c r="N1963" s="1118"/>
      <c r="O1963" s="1119"/>
      <c r="P1963" s="184"/>
      <c r="Q1963" s="184"/>
      <c r="R1963" s="184"/>
      <c r="S1963" s="175"/>
      <c r="T1963" s="175"/>
      <c r="U1963" s="175"/>
      <c r="V1963" s="175"/>
      <c r="W1963" s="175"/>
      <c r="X1963" s="175"/>
      <c r="Y1963" s="175"/>
      <c r="Z1963" s="175"/>
      <c r="AA1963" s="175"/>
      <c r="AB1963" s="175"/>
      <c r="AC1963" s="175"/>
      <c r="AD1963" s="330"/>
      <c r="AE1963" s="330"/>
      <c r="AF1963" s="330"/>
      <c r="AG1963" s="330"/>
      <c r="AH1963" s="330"/>
      <c r="AI1963" s="173"/>
      <c r="AJ1963" s="173"/>
      <c r="AK1963" s="173"/>
      <c r="AL1963" s="173"/>
      <c r="AM1963" s="330"/>
      <c r="AN1963" s="330"/>
      <c r="AO1963" s="194"/>
      <c r="AP1963" s="330"/>
      <c r="AQ1963" s="330"/>
    </row>
    <row r="1964" spans="2:43">
      <c r="B1964" s="330"/>
      <c r="C1964" s="330"/>
      <c r="D1964" s="330"/>
      <c r="E1964" s="330"/>
      <c r="F1964" s="330"/>
      <c r="G1964" s="330"/>
      <c r="H1964" s="330"/>
      <c r="I1964" s="330"/>
      <c r="J1964" s="330"/>
      <c r="K1964" s="196"/>
      <c r="L1964" s="1118"/>
      <c r="M1964" s="1119"/>
      <c r="N1964" s="1118"/>
      <c r="O1964" s="1119"/>
      <c r="P1964" s="184"/>
      <c r="Q1964" s="184"/>
      <c r="R1964" s="184"/>
      <c r="S1964" s="175"/>
      <c r="T1964" s="175"/>
      <c r="U1964" s="175"/>
      <c r="V1964" s="175"/>
      <c r="W1964" s="175"/>
      <c r="X1964" s="175"/>
      <c r="Y1964" s="175"/>
      <c r="Z1964" s="175"/>
      <c r="AA1964" s="175"/>
      <c r="AB1964" s="175"/>
      <c r="AC1964" s="175"/>
      <c r="AD1964" s="330"/>
      <c r="AE1964" s="330"/>
      <c r="AF1964" s="330"/>
      <c r="AG1964" s="330"/>
      <c r="AH1964" s="330"/>
      <c r="AI1964" s="173"/>
      <c r="AJ1964" s="173"/>
      <c r="AK1964" s="173"/>
      <c r="AL1964" s="173"/>
      <c r="AM1964" s="330"/>
      <c r="AN1964" s="330"/>
      <c r="AO1964" s="194"/>
      <c r="AP1964" s="330"/>
      <c r="AQ1964" s="330"/>
    </row>
    <row r="1965" spans="2:43">
      <c r="B1965" s="330"/>
      <c r="C1965" s="330"/>
      <c r="D1965" s="330"/>
      <c r="E1965" s="330"/>
      <c r="F1965" s="330"/>
      <c r="G1965" s="330"/>
      <c r="H1965" s="330"/>
      <c r="I1965" s="330"/>
      <c r="J1965" s="330"/>
      <c r="K1965" s="196"/>
      <c r="L1965" s="1118"/>
      <c r="M1965" s="1119"/>
      <c r="N1965" s="1118"/>
      <c r="O1965" s="1119"/>
      <c r="P1965" s="184"/>
      <c r="Q1965" s="184"/>
      <c r="R1965" s="184"/>
      <c r="S1965" s="175"/>
      <c r="T1965" s="175"/>
      <c r="U1965" s="175"/>
      <c r="V1965" s="175"/>
      <c r="W1965" s="175"/>
      <c r="X1965" s="175"/>
      <c r="Y1965" s="175"/>
      <c r="Z1965" s="175"/>
      <c r="AA1965" s="175"/>
      <c r="AB1965" s="175"/>
      <c r="AC1965" s="175"/>
      <c r="AD1965" s="330"/>
      <c r="AE1965" s="330"/>
      <c r="AF1965" s="330"/>
      <c r="AG1965" s="330"/>
      <c r="AH1965" s="330"/>
      <c r="AI1965" s="173"/>
      <c r="AJ1965" s="173"/>
      <c r="AK1965" s="173"/>
      <c r="AL1965" s="173"/>
      <c r="AM1965" s="330"/>
      <c r="AN1965" s="330"/>
      <c r="AO1965" s="194"/>
      <c r="AP1965" s="330"/>
      <c r="AQ1965" s="330"/>
    </row>
    <row r="1966" spans="2:43">
      <c r="B1966" s="330"/>
      <c r="C1966" s="330"/>
      <c r="D1966" s="330"/>
      <c r="E1966" s="330"/>
      <c r="F1966" s="330"/>
      <c r="G1966" s="330"/>
      <c r="H1966" s="330"/>
      <c r="I1966" s="330"/>
      <c r="J1966" s="330"/>
      <c r="K1966" s="196"/>
      <c r="L1966" s="1118"/>
      <c r="M1966" s="1119"/>
      <c r="N1966" s="1118"/>
      <c r="O1966" s="1119"/>
      <c r="P1966" s="184"/>
      <c r="Q1966" s="184"/>
      <c r="R1966" s="184"/>
      <c r="S1966" s="175"/>
      <c r="T1966" s="175"/>
      <c r="U1966" s="175"/>
      <c r="V1966" s="175"/>
      <c r="W1966" s="175"/>
      <c r="X1966" s="175"/>
      <c r="Y1966" s="175"/>
      <c r="Z1966" s="175"/>
      <c r="AA1966" s="175"/>
      <c r="AB1966" s="175"/>
      <c r="AC1966" s="175"/>
      <c r="AD1966" s="330"/>
      <c r="AE1966" s="330"/>
      <c r="AF1966" s="330"/>
      <c r="AG1966" s="330"/>
      <c r="AH1966" s="330"/>
      <c r="AI1966" s="173"/>
      <c r="AJ1966" s="173"/>
      <c r="AK1966" s="173"/>
      <c r="AL1966" s="173"/>
      <c r="AM1966" s="330"/>
      <c r="AN1966" s="330"/>
      <c r="AO1966" s="194"/>
      <c r="AP1966" s="330"/>
      <c r="AQ1966" s="330"/>
    </row>
    <row r="1967" spans="2:43">
      <c r="B1967" s="330"/>
      <c r="C1967" s="330"/>
      <c r="D1967" s="330"/>
      <c r="E1967" s="330"/>
      <c r="F1967" s="330"/>
      <c r="G1967" s="330"/>
      <c r="H1967" s="330"/>
      <c r="I1967" s="330"/>
      <c r="J1967" s="330"/>
      <c r="K1967" s="196"/>
      <c r="L1967" s="1118"/>
      <c r="M1967" s="1119"/>
      <c r="N1967" s="1118"/>
      <c r="O1967" s="1119"/>
      <c r="P1967" s="184"/>
      <c r="Q1967" s="184"/>
      <c r="R1967" s="184"/>
      <c r="S1967" s="175"/>
      <c r="T1967" s="175"/>
      <c r="U1967" s="175"/>
      <c r="V1967" s="175"/>
      <c r="W1967" s="175"/>
      <c r="X1967" s="175"/>
      <c r="Y1967" s="175"/>
      <c r="Z1967" s="175"/>
      <c r="AA1967" s="175"/>
      <c r="AB1967" s="175"/>
      <c r="AC1967" s="175"/>
      <c r="AD1967" s="330"/>
      <c r="AE1967" s="330"/>
      <c r="AF1967" s="330"/>
      <c r="AG1967" s="330"/>
      <c r="AH1967" s="330"/>
      <c r="AI1967" s="173"/>
      <c r="AJ1967" s="173"/>
      <c r="AK1967" s="173"/>
      <c r="AL1967" s="173"/>
      <c r="AM1967" s="330"/>
      <c r="AN1967" s="330"/>
      <c r="AO1967" s="194"/>
      <c r="AP1967" s="330"/>
      <c r="AQ1967" s="330"/>
    </row>
    <row r="1968" spans="2:43">
      <c r="B1968" s="330"/>
      <c r="C1968" s="330"/>
      <c r="D1968" s="330"/>
      <c r="E1968" s="330"/>
      <c r="F1968" s="330"/>
      <c r="G1968" s="330"/>
      <c r="H1968" s="330"/>
      <c r="I1968" s="330"/>
      <c r="J1968" s="330"/>
      <c r="K1968" s="196"/>
      <c r="L1968" s="1118"/>
      <c r="M1968" s="1119"/>
      <c r="N1968" s="1118"/>
      <c r="O1968" s="1119"/>
      <c r="P1968" s="184"/>
      <c r="Q1968" s="184"/>
      <c r="R1968" s="184"/>
      <c r="S1968" s="175"/>
      <c r="T1968" s="175"/>
      <c r="U1968" s="175"/>
      <c r="V1968" s="175"/>
      <c r="W1968" s="175"/>
      <c r="X1968" s="175"/>
      <c r="Y1968" s="175"/>
      <c r="Z1968" s="175"/>
      <c r="AA1968" s="175"/>
      <c r="AB1968" s="175"/>
      <c r="AC1968" s="175"/>
      <c r="AD1968" s="330"/>
      <c r="AE1968" s="330"/>
      <c r="AF1968" s="330"/>
      <c r="AG1968" s="330"/>
      <c r="AH1968" s="330"/>
      <c r="AI1968" s="173"/>
      <c r="AJ1968" s="173"/>
      <c r="AK1968" s="173"/>
      <c r="AL1968" s="173"/>
      <c r="AM1968" s="330"/>
      <c r="AN1968" s="330"/>
      <c r="AO1968" s="194"/>
      <c r="AP1968" s="330"/>
      <c r="AQ1968" s="330"/>
    </row>
    <row r="1969" spans="2:43">
      <c r="B1969" s="330"/>
      <c r="C1969" s="330"/>
      <c r="D1969" s="330"/>
      <c r="E1969" s="330"/>
      <c r="F1969" s="330"/>
      <c r="G1969" s="330"/>
      <c r="H1969" s="330"/>
      <c r="I1969" s="330"/>
      <c r="J1969" s="330"/>
      <c r="K1969" s="196"/>
      <c r="L1969" s="1118"/>
      <c r="M1969" s="1119"/>
      <c r="N1969" s="1118"/>
      <c r="O1969" s="1119"/>
      <c r="P1969" s="184"/>
      <c r="Q1969" s="184"/>
      <c r="R1969" s="184"/>
      <c r="S1969" s="175"/>
      <c r="T1969" s="175"/>
      <c r="U1969" s="175"/>
      <c r="V1969" s="175"/>
      <c r="W1969" s="175"/>
      <c r="X1969" s="175"/>
      <c r="Y1969" s="175"/>
      <c r="Z1969" s="175"/>
      <c r="AA1969" s="175"/>
      <c r="AB1969" s="175"/>
      <c r="AC1969" s="175"/>
      <c r="AD1969" s="330"/>
      <c r="AE1969" s="330"/>
      <c r="AF1969" s="330"/>
      <c r="AG1969" s="330"/>
      <c r="AH1969" s="330"/>
      <c r="AI1969" s="173"/>
      <c r="AJ1969" s="173"/>
      <c r="AK1969" s="173"/>
      <c r="AL1969" s="173"/>
      <c r="AM1969" s="330"/>
      <c r="AN1969" s="330"/>
      <c r="AO1969" s="194"/>
      <c r="AP1969" s="330"/>
      <c r="AQ1969" s="330"/>
    </row>
    <row r="1970" spans="2:43">
      <c r="B1970" s="330"/>
      <c r="C1970" s="330"/>
      <c r="D1970" s="330"/>
      <c r="E1970" s="330"/>
      <c r="F1970" s="330"/>
      <c r="G1970" s="330"/>
      <c r="H1970" s="330"/>
      <c r="I1970" s="330"/>
      <c r="J1970" s="330"/>
      <c r="K1970" s="196"/>
      <c r="L1970" s="1118"/>
      <c r="M1970" s="1119"/>
      <c r="N1970" s="1118"/>
      <c r="O1970" s="1119"/>
      <c r="P1970" s="184"/>
      <c r="Q1970" s="184"/>
      <c r="R1970" s="184"/>
      <c r="S1970" s="175"/>
      <c r="T1970" s="175"/>
      <c r="U1970" s="175"/>
      <c r="V1970" s="175"/>
      <c r="W1970" s="175"/>
      <c r="X1970" s="175"/>
      <c r="Y1970" s="175"/>
      <c r="Z1970" s="175"/>
      <c r="AA1970" s="175"/>
      <c r="AB1970" s="175"/>
      <c r="AC1970" s="175"/>
      <c r="AD1970" s="330"/>
      <c r="AE1970" s="330"/>
      <c r="AF1970" s="330"/>
      <c r="AG1970" s="330"/>
      <c r="AH1970" s="330"/>
      <c r="AI1970" s="173"/>
      <c r="AJ1970" s="173"/>
      <c r="AK1970" s="173"/>
      <c r="AL1970" s="173"/>
      <c r="AM1970" s="330"/>
      <c r="AN1970" s="330"/>
      <c r="AO1970" s="194"/>
      <c r="AP1970" s="330"/>
      <c r="AQ1970" s="330"/>
    </row>
    <row r="1971" spans="2:43">
      <c r="B1971" s="330"/>
      <c r="C1971" s="330"/>
      <c r="D1971" s="330"/>
      <c r="E1971" s="330"/>
      <c r="F1971" s="330"/>
      <c r="G1971" s="330"/>
      <c r="H1971" s="330"/>
      <c r="I1971" s="330"/>
      <c r="J1971" s="330"/>
      <c r="K1971" s="196"/>
      <c r="L1971" s="1118"/>
      <c r="M1971" s="1119"/>
      <c r="N1971" s="1118"/>
      <c r="O1971" s="1119"/>
      <c r="P1971" s="184"/>
      <c r="Q1971" s="184"/>
      <c r="R1971" s="184"/>
      <c r="S1971" s="175"/>
      <c r="T1971" s="175"/>
      <c r="U1971" s="175"/>
      <c r="V1971" s="175"/>
      <c r="W1971" s="175"/>
      <c r="X1971" s="175"/>
      <c r="Y1971" s="175"/>
      <c r="Z1971" s="175"/>
      <c r="AA1971" s="175"/>
      <c r="AB1971" s="175"/>
      <c r="AC1971" s="175"/>
      <c r="AD1971" s="330"/>
      <c r="AE1971" s="330"/>
      <c r="AF1971" s="330"/>
      <c r="AG1971" s="330"/>
      <c r="AH1971" s="330"/>
      <c r="AI1971" s="173"/>
      <c r="AJ1971" s="173"/>
      <c r="AK1971" s="173"/>
      <c r="AL1971" s="173"/>
      <c r="AM1971" s="330"/>
      <c r="AN1971" s="330"/>
      <c r="AO1971" s="194"/>
      <c r="AP1971" s="330"/>
      <c r="AQ1971" s="330"/>
    </row>
    <row r="1972" spans="2:43">
      <c r="B1972" s="330"/>
      <c r="C1972" s="330"/>
      <c r="D1972" s="330"/>
      <c r="E1972" s="330"/>
      <c r="F1972" s="330"/>
      <c r="G1972" s="330"/>
      <c r="H1972" s="330"/>
      <c r="I1972" s="330"/>
      <c r="J1972" s="330"/>
      <c r="K1972" s="196"/>
      <c r="L1972" s="1118"/>
      <c r="M1972" s="1119"/>
      <c r="N1972" s="1118"/>
      <c r="O1972" s="1119"/>
      <c r="P1972" s="184"/>
      <c r="Q1972" s="184"/>
      <c r="R1972" s="184"/>
      <c r="S1972" s="175"/>
      <c r="T1972" s="175"/>
      <c r="U1972" s="175"/>
      <c r="V1972" s="175"/>
      <c r="W1972" s="175"/>
      <c r="X1972" s="175"/>
      <c r="Y1972" s="175"/>
      <c r="Z1972" s="175"/>
      <c r="AA1972" s="175"/>
      <c r="AB1972" s="175"/>
      <c r="AC1972" s="175"/>
      <c r="AD1972" s="330"/>
      <c r="AE1972" s="330"/>
      <c r="AF1972" s="330"/>
      <c r="AG1972" s="330"/>
      <c r="AH1972" s="330"/>
      <c r="AI1972" s="173"/>
      <c r="AJ1972" s="173"/>
      <c r="AK1972" s="173"/>
      <c r="AL1972" s="173"/>
      <c r="AM1972" s="330"/>
      <c r="AN1972" s="330"/>
      <c r="AO1972" s="194"/>
      <c r="AP1972" s="330"/>
      <c r="AQ1972" s="330"/>
    </row>
    <row r="1973" spans="2:43">
      <c r="B1973" s="330"/>
      <c r="C1973" s="330"/>
      <c r="D1973" s="330"/>
      <c r="E1973" s="330"/>
      <c r="F1973" s="330"/>
      <c r="G1973" s="330"/>
      <c r="H1973" s="330"/>
      <c r="I1973" s="330"/>
      <c r="J1973" s="330"/>
      <c r="K1973" s="196"/>
      <c r="L1973" s="1118"/>
      <c r="M1973" s="1119"/>
      <c r="N1973" s="1118"/>
      <c r="O1973" s="1119"/>
      <c r="P1973" s="184"/>
      <c r="Q1973" s="184"/>
      <c r="R1973" s="184"/>
      <c r="S1973" s="175"/>
      <c r="T1973" s="175"/>
      <c r="U1973" s="175"/>
      <c r="V1973" s="175"/>
      <c r="W1973" s="175"/>
      <c r="X1973" s="175"/>
      <c r="Y1973" s="175"/>
      <c r="Z1973" s="175"/>
      <c r="AA1973" s="175"/>
      <c r="AB1973" s="175"/>
      <c r="AC1973" s="175"/>
      <c r="AD1973" s="330"/>
      <c r="AE1973" s="330"/>
      <c r="AF1973" s="330"/>
      <c r="AG1973" s="330"/>
      <c r="AH1973" s="330"/>
      <c r="AI1973" s="173"/>
      <c r="AJ1973" s="173"/>
      <c r="AK1973" s="173"/>
      <c r="AL1973" s="173"/>
      <c r="AM1973" s="330"/>
      <c r="AN1973" s="330"/>
      <c r="AO1973" s="194"/>
      <c r="AP1973" s="330"/>
      <c r="AQ1973" s="330"/>
    </row>
    <row r="1974" spans="2:43">
      <c r="B1974" s="330"/>
      <c r="C1974" s="330"/>
      <c r="D1974" s="330"/>
      <c r="E1974" s="330"/>
      <c r="F1974" s="330"/>
      <c r="G1974" s="330"/>
      <c r="H1974" s="330"/>
      <c r="I1974" s="330"/>
      <c r="J1974" s="330"/>
      <c r="K1974" s="196"/>
      <c r="L1974" s="1118"/>
      <c r="M1974" s="1119"/>
      <c r="N1974" s="1118"/>
      <c r="O1974" s="1119"/>
      <c r="P1974" s="184"/>
      <c r="Q1974" s="184"/>
      <c r="R1974" s="184"/>
      <c r="S1974" s="175"/>
      <c r="T1974" s="175"/>
      <c r="U1974" s="175"/>
      <c r="V1974" s="175"/>
      <c r="W1974" s="175"/>
      <c r="X1974" s="175"/>
      <c r="Y1974" s="175"/>
      <c r="Z1974" s="175"/>
      <c r="AA1974" s="175"/>
      <c r="AB1974" s="175"/>
      <c r="AC1974" s="175"/>
      <c r="AD1974" s="330"/>
      <c r="AE1974" s="330"/>
      <c r="AF1974" s="330"/>
      <c r="AG1974" s="330"/>
      <c r="AH1974" s="330"/>
      <c r="AI1974" s="173"/>
      <c r="AJ1974" s="173"/>
      <c r="AK1974" s="173"/>
      <c r="AL1974" s="173"/>
      <c r="AM1974" s="330"/>
      <c r="AN1974" s="330"/>
      <c r="AO1974" s="194"/>
      <c r="AP1974" s="330"/>
      <c r="AQ1974" s="330"/>
    </row>
    <row r="1975" spans="2:43">
      <c r="B1975" s="330"/>
      <c r="C1975" s="330"/>
      <c r="D1975" s="330"/>
      <c r="E1975" s="330"/>
      <c r="F1975" s="330"/>
      <c r="G1975" s="330"/>
      <c r="H1975" s="330"/>
      <c r="I1975" s="330"/>
      <c r="J1975" s="330"/>
      <c r="K1975" s="196"/>
      <c r="L1975" s="1118"/>
      <c r="M1975" s="1119"/>
      <c r="N1975" s="1118"/>
      <c r="O1975" s="1119"/>
      <c r="P1975" s="184"/>
      <c r="Q1975" s="184"/>
      <c r="R1975" s="184"/>
      <c r="S1975" s="175"/>
      <c r="T1975" s="175"/>
      <c r="U1975" s="175"/>
      <c r="V1975" s="175"/>
      <c r="W1975" s="175"/>
      <c r="X1975" s="175"/>
      <c r="Y1975" s="175"/>
      <c r="Z1975" s="175"/>
      <c r="AA1975" s="175"/>
      <c r="AB1975" s="175"/>
      <c r="AC1975" s="175"/>
      <c r="AD1975" s="330"/>
      <c r="AE1975" s="330"/>
      <c r="AF1975" s="330"/>
      <c r="AG1975" s="330"/>
      <c r="AH1975" s="330"/>
      <c r="AI1975" s="173"/>
      <c r="AJ1975" s="173"/>
      <c r="AK1975" s="173"/>
      <c r="AL1975" s="173"/>
      <c r="AM1975" s="330"/>
      <c r="AN1975" s="330"/>
      <c r="AO1975" s="194"/>
      <c r="AP1975" s="330"/>
      <c r="AQ1975" s="330"/>
    </row>
    <row r="1976" spans="2:43">
      <c r="B1976" s="330"/>
      <c r="C1976" s="330"/>
      <c r="D1976" s="330"/>
      <c r="E1976" s="330"/>
      <c r="F1976" s="330"/>
      <c r="G1976" s="330"/>
      <c r="H1976" s="330"/>
      <c r="I1976" s="330"/>
      <c r="J1976" s="330"/>
      <c r="K1976" s="196"/>
      <c r="L1976" s="1118"/>
      <c r="M1976" s="1119"/>
      <c r="N1976" s="1118"/>
      <c r="O1976" s="1119"/>
      <c r="P1976" s="184"/>
      <c r="Q1976" s="184"/>
      <c r="R1976" s="184"/>
      <c r="S1976" s="175"/>
      <c r="T1976" s="175"/>
      <c r="U1976" s="175"/>
      <c r="V1976" s="175"/>
      <c r="W1976" s="175"/>
      <c r="X1976" s="175"/>
      <c r="Y1976" s="175"/>
      <c r="Z1976" s="175"/>
      <c r="AA1976" s="175"/>
      <c r="AB1976" s="175"/>
      <c r="AC1976" s="175"/>
      <c r="AD1976" s="330"/>
      <c r="AE1976" s="330"/>
      <c r="AF1976" s="330"/>
      <c r="AG1976" s="330"/>
      <c r="AH1976" s="330"/>
      <c r="AI1976" s="173"/>
      <c r="AJ1976" s="173"/>
      <c r="AK1976" s="173"/>
      <c r="AL1976" s="173"/>
      <c r="AM1976" s="330"/>
      <c r="AN1976" s="330"/>
      <c r="AO1976" s="194"/>
      <c r="AP1976" s="330"/>
      <c r="AQ1976" s="330"/>
    </row>
    <row r="1977" spans="2:43">
      <c r="B1977" s="330"/>
      <c r="C1977" s="330"/>
      <c r="D1977" s="330"/>
      <c r="E1977" s="330"/>
      <c r="F1977" s="330"/>
      <c r="G1977" s="330"/>
      <c r="H1977" s="330"/>
      <c r="I1977" s="330"/>
      <c r="J1977" s="330"/>
      <c r="K1977" s="196"/>
      <c r="L1977" s="1118"/>
      <c r="M1977" s="1119"/>
      <c r="N1977" s="1118"/>
      <c r="O1977" s="1119"/>
      <c r="P1977" s="184"/>
      <c r="Q1977" s="184"/>
      <c r="R1977" s="184"/>
      <c r="S1977" s="175"/>
      <c r="T1977" s="175"/>
      <c r="U1977" s="175"/>
      <c r="V1977" s="175"/>
      <c r="W1977" s="175"/>
      <c r="X1977" s="175"/>
      <c r="Y1977" s="175"/>
      <c r="Z1977" s="175"/>
      <c r="AA1977" s="175"/>
      <c r="AB1977" s="175"/>
      <c r="AC1977" s="175"/>
      <c r="AD1977" s="330"/>
      <c r="AE1977" s="330"/>
      <c r="AF1977" s="330"/>
      <c r="AG1977" s="330"/>
      <c r="AH1977" s="330"/>
      <c r="AI1977" s="173"/>
      <c r="AJ1977" s="173"/>
      <c r="AK1977" s="173"/>
      <c r="AL1977" s="173"/>
      <c r="AM1977" s="330"/>
      <c r="AN1977" s="330"/>
      <c r="AO1977" s="194"/>
      <c r="AP1977" s="330"/>
      <c r="AQ1977" s="330"/>
    </row>
    <row r="1978" spans="2:43">
      <c r="B1978" s="330"/>
      <c r="C1978" s="330"/>
      <c r="D1978" s="330"/>
      <c r="E1978" s="330"/>
      <c r="F1978" s="330"/>
      <c r="G1978" s="330"/>
      <c r="H1978" s="330"/>
      <c r="I1978" s="330"/>
      <c r="J1978" s="330"/>
      <c r="K1978" s="196"/>
      <c r="L1978" s="1118"/>
      <c r="M1978" s="1119"/>
      <c r="N1978" s="1118"/>
      <c r="O1978" s="1119"/>
      <c r="P1978" s="184"/>
      <c r="Q1978" s="184"/>
      <c r="R1978" s="184"/>
      <c r="S1978" s="175"/>
      <c r="T1978" s="175"/>
      <c r="U1978" s="175"/>
      <c r="V1978" s="175"/>
      <c r="W1978" s="175"/>
      <c r="X1978" s="175"/>
      <c r="Y1978" s="175"/>
      <c r="Z1978" s="175"/>
      <c r="AA1978" s="175"/>
      <c r="AB1978" s="175"/>
      <c r="AC1978" s="175"/>
      <c r="AD1978" s="330"/>
      <c r="AE1978" s="330"/>
      <c r="AF1978" s="330"/>
      <c r="AG1978" s="330"/>
      <c r="AH1978" s="330"/>
      <c r="AI1978" s="173"/>
      <c r="AJ1978" s="173"/>
      <c r="AK1978" s="173"/>
      <c r="AL1978" s="173"/>
      <c r="AM1978" s="330"/>
      <c r="AN1978" s="330"/>
      <c r="AO1978" s="194"/>
      <c r="AP1978" s="330"/>
      <c r="AQ1978" s="330"/>
    </row>
    <row r="1979" spans="2:43">
      <c r="B1979" s="330"/>
      <c r="C1979" s="330"/>
      <c r="D1979" s="330"/>
      <c r="E1979" s="330"/>
      <c r="F1979" s="330"/>
      <c r="G1979" s="330"/>
      <c r="H1979" s="330"/>
      <c r="I1979" s="330"/>
      <c r="J1979" s="330"/>
      <c r="K1979" s="196"/>
      <c r="L1979" s="1118"/>
      <c r="M1979" s="1119"/>
      <c r="N1979" s="1118"/>
      <c r="O1979" s="1119"/>
      <c r="P1979" s="184"/>
      <c r="Q1979" s="184"/>
      <c r="R1979" s="184"/>
      <c r="S1979" s="175"/>
      <c r="T1979" s="175"/>
      <c r="U1979" s="175"/>
      <c r="V1979" s="175"/>
      <c r="W1979" s="175"/>
      <c r="X1979" s="175"/>
      <c r="Y1979" s="175"/>
      <c r="Z1979" s="175"/>
      <c r="AA1979" s="175"/>
      <c r="AB1979" s="175"/>
      <c r="AC1979" s="175"/>
      <c r="AD1979" s="330"/>
      <c r="AE1979" s="330"/>
      <c r="AF1979" s="330"/>
      <c r="AG1979" s="330"/>
      <c r="AH1979" s="330"/>
      <c r="AI1979" s="173"/>
      <c r="AJ1979" s="173"/>
      <c r="AK1979" s="173"/>
      <c r="AL1979" s="173"/>
      <c r="AM1979" s="330"/>
      <c r="AN1979" s="330"/>
      <c r="AO1979" s="194"/>
      <c r="AP1979" s="330"/>
      <c r="AQ1979" s="330"/>
    </row>
    <row r="1980" spans="2:43">
      <c r="B1980" s="330"/>
      <c r="C1980" s="330"/>
      <c r="D1980" s="330"/>
      <c r="E1980" s="330"/>
      <c r="F1980" s="330"/>
      <c r="G1980" s="330"/>
      <c r="H1980" s="330"/>
      <c r="I1980" s="330"/>
      <c r="J1980" s="330"/>
      <c r="K1980" s="196"/>
      <c r="L1980" s="1118"/>
      <c r="M1980" s="1119"/>
      <c r="N1980" s="1118"/>
      <c r="O1980" s="1119"/>
      <c r="P1980" s="184"/>
      <c r="Q1980" s="184"/>
      <c r="R1980" s="184"/>
      <c r="S1980" s="175"/>
      <c r="T1980" s="175"/>
      <c r="U1980" s="175"/>
      <c r="V1980" s="175"/>
      <c r="W1980" s="175"/>
      <c r="X1980" s="175"/>
      <c r="Y1980" s="175"/>
      <c r="Z1980" s="175"/>
      <c r="AA1980" s="175"/>
      <c r="AB1980" s="175"/>
      <c r="AC1980" s="175"/>
      <c r="AD1980" s="330"/>
      <c r="AE1980" s="330"/>
      <c r="AF1980" s="330"/>
      <c r="AG1980" s="330"/>
      <c r="AH1980" s="330"/>
      <c r="AI1980" s="173"/>
      <c r="AJ1980" s="173"/>
      <c r="AK1980" s="173"/>
      <c r="AL1980" s="173"/>
      <c r="AM1980" s="330"/>
      <c r="AN1980" s="330"/>
      <c r="AO1980" s="194"/>
      <c r="AP1980" s="330"/>
      <c r="AQ1980" s="330"/>
    </row>
    <row r="1981" spans="2:43">
      <c r="B1981" s="330"/>
      <c r="C1981" s="330"/>
      <c r="D1981" s="330"/>
      <c r="E1981" s="330"/>
      <c r="F1981" s="330"/>
      <c r="G1981" s="330"/>
      <c r="H1981" s="330"/>
      <c r="I1981" s="330"/>
      <c r="J1981" s="330"/>
      <c r="K1981" s="196"/>
      <c r="L1981" s="1118"/>
      <c r="M1981" s="1119"/>
      <c r="N1981" s="1118"/>
      <c r="O1981" s="1119"/>
      <c r="P1981" s="184"/>
      <c r="Q1981" s="184"/>
      <c r="R1981" s="184"/>
      <c r="S1981" s="175"/>
      <c r="T1981" s="175"/>
      <c r="U1981" s="175"/>
      <c r="V1981" s="175"/>
      <c r="W1981" s="175"/>
      <c r="X1981" s="175"/>
      <c r="Y1981" s="175"/>
      <c r="Z1981" s="175"/>
      <c r="AA1981" s="175"/>
      <c r="AB1981" s="175"/>
      <c r="AC1981" s="175"/>
      <c r="AD1981" s="330"/>
      <c r="AE1981" s="330"/>
      <c r="AF1981" s="330"/>
      <c r="AG1981" s="330"/>
      <c r="AH1981" s="330"/>
      <c r="AI1981" s="173"/>
      <c r="AJ1981" s="173"/>
      <c r="AK1981" s="173"/>
      <c r="AL1981" s="173"/>
      <c r="AM1981" s="330"/>
      <c r="AN1981" s="330"/>
      <c r="AO1981" s="194"/>
      <c r="AP1981" s="330"/>
      <c r="AQ1981" s="330"/>
    </row>
    <row r="1982" spans="2:43">
      <c r="B1982" s="330"/>
      <c r="C1982" s="330"/>
      <c r="D1982" s="330"/>
      <c r="E1982" s="330"/>
      <c r="F1982" s="330"/>
      <c r="G1982" s="330"/>
      <c r="H1982" s="330"/>
      <c r="I1982" s="330"/>
      <c r="J1982" s="330"/>
      <c r="K1982" s="196"/>
      <c r="L1982" s="1118"/>
      <c r="M1982" s="1119"/>
      <c r="N1982" s="1118"/>
      <c r="O1982" s="1119"/>
      <c r="P1982" s="184"/>
      <c r="Q1982" s="184"/>
      <c r="R1982" s="184"/>
      <c r="S1982" s="175"/>
      <c r="T1982" s="175"/>
      <c r="U1982" s="175"/>
      <c r="V1982" s="175"/>
      <c r="W1982" s="175"/>
      <c r="X1982" s="175"/>
      <c r="Y1982" s="175"/>
      <c r="Z1982" s="175"/>
      <c r="AA1982" s="175"/>
      <c r="AB1982" s="175"/>
      <c r="AC1982" s="175"/>
      <c r="AD1982" s="330"/>
      <c r="AE1982" s="330"/>
      <c r="AF1982" s="330"/>
      <c r="AG1982" s="330"/>
      <c r="AH1982" s="330"/>
      <c r="AI1982" s="173"/>
      <c r="AJ1982" s="173"/>
      <c r="AK1982" s="173"/>
      <c r="AL1982" s="173"/>
      <c r="AM1982" s="330"/>
      <c r="AN1982" s="330"/>
      <c r="AO1982" s="194"/>
      <c r="AP1982" s="330"/>
      <c r="AQ1982" s="330"/>
    </row>
    <row r="1983" spans="2:43">
      <c r="B1983" s="330"/>
      <c r="C1983" s="330"/>
      <c r="D1983" s="330"/>
      <c r="E1983" s="330"/>
      <c r="F1983" s="330"/>
      <c r="G1983" s="330"/>
      <c r="H1983" s="330"/>
      <c r="I1983" s="330"/>
      <c r="J1983" s="330"/>
      <c r="K1983" s="196"/>
      <c r="L1983" s="1118"/>
      <c r="M1983" s="1119"/>
      <c r="N1983" s="1118"/>
      <c r="O1983" s="1119"/>
      <c r="P1983" s="184"/>
      <c r="Q1983" s="184"/>
      <c r="R1983" s="184"/>
      <c r="S1983" s="175"/>
      <c r="T1983" s="175"/>
      <c r="U1983" s="175"/>
      <c r="V1983" s="175"/>
      <c r="W1983" s="175"/>
      <c r="X1983" s="175"/>
      <c r="Y1983" s="175"/>
      <c r="Z1983" s="175"/>
      <c r="AA1983" s="175"/>
      <c r="AB1983" s="175"/>
      <c r="AC1983" s="175"/>
      <c r="AD1983" s="330"/>
      <c r="AE1983" s="330"/>
      <c r="AF1983" s="330"/>
      <c r="AG1983" s="330"/>
      <c r="AH1983" s="330"/>
      <c r="AI1983" s="173"/>
      <c r="AJ1983" s="173"/>
      <c r="AK1983" s="173"/>
      <c r="AL1983" s="173"/>
      <c r="AM1983" s="330"/>
      <c r="AN1983" s="330"/>
      <c r="AO1983" s="194"/>
      <c r="AP1983" s="330"/>
      <c r="AQ1983" s="330"/>
    </row>
    <row r="1984" spans="2:43">
      <c r="B1984" s="330"/>
      <c r="C1984" s="330"/>
      <c r="D1984" s="330"/>
      <c r="E1984" s="330"/>
      <c r="F1984" s="330"/>
      <c r="G1984" s="330"/>
      <c r="H1984" s="330"/>
      <c r="I1984" s="330"/>
      <c r="J1984" s="330"/>
      <c r="K1984" s="196"/>
      <c r="L1984" s="1118"/>
      <c r="M1984" s="1119"/>
      <c r="N1984" s="1118"/>
      <c r="O1984" s="1119"/>
      <c r="P1984" s="184"/>
      <c r="Q1984" s="184"/>
      <c r="R1984" s="184"/>
      <c r="S1984" s="175"/>
      <c r="T1984" s="175"/>
      <c r="U1984" s="175"/>
      <c r="V1984" s="175"/>
      <c r="W1984" s="175"/>
      <c r="X1984" s="175"/>
      <c r="Y1984" s="175"/>
      <c r="Z1984" s="175"/>
      <c r="AA1984" s="175"/>
      <c r="AB1984" s="175"/>
      <c r="AC1984" s="175"/>
      <c r="AD1984" s="330"/>
      <c r="AE1984" s="330"/>
      <c r="AF1984" s="330"/>
      <c r="AG1984" s="330"/>
      <c r="AH1984" s="330"/>
      <c r="AI1984" s="173"/>
      <c r="AJ1984" s="173"/>
      <c r="AK1984" s="173"/>
      <c r="AL1984" s="173"/>
      <c r="AM1984" s="330"/>
      <c r="AN1984" s="330"/>
      <c r="AO1984" s="194"/>
      <c r="AP1984" s="330"/>
      <c r="AQ1984" s="330"/>
    </row>
    <row r="1985" spans="2:43">
      <c r="B1985" s="330"/>
      <c r="C1985" s="330"/>
      <c r="D1985" s="330"/>
      <c r="E1985" s="330"/>
      <c r="F1985" s="330"/>
      <c r="G1985" s="330"/>
      <c r="H1985" s="330"/>
      <c r="I1985" s="330"/>
      <c r="J1985" s="330"/>
      <c r="K1985" s="196"/>
      <c r="L1985" s="1118"/>
      <c r="M1985" s="1119"/>
      <c r="N1985" s="1118"/>
      <c r="O1985" s="1119"/>
      <c r="P1985" s="184"/>
      <c r="Q1985" s="184"/>
      <c r="R1985" s="184"/>
      <c r="S1985" s="175"/>
      <c r="T1985" s="175"/>
      <c r="U1985" s="175"/>
      <c r="V1985" s="175"/>
      <c r="W1985" s="175"/>
      <c r="X1985" s="175"/>
      <c r="Y1985" s="175"/>
      <c r="Z1985" s="175"/>
      <c r="AA1985" s="175"/>
      <c r="AB1985" s="175"/>
      <c r="AC1985" s="175"/>
      <c r="AD1985" s="330"/>
      <c r="AE1985" s="330"/>
      <c r="AF1985" s="330"/>
      <c r="AG1985" s="330"/>
      <c r="AH1985" s="330"/>
      <c r="AI1985" s="173"/>
      <c r="AJ1985" s="173"/>
      <c r="AK1985" s="173"/>
      <c r="AL1985" s="173"/>
      <c r="AM1985" s="330"/>
      <c r="AN1985" s="330"/>
      <c r="AO1985" s="194"/>
      <c r="AP1985" s="330"/>
      <c r="AQ1985" s="330"/>
    </row>
    <row r="1986" spans="2:43">
      <c r="B1986" s="330"/>
      <c r="C1986" s="330"/>
      <c r="D1986" s="330"/>
      <c r="E1986" s="330"/>
      <c r="F1986" s="330"/>
      <c r="G1986" s="330"/>
      <c r="H1986" s="330"/>
      <c r="I1986" s="330"/>
      <c r="J1986" s="330"/>
      <c r="K1986" s="196"/>
      <c r="L1986" s="1118"/>
      <c r="M1986" s="1119"/>
      <c r="N1986" s="1118"/>
      <c r="O1986" s="1119"/>
      <c r="P1986" s="184"/>
      <c r="Q1986" s="184"/>
      <c r="R1986" s="184"/>
      <c r="S1986" s="175"/>
      <c r="T1986" s="175"/>
      <c r="U1986" s="175"/>
      <c r="V1986" s="175"/>
      <c r="W1986" s="175"/>
      <c r="X1986" s="175"/>
      <c r="Y1986" s="175"/>
      <c r="Z1986" s="175"/>
      <c r="AA1986" s="175"/>
      <c r="AB1986" s="175"/>
      <c r="AC1986" s="175"/>
      <c r="AD1986" s="330"/>
      <c r="AE1986" s="330"/>
      <c r="AF1986" s="330"/>
      <c r="AG1986" s="330"/>
      <c r="AH1986" s="330"/>
      <c r="AI1986" s="173"/>
      <c r="AJ1986" s="173"/>
      <c r="AK1986" s="173"/>
      <c r="AL1986" s="173"/>
      <c r="AM1986" s="330"/>
      <c r="AN1986" s="330"/>
      <c r="AO1986" s="194"/>
      <c r="AP1986" s="330"/>
      <c r="AQ1986" s="330"/>
    </row>
    <row r="1987" spans="2:43">
      <c r="B1987" s="330"/>
      <c r="C1987" s="330"/>
      <c r="D1987" s="330"/>
      <c r="E1987" s="330"/>
      <c r="F1987" s="330"/>
      <c r="G1987" s="330"/>
      <c r="H1987" s="330"/>
      <c r="I1987" s="330"/>
      <c r="J1987" s="330"/>
      <c r="K1987" s="196"/>
      <c r="L1987" s="1118"/>
      <c r="M1987" s="1119"/>
      <c r="N1987" s="1118"/>
      <c r="O1987" s="1119"/>
      <c r="P1987" s="184"/>
      <c r="Q1987" s="184"/>
      <c r="R1987" s="184"/>
      <c r="S1987" s="175"/>
      <c r="T1987" s="175"/>
      <c r="U1987" s="175"/>
      <c r="V1987" s="175"/>
      <c r="W1987" s="175"/>
      <c r="X1987" s="175"/>
      <c r="Y1987" s="175"/>
      <c r="Z1987" s="175"/>
      <c r="AA1987" s="175"/>
      <c r="AB1987" s="175"/>
      <c r="AC1987" s="175"/>
      <c r="AD1987" s="330"/>
      <c r="AE1987" s="330"/>
      <c r="AF1987" s="330"/>
      <c r="AG1987" s="330"/>
      <c r="AH1987" s="330"/>
      <c r="AI1987" s="173"/>
      <c r="AJ1987" s="173"/>
      <c r="AK1987" s="173"/>
      <c r="AL1987" s="173"/>
      <c r="AM1987" s="330"/>
      <c r="AN1987" s="330"/>
      <c r="AO1987" s="194"/>
      <c r="AP1987" s="330"/>
      <c r="AQ1987" s="330"/>
    </row>
    <row r="1988" spans="2:43">
      <c r="B1988" s="330"/>
      <c r="C1988" s="330"/>
      <c r="D1988" s="330"/>
      <c r="E1988" s="330"/>
      <c r="F1988" s="330"/>
      <c r="G1988" s="330"/>
      <c r="H1988" s="330"/>
      <c r="I1988" s="330"/>
      <c r="J1988" s="330"/>
      <c r="K1988" s="196"/>
      <c r="L1988" s="1118"/>
      <c r="M1988" s="1119"/>
      <c r="N1988" s="1118"/>
      <c r="O1988" s="1119"/>
      <c r="P1988" s="184"/>
      <c r="Q1988" s="184"/>
      <c r="R1988" s="184"/>
      <c r="S1988" s="175"/>
      <c r="T1988" s="175"/>
      <c r="U1988" s="175"/>
      <c r="V1988" s="175"/>
      <c r="W1988" s="175"/>
      <c r="X1988" s="175"/>
      <c r="Y1988" s="175"/>
      <c r="Z1988" s="175"/>
      <c r="AA1988" s="175"/>
      <c r="AB1988" s="175"/>
      <c r="AC1988" s="175"/>
      <c r="AD1988" s="330"/>
      <c r="AE1988" s="330"/>
      <c r="AF1988" s="330"/>
      <c r="AG1988" s="330"/>
      <c r="AH1988" s="330"/>
      <c r="AI1988" s="173"/>
      <c r="AJ1988" s="173"/>
      <c r="AK1988" s="173"/>
      <c r="AL1988" s="173"/>
      <c r="AM1988" s="330"/>
      <c r="AN1988" s="330"/>
      <c r="AO1988" s="194"/>
      <c r="AP1988" s="330"/>
      <c r="AQ1988" s="330"/>
    </row>
    <row r="1989" spans="2:43">
      <c r="B1989" s="330"/>
      <c r="C1989" s="330"/>
      <c r="D1989" s="330"/>
      <c r="E1989" s="330"/>
      <c r="F1989" s="330"/>
      <c r="G1989" s="330"/>
      <c r="H1989" s="330"/>
      <c r="I1989" s="330"/>
      <c r="J1989" s="330"/>
      <c r="K1989" s="196"/>
      <c r="L1989" s="1118"/>
      <c r="M1989" s="1119"/>
      <c r="N1989" s="1118"/>
      <c r="O1989" s="1119"/>
      <c r="P1989" s="184"/>
      <c r="Q1989" s="184"/>
      <c r="R1989" s="184"/>
      <c r="S1989" s="175"/>
      <c r="T1989" s="175"/>
      <c r="U1989" s="175"/>
      <c r="V1989" s="175"/>
      <c r="W1989" s="175"/>
      <c r="X1989" s="175"/>
      <c r="Y1989" s="175"/>
      <c r="Z1989" s="175"/>
      <c r="AA1989" s="175"/>
      <c r="AB1989" s="175"/>
      <c r="AC1989" s="175"/>
      <c r="AD1989" s="330"/>
      <c r="AE1989" s="330"/>
      <c r="AF1989" s="330"/>
      <c r="AG1989" s="330"/>
      <c r="AH1989" s="330"/>
      <c r="AI1989" s="173"/>
      <c r="AJ1989" s="173"/>
      <c r="AK1989" s="173"/>
      <c r="AL1989" s="173"/>
      <c r="AM1989" s="330"/>
      <c r="AN1989" s="330"/>
      <c r="AO1989" s="194"/>
      <c r="AP1989" s="330"/>
      <c r="AQ1989" s="330"/>
    </row>
    <row r="1990" spans="2:43">
      <c r="B1990" s="330"/>
      <c r="C1990" s="330"/>
      <c r="D1990" s="330"/>
      <c r="E1990" s="330"/>
      <c r="F1990" s="330"/>
      <c r="G1990" s="330"/>
      <c r="H1990" s="330"/>
      <c r="I1990" s="330"/>
      <c r="J1990" s="330"/>
      <c r="K1990" s="196"/>
      <c r="L1990" s="1118"/>
      <c r="M1990" s="1119"/>
      <c r="N1990" s="1118"/>
      <c r="O1990" s="1119"/>
      <c r="P1990" s="184"/>
      <c r="Q1990" s="184"/>
      <c r="R1990" s="184"/>
      <c r="S1990" s="175"/>
      <c r="T1990" s="175"/>
      <c r="U1990" s="175"/>
      <c r="V1990" s="175"/>
      <c r="W1990" s="175"/>
      <c r="X1990" s="175"/>
      <c r="Y1990" s="175"/>
      <c r="Z1990" s="175"/>
      <c r="AA1990" s="175"/>
      <c r="AB1990" s="175"/>
      <c r="AC1990" s="175"/>
      <c r="AD1990" s="330"/>
      <c r="AE1990" s="330"/>
      <c r="AF1990" s="330"/>
      <c r="AG1990" s="330"/>
      <c r="AH1990" s="330"/>
      <c r="AI1990" s="173"/>
      <c r="AJ1990" s="173"/>
      <c r="AK1990" s="173"/>
      <c r="AL1990" s="173"/>
      <c r="AM1990" s="330"/>
      <c r="AN1990" s="330"/>
      <c r="AO1990" s="194"/>
      <c r="AP1990" s="330"/>
      <c r="AQ1990" s="330"/>
    </row>
    <row r="1991" spans="2:43">
      <c r="B1991" s="330"/>
      <c r="C1991" s="330"/>
      <c r="D1991" s="330"/>
      <c r="E1991" s="330"/>
      <c r="F1991" s="330"/>
      <c r="G1991" s="330"/>
      <c r="H1991" s="330"/>
      <c r="I1991" s="330"/>
      <c r="J1991" s="330"/>
      <c r="K1991" s="196"/>
      <c r="L1991" s="1118"/>
      <c r="M1991" s="1119"/>
      <c r="N1991" s="1118"/>
      <c r="O1991" s="1119"/>
      <c r="P1991" s="184"/>
      <c r="Q1991" s="184"/>
      <c r="R1991" s="184"/>
      <c r="S1991" s="175"/>
      <c r="T1991" s="175"/>
      <c r="U1991" s="175"/>
      <c r="V1991" s="175"/>
      <c r="W1991" s="175"/>
      <c r="X1991" s="175"/>
      <c r="Y1991" s="175"/>
      <c r="Z1991" s="175"/>
      <c r="AA1991" s="175"/>
      <c r="AB1991" s="175"/>
      <c r="AC1991" s="175"/>
      <c r="AD1991" s="330"/>
      <c r="AE1991" s="330"/>
      <c r="AF1991" s="330"/>
      <c r="AG1991" s="330"/>
      <c r="AH1991" s="330"/>
      <c r="AI1991" s="173"/>
      <c r="AJ1991" s="173"/>
      <c r="AK1991" s="173"/>
      <c r="AL1991" s="173"/>
      <c r="AM1991" s="330"/>
      <c r="AN1991" s="330"/>
      <c r="AO1991" s="194"/>
      <c r="AP1991" s="330"/>
      <c r="AQ1991" s="330"/>
    </row>
    <row r="1992" spans="2:43">
      <c r="B1992" s="330"/>
      <c r="C1992" s="330"/>
      <c r="D1992" s="330"/>
      <c r="E1992" s="330"/>
      <c r="F1992" s="330"/>
      <c r="G1992" s="330"/>
      <c r="H1992" s="330"/>
      <c r="I1992" s="330"/>
      <c r="J1992" s="330"/>
      <c r="K1992" s="196"/>
      <c r="L1992" s="1118"/>
      <c r="M1992" s="1119"/>
      <c r="N1992" s="1118"/>
      <c r="O1992" s="1119"/>
      <c r="P1992" s="184"/>
      <c r="Q1992" s="184"/>
      <c r="R1992" s="184"/>
      <c r="S1992" s="175"/>
      <c r="T1992" s="175"/>
      <c r="U1992" s="175"/>
      <c r="V1992" s="175"/>
      <c r="W1992" s="175"/>
      <c r="X1992" s="175"/>
      <c r="Y1992" s="175"/>
      <c r="Z1992" s="175"/>
      <c r="AA1992" s="175"/>
      <c r="AB1992" s="175"/>
      <c r="AC1992" s="175"/>
      <c r="AD1992" s="330"/>
      <c r="AE1992" s="330"/>
      <c r="AF1992" s="330"/>
      <c r="AG1992" s="330"/>
      <c r="AH1992" s="330"/>
      <c r="AI1992" s="173"/>
      <c r="AJ1992" s="173"/>
      <c r="AK1992" s="173"/>
      <c r="AL1992" s="173"/>
      <c r="AM1992" s="330"/>
      <c r="AN1992" s="330"/>
      <c r="AO1992" s="194"/>
      <c r="AP1992" s="330"/>
      <c r="AQ1992" s="330"/>
    </row>
    <row r="1993" spans="2:43">
      <c r="B1993" s="330"/>
      <c r="C1993" s="330"/>
      <c r="D1993" s="330"/>
      <c r="E1993" s="330"/>
      <c r="F1993" s="330"/>
      <c r="G1993" s="330"/>
      <c r="H1993" s="330"/>
      <c r="I1993" s="330"/>
      <c r="J1993" s="330"/>
      <c r="K1993" s="196"/>
      <c r="L1993" s="1118"/>
      <c r="M1993" s="1119"/>
      <c r="N1993" s="1118"/>
      <c r="O1993" s="1119"/>
      <c r="P1993" s="184"/>
      <c r="Q1993" s="184"/>
      <c r="R1993" s="184"/>
      <c r="S1993" s="175"/>
      <c r="T1993" s="175"/>
      <c r="U1993" s="175"/>
      <c r="V1993" s="175"/>
      <c r="W1993" s="175"/>
      <c r="X1993" s="175"/>
      <c r="Y1993" s="175"/>
      <c r="Z1993" s="175"/>
      <c r="AA1993" s="175"/>
      <c r="AB1993" s="175"/>
      <c r="AC1993" s="175"/>
      <c r="AD1993" s="330"/>
      <c r="AE1993" s="330"/>
      <c r="AF1993" s="330"/>
      <c r="AG1993" s="330"/>
      <c r="AH1993" s="330"/>
      <c r="AI1993" s="173"/>
      <c r="AJ1993" s="173"/>
      <c r="AK1993" s="173"/>
      <c r="AL1993" s="173"/>
      <c r="AM1993" s="330"/>
      <c r="AN1993" s="330"/>
      <c r="AO1993" s="194"/>
      <c r="AP1993" s="330"/>
      <c r="AQ1993" s="330"/>
    </row>
    <row r="1994" spans="2:43">
      <c r="B1994" s="330"/>
      <c r="C1994" s="330"/>
      <c r="D1994" s="330"/>
      <c r="E1994" s="330"/>
      <c r="F1994" s="330"/>
      <c r="G1994" s="330"/>
      <c r="H1994" s="330"/>
      <c r="I1994" s="330"/>
      <c r="J1994" s="330"/>
      <c r="K1994" s="196"/>
      <c r="L1994" s="1118"/>
      <c r="M1994" s="1119"/>
      <c r="N1994" s="1118"/>
      <c r="O1994" s="1119"/>
      <c r="P1994" s="184"/>
      <c r="Q1994" s="184"/>
      <c r="R1994" s="184"/>
      <c r="S1994" s="175"/>
      <c r="T1994" s="175"/>
      <c r="U1994" s="175"/>
      <c r="V1994" s="175"/>
      <c r="W1994" s="175"/>
      <c r="X1994" s="175"/>
      <c r="Y1994" s="175"/>
      <c r="Z1994" s="175"/>
      <c r="AA1994" s="175"/>
      <c r="AB1994" s="175"/>
      <c r="AC1994" s="175"/>
      <c r="AD1994" s="330"/>
      <c r="AE1994" s="330"/>
      <c r="AF1994" s="330"/>
      <c r="AG1994" s="330"/>
      <c r="AH1994" s="330"/>
      <c r="AI1994" s="173"/>
      <c r="AJ1994" s="173"/>
      <c r="AK1994" s="173"/>
      <c r="AL1994" s="173"/>
      <c r="AM1994" s="330"/>
      <c r="AN1994" s="330"/>
      <c r="AO1994" s="194"/>
      <c r="AP1994" s="330"/>
      <c r="AQ1994" s="330"/>
    </row>
    <row r="1995" spans="2:43">
      <c r="B1995" s="330"/>
      <c r="C1995" s="330"/>
      <c r="D1995" s="330"/>
      <c r="E1995" s="330"/>
      <c r="F1995" s="330"/>
      <c r="G1995" s="330"/>
      <c r="H1995" s="330"/>
      <c r="I1995" s="330"/>
      <c r="J1995" s="330"/>
      <c r="K1995" s="196"/>
      <c r="L1995" s="1118"/>
      <c r="M1995" s="1119"/>
      <c r="N1995" s="1118"/>
      <c r="O1995" s="1119"/>
      <c r="P1995" s="184"/>
      <c r="Q1995" s="184"/>
      <c r="R1995" s="184"/>
      <c r="S1995" s="175"/>
      <c r="T1995" s="175"/>
      <c r="U1995" s="175"/>
      <c r="V1995" s="175"/>
      <c r="W1995" s="175"/>
      <c r="X1995" s="175"/>
      <c r="Y1995" s="175"/>
      <c r="Z1995" s="175"/>
      <c r="AA1995" s="175"/>
      <c r="AB1995" s="175"/>
      <c r="AC1995" s="175"/>
      <c r="AD1995" s="330"/>
      <c r="AE1995" s="330"/>
      <c r="AF1995" s="330"/>
      <c r="AG1995" s="330"/>
      <c r="AH1995" s="330"/>
      <c r="AI1995" s="173"/>
      <c r="AJ1995" s="173"/>
      <c r="AK1995" s="173"/>
      <c r="AL1995" s="173"/>
      <c r="AM1995" s="330"/>
      <c r="AN1995" s="330"/>
      <c r="AO1995" s="194"/>
      <c r="AP1995" s="330"/>
      <c r="AQ1995" s="330"/>
    </row>
    <row r="1996" spans="2:43">
      <c r="B1996" s="330"/>
      <c r="C1996" s="330"/>
      <c r="D1996" s="330"/>
      <c r="E1996" s="330"/>
      <c r="F1996" s="330"/>
      <c r="G1996" s="330"/>
      <c r="H1996" s="330"/>
      <c r="I1996" s="330"/>
      <c r="J1996" s="330"/>
      <c r="K1996" s="196"/>
      <c r="L1996" s="1118"/>
      <c r="M1996" s="1119"/>
      <c r="N1996" s="1118"/>
      <c r="O1996" s="1119"/>
      <c r="P1996" s="184"/>
      <c r="Q1996" s="184"/>
      <c r="R1996" s="184"/>
      <c r="S1996" s="175"/>
      <c r="T1996" s="175"/>
      <c r="U1996" s="175"/>
      <c r="V1996" s="175"/>
      <c r="W1996" s="175"/>
      <c r="X1996" s="175"/>
      <c r="Y1996" s="175"/>
      <c r="Z1996" s="175"/>
      <c r="AA1996" s="175"/>
      <c r="AB1996" s="175"/>
      <c r="AC1996" s="175"/>
      <c r="AD1996" s="330"/>
      <c r="AE1996" s="330"/>
      <c r="AF1996" s="330"/>
      <c r="AG1996" s="330"/>
      <c r="AH1996" s="330"/>
      <c r="AI1996" s="173"/>
      <c r="AJ1996" s="173"/>
      <c r="AK1996" s="173"/>
      <c r="AL1996" s="173"/>
      <c r="AM1996" s="330"/>
      <c r="AN1996" s="330"/>
      <c r="AO1996" s="194"/>
      <c r="AP1996" s="330"/>
      <c r="AQ1996" s="330"/>
    </row>
    <row r="1997" spans="2:43">
      <c r="B1997" s="330"/>
      <c r="C1997" s="330"/>
      <c r="D1997" s="330"/>
      <c r="E1997" s="330"/>
      <c r="F1997" s="330"/>
      <c r="G1997" s="330"/>
      <c r="H1997" s="330"/>
      <c r="I1997" s="330"/>
      <c r="J1997" s="330"/>
      <c r="K1997" s="196"/>
      <c r="L1997" s="1118"/>
      <c r="M1997" s="1119"/>
      <c r="N1997" s="1118"/>
      <c r="O1997" s="1119"/>
      <c r="P1997" s="184"/>
      <c r="Q1997" s="184"/>
      <c r="R1997" s="184"/>
      <c r="S1997" s="175"/>
      <c r="T1997" s="175"/>
      <c r="U1997" s="175"/>
      <c r="V1997" s="175"/>
      <c r="W1997" s="175"/>
      <c r="X1997" s="175"/>
      <c r="Y1997" s="175"/>
      <c r="Z1997" s="175"/>
      <c r="AA1997" s="175"/>
      <c r="AB1997" s="175"/>
      <c r="AC1997" s="175"/>
      <c r="AD1997" s="330"/>
      <c r="AE1997" s="330"/>
      <c r="AF1997" s="330"/>
      <c r="AG1997" s="330"/>
      <c r="AH1997" s="330"/>
      <c r="AI1997" s="173"/>
      <c r="AJ1997" s="173"/>
      <c r="AK1997" s="173"/>
      <c r="AL1997" s="173"/>
      <c r="AM1997" s="330"/>
      <c r="AN1997" s="330"/>
      <c r="AO1997" s="194"/>
      <c r="AP1997" s="330"/>
      <c r="AQ1997" s="330"/>
    </row>
    <row r="1998" spans="2:43">
      <c r="B1998" s="330"/>
      <c r="C1998" s="330"/>
      <c r="D1998" s="330"/>
      <c r="E1998" s="330"/>
      <c r="F1998" s="330"/>
      <c r="G1998" s="330"/>
      <c r="H1998" s="330"/>
      <c r="I1998" s="330"/>
      <c r="J1998" s="330"/>
      <c r="K1998" s="196"/>
      <c r="L1998" s="1118"/>
      <c r="M1998" s="1119"/>
      <c r="N1998" s="1118"/>
      <c r="O1998" s="1119"/>
      <c r="P1998" s="184"/>
      <c r="Q1998" s="184"/>
      <c r="R1998" s="184"/>
      <c r="S1998" s="175"/>
      <c r="T1998" s="175"/>
      <c r="U1998" s="175"/>
      <c r="V1998" s="175"/>
      <c r="W1998" s="175"/>
      <c r="X1998" s="175"/>
      <c r="Y1998" s="175"/>
      <c r="Z1998" s="175"/>
      <c r="AA1998" s="175"/>
      <c r="AB1998" s="175"/>
      <c r="AC1998" s="175"/>
      <c r="AD1998" s="330"/>
      <c r="AE1998" s="330"/>
      <c r="AF1998" s="330"/>
      <c r="AG1998" s="330"/>
      <c r="AH1998" s="330"/>
      <c r="AI1998" s="173"/>
      <c r="AJ1998" s="173"/>
      <c r="AK1998" s="173"/>
      <c r="AL1998" s="173"/>
      <c r="AM1998" s="330"/>
      <c r="AN1998" s="330"/>
      <c r="AO1998" s="194"/>
      <c r="AP1998" s="330"/>
      <c r="AQ1998" s="330"/>
    </row>
    <row r="1999" spans="2:43">
      <c r="B1999" s="330"/>
      <c r="C1999" s="330"/>
      <c r="D1999" s="330"/>
      <c r="E1999" s="330"/>
      <c r="F1999" s="330"/>
      <c r="G1999" s="330"/>
      <c r="H1999" s="330"/>
      <c r="I1999" s="330"/>
      <c r="J1999" s="330"/>
      <c r="K1999" s="196"/>
      <c r="L1999" s="1118"/>
      <c r="M1999" s="1119"/>
      <c r="N1999" s="1118"/>
      <c r="O1999" s="1119"/>
      <c r="P1999" s="184"/>
      <c r="Q1999" s="184"/>
      <c r="R1999" s="184"/>
      <c r="S1999" s="175"/>
      <c r="T1999" s="175"/>
      <c r="U1999" s="175"/>
      <c r="V1999" s="175"/>
      <c r="W1999" s="175"/>
      <c r="X1999" s="175"/>
      <c r="Y1999" s="175"/>
      <c r="Z1999" s="175"/>
      <c r="AA1999" s="175"/>
      <c r="AB1999" s="175"/>
      <c r="AC1999" s="175"/>
      <c r="AD1999" s="330"/>
      <c r="AE1999" s="330"/>
      <c r="AF1999" s="330"/>
      <c r="AG1999" s="330"/>
      <c r="AH1999" s="330"/>
      <c r="AI1999" s="173"/>
      <c r="AJ1999" s="173"/>
      <c r="AK1999" s="173"/>
      <c r="AL1999" s="173"/>
      <c r="AM1999" s="330"/>
      <c r="AN1999" s="330"/>
      <c r="AO1999" s="194"/>
      <c r="AP1999" s="330"/>
      <c r="AQ1999" s="330"/>
    </row>
    <row r="2000" spans="2:43">
      <c r="B2000" s="330"/>
      <c r="C2000" s="330"/>
      <c r="D2000" s="330"/>
      <c r="E2000" s="330"/>
      <c r="F2000" s="330"/>
      <c r="G2000" s="330"/>
      <c r="H2000" s="330"/>
      <c r="I2000" s="330"/>
      <c r="J2000" s="330"/>
      <c r="K2000" s="196"/>
      <c r="L2000" s="1118"/>
      <c r="M2000" s="1119"/>
      <c r="N2000" s="1118"/>
      <c r="O2000" s="1119"/>
      <c r="P2000" s="184"/>
      <c r="Q2000" s="184"/>
      <c r="R2000" s="184"/>
      <c r="S2000" s="175"/>
      <c r="T2000" s="175"/>
      <c r="U2000" s="175"/>
      <c r="V2000" s="175"/>
      <c r="W2000" s="175"/>
      <c r="X2000" s="175"/>
      <c r="Y2000" s="175"/>
      <c r="Z2000" s="175"/>
      <c r="AA2000" s="175"/>
      <c r="AB2000" s="175"/>
      <c r="AC2000" s="175"/>
      <c r="AD2000" s="1114"/>
      <c r="AE2000" s="1114"/>
      <c r="AF2000" s="1114"/>
      <c r="AG2000" s="1114"/>
      <c r="AH2000" s="1114"/>
      <c r="AI2000" s="173"/>
      <c r="AJ2000" s="173"/>
      <c r="AK2000" s="173"/>
      <c r="AL2000" s="173"/>
      <c r="AM2000" s="330"/>
      <c r="AN2000" s="330"/>
      <c r="AO2000" s="194"/>
      <c r="AP2000" s="330"/>
      <c r="AQ2000" s="330"/>
    </row>
  </sheetData>
  <mergeCells count="5609">
    <mergeCell ref="AD2000:AE2000"/>
    <mergeCell ref="AF2000:AH2000"/>
    <mergeCell ref="L1998:M1998"/>
    <mergeCell ref="N1998:O1998"/>
    <mergeCell ref="L1999:M1999"/>
    <mergeCell ref="N1999:O1999"/>
    <mergeCell ref="L2000:M2000"/>
    <mergeCell ref="N2000:O2000"/>
    <mergeCell ref="L1995:M1995"/>
    <mergeCell ref="N1995:O1995"/>
    <mergeCell ref="L1996:M1996"/>
    <mergeCell ref="N1996:O1996"/>
    <mergeCell ref="L1997:M1997"/>
    <mergeCell ref="N1997:O1997"/>
    <mergeCell ref="L1992:M1992"/>
    <mergeCell ref="N1992:O1992"/>
    <mergeCell ref="L1993:M1993"/>
    <mergeCell ref="N1993:O1993"/>
    <mergeCell ref="L1994:M1994"/>
    <mergeCell ref="N1994:O1994"/>
    <mergeCell ref="L1989:M1989"/>
    <mergeCell ref="N1989:O1989"/>
    <mergeCell ref="L1990:M1990"/>
    <mergeCell ref="N1990:O1990"/>
    <mergeCell ref="L1991:M1991"/>
    <mergeCell ref="N1991:O1991"/>
    <mergeCell ref="L1986:M1986"/>
    <mergeCell ref="N1986:O1986"/>
    <mergeCell ref="L1987:M1987"/>
    <mergeCell ref="N1987:O1987"/>
    <mergeCell ref="L1988:M1988"/>
    <mergeCell ref="N1988:O1988"/>
    <mergeCell ref="L1983:M1983"/>
    <mergeCell ref="N1983:O1983"/>
    <mergeCell ref="L1984:M1984"/>
    <mergeCell ref="N1984:O1984"/>
    <mergeCell ref="L1985:M1985"/>
    <mergeCell ref="N1985:O1985"/>
    <mergeCell ref="L1980:M1980"/>
    <mergeCell ref="N1980:O1980"/>
    <mergeCell ref="L1981:M1981"/>
    <mergeCell ref="N1981:O1981"/>
    <mergeCell ref="L1982:M1982"/>
    <mergeCell ref="N1982:O1982"/>
    <mergeCell ref="L1977:M1977"/>
    <mergeCell ref="N1977:O1977"/>
    <mergeCell ref="L1978:M1978"/>
    <mergeCell ref="N1978:O1978"/>
    <mergeCell ref="L1979:M1979"/>
    <mergeCell ref="N1979:O1979"/>
    <mergeCell ref="L1974:M1974"/>
    <mergeCell ref="N1974:O1974"/>
    <mergeCell ref="L1975:M1975"/>
    <mergeCell ref="N1975:O1975"/>
    <mergeCell ref="L1976:M1976"/>
    <mergeCell ref="N1976:O1976"/>
    <mergeCell ref="L1971:M1971"/>
    <mergeCell ref="N1971:O1971"/>
    <mergeCell ref="L1972:M1972"/>
    <mergeCell ref="N1972:O1972"/>
    <mergeCell ref="L1973:M1973"/>
    <mergeCell ref="N1973:O1973"/>
    <mergeCell ref="L1968:M1968"/>
    <mergeCell ref="N1968:O1968"/>
    <mergeCell ref="L1969:M1969"/>
    <mergeCell ref="N1969:O1969"/>
    <mergeCell ref="L1970:M1970"/>
    <mergeCell ref="N1970:O1970"/>
    <mergeCell ref="L1965:M1965"/>
    <mergeCell ref="N1965:O1965"/>
    <mergeCell ref="L1966:M1966"/>
    <mergeCell ref="N1966:O1966"/>
    <mergeCell ref="L1967:M1967"/>
    <mergeCell ref="N1967:O1967"/>
    <mergeCell ref="L1962:M1962"/>
    <mergeCell ref="N1962:O1962"/>
    <mergeCell ref="L1963:M1963"/>
    <mergeCell ref="N1963:O1963"/>
    <mergeCell ref="L1964:M1964"/>
    <mergeCell ref="N1964:O1964"/>
    <mergeCell ref="L1959:M1959"/>
    <mergeCell ref="N1959:O1959"/>
    <mergeCell ref="L1960:M1960"/>
    <mergeCell ref="N1960:O1960"/>
    <mergeCell ref="L1961:M1961"/>
    <mergeCell ref="N1961:O1961"/>
    <mergeCell ref="L1956:M1956"/>
    <mergeCell ref="N1956:O1956"/>
    <mergeCell ref="L1957:M1957"/>
    <mergeCell ref="N1957:O1957"/>
    <mergeCell ref="L1958:M1958"/>
    <mergeCell ref="N1958:O1958"/>
    <mergeCell ref="L1953:M1953"/>
    <mergeCell ref="N1953:O1953"/>
    <mergeCell ref="L1954:M1954"/>
    <mergeCell ref="N1954:O1954"/>
    <mergeCell ref="L1955:M1955"/>
    <mergeCell ref="N1955:O1955"/>
    <mergeCell ref="L1950:M1950"/>
    <mergeCell ref="N1950:O1950"/>
    <mergeCell ref="L1951:M1951"/>
    <mergeCell ref="N1951:O1951"/>
    <mergeCell ref="L1952:M1952"/>
    <mergeCell ref="N1952:O1952"/>
    <mergeCell ref="L1947:M1947"/>
    <mergeCell ref="N1947:O1947"/>
    <mergeCell ref="L1948:M1948"/>
    <mergeCell ref="N1948:O1948"/>
    <mergeCell ref="L1949:M1949"/>
    <mergeCell ref="N1949:O1949"/>
    <mergeCell ref="L1944:M1944"/>
    <mergeCell ref="N1944:O1944"/>
    <mergeCell ref="L1945:M1945"/>
    <mergeCell ref="N1945:O1945"/>
    <mergeCell ref="L1946:M1946"/>
    <mergeCell ref="N1946:O1946"/>
    <mergeCell ref="L1941:M1941"/>
    <mergeCell ref="N1941:O1941"/>
    <mergeCell ref="L1942:M1942"/>
    <mergeCell ref="N1942:O1942"/>
    <mergeCell ref="L1943:M1943"/>
    <mergeCell ref="N1943:O1943"/>
    <mergeCell ref="L1938:M1938"/>
    <mergeCell ref="N1938:O1938"/>
    <mergeCell ref="L1939:M1939"/>
    <mergeCell ref="N1939:O1939"/>
    <mergeCell ref="L1940:M1940"/>
    <mergeCell ref="N1940:O1940"/>
    <mergeCell ref="L1935:M1935"/>
    <mergeCell ref="N1935:O1935"/>
    <mergeCell ref="L1936:M1936"/>
    <mergeCell ref="N1936:O1936"/>
    <mergeCell ref="L1937:M1937"/>
    <mergeCell ref="N1937:O1937"/>
    <mergeCell ref="L1932:M1932"/>
    <mergeCell ref="N1932:O1932"/>
    <mergeCell ref="L1933:M1933"/>
    <mergeCell ref="N1933:O1933"/>
    <mergeCell ref="L1934:M1934"/>
    <mergeCell ref="N1934:O1934"/>
    <mergeCell ref="L1929:M1929"/>
    <mergeCell ref="N1929:O1929"/>
    <mergeCell ref="L1930:M1930"/>
    <mergeCell ref="N1930:O1930"/>
    <mergeCell ref="L1931:M1931"/>
    <mergeCell ref="N1931:O1931"/>
    <mergeCell ref="L1926:M1926"/>
    <mergeCell ref="N1926:O1926"/>
    <mergeCell ref="L1927:M1927"/>
    <mergeCell ref="N1927:O1927"/>
    <mergeCell ref="L1928:M1928"/>
    <mergeCell ref="N1928:O1928"/>
    <mergeCell ref="L1923:M1923"/>
    <mergeCell ref="N1923:O1923"/>
    <mergeCell ref="L1924:M1924"/>
    <mergeCell ref="N1924:O1924"/>
    <mergeCell ref="L1925:M1925"/>
    <mergeCell ref="N1925:O1925"/>
    <mergeCell ref="L1920:M1920"/>
    <mergeCell ref="N1920:O1920"/>
    <mergeCell ref="L1921:M1921"/>
    <mergeCell ref="N1921:O1921"/>
    <mergeCell ref="L1922:M1922"/>
    <mergeCell ref="N1922:O1922"/>
    <mergeCell ref="L1917:M1917"/>
    <mergeCell ref="N1917:O1917"/>
    <mergeCell ref="L1918:M1918"/>
    <mergeCell ref="N1918:O1918"/>
    <mergeCell ref="L1919:M1919"/>
    <mergeCell ref="N1919:O1919"/>
    <mergeCell ref="L1914:M1914"/>
    <mergeCell ref="N1914:O1914"/>
    <mergeCell ref="L1915:M1915"/>
    <mergeCell ref="N1915:O1915"/>
    <mergeCell ref="L1916:M1916"/>
    <mergeCell ref="N1916:O1916"/>
    <mergeCell ref="L1911:M1911"/>
    <mergeCell ref="N1911:O1911"/>
    <mergeCell ref="L1912:M1912"/>
    <mergeCell ref="N1912:O1912"/>
    <mergeCell ref="L1913:M1913"/>
    <mergeCell ref="N1913:O1913"/>
    <mergeCell ref="L1908:M1908"/>
    <mergeCell ref="N1908:O1908"/>
    <mergeCell ref="L1909:M1909"/>
    <mergeCell ref="N1909:O1909"/>
    <mergeCell ref="L1910:M1910"/>
    <mergeCell ref="N1910:O1910"/>
    <mergeCell ref="L1905:M1905"/>
    <mergeCell ref="N1905:O1905"/>
    <mergeCell ref="L1906:M1906"/>
    <mergeCell ref="N1906:O1906"/>
    <mergeCell ref="L1907:M1907"/>
    <mergeCell ref="N1907:O1907"/>
    <mergeCell ref="L1902:M1902"/>
    <mergeCell ref="N1902:O1902"/>
    <mergeCell ref="L1903:M1903"/>
    <mergeCell ref="N1903:O1903"/>
    <mergeCell ref="L1904:M1904"/>
    <mergeCell ref="N1904:O1904"/>
    <mergeCell ref="L1899:M1899"/>
    <mergeCell ref="N1899:O1899"/>
    <mergeCell ref="L1900:M1900"/>
    <mergeCell ref="N1900:O1900"/>
    <mergeCell ref="L1901:M1901"/>
    <mergeCell ref="N1901:O1901"/>
    <mergeCell ref="L1896:M1896"/>
    <mergeCell ref="N1896:O1896"/>
    <mergeCell ref="L1897:M1897"/>
    <mergeCell ref="N1897:O1897"/>
    <mergeCell ref="L1898:M1898"/>
    <mergeCell ref="N1898:O1898"/>
    <mergeCell ref="L1893:M1893"/>
    <mergeCell ref="N1893:O1893"/>
    <mergeCell ref="L1894:M1894"/>
    <mergeCell ref="N1894:O1894"/>
    <mergeCell ref="L1895:M1895"/>
    <mergeCell ref="N1895:O1895"/>
    <mergeCell ref="L1890:M1890"/>
    <mergeCell ref="N1890:O1890"/>
    <mergeCell ref="L1891:M1891"/>
    <mergeCell ref="N1891:O1891"/>
    <mergeCell ref="L1892:M1892"/>
    <mergeCell ref="N1892:O1892"/>
    <mergeCell ref="L1887:M1887"/>
    <mergeCell ref="N1887:O1887"/>
    <mergeCell ref="L1888:M1888"/>
    <mergeCell ref="N1888:O1888"/>
    <mergeCell ref="L1889:M1889"/>
    <mergeCell ref="N1889:O1889"/>
    <mergeCell ref="L1884:M1884"/>
    <mergeCell ref="N1884:O1884"/>
    <mergeCell ref="L1885:M1885"/>
    <mergeCell ref="N1885:O1885"/>
    <mergeCell ref="L1886:M1886"/>
    <mergeCell ref="N1886:O1886"/>
    <mergeCell ref="L1881:M1881"/>
    <mergeCell ref="N1881:O1881"/>
    <mergeCell ref="L1882:M1882"/>
    <mergeCell ref="N1882:O1882"/>
    <mergeCell ref="L1883:M1883"/>
    <mergeCell ref="N1883:O1883"/>
    <mergeCell ref="L1878:M1878"/>
    <mergeCell ref="N1878:O1878"/>
    <mergeCell ref="L1879:M1879"/>
    <mergeCell ref="N1879:O1879"/>
    <mergeCell ref="L1880:M1880"/>
    <mergeCell ref="N1880:O1880"/>
    <mergeCell ref="L1875:M1875"/>
    <mergeCell ref="N1875:O1875"/>
    <mergeCell ref="L1876:M1876"/>
    <mergeCell ref="N1876:O1876"/>
    <mergeCell ref="L1877:M1877"/>
    <mergeCell ref="N1877:O1877"/>
    <mergeCell ref="L1872:M1872"/>
    <mergeCell ref="N1872:O1872"/>
    <mergeCell ref="L1873:M1873"/>
    <mergeCell ref="N1873:O1873"/>
    <mergeCell ref="L1874:M1874"/>
    <mergeCell ref="N1874:O1874"/>
    <mergeCell ref="L1869:M1869"/>
    <mergeCell ref="N1869:O1869"/>
    <mergeCell ref="L1870:M1870"/>
    <mergeCell ref="N1870:O1870"/>
    <mergeCell ref="L1871:M1871"/>
    <mergeCell ref="N1871:O1871"/>
    <mergeCell ref="L1866:M1866"/>
    <mergeCell ref="N1866:O1866"/>
    <mergeCell ref="L1867:M1867"/>
    <mergeCell ref="N1867:O1867"/>
    <mergeCell ref="L1868:M1868"/>
    <mergeCell ref="N1868:O1868"/>
    <mergeCell ref="L1863:M1863"/>
    <mergeCell ref="N1863:O1863"/>
    <mergeCell ref="L1864:M1864"/>
    <mergeCell ref="N1864:O1864"/>
    <mergeCell ref="L1865:M1865"/>
    <mergeCell ref="N1865:O1865"/>
    <mergeCell ref="L1860:M1860"/>
    <mergeCell ref="N1860:O1860"/>
    <mergeCell ref="L1861:M1861"/>
    <mergeCell ref="N1861:O1861"/>
    <mergeCell ref="L1862:M1862"/>
    <mergeCell ref="N1862:O1862"/>
    <mergeCell ref="L1857:M1857"/>
    <mergeCell ref="N1857:O1857"/>
    <mergeCell ref="L1858:M1858"/>
    <mergeCell ref="N1858:O1858"/>
    <mergeCell ref="L1859:M1859"/>
    <mergeCell ref="N1859:O1859"/>
    <mergeCell ref="L1854:M1854"/>
    <mergeCell ref="N1854:O1854"/>
    <mergeCell ref="L1855:M1855"/>
    <mergeCell ref="N1855:O1855"/>
    <mergeCell ref="L1856:M1856"/>
    <mergeCell ref="N1856:O1856"/>
    <mergeCell ref="L1851:M1851"/>
    <mergeCell ref="N1851:O1851"/>
    <mergeCell ref="L1852:M1852"/>
    <mergeCell ref="N1852:O1852"/>
    <mergeCell ref="L1853:M1853"/>
    <mergeCell ref="N1853:O1853"/>
    <mergeCell ref="L1848:M1848"/>
    <mergeCell ref="N1848:O1848"/>
    <mergeCell ref="L1849:M1849"/>
    <mergeCell ref="N1849:O1849"/>
    <mergeCell ref="L1850:M1850"/>
    <mergeCell ref="N1850:O1850"/>
    <mergeCell ref="L1845:M1845"/>
    <mergeCell ref="N1845:O1845"/>
    <mergeCell ref="L1846:M1846"/>
    <mergeCell ref="N1846:O1846"/>
    <mergeCell ref="L1847:M1847"/>
    <mergeCell ref="N1847:O1847"/>
    <mergeCell ref="L1842:M1842"/>
    <mergeCell ref="N1842:O1842"/>
    <mergeCell ref="L1843:M1843"/>
    <mergeCell ref="N1843:O1843"/>
    <mergeCell ref="L1844:M1844"/>
    <mergeCell ref="N1844:O1844"/>
    <mergeCell ref="L1839:M1839"/>
    <mergeCell ref="N1839:O1839"/>
    <mergeCell ref="L1840:M1840"/>
    <mergeCell ref="N1840:O1840"/>
    <mergeCell ref="L1841:M1841"/>
    <mergeCell ref="N1841:O1841"/>
    <mergeCell ref="L1836:M1836"/>
    <mergeCell ref="N1836:O1836"/>
    <mergeCell ref="L1837:M1837"/>
    <mergeCell ref="N1837:O1837"/>
    <mergeCell ref="L1838:M1838"/>
    <mergeCell ref="N1838:O1838"/>
    <mergeCell ref="L1833:M1833"/>
    <mergeCell ref="N1833:O1833"/>
    <mergeCell ref="L1834:M1834"/>
    <mergeCell ref="N1834:O1834"/>
    <mergeCell ref="L1835:M1835"/>
    <mergeCell ref="N1835:O1835"/>
    <mergeCell ref="L1830:M1830"/>
    <mergeCell ref="N1830:O1830"/>
    <mergeCell ref="L1831:M1831"/>
    <mergeCell ref="N1831:O1831"/>
    <mergeCell ref="L1832:M1832"/>
    <mergeCell ref="N1832:O1832"/>
    <mergeCell ref="L1827:M1827"/>
    <mergeCell ref="N1827:O1827"/>
    <mergeCell ref="L1828:M1828"/>
    <mergeCell ref="N1828:O1828"/>
    <mergeCell ref="L1829:M1829"/>
    <mergeCell ref="N1829:O1829"/>
    <mergeCell ref="L1824:M1824"/>
    <mergeCell ref="N1824:O1824"/>
    <mergeCell ref="L1825:M1825"/>
    <mergeCell ref="N1825:O1825"/>
    <mergeCell ref="L1826:M1826"/>
    <mergeCell ref="N1826:O1826"/>
    <mergeCell ref="L1821:M1821"/>
    <mergeCell ref="N1821:O1821"/>
    <mergeCell ref="L1822:M1822"/>
    <mergeCell ref="N1822:O1822"/>
    <mergeCell ref="L1823:M1823"/>
    <mergeCell ref="N1823:O1823"/>
    <mergeCell ref="L1818:M1818"/>
    <mergeCell ref="N1818:O1818"/>
    <mergeCell ref="L1819:M1819"/>
    <mergeCell ref="N1819:O1819"/>
    <mergeCell ref="L1820:M1820"/>
    <mergeCell ref="N1820:O1820"/>
    <mergeCell ref="L1815:M1815"/>
    <mergeCell ref="N1815:O1815"/>
    <mergeCell ref="L1816:M1816"/>
    <mergeCell ref="N1816:O1816"/>
    <mergeCell ref="L1817:M1817"/>
    <mergeCell ref="N1817:O1817"/>
    <mergeCell ref="L1812:M1812"/>
    <mergeCell ref="N1812:O1812"/>
    <mergeCell ref="L1813:M1813"/>
    <mergeCell ref="N1813:O1813"/>
    <mergeCell ref="L1814:M1814"/>
    <mergeCell ref="N1814:O1814"/>
    <mergeCell ref="L1809:M1809"/>
    <mergeCell ref="N1809:O1809"/>
    <mergeCell ref="L1810:M1810"/>
    <mergeCell ref="N1810:O1810"/>
    <mergeCell ref="L1811:M1811"/>
    <mergeCell ref="N1811:O1811"/>
    <mergeCell ref="L1806:M1806"/>
    <mergeCell ref="N1806:O1806"/>
    <mergeCell ref="L1807:M1807"/>
    <mergeCell ref="N1807:O1807"/>
    <mergeCell ref="L1808:M1808"/>
    <mergeCell ref="N1808:O1808"/>
    <mergeCell ref="L1803:M1803"/>
    <mergeCell ref="N1803:O1803"/>
    <mergeCell ref="L1804:M1804"/>
    <mergeCell ref="N1804:O1804"/>
    <mergeCell ref="L1805:M1805"/>
    <mergeCell ref="N1805:O1805"/>
    <mergeCell ref="L1800:M1800"/>
    <mergeCell ref="N1800:O1800"/>
    <mergeCell ref="L1801:M1801"/>
    <mergeCell ref="N1801:O1801"/>
    <mergeCell ref="L1802:M1802"/>
    <mergeCell ref="N1802:O1802"/>
    <mergeCell ref="L1797:M1797"/>
    <mergeCell ref="N1797:O1797"/>
    <mergeCell ref="L1798:M1798"/>
    <mergeCell ref="N1798:O1798"/>
    <mergeCell ref="L1799:M1799"/>
    <mergeCell ref="N1799:O1799"/>
    <mergeCell ref="L1794:M1794"/>
    <mergeCell ref="N1794:O1794"/>
    <mergeCell ref="L1795:M1795"/>
    <mergeCell ref="N1795:O1795"/>
    <mergeCell ref="L1796:M1796"/>
    <mergeCell ref="N1796:O1796"/>
    <mergeCell ref="L1791:M1791"/>
    <mergeCell ref="N1791:O1791"/>
    <mergeCell ref="L1792:M1792"/>
    <mergeCell ref="N1792:O1792"/>
    <mergeCell ref="L1793:M1793"/>
    <mergeCell ref="N1793:O1793"/>
    <mergeCell ref="L1788:M1788"/>
    <mergeCell ref="N1788:O1788"/>
    <mergeCell ref="L1789:M1789"/>
    <mergeCell ref="N1789:O1789"/>
    <mergeCell ref="L1790:M1790"/>
    <mergeCell ref="N1790:O1790"/>
    <mergeCell ref="L1785:M1785"/>
    <mergeCell ref="N1785:O1785"/>
    <mergeCell ref="L1786:M1786"/>
    <mergeCell ref="N1786:O1786"/>
    <mergeCell ref="L1787:M1787"/>
    <mergeCell ref="N1787:O1787"/>
    <mergeCell ref="L1782:M1782"/>
    <mergeCell ref="N1782:O1782"/>
    <mergeCell ref="L1783:M1783"/>
    <mergeCell ref="N1783:O1783"/>
    <mergeCell ref="L1784:M1784"/>
    <mergeCell ref="N1784:O1784"/>
    <mergeCell ref="L1779:M1779"/>
    <mergeCell ref="N1779:O1779"/>
    <mergeCell ref="L1780:M1780"/>
    <mergeCell ref="N1780:O1780"/>
    <mergeCell ref="L1781:M1781"/>
    <mergeCell ref="N1781:O1781"/>
    <mergeCell ref="L1776:M1776"/>
    <mergeCell ref="N1776:O1776"/>
    <mergeCell ref="L1777:M1777"/>
    <mergeCell ref="N1777:O1777"/>
    <mergeCell ref="L1778:M1778"/>
    <mergeCell ref="N1778:O1778"/>
    <mergeCell ref="L1773:M1773"/>
    <mergeCell ref="N1773:O1773"/>
    <mergeCell ref="L1774:M1774"/>
    <mergeCell ref="N1774:O1774"/>
    <mergeCell ref="L1775:M1775"/>
    <mergeCell ref="N1775:O1775"/>
    <mergeCell ref="L1770:M1770"/>
    <mergeCell ref="N1770:O1770"/>
    <mergeCell ref="L1771:M1771"/>
    <mergeCell ref="N1771:O1771"/>
    <mergeCell ref="L1772:M1772"/>
    <mergeCell ref="N1772:O1772"/>
    <mergeCell ref="L1767:M1767"/>
    <mergeCell ref="N1767:O1767"/>
    <mergeCell ref="L1768:M1768"/>
    <mergeCell ref="N1768:O1768"/>
    <mergeCell ref="L1769:M1769"/>
    <mergeCell ref="N1769:O1769"/>
    <mergeCell ref="L1764:M1764"/>
    <mergeCell ref="N1764:O1764"/>
    <mergeCell ref="L1765:M1765"/>
    <mergeCell ref="N1765:O1765"/>
    <mergeCell ref="L1766:M1766"/>
    <mergeCell ref="N1766:O1766"/>
    <mergeCell ref="L1761:M1761"/>
    <mergeCell ref="N1761:O1761"/>
    <mergeCell ref="L1762:M1762"/>
    <mergeCell ref="N1762:O1762"/>
    <mergeCell ref="L1763:M1763"/>
    <mergeCell ref="N1763:O1763"/>
    <mergeCell ref="L1758:M1758"/>
    <mergeCell ref="N1758:O1758"/>
    <mergeCell ref="L1759:M1759"/>
    <mergeCell ref="N1759:O1759"/>
    <mergeCell ref="L1760:M1760"/>
    <mergeCell ref="N1760:O1760"/>
    <mergeCell ref="L1755:M1755"/>
    <mergeCell ref="N1755:O1755"/>
    <mergeCell ref="L1756:M1756"/>
    <mergeCell ref="N1756:O1756"/>
    <mergeCell ref="L1757:M1757"/>
    <mergeCell ref="N1757:O1757"/>
    <mergeCell ref="L1752:M1752"/>
    <mergeCell ref="N1752:O1752"/>
    <mergeCell ref="L1753:M1753"/>
    <mergeCell ref="N1753:O1753"/>
    <mergeCell ref="L1754:M1754"/>
    <mergeCell ref="N1754:O1754"/>
    <mergeCell ref="L1749:M1749"/>
    <mergeCell ref="N1749:O1749"/>
    <mergeCell ref="L1750:M1750"/>
    <mergeCell ref="N1750:O1750"/>
    <mergeCell ref="L1751:M1751"/>
    <mergeCell ref="N1751:O1751"/>
    <mergeCell ref="L1746:M1746"/>
    <mergeCell ref="N1746:O1746"/>
    <mergeCell ref="L1747:M1747"/>
    <mergeCell ref="N1747:O1747"/>
    <mergeCell ref="L1748:M1748"/>
    <mergeCell ref="N1748:O1748"/>
    <mergeCell ref="L1743:M1743"/>
    <mergeCell ref="N1743:O1743"/>
    <mergeCell ref="L1744:M1744"/>
    <mergeCell ref="N1744:O1744"/>
    <mergeCell ref="L1745:M1745"/>
    <mergeCell ref="N1745:O1745"/>
    <mergeCell ref="L1740:M1740"/>
    <mergeCell ref="N1740:O1740"/>
    <mergeCell ref="L1741:M1741"/>
    <mergeCell ref="N1741:O1741"/>
    <mergeCell ref="L1742:M1742"/>
    <mergeCell ref="N1742:O1742"/>
    <mergeCell ref="L1737:M1737"/>
    <mergeCell ref="N1737:O1737"/>
    <mergeCell ref="L1738:M1738"/>
    <mergeCell ref="N1738:O1738"/>
    <mergeCell ref="L1739:M1739"/>
    <mergeCell ref="N1739:O1739"/>
    <mergeCell ref="L1734:M1734"/>
    <mergeCell ref="N1734:O1734"/>
    <mergeCell ref="L1735:M1735"/>
    <mergeCell ref="N1735:O1735"/>
    <mergeCell ref="L1736:M1736"/>
    <mergeCell ref="N1736:O1736"/>
    <mergeCell ref="L1731:M1731"/>
    <mergeCell ref="N1731:O1731"/>
    <mergeCell ref="L1732:M1732"/>
    <mergeCell ref="N1732:O1732"/>
    <mergeCell ref="L1733:M1733"/>
    <mergeCell ref="N1733:O1733"/>
    <mergeCell ref="L1728:M1728"/>
    <mergeCell ref="N1728:O1728"/>
    <mergeCell ref="L1729:M1729"/>
    <mergeCell ref="N1729:O1729"/>
    <mergeCell ref="L1730:M1730"/>
    <mergeCell ref="N1730:O1730"/>
    <mergeCell ref="L1725:M1725"/>
    <mergeCell ref="N1725:O1725"/>
    <mergeCell ref="L1726:M1726"/>
    <mergeCell ref="N1726:O1726"/>
    <mergeCell ref="L1727:M1727"/>
    <mergeCell ref="N1727:O1727"/>
    <mergeCell ref="L1722:M1722"/>
    <mergeCell ref="N1722:O1722"/>
    <mergeCell ref="L1723:M1723"/>
    <mergeCell ref="N1723:O1723"/>
    <mergeCell ref="L1724:M1724"/>
    <mergeCell ref="N1724:O1724"/>
    <mergeCell ref="L1719:M1719"/>
    <mergeCell ref="N1719:O1719"/>
    <mergeCell ref="L1720:M1720"/>
    <mergeCell ref="N1720:O1720"/>
    <mergeCell ref="L1721:M1721"/>
    <mergeCell ref="N1721:O1721"/>
    <mergeCell ref="L1716:M1716"/>
    <mergeCell ref="N1716:O1716"/>
    <mergeCell ref="L1717:M1717"/>
    <mergeCell ref="N1717:O1717"/>
    <mergeCell ref="L1718:M1718"/>
    <mergeCell ref="N1718:O1718"/>
    <mergeCell ref="L1713:M1713"/>
    <mergeCell ref="N1713:O1713"/>
    <mergeCell ref="L1714:M1714"/>
    <mergeCell ref="N1714:O1714"/>
    <mergeCell ref="L1715:M1715"/>
    <mergeCell ref="N1715:O1715"/>
    <mergeCell ref="L1710:M1710"/>
    <mergeCell ref="N1710:O1710"/>
    <mergeCell ref="L1711:M1711"/>
    <mergeCell ref="N1711:O1711"/>
    <mergeCell ref="L1712:M1712"/>
    <mergeCell ref="N1712:O1712"/>
    <mergeCell ref="L1707:M1707"/>
    <mergeCell ref="N1707:O1707"/>
    <mergeCell ref="L1708:M1708"/>
    <mergeCell ref="N1708:O1708"/>
    <mergeCell ref="L1709:M1709"/>
    <mergeCell ref="N1709:O1709"/>
    <mergeCell ref="L1704:M1704"/>
    <mergeCell ref="N1704:O1704"/>
    <mergeCell ref="L1705:M1705"/>
    <mergeCell ref="N1705:O1705"/>
    <mergeCell ref="L1706:M1706"/>
    <mergeCell ref="N1706:O1706"/>
    <mergeCell ref="L1701:M1701"/>
    <mergeCell ref="N1701:O1701"/>
    <mergeCell ref="L1702:M1702"/>
    <mergeCell ref="N1702:O1702"/>
    <mergeCell ref="L1703:M1703"/>
    <mergeCell ref="N1703:O1703"/>
    <mergeCell ref="L1698:M1698"/>
    <mergeCell ref="N1698:O1698"/>
    <mergeCell ref="L1699:M1699"/>
    <mergeCell ref="N1699:O1699"/>
    <mergeCell ref="L1700:M1700"/>
    <mergeCell ref="N1700:O1700"/>
    <mergeCell ref="L1695:M1695"/>
    <mergeCell ref="N1695:O1695"/>
    <mergeCell ref="L1696:M1696"/>
    <mergeCell ref="N1696:O1696"/>
    <mergeCell ref="L1697:M1697"/>
    <mergeCell ref="N1697:O1697"/>
    <mergeCell ref="L1692:M1692"/>
    <mergeCell ref="N1692:O1692"/>
    <mergeCell ref="L1693:M1693"/>
    <mergeCell ref="N1693:O1693"/>
    <mergeCell ref="L1694:M1694"/>
    <mergeCell ref="N1694:O1694"/>
    <mergeCell ref="L1689:M1689"/>
    <mergeCell ref="N1689:O1689"/>
    <mergeCell ref="L1690:M1690"/>
    <mergeCell ref="N1690:O1690"/>
    <mergeCell ref="L1691:M1691"/>
    <mergeCell ref="N1691:O1691"/>
    <mergeCell ref="L1686:M1686"/>
    <mergeCell ref="N1686:O1686"/>
    <mergeCell ref="L1687:M1687"/>
    <mergeCell ref="N1687:O1687"/>
    <mergeCell ref="L1688:M1688"/>
    <mergeCell ref="N1688:O1688"/>
    <mergeCell ref="L1683:M1683"/>
    <mergeCell ref="N1683:O1683"/>
    <mergeCell ref="L1684:M1684"/>
    <mergeCell ref="N1684:O1684"/>
    <mergeCell ref="L1685:M1685"/>
    <mergeCell ref="N1685:O1685"/>
    <mergeCell ref="L1680:M1680"/>
    <mergeCell ref="N1680:O1680"/>
    <mergeCell ref="L1681:M1681"/>
    <mergeCell ref="N1681:O1681"/>
    <mergeCell ref="L1682:M1682"/>
    <mergeCell ref="N1682:O1682"/>
    <mergeCell ref="L1677:M1677"/>
    <mergeCell ref="N1677:O1677"/>
    <mergeCell ref="L1678:M1678"/>
    <mergeCell ref="N1678:O1678"/>
    <mergeCell ref="L1679:M1679"/>
    <mergeCell ref="N1679:O1679"/>
    <mergeCell ref="L1674:M1674"/>
    <mergeCell ref="N1674:O1674"/>
    <mergeCell ref="L1675:M1675"/>
    <mergeCell ref="N1675:O1675"/>
    <mergeCell ref="L1676:M1676"/>
    <mergeCell ref="N1676:O1676"/>
    <mergeCell ref="L1671:M1671"/>
    <mergeCell ref="N1671:O1671"/>
    <mergeCell ref="L1672:M1672"/>
    <mergeCell ref="N1672:O1672"/>
    <mergeCell ref="L1673:M1673"/>
    <mergeCell ref="N1673:O1673"/>
    <mergeCell ref="L1668:M1668"/>
    <mergeCell ref="N1668:O1668"/>
    <mergeCell ref="L1669:M1669"/>
    <mergeCell ref="N1669:O1669"/>
    <mergeCell ref="L1670:M1670"/>
    <mergeCell ref="N1670:O1670"/>
    <mergeCell ref="L1665:M1665"/>
    <mergeCell ref="N1665:O1665"/>
    <mergeCell ref="L1666:M1666"/>
    <mergeCell ref="N1666:O1666"/>
    <mergeCell ref="L1667:M1667"/>
    <mergeCell ref="N1667:O1667"/>
    <mergeCell ref="L1662:M1662"/>
    <mergeCell ref="N1662:O1662"/>
    <mergeCell ref="L1663:M1663"/>
    <mergeCell ref="N1663:O1663"/>
    <mergeCell ref="L1664:M1664"/>
    <mergeCell ref="N1664:O1664"/>
    <mergeCell ref="L1659:M1659"/>
    <mergeCell ref="N1659:O1659"/>
    <mergeCell ref="L1660:M1660"/>
    <mergeCell ref="N1660:O1660"/>
    <mergeCell ref="L1661:M1661"/>
    <mergeCell ref="N1661:O1661"/>
    <mergeCell ref="L1656:M1656"/>
    <mergeCell ref="N1656:O1656"/>
    <mergeCell ref="L1657:M1657"/>
    <mergeCell ref="N1657:O1657"/>
    <mergeCell ref="L1658:M1658"/>
    <mergeCell ref="N1658:O1658"/>
    <mergeCell ref="L1653:M1653"/>
    <mergeCell ref="N1653:O1653"/>
    <mergeCell ref="L1654:M1654"/>
    <mergeCell ref="N1654:O1654"/>
    <mergeCell ref="L1655:M1655"/>
    <mergeCell ref="N1655:O1655"/>
    <mergeCell ref="L1650:M1650"/>
    <mergeCell ref="N1650:O1650"/>
    <mergeCell ref="L1651:M1651"/>
    <mergeCell ref="N1651:O1651"/>
    <mergeCell ref="L1652:M1652"/>
    <mergeCell ref="N1652:O1652"/>
    <mergeCell ref="L1647:M1647"/>
    <mergeCell ref="N1647:O1647"/>
    <mergeCell ref="L1648:M1648"/>
    <mergeCell ref="N1648:O1648"/>
    <mergeCell ref="L1649:M1649"/>
    <mergeCell ref="N1649:O1649"/>
    <mergeCell ref="L1644:M1644"/>
    <mergeCell ref="N1644:O1644"/>
    <mergeCell ref="L1645:M1645"/>
    <mergeCell ref="N1645:O1645"/>
    <mergeCell ref="L1646:M1646"/>
    <mergeCell ref="N1646:O1646"/>
    <mergeCell ref="L1641:M1641"/>
    <mergeCell ref="N1641:O1641"/>
    <mergeCell ref="L1642:M1642"/>
    <mergeCell ref="N1642:O1642"/>
    <mergeCell ref="L1643:M1643"/>
    <mergeCell ref="N1643:O1643"/>
    <mergeCell ref="L1638:M1638"/>
    <mergeCell ref="N1638:O1638"/>
    <mergeCell ref="L1639:M1639"/>
    <mergeCell ref="N1639:O1639"/>
    <mergeCell ref="L1640:M1640"/>
    <mergeCell ref="N1640:O1640"/>
    <mergeCell ref="L1635:M1635"/>
    <mergeCell ref="N1635:O1635"/>
    <mergeCell ref="L1636:M1636"/>
    <mergeCell ref="N1636:O1636"/>
    <mergeCell ref="L1637:M1637"/>
    <mergeCell ref="N1637:O1637"/>
    <mergeCell ref="L1632:M1632"/>
    <mergeCell ref="N1632:O1632"/>
    <mergeCell ref="L1633:M1633"/>
    <mergeCell ref="N1633:O1633"/>
    <mergeCell ref="L1634:M1634"/>
    <mergeCell ref="N1634:O1634"/>
    <mergeCell ref="L1629:M1629"/>
    <mergeCell ref="N1629:O1629"/>
    <mergeCell ref="L1630:M1630"/>
    <mergeCell ref="N1630:O1630"/>
    <mergeCell ref="L1631:M1631"/>
    <mergeCell ref="N1631:O1631"/>
    <mergeCell ref="L1626:M1626"/>
    <mergeCell ref="N1626:O1626"/>
    <mergeCell ref="L1627:M1627"/>
    <mergeCell ref="N1627:O1627"/>
    <mergeCell ref="L1628:M1628"/>
    <mergeCell ref="N1628:O1628"/>
    <mergeCell ref="L1623:M1623"/>
    <mergeCell ref="N1623:O1623"/>
    <mergeCell ref="L1624:M1624"/>
    <mergeCell ref="N1624:O1624"/>
    <mergeCell ref="L1625:M1625"/>
    <mergeCell ref="N1625:O1625"/>
    <mergeCell ref="L1620:M1620"/>
    <mergeCell ref="N1620:O1620"/>
    <mergeCell ref="L1621:M1621"/>
    <mergeCell ref="N1621:O1621"/>
    <mergeCell ref="L1622:M1622"/>
    <mergeCell ref="N1622:O1622"/>
    <mergeCell ref="L1617:M1617"/>
    <mergeCell ref="N1617:O1617"/>
    <mergeCell ref="L1618:M1618"/>
    <mergeCell ref="N1618:O1618"/>
    <mergeCell ref="L1619:M1619"/>
    <mergeCell ref="N1619:O1619"/>
    <mergeCell ref="L1614:M1614"/>
    <mergeCell ref="N1614:O1614"/>
    <mergeCell ref="L1615:M1615"/>
    <mergeCell ref="N1615:O1615"/>
    <mergeCell ref="L1616:M1616"/>
    <mergeCell ref="N1616:O1616"/>
    <mergeCell ref="L1611:M1611"/>
    <mergeCell ref="N1611:O1611"/>
    <mergeCell ref="L1612:M1612"/>
    <mergeCell ref="N1612:O1612"/>
    <mergeCell ref="L1613:M1613"/>
    <mergeCell ref="N1613:O1613"/>
    <mergeCell ref="L1608:M1608"/>
    <mergeCell ref="N1608:O1608"/>
    <mergeCell ref="L1609:M1609"/>
    <mergeCell ref="N1609:O1609"/>
    <mergeCell ref="L1610:M1610"/>
    <mergeCell ref="N1610:O1610"/>
    <mergeCell ref="L1605:M1605"/>
    <mergeCell ref="N1605:O1605"/>
    <mergeCell ref="L1606:M1606"/>
    <mergeCell ref="N1606:O1606"/>
    <mergeCell ref="L1607:M1607"/>
    <mergeCell ref="N1607:O1607"/>
    <mergeCell ref="L1602:M1602"/>
    <mergeCell ref="N1602:O1602"/>
    <mergeCell ref="L1603:M1603"/>
    <mergeCell ref="N1603:O1603"/>
    <mergeCell ref="L1604:M1604"/>
    <mergeCell ref="N1604:O1604"/>
    <mergeCell ref="L1599:M1599"/>
    <mergeCell ref="N1599:O1599"/>
    <mergeCell ref="L1600:M1600"/>
    <mergeCell ref="N1600:O1600"/>
    <mergeCell ref="L1601:M1601"/>
    <mergeCell ref="N1601:O1601"/>
    <mergeCell ref="L1596:M1596"/>
    <mergeCell ref="N1596:O1596"/>
    <mergeCell ref="L1597:M1597"/>
    <mergeCell ref="N1597:O1597"/>
    <mergeCell ref="L1598:M1598"/>
    <mergeCell ref="N1598:O1598"/>
    <mergeCell ref="L1593:M1593"/>
    <mergeCell ref="N1593:O1593"/>
    <mergeCell ref="L1594:M1594"/>
    <mergeCell ref="N1594:O1594"/>
    <mergeCell ref="L1595:M1595"/>
    <mergeCell ref="N1595:O1595"/>
    <mergeCell ref="L1590:M1590"/>
    <mergeCell ref="N1590:O1590"/>
    <mergeCell ref="L1591:M1591"/>
    <mergeCell ref="N1591:O1591"/>
    <mergeCell ref="L1592:M1592"/>
    <mergeCell ref="N1592:O1592"/>
    <mergeCell ref="L1587:M1587"/>
    <mergeCell ref="N1587:O1587"/>
    <mergeCell ref="L1588:M1588"/>
    <mergeCell ref="N1588:O1588"/>
    <mergeCell ref="L1589:M1589"/>
    <mergeCell ref="N1589:O1589"/>
    <mergeCell ref="L1584:M1584"/>
    <mergeCell ref="N1584:O1584"/>
    <mergeCell ref="L1585:M1585"/>
    <mergeCell ref="N1585:O1585"/>
    <mergeCell ref="L1586:M1586"/>
    <mergeCell ref="N1586:O1586"/>
    <mergeCell ref="L1581:M1581"/>
    <mergeCell ref="N1581:O1581"/>
    <mergeCell ref="L1582:M1582"/>
    <mergeCell ref="N1582:O1582"/>
    <mergeCell ref="L1583:M1583"/>
    <mergeCell ref="N1583:O1583"/>
    <mergeCell ref="L1578:M1578"/>
    <mergeCell ref="N1578:O1578"/>
    <mergeCell ref="L1579:M1579"/>
    <mergeCell ref="N1579:O1579"/>
    <mergeCell ref="L1580:M1580"/>
    <mergeCell ref="N1580:O1580"/>
    <mergeCell ref="L1575:M1575"/>
    <mergeCell ref="N1575:O1575"/>
    <mergeCell ref="L1576:M1576"/>
    <mergeCell ref="N1576:O1576"/>
    <mergeCell ref="L1577:M1577"/>
    <mergeCell ref="N1577:O1577"/>
    <mergeCell ref="L1572:M1572"/>
    <mergeCell ref="N1572:O1572"/>
    <mergeCell ref="L1573:M1573"/>
    <mergeCell ref="N1573:O1573"/>
    <mergeCell ref="L1574:M1574"/>
    <mergeCell ref="N1574:O1574"/>
    <mergeCell ref="L1569:M1569"/>
    <mergeCell ref="N1569:O1569"/>
    <mergeCell ref="L1570:M1570"/>
    <mergeCell ref="N1570:O1570"/>
    <mergeCell ref="L1571:M1571"/>
    <mergeCell ref="N1571:O1571"/>
    <mergeCell ref="L1566:M1566"/>
    <mergeCell ref="N1566:O1566"/>
    <mergeCell ref="L1567:M1567"/>
    <mergeCell ref="N1567:O1567"/>
    <mergeCell ref="L1568:M1568"/>
    <mergeCell ref="N1568:O1568"/>
    <mergeCell ref="L1563:M1563"/>
    <mergeCell ref="N1563:O1563"/>
    <mergeCell ref="L1564:M1564"/>
    <mergeCell ref="N1564:O1564"/>
    <mergeCell ref="L1565:M1565"/>
    <mergeCell ref="N1565:O1565"/>
    <mergeCell ref="L1560:M1560"/>
    <mergeCell ref="N1560:O1560"/>
    <mergeCell ref="L1561:M1561"/>
    <mergeCell ref="N1561:O1561"/>
    <mergeCell ref="L1562:M1562"/>
    <mergeCell ref="N1562:O1562"/>
    <mergeCell ref="L1557:M1557"/>
    <mergeCell ref="N1557:O1557"/>
    <mergeCell ref="L1558:M1558"/>
    <mergeCell ref="N1558:O1558"/>
    <mergeCell ref="L1559:M1559"/>
    <mergeCell ref="N1559:O1559"/>
    <mergeCell ref="L1554:M1554"/>
    <mergeCell ref="N1554:O1554"/>
    <mergeCell ref="L1555:M1555"/>
    <mergeCell ref="N1555:O1555"/>
    <mergeCell ref="L1556:M1556"/>
    <mergeCell ref="N1556:O1556"/>
    <mergeCell ref="L1551:M1551"/>
    <mergeCell ref="N1551:O1551"/>
    <mergeCell ref="L1552:M1552"/>
    <mergeCell ref="N1552:O1552"/>
    <mergeCell ref="L1553:M1553"/>
    <mergeCell ref="N1553:O1553"/>
    <mergeCell ref="L1548:M1548"/>
    <mergeCell ref="N1548:O1548"/>
    <mergeCell ref="L1549:M1549"/>
    <mergeCell ref="N1549:O1549"/>
    <mergeCell ref="L1550:M1550"/>
    <mergeCell ref="N1550:O1550"/>
    <mergeCell ref="L1545:M1545"/>
    <mergeCell ref="N1545:O1545"/>
    <mergeCell ref="L1546:M1546"/>
    <mergeCell ref="N1546:O1546"/>
    <mergeCell ref="L1547:M1547"/>
    <mergeCell ref="N1547:O1547"/>
    <mergeCell ref="L1542:M1542"/>
    <mergeCell ref="N1542:O1542"/>
    <mergeCell ref="L1543:M1543"/>
    <mergeCell ref="N1543:O1543"/>
    <mergeCell ref="L1544:M1544"/>
    <mergeCell ref="N1544:O1544"/>
    <mergeCell ref="L1539:M1539"/>
    <mergeCell ref="N1539:O1539"/>
    <mergeCell ref="L1540:M1540"/>
    <mergeCell ref="N1540:O1540"/>
    <mergeCell ref="L1541:M1541"/>
    <mergeCell ref="N1541:O1541"/>
    <mergeCell ref="L1536:M1536"/>
    <mergeCell ref="N1536:O1536"/>
    <mergeCell ref="L1537:M1537"/>
    <mergeCell ref="N1537:O1537"/>
    <mergeCell ref="L1538:M1538"/>
    <mergeCell ref="N1538:O1538"/>
    <mergeCell ref="L1533:M1533"/>
    <mergeCell ref="N1533:O1533"/>
    <mergeCell ref="L1534:M1534"/>
    <mergeCell ref="N1534:O1534"/>
    <mergeCell ref="L1535:M1535"/>
    <mergeCell ref="N1535:O1535"/>
    <mergeCell ref="L1530:M1530"/>
    <mergeCell ref="N1530:O1530"/>
    <mergeCell ref="L1531:M1531"/>
    <mergeCell ref="N1531:O1531"/>
    <mergeCell ref="L1532:M1532"/>
    <mergeCell ref="N1532:O1532"/>
    <mergeCell ref="L1527:M1527"/>
    <mergeCell ref="N1527:O1527"/>
    <mergeCell ref="L1528:M1528"/>
    <mergeCell ref="N1528:O1528"/>
    <mergeCell ref="L1529:M1529"/>
    <mergeCell ref="N1529:O1529"/>
    <mergeCell ref="L1524:M1524"/>
    <mergeCell ref="N1524:O1524"/>
    <mergeCell ref="L1525:M1525"/>
    <mergeCell ref="N1525:O1525"/>
    <mergeCell ref="L1526:M1526"/>
    <mergeCell ref="N1526:O1526"/>
    <mergeCell ref="L1521:M1521"/>
    <mergeCell ref="N1521:O1521"/>
    <mergeCell ref="L1522:M1522"/>
    <mergeCell ref="N1522:O1522"/>
    <mergeCell ref="L1523:M1523"/>
    <mergeCell ref="N1523:O1523"/>
    <mergeCell ref="L1518:M1518"/>
    <mergeCell ref="N1518:O1518"/>
    <mergeCell ref="L1519:M1519"/>
    <mergeCell ref="N1519:O1519"/>
    <mergeCell ref="L1520:M1520"/>
    <mergeCell ref="N1520:O1520"/>
    <mergeCell ref="L1515:M1515"/>
    <mergeCell ref="N1515:O1515"/>
    <mergeCell ref="L1516:M1516"/>
    <mergeCell ref="N1516:O1516"/>
    <mergeCell ref="L1517:M1517"/>
    <mergeCell ref="N1517:O1517"/>
    <mergeCell ref="L1512:M1512"/>
    <mergeCell ref="N1512:O1512"/>
    <mergeCell ref="L1513:M1513"/>
    <mergeCell ref="N1513:O1513"/>
    <mergeCell ref="L1514:M1514"/>
    <mergeCell ref="N1514:O1514"/>
    <mergeCell ref="L1509:M1509"/>
    <mergeCell ref="N1509:O1509"/>
    <mergeCell ref="L1510:M1510"/>
    <mergeCell ref="N1510:O1510"/>
    <mergeCell ref="L1511:M1511"/>
    <mergeCell ref="N1511:O1511"/>
    <mergeCell ref="L1506:M1506"/>
    <mergeCell ref="N1506:O1506"/>
    <mergeCell ref="L1507:M1507"/>
    <mergeCell ref="N1507:O1507"/>
    <mergeCell ref="L1508:M1508"/>
    <mergeCell ref="N1508:O1508"/>
    <mergeCell ref="L1503:M1503"/>
    <mergeCell ref="N1503:O1503"/>
    <mergeCell ref="L1504:M1504"/>
    <mergeCell ref="N1504:O1504"/>
    <mergeCell ref="L1505:M1505"/>
    <mergeCell ref="N1505:O1505"/>
    <mergeCell ref="L1500:M1500"/>
    <mergeCell ref="N1500:O1500"/>
    <mergeCell ref="L1501:M1501"/>
    <mergeCell ref="N1501:O1501"/>
    <mergeCell ref="L1502:M1502"/>
    <mergeCell ref="N1502:O1502"/>
    <mergeCell ref="L1497:M1497"/>
    <mergeCell ref="N1497:O1497"/>
    <mergeCell ref="L1498:M1498"/>
    <mergeCell ref="N1498:O1498"/>
    <mergeCell ref="L1499:M1499"/>
    <mergeCell ref="N1499:O1499"/>
    <mergeCell ref="L1494:M1494"/>
    <mergeCell ref="N1494:O1494"/>
    <mergeCell ref="L1495:M1495"/>
    <mergeCell ref="N1495:O1495"/>
    <mergeCell ref="L1496:M1496"/>
    <mergeCell ref="N1496:O1496"/>
    <mergeCell ref="L1491:M1491"/>
    <mergeCell ref="N1491:O1491"/>
    <mergeCell ref="L1492:M1492"/>
    <mergeCell ref="N1492:O1492"/>
    <mergeCell ref="L1493:M1493"/>
    <mergeCell ref="N1493:O1493"/>
    <mergeCell ref="L1488:M1488"/>
    <mergeCell ref="N1488:O1488"/>
    <mergeCell ref="L1489:M1489"/>
    <mergeCell ref="N1489:O1489"/>
    <mergeCell ref="L1490:M1490"/>
    <mergeCell ref="N1490:O1490"/>
    <mergeCell ref="L1485:M1485"/>
    <mergeCell ref="N1485:O1485"/>
    <mergeCell ref="L1486:M1486"/>
    <mergeCell ref="N1486:O1486"/>
    <mergeCell ref="L1487:M1487"/>
    <mergeCell ref="N1487:O1487"/>
    <mergeCell ref="L1482:M1482"/>
    <mergeCell ref="N1482:O1482"/>
    <mergeCell ref="L1483:M1483"/>
    <mergeCell ref="N1483:O1483"/>
    <mergeCell ref="L1484:M1484"/>
    <mergeCell ref="N1484:O1484"/>
    <mergeCell ref="L1479:M1479"/>
    <mergeCell ref="N1479:O1479"/>
    <mergeCell ref="L1480:M1480"/>
    <mergeCell ref="N1480:O1480"/>
    <mergeCell ref="L1481:M1481"/>
    <mergeCell ref="N1481:O1481"/>
    <mergeCell ref="L1476:M1476"/>
    <mergeCell ref="N1476:O1476"/>
    <mergeCell ref="L1477:M1477"/>
    <mergeCell ref="N1477:O1477"/>
    <mergeCell ref="L1478:M1478"/>
    <mergeCell ref="N1478:O1478"/>
    <mergeCell ref="L1473:M1473"/>
    <mergeCell ref="N1473:O1473"/>
    <mergeCell ref="L1474:M1474"/>
    <mergeCell ref="N1474:O1474"/>
    <mergeCell ref="L1475:M1475"/>
    <mergeCell ref="N1475:O1475"/>
    <mergeCell ref="L1470:M1470"/>
    <mergeCell ref="N1470:O1470"/>
    <mergeCell ref="L1471:M1471"/>
    <mergeCell ref="N1471:O1471"/>
    <mergeCell ref="L1472:M1472"/>
    <mergeCell ref="N1472:O1472"/>
    <mergeCell ref="L1467:M1467"/>
    <mergeCell ref="N1467:O1467"/>
    <mergeCell ref="L1468:M1468"/>
    <mergeCell ref="N1468:O1468"/>
    <mergeCell ref="L1469:M1469"/>
    <mergeCell ref="N1469:O1469"/>
    <mergeCell ref="L1464:M1464"/>
    <mergeCell ref="N1464:O1464"/>
    <mergeCell ref="L1465:M1465"/>
    <mergeCell ref="N1465:O1465"/>
    <mergeCell ref="L1466:M1466"/>
    <mergeCell ref="N1466:O1466"/>
    <mergeCell ref="L1461:M1461"/>
    <mergeCell ref="N1461:O1461"/>
    <mergeCell ref="L1462:M1462"/>
    <mergeCell ref="N1462:O1462"/>
    <mergeCell ref="L1463:M1463"/>
    <mergeCell ref="N1463:O1463"/>
    <mergeCell ref="L1458:M1458"/>
    <mergeCell ref="N1458:O1458"/>
    <mergeCell ref="L1459:M1459"/>
    <mergeCell ref="N1459:O1459"/>
    <mergeCell ref="L1460:M1460"/>
    <mergeCell ref="N1460:O1460"/>
    <mergeCell ref="L1455:M1455"/>
    <mergeCell ref="N1455:O1455"/>
    <mergeCell ref="L1456:M1456"/>
    <mergeCell ref="N1456:O1456"/>
    <mergeCell ref="L1457:M1457"/>
    <mergeCell ref="N1457:O1457"/>
    <mergeCell ref="L1452:M1452"/>
    <mergeCell ref="N1452:O1452"/>
    <mergeCell ref="L1453:M1453"/>
    <mergeCell ref="N1453:O1453"/>
    <mergeCell ref="L1454:M1454"/>
    <mergeCell ref="N1454:O1454"/>
    <mergeCell ref="L1449:M1449"/>
    <mergeCell ref="N1449:O1449"/>
    <mergeCell ref="L1450:M1450"/>
    <mergeCell ref="N1450:O1450"/>
    <mergeCell ref="L1451:M1451"/>
    <mergeCell ref="N1451:O1451"/>
    <mergeCell ref="L1446:M1446"/>
    <mergeCell ref="N1446:O1446"/>
    <mergeCell ref="L1447:M1447"/>
    <mergeCell ref="N1447:O1447"/>
    <mergeCell ref="L1448:M1448"/>
    <mergeCell ref="N1448:O1448"/>
    <mergeCell ref="L1443:M1443"/>
    <mergeCell ref="N1443:O1443"/>
    <mergeCell ref="L1444:M1444"/>
    <mergeCell ref="N1444:O1444"/>
    <mergeCell ref="L1445:M1445"/>
    <mergeCell ref="N1445:O1445"/>
    <mergeCell ref="L1440:M1440"/>
    <mergeCell ref="N1440:O1440"/>
    <mergeCell ref="L1441:M1441"/>
    <mergeCell ref="N1441:O1441"/>
    <mergeCell ref="L1442:M1442"/>
    <mergeCell ref="N1442:O1442"/>
    <mergeCell ref="L1437:M1437"/>
    <mergeCell ref="N1437:O1437"/>
    <mergeCell ref="L1438:M1438"/>
    <mergeCell ref="N1438:O1438"/>
    <mergeCell ref="L1439:M1439"/>
    <mergeCell ref="N1439:O1439"/>
    <mergeCell ref="L1434:M1434"/>
    <mergeCell ref="N1434:O1434"/>
    <mergeCell ref="L1435:M1435"/>
    <mergeCell ref="N1435:O1435"/>
    <mergeCell ref="L1436:M1436"/>
    <mergeCell ref="N1436:O1436"/>
    <mergeCell ref="L1431:M1431"/>
    <mergeCell ref="N1431:O1431"/>
    <mergeCell ref="L1432:M1432"/>
    <mergeCell ref="N1432:O1432"/>
    <mergeCell ref="L1433:M1433"/>
    <mergeCell ref="N1433:O1433"/>
    <mergeCell ref="L1428:M1428"/>
    <mergeCell ref="N1428:O1428"/>
    <mergeCell ref="L1429:M1429"/>
    <mergeCell ref="N1429:O1429"/>
    <mergeCell ref="L1430:M1430"/>
    <mergeCell ref="N1430:O1430"/>
    <mergeCell ref="L1425:M1425"/>
    <mergeCell ref="N1425:O1425"/>
    <mergeCell ref="L1426:M1426"/>
    <mergeCell ref="N1426:O1426"/>
    <mergeCell ref="L1427:M1427"/>
    <mergeCell ref="N1427:O1427"/>
    <mergeCell ref="L1422:M1422"/>
    <mergeCell ref="N1422:O1422"/>
    <mergeCell ref="L1423:M1423"/>
    <mergeCell ref="N1423:O1423"/>
    <mergeCell ref="L1424:M1424"/>
    <mergeCell ref="N1424:O1424"/>
    <mergeCell ref="L1419:M1419"/>
    <mergeCell ref="N1419:O1419"/>
    <mergeCell ref="L1420:M1420"/>
    <mergeCell ref="N1420:O1420"/>
    <mergeCell ref="L1421:M1421"/>
    <mergeCell ref="N1421:O1421"/>
    <mergeCell ref="L1416:M1416"/>
    <mergeCell ref="N1416:O1416"/>
    <mergeCell ref="L1417:M1417"/>
    <mergeCell ref="N1417:O1417"/>
    <mergeCell ref="L1418:M1418"/>
    <mergeCell ref="N1418:O1418"/>
    <mergeCell ref="L1413:M1413"/>
    <mergeCell ref="N1413:O1413"/>
    <mergeCell ref="L1414:M1414"/>
    <mergeCell ref="N1414:O1414"/>
    <mergeCell ref="L1415:M1415"/>
    <mergeCell ref="N1415:O1415"/>
    <mergeCell ref="L1410:M1410"/>
    <mergeCell ref="N1410:O1410"/>
    <mergeCell ref="L1411:M1411"/>
    <mergeCell ref="N1411:O1411"/>
    <mergeCell ref="L1412:M1412"/>
    <mergeCell ref="N1412:O1412"/>
    <mergeCell ref="L1407:M1407"/>
    <mergeCell ref="N1407:O1407"/>
    <mergeCell ref="L1408:M1408"/>
    <mergeCell ref="N1408:O1408"/>
    <mergeCell ref="L1409:M1409"/>
    <mergeCell ref="N1409:O1409"/>
    <mergeCell ref="L1404:M1404"/>
    <mergeCell ref="N1404:O1404"/>
    <mergeCell ref="L1405:M1405"/>
    <mergeCell ref="N1405:O1405"/>
    <mergeCell ref="L1406:M1406"/>
    <mergeCell ref="N1406:O1406"/>
    <mergeCell ref="L1401:M1401"/>
    <mergeCell ref="N1401:O1401"/>
    <mergeCell ref="L1402:M1402"/>
    <mergeCell ref="N1402:O1402"/>
    <mergeCell ref="L1403:M1403"/>
    <mergeCell ref="N1403:O1403"/>
    <mergeCell ref="L1398:M1398"/>
    <mergeCell ref="N1398:O1398"/>
    <mergeCell ref="L1399:M1399"/>
    <mergeCell ref="N1399:O1399"/>
    <mergeCell ref="L1400:M1400"/>
    <mergeCell ref="N1400:O1400"/>
    <mergeCell ref="L1395:M1395"/>
    <mergeCell ref="N1395:O1395"/>
    <mergeCell ref="L1396:M1396"/>
    <mergeCell ref="N1396:O1396"/>
    <mergeCell ref="L1397:M1397"/>
    <mergeCell ref="N1397:O1397"/>
    <mergeCell ref="L1392:M1392"/>
    <mergeCell ref="N1392:O1392"/>
    <mergeCell ref="L1393:M1393"/>
    <mergeCell ref="N1393:O1393"/>
    <mergeCell ref="L1394:M1394"/>
    <mergeCell ref="N1394:O1394"/>
    <mergeCell ref="L1389:M1389"/>
    <mergeCell ref="N1389:O1389"/>
    <mergeCell ref="L1390:M1390"/>
    <mergeCell ref="N1390:O1390"/>
    <mergeCell ref="L1391:M1391"/>
    <mergeCell ref="N1391:O1391"/>
    <mergeCell ref="L1386:M1386"/>
    <mergeCell ref="N1386:O1386"/>
    <mergeCell ref="L1387:M1387"/>
    <mergeCell ref="N1387:O1387"/>
    <mergeCell ref="L1388:M1388"/>
    <mergeCell ref="N1388:O1388"/>
    <mergeCell ref="L1383:M1383"/>
    <mergeCell ref="N1383:O1383"/>
    <mergeCell ref="L1384:M1384"/>
    <mergeCell ref="N1384:O1384"/>
    <mergeCell ref="L1385:M1385"/>
    <mergeCell ref="N1385:O1385"/>
    <mergeCell ref="L1380:M1380"/>
    <mergeCell ref="N1380:O1380"/>
    <mergeCell ref="L1381:M1381"/>
    <mergeCell ref="N1381:O1381"/>
    <mergeCell ref="L1382:M1382"/>
    <mergeCell ref="N1382:O1382"/>
    <mergeCell ref="L1377:M1377"/>
    <mergeCell ref="N1377:O1377"/>
    <mergeCell ref="L1378:M1378"/>
    <mergeCell ref="N1378:O1378"/>
    <mergeCell ref="L1379:M1379"/>
    <mergeCell ref="N1379:O1379"/>
    <mergeCell ref="L1374:M1374"/>
    <mergeCell ref="N1374:O1374"/>
    <mergeCell ref="L1375:M1375"/>
    <mergeCell ref="N1375:O1375"/>
    <mergeCell ref="L1376:M1376"/>
    <mergeCell ref="N1376:O1376"/>
    <mergeCell ref="L1371:M1371"/>
    <mergeCell ref="N1371:O1371"/>
    <mergeCell ref="L1372:M1372"/>
    <mergeCell ref="N1372:O1372"/>
    <mergeCell ref="L1373:M1373"/>
    <mergeCell ref="N1373:O1373"/>
    <mergeCell ref="L1368:M1368"/>
    <mergeCell ref="N1368:O1368"/>
    <mergeCell ref="L1369:M1369"/>
    <mergeCell ref="N1369:O1369"/>
    <mergeCell ref="L1370:M1370"/>
    <mergeCell ref="N1370:O1370"/>
    <mergeCell ref="L1365:M1365"/>
    <mergeCell ref="N1365:O1365"/>
    <mergeCell ref="L1366:M1366"/>
    <mergeCell ref="N1366:O1366"/>
    <mergeCell ref="L1367:M1367"/>
    <mergeCell ref="N1367:O1367"/>
    <mergeCell ref="L1362:M1362"/>
    <mergeCell ref="N1362:O1362"/>
    <mergeCell ref="L1363:M1363"/>
    <mergeCell ref="N1363:O1363"/>
    <mergeCell ref="L1364:M1364"/>
    <mergeCell ref="N1364:O1364"/>
    <mergeCell ref="L1359:M1359"/>
    <mergeCell ref="N1359:O1359"/>
    <mergeCell ref="L1360:M1360"/>
    <mergeCell ref="N1360:O1360"/>
    <mergeCell ref="L1361:M1361"/>
    <mergeCell ref="N1361:O1361"/>
    <mergeCell ref="L1356:M1356"/>
    <mergeCell ref="N1356:O1356"/>
    <mergeCell ref="L1357:M1357"/>
    <mergeCell ref="N1357:O1357"/>
    <mergeCell ref="L1358:M1358"/>
    <mergeCell ref="N1358:O1358"/>
    <mergeCell ref="L1353:M1353"/>
    <mergeCell ref="N1353:O1353"/>
    <mergeCell ref="L1354:M1354"/>
    <mergeCell ref="N1354:O1354"/>
    <mergeCell ref="L1355:M1355"/>
    <mergeCell ref="N1355:O1355"/>
    <mergeCell ref="L1350:M1350"/>
    <mergeCell ref="N1350:O1350"/>
    <mergeCell ref="L1351:M1351"/>
    <mergeCell ref="N1351:O1351"/>
    <mergeCell ref="L1352:M1352"/>
    <mergeCell ref="N1352:O1352"/>
    <mergeCell ref="L1347:M1347"/>
    <mergeCell ref="N1347:O1347"/>
    <mergeCell ref="L1348:M1348"/>
    <mergeCell ref="N1348:O1348"/>
    <mergeCell ref="L1349:M1349"/>
    <mergeCell ref="N1349:O1349"/>
    <mergeCell ref="L1344:M1344"/>
    <mergeCell ref="N1344:O1344"/>
    <mergeCell ref="L1345:M1345"/>
    <mergeCell ref="N1345:O1345"/>
    <mergeCell ref="L1346:M1346"/>
    <mergeCell ref="N1346:O1346"/>
    <mergeCell ref="L1341:M1341"/>
    <mergeCell ref="N1341:O1341"/>
    <mergeCell ref="L1342:M1342"/>
    <mergeCell ref="N1342:O1342"/>
    <mergeCell ref="L1343:M1343"/>
    <mergeCell ref="N1343:O1343"/>
    <mergeCell ref="L1338:M1338"/>
    <mergeCell ref="N1338:O1338"/>
    <mergeCell ref="L1339:M1339"/>
    <mergeCell ref="N1339:O1339"/>
    <mergeCell ref="L1340:M1340"/>
    <mergeCell ref="N1340:O1340"/>
    <mergeCell ref="L1335:M1335"/>
    <mergeCell ref="N1335:O1335"/>
    <mergeCell ref="L1336:M1336"/>
    <mergeCell ref="N1336:O1336"/>
    <mergeCell ref="L1337:M1337"/>
    <mergeCell ref="N1337:O1337"/>
    <mergeCell ref="L1332:M1332"/>
    <mergeCell ref="N1332:O1332"/>
    <mergeCell ref="L1333:M1333"/>
    <mergeCell ref="N1333:O1333"/>
    <mergeCell ref="L1334:M1334"/>
    <mergeCell ref="N1334:O1334"/>
    <mergeCell ref="L1329:M1329"/>
    <mergeCell ref="N1329:O1329"/>
    <mergeCell ref="L1330:M1330"/>
    <mergeCell ref="N1330:O1330"/>
    <mergeCell ref="L1331:M1331"/>
    <mergeCell ref="N1331:O1331"/>
    <mergeCell ref="L1326:M1326"/>
    <mergeCell ref="N1326:O1326"/>
    <mergeCell ref="L1327:M1327"/>
    <mergeCell ref="N1327:O1327"/>
    <mergeCell ref="L1328:M1328"/>
    <mergeCell ref="N1328:O1328"/>
    <mergeCell ref="L1323:M1323"/>
    <mergeCell ref="N1323:O1323"/>
    <mergeCell ref="L1324:M1324"/>
    <mergeCell ref="N1324:O1324"/>
    <mergeCell ref="L1325:M1325"/>
    <mergeCell ref="N1325:O1325"/>
    <mergeCell ref="L1320:M1320"/>
    <mergeCell ref="N1320:O1320"/>
    <mergeCell ref="L1321:M1321"/>
    <mergeCell ref="N1321:O1321"/>
    <mergeCell ref="L1322:M1322"/>
    <mergeCell ref="N1322:O1322"/>
    <mergeCell ref="L1317:M1317"/>
    <mergeCell ref="N1317:O1317"/>
    <mergeCell ref="L1318:M1318"/>
    <mergeCell ref="N1318:O1318"/>
    <mergeCell ref="L1319:M1319"/>
    <mergeCell ref="N1319:O1319"/>
    <mergeCell ref="L1314:M1314"/>
    <mergeCell ref="N1314:O1314"/>
    <mergeCell ref="L1315:M1315"/>
    <mergeCell ref="N1315:O1315"/>
    <mergeCell ref="L1316:M1316"/>
    <mergeCell ref="N1316:O1316"/>
    <mergeCell ref="L1311:M1311"/>
    <mergeCell ref="N1311:O1311"/>
    <mergeCell ref="L1312:M1312"/>
    <mergeCell ref="N1312:O1312"/>
    <mergeCell ref="L1313:M1313"/>
    <mergeCell ref="N1313:O1313"/>
    <mergeCell ref="L1308:M1308"/>
    <mergeCell ref="N1308:O1308"/>
    <mergeCell ref="L1309:M1309"/>
    <mergeCell ref="N1309:O1309"/>
    <mergeCell ref="L1310:M1310"/>
    <mergeCell ref="N1310:O1310"/>
    <mergeCell ref="L1305:M1305"/>
    <mergeCell ref="N1305:O1305"/>
    <mergeCell ref="L1306:M1306"/>
    <mergeCell ref="N1306:O1306"/>
    <mergeCell ref="L1307:M1307"/>
    <mergeCell ref="N1307:O1307"/>
    <mergeCell ref="L1302:M1302"/>
    <mergeCell ref="N1302:O1302"/>
    <mergeCell ref="L1303:M1303"/>
    <mergeCell ref="N1303:O1303"/>
    <mergeCell ref="L1304:M1304"/>
    <mergeCell ref="N1304:O1304"/>
    <mergeCell ref="L1299:M1299"/>
    <mergeCell ref="N1299:O1299"/>
    <mergeCell ref="L1300:M1300"/>
    <mergeCell ref="N1300:O1300"/>
    <mergeCell ref="L1301:M1301"/>
    <mergeCell ref="N1301:O1301"/>
    <mergeCell ref="L1296:M1296"/>
    <mergeCell ref="N1296:O1296"/>
    <mergeCell ref="L1297:M1297"/>
    <mergeCell ref="N1297:O1297"/>
    <mergeCell ref="L1298:M1298"/>
    <mergeCell ref="N1298:O1298"/>
    <mergeCell ref="L1293:M1293"/>
    <mergeCell ref="N1293:O1293"/>
    <mergeCell ref="L1294:M1294"/>
    <mergeCell ref="N1294:O1294"/>
    <mergeCell ref="L1295:M1295"/>
    <mergeCell ref="N1295:O1295"/>
    <mergeCell ref="L1290:M1290"/>
    <mergeCell ref="N1290:O1290"/>
    <mergeCell ref="L1291:M1291"/>
    <mergeCell ref="N1291:O1291"/>
    <mergeCell ref="L1292:M1292"/>
    <mergeCell ref="N1292:O1292"/>
    <mergeCell ref="L1287:M1287"/>
    <mergeCell ref="N1287:O1287"/>
    <mergeCell ref="L1288:M1288"/>
    <mergeCell ref="N1288:O1288"/>
    <mergeCell ref="L1289:M1289"/>
    <mergeCell ref="N1289:O1289"/>
    <mergeCell ref="L1284:M1284"/>
    <mergeCell ref="N1284:O1284"/>
    <mergeCell ref="L1285:M1285"/>
    <mergeCell ref="N1285:O1285"/>
    <mergeCell ref="L1286:M1286"/>
    <mergeCell ref="N1286:O1286"/>
    <mergeCell ref="L1281:M1281"/>
    <mergeCell ref="N1281:O1281"/>
    <mergeCell ref="L1282:M1282"/>
    <mergeCell ref="N1282:O1282"/>
    <mergeCell ref="L1283:M1283"/>
    <mergeCell ref="N1283:O1283"/>
    <mergeCell ref="L1278:M1278"/>
    <mergeCell ref="N1278:O1278"/>
    <mergeCell ref="L1279:M1279"/>
    <mergeCell ref="N1279:O1279"/>
    <mergeCell ref="L1280:M1280"/>
    <mergeCell ref="N1280:O1280"/>
    <mergeCell ref="L1275:M1275"/>
    <mergeCell ref="N1275:O1275"/>
    <mergeCell ref="L1276:M1276"/>
    <mergeCell ref="N1276:O1276"/>
    <mergeCell ref="L1277:M1277"/>
    <mergeCell ref="N1277:O1277"/>
    <mergeCell ref="L1272:M1272"/>
    <mergeCell ref="N1272:O1272"/>
    <mergeCell ref="L1273:M1273"/>
    <mergeCell ref="N1273:O1273"/>
    <mergeCell ref="L1274:M1274"/>
    <mergeCell ref="N1274:O1274"/>
    <mergeCell ref="L1269:M1269"/>
    <mergeCell ref="N1269:O1269"/>
    <mergeCell ref="L1270:M1270"/>
    <mergeCell ref="N1270:O1270"/>
    <mergeCell ref="L1271:M1271"/>
    <mergeCell ref="N1271:O1271"/>
    <mergeCell ref="L1266:M1266"/>
    <mergeCell ref="N1266:O1266"/>
    <mergeCell ref="L1267:M1267"/>
    <mergeCell ref="N1267:O1267"/>
    <mergeCell ref="L1268:M1268"/>
    <mergeCell ref="N1268:O1268"/>
    <mergeCell ref="L1263:M1263"/>
    <mergeCell ref="N1263:O1263"/>
    <mergeCell ref="L1264:M1264"/>
    <mergeCell ref="N1264:O1264"/>
    <mergeCell ref="L1265:M1265"/>
    <mergeCell ref="N1265:O1265"/>
    <mergeCell ref="L1260:M1260"/>
    <mergeCell ref="N1260:O1260"/>
    <mergeCell ref="L1261:M1261"/>
    <mergeCell ref="N1261:O1261"/>
    <mergeCell ref="L1262:M1262"/>
    <mergeCell ref="N1262:O1262"/>
    <mergeCell ref="L1257:M1257"/>
    <mergeCell ref="N1257:O1257"/>
    <mergeCell ref="L1258:M1258"/>
    <mergeCell ref="N1258:O1258"/>
    <mergeCell ref="L1259:M1259"/>
    <mergeCell ref="N1259:O1259"/>
    <mergeCell ref="L1254:M1254"/>
    <mergeCell ref="N1254:O1254"/>
    <mergeCell ref="L1255:M1255"/>
    <mergeCell ref="N1255:O1255"/>
    <mergeCell ref="L1256:M1256"/>
    <mergeCell ref="N1256:O1256"/>
    <mergeCell ref="L1251:M1251"/>
    <mergeCell ref="N1251:O1251"/>
    <mergeCell ref="L1252:M1252"/>
    <mergeCell ref="N1252:O1252"/>
    <mergeCell ref="L1253:M1253"/>
    <mergeCell ref="N1253:O1253"/>
    <mergeCell ref="L1248:M1248"/>
    <mergeCell ref="N1248:O1248"/>
    <mergeCell ref="L1249:M1249"/>
    <mergeCell ref="N1249:O1249"/>
    <mergeCell ref="L1250:M1250"/>
    <mergeCell ref="N1250:O1250"/>
    <mergeCell ref="L1245:M1245"/>
    <mergeCell ref="N1245:O1245"/>
    <mergeCell ref="L1246:M1246"/>
    <mergeCell ref="N1246:O1246"/>
    <mergeCell ref="L1247:M1247"/>
    <mergeCell ref="N1247:O1247"/>
    <mergeCell ref="L1242:M1242"/>
    <mergeCell ref="N1242:O1242"/>
    <mergeCell ref="L1243:M1243"/>
    <mergeCell ref="N1243:O1243"/>
    <mergeCell ref="L1244:M1244"/>
    <mergeCell ref="N1244:O1244"/>
    <mergeCell ref="L1239:M1239"/>
    <mergeCell ref="N1239:O1239"/>
    <mergeCell ref="L1240:M1240"/>
    <mergeCell ref="N1240:O1240"/>
    <mergeCell ref="L1241:M1241"/>
    <mergeCell ref="N1241:O1241"/>
    <mergeCell ref="L1236:M1236"/>
    <mergeCell ref="N1236:O1236"/>
    <mergeCell ref="L1237:M1237"/>
    <mergeCell ref="N1237:O1237"/>
    <mergeCell ref="L1238:M1238"/>
    <mergeCell ref="N1238:O1238"/>
    <mergeCell ref="L1233:M1233"/>
    <mergeCell ref="N1233:O1233"/>
    <mergeCell ref="L1234:M1234"/>
    <mergeCell ref="N1234:O1234"/>
    <mergeCell ref="L1235:M1235"/>
    <mergeCell ref="N1235:O1235"/>
    <mergeCell ref="L1230:M1230"/>
    <mergeCell ref="N1230:O1230"/>
    <mergeCell ref="L1231:M1231"/>
    <mergeCell ref="N1231:O1231"/>
    <mergeCell ref="L1232:M1232"/>
    <mergeCell ref="N1232:O1232"/>
    <mergeCell ref="L1227:M1227"/>
    <mergeCell ref="N1227:O1227"/>
    <mergeCell ref="L1228:M1228"/>
    <mergeCell ref="N1228:O1228"/>
    <mergeCell ref="L1229:M1229"/>
    <mergeCell ref="N1229:O1229"/>
    <mergeCell ref="L1224:M1224"/>
    <mergeCell ref="N1224:O1224"/>
    <mergeCell ref="L1225:M1225"/>
    <mergeCell ref="N1225:O1225"/>
    <mergeCell ref="L1226:M1226"/>
    <mergeCell ref="N1226:O1226"/>
    <mergeCell ref="L1221:M1221"/>
    <mergeCell ref="N1221:O1221"/>
    <mergeCell ref="L1222:M1222"/>
    <mergeCell ref="N1222:O1222"/>
    <mergeCell ref="L1223:M1223"/>
    <mergeCell ref="N1223:O1223"/>
    <mergeCell ref="L1218:M1218"/>
    <mergeCell ref="N1218:O1218"/>
    <mergeCell ref="L1219:M1219"/>
    <mergeCell ref="N1219:O1219"/>
    <mergeCell ref="L1220:M1220"/>
    <mergeCell ref="N1220:O1220"/>
    <mergeCell ref="L1215:M1215"/>
    <mergeCell ref="N1215:O1215"/>
    <mergeCell ref="L1216:M1216"/>
    <mergeCell ref="N1216:O1216"/>
    <mergeCell ref="L1217:M1217"/>
    <mergeCell ref="N1217:O1217"/>
    <mergeCell ref="L1212:M1212"/>
    <mergeCell ref="N1212:O1212"/>
    <mergeCell ref="L1213:M1213"/>
    <mergeCell ref="N1213:O1213"/>
    <mergeCell ref="L1214:M1214"/>
    <mergeCell ref="N1214:O1214"/>
    <mergeCell ref="L1209:M1209"/>
    <mergeCell ref="N1209:O1209"/>
    <mergeCell ref="L1210:M1210"/>
    <mergeCell ref="N1210:O1210"/>
    <mergeCell ref="L1211:M1211"/>
    <mergeCell ref="N1211:O1211"/>
    <mergeCell ref="L1206:M1206"/>
    <mergeCell ref="N1206:O1206"/>
    <mergeCell ref="L1207:M1207"/>
    <mergeCell ref="N1207:O1207"/>
    <mergeCell ref="L1208:M1208"/>
    <mergeCell ref="N1208:O1208"/>
    <mergeCell ref="L1203:M1203"/>
    <mergeCell ref="N1203:O1203"/>
    <mergeCell ref="L1204:M1204"/>
    <mergeCell ref="N1204:O1204"/>
    <mergeCell ref="L1205:M1205"/>
    <mergeCell ref="N1205:O1205"/>
    <mergeCell ref="L1200:M1200"/>
    <mergeCell ref="N1200:O1200"/>
    <mergeCell ref="L1201:M1201"/>
    <mergeCell ref="N1201:O1201"/>
    <mergeCell ref="L1202:M1202"/>
    <mergeCell ref="N1202:O1202"/>
    <mergeCell ref="L1197:M1197"/>
    <mergeCell ref="N1197:O1197"/>
    <mergeCell ref="L1198:M1198"/>
    <mergeCell ref="N1198:O1198"/>
    <mergeCell ref="L1199:M1199"/>
    <mergeCell ref="N1199:O1199"/>
    <mergeCell ref="L1194:M1194"/>
    <mergeCell ref="N1194:O1194"/>
    <mergeCell ref="L1195:M1195"/>
    <mergeCell ref="N1195:O1195"/>
    <mergeCell ref="L1196:M1196"/>
    <mergeCell ref="N1196:O1196"/>
    <mergeCell ref="L1191:M1191"/>
    <mergeCell ref="N1191:O1191"/>
    <mergeCell ref="L1192:M1192"/>
    <mergeCell ref="N1192:O1192"/>
    <mergeCell ref="L1193:M1193"/>
    <mergeCell ref="N1193:O1193"/>
    <mergeCell ref="L1188:M1188"/>
    <mergeCell ref="N1188:O1188"/>
    <mergeCell ref="L1189:M1189"/>
    <mergeCell ref="N1189:O1189"/>
    <mergeCell ref="L1190:M1190"/>
    <mergeCell ref="N1190:O1190"/>
    <mergeCell ref="L1185:M1185"/>
    <mergeCell ref="N1185:O1185"/>
    <mergeCell ref="L1186:M1186"/>
    <mergeCell ref="N1186:O1186"/>
    <mergeCell ref="L1187:M1187"/>
    <mergeCell ref="N1187:O1187"/>
    <mergeCell ref="L1182:M1182"/>
    <mergeCell ref="N1182:O1182"/>
    <mergeCell ref="L1183:M1183"/>
    <mergeCell ref="N1183:O1183"/>
    <mergeCell ref="L1184:M1184"/>
    <mergeCell ref="N1184:O1184"/>
    <mergeCell ref="L1179:M1179"/>
    <mergeCell ref="N1179:O1179"/>
    <mergeCell ref="L1180:M1180"/>
    <mergeCell ref="N1180:O1180"/>
    <mergeCell ref="L1181:M1181"/>
    <mergeCell ref="N1181:O1181"/>
    <mergeCell ref="L1176:M1176"/>
    <mergeCell ref="N1176:O1176"/>
    <mergeCell ref="L1177:M1177"/>
    <mergeCell ref="N1177:O1177"/>
    <mergeCell ref="L1178:M1178"/>
    <mergeCell ref="N1178:O1178"/>
    <mergeCell ref="L1173:M1173"/>
    <mergeCell ref="N1173:O1173"/>
    <mergeCell ref="L1174:M1174"/>
    <mergeCell ref="N1174:O1174"/>
    <mergeCell ref="L1175:M1175"/>
    <mergeCell ref="N1175:O1175"/>
    <mergeCell ref="L1170:M1170"/>
    <mergeCell ref="N1170:O1170"/>
    <mergeCell ref="L1171:M1171"/>
    <mergeCell ref="N1171:O1171"/>
    <mergeCell ref="L1172:M1172"/>
    <mergeCell ref="N1172:O1172"/>
    <mergeCell ref="L1167:M1167"/>
    <mergeCell ref="N1167:O1167"/>
    <mergeCell ref="L1168:M1168"/>
    <mergeCell ref="N1168:O1168"/>
    <mergeCell ref="L1169:M1169"/>
    <mergeCell ref="N1169:O1169"/>
    <mergeCell ref="L1164:M1164"/>
    <mergeCell ref="N1164:O1164"/>
    <mergeCell ref="L1165:M1165"/>
    <mergeCell ref="N1165:O1165"/>
    <mergeCell ref="L1166:M1166"/>
    <mergeCell ref="N1166:O1166"/>
    <mergeCell ref="L1161:M1161"/>
    <mergeCell ref="N1161:O1161"/>
    <mergeCell ref="L1162:M1162"/>
    <mergeCell ref="N1162:O1162"/>
    <mergeCell ref="L1163:M1163"/>
    <mergeCell ref="N1163:O1163"/>
    <mergeCell ref="L1158:M1158"/>
    <mergeCell ref="N1158:O1158"/>
    <mergeCell ref="L1159:M1159"/>
    <mergeCell ref="N1159:O1159"/>
    <mergeCell ref="L1160:M1160"/>
    <mergeCell ref="N1160:O1160"/>
    <mergeCell ref="L1155:M1155"/>
    <mergeCell ref="N1155:O1155"/>
    <mergeCell ref="L1156:M1156"/>
    <mergeCell ref="N1156:O1156"/>
    <mergeCell ref="L1157:M1157"/>
    <mergeCell ref="N1157:O1157"/>
    <mergeCell ref="L1152:M1152"/>
    <mergeCell ref="N1152:O1152"/>
    <mergeCell ref="L1153:M1153"/>
    <mergeCell ref="N1153:O1153"/>
    <mergeCell ref="L1154:M1154"/>
    <mergeCell ref="N1154:O1154"/>
    <mergeCell ref="L1149:M1149"/>
    <mergeCell ref="N1149:O1149"/>
    <mergeCell ref="L1150:M1150"/>
    <mergeCell ref="N1150:O1150"/>
    <mergeCell ref="L1151:M1151"/>
    <mergeCell ref="N1151:O1151"/>
    <mergeCell ref="L1146:M1146"/>
    <mergeCell ref="N1146:O1146"/>
    <mergeCell ref="L1147:M1147"/>
    <mergeCell ref="N1147:O1147"/>
    <mergeCell ref="L1148:M1148"/>
    <mergeCell ref="N1148:O1148"/>
    <mergeCell ref="L1143:M1143"/>
    <mergeCell ref="N1143:O1143"/>
    <mergeCell ref="L1144:M1144"/>
    <mergeCell ref="N1144:O1144"/>
    <mergeCell ref="L1145:M1145"/>
    <mergeCell ref="N1145:O1145"/>
    <mergeCell ref="L1140:M1140"/>
    <mergeCell ref="N1140:O1140"/>
    <mergeCell ref="L1141:M1141"/>
    <mergeCell ref="N1141:O1141"/>
    <mergeCell ref="L1142:M1142"/>
    <mergeCell ref="N1142:O1142"/>
    <mergeCell ref="L1137:M1137"/>
    <mergeCell ref="N1137:O1137"/>
    <mergeCell ref="L1138:M1138"/>
    <mergeCell ref="N1138:O1138"/>
    <mergeCell ref="L1139:M1139"/>
    <mergeCell ref="N1139:O1139"/>
    <mergeCell ref="L1134:M1134"/>
    <mergeCell ref="N1134:O1134"/>
    <mergeCell ref="L1135:M1135"/>
    <mergeCell ref="N1135:O1135"/>
    <mergeCell ref="L1136:M1136"/>
    <mergeCell ref="N1136:O1136"/>
    <mergeCell ref="L1131:M1131"/>
    <mergeCell ref="N1131:O1131"/>
    <mergeCell ref="L1132:M1132"/>
    <mergeCell ref="N1132:O1132"/>
    <mergeCell ref="L1133:M1133"/>
    <mergeCell ref="N1133:O1133"/>
    <mergeCell ref="L1128:M1128"/>
    <mergeCell ref="N1128:O1128"/>
    <mergeCell ref="L1129:M1129"/>
    <mergeCell ref="N1129:O1129"/>
    <mergeCell ref="L1130:M1130"/>
    <mergeCell ref="N1130:O1130"/>
    <mergeCell ref="L1125:M1125"/>
    <mergeCell ref="N1125:O1125"/>
    <mergeCell ref="L1126:M1126"/>
    <mergeCell ref="N1126:O1126"/>
    <mergeCell ref="L1127:M1127"/>
    <mergeCell ref="N1127:O1127"/>
    <mergeCell ref="L1122:M1122"/>
    <mergeCell ref="N1122:O1122"/>
    <mergeCell ref="L1123:M1123"/>
    <mergeCell ref="N1123:O1123"/>
    <mergeCell ref="L1124:M1124"/>
    <mergeCell ref="N1124:O1124"/>
    <mergeCell ref="L1119:M1119"/>
    <mergeCell ref="N1119:O1119"/>
    <mergeCell ref="L1120:M1120"/>
    <mergeCell ref="N1120:O1120"/>
    <mergeCell ref="L1121:M1121"/>
    <mergeCell ref="N1121:O1121"/>
    <mergeCell ref="L1116:M1116"/>
    <mergeCell ref="N1116:O1116"/>
    <mergeCell ref="L1117:M1117"/>
    <mergeCell ref="N1117:O1117"/>
    <mergeCell ref="L1118:M1118"/>
    <mergeCell ref="N1118:O1118"/>
    <mergeCell ref="L1113:M1113"/>
    <mergeCell ref="N1113:O1113"/>
    <mergeCell ref="L1114:M1114"/>
    <mergeCell ref="N1114:O1114"/>
    <mergeCell ref="L1115:M1115"/>
    <mergeCell ref="N1115:O1115"/>
    <mergeCell ref="L1110:M1110"/>
    <mergeCell ref="N1110:O1110"/>
    <mergeCell ref="L1111:M1111"/>
    <mergeCell ref="N1111:O1111"/>
    <mergeCell ref="L1112:M1112"/>
    <mergeCell ref="N1112:O1112"/>
    <mergeCell ref="L1107:M1107"/>
    <mergeCell ref="N1107:O1107"/>
    <mergeCell ref="L1108:M1108"/>
    <mergeCell ref="N1108:O1108"/>
    <mergeCell ref="L1109:M1109"/>
    <mergeCell ref="N1109:O1109"/>
    <mergeCell ref="L1104:M1104"/>
    <mergeCell ref="N1104:O1104"/>
    <mergeCell ref="L1105:M1105"/>
    <mergeCell ref="N1105:O1105"/>
    <mergeCell ref="L1106:M1106"/>
    <mergeCell ref="N1106:O1106"/>
    <mergeCell ref="L1101:M1101"/>
    <mergeCell ref="N1101:O1101"/>
    <mergeCell ref="L1102:M1102"/>
    <mergeCell ref="N1102:O1102"/>
    <mergeCell ref="L1103:M1103"/>
    <mergeCell ref="N1103:O1103"/>
    <mergeCell ref="L1098:M1098"/>
    <mergeCell ref="N1098:O1098"/>
    <mergeCell ref="L1099:M1099"/>
    <mergeCell ref="N1099:O1099"/>
    <mergeCell ref="L1100:M1100"/>
    <mergeCell ref="N1100:O1100"/>
    <mergeCell ref="L1095:M1095"/>
    <mergeCell ref="N1095:O1095"/>
    <mergeCell ref="L1096:M1096"/>
    <mergeCell ref="N1096:O1096"/>
    <mergeCell ref="L1097:M1097"/>
    <mergeCell ref="N1097:O1097"/>
    <mergeCell ref="L1092:M1092"/>
    <mergeCell ref="N1092:O1092"/>
    <mergeCell ref="L1093:M1093"/>
    <mergeCell ref="N1093:O1093"/>
    <mergeCell ref="L1094:M1094"/>
    <mergeCell ref="N1094:O1094"/>
    <mergeCell ref="L1089:M1089"/>
    <mergeCell ref="N1089:O1089"/>
    <mergeCell ref="L1090:M1090"/>
    <mergeCell ref="N1090:O1090"/>
    <mergeCell ref="L1091:M1091"/>
    <mergeCell ref="N1091:O1091"/>
    <mergeCell ref="L1086:M1086"/>
    <mergeCell ref="N1086:O1086"/>
    <mergeCell ref="L1087:M1087"/>
    <mergeCell ref="N1087:O1087"/>
    <mergeCell ref="L1088:M1088"/>
    <mergeCell ref="N1088:O1088"/>
    <mergeCell ref="L1083:M1083"/>
    <mergeCell ref="N1083:O1083"/>
    <mergeCell ref="L1084:M1084"/>
    <mergeCell ref="N1084:O1084"/>
    <mergeCell ref="L1085:M1085"/>
    <mergeCell ref="N1085:O1085"/>
    <mergeCell ref="L1080:M1080"/>
    <mergeCell ref="N1080:O1080"/>
    <mergeCell ref="L1081:M1081"/>
    <mergeCell ref="N1081:O1081"/>
    <mergeCell ref="L1082:M1082"/>
    <mergeCell ref="N1082:O1082"/>
    <mergeCell ref="L1077:M1077"/>
    <mergeCell ref="N1077:O1077"/>
    <mergeCell ref="L1078:M1078"/>
    <mergeCell ref="N1078:O1078"/>
    <mergeCell ref="L1079:M1079"/>
    <mergeCell ref="N1079:O1079"/>
    <mergeCell ref="L1074:M1074"/>
    <mergeCell ref="N1074:O1074"/>
    <mergeCell ref="L1075:M1075"/>
    <mergeCell ref="N1075:O1075"/>
    <mergeCell ref="L1076:M1076"/>
    <mergeCell ref="N1076:O1076"/>
    <mergeCell ref="L1071:M1071"/>
    <mergeCell ref="N1071:O1071"/>
    <mergeCell ref="L1072:M1072"/>
    <mergeCell ref="N1072:O1072"/>
    <mergeCell ref="L1073:M1073"/>
    <mergeCell ref="N1073:O1073"/>
    <mergeCell ref="L1068:M1068"/>
    <mergeCell ref="N1068:O1068"/>
    <mergeCell ref="L1069:M1069"/>
    <mergeCell ref="N1069:O1069"/>
    <mergeCell ref="L1070:M1070"/>
    <mergeCell ref="N1070:O1070"/>
    <mergeCell ref="L1065:M1065"/>
    <mergeCell ref="N1065:O1065"/>
    <mergeCell ref="L1066:M1066"/>
    <mergeCell ref="N1066:O1066"/>
    <mergeCell ref="L1067:M1067"/>
    <mergeCell ref="N1067:O1067"/>
    <mergeCell ref="L1062:M1062"/>
    <mergeCell ref="N1062:O1062"/>
    <mergeCell ref="L1063:M1063"/>
    <mergeCell ref="N1063:O1063"/>
    <mergeCell ref="L1064:M1064"/>
    <mergeCell ref="N1064:O1064"/>
    <mergeCell ref="L1059:M1059"/>
    <mergeCell ref="N1059:O1059"/>
    <mergeCell ref="L1060:M1060"/>
    <mergeCell ref="N1060:O1060"/>
    <mergeCell ref="L1061:M1061"/>
    <mergeCell ref="N1061:O1061"/>
    <mergeCell ref="L1056:M1056"/>
    <mergeCell ref="N1056:O1056"/>
    <mergeCell ref="L1057:M1057"/>
    <mergeCell ref="N1057:O1057"/>
    <mergeCell ref="L1058:M1058"/>
    <mergeCell ref="N1058:O1058"/>
    <mergeCell ref="L1053:M1053"/>
    <mergeCell ref="N1053:O1053"/>
    <mergeCell ref="L1054:M1054"/>
    <mergeCell ref="N1054:O1054"/>
    <mergeCell ref="L1055:M1055"/>
    <mergeCell ref="N1055:O1055"/>
    <mergeCell ref="L1050:M1050"/>
    <mergeCell ref="N1050:O1050"/>
    <mergeCell ref="L1051:M1051"/>
    <mergeCell ref="N1051:O1051"/>
    <mergeCell ref="L1052:M1052"/>
    <mergeCell ref="N1052:O1052"/>
    <mergeCell ref="L1047:M1047"/>
    <mergeCell ref="N1047:O1047"/>
    <mergeCell ref="L1048:M1048"/>
    <mergeCell ref="N1048:O1048"/>
    <mergeCell ref="L1049:M1049"/>
    <mergeCell ref="N1049:O1049"/>
    <mergeCell ref="L1044:M1044"/>
    <mergeCell ref="N1044:O1044"/>
    <mergeCell ref="L1045:M1045"/>
    <mergeCell ref="N1045:O1045"/>
    <mergeCell ref="L1046:M1046"/>
    <mergeCell ref="N1046:O1046"/>
    <mergeCell ref="L1041:M1041"/>
    <mergeCell ref="N1041:O1041"/>
    <mergeCell ref="L1042:M1042"/>
    <mergeCell ref="N1042:O1042"/>
    <mergeCell ref="L1043:M1043"/>
    <mergeCell ref="N1043:O1043"/>
    <mergeCell ref="L1038:M1038"/>
    <mergeCell ref="N1038:O1038"/>
    <mergeCell ref="L1039:M1039"/>
    <mergeCell ref="N1039:O1039"/>
    <mergeCell ref="L1040:M1040"/>
    <mergeCell ref="N1040:O1040"/>
    <mergeCell ref="L1035:M1035"/>
    <mergeCell ref="N1035:O1035"/>
    <mergeCell ref="L1036:M1036"/>
    <mergeCell ref="N1036:O1036"/>
    <mergeCell ref="L1037:M1037"/>
    <mergeCell ref="N1037:O1037"/>
    <mergeCell ref="L1032:M1032"/>
    <mergeCell ref="N1032:O1032"/>
    <mergeCell ref="L1033:M1033"/>
    <mergeCell ref="N1033:O1033"/>
    <mergeCell ref="L1034:M1034"/>
    <mergeCell ref="N1034:O1034"/>
    <mergeCell ref="L1029:M1029"/>
    <mergeCell ref="N1029:O1029"/>
    <mergeCell ref="L1030:M1030"/>
    <mergeCell ref="N1030:O1030"/>
    <mergeCell ref="L1031:M1031"/>
    <mergeCell ref="N1031:O1031"/>
    <mergeCell ref="L1026:M1026"/>
    <mergeCell ref="N1026:O1026"/>
    <mergeCell ref="L1027:M1027"/>
    <mergeCell ref="N1027:O1027"/>
    <mergeCell ref="L1028:M1028"/>
    <mergeCell ref="N1028:O1028"/>
    <mergeCell ref="L1023:M1023"/>
    <mergeCell ref="N1023:O1023"/>
    <mergeCell ref="L1024:M1024"/>
    <mergeCell ref="N1024:O1024"/>
    <mergeCell ref="L1025:M1025"/>
    <mergeCell ref="N1025:O1025"/>
    <mergeCell ref="L1020:M1020"/>
    <mergeCell ref="N1020:O1020"/>
    <mergeCell ref="L1021:M1021"/>
    <mergeCell ref="N1021:O1021"/>
    <mergeCell ref="L1022:M1022"/>
    <mergeCell ref="N1022:O1022"/>
    <mergeCell ref="L1017:M1017"/>
    <mergeCell ref="N1017:O1017"/>
    <mergeCell ref="L1018:M1018"/>
    <mergeCell ref="N1018:O1018"/>
    <mergeCell ref="L1019:M1019"/>
    <mergeCell ref="N1019:O1019"/>
    <mergeCell ref="L1014:M1014"/>
    <mergeCell ref="N1014:O1014"/>
    <mergeCell ref="L1015:M1015"/>
    <mergeCell ref="N1015:O1015"/>
    <mergeCell ref="L1016:M1016"/>
    <mergeCell ref="N1016:O1016"/>
    <mergeCell ref="L1011:M1011"/>
    <mergeCell ref="N1011:O1011"/>
    <mergeCell ref="L1012:M1012"/>
    <mergeCell ref="N1012:O1012"/>
    <mergeCell ref="L1013:M1013"/>
    <mergeCell ref="N1013:O1013"/>
    <mergeCell ref="L1008:M1008"/>
    <mergeCell ref="N1008:O1008"/>
    <mergeCell ref="L1009:M1009"/>
    <mergeCell ref="N1009:O1009"/>
    <mergeCell ref="L1010:M1010"/>
    <mergeCell ref="N1010:O1010"/>
    <mergeCell ref="L1005:M1005"/>
    <mergeCell ref="N1005:O1005"/>
    <mergeCell ref="L1006:M1006"/>
    <mergeCell ref="N1006:O1006"/>
    <mergeCell ref="L1007:M1007"/>
    <mergeCell ref="N1007:O1007"/>
    <mergeCell ref="L1002:M1002"/>
    <mergeCell ref="N1002:O1002"/>
    <mergeCell ref="L1003:M1003"/>
    <mergeCell ref="N1003:O1003"/>
    <mergeCell ref="L1004:M1004"/>
    <mergeCell ref="N1004:O1004"/>
    <mergeCell ref="L999:M999"/>
    <mergeCell ref="N999:O999"/>
    <mergeCell ref="L1000:M1000"/>
    <mergeCell ref="N1000:O1000"/>
    <mergeCell ref="L1001:M1001"/>
    <mergeCell ref="N1001:O1001"/>
    <mergeCell ref="L996:M996"/>
    <mergeCell ref="N996:O996"/>
    <mergeCell ref="L997:M997"/>
    <mergeCell ref="N997:O997"/>
    <mergeCell ref="L998:M998"/>
    <mergeCell ref="N998:O998"/>
    <mergeCell ref="L993:M993"/>
    <mergeCell ref="N993:O993"/>
    <mergeCell ref="L994:M994"/>
    <mergeCell ref="N994:O994"/>
    <mergeCell ref="L995:M995"/>
    <mergeCell ref="N995:O995"/>
    <mergeCell ref="L990:M990"/>
    <mergeCell ref="N990:O990"/>
    <mergeCell ref="L991:M991"/>
    <mergeCell ref="N991:O991"/>
    <mergeCell ref="L992:M992"/>
    <mergeCell ref="N992:O992"/>
    <mergeCell ref="L987:M987"/>
    <mergeCell ref="N987:O987"/>
    <mergeCell ref="L988:M988"/>
    <mergeCell ref="N988:O988"/>
    <mergeCell ref="L989:M989"/>
    <mergeCell ref="N989:O989"/>
    <mergeCell ref="L984:M984"/>
    <mergeCell ref="N984:O984"/>
    <mergeCell ref="L985:M985"/>
    <mergeCell ref="N985:O985"/>
    <mergeCell ref="L986:M986"/>
    <mergeCell ref="N986:O986"/>
    <mergeCell ref="L981:M981"/>
    <mergeCell ref="N981:O981"/>
    <mergeCell ref="L982:M982"/>
    <mergeCell ref="N982:O982"/>
    <mergeCell ref="L983:M983"/>
    <mergeCell ref="N983:O983"/>
    <mergeCell ref="L978:M978"/>
    <mergeCell ref="N978:O978"/>
    <mergeCell ref="L979:M979"/>
    <mergeCell ref="N979:O979"/>
    <mergeCell ref="L980:M980"/>
    <mergeCell ref="N980:O980"/>
    <mergeCell ref="L975:M975"/>
    <mergeCell ref="N975:O975"/>
    <mergeCell ref="L976:M976"/>
    <mergeCell ref="N976:O976"/>
    <mergeCell ref="L977:M977"/>
    <mergeCell ref="N977:O977"/>
    <mergeCell ref="L972:M972"/>
    <mergeCell ref="N972:O972"/>
    <mergeCell ref="L973:M973"/>
    <mergeCell ref="N973:O973"/>
    <mergeCell ref="L974:M974"/>
    <mergeCell ref="N974:O974"/>
    <mergeCell ref="L969:M969"/>
    <mergeCell ref="N969:O969"/>
    <mergeCell ref="L970:M970"/>
    <mergeCell ref="N970:O970"/>
    <mergeCell ref="L971:M971"/>
    <mergeCell ref="N971:O971"/>
    <mergeCell ref="L966:M966"/>
    <mergeCell ref="N966:O966"/>
    <mergeCell ref="L967:M967"/>
    <mergeCell ref="N967:O967"/>
    <mergeCell ref="L968:M968"/>
    <mergeCell ref="N968:O968"/>
    <mergeCell ref="L963:M963"/>
    <mergeCell ref="N963:O963"/>
    <mergeCell ref="L964:M964"/>
    <mergeCell ref="N964:O964"/>
    <mergeCell ref="L965:M965"/>
    <mergeCell ref="N965:O965"/>
    <mergeCell ref="L960:M960"/>
    <mergeCell ref="N960:O960"/>
    <mergeCell ref="L961:M961"/>
    <mergeCell ref="N961:O961"/>
    <mergeCell ref="L962:M962"/>
    <mergeCell ref="N962:O962"/>
    <mergeCell ref="L957:M957"/>
    <mergeCell ref="N957:O957"/>
    <mergeCell ref="L958:M958"/>
    <mergeCell ref="N958:O958"/>
    <mergeCell ref="L959:M959"/>
    <mergeCell ref="N959:O959"/>
    <mergeCell ref="L954:M954"/>
    <mergeCell ref="N954:O954"/>
    <mergeCell ref="L955:M955"/>
    <mergeCell ref="N955:O955"/>
    <mergeCell ref="L956:M956"/>
    <mergeCell ref="N956:O956"/>
    <mergeCell ref="L951:M951"/>
    <mergeCell ref="N951:O951"/>
    <mergeCell ref="L952:M952"/>
    <mergeCell ref="N952:O952"/>
    <mergeCell ref="L953:M953"/>
    <mergeCell ref="N953:O953"/>
    <mergeCell ref="L948:M948"/>
    <mergeCell ref="N948:O948"/>
    <mergeCell ref="L949:M949"/>
    <mergeCell ref="N949:O949"/>
    <mergeCell ref="L950:M950"/>
    <mergeCell ref="N950:O950"/>
    <mergeCell ref="L945:M945"/>
    <mergeCell ref="N945:O945"/>
    <mergeCell ref="L946:M946"/>
    <mergeCell ref="N946:O946"/>
    <mergeCell ref="L947:M947"/>
    <mergeCell ref="N947:O947"/>
    <mergeCell ref="L942:M942"/>
    <mergeCell ref="N942:O942"/>
    <mergeCell ref="L943:M943"/>
    <mergeCell ref="N943:O943"/>
    <mergeCell ref="L944:M944"/>
    <mergeCell ref="N944:O944"/>
    <mergeCell ref="L939:M939"/>
    <mergeCell ref="N939:O939"/>
    <mergeCell ref="L940:M940"/>
    <mergeCell ref="N940:O940"/>
    <mergeCell ref="L941:M941"/>
    <mergeCell ref="N941:O941"/>
    <mergeCell ref="L936:M936"/>
    <mergeCell ref="N936:O936"/>
    <mergeCell ref="L937:M937"/>
    <mergeCell ref="N937:O937"/>
    <mergeCell ref="L938:M938"/>
    <mergeCell ref="N938:O938"/>
    <mergeCell ref="L933:M933"/>
    <mergeCell ref="N933:O933"/>
    <mergeCell ref="L934:M934"/>
    <mergeCell ref="N934:O934"/>
    <mergeCell ref="L935:M935"/>
    <mergeCell ref="N935:O935"/>
    <mergeCell ref="L930:M930"/>
    <mergeCell ref="N930:O930"/>
    <mergeCell ref="L931:M931"/>
    <mergeCell ref="N931:O931"/>
    <mergeCell ref="L932:M932"/>
    <mergeCell ref="N932:O932"/>
    <mergeCell ref="L927:M927"/>
    <mergeCell ref="N927:O927"/>
    <mergeCell ref="L928:M928"/>
    <mergeCell ref="N928:O928"/>
    <mergeCell ref="L929:M929"/>
    <mergeCell ref="N929:O929"/>
    <mergeCell ref="L924:M924"/>
    <mergeCell ref="N924:O924"/>
    <mergeCell ref="L925:M925"/>
    <mergeCell ref="N925:O925"/>
    <mergeCell ref="L926:M926"/>
    <mergeCell ref="N926:O926"/>
    <mergeCell ref="L921:M921"/>
    <mergeCell ref="N921:O921"/>
    <mergeCell ref="L922:M922"/>
    <mergeCell ref="N922:O922"/>
    <mergeCell ref="L923:M923"/>
    <mergeCell ref="N923:O923"/>
    <mergeCell ref="L918:M918"/>
    <mergeCell ref="N918:O918"/>
    <mergeCell ref="L919:M919"/>
    <mergeCell ref="N919:O919"/>
    <mergeCell ref="L920:M920"/>
    <mergeCell ref="N920:O920"/>
    <mergeCell ref="L915:M915"/>
    <mergeCell ref="N915:O915"/>
    <mergeCell ref="L916:M916"/>
    <mergeCell ref="N916:O916"/>
    <mergeCell ref="L917:M917"/>
    <mergeCell ref="N917:O917"/>
    <mergeCell ref="L912:M912"/>
    <mergeCell ref="N912:O912"/>
    <mergeCell ref="L913:M913"/>
    <mergeCell ref="N913:O913"/>
    <mergeCell ref="L914:M914"/>
    <mergeCell ref="N914:O914"/>
    <mergeCell ref="L909:M909"/>
    <mergeCell ref="N909:O909"/>
    <mergeCell ref="L910:M910"/>
    <mergeCell ref="N910:O910"/>
    <mergeCell ref="L911:M911"/>
    <mergeCell ref="N911:O911"/>
    <mergeCell ref="L906:M906"/>
    <mergeCell ref="N906:O906"/>
    <mergeCell ref="L907:M907"/>
    <mergeCell ref="N907:O907"/>
    <mergeCell ref="L908:M908"/>
    <mergeCell ref="N908:O908"/>
    <mergeCell ref="L903:M903"/>
    <mergeCell ref="N903:O903"/>
    <mergeCell ref="L904:M904"/>
    <mergeCell ref="N904:O904"/>
    <mergeCell ref="L905:M905"/>
    <mergeCell ref="N905:O905"/>
    <mergeCell ref="L900:M900"/>
    <mergeCell ref="N900:O900"/>
    <mergeCell ref="L901:M901"/>
    <mergeCell ref="N901:O901"/>
    <mergeCell ref="L902:M902"/>
    <mergeCell ref="N902:O902"/>
    <mergeCell ref="L897:M897"/>
    <mergeCell ref="N897:O897"/>
    <mergeCell ref="L898:M898"/>
    <mergeCell ref="N898:O898"/>
    <mergeCell ref="L899:M899"/>
    <mergeCell ref="N899:O899"/>
    <mergeCell ref="L894:M894"/>
    <mergeCell ref="N894:O894"/>
    <mergeCell ref="L895:M895"/>
    <mergeCell ref="N895:O895"/>
    <mergeCell ref="L896:M896"/>
    <mergeCell ref="N896:O896"/>
    <mergeCell ref="L891:M891"/>
    <mergeCell ref="N891:O891"/>
    <mergeCell ref="L892:M892"/>
    <mergeCell ref="N892:O892"/>
    <mergeCell ref="L893:M893"/>
    <mergeCell ref="N893:O893"/>
    <mergeCell ref="L888:M888"/>
    <mergeCell ref="N888:O888"/>
    <mergeCell ref="L889:M889"/>
    <mergeCell ref="N889:O889"/>
    <mergeCell ref="L890:M890"/>
    <mergeCell ref="N890:O890"/>
    <mergeCell ref="L885:M885"/>
    <mergeCell ref="N885:O885"/>
    <mergeCell ref="L886:M886"/>
    <mergeCell ref="N886:O886"/>
    <mergeCell ref="L887:M887"/>
    <mergeCell ref="N887:O887"/>
    <mergeCell ref="L882:M882"/>
    <mergeCell ref="N882:O882"/>
    <mergeCell ref="L883:M883"/>
    <mergeCell ref="N883:O883"/>
    <mergeCell ref="L884:M884"/>
    <mergeCell ref="N884:O884"/>
    <mergeCell ref="L879:M879"/>
    <mergeCell ref="N879:O879"/>
    <mergeCell ref="L880:M880"/>
    <mergeCell ref="N880:O880"/>
    <mergeCell ref="L881:M881"/>
    <mergeCell ref="N881:O881"/>
    <mergeCell ref="L876:M876"/>
    <mergeCell ref="N876:O876"/>
    <mergeCell ref="L877:M877"/>
    <mergeCell ref="N877:O877"/>
    <mergeCell ref="L878:M878"/>
    <mergeCell ref="N878:O878"/>
    <mergeCell ref="L873:M873"/>
    <mergeCell ref="N873:O873"/>
    <mergeCell ref="L874:M874"/>
    <mergeCell ref="N874:O874"/>
    <mergeCell ref="L875:M875"/>
    <mergeCell ref="N875:O875"/>
    <mergeCell ref="L870:M870"/>
    <mergeCell ref="N870:O870"/>
    <mergeCell ref="L871:M871"/>
    <mergeCell ref="N871:O871"/>
    <mergeCell ref="L872:M872"/>
    <mergeCell ref="N872:O872"/>
    <mergeCell ref="L867:M867"/>
    <mergeCell ref="N867:O867"/>
    <mergeCell ref="L868:M868"/>
    <mergeCell ref="N868:O868"/>
    <mergeCell ref="L869:M869"/>
    <mergeCell ref="N869:O869"/>
    <mergeCell ref="L864:M864"/>
    <mergeCell ref="N864:O864"/>
    <mergeCell ref="L865:M865"/>
    <mergeCell ref="N865:O865"/>
    <mergeCell ref="L866:M866"/>
    <mergeCell ref="N866:O866"/>
    <mergeCell ref="L861:M861"/>
    <mergeCell ref="N861:O861"/>
    <mergeCell ref="L862:M862"/>
    <mergeCell ref="N862:O862"/>
    <mergeCell ref="L863:M863"/>
    <mergeCell ref="N863:O863"/>
    <mergeCell ref="L858:M858"/>
    <mergeCell ref="N858:O858"/>
    <mergeCell ref="L859:M859"/>
    <mergeCell ref="N859:O859"/>
    <mergeCell ref="L860:M860"/>
    <mergeCell ref="N860:O860"/>
    <mergeCell ref="L855:M855"/>
    <mergeCell ref="N855:O855"/>
    <mergeCell ref="L856:M856"/>
    <mergeCell ref="N856:O856"/>
    <mergeCell ref="L857:M857"/>
    <mergeCell ref="N857:O857"/>
    <mergeCell ref="L852:M852"/>
    <mergeCell ref="N852:O852"/>
    <mergeCell ref="L853:M853"/>
    <mergeCell ref="N853:O853"/>
    <mergeCell ref="L854:M854"/>
    <mergeCell ref="N854:O854"/>
    <mergeCell ref="L849:M849"/>
    <mergeCell ref="N849:O849"/>
    <mergeCell ref="L850:M850"/>
    <mergeCell ref="N850:O850"/>
    <mergeCell ref="L851:M851"/>
    <mergeCell ref="N851:O851"/>
    <mergeCell ref="L846:M846"/>
    <mergeCell ref="N846:O846"/>
    <mergeCell ref="L847:M847"/>
    <mergeCell ref="N847:O847"/>
    <mergeCell ref="L848:M848"/>
    <mergeCell ref="N848:O848"/>
    <mergeCell ref="L843:M843"/>
    <mergeCell ref="N843:O843"/>
    <mergeCell ref="L844:M844"/>
    <mergeCell ref="N844:O844"/>
    <mergeCell ref="L845:M845"/>
    <mergeCell ref="N845:O845"/>
    <mergeCell ref="L840:M840"/>
    <mergeCell ref="N840:O840"/>
    <mergeCell ref="L841:M841"/>
    <mergeCell ref="N841:O841"/>
    <mergeCell ref="L842:M842"/>
    <mergeCell ref="N842:O842"/>
    <mergeCell ref="L837:M837"/>
    <mergeCell ref="N837:O837"/>
    <mergeCell ref="L838:M838"/>
    <mergeCell ref="N838:O838"/>
    <mergeCell ref="L839:M839"/>
    <mergeCell ref="N839:O839"/>
    <mergeCell ref="L834:M834"/>
    <mergeCell ref="N834:O834"/>
    <mergeCell ref="L835:M835"/>
    <mergeCell ref="N835:O835"/>
    <mergeCell ref="L836:M836"/>
    <mergeCell ref="N836:O836"/>
    <mergeCell ref="L831:M831"/>
    <mergeCell ref="N831:O831"/>
    <mergeCell ref="L832:M832"/>
    <mergeCell ref="N832:O832"/>
    <mergeCell ref="L833:M833"/>
    <mergeCell ref="N833:O833"/>
    <mergeCell ref="L828:M828"/>
    <mergeCell ref="N828:O828"/>
    <mergeCell ref="L829:M829"/>
    <mergeCell ref="N829:O829"/>
    <mergeCell ref="L830:M830"/>
    <mergeCell ref="N830:O830"/>
    <mergeCell ref="L825:M825"/>
    <mergeCell ref="N825:O825"/>
    <mergeCell ref="L826:M826"/>
    <mergeCell ref="N826:O826"/>
    <mergeCell ref="L827:M827"/>
    <mergeCell ref="N827:O827"/>
    <mergeCell ref="L822:M822"/>
    <mergeCell ref="N822:O822"/>
    <mergeCell ref="L823:M823"/>
    <mergeCell ref="N823:O823"/>
    <mergeCell ref="L824:M824"/>
    <mergeCell ref="N824:O824"/>
    <mergeCell ref="L819:M819"/>
    <mergeCell ref="N819:O819"/>
    <mergeCell ref="L820:M820"/>
    <mergeCell ref="N820:O820"/>
    <mergeCell ref="L821:M821"/>
    <mergeCell ref="N821:O821"/>
    <mergeCell ref="L816:M816"/>
    <mergeCell ref="N816:O816"/>
    <mergeCell ref="L817:M817"/>
    <mergeCell ref="N817:O817"/>
    <mergeCell ref="L818:M818"/>
    <mergeCell ref="N818:O818"/>
    <mergeCell ref="L813:M813"/>
    <mergeCell ref="N813:O813"/>
    <mergeCell ref="L814:M814"/>
    <mergeCell ref="N814:O814"/>
    <mergeCell ref="L815:M815"/>
    <mergeCell ref="N815:O815"/>
    <mergeCell ref="L810:M810"/>
    <mergeCell ref="N810:O810"/>
    <mergeCell ref="L811:M811"/>
    <mergeCell ref="N811:O811"/>
    <mergeCell ref="L812:M812"/>
    <mergeCell ref="N812:O812"/>
    <mergeCell ref="L808:M808"/>
    <mergeCell ref="N808:O808"/>
    <mergeCell ref="AD808:AE808"/>
    <mergeCell ref="AF808:AH808"/>
    <mergeCell ref="L809:M809"/>
    <mergeCell ref="N809:O809"/>
    <mergeCell ref="AD809:AE809"/>
    <mergeCell ref="AF809:AH809"/>
    <mergeCell ref="L806:M806"/>
    <mergeCell ref="N806:O806"/>
    <mergeCell ref="AD806:AE806"/>
    <mergeCell ref="AF806:AH806"/>
    <mergeCell ref="L807:M807"/>
    <mergeCell ref="N807:O807"/>
    <mergeCell ref="AD807:AE807"/>
    <mergeCell ref="AF807:AH807"/>
    <mergeCell ref="L804:M804"/>
    <mergeCell ref="N804:O804"/>
    <mergeCell ref="AD804:AE804"/>
    <mergeCell ref="AF804:AH804"/>
    <mergeCell ref="L805:M805"/>
    <mergeCell ref="N805:O805"/>
    <mergeCell ref="AD805:AE805"/>
    <mergeCell ref="AF805:AH805"/>
    <mergeCell ref="L802:M802"/>
    <mergeCell ref="N802:O802"/>
    <mergeCell ref="AD802:AE802"/>
    <mergeCell ref="AF802:AH802"/>
    <mergeCell ref="L803:M803"/>
    <mergeCell ref="N803:O803"/>
    <mergeCell ref="AD803:AE803"/>
    <mergeCell ref="AF803:AH803"/>
    <mergeCell ref="L800:M800"/>
    <mergeCell ref="N800:O800"/>
    <mergeCell ref="AD800:AE800"/>
    <mergeCell ref="AF800:AH800"/>
    <mergeCell ref="L801:M801"/>
    <mergeCell ref="N801:O801"/>
    <mergeCell ref="AD801:AE801"/>
    <mergeCell ref="AF801:AH801"/>
    <mergeCell ref="L798:M798"/>
    <mergeCell ref="N798:O798"/>
    <mergeCell ref="AD798:AE798"/>
    <mergeCell ref="AF798:AH798"/>
    <mergeCell ref="L799:M799"/>
    <mergeCell ref="N799:O799"/>
    <mergeCell ref="AD799:AE799"/>
    <mergeCell ref="AF799:AH799"/>
    <mergeCell ref="L796:M796"/>
    <mergeCell ref="N796:O796"/>
    <mergeCell ref="AD796:AE796"/>
    <mergeCell ref="AF796:AH796"/>
    <mergeCell ref="L797:M797"/>
    <mergeCell ref="N797:O797"/>
    <mergeCell ref="AD797:AE797"/>
    <mergeCell ref="AF797:AH797"/>
    <mergeCell ref="L794:M794"/>
    <mergeCell ref="N794:O794"/>
    <mergeCell ref="AD794:AE794"/>
    <mergeCell ref="AF794:AH794"/>
    <mergeCell ref="L795:M795"/>
    <mergeCell ref="N795:O795"/>
    <mergeCell ref="AD795:AE795"/>
    <mergeCell ref="AF795:AH795"/>
    <mergeCell ref="L792:M792"/>
    <mergeCell ref="N792:O792"/>
    <mergeCell ref="AD792:AE792"/>
    <mergeCell ref="AF792:AH792"/>
    <mergeCell ref="L793:M793"/>
    <mergeCell ref="N793:O793"/>
    <mergeCell ref="AD793:AE793"/>
    <mergeCell ref="AF793:AH793"/>
    <mergeCell ref="L790:M790"/>
    <mergeCell ref="N790:O790"/>
    <mergeCell ref="AD790:AE790"/>
    <mergeCell ref="AF790:AH790"/>
    <mergeCell ref="L791:M791"/>
    <mergeCell ref="N791:O791"/>
    <mergeCell ref="AD791:AE791"/>
    <mergeCell ref="AF791:AH791"/>
    <mergeCell ref="L788:M788"/>
    <mergeCell ref="N788:O788"/>
    <mergeCell ref="AD788:AE788"/>
    <mergeCell ref="AF788:AH788"/>
    <mergeCell ref="L789:M789"/>
    <mergeCell ref="N789:O789"/>
    <mergeCell ref="AD789:AE789"/>
    <mergeCell ref="AF789:AH789"/>
    <mergeCell ref="L786:M786"/>
    <mergeCell ref="N786:O786"/>
    <mergeCell ref="AD786:AE786"/>
    <mergeCell ref="AF786:AH786"/>
    <mergeCell ref="L787:M787"/>
    <mergeCell ref="N787:O787"/>
    <mergeCell ref="AD787:AE787"/>
    <mergeCell ref="AF787:AH787"/>
    <mergeCell ref="L784:M784"/>
    <mergeCell ref="N784:O784"/>
    <mergeCell ref="AD784:AE784"/>
    <mergeCell ref="AF784:AH784"/>
    <mergeCell ref="L785:M785"/>
    <mergeCell ref="N785:O785"/>
    <mergeCell ref="AD785:AE785"/>
    <mergeCell ref="AF785:AH785"/>
    <mergeCell ref="L782:M782"/>
    <mergeCell ref="N782:O782"/>
    <mergeCell ref="AD782:AE782"/>
    <mergeCell ref="AF782:AH782"/>
    <mergeCell ref="L783:M783"/>
    <mergeCell ref="N783:O783"/>
    <mergeCell ref="AD783:AE783"/>
    <mergeCell ref="AF783:AH783"/>
    <mergeCell ref="L780:M780"/>
    <mergeCell ref="N780:O780"/>
    <mergeCell ref="AD780:AE780"/>
    <mergeCell ref="AF780:AH780"/>
    <mergeCell ref="L781:M781"/>
    <mergeCell ref="N781:O781"/>
    <mergeCell ref="AD781:AE781"/>
    <mergeCell ref="AF781:AH781"/>
    <mergeCell ref="L778:M778"/>
    <mergeCell ref="N778:O778"/>
    <mergeCell ref="AD778:AE778"/>
    <mergeCell ref="AF778:AH778"/>
    <mergeCell ref="L779:M779"/>
    <mergeCell ref="N779:O779"/>
    <mergeCell ref="AD779:AE779"/>
    <mergeCell ref="AF779:AH779"/>
    <mergeCell ref="L776:M776"/>
    <mergeCell ref="N776:O776"/>
    <mergeCell ref="AD776:AE776"/>
    <mergeCell ref="AF776:AH776"/>
    <mergeCell ref="L777:M777"/>
    <mergeCell ref="N777:O777"/>
    <mergeCell ref="AD777:AE777"/>
    <mergeCell ref="AF777:AH777"/>
    <mergeCell ref="L774:M774"/>
    <mergeCell ref="N774:O774"/>
    <mergeCell ref="AD774:AE774"/>
    <mergeCell ref="AF774:AH774"/>
    <mergeCell ref="L775:M775"/>
    <mergeCell ref="N775:O775"/>
    <mergeCell ref="AD775:AE775"/>
    <mergeCell ref="AF775:AH775"/>
    <mergeCell ref="L772:M772"/>
    <mergeCell ref="N772:O772"/>
    <mergeCell ref="AD772:AE772"/>
    <mergeCell ref="AF772:AH772"/>
    <mergeCell ref="L773:M773"/>
    <mergeCell ref="N773:O773"/>
    <mergeCell ref="AD773:AE773"/>
    <mergeCell ref="AF773:AH773"/>
    <mergeCell ref="L770:M770"/>
    <mergeCell ref="N770:O770"/>
    <mergeCell ref="AD770:AE770"/>
    <mergeCell ref="AF770:AH770"/>
    <mergeCell ref="L771:M771"/>
    <mergeCell ref="N771:O771"/>
    <mergeCell ref="AD771:AE771"/>
    <mergeCell ref="AF771:AH771"/>
    <mergeCell ref="L768:M768"/>
    <mergeCell ref="N768:O768"/>
    <mergeCell ref="AD768:AE768"/>
    <mergeCell ref="AF768:AH768"/>
    <mergeCell ref="L769:M769"/>
    <mergeCell ref="N769:O769"/>
    <mergeCell ref="AD769:AE769"/>
    <mergeCell ref="AF769:AH769"/>
    <mergeCell ref="L766:M766"/>
    <mergeCell ref="N766:O766"/>
    <mergeCell ref="AD766:AE766"/>
    <mergeCell ref="AF766:AH766"/>
    <mergeCell ref="L767:M767"/>
    <mergeCell ref="N767:O767"/>
    <mergeCell ref="AD767:AE767"/>
    <mergeCell ref="AF767:AH767"/>
    <mergeCell ref="L764:M764"/>
    <mergeCell ref="N764:O764"/>
    <mergeCell ref="AD764:AE764"/>
    <mergeCell ref="AF764:AH764"/>
    <mergeCell ref="L765:M765"/>
    <mergeCell ref="N765:O765"/>
    <mergeCell ref="AD765:AE765"/>
    <mergeCell ref="AF765:AH765"/>
    <mergeCell ref="L762:M762"/>
    <mergeCell ref="N762:O762"/>
    <mergeCell ref="AD762:AE762"/>
    <mergeCell ref="AF762:AH762"/>
    <mergeCell ref="L763:M763"/>
    <mergeCell ref="N763:O763"/>
    <mergeCell ref="AD763:AE763"/>
    <mergeCell ref="AF763:AH763"/>
    <mergeCell ref="L760:M760"/>
    <mergeCell ref="N760:O760"/>
    <mergeCell ref="AD760:AE760"/>
    <mergeCell ref="AF760:AH760"/>
    <mergeCell ref="L761:M761"/>
    <mergeCell ref="N761:O761"/>
    <mergeCell ref="AD761:AE761"/>
    <mergeCell ref="AF761:AH761"/>
    <mergeCell ref="L758:M758"/>
    <mergeCell ref="N758:O758"/>
    <mergeCell ref="AD758:AE758"/>
    <mergeCell ref="AF758:AH758"/>
    <mergeCell ref="L759:M759"/>
    <mergeCell ref="N759:O759"/>
    <mergeCell ref="AD759:AE759"/>
    <mergeCell ref="AF759:AH759"/>
    <mergeCell ref="L756:M756"/>
    <mergeCell ref="N756:O756"/>
    <mergeCell ref="AD756:AE756"/>
    <mergeCell ref="AF756:AH756"/>
    <mergeCell ref="L757:M757"/>
    <mergeCell ref="N757:O757"/>
    <mergeCell ref="AD757:AE757"/>
    <mergeCell ref="AF757:AH757"/>
    <mergeCell ref="L754:M754"/>
    <mergeCell ref="N754:O754"/>
    <mergeCell ref="AD754:AE754"/>
    <mergeCell ref="AF754:AH754"/>
    <mergeCell ref="L755:M755"/>
    <mergeCell ref="N755:O755"/>
    <mergeCell ref="AD755:AE755"/>
    <mergeCell ref="AF755:AH755"/>
    <mergeCell ref="L752:M752"/>
    <mergeCell ref="N752:O752"/>
    <mergeCell ref="AD752:AE752"/>
    <mergeCell ref="AF752:AH752"/>
    <mergeCell ref="L753:M753"/>
    <mergeCell ref="N753:O753"/>
    <mergeCell ref="AD753:AE753"/>
    <mergeCell ref="AF753:AH753"/>
    <mergeCell ref="L750:M750"/>
    <mergeCell ref="N750:O750"/>
    <mergeCell ref="AD750:AE750"/>
    <mergeCell ref="AF750:AH750"/>
    <mergeCell ref="L751:M751"/>
    <mergeCell ref="N751:O751"/>
    <mergeCell ref="AD751:AE751"/>
    <mergeCell ref="AF751:AH751"/>
    <mergeCell ref="L748:M748"/>
    <mergeCell ref="N748:O748"/>
    <mergeCell ref="AD748:AE748"/>
    <mergeCell ref="AF748:AH748"/>
    <mergeCell ref="L749:M749"/>
    <mergeCell ref="N749:O749"/>
    <mergeCell ref="AD749:AE749"/>
    <mergeCell ref="AF749:AH749"/>
    <mergeCell ref="L746:M746"/>
    <mergeCell ref="N746:O746"/>
    <mergeCell ref="AD746:AE746"/>
    <mergeCell ref="AF746:AH746"/>
    <mergeCell ref="L747:M747"/>
    <mergeCell ref="N747:O747"/>
    <mergeCell ref="AD747:AE747"/>
    <mergeCell ref="AF747:AH747"/>
    <mergeCell ref="L744:M744"/>
    <mergeCell ref="N744:O744"/>
    <mergeCell ref="AD744:AE744"/>
    <mergeCell ref="AF744:AH744"/>
    <mergeCell ref="L745:M745"/>
    <mergeCell ref="N745:O745"/>
    <mergeCell ref="AD745:AE745"/>
    <mergeCell ref="AF745:AH745"/>
    <mergeCell ref="L742:M742"/>
    <mergeCell ref="N742:O742"/>
    <mergeCell ref="AD742:AE742"/>
    <mergeCell ref="AF742:AH742"/>
    <mergeCell ref="L743:M743"/>
    <mergeCell ref="N743:O743"/>
    <mergeCell ref="AD743:AE743"/>
    <mergeCell ref="AF743:AH743"/>
    <mergeCell ref="L740:M740"/>
    <mergeCell ref="N740:O740"/>
    <mergeCell ref="AD740:AE740"/>
    <mergeCell ref="AF740:AH740"/>
    <mergeCell ref="L741:M741"/>
    <mergeCell ref="N741:O741"/>
    <mergeCell ref="AD741:AE741"/>
    <mergeCell ref="AF741:AH741"/>
    <mergeCell ref="L738:M738"/>
    <mergeCell ref="N738:O738"/>
    <mergeCell ref="AD738:AE738"/>
    <mergeCell ref="AF738:AH738"/>
    <mergeCell ref="L739:M739"/>
    <mergeCell ref="N739:O739"/>
    <mergeCell ref="AD739:AE739"/>
    <mergeCell ref="AF739:AH739"/>
    <mergeCell ref="L736:M736"/>
    <mergeCell ref="N736:O736"/>
    <mergeCell ref="AD736:AE736"/>
    <mergeCell ref="AF736:AH736"/>
    <mergeCell ref="L737:M737"/>
    <mergeCell ref="N737:O737"/>
    <mergeCell ref="AD737:AE737"/>
    <mergeCell ref="AF737:AH737"/>
    <mergeCell ref="L734:M734"/>
    <mergeCell ref="N734:O734"/>
    <mergeCell ref="AD734:AE734"/>
    <mergeCell ref="AF734:AH734"/>
    <mergeCell ref="L735:M735"/>
    <mergeCell ref="N735:O735"/>
    <mergeCell ref="AD735:AE735"/>
    <mergeCell ref="AF735:AH735"/>
    <mergeCell ref="L732:M732"/>
    <mergeCell ref="N732:O732"/>
    <mergeCell ref="AD732:AE732"/>
    <mergeCell ref="AF732:AH732"/>
    <mergeCell ref="L733:M733"/>
    <mergeCell ref="N733:O733"/>
    <mergeCell ref="AD733:AE733"/>
    <mergeCell ref="AF733:AH733"/>
    <mergeCell ref="L730:M730"/>
    <mergeCell ref="N730:O730"/>
    <mergeCell ref="AD730:AE730"/>
    <mergeCell ref="AF730:AH730"/>
    <mergeCell ref="L731:M731"/>
    <mergeCell ref="N731:O731"/>
    <mergeCell ref="AD731:AE731"/>
    <mergeCell ref="AF731:AH731"/>
    <mergeCell ref="L728:M728"/>
    <mergeCell ref="N728:O728"/>
    <mergeCell ref="AD728:AE728"/>
    <mergeCell ref="AF728:AH728"/>
    <mergeCell ref="L729:M729"/>
    <mergeCell ref="N729:O729"/>
    <mergeCell ref="AD729:AE729"/>
    <mergeCell ref="AF729:AH729"/>
    <mergeCell ref="L726:M726"/>
    <mergeCell ref="N726:O726"/>
    <mergeCell ref="AD726:AE726"/>
    <mergeCell ref="AF726:AH726"/>
    <mergeCell ref="L727:M727"/>
    <mergeCell ref="N727:O727"/>
    <mergeCell ref="AD727:AE727"/>
    <mergeCell ref="AF727:AH727"/>
    <mergeCell ref="L724:M724"/>
    <mergeCell ref="N724:O724"/>
    <mergeCell ref="AD724:AE724"/>
    <mergeCell ref="AF724:AH724"/>
    <mergeCell ref="L725:M725"/>
    <mergeCell ref="N725:O725"/>
    <mergeCell ref="AD725:AE725"/>
    <mergeCell ref="AF725:AH725"/>
    <mergeCell ref="L722:M722"/>
    <mergeCell ref="N722:O722"/>
    <mergeCell ref="AD722:AE722"/>
    <mergeCell ref="AF722:AH722"/>
    <mergeCell ref="L723:M723"/>
    <mergeCell ref="N723:O723"/>
    <mergeCell ref="AD723:AE723"/>
    <mergeCell ref="AF723:AH723"/>
    <mergeCell ref="L720:M720"/>
    <mergeCell ref="N720:O720"/>
    <mergeCell ref="AD720:AE720"/>
    <mergeCell ref="AF720:AH720"/>
    <mergeCell ref="L721:M721"/>
    <mergeCell ref="N721:O721"/>
    <mergeCell ref="AD721:AE721"/>
    <mergeCell ref="AF721:AH721"/>
    <mergeCell ref="L718:M718"/>
    <mergeCell ref="N718:O718"/>
    <mergeCell ref="AD718:AE718"/>
    <mergeCell ref="AF718:AH718"/>
    <mergeCell ref="L719:M719"/>
    <mergeCell ref="N719:O719"/>
    <mergeCell ref="AD719:AE719"/>
    <mergeCell ref="AF719:AH719"/>
    <mergeCell ref="L716:M716"/>
    <mergeCell ref="N716:O716"/>
    <mergeCell ref="AD716:AE716"/>
    <mergeCell ref="AF716:AH716"/>
    <mergeCell ref="L717:M717"/>
    <mergeCell ref="N717:O717"/>
    <mergeCell ref="AD717:AE717"/>
    <mergeCell ref="AF717:AH717"/>
    <mergeCell ref="L714:M714"/>
    <mergeCell ref="N714:O714"/>
    <mergeCell ref="AD714:AE714"/>
    <mergeCell ref="AF714:AH714"/>
    <mergeCell ref="L715:M715"/>
    <mergeCell ref="N715:O715"/>
    <mergeCell ref="AD715:AE715"/>
    <mergeCell ref="AF715:AH715"/>
    <mergeCell ref="L712:M712"/>
    <mergeCell ref="N712:O712"/>
    <mergeCell ref="AD712:AE712"/>
    <mergeCell ref="AF712:AH712"/>
    <mergeCell ref="L713:M713"/>
    <mergeCell ref="N713:O713"/>
    <mergeCell ref="AD713:AE713"/>
    <mergeCell ref="AF713:AH713"/>
    <mergeCell ref="L710:M710"/>
    <mergeCell ref="N710:O710"/>
    <mergeCell ref="AD710:AE710"/>
    <mergeCell ref="AF710:AH710"/>
    <mergeCell ref="L711:M711"/>
    <mergeCell ref="N711:O711"/>
    <mergeCell ref="AD711:AE711"/>
    <mergeCell ref="AF711:AH711"/>
    <mergeCell ref="L708:M708"/>
    <mergeCell ref="N708:O708"/>
    <mergeCell ref="AD708:AE708"/>
    <mergeCell ref="AF708:AH708"/>
    <mergeCell ref="L709:M709"/>
    <mergeCell ref="N709:O709"/>
    <mergeCell ref="AD709:AE709"/>
    <mergeCell ref="AF709:AH709"/>
    <mergeCell ref="L706:M706"/>
    <mergeCell ref="N706:O706"/>
    <mergeCell ref="AD706:AE706"/>
    <mergeCell ref="AF706:AH706"/>
    <mergeCell ref="L707:M707"/>
    <mergeCell ref="N707:O707"/>
    <mergeCell ref="AD707:AE707"/>
    <mergeCell ref="AF707:AH707"/>
    <mergeCell ref="L704:M704"/>
    <mergeCell ref="N704:O704"/>
    <mergeCell ref="AD704:AE704"/>
    <mergeCell ref="AF704:AH704"/>
    <mergeCell ref="L705:M705"/>
    <mergeCell ref="N705:O705"/>
    <mergeCell ref="AD705:AE705"/>
    <mergeCell ref="AF705:AH705"/>
    <mergeCell ref="L702:M702"/>
    <mergeCell ref="N702:O702"/>
    <mergeCell ref="AD702:AE702"/>
    <mergeCell ref="AF702:AH702"/>
    <mergeCell ref="L703:M703"/>
    <mergeCell ref="N703:O703"/>
    <mergeCell ref="AD703:AE703"/>
    <mergeCell ref="AF703:AH703"/>
    <mergeCell ref="L700:M700"/>
    <mergeCell ref="N700:O700"/>
    <mergeCell ref="AD700:AE700"/>
    <mergeCell ref="AF700:AH700"/>
    <mergeCell ref="L701:M701"/>
    <mergeCell ref="N701:O701"/>
    <mergeCell ref="AD701:AE701"/>
    <mergeCell ref="AF701:AH701"/>
    <mergeCell ref="L698:M698"/>
    <mergeCell ref="N698:O698"/>
    <mergeCell ref="AD698:AE698"/>
    <mergeCell ref="AF698:AH698"/>
    <mergeCell ref="L699:M699"/>
    <mergeCell ref="N699:O699"/>
    <mergeCell ref="AD699:AE699"/>
    <mergeCell ref="AF699:AH699"/>
    <mergeCell ref="L696:M696"/>
    <mergeCell ref="N696:O696"/>
    <mergeCell ref="AD696:AE696"/>
    <mergeCell ref="AF696:AH696"/>
    <mergeCell ref="L697:M697"/>
    <mergeCell ref="N697:O697"/>
    <mergeCell ref="AD697:AE697"/>
    <mergeCell ref="AF697:AH697"/>
    <mergeCell ref="L694:M694"/>
    <mergeCell ref="N694:O694"/>
    <mergeCell ref="AD694:AE694"/>
    <mergeCell ref="AF694:AH694"/>
    <mergeCell ref="L695:M695"/>
    <mergeCell ref="N695:O695"/>
    <mergeCell ref="AD695:AE695"/>
    <mergeCell ref="AF695:AH695"/>
    <mergeCell ref="L692:M692"/>
    <mergeCell ref="N692:O692"/>
    <mergeCell ref="AD692:AE692"/>
    <mergeCell ref="AF692:AH692"/>
    <mergeCell ref="L693:M693"/>
    <mergeCell ref="N693:O693"/>
    <mergeCell ref="AD693:AE693"/>
    <mergeCell ref="AF693:AH693"/>
    <mergeCell ref="L690:M690"/>
    <mergeCell ref="N690:O690"/>
    <mergeCell ref="AD690:AE690"/>
    <mergeCell ref="AF690:AH690"/>
    <mergeCell ref="L691:M691"/>
    <mergeCell ref="N691:O691"/>
    <mergeCell ref="AD691:AE691"/>
    <mergeCell ref="AF691:AH691"/>
    <mergeCell ref="L688:M688"/>
    <mergeCell ref="N688:O688"/>
    <mergeCell ref="AD688:AE688"/>
    <mergeCell ref="AF688:AH688"/>
    <mergeCell ref="L689:M689"/>
    <mergeCell ref="N689:O689"/>
    <mergeCell ref="AD689:AE689"/>
    <mergeCell ref="AF689:AH689"/>
    <mergeCell ref="L686:M686"/>
    <mergeCell ref="N686:O686"/>
    <mergeCell ref="AD686:AE686"/>
    <mergeCell ref="AF686:AH686"/>
    <mergeCell ref="L687:M687"/>
    <mergeCell ref="N687:O687"/>
    <mergeCell ref="AD687:AE687"/>
    <mergeCell ref="AF687:AH687"/>
    <mergeCell ref="L684:M684"/>
    <mergeCell ref="N684:O684"/>
    <mergeCell ref="AD684:AE684"/>
    <mergeCell ref="AF684:AH684"/>
    <mergeCell ref="L685:M685"/>
    <mergeCell ref="N685:O685"/>
    <mergeCell ref="AD685:AE685"/>
    <mergeCell ref="AF685:AH685"/>
    <mergeCell ref="L682:M682"/>
    <mergeCell ref="N682:O682"/>
    <mergeCell ref="AD682:AE682"/>
    <mergeCell ref="AF682:AH682"/>
    <mergeCell ref="L683:M683"/>
    <mergeCell ref="N683:O683"/>
    <mergeCell ref="AD683:AE683"/>
    <mergeCell ref="AF683:AH683"/>
    <mergeCell ref="L680:M680"/>
    <mergeCell ref="N680:O680"/>
    <mergeCell ref="AD680:AE680"/>
    <mergeCell ref="AF680:AH680"/>
    <mergeCell ref="L681:M681"/>
    <mergeCell ref="N681:O681"/>
    <mergeCell ref="AD681:AE681"/>
    <mergeCell ref="AF681:AH681"/>
    <mergeCell ref="L678:M678"/>
    <mergeCell ref="N678:O678"/>
    <mergeCell ref="AD678:AE678"/>
    <mergeCell ref="AF678:AH678"/>
    <mergeCell ref="L679:M679"/>
    <mergeCell ref="N679:O679"/>
    <mergeCell ref="AD679:AE679"/>
    <mergeCell ref="AF679:AH679"/>
    <mergeCell ref="L676:M676"/>
    <mergeCell ref="N676:O676"/>
    <mergeCell ref="AD676:AE676"/>
    <mergeCell ref="AF676:AH676"/>
    <mergeCell ref="L677:M677"/>
    <mergeCell ref="N677:O677"/>
    <mergeCell ref="AD677:AE677"/>
    <mergeCell ref="AF677:AH677"/>
    <mergeCell ref="L674:M674"/>
    <mergeCell ref="N674:O674"/>
    <mergeCell ref="AD674:AE674"/>
    <mergeCell ref="AF674:AH674"/>
    <mergeCell ref="L675:M675"/>
    <mergeCell ref="N675:O675"/>
    <mergeCell ref="AD675:AE675"/>
    <mergeCell ref="AF675:AH675"/>
    <mergeCell ref="L672:M672"/>
    <mergeCell ref="N672:O672"/>
    <mergeCell ref="AD672:AE672"/>
    <mergeCell ref="AF672:AH672"/>
    <mergeCell ref="L673:M673"/>
    <mergeCell ref="N673:O673"/>
    <mergeCell ref="AD673:AE673"/>
    <mergeCell ref="AF673:AH673"/>
    <mergeCell ref="L670:M670"/>
    <mergeCell ref="N670:O670"/>
    <mergeCell ref="AD670:AE670"/>
    <mergeCell ref="AF670:AH670"/>
    <mergeCell ref="L671:M671"/>
    <mergeCell ref="N671:O671"/>
    <mergeCell ref="AD671:AE671"/>
    <mergeCell ref="AF671:AH671"/>
    <mergeCell ref="L668:M668"/>
    <mergeCell ref="N668:O668"/>
    <mergeCell ref="AD668:AE668"/>
    <mergeCell ref="AF668:AH668"/>
    <mergeCell ref="L669:M669"/>
    <mergeCell ref="N669:O669"/>
    <mergeCell ref="AD669:AE669"/>
    <mergeCell ref="AF669:AH669"/>
    <mergeCell ref="L666:M666"/>
    <mergeCell ref="N666:O666"/>
    <mergeCell ref="AD666:AE666"/>
    <mergeCell ref="AF666:AH666"/>
    <mergeCell ref="L667:M667"/>
    <mergeCell ref="N667:O667"/>
    <mergeCell ref="AD667:AE667"/>
    <mergeCell ref="AF667:AH667"/>
    <mergeCell ref="L664:M664"/>
    <mergeCell ref="N664:O664"/>
    <mergeCell ref="AD664:AE664"/>
    <mergeCell ref="AF664:AH664"/>
    <mergeCell ref="L665:M665"/>
    <mergeCell ref="N665:O665"/>
    <mergeCell ref="AD665:AE665"/>
    <mergeCell ref="AF665:AH665"/>
    <mergeCell ref="L662:M662"/>
    <mergeCell ref="N662:O662"/>
    <mergeCell ref="AD662:AE662"/>
    <mergeCell ref="AF662:AH662"/>
    <mergeCell ref="L663:M663"/>
    <mergeCell ref="N663:O663"/>
    <mergeCell ref="AD663:AE663"/>
    <mergeCell ref="AF663:AH663"/>
    <mergeCell ref="L660:M660"/>
    <mergeCell ref="N660:O660"/>
    <mergeCell ref="AD660:AE660"/>
    <mergeCell ref="AF660:AH660"/>
    <mergeCell ref="L661:M661"/>
    <mergeCell ref="N661:O661"/>
    <mergeCell ref="AD661:AE661"/>
    <mergeCell ref="AF661:AH661"/>
    <mergeCell ref="L658:M658"/>
    <mergeCell ref="N658:O658"/>
    <mergeCell ref="AD658:AE658"/>
    <mergeCell ref="AF658:AH658"/>
    <mergeCell ref="L659:M659"/>
    <mergeCell ref="N659:O659"/>
    <mergeCell ref="AD659:AE659"/>
    <mergeCell ref="AF659:AH659"/>
    <mergeCell ref="L656:M656"/>
    <mergeCell ref="N656:O656"/>
    <mergeCell ref="AD656:AE656"/>
    <mergeCell ref="AF656:AH656"/>
    <mergeCell ref="L657:M657"/>
    <mergeCell ref="N657:O657"/>
    <mergeCell ref="AD657:AE657"/>
    <mergeCell ref="AF657:AH657"/>
    <mergeCell ref="L654:M654"/>
    <mergeCell ref="N654:O654"/>
    <mergeCell ref="AD654:AE654"/>
    <mergeCell ref="AF654:AH654"/>
    <mergeCell ref="L655:M655"/>
    <mergeCell ref="N655:O655"/>
    <mergeCell ref="AD655:AE655"/>
    <mergeCell ref="AF655:AH655"/>
    <mergeCell ref="L652:M652"/>
    <mergeCell ref="N652:O652"/>
    <mergeCell ref="AD652:AE652"/>
    <mergeCell ref="AF652:AH652"/>
    <mergeCell ref="L653:M653"/>
    <mergeCell ref="N653:O653"/>
    <mergeCell ref="AD653:AE653"/>
    <mergeCell ref="AF653:AH653"/>
    <mergeCell ref="L650:M650"/>
    <mergeCell ref="N650:O650"/>
    <mergeCell ref="AD650:AE650"/>
    <mergeCell ref="AF650:AH650"/>
    <mergeCell ref="L651:M651"/>
    <mergeCell ref="N651:O651"/>
    <mergeCell ref="AD651:AE651"/>
    <mergeCell ref="AF651:AH651"/>
    <mergeCell ref="L648:M648"/>
    <mergeCell ref="N648:O648"/>
    <mergeCell ref="AD648:AE648"/>
    <mergeCell ref="AF648:AH648"/>
    <mergeCell ref="L649:M649"/>
    <mergeCell ref="N649:O649"/>
    <mergeCell ref="AD649:AE649"/>
    <mergeCell ref="AF649:AH649"/>
    <mergeCell ref="L646:M646"/>
    <mergeCell ref="N646:O646"/>
    <mergeCell ref="AD646:AE646"/>
    <mergeCell ref="AF646:AH646"/>
    <mergeCell ref="L647:M647"/>
    <mergeCell ref="N647:O647"/>
    <mergeCell ref="AD647:AE647"/>
    <mergeCell ref="AF647:AH647"/>
    <mergeCell ref="L644:M644"/>
    <mergeCell ref="N644:O644"/>
    <mergeCell ref="AD644:AE644"/>
    <mergeCell ref="AF644:AH644"/>
    <mergeCell ref="L645:M645"/>
    <mergeCell ref="N645:O645"/>
    <mergeCell ref="AD645:AE645"/>
    <mergeCell ref="AF645:AH645"/>
    <mergeCell ref="L642:M642"/>
    <mergeCell ref="N642:O642"/>
    <mergeCell ref="AD642:AE642"/>
    <mergeCell ref="AF642:AH642"/>
    <mergeCell ref="L643:M643"/>
    <mergeCell ref="N643:O643"/>
    <mergeCell ref="AD643:AE643"/>
    <mergeCell ref="AF643:AH643"/>
    <mergeCell ref="L640:M640"/>
    <mergeCell ref="N640:O640"/>
    <mergeCell ref="AD640:AE640"/>
    <mergeCell ref="AF640:AH640"/>
    <mergeCell ref="L641:M641"/>
    <mergeCell ref="N641:O641"/>
    <mergeCell ref="AD641:AE641"/>
    <mergeCell ref="AF641:AH641"/>
    <mergeCell ref="L638:M638"/>
    <mergeCell ref="N638:O638"/>
    <mergeCell ref="AD638:AE638"/>
    <mergeCell ref="AF638:AH638"/>
    <mergeCell ref="L639:M639"/>
    <mergeCell ref="N639:O639"/>
    <mergeCell ref="AD639:AE639"/>
    <mergeCell ref="AF639:AH639"/>
    <mergeCell ref="L636:M636"/>
    <mergeCell ref="N636:O636"/>
    <mergeCell ref="AD636:AE636"/>
    <mergeCell ref="AF636:AH636"/>
    <mergeCell ref="L637:M637"/>
    <mergeCell ref="N637:O637"/>
    <mergeCell ref="AD637:AE637"/>
    <mergeCell ref="AF637:AH637"/>
    <mergeCell ref="L634:M634"/>
    <mergeCell ref="N634:O634"/>
    <mergeCell ref="AD634:AE634"/>
    <mergeCell ref="AF634:AH634"/>
    <mergeCell ref="L635:M635"/>
    <mergeCell ref="N635:O635"/>
    <mergeCell ref="AD635:AE635"/>
    <mergeCell ref="AF635:AH635"/>
    <mergeCell ref="L632:M632"/>
    <mergeCell ref="N632:O632"/>
    <mergeCell ref="AD632:AE632"/>
    <mergeCell ref="AF632:AH632"/>
    <mergeCell ref="L633:M633"/>
    <mergeCell ref="N633:O633"/>
    <mergeCell ref="AD633:AE633"/>
    <mergeCell ref="AF633:AH633"/>
    <mergeCell ref="L630:M630"/>
    <mergeCell ref="N630:O630"/>
    <mergeCell ref="AD630:AE630"/>
    <mergeCell ref="AF630:AH630"/>
    <mergeCell ref="L631:M631"/>
    <mergeCell ref="N631:O631"/>
    <mergeCell ref="AD631:AE631"/>
    <mergeCell ref="AF631:AH631"/>
    <mergeCell ref="L628:M628"/>
    <mergeCell ref="N628:O628"/>
    <mergeCell ref="AD628:AE628"/>
    <mergeCell ref="AF628:AH628"/>
    <mergeCell ref="L629:M629"/>
    <mergeCell ref="N629:O629"/>
    <mergeCell ref="AD629:AE629"/>
    <mergeCell ref="AF629:AH629"/>
    <mergeCell ref="L626:M626"/>
    <mergeCell ref="N626:O626"/>
    <mergeCell ref="AD626:AE626"/>
    <mergeCell ref="AF626:AH626"/>
    <mergeCell ref="L627:M627"/>
    <mergeCell ref="N627:O627"/>
    <mergeCell ref="AD627:AE627"/>
    <mergeCell ref="AF627:AH627"/>
    <mergeCell ref="L624:M624"/>
    <mergeCell ref="N624:O624"/>
    <mergeCell ref="AD624:AE624"/>
    <mergeCell ref="AF624:AH624"/>
    <mergeCell ref="L625:M625"/>
    <mergeCell ref="N625:O625"/>
    <mergeCell ref="AD625:AE625"/>
    <mergeCell ref="AF625:AH625"/>
    <mergeCell ref="L622:M622"/>
    <mergeCell ref="N622:O622"/>
    <mergeCell ref="AD622:AE622"/>
    <mergeCell ref="AF622:AH622"/>
    <mergeCell ref="L623:M623"/>
    <mergeCell ref="N623:O623"/>
    <mergeCell ref="AD623:AE623"/>
    <mergeCell ref="AF623:AH623"/>
    <mergeCell ref="L620:M620"/>
    <mergeCell ref="N620:O620"/>
    <mergeCell ref="AD620:AE620"/>
    <mergeCell ref="AF620:AH620"/>
    <mergeCell ref="L621:M621"/>
    <mergeCell ref="N621:O621"/>
    <mergeCell ref="AD621:AE621"/>
    <mergeCell ref="AF621:AH621"/>
    <mergeCell ref="L618:M618"/>
    <mergeCell ref="N618:O618"/>
    <mergeCell ref="AD618:AE618"/>
    <mergeCell ref="AF618:AH618"/>
    <mergeCell ref="L619:M619"/>
    <mergeCell ref="N619:O619"/>
    <mergeCell ref="AD619:AE619"/>
    <mergeCell ref="AF619:AH619"/>
    <mergeCell ref="L616:M616"/>
    <mergeCell ref="N616:O616"/>
    <mergeCell ref="AD616:AE616"/>
    <mergeCell ref="AF616:AH616"/>
    <mergeCell ref="L617:M617"/>
    <mergeCell ref="N617:O617"/>
    <mergeCell ref="AD617:AE617"/>
    <mergeCell ref="AF617:AH617"/>
    <mergeCell ref="L614:M614"/>
    <mergeCell ref="N614:O614"/>
    <mergeCell ref="AD614:AE614"/>
    <mergeCell ref="AF614:AH614"/>
    <mergeCell ref="L615:M615"/>
    <mergeCell ref="N615:O615"/>
    <mergeCell ref="AD615:AE615"/>
    <mergeCell ref="AF615:AH615"/>
    <mergeCell ref="L612:M612"/>
    <mergeCell ref="N612:O612"/>
    <mergeCell ref="AD612:AE612"/>
    <mergeCell ref="AF612:AH612"/>
    <mergeCell ref="L613:M613"/>
    <mergeCell ref="N613:O613"/>
    <mergeCell ref="AD613:AE613"/>
    <mergeCell ref="AF613:AH613"/>
    <mergeCell ref="L610:M610"/>
    <mergeCell ref="N610:O610"/>
    <mergeCell ref="AD610:AE610"/>
    <mergeCell ref="AF610:AH610"/>
    <mergeCell ref="L611:M611"/>
    <mergeCell ref="N611:O611"/>
    <mergeCell ref="AD611:AE611"/>
    <mergeCell ref="AF611:AH611"/>
    <mergeCell ref="L608:M608"/>
    <mergeCell ref="N608:O608"/>
    <mergeCell ref="AD608:AE608"/>
    <mergeCell ref="AF608:AH608"/>
    <mergeCell ref="L609:M609"/>
    <mergeCell ref="N609:O609"/>
    <mergeCell ref="AD609:AE609"/>
    <mergeCell ref="AF609:AH609"/>
    <mergeCell ref="L606:M606"/>
    <mergeCell ref="N606:O606"/>
    <mergeCell ref="AD606:AE606"/>
    <mergeCell ref="AF606:AH606"/>
    <mergeCell ref="L607:M607"/>
    <mergeCell ref="N607:O607"/>
    <mergeCell ref="AD607:AE607"/>
    <mergeCell ref="AF607:AH607"/>
    <mergeCell ref="L604:M604"/>
    <mergeCell ref="N604:O604"/>
    <mergeCell ref="AD604:AE604"/>
    <mergeCell ref="AF604:AH604"/>
    <mergeCell ref="L605:M605"/>
    <mergeCell ref="N605:O605"/>
    <mergeCell ref="AD605:AE605"/>
    <mergeCell ref="AF605:AH605"/>
    <mergeCell ref="L602:M602"/>
    <mergeCell ref="N602:O602"/>
    <mergeCell ref="AD602:AE602"/>
    <mergeCell ref="AF602:AH602"/>
    <mergeCell ref="L603:M603"/>
    <mergeCell ref="N603:O603"/>
    <mergeCell ref="AD603:AE603"/>
    <mergeCell ref="AF603:AH603"/>
    <mergeCell ref="L600:M600"/>
    <mergeCell ref="N600:O600"/>
    <mergeCell ref="AD600:AE600"/>
    <mergeCell ref="AF600:AH600"/>
    <mergeCell ref="L601:M601"/>
    <mergeCell ref="N601:O601"/>
    <mergeCell ref="AD601:AE601"/>
    <mergeCell ref="AF601:AH601"/>
    <mergeCell ref="L598:M598"/>
    <mergeCell ref="N598:O598"/>
    <mergeCell ref="AD598:AE598"/>
    <mergeCell ref="AF598:AH598"/>
    <mergeCell ref="L599:M599"/>
    <mergeCell ref="N599:O599"/>
    <mergeCell ref="AD599:AE599"/>
    <mergeCell ref="AF599:AH599"/>
    <mergeCell ref="L596:M596"/>
    <mergeCell ref="N596:O596"/>
    <mergeCell ref="AD596:AE596"/>
    <mergeCell ref="AF596:AH596"/>
    <mergeCell ref="L597:M597"/>
    <mergeCell ref="N597:O597"/>
    <mergeCell ref="AD597:AE597"/>
    <mergeCell ref="AF597:AH597"/>
    <mergeCell ref="L594:M594"/>
    <mergeCell ref="N594:O594"/>
    <mergeCell ref="AD594:AE594"/>
    <mergeCell ref="AF594:AH594"/>
    <mergeCell ref="L595:M595"/>
    <mergeCell ref="N595:O595"/>
    <mergeCell ref="AD595:AE595"/>
    <mergeCell ref="AF595:AH595"/>
    <mergeCell ref="L592:M592"/>
    <mergeCell ref="N592:O592"/>
    <mergeCell ref="AD592:AE592"/>
    <mergeCell ref="AF592:AH592"/>
    <mergeCell ref="L593:M593"/>
    <mergeCell ref="N593:O593"/>
    <mergeCell ref="AD593:AE593"/>
    <mergeCell ref="AF593:AH593"/>
    <mergeCell ref="L590:M590"/>
    <mergeCell ref="N590:O590"/>
    <mergeCell ref="AD590:AE590"/>
    <mergeCell ref="AF590:AH590"/>
    <mergeCell ref="L591:M591"/>
    <mergeCell ref="N591:O591"/>
    <mergeCell ref="AD591:AE591"/>
    <mergeCell ref="AF591:AH591"/>
    <mergeCell ref="L588:M588"/>
    <mergeCell ref="N588:O588"/>
    <mergeCell ref="AD588:AE588"/>
    <mergeCell ref="AF588:AH588"/>
    <mergeCell ref="L589:M589"/>
    <mergeCell ref="N589:O589"/>
    <mergeCell ref="AD589:AE589"/>
    <mergeCell ref="AF589:AH589"/>
    <mergeCell ref="L586:M586"/>
    <mergeCell ref="N586:O586"/>
    <mergeCell ref="AD586:AE586"/>
    <mergeCell ref="AF586:AH586"/>
    <mergeCell ref="L587:M587"/>
    <mergeCell ref="N587:O587"/>
    <mergeCell ref="AD587:AE587"/>
    <mergeCell ref="AF587:AH587"/>
    <mergeCell ref="L584:M584"/>
    <mergeCell ref="N584:O584"/>
    <mergeCell ref="AD584:AE584"/>
    <mergeCell ref="AF584:AH584"/>
    <mergeCell ref="L585:M585"/>
    <mergeCell ref="N585:O585"/>
    <mergeCell ref="AD585:AE585"/>
    <mergeCell ref="AF585:AH585"/>
    <mergeCell ref="L582:M582"/>
    <mergeCell ref="N582:O582"/>
    <mergeCell ref="AD582:AE582"/>
    <mergeCell ref="AF582:AH582"/>
    <mergeCell ref="L583:M583"/>
    <mergeCell ref="N583:O583"/>
    <mergeCell ref="AD583:AE583"/>
    <mergeCell ref="AF583:AH583"/>
    <mergeCell ref="L580:M580"/>
    <mergeCell ref="N580:O580"/>
    <mergeCell ref="AD580:AE580"/>
    <mergeCell ref="AF580:AH580"/>
    <mergeCell ref="L581:M581"/>
    <mergeCell ref="N581:O581"/>
    <mergeCell ref="AD581:AE581"/>
    <mergeCell ref="AF581:AH581"/>
    <mergeCell ref="L578:M578"/>
    <mergeCell ref="N578:O578"/>
    <mergeCell ref="AD578:AE578"/>
    <mergeCell ref="AF578:AH578"/>
    <mergeCell ref="L579:M579"/>
    <mergeCell ref="N579:O579"/>
    <mergeCell ref="AD579:AE579"/>
    <mergeCell ref="AF579:AH579"/>
    <mergeCell ref="L576:M576"/>
    <mergeCell ref="N576:O576"/>
    <mergeCell ref="AD576:AE576"/>
    <mergeCell ref="AF576:AH576"/>
    <mergeCell ref="L577:M577"/>
    <mergeCell ref="N577:O577"/>
    <mergeCell ref="AD577:AE577"/>
    <mergeCell ref="AF577:AH577"/>
    <mergeCell ref="L574:M574"/>
    <mergeCell ref="N574:O574"/>
    <mergeCell ref="AD574:AE574"/>
    <mergeCell ref="AF574:AH574"/>
    <mergeCell ref="L575:M575"/>
    <mergeCell ref="N575:O575"/>
    <mergeCell ref="AD575:AE575"/>
    <mergeCell ref="AF575:AH575"/>
    <mergeCell ref="L572:M572"/>
    <mergeCell ref="N572:O572"/>
    <mergeCell ref="AD572:AE572"/>
    <mergeCell ref="AF572:AH572"/>
    <mergeCell ref="L573:M573"/>
    <mergeCell ref="N573:O573"/>
    <mergeCell ref="AD573:AE573"/>
    <mergeCell ref="AF573:AH573"/>
    <mergeCell ref="L570:M570"/>
    <mergeCell ref="N570:O570"/>
    <mergeCell ref="AD570:AE570"/>
    <mergeCell ref="AF570:AH570"/>
    <mergeCell ref="L571:M571"/>
    <mergeCell ref="N571:O571"/>
    <mergeCell ref="AD571:AE571"/>
    <mergeCell ref="AF571:AH571"/>
    <mergeCell ref="L568:M568"/>
    <mergeCell ref="N568:O568"/>
    <mergeCell ref="AD568:AE568"/>
    <mergeCell ref="AF568:AH568"/>
    <mergeCell ref="L569:M569"/>
    <mergeCell ref="N569:O569"/>
    <mergeCell ref="AD569:AE569"/>
    <mergeCell ref="AF569:AH569"/>
    <mergeCell ref="L566:M566"/>
    <mergeCell ref="N566:O566"/>
    <mergeCell ref="AD566:AE566"/>
    <mergeCell ref="AF566:AH566"/>
    <mergeCell ref="L567:M567"/>
    <mergeCell ref="N567:O567"/>
    <mergeCell ref="AD567:AE567"/>
    <mergeCell ref="AF567:AH567"/>
    <mergeCell ref="L564:M564"/>
    <mergeCell ref="N564:O564"/>
    <mergeCell ref="AD564:AE564"/>
    <mergeCell ref="AF564:AH564"/>
    <mergeCell ref="L565:M565"/>
    <mergeCell ref="N565:O565"/>
    <mergeCell ref="AD565:AE565"/>
    <mergeCell ref="AF565:AH565"/>
    <mergeCell ref="L562:M562"/>
    <mergeCell ref="N562:O562"/>
    <mergeCell ref="AD562:AE562"/>
    <mergeCell ref="AF562:AH562"/>
    <mergeCell ref="L563:M563"/>
    <mergeCell ref="N563:O563"/>
    <mergeCell ref="AD563:AE563"/>
    <mergeCell ref="AF563:AH563"/>
    <mergeCell ref="L560:M560"/>
    <mergeCell ref="N560:O560"/>
    <mergeCell ref="AD560:AE560"/>
    <mergeCell ref="AF560:AH560"/>
    <mergeCell ref="L561:M561"/>
    <mergeCell ref="N561:O561"/>
    <mergeCell ref="AD561:AE561"/>
    <mergeCell ref="AF561:AH561"/>
    <mergeCell ref="L558:M558"/>
    <mergeCell ref="N558:O558"/>
    <mergeCell ref="AD558:AE558"/>
    <mergeCell ref="AF558:AH558"/>
    <mergeCell ref="L559:M559"/>
    <mergeCell ref="N559:O559"/>
    <mergeCell ref="AD559:AE559"/>
    <mergeCell ref="AF559:AH559"/>
    <mergeCell ref="L556:M556"/>
    <mergeCell ref="N556:O556"/>
    <mergeCell ref="AD556:AE556"/>
    <mergeCell ref="AF556:AH556"/>
    <mergeCell ref="L557:M557"/>
    <mergeCell ref="N557:O557"/>
    <mergeCell ref="AD557:AE557"/>
    <mergeCell ref="AF557:AH557"/>
    <mergeCell ref="L554:M554"/>
    <mergeCell ref="N554:O554"/>
    <mergeCell ref="AD554:AE554"/>
    <mergeCell ref="AF554:AH554"/>
    <mergeCell ref="L555:M555"/>
    <mergeCell ref="N555:O555"/>
    <mergeCell ref="AD555:AE555"/>
    <mergeCell ref="AF555:AH555"/>
    <mergeCell ref="L552:M552"/>
    <mergeCell ref="N552:O552"/>
    <mergeCell ref="AD552:AE552"/>
    <mergeCell ref="AF552:AH552"/>
    <mergeCell ref="L553:M553"/>
    <mergeCell ref="N553:O553"/>
    <mergeCell ref="AD553:AE553"/>
    <mergeCell ref="AF553:AH553"/>
    <mergeCell ref="L550:M550"/>
    <mergeCell ref="N550:O550"/>
    <mergeCell ref="AD550:AE550"/>
    <mergeCell ref="AF550:AH550"/>
    <mergeCell ref="L551:M551"/>
    <mergeCell ref="N551:O551"/>
    <mergeCell ref="AD551:AE551"/>
    <mergeCell ref="AF551:AH551"/>
    <mergeCell ref="L548:M548"/>
    <mergeCell ref="N548:O548"/>
    <mergeCell ref="AD548:AE548"/>
    <mergeCell ref="AF548:AH548"/>
    <mergeCell ref="L549:M549"/>
    <mergeCell ref="N549:O549"/>
    <mergeCell ref="AD549:AE549"/>
    <mergeCell ref="AF549:AH549"/>
    <mergeCell ref="L546:M546"/>
    <mergeCell ref="N546:O546"/>
    <mergeCell ref="AD546:AE546"/>
    <mergeCell ref="AF546:AH546"/>
    <mergeCell ref="L547:M547"/>
    <mergeCell ref="N547:O547"/>
    <mergeCell ref="AD547:AE547"/>
    <mergeCell ref="AF547:AH547"/>
    <mergeCell ref="L544:M544"/>
    <mergeCell ref="N544:O544"/>
    <mergeCell ref="AD544:AE544"/>
    <mergeCell ref="AF544:AH544"/>
    <mergeCell ref="L545:M545"/>
    <mergeCell ref="N545:O545"/>
    <mergeCell ref="AD545:AE545"/>
    <mergeCell ref="AF545:AH545"/>
    <mergeCell ref="L542:M542"/>
    <mergeCell ref="N542:O542"/>
    <mergeCell ref="AD542:AE542"/>
    <mergeCell ref="AF542:AH542"/>
    <mergeCell ref="L543:M543"/>
    <mergeCell ref="N543:O543"/>
    <mergeCell ref="AD543:AE543"/>
    <mergeCell ref="AF543:AH543"/>
    <mergeCell ref="L540:M540"/>
    <mergeCell ref="N540:O540"/>
    <mergeCell ref="AD540:AE540"/>
    <mergeCell ref="AF540:AH540"/>
    <mergeCell ref="L541:M541"/>
    <mergeCell ref="N541:O541"/>
    <mergeCell ref="AD541:AE541"/>
    <mergeCell ref="AF541:AH541"/>
    <mergeCell ref="L538:M538"/>
    <mergeCell ref="N538:O538"/>
    <mergeCell ref="AD538:AE538"/>
    <mergeCell ref="AF538:AH538"/>
    <mergeCell ref="L539:M539"/>
    <mergeCell ref="N539:O539"/>
    <mergeCell ref="AD539:AE539"/>
    <mergeCell ref="AF539:AH539"/>
    <mergeCell ref="L536:M536"/>
    <mergeCell ref="N536:O536"/>
    <mergeCell ref="AD536:AE536"/>
    <mergeCell ref="AF536:AH536"/>
    <mergeCell ref="L537:M537"/>
    <mergeCell ref="N537:O537"/>
    <mergeCell ref="AD537:AE537"/>
    <mergeCell ref="AF537:AH537"/>
    <mergeCell ref="L534:M534"/>
    <mergeCell ref="N534:O534"/>
    <mergeCell ref="AD534:AE534"/>
    <mergeCell ref="AF534:AH534"/>
    <mergeCell ref="L535:M535"/>
    <mergeCell ref="N535:O535"/>
    <mergeCell ref="AD535:AE535"/>
    <mergeCell ref="AF535:AH535"/>
    <mergeCell ref="L532:M532"/>
    <mergeCell ref="N532:O532"/>
    <mergeCell ref="AD532:AE532"/>
    <mergeCell ref="AF532:AH532"/>
    <mergeCell ref="L533:M533"/>
    <mergeCell ref="N533:O533"/>
    <mergeCell ref="AD533:AE533"/>
    <mergeCell ref="AF533:AH533"/>
    <mergeCell ref="L530:M530"/>
    <mergeCell ref="N530:O530"/>
    <mergeCell ref="AD530:AE530"/>
    <mergeCell ref="AF530:AH530"/>
    <mergeCell ref="L531:M531"/>
    <mergeCell ref="N531:O531"/>
    <mergeCell ref="AD531:AE531"/>
    <mergeCell ref="AF531:AH531"/>
    <mergeCell ref="L528:M528"/>
    <mergeCell ref="N528:O528"/>
    <mergeCell ref="AD528:AE528"/>
    <mergeCell ref="AF528:AH528"/>
    <mergeCell ref="L529:M529"/>
    <mergeCell ref="N529:O529"/>
    <mergeCell ref="AD529:AE529"/>
    <mergeCell ref="AF529:AH529"/>
    <mergeCell ref="L526:M526"/>
    <mergeCell ref="N526:O526"/>
    <mergeCell ref="AD526:AE526"/>
    <mergeCell ref="AF526:AH526"/>
    <mergeCell ref="L527:M527"/>
    <mergeCell ref="N527:O527"/>
    <mergeCell ref="AD527:AE527"/>
    <mergeCell ref="AF527:AH527"/>
    <mergeCell ref="L524:M524"/>
    <mergeCell ref="N524:O524"/>
    <mergeCell ref="AD524:AE524"/>
    <mergeCell ref="AF524:AH524"/>
    <mergeCell ref="L525:M525"/>
    <mergeCell ref="N525:O525"/>
    <mergeCell ref="AD525:AE525"/>
    <mergeCell ref="AF525:AH525"/>
    <mergeCell ref="L522:M522"/>
    <mergeCell ref="N522:O522"/>
    <mergeCell ref="AD522:AE522"/>
    <mergeCell ref="AF522:AH522"/>
    <mergeCell ref="L523:M523"/>
    <mergeCell ref="N523:O523"/>
    <mergeCell ref="AD523:AE523"/>
    <mergeCell ref="AF523:AH523"/>
    <mergeCell ref="L520:M520"/>
    <mergeCell ref="N520:O520"/>
    <mergeCell ref="AD520:AE520"/>
    <mergeCell ref="AF520:AH520"/>
    <mergeCell ref="L521:M521"/>
    <mergeCell ref="N521:O521"/>
    <mergeCell ref="AD521:AE521"/>
    <mergeCell ref="AF521:AH521"/>
    <mergeCell ref="L518:M518"/>
    <mergeCell ref="N518:O518"/>
    <mergeCell ref="AD518:AE518"/>
    <mergeCell ref="AF518:AH518"/>
    <mergeCell ref="L519:M519"/>
    <mergeCell ref="N519:O519"/>
    <mergeCell ref="AD519:AE519"/>
    <mergeCell ref="AF519:AH519"/>
    <mergeCell ref="L516:M516"/>
    <mergeCell ref="N516:O516"/>
    <mergeCell ref="AD516:AE516"/>
    <mergeCell ref="AF516:AH516"/>
    <mergeCell ref="L517:M517"/>
    <mergeCell ref="N517:O517"/>
    <mergeCell ref="AD517:AE517"/>
    <mergeCell ref="AF517:AH517"/>
    <mergeCell ref="L514:M514"/>
    <mergeCell ref="N514:O514"/>
    <mergeCell ref="AD514:AE514"/>
    <mergeCell ref="AF514:AH514"/>
    <mergeCell ref="L515:M515"/>
    <mergeCell ref="N515:O515"/>
    <mergeCell ref="AD515:AE515"/>
    <mergeCell ref="AF515:AH515"/>
    <mergeCell ref="L512:M512"/>
    <mergeCell ref="N512:O512"/>
    <mergeCell ref="AD512:AE512"/>
    <mergeCell ref="AF512:AH512"/>
    <mergeCell ref="L513:M513"/>
    <mergeCell ref="N513:O513"/>
    <mergeCell ref="AD513:AE513"/>
    <mergeCell ref="AF513:AH513"/>
    <mergeCell ref="L510:M510"/>
    <mergeCell ref="N510:O510"/>
    <mergeCell ref="AD510:AE510"/>
    <mergeCell ref="AF510:AH510"/>
    <mergeCell ref="L511:M511"/>
    <mergeCell ref="N511:O511"/>
    <mergeCell ref="AD511:AE511"/>
    <mergeCell ref="AF511:AH511"/>
    <mergeCell ref="L508:M508"/>
    <mergeCell ref="N508:O508"/>
    <mergeCell ref="AD508:AE508"/>
    <mergeCell ref="AF508:AH508"/>
    <mergeCell ref="L509:M509"/>
    <mergeCell ref="N509:O509"/>
    <mergeCell ref="AD509:AE509"/>
    <mergeCell ref="AF509:AH509"/>
    <mergeCell ref="L506:M506"/>
    <mergeCell ref="N506:O506"/>
    <mergeCell ref="AD506:AE506"/>
    <mergeCell ref="AF506:AH506"/>
    <mergeCell ref="L507:M507"/>
    <mergeCell ref="N507:O507"/>
    <mergeCell ref="AD507:AE507"/>
    <mergeCell ref="AF507:AH507"/>
    <mergeCell ref="L504:M504"/>
    <mergeCell ref="N504:O504"/>
    <mergeCell ref="AD504:AE504"/>
    <mergeCell ref="AF504:AH504"/>
    <mergeCell ref="L505:M505"/>
    <mergeCell ref="N505:O505"/>
    <mergeCell ref="AD505:AE505"/>
    <mergeCell ref="AF505:AH505"/>
    <mergeCell ref="L502:M502"/>
    <mergeCell ref="N502:O502"/>
    <mergeCell ref="AD502:AE502"/>
    <mergeCell ref="AF502:AH502"/>
    <mergeCell ref="L503:M503"/>
    <mergeCell ref="N503:O503"/>
    <mergeCell ref="AD503:AE503"/>
    <mergeCell ref="AF503:AH503"/>
    <mergeCell ref="L500:M500"/>
    <mergeCell ref="N500:O500"/>
    <mergeCell ref="AD500:AE500"/>
    <mergeCell ref="AF500:AH500"/>
    <mergeCell ref="L501:M501"/>
    <mergeCell ref="N501:O501"/>
    <mergeCell ref="AD501:AE501"/>
    <mergeCell ref="AF501:AH501"/>
    <mergeCell ref="L498:M498"/>
    <mergeCell ref="N498:O498"/>
    <mergeCell ref="AD498:AE498"/>
    <mergeCell ref="AF498:AH498"/>
    <mergeCell ref="L499:M499"/>
    <mergeCell ref="N499:O499"/>
    <mergeCell ref="AD499:AE499"/>
    <mergeCell ref="AF499:AH499"/>
    <mergeCell ref="L496:M496"/>
    <mergeCell ref="N496:O496"/>
    <mergeCell ref="AD496:AE496"/>
    <mergeCell ref="AF496:AH496"/>
    <mergeCell ref="L497:M497"/>
    <mergeCell ref="N497:O497"/>
    <mergeCell ref="AD497:AE497"/>
    <mergeCell ref="AF497:AH497"/>
    <mergeCell ref="L494:M494"/>
    <mergeCell ref="N494:O494"/>
    <mergeCell ref="AD494:AE494"/>
    <mergeCell ref="AF494:AH494"/>
    <mergeCell ref="L495:M495"/>
    <mergeCell ref="N495:O495"/>
    <mergeCell ref="AD495:AE495"/>
    <mergeCell ref="AF495:AH495"/>
    <mergeCell ref="L492:M492"/>
    <mergeCell ref="N492:O492"/>
    <mergeCell ref="AD492:AE492"/>
    <mergeCell ref="AF492:AH492"/>
    <mergeCell ref="L493:M493"/>
    <mergeCell ref="N493:O493"/>
    <mergeCell ref="AD493:AE493"/>
    <mergeCell ref="AF493:AH493"/>
    <mergeCell ref="L490:M490"/>
    <mergeCell ref="N490:O490"/>
    <mergeCell ref="AD490:AE490"/>
    <mergeCell ref="AF490:AH490"/>
    <mergeCell ref="L491:M491"/>
    <mergeCell ref="N491:O491"/>
    <mergeCell ref="AD491:AE491"/>
    <mergeCell ref="AF491:AH491"/>
    <mergeCell ref="L488:M488"/>
    <mergeCell ref="N488:O488"/>
    <mergeCell ref="AD488:AE488"/>
    <mergeCell ref="AF488:AH488"/>
    <mergeCell ref="L489:M489"/>
    <mergeCell ref="N489:O489"/>
    <mergeCell ref="AD489:AE489"/>
    <mergeCell ref="AF489:AH489"/>
    <mergeCell ref="L486:M486"/>
    <mergeCell ref="N486:O486"/>
    <mergeCell ref="AD486:AE486"/>
    <mergeCell ref="AF486:AH486"/>
    <mergeCell ref="L487:M487"/>
    <mergeCell ref="N487:O487"/>
    <mergeCell ref="AD487:AE487"/>
    <mergeCell ref="AF487:AH487"/>
    <mergeCell ref="L484:M484"/>
    <mergeCell ref="N484:O484"/>
    <mergeCell ref="AD484:AE484"/>
    <mergeCell ref="AF484:AH484"/>
    <mergeCell ref="L485:M485"/>
    <mergeCell ref="N485:O485"/>
    <mergeCell ref="AD485:AE485"/>
    <mergeCell ref="AF485:AH485"/>
    <mergeCell ref="L482:M482"/>
    <mergeCell ref="N482:O482"/>
    <mergeCell ref="AD482:AE482"/>
    <mergeCell ref="AF482:AH482"/>
    <mergeCell ref="L483:M483"/>
    <mergeCell ref="N483:O483"/>
    <mergeCell ref="AD483:AE483"/>
    <mergeCell ref="AF483:AH483"/>
    <mergeCell ref="L480:M480"/>
    <mergeCell ref="N480:O480"/>
    <mergeCell ref="AD480:AE480"/>
    <mergeCell ref="AF480:AH480"/>
    <mergeCell ref="L481:M481"/>
    <mergeCell ref="N481:O481"/>
    <mergeCell ref="AD481:AE481"/>
    <mergeCell ref="AF481:AH481"/>
    <mergeCell ref="L478:M478"/>
    <mergeCell ref="N478:O478"/>
    <mergeCell ref="AD478:AE478"/>
    <mergeCell ref="AF478:AH478"/>
    <mergeCell ref="L479:M479"/>
    <mergeCell ref="N479:O479"/>
    <mergeCell ref="AD479:AE479"/>
    <mergeCell ref="AF479:AH479"/>
    <mergeCell ref="L476:M476"/>
    <mergeCell ref="N476:O476"/>
    <mergeCell ref="AD476:AE476"/>
    <mergeCell ref="AF476:AH476"/>
    <mergeCell ref="L477:M477"/>
    <mergeCell ref="N477:O477"/>
    <mergeCell ref="AD477:AE477"/>
    <mergeCell ref="AF477:AH477"/>
    <mergeCell ref="L474:M474"/>
    <mergeCell ref="N474:O474"/>
    <mergeCell ref="AD474:AE474"/>
    <mergeCell ref="AF474:AH474"/>
    <mergeCell ref="L475:M475"/>
    <mergeCell ref="N475:O475"/>
    <mergeCell ref="AD475:AE475"/>
    <mergeCell ref="AF475:AH475"/>
    <mergeCell ref="L472:M472"/>
    <mergeCell ref="N472:O472"/>
    <mergeCell ref="AD472:AE472"/>
    <mergeCell ref="AF472:AH472"/>
    <mergeCell ref="L473:M473"/>
    <mergeCell ref="N473:O473"/>
    <mergeCell ref="AD473:AE473"/>
    <mergeCell ref="AF473:AH473"/>
    <mergeCell ref="L470:M470"/>
    <mergeCell ref="N470:O470"/>
    <mergeCell ref="AD470:AE470"/>
    <mergeCell ref="AF470:AH470"/>
    <mergeCell ref="L471:M471"/>
    <mergeCell ref="N471:O471"/>
    <mergeCell ref="AD471:AE471"/>
    <mergeCell ref="AF471:AH471"/>
    <mergeCell ref="L468:M468"/>
    <mergeCell ref="N468:O468"/>
    <mergeCell ref="AD468:AE468"/>
    <mergeCell ref="AF468:AH468"/>
    <mergeCell ref="L469:M469"/>
    <mergeCell ref="N469:O469"/>
    <mergeCell ref="AD469:AE469"/>
    <mergeCell ref="AF469:AH469"/>
    <mergeCell ref="L466:M466"/>
    <mergeCell ref="N466:O466"/>
    <mergeCell ref="AD466:AE466"/>
    <mergeCell ref="AF466:AH466"/>
    <mergeCell ref="L467:M467"/>
    <mergeCell ref="N467:O467"/>
    <mergeCell ref="AD467:AE467"/>
    <mergeCell ref="AF467:AH467"/>
    <mergeCell ref="L464:M464"/>
    <mergeCell ref="N464:O464"/>
    <mergeCell ref="AD464:AE464"/>
    <mergeCell ref="AF464:AH464"/>
    <mergeCell ref="L465:M465"/>
    <mergeCell ref="N465:O465"/>
    <mergeCell ref="AD465:AE465"/>
    <mergeCell ref="AF465:AH465"/>
    <mergeCell ref="L462:M462"/>
    <mergeCell ref="N462:O462"/>
    <mergeCell ref="AD462:AE462"/>
    <mergeCell ref="AF462:AH462"/>
    <mergeCell ref="L463:M463"/>
    <mergeCell ref="N463:O463"/>
    <mergeCell ref="AD463:AE463"/>
    <mergeCell ref="AF463:AH463"/>
    <mergeCell ref="L460:M460"/>
    <mergeCell ref="N460:O460"/>
    <mergeCell ref="AD460:AE460"/>
    <mergeCell ref="AF460:AH460"/>
    <mergeCell ref="L461:M461"/>
    <mergeCell ref="N461:O461"/>
    <mergeCell ref="AD461:AE461"/>
    <mergeCell ref="AF461:AH461"/>
    <mergeCell ref="L458:M458"/>
    <mergeCell ref="N458:O458"/>
    <mergeCell ref="AD458:AE458"/>
    <mergeCell ref="AF458:AH458"/>
    <mergeCell ref="L459:M459"/>
    <mergeCell ref="N459:O459"/>
    <mergeCell ref="AD459:AE459"/>
    <mergeCell ref="AF459:AH459"/>
    <mergeCell ref="L456:M456"/>
    <mergeCell ref="N456:O456"/>
    <mergeCell ref="AD456:AE456"/>
    <mergeCell ref="AF456:AH456"/>
    <mergeCell ref="L457:M457"/>
    <mergeCell ref="N457:O457"/>
    <mergeCell ref="AD457:AE457"/>
    <mergeCell ref="AF457:AH457"/>
    <mergeCell ref="L454:M454"/>
    <mergeCell ref="N454:O454"/>
    <mergeCell ref="AD454:AE454"/>
    <mergeCell ref="AF454:AH454"/>
    <mergeCell ref="L455:M455"/>
    <mergeCell ref="N455:O455"/>
    <mergeCell ref="AD455:AE455"/>
    <mergeCell ref="AF455:AH455"/>
    <mergeCell ref="L452:M452"/>
    <mergeCell ref="N452:O452"/>
    <mergeCell ref="AD452:AE452"/>
    <mergeCell ref="AF452:AH452"/>
    <mergeCell ref="L453:M453"/>
    <mergeCell ref="N453:O453"/>
    <mergeCell ref="AD453:AE453"/>
    <mergeCell ref="AF453:AH453"/>
    <mergeCell ref="L450:M450"/>
    <mergeCell ref="N450:O450"/>
    <mergeCell ref="AD450:AE450"/>
    <mergeCell ref="AF450:AH450"/>
    <mergeCell ref="L451:M451"/>
    <mergeCell ref="N451:O451"/>
    <mergeCell ref="AD451:AE451"/>
    <mergeCell ref="AF451:AH451"/>
    <mergeCell ref="L448:M448"/>
    <mergeCell ref="N448:O448"/>
    <mergeCell ref="AD448:AE448"/>
    <mergeCell ref="AF448:AH448"/>
    <mergeCell ref="L449:M449"/>
    <mergeCell ref="N449:O449"/>
    <mergeCell ref="AD449:AE449"/>
    <mergeCell ref="AF449:AH449"/>
    <mergeCell ref="L446:M446"/>
    <mergeCell ref="N446:O446"/>
    <mergeCell ref="AD446:AE446"/>
    <mergeCell ref="AF446:AH446"/>
    <mergeCell ref="L447:M447"/>
    <mergeCell ref="N447:O447"/>
    <mergeCell ref="AD447:AE447"/>
    <mergeCell ref="AF447:AH447"/>
    <mergeCell ref="L444:M444"/>
    <mergeCell ref="N444:O444"/>
    <mergeCell ref="AD444:AE444"/>
    <mergeCell ref="AF444:AH444"/>
    <mergeCell ref="L445:M445"/>
    <mergeCell ref="N445:O445"/>
    <mergeCell ref="AD445:AE445"/>
    <mergeCell ref="AF445:AH445"/>
    <mergeCell ref="L442:M442"/>
    <mergeCell ref="N442:O442"/>
    <mergeCell ref="AD442:AE442"/>
    <mergeCell ref="AF442:AH442"/>
    <mergeCell ref="L443:M443"/>
    <mergeCell ref="N443:O443"/>
    <mergeCell ref="AD443:AE443"/>
    <mergeCell ref="AF443:AH443"/>
    <mergeCell ref="L440:M440"/>
    <mergeCell ref="N440:O440"/>
    <mergeCell ref="AD440:AE440"/>
    <mergeCell ref="AF440:AH440"/>
    <mergeCell ref="L441:M441"/>
    <mergeCell ref="N441:O441"/>
    <mergeCell ref="AD441:AE441"/>
    <mergeCell ref="AF441:AH441"/>
    <mergeCell ref="L438:M438"/>
    <mergeCell ref="N438:O438"/>
    <mergeCell ref="AD438:AE438"/>
    <mergeCell ref="AF438:AH438"/>
    <mergeCell ref="L439:M439"/>
    <mergeCell ref="N439:O439"/>
    <mergeCell ref="AD439:AE439"/>
    <mergeCell ref="AF439:AH439"/>
    <mergeCell ref="L436:M436"/>
    <mergeCell ref="N436:O436"/>
    <mergeCell ref="AD436:AE436"/>
    <mergeCell ref="AF436:AH436"/>
    <mergeCell ref="L437:M437"/>
    <mergeCell ref="N437:O437"/>
    <mergeCell ref="AD437:AE437"/>
    <mergeCell ref="AF437:AH437"/>
    <mergeCell ref="L434:M434"/>
    <mergeCell ref="N434:O434"/>
    <mergeCell ref="AD434:AE434"/>
    <mergeCell ref="AF434:AH434"/>
    <mergeCell ref="L435:M435"/>
    <mergeCell ref="N435:O435"/>
    <mergeCell ref="AD435:AE435"/>
    <mergeCell ref="AF435:AH435"/>
    <mergeCell ref="L432:M432"/>
    <mergeCell ref="N432:O432"/>
    <mergeCell ref="AD432:AE432"/>
    <mergeCell ref="AF432:AH432"/>
    <mergeCell ref="L433:M433"/>
    <mergeCell ref="N433:O433"/>
    <mergeCell ref="AD433:AE433"/>
    <mergeCell ref="AF433:AH433"/>
    <mergeCell ref="L430:M430"/>
    <mergeCell ref="N430:O430"/>
    <mergeCell ref="AD430:AE430"/>
    <mergeCell ref="AF430:AH430"/>
    <mergeCell ref="L431:M431"/>
    <mergeCell ref="N431:O431"/>
    <mergeCell ref="AD431:AE431"/>
    <mergeCell ref="AF431:AH431"/>
    <mergeCell ref="L428:M428"/>
    <mergeCell ref="N428:O428"/>
    <mergeCell ref="AD428:AE428"/>
    <mergeCell ref="AF428:AH428"/>
    <mergeCell ref="L429:M429"/>
    <mergeCell ref="N429:O429"/>
    <mergeCell ref="AD429:AE429"/>
    <mergeCell ref="AF429:AH429"/>
    <mergeCell ref="L426:M426"/>
    <mergeCell ref="N426:O426"/>
    <mergeCell ref="AD426:AE426"/>
    <mergeCell ref="AF426:AH426"/>
    <mergeCell ref="L427:M427"/>
    <mergeCell ref="N427:O427"/>
    <mergeCell ref="AD427:AE427"/>
    <mergeCell ref="AF427:AH427"/>
    <mergeCell ref="L424:M424"/>
    <mergeCell ref="N424:O424"/>
    <mergeCell ref="AD424:AE424"/>
    <mergeCell ref="AF424:AH424"/>
    <mergeCell ref="L425:M425"/>
    <mergeCell ref="N425:O425"/>
    <mergeCell ref="AD425:AE425"/>
    <mergeCell ref="AF425:AH425"/>
    <mergeCell ref="L422:M422"/>
    <mergeCell ref="N422:O422"/>
    <mergeCell ref="AD422:AE422"/>
    <mergeCell ref="AF422:AH422"/>
    <mergeCell ref="L423:M423"/>
    <mergeCell ref="N423:O423"/>
    <mergeCell ref="AD423:AE423"/>
    <mergeCell ref="AF423:AH423"/>
    <mergeCell ref="L420:M420"/>
    <mergeCell ref="N420:O420"/>
    <mergeCell ref="AD420:AE420"/>
    <mergeCell ref="AF420:AH420"/>
    <mergeCell ref="L421:M421"/>
    <mergeCell ref="N421:O421"/>
    <mergeCell ref="AD421:AE421"/>
    <mergeCell ref="AF421:AH421"/>
    <mergeCell ref="L418:M418"/>
    <mergeCell ref="N418:O418"/>
    <mergeCell ref="AD418:AE418"/>
    <mergeCell ref="AF418:AH418"/>
    <mergeCell ref="L419:M419"/>
    <mergeCell ref="N419:O419"/>
    <mergeCell ref="AD419:AE419"/>
    <mergeCell ref="AF419:AH419"/>
    <mergeCell ref="L416:M416"/>
    <mergeCell ref="N416:O416"/>
    <mergeCell ref="AD416:AE416"/>
    <mergeCell ref="AF416:AH416"/>
    <mergeCell ref="L417:M417"/>
    <mergeCell ref="N417:O417"/>
    <mergeCell ref="AD417:AE417"/>
    <mergeCell ref="AF417:AH417"/>
    <mergeCell ref="L414:M414"/>
    <mergeCell ref="N414:O414"/>
    <mergeCell ref="AD414:AE414"/>
    <mergeCell ref="AF414:AH414"/>
    <mergeCell ref="L415:M415"/>
    <mergeCell ref="N415:O415"/>
    <mergeCell ref="AD415:AE415"/>
    <mergeCell ref="AF415:AH415"/>
    <mergeCell ref="L412:M412"/>
    <mergeCell ref="N412:O412"/>
    <mergeCell ref="AD412:AE412"/>
    <mergeCell ref="AF412:AH412"/>
    <mergeCell ref="L413:M413"/>
    <mergeCell ref="N413:O413"/>
    <mergeCell ref="AD413:AE413"/>
    <mergeCell ref="AF413:AH413"/>
    <mergeCell ref="L410:M410"/>
    <mergeCell ref="N410:O410"/>
    <mergeCell ref="AD410:AE410"/>
    <mergeCell ref="AF410:AH410"/>
    <mergeCell ref="L411:M411"/>
    <mergeCell ref="N411:O411"/>
    <mergeCell ref="AD411:AE411"/>
    <mergeCell ref="AF411:AH411"/>
    <mergeCell ref="L408:M408"/>
    <mergeCell ref="N408:O408"/>
    <mergeCell ref="AD408:AE408"/>
    <mergeCell ref="AF408:AH408"/>
    <mergeCell ref="L409:M409"/>
    <mergeCell ref="N409:O409"/>
    <mergeCell ref="AD409:AE409"/>
    <mergeCell ref="AF409:AH409"/>
    <mergeCell ref="L406:M406"/>
    <mergeCell ref="N406:O406"/>
    <mergeCell ref="AD406:AE406"/>
    <mergeCell ref="AF406:AH406"/>
    <mergeCell ref="L407:M407"/>
    <mergeCell ref="N407:O407"/>
    <mergeCell ref="AD407:AE407"/>
    <mergeCell ref="AF407:AH407"/>
    <mergeCell ref="L404:M404"/>
    <mergeCell ref="N404:O404"/>
    <mergeCell ref="AD404:AE404"/>
    <mergeCell ref="AF404:AH404"/>
    <mergeCell ref="L405:M405"/>
    <mergeCell ref="N405:O405"/>
    <mergeCell ref="AD405:AE405"/>
    <mergeCell ref="AF405:AH405"/>
    <mergeCell ref="L402:M402"/>
    <mergeCell ref="N402:O402"/>
    <mergeCell ref="AD402:AE402"/>
    <mergeCell ref="AF402:AH402"/>
    <mergeCell ref="L403:M403"/>
    <mergeCell ref="N403:O403"/>
    <mergeCell ref="AD403:AE403"/>
    <mergeCell ref="AF403:AH403"/>
    <mergeCell ref="L400:M400"/>
    <mergeCell ref="N400:O400"/>
    <mergeCell ref="AD400:AE400"/>
    <mergeCell ref="AF400:AH400"/>
    <mergeCell ref="L401:M401"/>
    <mergeCell ref="N401:O401"/>
    <mergeCell ref="AD401:AE401"/>
    <mergeCell ref="AF401:AH401"/>
    <mergeCell ref="L398:M398"/>
    <mergeCell ref="N398:O398"/>
    <mergeCell ref="AD398:AE398"/>
    <mergeCell ref="AF398:AH398"/>
    <mergeCell ref="L399:M399"/>
    <mergeCell ref="N399:O399"/>
    <mergeCell ref="AD399:AE399"/>
    <mergeCell ref="AF399:AH399"/>
    <mergeCell ref="L396:M396"/>
    <mergeCell ref="N396:O396"/>
    <mergeCell ref="AD396:AE396"/>
    <mergeCell ref="AF396:AH396"/>
    <mergeCell ref="L397:M397"/>
    <mergeCell ref="N397:O397"/>
    <mergeCell ref="AD397:AE397"/>
    <mergeCell ref="AF397:AH397"/>
    <mergeCell ref="L394:M394"/>
    <mergeCell ref="N394:O394"/>
    <mergeCell ref="AD394:AE394"/>
    <mergeCell ref="AF394:AH394"/>
    <mergeCell ref="L395:M395"/>
    <mergeCell ref="N395:O395"/>
    <mergeCell ref="AD395:AE395"/>
    <mergeCell ref="AF395:AH395"/>
    <mergeCell ref="L392:M392"/>
    <mergeCell ref="N392:O392"/>
    <mergeCell ref="AD392:AE392"/>
    <mergeCell ref="AF392:AH392"/>
    <mergeCell ref="L393:M393"/>
    <mergeCell ref="N393:O393"/>
    <mergeCell ref="AD393:AE393"/>
    <mergeCell ref="AF393:AH393"/>
    <mergeCell ref="L390:M390"/>
    <mergeCell ref="N390:O390"/>
    <mergeCell ref="AD390:AE390"/>
    <mergeCell ref="AF390:AH390"/>
    <mergeCell ref="L391:M391"/>
    <mergeCell ref="N391:O391"/>
    <mergeCell ref="AD391:AE391"/>
    <mergeCell ref="AF391:AH391"/>
    <mergeCell ref="L388:M388"/>
    <mergeCell ref="N388:O388"/>
    <mergeCell ref="AD388:AE388"/>
    <mergeCell ref="AF388:AH388"/>
    <mergeCell ref="L389:M389"/>
    <mergeCell ref="N389:O389"/>
    <mergeCell ref="AD389:AE389"/>
    <mergeCell ref="AF389:AH389"/>
    <mergeCell ref="L386:M386"/>
    <mergeCell ref="N386:O386"/>
    <mergeCell ref="AD386:AE386"/>
    <mergeCell ref="AF386:AH386"/>
    <mergeCell ref="L387:M387"/>
    <mergeCell ref="N387:O387"/>
    <mergeCell ref="AD387:AE387"/>
    <mergeCell ref="AF387:AH387"/>
    <mergeCell ref="L384:M384"/>
    <mergeCell ref="N384:O384"/>
    <mergeCell ref="AD384:AE384"/>
    <mergeCell ref="AF384:AH384"/>
    <mergeCell ref="L385:M385"/>
    <mergeCell ref="N385:O385"/>
    <mergeCell ref="AD385:AE385"/>
    <mergeCell ref="AF385:AH385"/>
    <mergeCell ref="L382:M382"/>
    <mergeCell ref="N382:O382"/>
    <mergeCell ref="AD382:AE382"/>
    <mergeCell ref="AF382:AH382"/>
    <mergeCell ref="L383:M383"/>
    <mergeCell ref="N383:O383"/>
    <mergeCell ref="AD383:AE383"/>
    <mergeCell ref="AF383:AH383"/>
    <mergeCell ref="L380:M380"/>
    <mergeCell ref="N380:O380"/>
    <mergeCell ref="AD380:AE380"/>
    <mergeCell ref="AF380:AH380"/>
    <mergeCell ref="L381:M381"/>
    <mergeCell ref="N381:O381"/>
    <mergeCell ref="AD381:AE381"/>
    <mergeCell ref="AF381:AH381"/>
    <mergeCell ref="L378:M378"/>
    <mergeCell ref="N378:O378"/>
    <mergeCell ref="AD378:AE378"/>
    <mergeCell ref="AF378:AH378"/>
    <mergeCell ref="L379:M379"/>
    <mergeCell ref="N379:O379"/>
    <mergeCell ref="AD379:AE379"/>
    <mergeCell ref="AF379:AH379"/>
    <mergeCell ref="L376:M376"/>
    <mergeCell ref="N376:O376"/>
    <mergeCell ref="AD376:AE376"/>
    <mergeCell ref="AF376:AH376"/>
    <mergeCell ref="L377:M377"/>
    <mergeCell ref="N377:O377"/>
    <mergeCell ref="AD377:AE377"/>
    <mergeCell ref="AF377:AH377"/>
    <mergeCell ref="L374:M374"/>
    <mergeCell ref="N374:O374"/>
    <mergeCell ref="AD374:AE374"/>
    <mergeCell ref="AF374:AH374"/>
    <mergeCell ref="L375:M375"/>
    <mergeCell ref="N375:O375"/>
    <mergeCell ref="AD375:AE375"/>
    <mergeCell ref="AF375:AH375"/>
    <mergeCell ref="L372:M372"/>
    <mergeCell ref="N372:O372"/>
    <mergeCell ref="AD372:AE372"/>
    <mergeCell ref="AF372:AH372"/>
    <mergeCell ref="L373:M373"/>
    <mergeCell ref="N373:O373"/>
    <mergeCell ref="AD373:AE373"/>
    <mergeCell ref="AF373:AH373"/>
    <mergeCell ref="L370:M370"/>
    <mergeCell ref="N370:O370"/>
    <mergeCell ref="AD370:AE370"/>
    <mergeCell ref="AF370:AH370"/>
    <mergeCell ref="L371:M371"/>
    <mergeCell ref="N371:O371"/>
    <mergeCell ref="AD371:AE371"/>
    <mergeCell ref="AF371:AH371"/>
    <mergeCell ref="L368:M368"/>
    <mergeCell ref="N368:O368"/>
    <mergeCell ref="AD368:AE368"/>
    <mergeCell ref="AF368:AH368"/>
    <mergeCell ref="L369:M369"/>
    <mergeCell ref="N369:O369"/>
    <mergeCell ref="AD369:AE369"/>
    <mergeCell ref="AF369:AH369"/>
    <mergeCell ref="L366:M366"/>
    <mergeCell ref="N366:O366"/>
    <mergeCell ref="AD366:AE366"/>
    <mergeCell ref="AF366:AH366"/>
    <mergeCell ref="L367:M367"/>
    <mergeCell ref="N367:O367"/>
    <mergeCell ref="AD367:AE367"/>
    <mergeCell ref="AF367:AH367"/>
    <mergeCell ref="L364:M364"/>
    <mergeCell ref="N364:O364"/>
    <mergeCell ref="AD364:AE364"/>
    <mergeCell ref="AF364:AH364"/>
    <mergeCell ref="L365:M365"/>
    <mergeCell ref="N365:O365"/>
    <mergeCell ref="AD365:AE365"/>
    <mergeCell ref="AF365:AH365"/>
    <mergeCell ref="L362:M362"/>
    <mergeCell ref="N362:O362"/>
    <mergeCell ref="AD362:AE362"/>
    <mergeCell ref="AF362:AH362"/>
    <mergeCell ref="L363:M363"/>
    <mergeCell ref="N363:O363"/>
    <mergeCell ref="AD363:AE363"/>
    <mergeCell ref="AF363:AH363"/>
    <mergeCell ref="L360:M360"/>
    <mergeCell ref="N360:O360"/>
    <mergeCell ref="AD360:AE360"/>
    <mergeCell ref="AF360:AH360"/>
    <mergeCell ref="L361:M361"/>
    <mergeCell ref="N361:O361"/>
    <mergeCell ref="AD361:AE361"/>
    <mergeCell ref="AF361:AH361"/>
    <mergeCell ref="L358:M358"/>
    <mergeCell ref="N358:O358"/>
    <mergeCell ref="AD358:AE358"/>
    <mergeCell ref="AF358:AH358"/>
    <mergeCell ref="L359:M359"/>
    <mergeCell ref="N359:O359"/>
    <mergeCell ref="AD359:AE359"/>
    <mergeCell ref="AF359:AH359"/>
    <mergeCell ref="L356:M356"/>
    <mergeCell ref="N356:O356"/>
    <mergeCell ref="AD356:AE356"/>
    <mergeCell ref="AF356:AH356"/>
    <mergeCell ref="L357:M357"/>
    <mergeCell ref="N357:O357"/>
    <mergeCell ref="AD357:AE357"/>
    <mergeCell ref="AF357:AH357"/>
    <mergeCell ref="L354:M354"/>
    <mergeCell ref="N354:O354"/>
    <mergeCell ref="AD354:AE354"/>
    <mergeCell ref="AF354:AH354"/>
    <mergeCell ref="L355:M355"/>
    <mergeCell ref="N355:O355"/>
    <mergeCell ref="AD355:AE355"/>
    <mergeCell ref="AF355:AH355"/>
    <mergeCell ref="L352:M352"/>
    <mergeCell ref="N352:O352"/>
    <mergeCell ref="AD352:AE352"/>
    <mergeCell ref="AF352:AH352"/>
    <mergeCell ref="L353:M353"/>
    <mergeCell ref="N353:O353"/>
    <mergeCell ref="AD353:AE353"/>
    <mergeCell ref="AF353:AH353"/>
    <mergeCell ref="L350:M350"/>
    <mergeCell ref="N350:O350"/>
    <mergeCell ref="AD350:AE350"/>
    <mergeCell ref="AF350:AH350"/>
    <mergeCell ref="L351:M351"/>
    <mergeCell ref="N351:O351"/>
    <mergeCell ref="AD351:AE351"/>
    <mergeCell ref="AF351:AH351"/>
    <mergeCell ref="L348:M348"/>
    <mergeCell ref="N348:O348"/>
    <mergeCell ref="AD348:AE348"/>
    <mergeCell ref="AF348:AH348"/>
    <mergeCell ref="L349:M349"/>
    <mergeCell ref="N349:O349"/>
    <mergeCell ref="AD349:AE349"/>
    <mergeCell ref="AF349:AH349"/>
    <mergeCell ref="L346:M346"/>
    <mergeCell ref="N346:O346"/>
    <mergeCell ref="AD346:AE346"/>
    <mergeCell ref="AF346:AH346"/>
    <mergeCell ref="L347:M347"/>
    <mergeCell ref="N347:O347"/>
    <mergeCell ref="AD347:AE347"/>
    <mergeCell ref="AF347:AH347"/>
    <mergeCell ref="L344:M344"/>
    <mergeCell ref="N344:O344"/>
    <mergeCell ref="AD344:AE344"/>
    <mergeCell ref="AF344:AH344"/>
    <mergeCell ref="L345:M345"/>
    <mergeCell ref="N345:O345"/>
    <mergeCell ref="AD345:AE345"/>
    <mergeCell ref="AF345:AH345"/>
    <mergeCell ref="L342:M342"/>
    <mergeCell ref="N342:O342"/>
    <mergeCell ref="AD342:AE342"/>
    <mergeCell ref="AF342:AH342"/>
    <mergeCell ref="L343:M343"/>
    <mergeCell ref="N343:O343"/>
    <mergeCell ref="AD343:AE343"/>
    <mergeCell ref="AF343:AH343"/>
    <mergeCell ref="L340:M340"/>
    <mergeCell ref="N340:O340"/>
    <mergeCell ref="AD340:AE340"/>
    <mergeCell ref="AF340:AH340"/>
    <mergeCell ref="L341:M341"/>
    <mergeCell ref="N341:O341"/>
    <mergeCell ref="AD341:AE341"/>
    <mergeCell ref="AF341:AH341"/>
    <mergeCell ref="L338:M338"/>
    <mergeCell ref="N338:O338"/>
    <mergeCell ref="AD338:AE338"/>
    <mergeCell ref="AF338:AH338"/>
    <mergeCell ref="L339:M339"/>
    <mergeCell ref="N339:O339"/>
    <mergeCell ref="AD339:AE339"/>
    <mergeCell ref="AF339:AH339"/>
    <mergeCell ref="L336:M336"/>
    <mergeCell ref="N336:O336"/>
    <mergeCell ref="AD336:AE336"/>
    <mergeCell ref="AF336:AH336"/>
    <mergeCell ref="L337:M337"/>
    <mergeCell ref="N337:O337"/>
    <mergeCell ref="AD337:AE337"/>
    <mergeCell ref="AF337:AH337"/>
    <mergeCell ref="L334:M334"/>
    <mergeCell ref="N334:O334"/>
    <mergeCell ref="AD334:AE334"/>
    <mergeCell ref="AF334:AH334"/>
    <mergeCell ref="L335:M335"/>
    <mergeCell ref="N335:O335"/>
    <mergeCell ref="AD335:AE335"/>
    <mergeCell ref="AF335:AH335"/>
    <mergeCell ref="L332:M332"/>
    <mergeCell ref="N332:O332"/>
    <mergeCell ref="AD332:AE332"/>
    <mergeCell ref="AF332:AH332"/>
    <mergeCell ref="L333:M333"/>
    <mergeCell ref="N333:O333"/>
    <mergeCell ref="AD333:AE333"/>
    <mergeCell ref="AF333:AH333"/>
    <mergeCell ref="L330:M330"/>
    <mergeCell ref="N330:O330"/>
    <mergeCell ref="AD330:AE330"/>
    <mergeCell ref="AF330:AH330"/>
    <mergeCell ref="L331:M331"/>
    <mergeCell ref="N331:O331"/>
    <mergeCell ref="AD331:AE331"/>
    <mergeCell ref="AF331:AH331"/>
    <mergeCell ref="L328:M328"/>
    <mergeCell ref="N328:O328"/>
    <mergeCell ref="AD328:AE328"/>
    <mergeCell ref="AF328:AH328"/>
    <mergeCell ref="L329:M329"/>
    <mergeCell ref="N329:O329"/>
    <mergeCell ref="AD329:AE329"/>
    <mergeCell ref="AF329:AH329"/>
    <mergeCell ref="L326:M326"/>
    <mergeCell ref="N326:O326"/>
    <mergeCell ref="AD326:AE326"/>
    <mergeCell ref="AF326:AH326"/>
    <mergeCell ref="L327:M327"/>
    <mergeCell ref="N327:O327"/>
    <mergeCell ref="AD327:AE327"/>
    <mergeCell ref="AF327:AH327"/>
    <mergeCell ref="L324:M324"/>
    <mergeCell ref="N324:O324"/>
    <mergeCell ref="AD324:AE324"/>
    <mergeCell ref="AF324:AH324"/>
    <mergeCell ref="L325:M325"/>
    <mergeCell ref="N325:O325"/>
    <mergeCell ref="AD325:AE325"/>
    <mergeCell ref="AF325:AH325"/>
    <mergeCell ref="L322:M322"/>
    <mergeCell ref="N322:O322"/>
    <mergeCell ref="AD322:AE322"/>
    <mergeCell ref="AF322:AH322"/>
    <mergeCell ref="L323:M323"/>
    <mergeCell ref="N323:O323"/>
    <mergeCell ref="AD323:AE323"/>
    <mergeCell ref="AF323:AH323"/>
    <mergeCell ref="L320:M320"/>
    <mergeCell ref="N320:O320"/>
    <mergeCell ref="AD320:AE320"/>
    <mergeCell ref="AF320:AH320"/>
    <mergeCell ref="L321:M321"/>
    <mergeCell ref="N321:O321"/>
    <mergeCell ref="AD321:AE321"/>
    <mergeCell ref="AF321:AH321"/>
    <mergeCell ref="L318:M318"/>
    <mergeCell ref="N318:O318"/>
    <mergeCell ref="AD318:AE318"/>
    <mergeCell ref="AF318:AH318"/>
    <mergeCell ref="L319:M319"/>
    <mergeCell ref="N319:O319"/>
    <mergeCell ref="AD319:AE319"/>
    <mergeCell ref="AF319:AH319"/>
    <mergeCell ref="L316:M316"/>
    <mergeCell ref="N316:O316"/>
    <mergeCell ref="AD316:AE316"/>
    <mergeCell ref="AF316:AH316"/>
    <mergeCell ref="L317:M317"/>
    <mergeCell ref="N317:O317"/>
    <mergeCell ref="AD317:AE317"/>
    <mergeCell ref="AF317:AH317"/>
    <mergeCell ref="L314:M314"/>
    <mergeCell ref="N314:O314"/>
    <mergeCell ref="AD314:AE314"/>
    <mergeCell ref="AF314:AH314"/>
    <mergeCell ref="L315:M315"/>
    <mergeCell ref="N315:O315"/>
    <mergeCell ref="AD315:AE315"/>
    <mergeCell ref="AF315:AH315"/>
    <mergeCell ref="L312:M312"/>
    <mergeCell ref="N312:O312"/>
    <mergeCell ref="AD312:AE312"/>
    <mergeCell ref="AF312:AH312"/>
    <mergeCell ref="L313:M313"/>
    <mergeCell ref="N313:O313"/>
    <mergeCell ref="AD313:AE313"/>
    <mergeCell ref="AF313:AH313"/>
    <mergeCell ref="L310:M310"/>
    <mergeCell ref="N310:O310"/>
    <mergeCell ref="AD310:AE310"/>
    <mergeCell ref="AF310:AH310"/>
    <mergeCell ref="L311:M311"/>
    <mergeCell ref="N311:O311"/>
    <mergeCell ref="AD311:AE311"/>
    <mergeCell ref="AF311:AH311"/>
    <mergeCell ref="L308:M308"/>
    <mergeCell ref="N308:O308"/>
    <mergeCell ref="AD308:AE308"/>
    <mergeCell ref="AF308:AH308"/>
    <mergeCell ref="L309:M309"/>
    <mergeCell ref="N309:O309"/>
    <mergeCell ref="AD309:AE309"/>
    <mergeCell ref="AF309:AH309"/>
    <mergeCell ref="L306:M306"/>
    <mergeCell ref="N306:O306"/>
    <mergeCell ref="AD306:AE306"/>
    <mergeCell ref="AF306:AH306"/>
    <mergeCell ref="L307:M307"/>
    <mergeCell ref="N307:O307"/>
    <mergeCell ref="AD307:AE307"/>
    <mergeCell ref="AF307:AH307"/>
    <mergeCell ref="L304:M304"/>
    <mergeCell ref="N304:O304"/>
    <mergeCell ref="AD304:AE304"/>
    <mergeCell ref="AF304:AH304"/>
    <mergeCell ref="L305:M305"/>
    <mergeCell ref="N305:O305"/>
    <mergeCell ref="AD305:AE305"/>
    <mergeCell ref="AF305:AH305"/>
    <mergeCell ref="L302:M302"/>
    <mergeCell ref="N302:O302"/>
    <mergeCell ref="AD302:AE302"/>
    <mergeCell ref="AF302:AH302"/>
    <mergeCell ref="L303:M303"/>
    <mergeCell ref="N303:O303"/>
    <mergeCell ref="AD303:AE303"/>
    <mergeCell ref="AF303:AH303"/>
    <mergeCell ref="L300:M300"/>
    <mergeCell ref="N300:O300"/>
    <mergeCell ref="AD300:AE300"/>
    <mergeCell ref="AF300:AH300"/>
    <mergeCell ref="L301:M301"/>
    <mergeCell ref="N301:O301"/>
    <mergeCell ref="AD301:AE301"/>
    <mergeCell ref="AF301:AH301"/>
    <mergeCell ref="L298:M298"/>
    <mergeCell ref="N298:O298"/>
    <mergeCell ref="AD298:AE298"/>
    <mergeCell ref="AF298:AH298"/>
    <mergeCell ref="L299:M299"/>
    <mergeCell ref="N299:O299"/>
    <mergeCell ref="AD299:AE299"/>
    <mergeCell ref="AF299:AH299"/>
    <mergeCell ref="L296:M296"/>
    <mergeCell ref="N296:O296"/>
    <mergeCell ref="AD296:AE296"/>
    <mergeCell ref="AF296:AH296"/>
    <mergeCell ref="L297:M297"/>
    <mergeCell ref="N297:O297"/>
    <mergeCell ref="AD297:AE297"/>
    <mergeCell ref="AF297:AH297"/>
    <mergeCell ref="L294:M294"/>
    <mergeCell ref="N294:O294"/>
    <mergeCell ref="AD294:AE294"/>
    <mergeCell ref="AF294:AH294"/>
    <mergeCell ref="L295:M295"/>
    <mergeCell ref="N295:O295"/>
    <mergeCell ref="AD295:AE295"/>
    <mergeCell ref="AF295:AH295"/>
    <mergeCell ref="L292:M292"/>
    <mergeCell ref="N292:O292"/>
    <mergeCell ref="AD292:AE292"/>
    <mergeCell ref="AF292:AH292"/>
    <mergeCell ref="L293:M293"/>
    <mergeCell ref="N293:O293"/>
    <mergeCell ref="AD293:AE293"/>
    <mergeCell ref="AF293:AH293"/>
    <mergeCell ref="L290:M290"/>
    <mergeCell ref="N290:O290"/>
    <mergeCell ref="AD290:AE290"/>
    <mergeCell ref="AF290:AH290"/>
    <mergeCell ref="L291:M291"/>
    <mergeCell ref="N291:O291"/>
    <mergeCell ref="AD291:AE291"/>
    <mergeCell ref="AF291:AH291"/>
    <mergeCell ref="L288:M288"/>
    <mergeCell ref="N288:O288"/>
    <mergeCell ref="AD288:AE288"/>
    <mergeCell ref="AF288:AH288"/>
    <mergeCell ref="L289:M289"/>
    <mergeCell ref="N289:O289"/>
    <mergeCell ref="AD289:AE289"/>
    <mergeCell ref="AF289:AH289"/>
    <mergeCell ref="L286:M286"/>
    <mergeCell ref="N286:O286"/>
    <mergeCell ref="AD286:AE286"/>
    <mergeCell ref="AF286:AH286"/>
    <mergeCell ref="L287:M287"/>
    <mergeCell ref="N287:O287"/>
    <mergeCell ref="AD287:AE287"/>
    <mergeCell ref="AF287:AH287"/>
    <mergeCell ref="L284:M284"/>
    <mergeCell ref="N284:O284"/>
    <mergeCell ref="AD284:AE284"/>
    <mergeCell ref="AF284:AH284"/>
    <mergeCell ref="L285:M285"/>
    <mergeCell ref="N285:O285"/>
    <mergeCell ref="AD285:AE285"/>
    <mergeCell ref="AF285:AH285"/>
    <mergeCell ref="L282:M282"/>
    <mergeCell ref="N282:O282"/>
    <mergeCell ref="AD282:AE282"/>
    <mergeCell ref="AF282:AH282"/>
    <mergeCell ref="L283:M283"/>
    <mergeCell ref="N283:O283"/>
    <mergeCell ref="AD283:AE283"/>
    <mergeCell ref="AF283:AH283"/>
    <mergeCell ref="L280:M280"/>
    <mergeCell ref="N280:O280"/>
    <mergeCell ref="AD280:AE280"/>
    <mergeCell ref="AF280:AH280"/>
    <mergeCell ref="L281:M281"/>
    <mergeCell ref="N281:O281"/>
    <mergeCell ref="AD281:AE281"/>
    <mergeCell ref="AF281:AH281"/>
    <mergeCell ref="L278:M278"/>
    <mergeCell ref="N278:O278"/>
    <mergeCell ref="AD278:AE278"/>
    <mergeCell ref="AF278:AH278"/>
    <mergeCell ref="L279:M279"/>
    <mergeCell ref="N279:O279"/>
    <mergeCell ref="AD279:AE279"/>
    <mergeCell ref="AF279:AH279"/>
    <mergeCell ref="L276:M276"/>
    <mergeCell ref="N276:O276"/>
    <mergeCell ref="AD276:AE276"/>
    <mergeCell ref="AF276:AH276"/>
    <mergeCell ref="L277:M277"/>
    <mergeCell ref="N277:O277"/>
    <mergeCell ref="AD277:AE277"/>
    <mergeCell ref="AF277:AH277"/>
    <mergeCell ref="L274:M274"/>
    <mergeCell ref="N274:O274"/>
    <mergeCell ref="AD274:AE274"/>
    <mergeCell ref="AF274:AH274"/>
    <mergeCell ref="L275:M275"/>
    <mergeCell ref="N275:O275"/>
    <mergeCell ref="AD275:AE275"/>
    <mergeCell ref="AF275:AH275"/>
    <mergeCell ref="L272:M272"/>
    <mergeCell ref="N272:O272"/>
    <mergeCell ref="AD272:AE272"/>
    <mergeCell ref="AF272:AH272"/>
    <mergeCell ref="L273:M273"/>
    <mergeCell ref="N273:O273"/>
    <mergeCell ref="AD273:AE273"/>
    <mergeCell ref="AF273:AH273"/>
    <mergeCell ref="L270:M270"/>
    <mergeCell ref="N270:O270"/>
    <mergeCell ref="AD270:AE270"/>
    <mergeCell ref="AF270:AH270"/>
    <mergeCell ref="L271:M271"/>
    <mergeCell ref="N271:O271"/>
    <mergeCell ref="AD271:AE271"/>
    <mergeCell ref="AF271:AH271"/>
    <mergeCell ref="L268:M268"/>
    <mergeCell ref="N268:O268"/>
    <mergeCell ref="AD268:AE268"/>
    <mergeCell ref="AF268:AH268"/>
    <mergeCell ref="L269:M269"/>
    <mergeCell ref="N269:O269"/>
    <mergeCell ref="AD269:AE269"/>
    <mergeCell ref="AF269:AH269"/>
    <mergeCell ref="L266:M266"/>
    <mergeCell ref="N266:O266"/>
    <mergeCell ref="AD266:AE266"/>
    <mergeCell ref="AF266:AH266"/>
    <mergeCell ref="L267:M267"/>
    <mergeCell ref="N267:O267"/>
    <mergeCell ref="AD267:AE267"/>
    <mergeCell ref="AF267:AH267"/>
    <mergeCell ref="L264:M264"/>
    <mergeCell ref="N264:O264"/>
    <mergeCell ref="AD264:AE264"/>
    <mergeCell ref="AF264:AH264"/>
    <mergeCell ref="L265:M265"/>
    <mergeCell ref="N265:O265"/>
    <mergeCell ref="AD265:AE265"/>
    <mergeCell ref="AF265:AH265"/>
    <mergeCell ref="L262:M262"/>
    <mergeCell ref="N262:O262"/>
    <mergeCell ref="AD262:AE262"/>
    <mergeCell ref="AF262:AH262"/>
    <mergeCell ref="L263:M263"/>
    <mergeCell ref="N263:O263"/>
    <mergeCell ref="AD263:AE263"/>
    <mergeCell ref="AF263:AH263"/>
    <mergeCell ref="L260:M260"/>
    <mergeCell ref="N260:O260"/>
    <mergeCell ref="AD260:AE260"/>
    <mergeCell ref="AF260:AH260"/>
    <mergeCell ref="L261:M261"/>
    <mergeCell ref="N261:O261"/>
    <mergeCell ref="AD261:AE261"/>
    <mergeCell ref="AF261:AH261"/>
    <mergeCell ref="L258:M258"/>
    <mergeCell ref="N258:O258"/>
    <mergeCell ref="AD258:AE258"/>
    <mergeCell ref="AF258:AH258"/>
    <mergeCell ref="L259:M259"/>
    <mergeCell ref="N259:O259"/>
    <mergeCell ref="AD259:AE259"/>
    <mergeCell ref="AF259:AH259"/>
    <mergeCell ref="L256:M256"/>
    <mergeCell ref="N256:O256"/>
    <mergeCell ref="AD256:AE256"/>
    <mergeCell ref="AF256:AH256"/>
    <mergeCell ref="L257:M257"/>
    <mergeCell ref="N257:O257"/>
    <mergeCell ref="AD257:AE257"/>
    <mergeCell ref="AF257:AH257"/>
    <mergeCell ref="L254:M254"/>
    <mergeCell ref="N254:O254"/>
    <mergeCell ref="AD254:AE254"/>
    <mergeCell ref="AF254:AH254"/>
    <mergeCell ref="L255:M255"/>
    <mergeCell ref="N255:O255"/>
    <mergeCell ref="AD255:AE255"/>
    <mergeCell ref="AF255:AH255"/>
    <mergeCell ref="L252:M252"/>
    <mergeCell ref="N252:O252"/>
    <mergeCell ref="AD252:AE252"/>
    <mergeCell ref="AF252:AH252"/>
    <mergeCell ref="L253:M253"/>
    <mergeCell ref="N253:O253"/>
    <mergeCell ref="AD253:AE253"/>
    <mergeCell ref="AF253:AH253"/>
    <mergeCell ref="L250:M250"/>
    <mergeCell ref="N250:O250"/>
    <mergeCell ref="AD250:AE250"/>
    <mergeCell ref="AF250:AH250"/>
    <mergeCell ref="L251:M251"/>
    <mergeCell ref="N251:O251"/>
    <mergeCell ref="AD251:AE251"/>
    <mergeCell ref="AF251:AH251"/>
    <mergeCell ref="L248:M248"/>
    <mergeCell ref="N248:O248"/>
    <mergeCell ref="AD248:AE248"/>
    <mergeCell ref="AF248:AH248"/>
    <mergeCell ref="L249:M249"/>
    <mergeCell ref="N249:O249"/>
    <mergeCell ref="AD249:AE249"/>
    <mergeCell ref="AF249:AH249"/>
    <mergeCell ref="L246:M246"/>
    <mergeCell ref="N246:O246"/>
    <mergeCell ref="AD246:AE246"/>
    <mergeCell ref="AF246:AH246"/>
    <mergeCell ref="L247:M247"/>
    <mergeCell ref="N247:O247"/>
    <mergeCell ref="AD247:AE247"/>
    <mergeCell ref="AF247:AH247"/>
    <mergeCell ref="L244:M244"/>
    <mergeCell ref="N244:O244"/>
    <mergeCell ref="AD244:AE244"/>
    <mergeCell ref="AF244:AH244"/>
    <mergeCell ref="L245:M245"/>
    <mergeCell ref="N245:O245"/>
    <mergeCell ref="AD245:AE245"/>
    <mergeCell ref="AF245:AH245"/>
    <mergeCell ref="L242:M242"/>
    <mergeCell ref="N242:O242"/>
    <mergeCell ref="AD242:AE242"/>
    <mergeCell ref="AF242:AH242"/>
    <mergeCell ref="L243:M243"/>
    <mergeCell ref="N243:O243"/>
    <mergeCell ref="AD243:AE243"/>
    <mergeCell ref="AF243:AH243"/>
    <mergeCell ref="L240:M240"/>
    <mergeCell ref="N240:O240"/>
    <mergeCell ref="AD240:AE240"/>
    <mergeCell ref="AF240:AH240"/>
    <mergeCell ref="L241:M241"/>
    <mergeCell ref="N241:O241"/>
    <mergeCell ref="AD241:AE241"/>
    <mergeCell ref="AF241:AH241"/>
    <mergeCell ref="L238:M238"/>
    <mergeCell ref="N238:O238"/>
    <mergeCell ref="AD238:AE238"/>
    <mergeCell ref="AF238:AH238"/>
    <mergeCell ref="L239:M239"/>
    <mergeCell ref="N239:O239"/>
    <mergeCell ref="AD239:AE239"/>
    <mergeCell ref="AF239:AH239"/>
    <mergeCell ref="L236:M236"/>
    <mergeCell ref="N236:O236"/>
    <mergeCell ref="AD236:AE236"/>
    <mergeCell ref="AF236:AH236"/>
    <mergeCell ref="L237:M237"/>
    <mergeCell ref="N237:O237"/>
    <mergeCell ref="AD237:AE237"/>
    <mergeCell ref="AF237:AH237"/>
    <mergeCell ref="L234:M234"/>
    <mergeCell ref="N234:O234"/>
    <mergeCell ref="AD234:AE234"/>
    <mergeCell ref="AF234:AH234"/>
    <mergeCell ref="L235:M235"/>
    <mergeCell ref="N235:O235"/>
    <mergeCell ref="AD235:AE235"/>
    <mergeCell ref="AF235:AH235"/>
    <mergeCell ref="L232:M232"/>
    <mergeCell ref="N232:O232"/>
    <mergeCell ref="AD232:AE232"/>
    <mergeCell ref="AF232:AH232"/>
    <mergeCell ref="L233:M233"/>
    <mergeCell ref="N233:O233"/>
    <mergeCell ref="AD233:AE233"/>
    <mergeCell ref="AF233:AH233"/>
    <mergeCell ref="L230:M230"/>
    <mergeCell ref="N230:O230"/>
    <mergeCell ref="AD230:AE230"/>
    <mergeCell ref="AF230:AH230"/>
    <mergeCell ref="L231:M231"/>
    <mergeCell ref="N231:O231"/>
    <mergeCell ref="AD231:AE231"/>
    <mergeCell ref="AF231:AH231"/>
    <mergeCell ref="L228:M228"/>
    <mergeCell ref="N228:O228"/>
    <mergeCell ref="AD228:AE228"/>
    <mergeCell ref="AF228:AH228"/>
    <mergeCell ref="L229:M229"/>
    <mergeCell ref="N229:O229"/>
    <mergeCell ref="AD229:AE229"/>
    <mergeCell ref="AF229:AH229"/>
    <mergeCell ref="L226:M226"/>
    <mergeCell ref="N226:O226"/>
    <mergeCell ref="AD226:AE226"/>
    <mergeCell ref="AF226:AH226"/>
    <mergeCell ref="L227:M227"/>
    <mergeCell ref="N227:O227"/>
    <mergeCell ref="AD227:AE227"/>
    <mergeCell ref="AF227:AH227"/>
    <mergeCell ref="L224:M224"/>
    <mergeCell ref="N224:O224"/>
    <mergeCell ref="AD224:AE224"/>
    <mergeCell ref="AF224:AH224"/>
    <mergeCell ref="L225:M225"/>
    <mergeCell ref="N225:O225"/>
    <mergeCell ref="AD225:AE225"/>
    <mergeCell ref="AF225:AH225"/>
    <mergeCell ref="L222:M222"/>
    <mergeCell ref="N222:O222"/>
    <mergeCell ref="AD222:AE222"/>
    <mergeCell ref="AF222:AH222"/>
    <mergeCell ref="L223:M223"/>
    <mergeCell ref="N223:O223"/>
    <mergeCell ref="AD223:AE223"/>
    <mergeCell ref="AF223:AH223"/>
    <mergeCell ref="L220:M220"/>
    <mergeCell ref="N220:O220"/>
    <mergeCell ref="AD220:AE220"/>
    <mergeCell ref="AF220:AH220"/>
    <mergeCell ref="L221:M221"/>
    <mergeCell ref="N221:O221"/>
    <mergeCell ref="AD221:AE221"/>
    <mergeCell ref="AF221:AH221"/>
    <mergeCell ref="L218:M218"/>
    <mergeCell ref="N218:O218"/>
    <mergeCell ref="AD218:AE218"/>
    <mergeCell ref="AF218:AH218"/>
    <mergeCell ref="L219:M219"/>
    <mergeCell ref="N219:O219"/>
    <mergeCell ref="AD219:AE219"/>
    <mergeCell ref="AF219:AH219"/>
    <mergeCell ref="L216:M216"/>
    <mergeCell ref="N216:O216"/>
    <mergeCell ref="AD216:AE216"/>
    <mergeCell ref="AF216:AH216"/>
    <mergeCell ref="L217:M217"/>
    <mergeCell ref="N217:O217"/>
    <mergeCell ref="AD217:AE217"/>
    <mergeCell ref="AF217:AH217"/>
    <mergeCell ref="L214:M214"/>
    <mergeCell ref="N214:O214"/>
    <mergeCell ref="AD214:AE214"/>
    <mergeCell ref="AF214:AH214"/>
    <mergeCell ref="L215:M215"/>
    <mergeCell ref="N215:O215"/>
    <mergeCell ref="AD215:AE215"/>
    <mergeCell ref="AF215:AH215"/>
    <mergeCell ref="L212:M212"/>
    <mergeCell ref="N212:O212"/>
    <mergeCell ref="AD212:AE212"/>
    <mergeCell ref="AF212:AH212"/>
    <mergeCell ref="L213:M213"/>
    <mergeCell ref="N213:O213"/>
    <mergeCell ref="AD213:AE213"/>
    <mergeCell ref="AF213:AH213"/>
    <mergeCell ref="L210:M210"/>
    <mergeCell ref="N210:O210"/>
    <mergeCell ref="AD210:AE210"/>
    <mergeCell ref="AF210:AH210"/>
    <mergeCell ref="L211:M211"/>
    <mergeCell ref="N211:O211"/>
    <mergeCell ref="AD211:AE211"/>
    <mergeCell ref="AF211:AH211"/>
    <mergeCell ref="L208:M208"/>
    <mergeCell ref="N208:O208"/>
    <mergeCell ref="AD208:AE208"/>
    <mergeCell ref="AF208:AH208"/>
    <mergeCell ref="L209:M209"/>
    <mergeCell ref="N209:O209"/>
    <mergeCell ref="AD209:AE209"/>
    <mergeCell ref="AF209:AH209"/>
    <mergeCell ref="L206:M206"/>
    <mergeCell ref="N206:O206"/>
    <mergeCell ref="AD206:AE206"/>
    <mergeCell ref="AF206:AH206"/>
    <mergeCell ref="L207:M207"/>
    <mergeCell ref="N207:O207"/>
    <mergeCell ref="AD207:AE207"/>
    <mergeCell ref="AF207:AH207"/>
    <mergeCell ref="L204:M204"/>
    <mergeCell ref="N204:O204"/>
    <mergeCell ref="AD204:AE204"/>
    <mergeCell ref="AF204:AH204"/>
    <mergeCell ref="L205:M205"/>
    <mergeCell ref="N205:O205"/>
    <mergeCell ref="AD205:AE205"/>
    <mergeCell ref="AF205:AH205"/>
    <mergeCell ref="L202:M202"/>
    <mergeCell ref="N202:O202"/>
    <mergeCell ref="AD202:AE202"/>
    <mergeCell ref="AF202:AH202"/>
    <mergeCell ref="L203:M203"/>
    <mergeCell ref="N203:O203"/>
    <mergeCell ref="AD203:AE203"/>
    <mergeCell ref="AF203:AH203"/>
    <mergeCell ref="L200:M200"/>
    <mergeCell ref="N200:O200"/>
    <mergeCell ref="AD200:AE200"/>
    <mergeCell ref="AF200:AH200"/>
    <mergeCell ref="L201:M201"/>
    <mergeCell ref="N201:O201"/>
    <mergeCell ref="AD201:AE201"/>
    <mergeCell ref="AF201:AH201"/>
    <mergeCell ref="L198:M198"/>
    <mergeCell ref="N198:O198"/>
    <mergeCell ref="AD198:AE198"/>
    <mergeCell ref="AF198:AH198"/>
    <mergeCell ref="L199:M199"/>
    <mergeCell ref="N199:O199"/>
    <mergeCell ref="AD199:AE199"/>
    <mergeCell ref="AF199:AH199"/>
    <mergeCell ref="L196:M196"/>
    <mergeCell ref="N196:O196"/>
    <mergeCell ref="AD196:AE196"/>
    <mergeCell ref="AF196:AH196"/>
    <mergeCell ref="L197:M197"/>
    <mergeCell ref="N197:O197"/>
    <mergeCell ref="AD197:AE197"/>
    <mergeCell ref="AF197:AH197"/>
    <mergeCell ref="L194:M194"/>
    <mergeCell ref="N194:O194"/>
    <mergeCell ref="AD194:AE194"/>
    <mergeCell ref="AF194:AH194"/>
    <mergeCell ref="L195:M195"/>
    <mergeCell ref="N195:O195"/>
    <mergeCell ref="AD195:AE195"/>
    <mergeCell ref="AF195:AH195"/>
    <mergeCell ref="L192:M192"/>
    <mergeCell ref="N192:O192"/>
    <mergeCell ref="AD192:AE192"/>
    <mergeCell ref="AF192:AH192"/>
    <mergeCell ref="L193:M193"/>
    <mergeCell ref="N193:O193"/>
    <mergeCell ref="AD193:AE193"/>
    <mergeCell ref="AF193:AH193"/>
    <mergeCell ref="L190:M190"/>
    <mergeCell ref="N190:O190"/>
    <mergeCell ref="AD190:AE190"/>
    <mergeCell ref="AF190:AH190"/>
    <mergeCell ref="L191:M191"/>
    <mergeCell ref="N191:O191"/>
    <mergeCell ref="AD191:AE191"/>
    <mergeCell ref="AF191:AH191"/>
    <mergeCell ref="L188:M188"/>
    <mergeCell ref="N188:O188"/>
    <mergeCell ref="AD188:AE188"/>
    <mergeCell ref="AF188:AH188"/>
    <mergeCell ref="L189:M189"/>
    <mergeCell ref="N189:O189"/>
    <mergeCell ref="AD189:AE189"/>
    <mergeCell ref="AF189:AH189"/>
    <mergeCell ref="L186:M186"/>
    <mergeCell ref="N186:O186"/>
    <mergeCell ref="AD186:AE186"/>
    <mergeCell ref="AF186:AH186"/>
    <mergeCell ref="L187:M187"/>
    <mergeCell ref="N187:O187"/>
    <mergeCell ref="AD187:AE187"/>
    <mergeCell ref="AF187:AH187"/>
    <mergeCell ref="L184:M184"/>
    <mergeCell ref="N184:O184"/>
    <mergeCell ref="AD184:AE184"/>
    <mergeCell ref="AF184:AH184"/>
    <mergeCell ref="L185:M185"/>
    <mergeCell ref="N185:O185"/>
    <mergeCell ref="AD185:AE185"/>
    <mergeCell ref="AF185:AH185"/>
    <mergeCell ref="L182:M182"/>
    <mergeCell ref="N182:O182"/>
    <mergeCell ref="AD182:AE182"/>
    <mergeCell ref="AF182:AH182"/>
    <mergeCell ref="L183:M183"/>
    <mergeCell ref="N183:O183"/>
    <mergeCell ref="AD183:AE183"/>
    <mergeCell ref="AF183:AH183"/>
    <mergeCell ref="L180:M180"/>
    <mergeCell ref="N180:O180"/>
    <mergeCell ref="AD180:AE180"/>
    <mergeCell ref="AF180:AH180"/>
    <mergeCell ref="L181:M181"/>
    <mergeCell ref="N181:O181"/>
    <mergeCell ref="AD181:AE181"/>
    <mergeCell ref="AF181:AH181"/>
    <mergeCell ref="L178:M178"/>
    <mergeCell ref="N178:O178"/>
    <mergeCell ref="AD178:AE178"/>
    <mergeCell ref="AF178:AH178"/>
    <mergeCell ref="L179:M179"/>
    <mergeCell ref="N179:O179"/>
    <mergeCell ref="AD179:AE179"/>
    <mergeCell ref="AF179:AH179"/>
    <mergeCell ref="L176:M176"/>
    <mergeCell ref="N176:O176"/>
    <mergeCell ref="AD176:AE176"/>
    <mergeCell ref="AF176:AH176"/>
    <mergeCell ref="L177:M177"/>
    <mergeCell ref="N177:O177"/>
    <mergeCell ref="AD177:AE177"/>
    <mergeCell ref="AF177:AH177"/>
    <mergeCell ref="L174:M174"/>
    <mergeCell ref="N174:O174"/>
    <mergeCell ref="AD174:AE174"/>
    <mergeCell ref="AF174:AH174"/>
    <mergeCell ref="L175:M175"/>
    <mergeCell ref="N175:O175"/>
    <mergeCell ref="AD175:AE175"/>
    <mergeCell ref="AF175:AH175"/>
    <mergeCell ref="L172:M172"/>
    <mergeCell ref="N172:O172"/>
    <mergeCell ref="AD172:AE172"/>
    <mergeCell ref="AF172:AH172"/>
    <mergeCell ref="L173:M173"/>
    <mergeCell ref="N173:O173"/>
    <mergeCell ref="AD173:AE173"/>
    <mergeCell ref="AF173:AH173"/>
    <mergeCell ref="L170:M170"/>
    <mergeCell ref="N170:O170"/>
    <mergeCell ref="AD170:AE170"/>
    <mergeCell ref="AF170:AH170"/>
    <mergeCell ref="L171:M171"/>
    <mergeCell ref="N171:O171"/>
    <mergeCell ref="AD171:AE171"/>
    <mergeCell ref="AF171:AH171"/>
    <mergeCell ref="L168:M168"/>
    <mergeCell ref="N168:O168"/>
    <mergeCell ref="AD168:AE168"/>
    <mergeCell ref="AF168:AH168"/>
    <mergeCell ref="L169:M169"/>
    <mergeCell ref="N169:O169"/>
    <mergeCell ref="AD169:AE169"/>
    <mergeCell ref="AF169:AH169"/>
    <mergeCell ref="L166:M166"/>
    <mergeCell ref="N166:O166"/>
    <mergeCell ref="AD166:AE166"/>
    <mergeCell ref="AF166:AH166"/>
    <mergeCell ref="L167:M167"/>
    <mergeCell ref="N167:O167"/>
    <mergeCell ref="AD167:AE167"/>
    <mergeCell ref="AF167:AH167"/>
    <mergeCell ref="L164:M164"/>
    <mergeCell ref="N164:O164"/>
    <mergeCell ref="AD164:AE164"/>
    <mergeCell ref="AF164:AH164"/>
    <mergeCell ref="L165:M165"/>
    <mergeCell ref="N165:O165"/>
    <mergeCell ref="AD165:AE165"/>
    <mergeCell ref="AF165:AH165"/>
    <mergeCell ref="L162:M162"/>
    <mergeCell ref="N162:O162"/>
    <mergeCell ref="AD162:AE162"/>
    <mergeCell ref="AF162:AH162"/>
    <mergeCell ref="L163:M163"/>
    <mergeCell ref="N163:O163"/>
    <mergeCell ref="AD163:AE163"/>
    <mergeCell ref="AF163:AH163"/>
    <mergeCell ref="L160:M160"/>
    <mergeCell ref="N160:O160"/>
    <mergeCell ref="AD160:AE160"/>
    <mergeCell ref="AF160:AH160"/>
    <mergeCell ref="L161:M161"/>
    <mergeCell ref="N161:O161"/>
    <mergeCell ref="AD161:AE161"/>
    <mergeCell ref="AF161:AH161"/>
    <mergeCell ref="L158:M158"/>
    <mergeCell ref="N158:O158"/>
    <mergeCell ref="AD158:AE158"/>
    <mergeCell ref="AF158:AH158"/>
    <mergeCell ref="L159:M159"/>
    <mergeCell ref="N159:O159"/>
    <mergeCell ref="AD159:AE159"/>
    <mergeCell ref="AF159:AH159"/>
    <mergeCell ref="L156:M156"/>
    <mergeCell ref="N156:O156"/>
    <mergeCell ref="AD156:AE156"/>
    <mergeCell ref="AF156:AH156"/>
    <mergeCell ref="L157:M157"/>
    <mergeCell ref="N157:O157"/>
    <mergeCell ref="AD157:AE157"/>
    <mergeCell ref="AF157:AH157"/>
    <mergeCell ref="L154:M154"/>
    <mergeCell ref="N154:O154"/>
    <mergeCell ref="AD154:AE154"/>
    <mergeCell ref="AF154:AH154"/>
    <mergeCell ref="L155:M155"/>
    <mergeCell ref="N155:O155"/>
    <mergeCell ref="AD155:AE155"/>
    <mergeCell ref="AF155:AH155"/>
    <mergeCell ref="L152:M152"/>
    <mergeCell ref="N152:O152"/>
    <mergeCell ref="AD152:AE152"/>
    <mergeCell ref="AF152:AH152"/>
    <mergeCell ref="L153:M153"/>
    <mergeCell ref="N153:O153"/>
    <mergeCell ref="AD153:AE153"/>
    <mergeCell ref="AF153:AH153"/>
    <mergeCell ref="L150:M150"/>
    <mergeCell ref="N150:O150"/>
    <mergeCell ref="AD150:AE150"/>
    <mergeCell ref="AF150:AH150"/>
    <mergeCell ref="L151:M151"/>
    <mergeCell ref="N151:O151"/>
    <mergeCell ref="AD151:AE151"/>
    <mergeCell ref="AF151:AH151"/>
    <mergeCell ref="L148:M148"/>
    <mergeCell ref="N148:O148"/>
    <mergeCell ref="AD148:AE148"/>
    <mergeCell ref="AF148:AH148"/>
    <mergeCell ref="L149:M149"/>
    <mergeCell ref="N149:O149"/>
    <mergeCell ref="AD149:AE149"/>
    <mergeCell ref="AF149:AH149"/>
    <mergeCell ref="L146:M146"/>
    <mergeCell ref="N146:O146"/>
    <mergeCell ref="AD146:AE146"/>
    <mergeCell ref="AF146:AH146"/>
    <mergeCell ref="L147:M147"/>
    <mergeCell ref="N147:O147"/>
    <mergeCell ref="AD147:AE147"/>
    <mergeCell ref="AF147:AH147"/>
    <mergeCell ref="L144:M144"/>
    <mergeCell ref="N144:O144"/>
    <mergeCell ref="AD144:AE144"/>
    <mergeCell ref="AF144:AH144"/>
    <mergeCell ref="L145:M145"/>
    <mergeCell ref="N145:O145"/>
    <mergeCell ref="AD145:AE145"/>
    <mergeCell ref="AF145:AH145"/>
    <mergeCell ref="L142:M142"/>
    <mergeCell ref="N142:O142"/>
    <mergeCell ref="AD142:AE142"/>
    <mergeCell ref="AF142:AH142"/>
    <mergeCell ref="L143:M143"/>
    <mergeCell ref="N143:O143"/>
    <mergeCell ref="AD143:AE143"/>
    <mergeCell ref="AF143:AH143"/>
    <mergeCell ref="L140:M140"/>
    <mergeCell ref="N140:O140"/>
    <mergeCell ref="AD140:AE140"/>
    <mergeCell ref="AF140:AH140"/>
    <mergeCell ref="L141:M141"/>
    <mergeCell ref="N141:O141"/>
    <mergeCell ref="AD141:AE141"/>
    <mergeCell ref="AF141:AH141"/>
    <mergeCell ref="L138:M138"/>
    <mergeCell ref="N138:O138"/>
    <mergeCell ref="AD138:AE138"/>
    <mergeCell ref="AF138:AH138"/>
    <mergeCell ref="L139:M139"/>
    <mergeCell ref="N139:O139"/>
    <mergeCell ref="AD139:AE139"/>
    <mergeCell ref="AF139:AH139"/>
    <mergeCell ref="L136:M136"/>
    <mergeCell ref="N136:O136"/>
    <mergeCell ref="AD136:AE136"/>
    <mergeCell ref="AF136:AH136"/>
    <mergeCell ref="L137:M137"/>
    <mergeCell ref="N137:O137"/>
    <mergeCell ref="AD137:AE137"/>
    <mergeCell ref="AF137:AH137"/>
    <mergeCell ref="L134:M134"/>
    <mergeCell ref="N134:O134"/>
    <mergeCell ref="AD134:AE134"/>
    <mergeCell ref="AF134:AH134"/>
    <mergeCell ref="L135:M135"/>
    <mergeCell ref="N135:O135"/>
    <mergeCell ref="AD135:AE135"/>
    <mergeCell ref="AF135:AH135"/>
    <mergeCell ref="L132:M132"/>
    <mergeCell ref="N132:O132"/>
    <mergeCell ref="AD132:AE132"/>
    <mergeCell ref="AF132:AH132"/>
    <mergeCell ref="L133:M133"/>
    <mergeCell ref="N133:O133"/>
    <mergeCell ref="AD133:AE133"/>
    <mergeCell ref="AF133:AH133"/>
    <mergeCell ref="L130:M130"/>
    <mergeCell ref="N130:O130"/>
    <mergeCell ref="AD130:AE130"/>
    <mergeCell ref="AF130:AH130"/>
    <mergeCell ref="L131:M131"/>
    <mergeCell ref="N131:O131"/>
    <mergeCell ref="AD131:AE131"/>
    <mergeCell ref="AF131:AH131"/>
    <mergeCell ref="L128:M128"/>
    <mergeCell ref="N128:O128"/>
    <mergeCell ref="AD128:AE128"/>
    <mergeCell ref="AF128:AH128"/>
    <mergeCell ref="L129:M129"/>
    <mergeCell ref="N129:O129"/>
    <mergeCell ref="AD129:AE129"/>
    <mergeCell ref="AF129:AH129"/>
    <mergeCell ref="L126:M126"/>
    <mergeCell ref="N126:O126"/>
    <mergeCell ref="AD126:AE126"/>
    <mergeCell ref="AF126:AH126"/>
    <mergeCell ref="L127:M127"/>
    <mergeCell ref="N127:O127"/>
    <mergeCell ref="AD127:AE127"/>
    <mergeCell ref="AF127:AH127"/>
    <mergeCell ref="L124:M124"/>
    <mergeCell ref="N124:O124"/>
    <mergeCell ref="AD124:AE124"/>
    <mergeCell ref="AF124:AH124"/>
    <mergeCell ref="L125:M125"/>
    <mergeCell ref="N125:O125"/>
    <mergeCell ref="AD125:AE125"/>
    <mergeCell ref="AF125:AH125"/>
    <mergeCell ref="L122:M122"/>
    <mergeCell ref="N122:O122"/>
    <mergeCell ref="AD122:AE122"/>
    <mergeCell ref="AF122:AH122"/>
    <mergeCell ref="L123:M123"/>
    <mergeCell ref="N123:O123"/>
    <mergeCell ref="AD123:AE123"/>
    <mergeCell ref="AF123:AH123"/>
    <mergeCell ref="L120:M120"/>
    <mergeCell ref="N120:O120"/>
    <mergeCell ref="AD120:AE120"/>
    <mergeCell ref="AF120:AH120"/>
    <mergeCell ref="L121:M121"/>
    <mergeCell ref="N121:O121"/>
    <mergeCell ref="AD121:AE121"/>
    <mergeCell ref="AF121:AH121"/>
    <mergeCell ref="L118:M118"/>
    <mergeCell ref="N118:O118"/>
    <mergeCell ref="AD118:AE118"/>
    <mergeCell ref="AF118:AH118"/>
    <mergeCell ref="L119:M119"/>
    <mergeCell ref="N119:O119"/>
    <mergeCell ref="AD119:AE119"/>
    <mergeCell ref="AF119:AH119"/>
    <mergeCell ref="L116:M116"/>
    <mergeCell ref="N116:O116"/>
    <mergeCell ref="AD116:AE116"/>
    <mergeCell ref="AF116:AH116"/>
    <mergeCell ref="L117:M117"/>
    <mergeCell ref="N117:O117"/>
    <mergeCell ref="AD117:AE117"/>
    <mergeCell ref="AF117:AH117"/>
    <mergeCell ref="L114:M114"/>
    <mergeCell ref="N114:O114"/>
    <mergeCell ref="AD114:AE114"/>
    <mergeCell ref="AF114:AH114"/>
    <mergeCell ref="L115:M115"/>
    <mergeCell ref="N115:O115"/>
    <mergeCell ref="AD115:AE115"/>
    <mergeCell ref="AF115:AH115"/>
    <mergeCell ref="L112:M112"/>
    <mergeCell ref="N112:O112"/>
    <mergeCell ref="AD112:AE112"/>
    <mergeCell ref="AF112:AH112"/>
    <mergeCell ref="L113:M113"/>
    <mergeCell ref="N113:O113"/>
    <mergeCell ref="AD113:AE113"/>
    <mergeCell ref="AF113:AH113"/>
    <mergeCell ref="L110:M110"/>
    <mergeCell ref="N110:O110"/>
    <mergeCell ref="AD110:AE110"/>
    <mergeCell ref="AF110:AH110"/>
    <mergeCell ref="L111:M111"/>
    <mergeCell ref="N111:O111"/>
    <mergeCell ref="AD111:AE111"/>
    <mergeCell ref="AF111:AH111"/>
    <mergeCell ref="L108:M108"/>
    <mergeCell ref="N108:O108"/>
    <mergeCell ref="AD108:AE108"/>
    <mergeCell ref="AF108:AH108"/>
    <mergeCell ref="L109:M109"/>
    <mergeCell ref="N109:O109"/>
    <mergeCell ref="AD109:AE109"/>
    <mergeCell ref="AF109:AH109"/>
    <mergeCell ref="L106:M106"/>
    <mergeCell ref="N106:O106"/>
    <mergeCell ref="AD106:AE106"/>
    <mergeCell ref="AF106:AH106"/>
    <mergeCell ref="L107:M107"/>
    <mergeCell ref="N107:O107"/>
    <mergeCell ref="AD107:AE107"/>
    <mergeCell ref="AF107:AH107"/>
    <mergeCell ref="L104:M104"/>
    <mergeCell ref="N104:O104"/>
    <mergeCell ref="AD104:AE104"/>
    <mergeCell ref="AF104:AH104"/>
    <mergeCell ref="L105:M105"/>
    <mergeCell ref="N105:O105"/>
    <mergeCell ref="AD105:AE105"/>
    <mergeCell ref="AF105:AH105"/>
    <mergeCell ref="L102:M102"/>
    <mergeCell ref="N102:O102"/>
    <mergeCell ref="AD102:AE102"/>
    <mergeCell ref="AF102:AH102"/>
    <mergeCell ref="L103:M103"/>
    <mergeCell ref="N103:O103"/>
    <mergeCell ref="AD103:AE103"/>
    <mergeCell ref="AF103:AH103"/>
    <mergeCell ref="L100:M100"/>
    <mergeCell ref="N100:O100"/>
    <mergeCell ref="AD100:AE100"/>
    <mergeCell ref="AF100:AH100"/>
    <mergeCell ref="L101:M101"/>
    <mergeCell ref="N101:O101"/>
    <mergeCell ref="AD101:AE101"/>
    <mergeCell ref="AF101:AH101"/>
    <mergeCell ref="L98:M98"/>
    <mergeCell ref="N98:O98"/>
    <mergeCell ref="AD98:AE98"/>
    <mergeCell ref="AF98:AH98"/>
    <mergeCell ref="L99:M99"/>
    <mergeCell ref="N99:O99"/>
    <mergeCell ref="AD99:AE99"/>
    <mergeCell ref="AF99:AH99"/>
    <mergeCell ref="L96:M96"/>
    <mergeCell ref="N96:O96"/>
    <mergeCell ref="AD96:AE96"/>
    <mergeCell ref="AF96:AH96"/>
    <mergeCell ref="L97:M97"/>
    <mergeCell ref="N97:O97"/>
    <mergeCell ref="AD97:AE97"/>
    <mergeCell ref="AF97:AH97"/>
    <mergeCell ref="L94:M94"/>
    <mergeCell ref="N94:O94"/>
    <mergeCell ref="AD94:AE94"/>
    <mergeCell ref="AF94:AH94"/>
    <mergeCell ref="L95:M95"/>
    <mergeCell ref="N95:O95"/>
    <mergeCell ref="AD95:AE95"/>
    <mergeCell ref="AF95:AH95"/>
    <mergeCell ref="L92:M92"/>
    <mergeCell ref="N92:O92"/>
    <mergeCell ref="AD92:AE92"/>
    <mergeCell ref="AF92:AH92"/>
    <mergeCell ref="L93:M93"/>
    <mergeCell ref="N93:O93"/>
    <mergeCell ref="AD93:AE93"/>
    <mergeCell ref="AF93:AH93"/>
    <mergeCell ref="L90:M90"/>
    <mergeCell ref="N90:O90"/>
    <mergeCell ref="AD90:AE90"/>
    <mergeCell ref="AF90:AH90"/>
    <mergeCell ref="L91:M91"/>
    <mergeCell ref="N91:O91"/>
    <mergeCell ref="AD91:AE91"/>
    <mergeCell ref="AF91:AH91"/>
    <mergeCell ref="L88:M88"/>
    <mergeCell ref="N88:O88"/>
    <mergeCell ref="AD88:AE88"/>
    <mergeCell ref="AF88:AH88"/>
    <mergeCell ref="L89:M89"/>
    <mergeCell ref="N89:O89"/>
    <mergeCell ref="AD89:AE89"/>
    <mergeCell ref="AF89:AH89"/>
    <mergeCell ref="L86:M86"/>
    <mergeCell ref="N86:O86"/>
    <mergeCell ref="AD86:AE86"/>
    <mergeCell ref="AF86:AH86"/>
    <mergeCell ref="L87:M87"/>
    <mergeCell ref="N87:O87"/>
    <mergeCell ref="AD87:AE87"/>
    <mergeCell ref="AF87:AH87"/>
    <mergeCell ref="L84:M84"/>
    <mergeCell ref="N84:O84"/>
    <mergeCell ref="AD84:AE84"/>
    <mergeCell ref="AF84:AH84"/>
    <mergeCell ref="L85:M85"/>
    <mergeCell ref="N85:O85"/>
    <mergeCell ref="AD85:AE85"/>
    <mergeCell ref="AF85:AH85"/>
    <mergeCell ref="L82:M82"/>
    <mergeCell ref="N82:O82"/>
    <mergeCell ref="AD82:AE82"/>
    <mergeCell ref="AF82:AH82"/>
    <mergeCell ref="L83:M83"/>
    <mergeCell ref="N83:O83"/>
    <mergeCell ref="AD83:AE83"/>
    <mergeCell ref="AF83:AH83"/>
    <mergeCell ref="L80:M80"/>
    <mergeCell ref="N80:O80"/>
    <mergeCell ref="AD80:AE80"/>
    <mergeCell ref="AF80:AH80"/>
    <mergeCell ref="L81:M81"/>
    <mergeCell ref="N81:O81"/>
    <mergeCell ref="AD81:AE81"/>
    <mergeCell ref="AF81:AH81"/>
    <mergeCell ref="L78:M78"/>
    <mergeCell ref="N78:O78"/>
    <mergeCell ref="AD78:AE78"/>
    <mergeCell ref="AF78:AH78"/>
    <mergeCell ref="L79:M79"/>
    <mergeCell ref="N79:O79"/>
    <mergeCell ref="AD79:AE79"/>
    <mergeCell ref="AF79:AH79"/>
    <mergeCell ref="L76:M76"/>
    <mergeCell ref="N76:O76"/>
    <mergeCell ref="AD76:AE76"/>
    <mergeCell ref="AF76:AH76"/>
    <mergeCell ref="L77:M77"/>
    <mergeCell ref="N77:O77"/>
    <mergeCell ref="AD77:AE77"/>
    <mergeCell ref="AF77:AH77"/>
    <mergeCell ref="L74:M74"/>
    <mergeCell ref="N74:O74"/>
    <mergeCell ref="AD74:AE74"/>
    <mergeCell ref="AF74:AH74"/>
    <mergeCell ref="L75:M75"/>
    <mergeCell ref="N75:O75"/>
    <mergeCell ref="AD75:AE75"/>
    <mergeCell ref="AF75:AH75"/>
    <mergeCell ref="L72:M72"/>
    <mergeCell ref="N72:O72"/>
    <mergeCell ref="AD72:AE72"/>
    <mergeCell ref="AF72:AH72"/>
    <mergeCell ref="L73:M73"/>
    <mergeCell ref="N73:O73"/>
    <mergeCell ref="AD73:AE73"/>
    <mergeCell ref="AF73:AH73"/>
    <mergeCell ref="L70:M70"/>
    <mergeCell ref="N70:O70"/>
    <mergeCell ref="AD70:AE70"/>
    <mergeCell ref="AF70:AH70"/>
    <mergeCell ref="L71:M71"/>
    <mergeCell ref="N71:O71"/>
    <mergeCell ref="AD71:AE71"/>
    <mergeCell ref="AF71:AH71"/>
    <mergeCell ref="L68:M68"/>
    <mergeCell ref="N68:O68"/>
    <mergeCell ref="AD68:AE68"/>
    <mergeCell ref="AF68:AH68"/>
    <mergeCell ref="L69:M69"/>
    <mergeCell ref="N69:O69"/>
    <mergeCell ref="AD69:AE69"/>
    <mergeCell ref="AF69:AH69"/>
    <mergeCell ref="L66:M66"/>
    <mergeCell ref="N66:O66"/>
    <mergeCell ref="AD66:AE66"/>
    <mergeCell ref="AF66:AH66"/>
    <mergeCell ref="L67:M67"/>
    <mergeCell ref="N67:O67"/>
    <mergeCell ref="AD67:AE67"/>
    <mergeCell ref="AF67:AH67"/>
    <mergeCell ref="L64:M64"/>
    <mergeCell ref="N64:O64"/>
    <mergeCell ref="AD64:AE64"/>
    <mergeCell ref="AF64:AH64"/>
    <mergeCell ref="L65:M65"/>
    <mergeCell ref="N65:O65"/>
    <mergeCell ref="AD65:AE65"/>
    <mergeCell ref="AF65:AH65"/>
    <mergeCell ref="L62:M62"/>
    <mergeCell ref="N62:O62"/>
    <mergeCell ref="AD62:AE62"/>
    <mergeCell ref="AF62:AH62"/>
    <mergeCell ref="L63:M63"/>
    <mergeCell ref="N63:O63"/>
    <mergeCell ref="AD63:AE63"/>
    <mergeCell ref="AF63:AH63"/>
    <mergeCell ref="L60:M60"/>
    <mergeCell ref="N60:O60"/>
    <mergeCell ref="AD60:AE60"/>
    <mergeCell ref="AF60:AH60"/>
    <mergeCell ref="L61:M61"/>
    <mergeCell ref="N61:O61"/>
    <mergeCell ref="AD61:AE61"/>
    <mergeCell ref="AF61:AH61"/>
    <mergeCell ref="L58:M58"/>
    <mergeCell ref="N58:O58"/>
    <mergeCell ref="AD58:AE58"/>
    <mergeCell ref="AF58:AH58"/>
    <mergeCell ref="L59:M59"/>
    <mergeCell ref="N59:O59"/>
    <mergeCell ref="AD59:AE59"/>
    <mergeCell ref="AF59:AH59"/>
    <mergeCell ref="L56:M56"/>
    <mergeCell ref="N56:O56"/>
    <mergeCell ref="AD56:AE56"/>
    <mergeCell ref="AF56:AH56"/>
    <mergeCell ref="L57:M57"/>
    <mergeCell ref="N57:O57"/>
    <mergeCell ref="AD57:AE57"/>
    <mergeCell ref="AF57:AH57"/>
    <mergeCell ref="L54:M54"/>
    <mergeCell ref="N54:O54"/>
    <mergeCell ref="AD54:AE54"/>
    <mergeCell ref="AF54:AH54"/>
    <mergeCell ref="L55:M55"/>
    <mergeCell ref="N55:O55"/>
    <mergeCell ref="AD55:AE55"/>
    <mergeCell ref="AF55:AH55"/>
    <mergeCell ref="L52:M52"/>
    <mergeCell ref="N52:O52"/>
    <mergeCell ref="AD52:AE52"/>
    <mergeCell ref="AF52:AH52"/>
    <mergeCell ref="L53:M53"/>
    <mergeCell ref="N53:O53"/>
    <mergeCell ref="AD53:AE53"/>
    <mergeCell ref="AF53:AH53"/>
    <mergeCell ref="L50:M50"/>
    <mergeCell ref="N50:O50"/>
    <mergeCell ref="AD50:AE50"/>
    <mergeCell ref="AF50:AH50"/>
    <mergeCell ref="L51:M51"/>
    <mergeCell ref="N51:O51"/>
    <mergeCell ref="AD51:AE51"/>
    <mergeCell ref="AF51:AH51"/>
    <mergeCell ref="L48:M48"/>
    <mergeCell ref="N48:O48"/>
    <mergeCell ref="AD48:AE48"/>
    <mergeCell ref="AF48:AH48"/>
    <mergeCell ref="L49:M49"/>
    <mergeCell ref="N49:O49"/>
    <mergeCell ref="AD49:AE49"/>
    <mergeCell ref="AF49:AH49"/>
    <mergeCell ref="L46:M46"/>
    <mergeCell ref="N46:O46"/>
    <mergeCell ref="AD46:AE46"/>
    <mergeCell ref="AF46:AH46"/>
    <mergeCell ref="L47:M47"/>
    <mergeCell ref="N47:O47"/>
    <mergeCell ref="AD47:AE47"/>
    <mergeCell ref="AF47:AH47"/>
    <mergeCell ref="L44:M44"/>
    <mergeCell ref="N44:O44"/>
    <mergeCell ref="AD44:AE44"/>
    <mergeCell ref="AF44:AH44"/>
    <mergeCell ref="L45:M45"/>
    <mergeCell ref="N45:O45"/>
    <mergeCell ref="AD45:AE45"/>
    <mergeCell ref="AF45:AH45"/>
    <mergeCell ref="L42:M42"/>
    <mergeCell ref="N42:O42"/>
    <mergeCell ref="AD42:AE42"/>
    <mergeCell ref="AF42:AH42"/>
    <mergeCell ref="L43:M43"/>
    <mergeCell ref="N43:O43"/>
    <mergeCell ref="AD43:AE43"/>
    <mergeCell ref="AF43:AH43"/>
    <mergeCell ref="L40:M40"/>
    <mergeCell ref="N40:O40"/>
    <mergeCell ref="AD40:AE40"/>
    <mergeCell ref="AF40:AH40"/>
    <mergeCell ref="L41:M41"/>
    <mergeCell ref="N41:O41"/>
    <mergeCell ref="AD41:AE41"/>
    <mergeCell ref="AF41:AH41"/>
    <mergeCell ref="L38:M38"/>
    <mergeCell ref="N38:O38"/>
    <mergeCell ref="AD38:AE38"/>
    <mergeCell ref="AF38:AH38"/>
    <mergeCell ref="L39:M39"/>
    <mergeCell ref="N39:O39"/>
    <mergeCell ref="AD39:AE39"/>
    <mergeCell ref="AF39:AH39"/>
    <mergeCell ref="L36:M36"/>
    <mergeCell ref="N36:O36"/>
    <mergeCell ref="AD36:AE36"/>
    <mergeCell ref="AF36:AH36"/>
    <mergeCell ref="L37:M37"/>
    <mergeCell ref="N37:O37"/>
    <mergeCell ref="AD37:AE37"/>
    <mergeCell ref="AF37:AH37"/>
    <mergeCell ref="L34:M34"/>
    <mergeCell ref="N34:O34"/>
    <mergeCell ref="AD34:AE34"/>
    <mergeCell ref="AF34:AH34"/>
    <mergeCell ref="L35:M35"/>
    <mergeCell ref="N35:O35"/>
    <mergeCell ref="AD35:AE35"/>
    <mergeCell ref="AF35:AH35"/>
    <mergeCell ref="L32:M32"/>
    <mergeCell ref="N32:O32"/>
    <mergeCell ref="AD32:AE32"/>
    <mergeCell ref="AF32:AH32"/>
    <mergeCell ref="L33:M33"/>
    <mergeCell ref="N33:O33"/>
    <mergeCell ref="AD33:AE33"/>
    <mergeCell ref="AF33:AH33"/>
    <mergeCell ref="L30:M30"/>
    <mergeCell ref="N30:O30"/>
    <mergeCell ref="AD30:AE30"/>
    <mergeCell ref="AF30:AH30"/>
    <mergeCell ref="L31:M31"/>
    <mergeCell ref="N31:O31"/>
    <mergeCell ref="AD31:AE31"/>
    <mergeCell ref="AF31:AH31"/>
    <mergeCell ref="L28:M28"/>
    <mergeCell ref="N28:O28"/>
    <mergeCell ref="AD28:AE28"/>
    <mergeCell ref="AF28:AH28"/>
    <mergeCell ref="L29:M29"/>
    <mergeCell ref="N29:O29"/>
    <mergeCell ref="AD29:AE29"/>
    <mergeCell ref="AF29:AH29"/>
    <mergeCell ref="L26:M26"/>
    <mergeCell ref="N26:O26"/>
    <mergeCell ref="AD26:AE26"/>
    <mergeCell ref="AF26:AH26"/>
    <mergeCell ref="L27:M27"/>
    <mergeCell ref="N27:O27"/>
    <mergeCell ref="AD27:AE27"/>
    <mergeCell ref="AF27:AH27"/>
    <mergeCell ref="L24:M24"/>
    <mergeCell ref="N24:O24"/>
    <mergeCell ref="AD24:AE24"/>
    <mergeCell ref="AF24:AH24"/>
    <mergeCell ref="L25:M25"/>
    <mergeCell ref="N25:O25"/>
    <mergeCell ref="AD25:AE25"/>
    <mergeCell ref="AF25:AH25"/>
    <mergeCell ref="L22:M22"/>
    <mergeCell ref="N22:O22"/>
    <mergeCell ref="AD22:AE22"/>
    <mergeCell ref="AF22:AH22"/>
    <mergeCell ref="L23:M23"/>
    <mergeCell ref="N23:O23"/>
    <mergeCell ref="AD23:AE23"/>
    <mergeCell ref="AF23:AH23"/>
    <mergeCell ref="L20:M20"/>
    <mergeCell ref="N20:O20"/>
    <mergeCell ref="AD20:AE20"/>
    <mergeCell ref="AF20:AH20"/>
    <mergeCell ref="L21:M21"/>
    <mergeCell ref="N21:O21"/>
    <mergeCell ref="AD21:AE21"/>
    <mergeCell ref="AF21:AH21"/>
    <mergeCell ref="L18:M18"/>
    <mergeCell ref="N18:O18"/>
    <mergeCell ref="AD18:AE18"/>
    <mergeCell ref="AF18:AH18"/>
    <mergeCell ref="L19:M19"/>
    <mergeCell ref="N19:O19"/>
    <mergeCell ref="AD19:AE19"/>
    <mergeCell ref="AF19:AH19"/>
    <mergeCell ref="L16:M16"/>
    <mergeCell ref="N16:O16"/>
    <mergeCell ref="AD16:AE16"/>
    <mergeCell ref="AF16:AH16"/>
    <mergeCell ref="L17:M17"/>
    <mergeCell ref="N17:O17"/>
    <mergeCell ref="AD17:AE17"/>
    <mergeCell ref="AF17:AH17"/>
    <mergeCell ref="L14:M14"/>
    <mergeCell ref="N14:O14"/>
    <mergeCell ref="AD14:AE14"/>
    <mergeCell ref="AF14:AH14"/>
    <mergeCell ref="L15:M15"/>
    <mergeCell ref="N15:O15"/>
    <mergeCell ref="AD15:AE15"/>
    <mergeCell ref="AF15:AH15"/>
    <mergeCell ref="L12:M12"/>
    <mergeCell ref="N12:O12"/>
    <mergeCell ref="AD12:AE12"/>
    <mergeCell ref="AF12:AH12"/>
    <mergeCell ref="L13:M13"/>
    <mergeCell ref="N13:O13"/>
    <mergeCell ref="AD13:AE13"/>
    <mergeCell ref="AF13:AH13"/>
    <mergeCell ref="L10:M10"/>
    <mergeCell ref="N10:O10"/>
    <mergeCell ref="AD10:AE10"/>
    <mergeCell ref="AF10:AH10"/>
    <mergeCell ref="L11:M11"/>
    <mergeCell ref="N11:O11"/>
    <mergeCell ref="AD11:AE11"/>
    <mergeCell ref="AF11:AH11"/>
    <mergeCell ref="L8:M8"/>
    <mergeCell ref="N8:O8"/>
    <mergeCell ref="AD8:AE8"/>
    <mergeCell ref="AF8:AH8"/>
    <mergeCell ref="L9:M9"/>
    <mergeCell ref="N9:O9"/>
    <mergeCell ref="AD9:AE9"/>
    <mergeCell ref="AF9:AH9"/>
    <mergeCell ref="L6:M6"/>
    <mergeCell ref="N6:O6"/>
    <mergeCell ref="AD6:AE6"/>
    <mergeCell ref="AF6:AH6"/>
    <mergeCell ref="L7:M7"/>
    <mergeCell ref="N7:O7"/>
    <mergeCell ref="AD7:AE7"/>
    <mergeCell ref="AF7:AH7"/>
    <mergeCell ref="D4:E4"/>
    <mergeCell ref="L4:M4"/>
    <mergeCell ref="N4:O4"/>
    <mergeCell ref="AD4:AE4"/>
    <mergeCell ref="AF4:AH4"/>
    <mergeCell ref="L5:M5"/>
    <mergeCell ref="N5:O5"/>
    <mergeCell ref="AD5:AE5"/>
    <mergeCell ref="AF5:AH5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Hoja2</vt:lpstr>
      <vt:lpstr>Evaluación</vt:lpstr>
      <vt:lpstr>EVALUACIÓN DE CLASE</vt:lpstr>
      <vt:lpstr>PATRONES</vt:lpstr>
      <vt:lpstr>BPL</vt:lpstr>
      <vt:lpstr>DATOS PIE DE REY</vt:lpstr>
      <vt:lpstr>DATOS ME2C</vt:lpstr>
      <vt:lpstr>BPL-</vt:lpstr>
      <vt:lpstr>ANILLOS AJUSTE</vt:lpstr>
      <vt:lpstr>DATOS ANILLOS</vt:lpstr>
      <vt:lpstr>DATOS CALIBRES P-NP</vt:lpstr>
      <vt:lpstr>COMPARADORES MECANICOS</vt:lpstr>
    </vt:vector>
  </TitlesOfParts>
  <Company>PC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javiera</dc:creator>
  <cp:lastModifiedBy>salablanca</cp:lastModifiedBy>
  <dcterms:created xsi:type="dcterms:W3CDTF">2014-10-14T09:31:04Z</dcterms:created>
  <dcterms:modified xsi:type="dcterms:W3CDTF">2020-02-07T09:40:22Z</dcterms:modified>
</cp:coreProperties>
</file>